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otalenvmt.sharepoint.com/sites/pmo/Shared Documents/02 Design/Projects/Contracts/0059_PoaRR/Design Fee 24/T08/"/>
    </mc:Choice>
  </mc:AlternateContent>
  <xr:revisionPtr revIDLastSave="8279" documentId="8_{6C2EA7A6-C8E6-4C47-90E4-CABAF3174EC7}" xr6:coauthVersionLast="47" xr6:coauthVersionMax="47" xr10:uidLastSave="{61F8647E-6CB3-4DB5-A930-4F816E5EB2BF}"/>
  <bookViews>
    <workbookView xWindow="-120" yWindow="-120" windowWidth="29040" windowHeight="15720" tabRatio="666" firstSheet="1" activeTab="1" xr2:uid="{F9B1B8C1-C737-A14E-B197-173AC5A51EAD}"/>
  </bookViews>
  <sheets>
    <sheet name="Summary" sheetId="25" r:id="rId1"/>
    <sheet name="Design Fee" sheetId="20" r:id="rId2"/>
    <sheet name="AR | Drawing List" sheetId="11" r:id="rId3"/>
    <sheet name="ST | Drawing List" sheetId="26" r:id="rId4"/>
    <sheet name="MEP | Drawing List" sheetId="27" r:id="rId5"/>
    <sheet name="LS | Drawing List" sheetId="16" r:id="rId6"/>
    <sheet name="Batches Plan" sheetId="24" state="hidden" r:id="rId7"/>
    <sheet name="BOQ COST" sheetId="22" r:id="rId8"/>
    <sheet name="old LS" sheetId="23" state="hidden" r:id="rId9"/>
    <sheet name="Sheet1" sheetId="21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" localSheetId="4" hidden="1">'[1]Rate Analysis'!#REF!</definedName>
    <definedName name="_" localSheetId="3" hidden="1">'[1]Rate Analysis'!#REF!</definedName>
    <definedName name="_" hidden="1">'[1]Rate Analysis'!#REF!</definedName>
    <definedName name="__123Graph_A" localSheetId="4" hidden="1">[2]TB!#REF!</definedName>
    <definedName name="__123Graph_A" localSheetId="3" hidden="1">[2]TB!#REF!</definedName>
    <definedName name="__123Graph_A" hidden="1">[2]TB!#REF!</definedName>
    <definedName name="__123Graph_B" localSheetId="4" hidden="1">'[1]Rate Analysis'!#REF!</definedName>
    <definedName name="__123Graph_B" localSheetId="3" hidden="1">'[1]Rate Analysis'!#REF!</definedName>
    <definedName name="__123Graph_B" hidden="1">'[1]Rate Analysis'!#REF!</definedName>
    <definedName name="__123Graph_C" localSheetId="4" hidden="1">'[1]Rate Analysis'!#REF!</definedName>
    <definedName name="__123Graph_C" localSheetId="3" hidden="1">'[1]Rate Analysis'!#REF!</definedName>
    <definedName name="__123Graph_C" hidden="1">'[1]Rate Analysis'!#REF!</definedName>
    <definedName name="__123Graph_D" hidden="1">'[3]vb 9&amp;10'!#REF!</definedName>
    <definedName name="__123Graph_E" hidden="1">'[1]Rate Analysis'!#REF!</definedName>
    <definedName name="__123Graph_F" hidden="1">'[1]Rate Analysis'!#REF!</definedName>
    <definedName name="__123Graph_X" hidden="1">[2]TB!#REF!</definedName>
    <definedName name="__IntlFixup" hidden="1">TRUE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hidden="1">#REF!</definedName>
    <definedName name="_Fill" localSheetId="3" hidden="1">#REF!</definedName>
    <definedName name="_Fill" hidden="1">#REF!</definedName>
    <definedName name="_xlnm._FilterDatabase" localSheetId="2" hidden="1">'AR | Drawing List'!$A$7:$AT$1625</definedName>
    <definedName name="_xlnm._FilterDatabase" localSheetId="1" hidden="1">'Design Fee'!$AW$7:$AW$103</definedName>
    <definedName name="_xlnm._FilterDatabase" localSheetId="5" hidden="1">'LS | Drawing List'!$A$7:$AT$130</definedName>
    <definedName name="_xlnm._FilterDatabase" localSheetId="4" hidden="1">'MEP | Drawing List'!$A$7:$AU$473</definedName>
    <definedName name="_xlnm._FilterDatabase" localSheetId="3" hidden="1">'ST | Drawing List'!$A$7:$AT$114</definedName>
    <definedName name="_xlnm._FilterDatabase" localSheetId="0" hidden="1">Summary!$M$7:$M$99</definedName>
    <definedName name="_xlnm._FilterDatabase" hidden="1">'[4]SP Break Up'!$A$6:$I$39</definedName>
    <definedName name="_Key1" hidden="1">#REF!</definedName>
    <definedName name="_Key2" hidden="1">'[5]#REF'!$A$9</definedName>
    <definedName name="_Order1" hidden="1">255</definedName>
    <definedName name="_Parse_In" hidden="1">[6]sum!#REF!</definedName>
    <definedName name="_Parse_Out" localSheetId="3" hidden="1">#REF!</definedName>
    <definedName name="_Parse_Out" hidden="1">#REF!</definedName>
    <definedName name="_Regression_Int" hidden="1">1</definedName>
    <definedName name="_Sort" localSheetId="3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Lupro" localSheetId="4" hidden="1">{"BSSCHA4",#N/A,FALSE,"sch bs"}</definedName>
    <definedName name="ALupro" localSheetId="3" hidden="1">{"BSSCHA4",#N/A,FALSE,"sch bs"}</definedName>
    <definedName name="ALupro" hidden="1">{"BSSCHA4",#N/A,FALSE,"sch bs"}</definedName>
    <definedName name="annexure" localSheetId="4" hidden="1">{"BSSCHA4",#N/A,FALSE,"sch bs"}</definedName>
    <definedName name="annexure" localSheetId="3" hidden="1">{"BSSCHA4",#N/A,FALSE,"sch bs"}</definedName>
    <definedName name="annexure" hidden="1">{"BSSCHA4",#N/A,FALSE,"sch bs"}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BLPH1" hidden="1">#REF!</definedName>
    <definedName name="depn" localSheetId="3" hidden="1">#REF!</definedName>
    <definedName name="depn" hidden="1">#REF!</definedName>
    <definedName name="Empty" localSheetId="3" hidden="1">#REF!</definedName>
    <definedName name="Empty" hidden="1">#REF!</definedName>
    <definedName name="Empty1" localSheetId="3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localSheetId="3" hidden="1">'[7]grp '!#REF!</definedName>
    <definedName name="FA" hidden="1">'[7]grp '!#REF!</definedName>
    <definedName name="fffffffffffffffffffffffffffjjjjjj" hidden="1">#REF!</definedName>
    <definedName name="fgfg" localSheetId="3" hidden="1">[2]TB!#REF!</definedName>
    <definedName name="fgfg" hidden="1">[2]TB!#REF!</definedName>
    <definedName name="form3cd" hidden="1">'[8]EAW Final Accounts - 99'!$M$175:$M$189</definedName>
    <definedName name="gallup" localSheetId="4" hidden="1">{"a4p&amp;L",#N/A,FALSE,"tr &amp; pl"}</definedName>
    <definedName name="gallup" localSheetId="3" hidden="1">{"a4p&amp;L",#N/A,FALSE,"tr &amp; pl"}</definedName>
    <definedName name="gallup" hidden="1">{"a4p&amp;L",#N/A,FALSE,"tr &amp; pl"}</definedName>
    <definedName name="hgkh" localSheetId="4" hidden="1">{#N/A,#N/A,FALSE,"Aging Summary";#N/A,#N/A,FALSE,"Ratio Analysis";#N/A,#N/A,FALSE,"Test 120 Day Accts";#N/A,#N/A,FALSE,"Tickmarks"}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M" hidden="1">#REF!</definedName>
    <definedName name="_xlnm.Print_Area" localSheetId="1">'Design Fee'!$B$3:$IG$103</definedName>
    <definedName name="_xlnm.Print_Area" localSheetId="0">Summary!$A$3:$AS$98</definedName>
    <definedName name="_xlnm.Print_Titles" localSheetId="0">Summary!$1:$8</definedName>
    <definedName name="Prof" hidden="1">#REF!</definedName>
    <definedName name="q" localSheetId="3" hidden="1">'[1]Rate Analysis'!#REF!</definedName>
    <definedName name="q" hidden="1">'[1]Rate Analysis'!#REF!</definedName>
    <definedName name="SAPBEXdnldView" hidden="1">"431YL7QMJN6KP6IQEL77FEM9L"</definedName>
    <definedName name="SAPBEXsysID" hidden="1">"BP1"</definedName>
    <definedName name="shp" hidden="1">'[1]Rate Analysis'!#REF!</definedName>
    <definedName name="SORT1" localSheetId="3" hidden="1">'[9]#REF'!#REF!</definedName>
    <definedName name="SORT1" hidden="1">'[9]#REF'!#REF!</definedName>
    <definedName name="v" hidden="1">[10]Grouping!$A$1:$A$65536,[10]Grouping!$A$6:$IV$6</definedName>
    <definedName name="vivek1" localSheetId="3" hidden="1">#REF!</definedName>
    <definedName name="vivek1" hidden="1">#REF!</definedName>
    <definedName name="vivek11" localSheetId="3" hidden="1">#REF!</definedName>
    <definedName name="vivek11" hidden="1">#REF!</definedName>
    <definedName name="vivek12" localSheetId="3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n.A4BSSCH." localSheetId="4" hidden="1">{"BSSCHA4",#N/A,FALSE,"sch bs"}</definedName>
    <definedName name="wrn.A4BSSCH." localSheetId="3" hidden="1">{"BSSCHA4",#N/A,FALSE,"sch bs"}</definedName>
    <definedName name="wrn.A4BSSCH." hidden="1">{"BSSCHA4",#N/A,FALSE,"sch bs"}</definedName>
    <definedName name="wrn.A4PL." localSheetId="4" hidden="1">{"a4p&amp;L",#N/A,FALSE,"tr &amp; pl"}</definedName>
    <definedName name="wrn.A4PL." localSheetId="3" hidden="1">{"a4p&amp;L",#N/A,FALSE,"tr &amp; pl"}</definedName>
    <definedName name="wrn.A4PL." hidden="1">{"a4p&amp;L",#N/A,FALSE,"tr &amp; pl"}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4" hidden="1">{#N/A,#N/A,FALSE,"OPSTATE";#N/A,#N/A,FALSE,"BSLIABILITY";#N/A,#N/A,FALSE,"BSASSETS";#N/A,#N/A,FALSE,"Sheet1"}</definedName>
    <definedName name="wrn.AkrutiCMA." localSheetId="3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4" hidden="1">{"A4BS",#N/A,FALSE,"bs"}</definedName>
    <definedName name="wrn.BSA4." localSheetId="3" hidden="1">{"A4BS",#N/A,FALSE,"bs"}</definedName>
    <definedName name="wrn.BSA4." hidden="1">{"A4BS",#N/A,FALSE,"bs"}</definedName>
    <definedName name="wrn.capA4." localSheetId="4" hidden="1">{"capA4",#N/A,FALSE,"capt"}</definedName>
    <definedName name="wrn.capA4." localSheetId="3" hidden="1">{"capA4",#N/A,FALSE,"capt"}</definedName>
    <definedName name="wrn.capA4." hidden="1">{"capA4",#N/A,FALSE,"capt"}</definedName>
    <definedName name="wrn.depschA4." localSheetId="4" hidden="1">{"A4depsch",#N/A,FALSE,"fa&amp;dep"}</definedName>
    <definedName name="wrn.depschA4." localSheetId="3" hidden="1">{"A4depsch",#N/A,FALSE,"fa&amp;dep"}</definedName>
    <definedName name="wrn.depschA4." hidden="1">{"A4depsch",#N/A,FALSE,"fa&amp;dep"}</definedName>
    <definedName name="wrn.EVEREST." localSheetId="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ull._.Financials." localSheetId="4" hidden="1">{#N/A,#N/A,TRUE,"Financials";#N/A,#N/A,TRUE,"Operating Statistics";#N/A,#N/A,TRUE,"Capex &amp; Depreciation";#N/A,#N/A,TRUE,"Debt"}</definedName>
    <definedName name="wrn.Full._.Financials." localSheetId="3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4" hidden="1">{#N/A,#N/A,FALSE,"One Pager";#N/A,#N/A,FALSE,"Technical"}</definedName>
    <definedName name="wrn.One._.Pager._.plus._.Technicals." localSheetId="3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4" hidden="1">{"A4PLSCH",#N/A,FALSE,"sch pl"}</definedName>
    <definedName name="wrn.PLSCHA4." localSheetId="3" hidden="1">{"A4PLSCH",#N/A,FALSE,"sch pl"}</definedName>
    <definedName name="wrn.PLSCHA4." hidden="1">{"A4PLSCH",#N/A,FALSE,"sch pl"}</definedName>
    <definedName name="wrn.Print." localSheetId="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[11]BS!#REF!</definedName>
    <definedName name="XREF_COLUMN_3" hidden="1">[11]FA!#REF!</definedName>
    <definedName name="XREF_COLUMN_4" hidden="1">[11]FA!#REF!</definedName>
    <definedName name="XREF_COLUMN_5" hidden="1">[11]FA!#REF!</definedName>
    <definedName name="XREF_COLUMN_6" hidden="1">[11]FA!#REF!</definedName>
    <definedName name="XREF_COLUMN_7" hidden="1">[11]FA!#REF!</definedName>
    <definedName name="XREF_COLUMN_8" hidden="1">[11]FA!#REF!</definedName>
    <definedName name="XREF_COLUMN_9" hidden="1">[11]FA!#REF!</definedName>
    <definedName name="XRefCopyRangeCount" hidden="1">6</definedName>
    <definedName name="XYZ" hidden="1">[12]Grouping!$A$1:$A$65536,[12]Grouping!$A$6:$IV$6</definedName>
    <definedName name="Z_0185ADC1_3830_11D3_88E4_00104B2D4E50_.wvu.FilterData" localSheetId="3" hidden="1">#REF!</definedName>
    <definedName name="Z_0185ADC1_3830_11D3_88E4_00104B2D4E50_.wvu.FilterData" hidden="1">#REF!</definedName>
    <definedName name="Z_0185ADC2_3830_11D3_88E4_00104B2D4E50_.wvu.FilterData" localSheetId="3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X4" i="20" l="1"/>
  <c r="AD81" i="26" a="1"/>
  <c r="AD81" i="26" s="1"/>
  <c r="AD80" i="26" a="1"/>
  <c r="AD80" i="26" s="1"/>
  <c r="AD79" i="26" a="1"/>
  <c r="AD79" i="26" s="1"/>
  <c r="AD76" i="26" a="1"/>
  <c r="AD76" i="26" s="1"/>
  <c r="AD75" i="26" a="1"/>
  <c r="AD75" i="26" s="1"/>
  <c r="AD74" i="26" a="1"/>
  <c r="AD74" i="26" s="1"/>
  <c r="AD73" i="26" a="1"/>
  <c r="AD73" i="26" s="1"/>
  <c r="Y81" i="26"/>
  <c r="Y81" i="26" a="1"/>
  <c r="Y80" i="26" a="1"/>
  <c r="Y80" i="26" s="1"/>
  <c r="Y79" i="26" a="1"/>
  <c r="Y79" i="26" s="1"/>
  <c r="Y76" i="26" a="1"/>
  <c r="Y76" i="26" s="1"/>
  <c r="Y75" i="26"/>
  <c r="Y75" i="26" a="1"/>
  <c r="Y74" i="26" a="1"/>
  <c r="Y74" i="26" s="1"/>
  <c r="Y73" i="26" a="1"/>
  <c r="Y73" i="26" s="1"/>
  <c r="ME11" i="20"/>
  <c r="H438" i="27"/>
  <c r="H439" i="27"/>
  <c r="H440" i="27"/>
  <c r="H441" i="27"/>
  <c r="H449" i="27"/>
  <c r="H450" i="27"/>
  <c r="H451" i="27"/>
  <c r="H452" i="27"/>
  <c r="LZ96" i="20"/>
  <c r="LY96" i="20"/>
  <c r="LX96" i="20"/>
  <c r="LW96" i="20"/>
  <c r="LV96" i="20"/>
  <c r="LT96" i="20"/>
  <c r="LS96" i="20"/>
  <c r="LR96" i="20"/>
  <c r="LQ96" i="20"/>
  <c r="LP96" i="20"/>
  <c r="LO96" i="20"/>
  <c r="LZ95" i="20"/>
  <c r="LY95" i="20"/>
  <c r="LX95" i="20"/>
  <c r="LW95" i="20"/>
  <c r="LV95" i="20"/>
  <c r="LT95" i="20"/>
  <c r="LS95" i="20"/>
  <c r="LR95" i="20"/>
  <c r="LQ95" i="20"/>
  <c r="LP95" i="20"/>
  <c r="LO95" i="20"/>
  <c r="LZ94" i="20"/>
  <c r="LY94" i="20"/>
  <c r="LX94" i="20"/>
  <c r="LW94" i="20"/>
  <c r="LV94" i="20"/>
  <c r="LT94" i="20"/>
  <c r="LS94" i="20"/>
  <c r="LR94" i="20"/>
  <c r="LQ94" i="20"/>
  <c r="LP94" i="20"/>
  <c r="LO94" i="20"/>
  <c r="LZ93" i="20"/>
  <c r="LY93" i="20"/>
  <c r="LX93" i="20"/>
  <c r="LW93" i="20"/>
  <c r="LV93" i="20"/>
  <c r="LT93" i="20"/>
  <c r="LS93" i="20"/>
  <c r="LR93" i="20"/>
  <c r="LQ93" i="20"/>
  <c r="LP93" i="20"/>
  <c r="LO93" i="20"/>
  <c r="LZ92" i="20"/>
  <c r="LY92" i="20"/>
  <c r="LX92" i="20"/>
  <c r="LW92" i="20"/>
  <c r="LV92" i="20"/>
  <c r="LT92" i="20"/>
  <c r="LS92" i="20"/>
  <c r="LR92" i="20"/>
  <c r="LQ92" i="20"/>
  <c r="LP92" i="20"/>
  <c r="LO92" i="20"/>
  <c r="LZ89" i="20"/>
  <c r="LY89" i="20"/>
  <c r="LX89" i="20"/>
  <c r="LW89" i="20"/>
  <c r="LV89" i="20"/>
  <c r="LT89" i="20"/>
  <c r="LS89" i="20"/>
  <c r="LR89" i="20"/>
  <c r="LQ89" i="20"/>
  <c r="LP89" i="20"/>
  <c r="LO89" i="20"/>
  <c r="LZ88" i="20"/>
  <c r="LY88" i="20"/>
  <c r="LX88" i="20"/>
  <c r="LW88" i="20"/>
  <c r="LV88" i="20"/>
  <c r="LT88" i="20"/>
  <c r="LS88" i="20"/>
  <c r="LR88" i="20"/>
  <c r="LQ88" i="20"/>
  <c r="LP88" i="20"/>
  <c r="LO88" i="20"/>
  <c r="LZ87" i="20"/>
  <c r="LY87" i="20"/>
  <c r="LX87" i="20"/>
  <c r="LW87" i="20"/>
  <c r="LV87" i="20"/>
  <c r="LT87" i="20"/>
  <c r="LS87" i="20"/>
  <c r="LR87" i="20"/>
  <c r="LQ87" i="20"/>
  <c r="LP87" i="20"/>
  <c r="LO87" i="20"/>
  <c r="LZ86" i="20"/>
  <c r="LY86" i="20"/>
  <c r="LX86" i="20"/>
  <c r="LW86" i="20"/>
  <c r="LV86" i="20"/>
  <c r="LT86" i="20"/>
  <c r="LS86" i="20"/>
  <c r="LR86" i="20"/>
  <c r="LQ86" i="20"/>
  <c r="LP86" i="20"/>
  <c r="LO86" i="20"/>
  <c r="LZ83" i="20"/>
  <c r="LY83" i="20"/>
  <c r="LX83" i="20"/>
  <c r="LW83" i="20"/>
  <c r="LV83" i="20"/>
  <c r="LT83" i="20"/>
  <c r="LS83" i="20"/>
  <c r="LR83" i="20"/>
  <c r="LQ83" i="20"/>
  <c r="LP83" i="20"/>
  <c r="LO83" i="20"/>
  <c r="LZ82" i="20"/>
  <c r="LY82" i="20"/>
  <c r="LX82" i="20"/>
  <c r="LW82" i="20"/>
  <c r="LV82" i="20"/>
  <c r="LT82" i="20"/>
  <c r="LS82" i="20"/>
  <c r="LR82" i="20"/>
  <c r="LQ82" i="20"/>
  <c r="LP82" i="20"/>
  <c r="LO82" i="20"/>
  <c r="LZ81" i="20"/>
  <c r="LY81" i="20"/>
  <c r="LX81" i="20"/>
  <c r="LW81" i="20"/>
  <c r="LV81" i="20"/>
  <c r="LT81" i="20"/>
  <c r="LS81" i="20"/>
  <c r="LR81" i="20"/>
  <c r="LQ81" i="20"/>
  <c r="LP81" i="20"/>
  <c r="LO81" i="20"/>
  <c r="LZ80" i="20"/>
  <c r="LY80" i="20"/>
  <c r="LX80" i="20"/>
  <c r="LW80" i="20"/>
  <c r="LV80" i="20"/>
  <c r="LT80" i="20"/>
  <c r="LS80" i="20"/>
  <c r="LR80" i="20"/>
  <c r="LQ80" i="20"/>
  <c r="LP80" i="20"/>
  <c r="LO80" i="20"/>
  <c r="LZ79" i="20"/>
  <c r="LY79" i="20"/>
  <c r="LX79" i="20"/>
  <c r="LW79" i="20"/>
  <c r="LV79" i="20"/>
  <c r="LT79" i="20"/>
  <c r="LS79" i="20"/>
  <c r="LR79" i="20"/>
  <c r="LQ79" i="20"/>
  <c r="LP79" i="20"/>
  <c r="LO79" i="20"/>
  <c r="LZ78" i="20"/>
  <c r="LY78" i="20"/>
  <c r="LX78" i="20"/>
  <c r="LW78" i="20"/>
  <c r="LV78" i="20"/>
  <c r="LT78" i="20"/>
  <c r="LS78" i="20"/>
  <c r="LR78" i="20"/>
  <c r="LQ78" i="20"/>
  <c r="LP78" i="20"/>
  <c r="LO78" i="20"/>
  <c r="LZ77" i="20"/>
  <c r="LY77" i="20"/>
  <c r="LX77" i="20"/>
  <c r="LW77" i="20"/>
  <c r="LV77" i="20"/>
  <c r="LT77" i="20"/>
  <c r="LS77" i="20"/>
  <c r="LR77" i="20"/>
  <c r="LQ77" i="20"/>
  <c r="LP77" i="20"/>
  <c r="LO77" i="20"/>
  <c r="LZ76" i="20"/>
  <c r="LY76" i="20"/>
  <c r="LX76" i="20"/>
  <c r="LW76" i="20"/>
  <c r="LV76" i="20"/>
  <c r="LT76" i="20"/>
  <c r="LS76" i="20"/>
  <c r="LR76" i="20"/>
  <c r="LQ76" i="20"/>
  <c r="LP76" i="20"/>
  <c r="LO76" i="20"/>
  <c r="LZ73" i="20"/>
  <c r="LY73" i="20"/>
  <c r="LX73" i="20"/>
  <c r="LW73" i="20"/>
  <c r="LV73" i="20"/>
  <c r="LT73" i="20"/>
  <c r="LS73" i="20"/>
  <c r="LR73" i="20"/>
  <c r="LQ73" i="20"/>
  <c r="LP73" i="20"/>
  <c r="LO73" i="20"/>
  <c r="LZ72" i="20"/>
  <c r="LY72" i="20"/>
  <c r="LX72" i="20"/>
  <c r="LW72" i="20"/>
  <c r="LV72" i="20"/>
  <c r="LT72" i="20"/>
  <c r="LS72" i="20"/>
  <c r="LR72" i="20"/>
  <c r="LQ72" i="20"/>
  <c r="LP72" i="20"/>
  <c r="LO72" i="20"/>
  <c r="LZ71" i="20"/>
  <c r="LY71" i="20"/>
  <c r="LX71" i="20"/>
  <c r="LW71" i="20"/>
  <c r="LV71" i="20"/>
  <c r="LT71" i="20"/>
  <c r="LS71" i="20"/>
  <c r="LR71" i="20"/>
  <c r="LQ71" i="20"/>
  <c r="LP71" i="20"/>
  <c r="LO71" i="20"/>
  <c r="LZ70" i="20"/>
  <c r="LY70" i="20"/>
  <c r="LX70" i="20"/>
  <c r="LW70" i="20"/>
  <c r="LV70" i="20"/>
  <c r="LT70" i="20"/>
  <c r="LS70" i="20"/>
  <c r="LR70" i="20"/>
  <c r="LQ70" i="20"/>
  <c r="LP70" i="20"/>
  <c r="LO70" i="20"/>
  <c r="LZ69" i="20"/>
  <c r="LY69" i="20"/>
  <c r="LX69" i="20"/>
  <c r="LW69" i="20"/>
  <c r="LV69" i="20"/>
  <c r="LT69" i="20"/>
  <c r="LS69" i="20"/>
  <c r="LR69" i="20"/>
  <c r="LQ69" i="20"/>
  <c r="LP69" i="20"/>
  <c r="LO69" i="20"/>
  <c r="LZ66" i="20"/>
  <c r="LY66" i="20"/>
  <c r="LX66" i="20"/>
  <c r="LW66" i="20"/>
  <c r="LV66" i="20"/>
  <c r="LT66" i="20"/>
  <c r="LS66" i="20"/>
  <c r="LR66" i="20"/>
  <c r="LQ66" i="20"/>
  <c r="LP66" i="20"/>
  <c r="LO66" i="20"/>
  <c r="LZ65" i="20"/>
  <c r="LY65" i="20"/>
  <c r="LX65" i="20"/>
  <c r="LW65" i="20"/>
  <c r="LV65" i="20"/>
  <c r="LT65" i="20"/>
  <c r="LS65" i="20"/>
  <c r="LR65" i="20"/>
  <c r="LQ65" i="20"/>
  <c r="LP65" i="20"/>
  <c r="LO65" i="20"/>
  <c r="LZ64" i="20"/>
  <c r="LY64" i="20"/>
  <c r="LX64" i="20"/>
  <c r="LW64" i="20"/>
  <c r="LV64" i="20"/>
  <c r="LT64" i="20"/>
  <c r="LS64" i="20"/>
  <c r="LR64" i="20"/>
  <c r="LQ64" i="20"/>
  <c r="LP64" i="20"/>
  <c r="LO64" i="20"/>
  <c r="LZ63" i="20"/>
  <c r="LY63" i="20"/>
  <c r="LX63" i="20"/>
  <c r="LW63" i="20"/>
  <c r="LV63" i="20"/>
  <c r="LT63" i="20"/>
  <c r="LS63" i="20"/>
  <c r="LR63" i="20"/>
  <c r="LQ63" i="20"/>
  <c r="LP63" i="20"/>
  <c r="LO63" i="20"/>
  <c r="LZ62" i="20"/>
  <c r="LY62" i="20"/>
  <c r="LX62" i="20"/>
  <c r="LW62" i="20"/>
  <c r="LV62" i="20"/>
  <c r="LT62" i="20"/>
  <c r="LS62" i="20"/>
  <c r="LR62" i="20"/>
  <c r="LQ62" i="20"/>
  <c r="LP62" i="20"/>
  <c r="LO62" i="20"/>
  <c r="LZ61" i="20"/>
  <c r="LY61" i="20"/>
  <c r="LX61" i="20"/>
  <c r="LW61" i="20"/>
  <c r="LV61" i="20"/>
  <c r="LT61" i="20"/>
  <c r="LS61" i="20"/>
  <c r="LR61" i="20"/>
  <c r="LQ61" i="20"/>
  <c r="LP61" i="20"/>
  <c r="LO61" i="20"/>
  <c r="LZ60" i="20"/>
  <c r="LY60" i="20"/>
  <c r="LX60" i="20"/>
  <c r="LW60" i="20"/>
  <c r="LV60" i="20"/>
  <c r="LT60" i="20"/>
  <c r="LS60" i="20"/>
  <c r="LR60" i="20"/>
  <c r="LQ60" i="20"/>
  <c r="LP60" i="20"/>
  <c r="LO60" i="20"/>
  <c r="LZ59" i="20"/>
  <c r="LY59" i="20"/>
  <c r="LX59" i="20"/>
  <c r="LW59" i="20"/>
  <c r="LV59" i="20"/>
  <c r="LT59" i="20"/>
  <c r="LS59" i="20"/>
  <c r="LR59" i="20"/>
  <c r="LQ59" i="20"/>
  <c r="LP59" i="20"/>
  <c r="LO59" i="20"/>
  <c r="LZ58" i="20"/>
  <c r="LY58" i="20"/>
  <c r="LX58" i="20"/>
  <c r="LW58" i="20"/>
  <c r="LV58" i="20"/>
  <c r="LT58" i="20"/>
  <c r="LS58" i="20"/>
  <c r="LR58" i="20"/>
  <c r="LQ58" i="20"/>
  <c r="LP58" i="20"/>
  <c r="LO58" i="20"/>
  <c r="LZ57" i="20"/>
  <c r="LY57" i="20"/>
  <c r="LX57" i="20"/>
  <c r="LW57" i="20"/>
  <c r="LV57" i="20"/>
  <c r="LT57" i="20"/>
  <c r="LS57" i="20"/>
  <c r="LR57" i="20"/>
  <c r="LQ57" i="20"/>
  <c r="LP57" i="20"/>
  <c r="LO57" i="20"/>
  <c r="KU96" i="20"/>
  <c r="KT96" i="20"/>
  <c r="KS96" i="20"/>
  <c r="KO96" i="20"/>
  <c r="KN96" i="20"/>
  <c r="KM96" i="20"/>
  <c r="KL96" i="20"/>
  <c r="KK96" i="20"/>
  <c r="KJ96" i="20"/>
  <c r="KU95" i="20"/>
  <c r="KT95" i="20"/>
  <c r="KS95" i="20"/>
  <c r="KO95" i="20"/>
  <c r="KN95" i="20"/>
  <c r="KM95" i="20"/>
  <c r="KL95" i="20"/>
  <c r="KK95" i="20"/>
  <c r="KJ95" i="20"/>
  <c r="KU94" i="20"/>
  <c r="KT94" i="20"/>
  <c r="KS94" i="20"/>
  <c r="KO94" i="20"/>
  <c r="KN94" i="20"/>
  <c r="KM94" i="20"/>
  <c r="KL94" i="20"/>
  <c r="KK94" i="20"/>
  <c r="KJ94" i="20"/>
  <c r="KU93" i="20"/>
  <c r="KT93" i="20"/>
  <c r="KS93" i="20"/>
  <c r="KO93" i="20"/>
  <c r="KN93" i="20"/>
  <c r="KM93" i="20"/>
  <c r="KL93" i="20"/>
  <c r="KK93" i="20"/>
  <c r="KJ93" i="20"/>
  <c r="KU92" i="20"/>
  <c r="KT92" i="20"/>
  <c r="KS92" i="20"/>
  <c r="KO92" i="20"/>
  <c r="KN92" i="20"/>
  <c r="KM92" i="20"/>
  <c r="KL92" i="20"/>
  <c r="KK92" i="20"/>
  <c r="KJ92" i="20"/>
  <c r="KU89" i="20"/>
  <c r="KT89" i="20"/>
  <c r="KS89" i="20"/>
  <c r="KO89" i="20"/>
  <c r="KN89" i="20"/>
  <c r="KM89" i="20"/>
  <c r="KL89" i="20"/>
  <c r="KK89" i="20"/>
  <c r="KJ89" i="20"/>
  <c r="KU88" i="20"/>
  <c r="KT88" i="20"/>
  <c r="KS88" i="20"/>
  <c r="KO88" i="20"/>
  <c r="KN88" i="20"/>
  <c r="KM88" i="20"/>
  <c r="KL88" i="20"/>
  <c r="KK88" i="20"/>
  <c r="KJ88" i="20"/>
  <c r="KU87" i="20"/>
  <c r="KT87" i="20"/>
  <c r="KT86" i="20"/>
  <c r="KS87" i="20"/>
  <c r="KO87" i="20"/>
  <c r="KN87" i="20"/>
  <c r="KM87" i="20"/>
  <c r="KL87" i="20"/>
  <c r="KK87" i="20"/>
  <c r="KJ87" i="20"/>
  <c r="KU86" i="20"/>
  <c r="KS86" i="20"/>
  <c r="KQ86" i="20"/>
  <c r="KO86" i="20"/>
  <c r="KN86" i="20"/>
  <c r="KM86" i="20"/>
  <c r="KL86" i="20"/>
  <c r="KK86" i="20"/>
  <c r="KJ86" i="20"/>
  <c r="H12" i="26"/>
  <c r="H15" i="26"/>
  <c r="H16" i="26"/>
  <c r="H17" i="26"/>
  <c r="H20" i="26"/>
  <c r="H21" i="26"/>
  <c r="H22" i="26"/>
  <c r="H25" i="26"/>
  <c r="H26" i="26"/>
  <c r="H27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7" i="26"/>
  <c r="H68" i="26"/>
  <c r="H69" i="26"/>
  <c r="H70" i="26"/>
  <c r="H73" i="26"/>
  <c r="H74" i="26"/>
  <c r="H75" i="26"/>
  <c r="H76" i="26"/>
  <c r="H79" i="26"/>
  <c r="H80" i="26"/>
  <c r="H81" i="26"/>
  <c r="H84" i="26"/>
  <c r="H85" i="26"/>
  <c r="H86" i="26"/>
  <c r="H87" i="26"/>
  <c r="H88" i="26"/>
  <c r="H89" i="26"/>
  <c r="H90" i="26"/>
  <c r="H91" i="26"/>
  <c r="H92" i="26"/>
  <c r="H95" i="26"/>
  <c r="H96" i="26"/>
  <c r="H97" i="26"/>
  <c r="H98" i="26"/>
  <c r="H99" i="26"/>
  <c r="H100" i="26"/>
  <c r="H105" i="26"/>
  <c r="H106" i="26"/>
  <c r="H107" i="26"/>
  <c r="H108" i="26"/>
  <c r="H111" i="26"/>
  <c r="H112" i="26"/>
  <c r="H113" i="26"/>
  <c r="Y111" i="26" a="1"/>
  <c r="Y111" i="26" s="1"/>
  <c r="Y112" i="26" a="1"/>
  <c r="Y112" i="26" s="1"/>
  <c r="Y12" i="26" a="1"/>
  <c r="Y12" i="26" s="1"/>
  <c r="Y15" i="26" a="1"/>
  <c r="Y15" i="26" s="1"/>
  <c r="Y16" i="26" a="1"/>
  <c r="Y16" i="26" s="1"/>
  <c r="Y17" i="26" a="1"/>
  <c r="Y17" i="26" s="1"/>
  <c r="Y20" i="26" a="1"/>
  <c r="Y20" i="26" s="1"/>
  <c r="Y21" i="26" a="1"/>
  <c r="Y22" i="26" a="1"/>
  <c r="Y22" i="26" s="1"/>
  <c r="Y25" i="26" a="1"/>
  <c r="Y26" i="26" a="1"/>
  <c r="Y27" i="26" a="1"/>
  <c r="Y27" i="26" s="1"/>
  <c r="Y32" i="26" a="1"/>
  <c r="Y33" i="26" a="1"/>
  <c r="Y33" i="26" s="1"/>
  <c r="Y34" i="26" a="1"/>
  <c r="Y34" i="26" s="1"/>
  <c r="Y35" i="26" a="1"/>
  <c r="Y36" i="26" a="1"/>
  <c r="Y36" i="26" s="1"/>
  <c r="Y37" i="26" a="1"/>
  <c r="Y38" i="26" a="1"/>
  <c r="Y39" i="26" a="1"/>
  <c r="Y39" i="26" s="1"/>
  <c r="Y40" i="26" a="1"/>
  <c r="Y40" i="26" s="1"/>
  <c r="Y41" i="26" a="1"/>
  <c r="Y41" i="26" s="1"/>
  <c r="Y42" i="26" a="1"/>
  <c r="Y42" i="26" s="1"/>
  <c r="Y43" i="26" a="1"/>
  <c r="Y44" i="26" a="1"/>
  <c r="Y44" i="26" s="1"/>
  <c r="Y45" i="26" a="1"/>
  <c r="Y45" i="26" s="1"/>
  <c r="Y67" i="26" a="1"/>
  <c r="Y67" i="26" s="1"/>
  <c r="Y68" i="26" a="1"/>
  <c r="Y68" i="26" s="1"/>
  <c r="Y69" i="26" a="1"/>
  <c r="Y69" i="26" s="1"/>
  <c r="Y70" i="26" a="1"/>
  <c r="Y70" i="26" s="1"/>
  <c r="Y84" i="26" a="1"/>
  <c r="Y84" i="26" s="1"/>
  <c r="Y85" i="26" a="1"/>
  <c r="Y86" i="26" a="1"/>
  <c r="Y86" i="26" s="1"/>
  <c r="Y87" i="26" a="1"/>
  <c r="Y88" i="26" a="1"/>
  <c r="Y89" i="26" a="1"/>
  <c r="Y89" i="26" s="1"/>
  <c r="Y90" i="26" a="1"/>
  <c r="Y91" i="26" a="1"/>
  <c r="Y91" i="26" s="1"/>
  <c r="Y92" i="26" a="1"/>
  <c r="Y92" i="26" s="1"/>
  <c r="Y95" i="26" a="1"/>
  <c r="Y96" i="26" a="1"/>
  <c r="Y96" i="26" s="1"/>
  <c r="Y97" i="26" a="1"/>
  <c r="Y98" i="26" a="1"/>
  <c r="Y99" i="26" a="1"/>
  <c r="Y99" i="26" s="1"/>
  <c r="Y100" i="26" a="1"/>
  <c r="Y100" i="26" s="1"/>
  <c r="Y113" i="26" a="1"/>
  <c r="Y113" i="26" s="1"/>
  <c r="Y21" i="26"/>
  <c r="Y25" i="26"/>
  <c r="Y26" i="26"/>
  <c r="Y32" i="26"/>
  <c r="Y35" i="26"/>
  <c r="Y37" i="26"/>
  <c r="Y38" i="26"/>
  <c r="Y43" i="26"/>
  <c r="Y85" i="26"/>
  <c r="Y87" i="26"/>
  <c r="Y88" i="26"/>
  <c r="Y90" i="26"/>
  <c r="Y95" i="26"/>
  <c r="Y97" i="26"/>
  <c r="Y98" i="26"/>
  <c r="R111" i="26" a="1"/>
  <c r="R111" i="26" s="1"/>
  <c r="R112" i="26" a="1"/>
  <c r="R112" i="26" s="1"/>
  <c r="R15" i="26" a="1"/>
  <c r="R15" i="26" s="1"/>
  <c r="R16" i="26" a="1"/>
  <c r="R16" i="26" s="1"/>
  <c r="R17" i="26" a="1"/>
  <c r="R17" i="26" s="1"/>
  <c r="R20" i="26" a="1"/>
  <c r="R20" i="26" s="1"/>
  <c r="R21" i="26" a="1"/>
  <c r="R21" i="26" s="1"/>
  <c r="R22" i="26" a="1"/>
  <c r="R22" i="26" s="1"/>
  <c r="R25" i="26" a="1"/>
  <c r="R25" i="26" s="1"/>
  <c r="R26" i="26" a="1"/>
  <c r="R26" i="26" s="1"/>
  <c r="R27" i="26" a="1"/>
  <c r="R27" i="26" s="1"/>
  <c r="R48" i="26" a="1"/>
  <c r="R49" i="26" a="1"/>
  <c r="R49" i="26" s="1"/>
  <c r="R50" i="26" a="1"/>
  <c r="R51" i="26" a="1"/>
  <c r="R52" i="26" a="1"/>
  <c r="R52" i="26" s="1"/>
  <c r="R53" i="26" a="1"/>
  <c r="R53" i="26" s="1"/>
  <c r="R54" i="26" a="1"/>
  <c r="R54" i="26" s="1"/>
  <c r="R55" i="26" a="1"/>
  <c r="R55" i="26" s="1"/>
  <c r="R56" i="26" a="1"/>
  <c r="R57" i="26" a="1"/>
  <c r="R57" i="26" s="1"/>
  <c r="R58" i="26" a="1"/>
  <c r="R59" i="26" a="1"/>
  <c r="R60" i="26" a="1"/>
  <c r="R60" i="26" s="1"/>
  <c r="R61" i="26" a="1"/>
  <c r="R61" i="26" s="1"/>
  <c r="R62" i="26" a="1"/>
  <c r="R62" i="26" s="1"/>
  <c r="R63" i="26" a="1"/>
  <c r="R63" i="26" s="1"/>
  <c r="R64" i="26" a="1"/>
  <c r="R64" i="26" s="1"/>
  <c r="R84" i="26" a="1"/>
  <c r="R85" i="26" a="1"/>
  <c r="R85" i="26" s="1"/>
  <c r="R86" i="26" a="1"/>
  <c r="R87" i="26" a="1"/>
  <c r="R87" i="26" s="1"/>
  <c r="R88" i="26" a="1"/>
  <c r="R88" i="26" s="1"/>
  <c r="R89" i="26" a="1"/>
  <c r="R89" i="26" s="1"/>
  <c r="R90" i="26" a="1"/>
  <c r="R90" i="26" s="1"/>
  <c r="R91" i="26" a="1"/>
  <c r="R91" i="26" s="1"/>
  <c r="R92" i="26" a="1"/>
  <c r="R95" i="26" a="1"/>
  <c r="R95" i="26" s="1"/>
  <c r="R96" i="26" a="1"/>
  <c r="R97" i="26" a="1"/>
  <c r="R98" i="26" a="1"/>
  <c r="R98" i="26" s="1"/>
  <c r="R99" i="26" a="1"/>
  <c r="R100" i="26" a="1"/>
  <c r="R100" i="26" s="1"/>
  <c r="R105" i="26" a="1"/>
  <c r="R105" i="26" s="1"/>
  <c r="R106" i="26" a="1"/>
  <c r="R106" i="26" s="1"/>
  <c r="R107" i="26" a="1"/>
  <c r="R107" i="26" s="1"/>
  <c r="R108" i="26" a="1"/>
  <c r="R108" i="26" s="1"/>
  <c r="R113" i="26" a="1"/>
  <c r="R113" i="26" s="1"/>
  <c r="R48" i="26"/>
  <c r="R50" i="26"/>
  <c r="R51" i="26"/>
  <c r="R56" i="26"/>
  <c r="R58" i="26"/>
  <c r="R59" i="26"/>
  <c r="R84" i="26"/>
  <c r="R86" i="26"/>
  <c r="R92" i="26"/>
  <c r="R96" i="26"/>
  <c r="R97" i="26"/>
  <c r="R99" i="26"/>
  <c r="M111" i="26" a="1"/>
  <c r="M111" i="26"/>
  <c r="M112" i="26" a="1"/>
  <c r="M112" i="26"/>
  <c r="M12" i="26" a="1"/>
  <c r="M15" i="26" a="1"/>
  <c r="M15" i="26" s="1"/>
  <c r="M16" i="26" a="1"/>
  <c r="M16" i="26" s="1"/>
  <c r="M17" i="26" a="1"/>
  <c r="M17" i="26" s="1"/>
  <c r="M20" i="26" a="1"/>
  <c r="M20" i="26" s="1"/>
  <c r="M21" i="26" a="1"/>
  <c r="M21" i="26" s="1"/>
  <c r="M22" i="26" a="1"/>
  <c r="M25" i="26" a="1"/>
  <c r="M26" i="26" a="1"/>
  <c r="M27" i="26" a="1"/>
  <c r="M32" i="26" a="1"/>
  <c r="M32" i="26" s="1"/>
  <c r="M33" i="26" a="1"/>
  <c r="M34" i="26" a="1"/>
  <c r="M35" i="26" a="1"/>
  <c r="M35" i="26" s="1"/>
  <c r="M36" i="26" a="1"/>
  <c r="M36" i="26" s="1"/>
  <c r="M37" i="26" a="1"/>
  <c r="M37" i="26" s="1"/>
  <c r="M38" i="26" a="1"/>
  <c r="M38" i="26" s="1"/>
  <c r="M39" i="26" a="1"/>
  <c r="M39" i="26" s="1"/>
  <c r="M40" i="26" a="1"/>
  <c r="M40" i="26" s="1"/>
  <c r="M41" i="26" a="1"/>
  <c r="M41" i="26" s="1"/>
  <c r="M42" i="26" a="1"/>
  <c r="M43" i="26" a="1"/>
  <c r="M43" i="26" s="1"/>
  <c r="M44" i="26" a="1"/>
  <c r="M45" i="26" a="1"/>
  <c r="M48" i="26" a="1"/>
  <c r="M48" i="26" s="1"/>
  <c r="M49" i="26" a="1"/>
  <c r="M50" i="26" a="1"/>
  <c r="M50" i="26" s="1"/>
  <c r="M51" i="26" a="1"/>
  <c r="M51" i="26" s="1"/>
  <c r="M52" i="26" a="1"/>
  <c r="M52" i="26" s="1"/>
  <c r="M53" i="26" a="1"/>
  <c r="M53" i="26" s="1"/>
  <c r="M54" i="26" a="1"/>
  <c r="M54" i="26" s="1"/>
  <c r="M55" i="26" a="1"/>
  <c r="M55" i="26" s="1"/>
  <c r="M56" i="26" a="1"/>
  <c r="M56" i="26" s="1"/>
  <c r="M57" i="26" a="1"/>
  <c r="M57" i="26" s="1"/>
  <c r="M58" i="26" a="1"/>
  <c r="M58" i="26" s="1"/>
  <c r="M59" i="26" a="1"/>
  <c r="M60" i="26" a="1"/>
  <c r="M61" i="26" a="1"/>
  <c r="M61" i="26" s="1"/>
  <c r="M62" i="26" a="1"/>
  <c r="M62" i="26" s="1"/>
  <c r="M63" i="26" a="1"/>
  <c r="M63" i="26" s="1"/>
  <c r="M64" i="26" a="1"/>
  <c r="M64" i="26" s="1"/>
  <c r="M67" i="26" a="1"/>
  <c r="M67" i="26" s="1"/>
  <c r="M68" i="26" a="1"/>
  <c r="M68" i="26" s="1"/>
  <c r="M69" i="26" a="1"/>
  <c r="M84" i="26" a="1"/>
  <c r="M84" i="26" s="1"/>
  <c r="M85" i="26" a="1"/>
  <c r="M85" i="26" s="1"/>
  <c r="M86" i="26" a="1"/>
  <c r="M86" i="26" s="1"/>
  <c r="M87" i="26" a="1"/>
  <c r="M87" i="26" s="1"/>
  <c r="M88" i="26" a="1"/>
  <c r="M88" i="26" s="1"/>
  <c r="M89" i="26" a="1"/>
  <c r="M89" i="26" s="1"/>
  <c r="M90" i="26" a="1"/>
  <c r="M91" i="26" a="1"/>
  <c r="M91" i="26" s="1"/>
  <c r="M92" i="26" a="1"/>
  <c r="M95" i="26" a="1"/>
  <c r="M96" i="26" a="1"/>
  <c r="M96" i="26" s="1"/>
  <c r="M97" i="26" a="1"/>
  <c r="M97" i="26" s="1"/>
  <c r="M98" i="26" a="1"/>
  <c r="M99" i="26" a="1"/>
  <c r="M99" i="26" s="1"/>
  <c r="M100" i="26" a="1"/>
  <c r="M100" i="26" s="1"/>
  <c r="M105" i="26" a="1"/>
  <c r="M106" i="26" a="1"/>
  <c r="M106" i="26" s="1"/>
  <c r="M107" i="26" a="1"/>
  <c r="M108" i="26" a="1"/>
  <c r="M108" i="26" s="1"/>
  <c r="M113" i="26" a="1"/>
  <c r="M113" i="26" s="1"/>
  <c r="M12" i="26"/>
  <c r="M22" i="26"/>
  <c r="M25" i="26"/>
  <c r="M26" i="26"/>
  <c r="M27" i="26"/>
  <c r="M33" i="26"/>
  <c r="M34" i="26"/>
  <c r="M42" i="26"/>
  <c r="M44" i="26"/>
  <c r="M45" i="26"/>
  <c r="M49" i="26"/>
  <c r="M59" i="26"/>
  <c r="M60" i="26"/>
  <c r="M69" i="26"/>
  <c r="M90" i="26"/>
  <c r="M92" i="26"/>
  <c r="M95" i="26"/>
  <c r="M98" i="26"/>
  <c r="M105" i="26"/>
  <c r="M107" i="26"/>
  <c r="JO96" i="20"/>
  <c r="JN96" i="20"/>
  <c r="JM96" i="20"/>
  <c r="JH96" i="20"/>
  <c r="JG96" i="20"/>
  <c r="JO95" i="20"/>
  <c r="JN95" i="20"/>
  <c r="JM95" i="20"/>
  <c r="JH95" i="20"/>
  <c r="JG95" i="20"/>
  <c r="JO94" i="20"/>
  <c r="JN94" i="20"/>
  <c r="JM94" i="20"/>
  <c r="JH94" i="20"/>
  <c r="JG94" i="20"/>
  <c r="JO93" i="20"/>
  <c r="JN93" i="20"/>
  <c r="JM93" i="20"/>
  <c r="JH93" i="20"/>
  <c r="JG93" i="20"/>
  <c r="JO92" i="20"/>
  <c r="JN92" i="20"/>
  <c r="JM92" i="20"/>
  <c r="JH92" i="20"/>
  <c r="JG92" i="20"/>
  <c r="JO89" i="20"/>
  <c r="JN89" i="20"/>
  <c r="JM89" i="20"/>
  <c r="JH89" i="20"/>
  <c r="JG89" i="20"/>
  <c r="JO88" i="20"/>
  <c r="JN88" i="20"/>
  <c r="JM88" i="20"/>
  <c r="JH88" i="20"/>
  <c r="JG88" i="20"/>
  <c r="JO87" i="20"/>
  <c r="JN87" i="20"/>
  <c r="JM87" i="20"/>
  <c r="JH87" i="20"/>
  <c r="JG87" i="20"/>
  <c r="JO86" i="20"/>
  <c r="JN86" i="20"/>
  <c r="JM86" i="20"/>
  <c r="JH86" i="20"/>
  <c r="JG86" i="20"/>
  <c r="KU83" i="20"/>
  <c r="KT83" i="20"/>
  <c r="KS83" i="20"/>
  <c r="KO83" i="20"/>
  <c r="KN83" i="20"/>
  <c r="KM83" i="20"/>
  <c r="KL83" i="20"/>
  <c r="KK83" i="20"/>
  <c r="KJ83" i="20"/>
  <c r="JO83" i="20"/>
  <c r="JN83" i="20"/>
  <c r="JM83" i="20"/>
  <c r="JH83" i="20"/>
  <c r="JG83" i="20"/>
  <c r="KU82" i="20"/>
  <c r="KT82" i="20"/>
  <c r="KS82" i="20"/>
  <c r="KO82" i="20"/>
  <c r="KN82" i="20"/>
  <c r="KM82" i="20"/>
  <c r="KL82" i="20"/>
  <c r="KK82" i="20"/>
  <c r="KJ82" i="20"/>
  <c r="JO82" i="20"/>
  <c r="JN82" i="20"/>
  <c r="JM82" i="20"/>
  <c r="JH82" i="20"/>
  <c r="JG82" i="20"/>
  <c r="KU81" i="20"/>
  <c r="KT81" i="20"/>
  <c r="KS81" i="20"/>
  <c r="KO81" i="20"/>
  <c r="KN81" i="20"/>
  <c r="KM81" i="20"/>
  <c r="KL81" i="20"/>
  <c r="KK81" i="20"/>
  <c r="KJ81" i="20"/>
  <c r="JO81" i="20"/>
  <c r="JN81" i="20"/>
  <c r="JM81" i="20"/>
  <c r="JH81" i="20"/>
  <c r="JG81" i="20"/>
  <c r="KU80" i="20"/>
  <c r="KT80" i="20"/>
  <c r="KS80" i="20"/>
  <c r="KR80" i="20"/>
  <c r="KO80" i="20"/>
  <c r="KN80" i="20"/>
  <c r="KM80" i="20"/>
  <c r="KL80" i="20"/>
  <c r="KK80" i="20"/>
  <c r="KJ80" i="20"/>
  <c r="JO80" i="20"/>
  <c r="JN80" i="20"/>
  <c r="JM80" i="20"/>
  <c r="JH80" i="20"/>
  <c r="JG80" i="20"/>
  <c r="KU79" i="20"/>
  <c r="KT79" i="20"/>
  <c r="KS79" i="20"/>
  <c r="KR79" i="20"/>
  <c r="KQ79" i="20"/>
  <c r="KO79" i="20"/>
  <c r="KN79" i="20"/>
  <c r="KM79" i="20"/>
  <c r="KL79" i="20"/>
  <c r="KK79" i="20"/>
  <c r="KJ79" i="20"/>
  <c r="JO79" i="20"/>
  <c r="JN79" i="20"/>
  <c r="JM79" i="20"/>
  <c r="JH79" i="20"/>
  <c r="JG79" i="20"/>
  <c r="KU78" i="20"/>
  <c r="KT78" i="20"/>
  <c r="KS78" i="20"/>
  <c r="KR78" i="20"/>
  <c r="KQ78" i="20"/>
  <c r="KO78" i="20"/>
  <c r="KN78" i="20"/>
  <c r="KM78" i="20"/>
  <c r="KL78" i="20"/>
  <c r="KK78" i="20"/>
  <c r="KJ78" i="20"/>
  <c r="JO78" i="20"/>
  <c r="JN78" i="20"/>
  <c r="JM78" i="20"/>
  <c r="JH78" i="20"/>
  <c r="JG78" i="20"/>
  <c r="KU77" i="20"/>
  <c r="KT77" i="20"/>
  <c r="KS77" i="20"/>
  <c r="KR77" i="20"/>
  <c r="KQ77" i="20"/>
  <c r="KO77" i="20"/>
  <c r="KN77" i="20"/>
  <c r="KM77" i="20"/>
  <c r="KL77" i="20"/>
  <c r="KK77" i="20"/>
  <c r="KJ77" i="20"/>
  <c r="JO77" i="20"/>
  <c r="JN77" i="20"/>
  <c r="JM77" i="20"/>
  <c r="JH77" i="20"/>
  <c r="JG77" i="20"/>
  <c r="KU76" i="20"/>
  <c r="KT76" i="20"/>
  <c r="KS76" i="20"/>
  <c r="KR76" i="20"/>
  <c r="KQ76" i="20"/>
  <c r="KO76" i="20"/>
  <c r="KN76" i="20"/>
  <c r="KM76" i="20"/>
  <c r="KL76" i="20"/>
  <c r="KK76" i="20"/>
  <c r="KJ76" i="20"/>
  <c r="JO76" i="20"/>
  <c r="JN76" i="20"/>
  <c r="JM76" i="20"/>
  <c r="JH76" i="20"/>
  <c r="JG76" i="20"/>
  <c r="KU73" i="20"/>
  <c r="KT73" i="20"/>
  <c r="KS73" i="20"/>
  <c r="KR73" i="20"/>
  <c r="KQ73" i="20"/>
  <c r="KO73" i="20"/>
  <c r="KN73" i="20"/>
  <c r="KM73" i="20"/>
  <c r="KL73" i="20"/>
  <c r="KK73" i="20"/>
  <c r="KJ73" i="20"/>
  <c r="JO73" i="20"/>
  <c r="JN73" i="20"/>
  <c r="JM73" i="20"/>
  <c r="JH73" i="20"/>
  <c r="JG73" i="20"/>
  <c r="KU72" i="20"/>
  <c r="KT72" i="20"/>
  <c r="KS72" i="20"/>
  <c r="KR72" i="20"/>
  <c r="KQ72" i="20"/>
  <c r="KO72" i="20"/>
  <c r="KN72" i="20"/>
  <c r="KM72" i="20"/>
  <c r="KL72" i="20"/>
  <c r="KK72" i="20"/>
  <c r="KJ72" i="20"/>
  <c r="JO72" i="20"/>
  <c r="JN72" i="20"/>
  <c r="JM72" i="20"/>
  <c r="JH72" i="20"/>
  <c r="JG72" i="20"/>
  <c r="KU71" i="20"/>
  <c r="KT71" i="20"/>
  <c r="KS71" i="20"/>
  <c r="KR71" i="20"/>
  <c r="KQ71" i="20"/>
  <c r="KO71" i="20"/>
  <c r="KN71" i="20"/>
  <c r="KM71" i="20"/>
  <c r="KL71" i="20"/>
  <c r="KK71" i="20"/>
  <c r="KJ71" i="20"/>
  <c r="JO71" i="20"/>
  <c r="JN71" i="20"/>
  <c r="JM71" i="20"/>
  <c r="JH71" i="20"/>
  <c r="JG71" i="20"/>
  <c r="KU70" i="20"/>
  <c r="KT70" i="20"/>
  <c r="KS70" i="20"/>
  <c r="KR70" i="20"/>
  <c r="KQ70" i="20"/>
  <c r="KO70" i="20"/>
  <c r="KN70" i="20"/>
  <c r="KM70" i="20"/>
  <c r="KL70" i="20"/>
  <c r="KK70" i="20"/>
  <c r="KJ70" i="20"/>
  <c r="JO70" i="20"/>
  <c r="JN70" i="20"/>
  <c r="JM70" i="20"/>
  <c r="JH70" i="20"/>
  <c r="JG70" i="20"/>
  <c r="KU69" i="20"/>
  <c r="KT69" i="20"/>
  <c r="KS69" i="20"/>
  <c r="KR69" i="20"/>
  <c r="KQ69" i="20"/>
  <c r="KO69" i="20"/>
  <c r="KN69" i="20"/>
  <c r="KM69" i="20"/>
  <c r="KL69" i="20"/>
  <c r="KK69" i="20"/>
  <c r="KJ69" i="20"/>
  <c r="JO69" i="20"/>
  <c r="JN69" i="20"/>
  <c r="JM69" i="20"/>
  <c r="JH69" i="20"/>
  <c r="JG69" i="20"/>
  <c r="KU66" i="20"/>
  <c r="KT66" i="20"/>
  <c r="KS66" i="20"/>
  <c r="KR66" i="20"/>
  <c r="KQ66" i="20"/>
  <c r="KO66" i="20"/>
  <c r="KN66" i="20"/>
  <c r="KM66" i="20"/>
  <c r="KL66" i="20"/>
  <c r="KK66" i="20"/>
  <c r="KJ66" i="20"/>
  <c r="JO66" i="20"/>
  <c r="JN66" i="20"/>
  <c r="JM66" i="20"/>
  <c r="JH66" i="20"/>
  <c r="JG66" i="20"/>
  <c r="KU65" i="20"/>
  <c r="KT65" i="20"/>
  <c r="KS65" i="20"/>
  <c r="KR65" i="20"/>
  <c r="KQ65" i="20"/>
  <c r="KO65" i="20"/>
  <c r="KN65" i="20"/>
  <c r="KM65" i="20"/>
  <c r="KL65" i="20"/>
  <c r="KK65" i="20"/>
  <c r="KJ65" i="20"/>
  <c r="JO65" i="20"/>
  <c r="JN65" i="20"/>
  <c r="JM65" i="20"/>
  <c r="JH65" i="20"/>
  <c r="JG65" i="20"/>
  <c r="KU64" i="20"/>
  <c r="KT64" i="20"/>
  <c r="KS64" i="20"/>
  <c r="KR64" i="20"/>
  <c r="KQ64" i="20"/>
  <c r="KO64" i="20"/>
  <c r="KN64" i="20"/>
  <c r="KM64" i="20"/>
  <c r="KL64" i="20"/>
  <c r="KK64" i="20"/>
  <c r="KJ64" i="20"/>
  <c r="JO64" i="20"/>
  <c r="JN64" i="20"/>
  <c r="JM64" i="20"/>
  <c r="JH64" i="20"/>
  <c r="JG64" i="20"/>
  <c r="KU63" i="20"/>
  <c r="KT63" i="20"/>
  <c r="KS63" i="20"/>
  <c r="KR63" i="20"/>
  <c r="KQ63" i="20"/>
  <c r="KO63" i="20"/>
  <c r="KN63" i="20"/>
  <c r="KM63" i="20"/>
  <c r="KL63" i="20"/>
  <c r="KK63" i="20"/>
  <c r="KJ63" i="20"/>
  <c r="JO63" i="20"/>
  <c r="JN63" i="20"/>
  <c r="JM63" i="20"/>
  <c r="JH63" i="20"/>
  <c r="JG63" i="20"/>
  <c r="KU62" i="20"/>
  <c r="KT62" i="20"/>
  <c r="KS62" i="20"/>
  <c r="KR62" i="20"/>
  <c r="KQ62" i="20"/>
  <c r="KO62" i="20"/>
  <c r="KN62" i="20"/>
  <c r="KM62" i="20"/>
  <c r="KL62" i="20"/>
  <c r="KK62" i="20"/>
  <c r="KJ62" i="20"/>
  <c r="JO62" i="20"/>
  <c r="JN62" i="20"/>
  <c r="JM62" i="20"/>
  <c r="JH62" i="20"/>
  <c r="JG62" i="20"/>
  <c r="KU61" i="20"/>
  <c r="KT61" i="20"/>
  <c r="KS61" i="20"/>
  <c r="KR61" i="20"/>
  <c r="KQ61" i="20"/>
  <c r="KO61" i="20"/>
  <c r="KN61" i="20"/>
  <c r="KM61" i="20"/>
  <c r="KL61" i="20"/>
  <c r="KK61" i="20"/>
  <c r="KJ61" i="20"/>
  <c r="JO61" i="20"/>
  <c r="JN61" i="20"/>
  <c r="JM61" i="20"/>
  <c r="JH61" i="20"/>
  <c r="JG61" i="20"/>
  <c r="KU60" i="20"/>
  <c r="KT60" i="20"/>
  <c r="KS60" i="20"/>
  <c r="KR60" i="20"/>
  <c r="KQ60" i="20"/>
  <c r="KO60" i="20"/>
  <c r="KN60" i="20"/>
  <c r="KM60" i="20"/>
  <c r="KL60" i="20"/>
  <c r="KK60" i="20"/>
  <c r="KJ60" i="20"/>
  <c r="JO60" i="20"/>
  <c r="JN60" i="20"/>
  <c r="JM60" i="20"/>
  <c r="JH60" i="20"/>
  <c r="JG60" i="20"/>
  <c r="KU59" i="20"/>
  <c r="KT59" i="20"/>
  <c r="KS59" i="20"/>
  <c r="KR59" i="20"/>
  <c r="KQ59" i="20"/>
  <c r="KO59" i="20"/>
  <c r="KN59" i="20"/>
  <c r="KM59" i="20"/>
  <c r="KL59" i="20"/>
  <c r="KK59" i="20"/>
  <c r="KJ59" i="20"/>
  <c r="JO59" i="20"/>
  <c r="JN59" i="20"/>
  <c r="JM59" i="20"/>
  <c r="JH59" i="20"/>
  <c r="JG59" i="20"/>
  <c r="KU58" i="20"/>
  <c r="KT58" i="20"/>
  <c r="KS58" i="20"/>
  <c r="KR58" i="20"/>
  <c r="KQ58" i="20"/>
  <c r="KO58" i="20"/>
  <c r="KN58" i="20"/>
  <c r="KM58" i="20"/>
  <c r="KL58" i="20"/>
  <c r="KK58" i="20"/>
  <c r="KJ58" i="20"/>
  <c r="JO58" i="20"/>
  <c r="JN58" i="20"/>
  <c r="JM58" i="20"/>
  <c r="JH58" i="20"/>
  <c r="JG58" i="20"/>
  <c r="KU57" i="20"/>
  <c r="KT57" i="20"/>
  <c r="KS57" i="20"/>
  <c r="KR57" i="20"/>
  <c r="KQ57" i="20"/>
  <c r="KO57" i="20"/>
  <c r="KN57" i="20"/>
  <c r="KM57" i="20"/>
  <c r="KL57" i="20"/>
  <c r="KK57" i="20"/>
  <c r="KJ57" i="20"/>
  <c r="JO57" i="20"/>
  <c r="JN57" i="20"/>
  <c r="JM57" i="20"/>
  <c r="JH57" i="20"/>
  <c r="JG57" i="20"/>
  <c r="S469" i="27" a="1"/>
  <c r="S469" i="27" s="1"/>
  <c r="S466" i="27" a="1"/>
  <c r="S466" i="27" s="1"/>
  <c r="S463" i="27" a="1"/>
  <c r="S463" i="27" s="1"/>
  <c r="S462" i="27" a="1"/>
  <c r="S462" i="27" s="1"/>
  <c r="S461" i="27" a="1"/>
  <c r="S461" i="27" s="1"/>
  <c r="S460" i="27" a="1"/>
  <c r="S460" i="27" s="1"/>
  <c r="S459" i="27" a="1"/>
  <c r="S459" i="27" s="1"/>
  <c r="S458" i="27" a="1"/>
  <c r="S458" i="27" s="1"/>
  <c r="S457" i="27" a="1"/>
  <c r="S457" i="27" s="1"/>
  <c r="S447" i="27" a="1"/>
  <c r="S447" i="27" s="1"/>
  <c r="S446" i="27" a="1"/>
  <c r="S446" i="27" s="1"/>
  <c r="S445" i="27" a="1"/>
  <c r="S445" i="27" s="1"/>
  <c r="S444" i="27" a="1"/>
  <c r="S444" i="27" s="1"/>
  <c r="S441" i="27" a="1"/>
  <c r="S441" i="27" s="1"/>
  <c r="S440" i="27" a="1"/>
  <c r="S440" i="27" s="1"/>
  <c r="S439" i="27" a="1"/>
  <c r="S439" i="27" s="1"/>
  <c r="S438" i="27" a="1"/>
  <c r="S438" i="27" s="1"/>
  <c r="S437" i="27" a="1"/>
  <c r="S437" i="27" s="1"/>
  <c r="S436" i="27" a="1"/>
  <c r="S436" i="27" s="1"/>
  <c r="S435" i="27" a="1"/>
  <c r="S435" i="27" s="1"/>
  <c r="S434" i="27" a="1"/>
  <c r="S434" i="27" s="1"/>
  <c r="S433" i="27" a="1"/>
  <c r="S433" i="27" s="1"/>
  <c r="S432" i="27" a="1"/>
  <c r="S432" i="27" s="1"/>
  <c r="S431" i="27" a="1"/>
  <c r="S431" i="27" s="1"/>
  <c r="S430" i="27" a="1"/>
  <c r="S430" i="27" s="1"/>
  <c r="S429" i="27" a="1"/>
  <c r="S429" i="27" s="1"/>
  <c r="S424" i="27" a="1"/>
  <c r="S424" i="27" s="1"/>
  <c r="S423" i="27" a="1"/>
  <c r="S423" i="27" s="1"/>
  <c r="S420" i="27" a="1"/>
  <c r="S420" i="27" s="1"/>
  <c r="S419" i="27" a="1"/>
  <c r="S419" i="27" s="1"/>
  <c r="S418" i="27" a="1"/>
  <c r="S418" i="27" s="1"/>
  <c r="S417" i="27" a="1"/>
  <c r="S417" i="27" s="1"/>
  <c r="S416" i="27" a="1"/>
  <c r="S416" i="27" s="1"/>
  <c r="S415" i="27" a="1"/>
  <c r="S415" i="27" s="1"/>
  <c r="S414" i="27" a="1"/>
  <c r="S414" i="27" s="1"/>
  <c r="S413" i="27" a="1"/>
  <c r="S413" i="27" s="1"/>
  <c r="S412" i="27" a="1"/>
  <c r="S412" i="27" s="1"/>
  <c r="S411" i="27" a="1"/>
  <c r="S411" i="27" s="1"/>
  <c r="S410" i="27" a="1"/>
  <c r="S410" i="27" s="1"/>
  <c r="S407" i="27" a="1"/>
  <c r="S407" i="27" s="1"/>
  <c r="S406" i="27" a="1"/>
  <c r="S406" i="27" s="1"/>
  <c r="S401" i="27" a="1"/>
  <c r="S401" i="27" s="1"/>
  <c r="S400" i="27" a="1"/>
  <c r="S400" i="27" s="1"/>
  <c r="S399" i="27" a="1"/>
  <c r="S399" i="27" s="1"/>
  <c r="S398" i="27" a="1"/>
  <c r="S398" i="27" s="1"/>
  <c r="S397" i="27" a="1"/>
  <c r="S397" i="27" s="1"/>
  <c r="S396" i="27" a="1"/>
  <c r="S396" i="27" s="1"/>
  <c r="S395" i="27" a="1"/>
  <c r="S395" i="27" s="1"/>
  <c r="S394" i="27" a="1"/>
  <c r="S394" i="27" s="1"/>
  <c r="S393" i="27" a="1"/>
  <c r="S393" i="27" s="1"/>
  <c r="S392" i="27" a="1"/>
  <c r="S392" i="27" s="1"/>
  <c r="S386" i="27" a="1"/>
  <c r="S386" i="27" s="1"/>
  <c r="S385" i="27" a="1"/>
  <c r="S385" i="27" s="1"/>
  <c r="S382" i="27" a="1"/>
  <c r="S382" i="27" s="1"/>
  <c r="S381" i="27" a="1"/>
  <c r="S381" i="27" s="1"/>
  <c r="S380" i="27" a="1"/>
  <c r="S380" i="27" s="1"/>
  <c r="S379" i="27" a="1"/>
  <c r="S379" i="27" s="1"/>
  <c r="S378" i="27" a="1"/>
  <c r="S378" i="27" s="1"/>
  <c r="S377" i="27" a="1"/>
  <c r="S377" i="27" s="1"/>
  <c r="S376" i="27" a="1"/>
  <c r="S376" i="27" s="1"/>
  <c r="S375" i="27" a="1"/>
  <c r="S375" i="27" s="1"/>
  <c r="S374" i="27" a="1"/>
  <c r="S374" i="27" s="1"/>
  <c r="S373" i="27" a="1"/>
  <c r="S373" i="27" s="1"/>
  <c r="S372" i="27" a="1"/>
  <c r="S372" i="27" s="1"/>
  <c r="S369" i="27" a="1"/>
  <c r="S369" i="27" s="1"/>
  <c r="S368" i="27" a="1"/>
  <c r="S368" i="27" s="1"/>
  <c r="S363" i="27" a="1"/>
  <c r="S363" i="27" s="1"/>
  <c r="S362" i="27" a="1"/>
  <c r="S362" i="27" s="1"/>
  <c r="S361" i="27" a="1"/>
  <c r="S361" i="27" s="1"/>
  <c r="S360" i="27" a="1"/>
  <c r="S360" i="27" s="1"/>
  <c r="S359" i="27" a="1"/>
  <c r="S359" i="27" s="1"/>
  <c r="S358" i="27" a="1"/>
  <c r="S358" i="27" s="1"/>
  <c r="S357" i="27" a="1"/>
  <c r="S357" i="27" s="1"/>
  <c r="S356" i="27" a="1"/>
  <c r="S356" i="27" s="1"/>
  <c r="S355" i="27" a="1"/>
  <c r="S355" i="27" s="1"/>
  <c r="S354" i="27" a="1"/>
  <c r="S354" i="27" s="1"/>
  <c r="S348" i="27" a="1"/>
  <c r="S348" i="27" s="1"/>
  <c r="S347" i="27" a="1"/>
  <c r="S347" i="27" s="1"/>
  <c r="S344" i="27" a="1"/>
  <c r="S344" i="27" s="1"/>
  <c r="S343" i="27" a="1"/>
  <c r="S343" i="27" s="1"/>
  <c r="S342" i="27" a="1"/>
  <c r="S342" i="27" s="1"/>
  <c r="S341" i="27" a="1"/>
  <c r="S341" i="27" s="1"/>
  <c r="S340" i="27" a="1"/>
  <c r="S340" i="27" s="1"/>
  <c r="S339" i="27" a="1"/>
  <c r="S339" i="27" s="1"/>
  <c r="S338" i="27" a="1"/>
  <c r="S338" i="27" s="1"/>
  <c r="S337" i="27" a="1"/>
  <c r="S337" i="27" s="1"/>
  <c r="S336" i="27" a="1"/>
  <c r="S336" i="27" s="1"/>
  <c r="S335" i="27" a="1"/>
  <c r="S335" i="27" s="1"/>
  <c r="S334" i="27" a="1"/>
  <c r="S334" i="27" s="1"/>
  <c r="S331" i="27" a="1"/>
  <c r="S331" i="27" s="1"/>
  <c r="S330" i="27" a="1"/>
  <c r="S330" i="27" s="1"/>
  <c r="S325" i="27" a="1"/>
  <c r="S325" i="27" s="1"/>
  <c r="S324" i="27" a="1"/>
  <c r="S324" i="27" s="1"/>
  <c r="S323" i="27" a="1"/>
  <c r="S323" i="27" s="1"/>
  <c r="S322" i="27" a="1"/>
  <c r="S322" i="27" s="1"/>
  <c r="S321" i="27" a="1"/>
  <c r="S321" i="27" s="1"/>
  <c r="S320" i="27" a="1"/>
  <c r="S320" i="27" s="1"/>
  <c r="S319" i="27" a="1"/>
  <c r="S319" i="27" s="1"/>
  <c r="S318" i="27" a="1"/>
  <c r="S318" i="27" s="1"/>
  <c r="S317" i="27" a="1"/>
  <c r="S317" i="27" s="1"/>
  <c r="S316" i="27" a="1"/>
  <c r="S316" i="27" s="1"/>
  <c r="S310" i="27" a="1"/>
  <c r="S310" i="27" s="1"/>
  <c r="S309" i="27" a="1"/>
  <c r="S309" i="27" s="1"/>
  <c r="S306" i="27" a="1"/>
  <c r="S306" i="27" s="1"/>
  <c r="S305" i="27" a="1"/>
  <c r="S305" i="27" s="1"/>
  <c r="S304" i="27" a="1"/>
  <c r="S304" i="27" s="1"/>
  <c r="S303" i="27" a="1"/>
  <c r="S303" i="27" s="1"/>
  <c r="S300" i="27" a="1"/>
  <c r="S300" i="27" s="1"/>
  <c r="S295" i="27" a="1"/>
  <c r="S295" i="27" s="1"/>
  <c r="S294" i="27" a="1"/>
  <c r="S294" i="27" s="1"/>
  <c r="S293" i="27" a="1"/>
  <c r="S293" i="27" s="1"/>
  <c r="S292" i="27" a="1"/>
  <c r="S292" i="27" s="1"/>
  <c r="S291" i="27" a="1"/>
  <c r="S291" i="27" s="1"/>
  <c r="S290" i="27" a="1"/>
  <c r="S290" i="27" s="1"/>
  <c r="S289" i="27" a="1"/>
  <c r="S289" i="27" s="1"/>
  <c r="S288" i="27" a="1"/>
  <c r="S288" i="27" s="1"/>
  <c r="S287" i="27" a="1"/>
  <c r="S287" i="27" s="1"/>
  <c r="S286" i="27" a="1"/>
  <c r="S286" i="27" s="1"/>
  <c r="S280" i="27" a="1"/>
  <c r="S280" i="27" s="1"/>
  <c r="S279" i="27" a="1"/>
  <c r="S279" i="27" s="1"/>
  <c r="S276" i="27" a="1"/>
  <c r="S276" i="27" s="1"/>
  <c r="S275" i="27" a="1"/>
  <c r="S275" i="27" s="1"/>
  <c r="S274" i="27" a="1"/>
  <c r="S274" i="27" s="1"/>
  <c r="S273" i="27" a="1"/>
  <c r="S273" i="27" s="1"/>
  <c r="S272" i="27" a="1"/>
  <c r="S272" i="27" s="1"/>
  <c r="S271" i="27" a="1"/>
  <c r="S271" i="27" s="1"/>
  <c r="S270" i="27" a="1"/>
  <c r="S270" i="27" s="1"/>
  <c r="S269" i="27" a="1"/>
  <c r="S269" i="27" s="1"/>
  <c r="S268" i="27" a="1"/>
  <c r="S268" i="27" s="1"/>
  <c r="S267" i="27" a="1"/>
  <c r="S267" i="27" s="1"/>
  <c r="S266" i="27" a="1"/>
  <c r="S266" i="27" s="1"/>
  <c r="S263" i="27" a="1"/>
  <c r="S263" i="27" s="1"/>
  <c r="S262" i="27" a="1"/>
  <c r="S262" i="27" s="1"/>
  <c r="S257" i="27" a="1"/>
  <c r="S257" i="27" s="1"/>
  <c r="S256" i="27" a="1"/>
  <c r="S256" i="27" s="1"/>
  <c r="S255" i="27" a="1"/>
  <c r="S255" i="27" s="1"/>
  <c r="S254" i="27" a="1"/>
  <c r="S254" i="27" s="1"/>
  <c r="S253" i="27" a="1"/>
  <c r="S253" i="27" s="1"/>
  <c r="S252" i="27" a="1"/>
  <c r="S252" i="27" s="1"/>
  <c r="S251" i="27" a="1"/>
  <c r="S251" i="27" s="1"/>
  <c r="S250" i="27" a="1"/>
  <c r="S250" i="27" s="1"/>
  <c r="S249" i="27" a="1"/>
  <c r="S249" i="27" s="1"/>
  <c r="S248" i="27" a="1"/>
  <c r="S248" i="27" s="1"/>
  <c r="S242" i="27" a="1"/>
  <c r="S242" i="27" s="1"/>
  <c r="S241" i="27" a="1"/>
  <c r="S241" i="27" s="1"/>
  <c r="S238" i="27" a="1"/>
  <c r="S238" i="27" s="1"/>
  <c r="S237" i="27" a="1"/>
  <c r="S237" i="27" s="1"/>
  <c r="S236" i="27" a="1"/>
  <c r="S236" i="27" s="1"/>
  <c r="S235" i="27" a="1"/>
  <c r="S235" i="27" s="1"/>
  <c r="S234" i="27" a="1"/>
  <c r="S234" i="27" s="1"/>
  <c r="S233" i="27" a="1"/>
  <c r="S233" i="27" s="1"/>
  <c r="S232" i="27" a="1"/>
  <c r="S232" i="27" s="1"/>
  <c r="S231" i="27" a="1"/>
  <c r="S231" i="27" s="1"/>
  <c r="S230" i="27" a="1"/>
  <c r="S230" i="27" s="1"/>
  <c r="S229" i="27" a="1"/>
  <c r="S229" i="27" s="1"/>
  <c r="S228" i="27" a="1"/>
  <c r="S228" i="27" s="1"/>
  <c r="S225" i="27" a="1"/>
  <c r="S225" i="27" s="1"/>
  <c r="S224" i="27" a="1"/>
  <c r="S224" i="27" s="1"/>
  <c r="S219" i="27" a="1"/>
  <c r="S219" i="27" s="1"/>
  <c r="S218" i="27" a="1"/>
  <c r="S218" i="27" s="1"/>
  <c r="S217" i="27" a="1"/>
  <c r="S217" i="27" s="1"/>
  <c r="S216" i="27" a="1"/>
  <c r="S216" i="27" s="1"/>
  <c r="S215" i="27" a="1"/>
  <c r="S215" i="27" s="1"/>
  <c r="S214" i="27" a="1"/>
  <c r="S214" i="27" s="1"/>
  <c r="S213" i="27" a="1"/>
  <c r="S213" i="27" s="1"/>
  <c r="S212" i="27" a="1"/>
  <c r="S212" i="27" s="1"/>
  <c r="S211" i="27" a="1"/>
  <c r="S211" i="27" s="1"/>
  <c r="S210" i="27" a="1"/>
  <c r="S210" i="27" s="1"/>
  <c r="S203" i="27" a="1"/>
  <c r="S203" i="27" s="1"/>
  <c r="S202" i="27" a="1"/>
  <c r="S202" i="27" s="1"/>
  <c r="S200" i="27" a="1"/>
  <c r="S200" i="27" s="1"/>
  <c r="S199" i="27" a="1"/>
  <c r="S199" i="27" s="1"/>
  <c r="S198" i="27" a="1"/>
  <c r="S198" i="27" s="1"/>
  <c r="S197" i="27" a="1"/>
  <c r="S197" i="27" s="1"/>
  <c r="S196" i="27" a="1"/>
  <c r="S196" i="27" s="1"/>
  <c r="S195" i="27" a="1"/>
  <c r="S195" i="27" s="1"/>
  <c r="S194" i="27" a="1"/>
  <c r="S194" i="27" s="1"/>
  <c r="S193" i="27" a="1"/>
  <c r="S193" i="27" s="1"/>
  <c r="S192" i="27" a="1"/>
  <c r="S192" i="27" s="1"/>
  <c r="S191" i="27" a="1"/>
  <c r="S191" i="27" s="1"/>
  <c r="S190" i="27" a="1"/>
  <c r="S190" i="27" s="1"/>
  <c r="S187" i="27" a="1"/>
  <c r="S187" i="27" s="1"/>
  <c r="S186" i="27" a="1"/>
  <c r="S186" i="27" s="1"/>
  <c r="S181" i="27" a="1"/>
  <c r="S181" i="27" s="1"/>
  <c r="S180" i="27" a="1"/>
  <c r="S180" i="27" s="1"/>
  <c r="S179" i="27" a="1"/>
  <c r="S179" i="27" s="1"/>
  <c r="S178" i="27" a="1"/>
  <c r="S178" i="27" s="1"/>
  <c r="S177" i="27" a="1"/>
  <c r="S177" i="27" s="1"/>
  <c r="S176" i="27" a="1"/>
  <c r="S176" i="27" s="1"/>
  <c r="S175" i="27" a="1"/>
  <c r="S175" i="27" s="1"/>
  <c r="S174" i="27" a="1"/>
  <c r="S174" i="27" s="1"/>
  <c r="S173" i="27" a="1"/>
  <c r="S173" i="27" s="1"/>
  <c r="S172" i="27" a="1"/>
  <c r="S172" i="27" s="1"/>
  <c r="S135" i="27" a="1"/>
  <c r="S135" i="27" s="1"/>
  <c r="S134" i="27" a="1"/>
  <c r="S134" i="27" s="1"/>
  <c r="S133" i="27" a="1"/>
  <c r="S133" i="27" s="1"/>
  <c r="S132" i="27" a="1"/>
  <c r="S132" i="27" s="1"/>
  <c r="S131" i="27" a="1"/>
  <c r="S131" i="27" s="1"/>
  <c r="S130" i="27" a="1"/>
  <c r="S130" i="27" s="1"/>
  <c r="S129" i="27" a="1"/>
  <c r="S129" i="27" s="1"/>
  <c r="S128" i="27" a="1"/>
  <c r="S128" i="27" s="1"/>
  <c r="S127" i="27" a="1"/>
  <c r="S127" i="27" s="1"/>
  <c r="S126" i="27" a="1"/>
  <c r="S126" i="27" s="1"/>
  <c r="S125" i="27" a="1"/>
  <c r="S125" i="27" s="1"/>
  <c r="S124" i="27" a="1"/>
  <c r="S124" i="27" s="1"/>
  <c r="S123" i="27" a="1"/>
  <c r="S123" i="27" s="1"/>
  <c r="S122" i="27" a="1"/>
  <c r="S122" i="27" s="1"/>
  <c r="S118" i="27" a="1"/>
  <c r="S118" i="27" s="1"/>
  <c r="S117" i="27" a="1"/>
  <c r="S117" i="27" s="1"/>
  <c r="S116" i="27" a="1"/>
  <c r="S116" i="27" s="1"/>
  <c r="S115" i="27" a="1"/>
  <c r="S115" i="27" s="1"/>
  <c r="S114" i="27" a="1"/>
  <c r="S114" i="27" s="1"/>
  <c r="S113" i="27" a="1"/>
  <c r="S113" i="27" s="1"/>
  <c r="S110" i="27" a="1"/>
  <c r="S110" i="27" s="1"/>
  <c r="S109" i="27" a="1"/>
  <c r="S109" i="27" s="1"/>
  <c r="S108" i="27" a="1"/>
  <c r="S108" i="27" s="1"/>
  <c r="S107" i="27" a="1"/>
  <c r="S107" i="27" s="1"/>
  <c r="S106" i="27" a="1"/>
  <c r="S106" i="27" s="1"/>
  <c r="S105" i="27" a="1"/>
  <c r="S105" i="27" s="1"/>
  <c r="S104" i="27" a="1"/>
  <c r="S104" i="27" s="1"/>
  <c r="S103" i="27" a="1"/>
  <c r="S103" i="27" s="1"/>
  <c r="S102" i="27" a="1"/>
  <c r="S102" i="27" s="1"/>
  <c r="S101" i="27" a="1"/>
  <c r="S101" i="27" s="1"/>
  <c r="S100" i="27" a="1"/>
  <c r="S100" i="27" s="1"/>
  <c r="S99" i="27" a="1"/>
  <c r="S99" i="27" s="1"/>
  <c r="S98" i="27" a="1"/>
  <c r="S98" i="27" s="1"/>
  <c r="S97" i="27" a="1"/>
  <c r="S97" i="27" s="1"/>
  <c r="S96" i="27" a="1"/>
  <c r="S96" i="27" s="1"/>
  <c r="S95" i="27" a="1"/>
  <c r="S95" i="27" s="1"/>
  <c r="S94" i="27" a="1"/>
  <c r="S94" i="27" s="1"/>
  <c r="S93" i="27" a="1"/>
  <c r="S93" i="27" s="1"/>
  <c r="S92" i="27" a="1"/>
  <c r="S92" i="27" s="1"/>
  <c r="S91" i="27" a="1"/>
  <c r="S91" i="27" s="1"/>
  <c r="S90" i="27" a="1"/>
  <c r="S90" i="27" s="1"/>
  <c r="S89" i="27" a="1"/>
  <c r="S89" i="27" s="1"/>
  <c r="S88" i="27" a="1"/>
  <c r="S88" i="27" s="1"/>
  <c r="S87" i="27" a="1"/>
  <c r="S87" i="27" s="1"/>
  <c r="S86" i="27" a="1"/>
  <c r="S86" i="27" s="1"/>
  <c r="S85" i="27" a="1"/>
  <c r="S85" i="27" s="1"/>
  <c r="S84" i="27" a="1"/>
  <c r="S84" i="27" s="1"/>
  <c r="S83" i="27" a="1"/>
  <c r="S83" i="27" s="1"/>
  <c r="S82" i="27" a="1"/>
  <c r="S82" i="27" s="1"/>
  <c r="S81" i="27" a="1"/>
  <c r="S81" i="27" s="1"/>
  <c r="S80" i="27" a="1"/>
  <c r="S80" i="27" s="1"/>
  <c r="S77" i="27" a="1"/>
  <c r="S77" i="27" s="1"/>
  <c r="S76" i="27" a="1"/>
  <c r="S76" i="27" s="1"/>
  <c r="S75" i="27" a="1"/>
  <c r="S75" i="27" s="1"/>
  <c r="S74" i="27" a="1"/>
  <c r="S74" i="27" s="1"/>
  <c r="S73" i="27" a="1"/>
  <c r="S73" i="27" s="1"/>
  <c r="S72" i="27" a="1"/>
  <c r="S72" i="27" s="1"/>
  <c r="S71" i="27" a="1"/>
  <c r="S71" i="27" s="1"/>
  <c r="S70" i="27" a="1"/>
  <c r="S70" i="27" s="1"/>
  <c r="S69" i="27" a="1"/>
  <c r="S69" i="27" s="1"/>
  <c r="S68" i="27" a="1"/>
  <c r="S68" i="27" s="1"/>
  <c r="S67" i="27" a="1"/>
  <c r="S67" i="27" s="1"/>
  <c r="S66" i="27" a="1"/>
  <c r="S66" i="27" s="1"/>
  <c r="S63" i="27" a="1"/>
  <c r="S63" i="27" s="1"/>
  <c r="S62" i="27" a="1"/>
  <c r="S62" i="27" s="1"/>
  <c r="S61" i="27" a="1"/>
  <c r="S61" i="27" s="1"/>
  <c r="S60" i="27" a="1"/>
  <c r="S60" i="27" s="1"/>
  <c r="S59" i="27" a="1"/>
  <c r="S59" i="27" s="1"/>
  <c r="S58" i="27" a="1"/>
  <c r="S58" i="27" s="1"/>
  <c r="S57" i="27" a="1"/>
  <c r="S57" i="27" s="1"/>
  <c r="S56" i="27" a="1"/>
  <c r="S56" i="27" s="1"/>
  <c r="S452" i="27" a="1"/>
  <c r="S452" i="27" s="1"/>
  <c r="S451" i="27" a="1"/>
  <c r="S451" i="27" s="1"/>
  <c r="S450" i="27" a="1"/>
  <c r="S450" i="27" s="1"/>
  <c r="S449" i="27" a="1"/>
  <c r="S449" i="27" s="1"/>
  <c r="S32" i="27" a="1"/>
  <c r="S32" i="27" s="1"/>
  <c r="S31" i="27" a="1"/>
  <c r="S31" i="27" s="1"/>
  <c r="S30" i="27" a="1"/>
  <c r="S30" i="27" s="1"/>
  <c r="S39" i="27" a="1"/>
  <c r="S39" i="27" s="1"/>
  <c r="S29" i="27" a="1"/>
  <c r="S29" i="27" s="1"/>
  <c r="S28" i="27" a="1"/>
  <c r="S28" i="27" s="1"/>
  <c r="S27" i="27" a="1"/>
  <c r="S27" i="27" s="1"/>
  <c r="S26" i="27" a="1"/>
  <c r="S26" i="27" s="1"/>
  <c r="S25" i="27" a="1"/>
  <c r="S25" i="27" s="1"/>
  <c r="S24" i="27" a="1"/>
  <c r="S24" i="27" s="1"/>
  <c r="S23" i="27" a="1"/>
  <c r="S23" i="27" s="1"/>
  <c r="S22" i="27" a="1"/>
  <c r="S22" i="27" s="1"/>
  <c r="S21" i="27" a="1"/>
  <c r="S21" i="27" s="1"/>
  <c r="S41" i="27" a="1"/>
  <c r="S41" i="27" s="1"/>
  <c r="S40" i="27" a="1"/>
  <c r="S40" i="27" s="1"/>
  <c r="S38" i="27" a="1"/>
  <c r="S38" i="27" s="1"/>
  <c r="S37" i="27" a="1"/>
  <c r="S37" i="27" s="1"/>
  <c r="S36" i="27" a="1"/>
  <c r="S36" i="27" s="1"/>
  <c r="S35" i="27" a="1"/>
  <c r="S35" i="27" s="1"/>
  <c r="S20" i="27" a="1"/>
  <c r="S20" i="27" s="1"/>
  <c r="S19" i="27" a="1"/>
  <c r="S19" i="27" s="1"/>
  <c r="S18" i="27" a="1"/>
  <c r="S18" i="27" s="1"/>
  <c r="S17" i="27" a="1"/>
  <c r="S17" i="27" s="1"/>
  <c r="S16" i="27" a="1"/>
  <c r="S16" i="27" s="1"/>
  <c r="S15" i="27" a="1"/>
  <c r="S15" i="27" s="1"/>
  <c r="S45" i="27" a="1"/>
  <c r="S45" i="27" s="1"/>
  <c r="S44" i="27" a="1"/>
  <c r="S44" i="27" s="1"/>
  <c r="S51" i="27" a="1"/>
  <c r="S51" i="27" s="1"/>
  <c r="S50" i="27" a="1"/>
  <c r="S50" i="27" s="1"/>
  <c r="S49" i="27" a="1"/>
  <c r="S49" i="27" s="1"/>
  <c r="S48" i="27" a="1"/>
  <c r="S48" i="27" s="1"/>
  <c r="S47" i="27" a="1"/>
  <c r="S47" i="27" s="1"/>
  <c r="S46" i="27" a="1"/>
  <c r="S46" i="27" s="1"/>
  <c r="S448" i="27" a="1"/>
  <c r="S448" i="27" s="1"/>
  <c r="S12" i="27" a="1"/>
  <c r="S12" i="27" s="1"/>
  <c r="N469" i="27" a="1"/>
  <c r="N469" i="27" s="1"/>
  <c r="N466" i="27" a="1"/>
  <c r="N466" i="27" s="1"/>
  <c r="N463" i="27" a="1"/>
  <c r="N463" i="27" s="1"/>
  <c r="N462" i="27" a="1"/>
  <c r="N462" i="27" s="1"/>
  <c r="N461" i="27" a="1"/>
  <c r="N461" i="27" s="1"/>
  <c r="N460" i="27" a="1"/>
  <c r="N460" i="27" s="1"/>
  <c r="N459" i="27" a="1"/>
  <c r="N459" i="27" s="1"/>
  <c r="N458" i="27" a="1"/>
  <c r="N458" i="27" s="1"/>
  <c r="N457" i="27" a="1"/>
  <c r="N457" i="27" s="1"/>
  <c r="N447" i="27" a="1"/>
  <c r="N447" i="27" s="1"/>
  <c r="N446" i="27" a="1"/>
  <c r="N446" i="27" s="1"/>
  <c r="N445" i="27" a="1"/>
  <c r="N445" i="27" s="1"/>
  <c r="N444" i="27" a="1"/>
  <c r="N444" i="27" s="1"/>
  <c r="N441" i="27" a="1"/>
  <c r="N441" i="27" s="1"/>
  <c r="N440" i="27" a="1"/>
  <c r="N440" i="27" s="1"/>
  <c r="N439" i="27" a="1"/>
  <c r="N439" i="27" s="1"/>
  <c r="N438" i="27" a="1"/>
  <c r="N438" i="27" s="1"/>
  <c r="N437" i="27" a="1"/>
  <c r="N437" i="27" s="1"/>
  <c r="N436" i="27" a="1"/>
  <c r="N436" i="27" s="1"/>
  <c r="N435" i="27" a="1"/>
  <c r="N435" i="27" s="1"/>
  <c r="N434" i="27" a="1"/>
  <c r="N434" i="27" s="1"/>
  <c r="N433" i="27" a="1"/>
  <c r="N433" i="27" s="1"/>
  <c r="N432" i="27" a="1"/>
  <c r="N432" i="27" s="1"/>
  <c r="N431" i="27" a="1"/>
  <c r="N431" i="27" s="1"/>
  <c r="N430" i="27" a="1"/>
  <c r="N430" i="27" s="1"/>
  <c r="N429" i="27" a="1"/>
  <c r="N429" i="27" s="1"/>
  <c r="N424" i="27" a="1"/>
  <c r="N424" i="27" s="1"/>
  <c r="N423" i="27" a="1"/>
  <c r="N423" i="27" s="1"/>
  <c r="N420" i="27" a="1"/>
  <c r="N420" i="27" s="1"/>
  <c r="N419" i="27" a="1"/>
  <c r="N419" i="27" s="1"/>
  <c r="N418" i="27" a="1"/>
  <c r="N418" i="27" s="1"/>
  <c r="N417" i="27" a="1"/>
  <c r="N417" i="27" s="1"/>
  <c r="N416" i="27" a="1"/>
  <c r="N416" i="27" s="1"/>
  <c r="N415" i="27" a="1"/>
  <c r="N415" i="27" s="1"/>
  <c r="N414" i="27" a="1"/>
  <c r="N414" i="27" s="1"/>
  <c r="N413" i="27" a="1"/>
  <c r="N413" i="27" s="1"/>
  <c r="N412" i="27" a="1"/>
  <c r="N412" i="27" s="1"/>
  <c r="N411" i="27" a="1"/>
  <c r="N411" i="27" s="1"/>
  <c r="N410" i="27" a="1"/>
  <c r="N410" i="27" s="1"/>
  <c r="N407" i="27" a="1"/>
  <c r="N407" i="27" s="1"/>
  <c r="N406" i="27" a="1"/>
  <c r="N406" i="27" s="1"/>
  <c r="N401" i="27" a="1"/>
  <c r="N401" i="27" s="1"/>
  <c r="N400" i="27" a="1"/>
  <c r="N400" i="27" s="1"/>
  <c r="N399" i="27" a="1"/>
  <c r="N399" i="27" s="1"/>
  <c r="N398" i="27" a="1"/>
  <c r="N398" i="27" s="1"/>
  <c r="N397" i="27" a="1"/>
  <c r="N397" i="27" s="1"/>
  <c r="N396" i="27" a="1"/>
  <c r="N396" i="27" s="1"/>
  <c r="N395" i="27" a="1"/>
  <c r="N395" i="27" s="1"/>
  <c r="N394" i="27" a="1"/>
  <c r="N394" i="27" s="1"/>
  <c r="N393" i="27" a="1"/>
  <c r="N393" i="27" s="1"/>
  <c r="N392" i="27" a="1"/>
  <c r="N392" i="27" s="1"/>
  <c r="N386" i="27" a="1"/>
  <c r="N386" i="27" s="1"/>
  <c r="N385" i="27" a="1"/>
  <c r="N385" i="27" s="1"/>
  <c r="N382" i="27" a="1"/>
  <c r="N382" i="27" s="1"/>
  <c r="N381" i="27" a="1"/>
  <c r="N381" i="27" s="1"/>
  <c r="N380" i="27" a="1"/>
  <c r="N380" i="27" s="1"/>
  <c r="N379" i="27" a="1"/>
  <c r="N379" i="27" s="1"/>
  <c r="N378" i="27" a="1"/>
  <c r="N378" i="27" s="1"/>
  <c r="N377" i="27" a="1"/>
  <c r="N377" i="27" s="1"/>
  <c r="N376" i="27" a="1"/>
  <c r="N376" i="27" s="1"/>
  <c r="N375" i="27" a="1"/>
  <c r="N375" i="27" s="1"/>
  <c r="N374" i="27" a="1"/>
  <c r="N374" i="27" s="1"/>
  <c r="N373" i="27" a="1"/>
  <c r="N373" i="27" s="1"/>
  <c r="N372" i="27" a="1"/>
  <c r="N372" i="27" s="1"/>
  <c r="N369" i="27" a="1"/>
  <c r="N369" i="27" s="1"/>
  <c r="N368" i="27" a="1"/>
  <c r="N368" i="27" s="1"/>
  <c r="N363" i="27" a="1"/>
  <c r="N363" i="27" s="1"/>
  <c r="N362" i="27" a="1"/>
  <c r="N362" i="27" s="1"/>
  <c r="N361" i="27" a="1"/>
  <c r="N361" i="27" s="1"/>
  <c r="N360" i="27" a="1"/>
  <c r="N360" i="27" s="1"/>
  <c r="N359" i="27" a="1"/>
  <c r="N359" i="27" s="1"/>
  <c r="N358" i="27" a="1"/>
  <c r="N358" i="27" s="1"/>
  <c r="N357" i="27" a="1"/>
  <c r="N357" i="27" s="1"/>
  <c r="N356" i="27" a="1"/>
  <c r="N356" i="27" s="1"/>
  <c r="N355" i="27" a="1"/>
  <c r="N355" i="27" s="1"/>
  <c r="N354" i="27" a="1"/>
  <c r="N354" i="27" s="1"/>
  <c r="N348" i="27" a="1"/>
  <c r="N348" i="27" s="1"/>
  <c r="N347" i="27" a="1"/>
  <c r="N347" i="27" s="1"/>
  <c r="N344" i="27" a="1"/>
  <c r="N344" i="27" s="1"/>
  <c r="N343" i="27" a="1"/>
  <c r="N343" i="27" s="1"/>
  <c r="N342" i="27" a="1"/>
  <c r="N342" i="27" s="1"/>
  <c r="N341" i="27" a="1"/>
  <c r="N341" i="27" s="1"/>
  <c r="N340" i="27" a="1"/>
  <c r="N340" i="27" s="1"/>
  <c r="N339" i="27" a="1"/>
  <c r="N339" i="27" s="1"/>
  <c r="N338" i="27" a="1"/>
  <c r="N338" i="27" s="1"/>
  <c r="N337" i="27" a="1"/>
  <c r="N337" i="27" s="1"/>
  <c r="N336" i="27" a="1"/>
  <c r="N336" i="27" s="1"/>
  <c r="N335" i="27" a="1"/>
  <c r="N335" i="27" s="1"/>
  <c r="N334" i="27" a="1"/>
  <c r="N334" i="27" s="1"/>
  <c r="N331" i="27" a="1"/>
  <c r="N331" i="27" s="1"/>
  <c r="N330" i="27" a="1"/>
  <c r="N330" i="27" s="1"/>
  <c r="N325" i="27" a="1"/>
  <c r="N325" i="27" s="1"/>
  <c r="N324" i="27" a="1"/>
  <c r="N324" i="27" s="1"/>
  <c r="N323" i="27" a="1"/>
  <c r="N323" i="27" s="1"/>
  <c r="N322" i="27" a="1"/>
  <c r="N322" i="27" s="1"/>
  <c r="N321" i="27" a="1"/>
  <c r="N321" i="27" s="1"/>
  <c r="N320" i="27" a="1"/>
  <c r="N320" i="27" s="1"/>
  <c r="N319" i="27" a="1"/>
  <c r="N319" i="27" s="1"/>
  <c r="N318" i="27" a="1"/>
  <c r="N318" i="27" s="1"/>
  <c r="N317" i="27" a="1"/>
  <c r="N317" i="27" s="1"/>
  <c r="N316" i="27" a="1"/>
  <c r="N316" i="27" s="1"/>
  <c r="N310" i="27" a="1"/>
  <c r="N310" i="27" s="1"/>
  <c r="N309" i="27" a="1"/>
  <c r="N309" i="27" s="1"/>
  <c r="N306" i="27" a="1"/>
  <c r="N306" i="27" s="1"/>
  <c r="N305" i="27" a="1"/>
  <c r="N305" i="27" s="1"/>
  <c r="N304" i="27" a="1"/>
  <c r="N304" i="27" s="1"/>
  <c r="N303" i="27" a="1"/>
  <c r="N303" i="27" s="1"/>
  <c r="N300" i="27" a="1"/>
  <c r="N300" i="27" s="1"/>
  <c r="N295" i="27" a="1"/>
  <c r="N295" i="27" s="1"/>
  <c r="N294" i="27" a="1"/>
  <c r="N294" i="27" s="1"/>
  <c r="N293" i="27" a="1"/>
  <c r="N293" i="27" s="1"/>
  <c r="N292" i="27" a="1"/>
  <c r="N292" i="27" s="1"/>
  <c r="N291" i="27" a="1"/>
  <c r="N291" i="27" s="1"/>
  <c r="N290" i="27" a="1"/>
  <c r="N290" i="27" s="1"/>
  <c r="N289" i="27" a="1"/>
  <c r="N289" i="27" s="1"/>
  <c r="N288" i="27" a="1"/>
  <c r="N288" i="27" s="1"/>
  <c r="N287" i="27" a="1"/>
  <c r="N287" i="27" s="1"/>
  <c r="N286" i="27" a="1"/>
  <c r="N286" i="27" s="1"/>
  <c r="N280" i="27" a="1"/>
  <c r="N280" i="27" s="1"/>
  <c r="N279" i="27" a="1"/>
  <c r="N279" i="27" s="1"/>
  <c r="N276" i="27" a="1"/>
  <c r="N276" i="27" s="1"/>
  <c r="N275" i="27" a="1"/>
  <c r="N275" i="27" s="1"/>
  <c r="N274" i="27" a="1"/>
  <c r="N274" i="27" s="1"/>
  <c r="N273" i="27" a="1"/>
  <c r="N273" i="27" s="1"/>
  <c r="N272" i="27" a="1"/>
  <c r="N272" i="27" s="1"/>
  <c r="N271" i="27" a="1"/>
  <c r="N271" i="27" s="1"/>
  <c r="N270" i="27" a="1"/>
  <c r="N270" i="27" s="1"/>
  <c r="N269" i="27" a="1"/>
  <c r="N269" i="27" s="1"/>
  <c r="N268" i="27" a="1"/>
  <c r="N268" i="27" s="1"/>
  <c r="N267" i="27" a="1"/>
  <c r="N267" i="27" s="1"/>
  <c r="N266" i="27" a="1"/>
  <c r="N266" i="27" s="1"/>
  <c r="N263" i="27" a="1"/>
  <c r="N263" i="27" s="1"/>
  <c r="N262" i="27" a="1"/>
  <c r="N262" i="27" s="1"/>
  <c r="N257" i="27" a="1"/>
  <c r="N257" i="27" s="1"/>
  <c r="N256" i="27" a="1"/>
  <c r="N256" i="27" s="1"/>
  <c r="N255" i="27" a="1"/>
  <c r="N255" i="27" s="1"/>
  <c r="N254" i="27" a="1"/>
  <c r="N254" i="27" s="1"/>
  <c r="N253" i="27" a="1"/>
  <c r="N253" i="27" s="1"/>
  <c r="N252" i="27" a="1"/>
  <c r="N252" i="27" s="1"/>
  <c r="N251" i="27" a="1"/>
  <c r="N251" i="27" s="1"/>
  <c r="N250" i="27" a="1"/>
  <c r="N250" i="27" s="1"/>
  <c r="N249" i="27" a="1"/>
  <c r="N249" i="27" s="1"/>
  <c r="N248" i="27" a="1"/>
  <c r="N248" i="27" s="1"/>
  <c r="N242" i="27" a="1"/>
  <c r="N242" i="27" s="1"/>
  <c r="N241" i="27" a="1"/>
  <c r="N241" i="27" s="1"/>
  <c r="N238" i="27" a="1"/>
  <c r="N238" i="27" s="1"/>
  <c r="N237" i="27" a="1"/>
  <c r="N237" i="27" s="1"/>
  <c r="N236" i="27" a="1"/>
  <c r="N236" i="27" s="1"/>
  <c r="N235" i="27" a="1"/>
  <c r="N235" i="27" s="1"/>
  <c r="N234" i="27" a="1"/>
  <c r="N234" i="27" s="1"/>
  <c r="N233" i="27" a="1"/>
  <c r="N233" i="27" s="1"/>
  <c r="N232" i="27" a="1"/>
  <c r="N232" i="27" s="1"/>
  <c r="N231" i="27" a="1"/>
  <c r="N231" i="27" s="1"/>
  <c r="N230" i="27" a="1"/>
  <c r="N230" i="27" s="1"/>
  <c r="N229" i="27" a="1"/>
  <c r="N229" i="27" s="1"/>
  <c r="N228" i="27" a="1"/>
  <c r="N228" i="27" s="1"/>
  <c r="N225" i="27" a="1"/>
  <c r="N225" i="27" s="1"/>
  <c r="N224" i="27" a="1"/>
  <c r="N224" i="27" s="1"/>
  <c r="N219" i="27" a="1"/>
  <c r="N219" i="27" s="1"/>
  <c r="N218" i="27" a="1"/>
  <c r="N218" i="27" s="1"/>
  <c r="N217" i="27" a="1"/>
  <c r="N217" i="27" s="1"/>
  <c r="N216" i="27" a="1"/>
  <c r="N216" i="27" s="1"/>
  <c r="N215" i="27" a="1"/>
  <c r="N215" i="27" s="1"/>
  <c r="N214" i="27" a="1"/>
  <c r="N214" i="27" s="1"/>
  <c r="N213" i="27" a="1"/>
  <c r="N213" i="27" s="1"/>
  <c r="N212" i="27" a="1"/>
  <c r="N212" i="27" s="1"/>
  <c r="N211" i="27" a="1"/>
  <c r="N211" i="27" s="1"/>
  <c r="N210" i="27" a="1"/>
  <c r="N210" i="27" s="1"/>
  <c r="N203" i="27" a="1"/>
  <c r="N203" i="27" s="1"/>
  <c r="N202" i="27" a="1"/>
  <c r="N202" i="27" s="1"/>
  <c r="N200" i="27" a="1"/>
  <c r="N200" i="27" s="1"/>
  <c r="N199" i="27" a="1"/>
  <c r="N199" i="27" s="1"/>
  <c r="N198" i="27" a="1"/>
  <c r="N198" i="27" s="1"/>
  <c r="N197" i="27" a="1"/>
  <c r="N197" i="27" s="1"/>
  <c r="N196" i="27" a="1"/>
  <c r="N196" i="27" s="1"/>
  <c r="N195" i="27" a="1"/>
  <c r="N195" i="27" s="1"/>
  <c r="N194" i="27" a="1"/>
  <c r="N194" i="27" s="1"/>
  <c r="N193" i="27" a="1"/>
  <c r="N193" i="27" s="1"/>
  <c r="N192" i="27" a="1"/>
  <c r="N192" i="27" s="1"/>
  <c r="N191" i="27" a="1"/>
  <c r="N191" i="27" s="1"/>
  <c r="N190" i="27" a="1"/>
  <c r="N190" i="27" s="1"/>
  <c r="N187" i="27" a="1"/>
  <c r="N187" i="27" s="1"/>
  <c r="N186" i="27" a="1"/>
  <c r="N186" i="27" s="1"/>
  <c r="N181" i="27" a="1"/>
  <c r="N181" i="27" s="1"/>
  <c r="N180" i="27" a="1"/>
  <c r="N180" i="27" s="1"/>
  <c r="N179" i="27" a="1"/>
  <c r="N179" i="27" s="1"/>
  <c r="N178" i="27" a="1"/>
  <c r="N178" i="27" s="1"/>
  <c r="N177" i="27" a="1"/>
  <c r="N177" i="27" s="1"/>
  <c r="N176" i="27" a="1"/>
  <c r="N176" i="27" s="1"/>
  <c r="N175" i="27" a="1"/>
  <c r="N175" i="27" s="1"/>
  <c r="N174" i="27" a="1"/>
  <c r="N174" i="27" s="1"/>
  <c r="N173" i="27" a="1"/>
  <c r="N173" i="27" s="1"/>
  <c r="N172" i="27" a="1"/>
  <c r="N172" i="27" s="1"/>
  <c r="N135" i="27" a="1"/>
  <c r="N135" i="27" s="1"/>
  <c r="N134" i="27" a="1"/>
  <c r="N134" i="27" s="1"/>
  <c r="N133" i="27" a="1"/>
  <c r="N133" i="27" s="1"/>
  <c r="N132" i="27" a="1"/>
  <c r="N132" i="27" s="1"/>
  <c r="N131" i="27" a="1"/>
  <c r="N131" i="27" s="1"/>
  <c r="N130" i="27" a="1"/>
  <c r="N130" i="27" s="1"/>
  <c r="N129" i="27" a="1"/>
  <c r="N129" i="27" s="1"/>
  <c r="N128" i="27" a="1"/>
  <c r="N128" i="27" s="1"/>
  <c r="N127" i="27" a="1"/>
  <c r="N127" i="27" s="1"/>
  <c r="N126" i="27" a="1"/>
  <c r="N126" i="27" s="1"/>
  <c r="N125" i="27" a="1"/>
  <c r="N125" i="27" s="1"/>
  <c r="N124" i="27" a="1"/>
  <c r="N124" i="27" s="1"/>
  <c r="N123" i="27" a="1"/>
  <c r="N123" i="27" s="1"/>
  <c r="N122" i="27" a="1"/>
  <c r="N122" i="27" s="1"/>
  <c r="N118" i="27" a="1"/>
  <c r="N118" i="27" s="1"/>
  <c r="N117" i="27" a="1"/>
  <c r="N117" i="27" s="1"/>
  <c r="N116" i="27" a="1"/>
  <c r="N116" i="27" s="1"/>
  <c r="N115" i="27" a="1"/>
  <c r="N115" i="27" s="1"/>
  <c r="N114" i="27" a="1"/>
  <c r="N114" i="27" s="1"/>
  <c r="N113" i="27" a="1"/>
  <c r="N113" i="27" s="1"/>
  <c r="N110" i="27" a="1"/>
  <c r="N110" i="27" s="1"/>
  <c r="N109" i="27" a="1"/>
  <c r="N109" i="27" s="1"/>
  <c r="N108" i="27" a="1"/>
  <c r="N108" i="27" s="1"/>
  <c r="N107" i="27" a="1"/>
  <c r="N107" i="27" s="1"/>
  <c r="N106" i="27" a="1"/>
  <c r="N106" i="27" s="1"/>
  <c r="N105" i="27" a="1"/>
  <c r="N105" i="27" s="1"/>
  <c r="N104" i="27" a="1"/>
  <c r="N104" i="27" s="1"/>
  <c r="N103" i="27" a="1"/>
  <c r="N103" i="27" s="1"/>
  <c r="N102" i="27" a="1"/>
  <c r="N102" i="27" s="1"/>
  <c r="N101" i="27" a="1"/>
  <c r="N101" i="27" s="1"/>
  <c r="N100" i="27" a="1"/>
  <c r="N100" i="27" s="1"/>
  <c r="N99" i="27" a="1"/>
  <c r="N99" i="27" s="1"/>
  <c r="N98" i="27" a="1"/>
  <c r="N98" i="27" s="1"/>
  <c r="N97" i="27" a="1"/>
  <c r="N97" i="27" s="1"/>
  <c r="N96" i="27" a="1"/>
  <c r="N96" i="27" s="1"/>
  <c r="N95" i="27" a="1"/>
  <c r="N95" i="27" s="1"/>
  <c r="N94" i="27" a="1"/>
  <c r="N94" i="27" s="1"/>
  <c r="N93" i="27" a="1"/>
  <c r="N93" i="27" s="1"/>
  <c r="N92" i="27" a="1"/>
  <c r="N92" i="27" s="1"/>
  <c r="N91" i="27" a="1"/>
  <c r="N91" i="27" s="1"/>
  <c r="N90" i="27" a="1"/>
  <c r="N90" i="27" s="1"/>
  <c r="N89" i="27" a="1"/>
  <c r="N89" i="27" s="1"/>
  <c r="N88" i="27" a="1"/>
  <c r="N88" i="27" s="1"/>
  <c r="N87" i="27" a="1"/>
  <c r="N87" i="27" s="1"/>
  <c r="N86" i="27" a="1"/>
  <c r="N86" i="27" s="1"/>
  <c r="N85" i="27" a="1"/>
  <c r="N85" i="27" s="1"/>
  <c r="N84" i="27" a="1"/>
  <c r="N84" i="27" s="1"/>
  <c r="N83" i="27" a="1"/>
  <c r="N83" i="27" s="1"/>
  <c r="N82" i="27" a="1"/>
  <c r="N82" i="27" s="1"/>
  <c r="N81" i="27" a="1"/>
  <c r="N81" i="27" s="1"/>
  <c r="N80" i="27" a="1"/>
  <c r="N80" i="27" s="1"/>
  <c r="N77" i="27" a="1"/>
  <c r="N77" i="27" s="1"/>
  <c r="N76" i="27" a="1"/>
  <c r="N76" i="27" s="1"/>
  <c r="N75" i="27" a="1"/>
  <c r="N75" i="27" s="1"/>
  <c r="N74" i="27" a="1"/>
  <c r="N74" i="27" s="1"/>
  <c r="N73" i="27" a="1"/>
  <c r="N73" i="27" s="1"/>
  <c r="N72" i="27" a="1"/>
  <c r="N72" i="27" s="1"/>
  <c r="N71" i="27" a="1"/>
  <c r="N71" i="27" s="1"/>
  <c r="N70" i="27" a="1"/>
  <c r="N70" i="27" s="1"/>
  <c r="N69" i="27" a="1"/>
  <c r="N69" i="27" s="1"/>
  <c r="N68" i="27" a="1"/>
  <c r="N68" i="27" s="1"/>
  <c r="N67" i="27" a="1"/>
  <c r="N67" i="27" s="1"/>
  <c r="N66" i="27" a="1"/>
  <c r="N66" i="27" s="1"/>
  <c r="N63" i="27" a="1"/>
  <c r="N63" i="27" s="1"/>
  <c r="N62" i="27" a="1"/>
  <c r="N62" i="27" s="1"/>
  <c r="N61" i="27" a="1"/>
  <c r="N61" i="27" s="1"/>
  <c r="N60" i="27" a="1"/>
  <c r="N60" i="27" s="1"/>
  <c r="N59" i="27" a="1"/>
  <c r="N59" i="27" s="1"/>
  <c r="N58" i="27" a="1"/>
  <c r="N58" i="27" s="1"/>
  <c r="N57" i="27" a="1"/>
  <c r="N57" i="27" s="1"/>
  <c r="N56" i="27" a="1"/>
  <c r="N56" i="27" s="1"/>
  <c r="N452" i="27" a="1"/>
  <c r="N452" i="27" s="1"/>
  <c r="N451" i="27" a="1"/>
  <c r="N451" i="27" s="1"/>
  <c r="N450" i="27" a="1"/>
  <c r="N450" i="27" s="1"/>
  <c r="N449" i="27" a="1"/>
  <c r="N449" i="27" s="1"/>
  <c r="N32" i="27" a="1"/>
  <c r="N32" i="27" s="1"/>
  <c r="N31" i="27" a="1"/>
  <c r="N31" i="27" s="1"/>
  <c r="N30" i="27" a="1"/>
  <c r="N30" i="27" s="1"/>
  <c r="N39" i="27" a="1"/>
  <c r="N39" i="27" s="1"/>
  <c r="N29" i="27" a="1"/>
  <c r="N29" i="27" s="1"/>
  <c r="N28" i="27" a="1"/>
  <c r="N28" i="27" s="1"/>
  <c r="N27" i="27" a="1"/>
  <c r="N27" i="27" s="1"/>
  <c r="N26" i="27" a="1"/>
  <c r="N26" i="27" s="1"/>
  <c r="N25" i="27" a="1"/>
  <c r="N25" i="27" s="1"/>
  <c r="N24" i="27" a="1"/>
  <c r="N24" i="27" s="1"/>
  <c r="N23" i="27" a="1"/>
  <c r="N23" i="27" s="1"/>
  <c r="N22" i="27" a="1"/>
  <c r="N22" i="27" s="1"/>
  <c r="N21" i="27" a="1"/>
  <c r="N21" i="27" s="1"/>
  <c r="N41" i="27" a="1"/>
  <c r="N41" i="27" s="1"/>
  <c r="N40" i="27" a="1"/>
  <c r="N40" i="27" s="1"/>
  <c r="N38" i="27" a="1"/>
  <c r="N38" i="27" s="1"/>
  <c r="N37" i="27" a="1"/>
  <c r="N37" i="27" s="1"/>
  <c r="N36" i="27" a="1"/>
  <c r="N36" i="27" s="1"/>
  <c r="N35" i="27" a="1"/>
  <c r="N35" i="27" s="1"/>
  <c r="N20" i="27" a="1"/>
  <c r="N20" i="27" s="1"/>
  <c r="N19" i="27" a="1"/>
  <c r="N19" i="27" s="1"/>
  <c r="N18" i="27" a="1"/>
  <c r="N18" i="27" s="1"/>
  <c r="N17" i="27" a="1"/>
  <c r="N17" i="27" s="1"/>
  <c r="N16" i="27" a="1"/>
  <c r="N16" i="27" s="1"/>
  <c r="N15" i="27" a="1"/>
  <c r="N15" i="27" s="1"/>
  <c r="N45" i="27" a="1"/>
  <c r="N45" i="27" s="1"/>
  <c r="N44" i="27" a="1"/>
  <c r="N44" i="27" s="1"/>
  <c r="N51" i="27" a="1"/>
  <c r="N51" i="27" s="1"/>
  <c r="N50" i="27" a="1"/>
  <c r="N50" i="27" s="1"/>
  <c r="N49" i="27" a="1"/>
  <c r="N49" i="27" s="1"/>
  <c r="N48" i="27" a="1"/>
  <c r="N48" i="27" s="1"/>
  <c r="N47" i="27" a="1"/>
  <c r="N47" i="27" s="1"/>
  <c r="N46" i="27" a="1"/>
  <c r="N46" i="27" s="1"/>
  <c r="N12" i="27" a="1"/>
  <c r="N12" i="27" s="1"/>
  <c r="N448" i="27" a="1"/>
  <c r="N448" i="27" s="1"/>
  <c r="H424" i="27"/>
  <c r="H423" i="27"/>
  <c r="H386" i="27"/>
  <c r="H385" i="27"/>
  <c r="H348" i="27"/>
  <c r="H347" i="27"/>
  <c r="H280" i="27"/>
  <c r="H279" i="27"/>
  <c r="H242" i="27"/>
  <c r="H241" i="27"/>
  <c r="H203" i="27"/>
  <c r="H202" i="27"/>
  <c r="H401" i="27"/>
  <c r="H400" i="27"/>
  <c r="H363" i="27"/>
  <c r="H362" i="27"/>
  <c r="H325" i="27"/>
  <c r="H324" i="27"/>
  <c r="H295" i="27"/>
  <c r="H294" i="27"/>
  <c r="H257" i="27"/>
  <c r="H256" i="27"/>
  <c r="H219" i="27"/>
  <c r="H218" i="27"/>
  <c r="H181" i="27"/>
  <c r="H429" i="27"/>
  <c r="H37" i="27"/>
  <c r="H38" i="27"/>
  <c r="H40" i="27"/>
  <c r="H41" i="27"/>
  <c r="H21" i="27"/>
  <c r="H22" i="27"/>
  <c r="H23" i="27"/>
  <c r="H24" i="27"/>
  <c r="H25" i="27"/>
  <c r="H26" i="27"/>
  <c r="H27" i="27"/>
  <c r="H28" i="27"/>
  <c r="H29" i="27"/>
  <c r="H39" i="27"/>
  <c r="H30" i="27"/>
  <c r="H31" i="27"/>
  <c r="H32" i="27"/>
  <c r="H57" i="27"/>
  <c r="H58" i="27"/>
  <c r="DL95" i="25"/>
  <c r="DL94" i="25" s="1"/>
  <c r="DL90" i="25"/>
  <c r="DL89" i="25"/>
  <c r="DL88" i="25"/>
  <c r="DL87" i="25"/>
  <c r="DL86" i="25"/>
  <c r="DL83" i="25"/>
  <c r="DL82" i="25"/>
  <c r="DL81" i="25"/>
  <c r="DL80" i="25"/>
  <c r="DL67" i="25"/>
  <c r="DL66" i="25"/>
  <c r="DL65" i="25"/>
  <c r="DL64" i="25"/>
  <c r="DL61" i="25"/>
  <c r="DL60" i="25"/>
  <c r="DL59" i="25"/>
  <c r="DL58" i="25"/>
  <c r="DL57" i="25"/>
  <c r="DL56" i="25"/>
  <c r="DL55" i="25"/>
  <c r="DL54" i="25"/>
  <c r="DL53" i="25"/>
  <c r="DL52" i="25"/>
  <c r="DL47" i="25"/>
  <c r="DL46" i="25"/>
  <c r="DL45" i="25"/>
  <c r="DL44" i="25"/>
  <c r="DL43" i="25"/>
  <c r="DL42" i="25"/>
  <c r="DL41" i="25"/>
  <c r="DL40" i="25"/>
  <c r="DL39" i="25"/>
  <c r="DL37" i="25"/>
  <c r="DL36" i="25"/>
  <c r="DL35" i="25"/>
  <c r="DL34" i="25"/>
  <c r="DL33" i="25"/>
  <c r="DL32" i="25"/>
  <c r="DL31" i="25"/>
  <c r="DL30" i="25"/>
  <c r="DL28" i="25"/>
  <c r="DL27" i="25"/>
  <c r="DL26" i="25"/>
  <c r="DL25" i="25"/>
  <c r="DL24" i="25"/>
  <c r="DL23" i="25"/>
  <c r="DL21" i="25"/>
  <c r="DL20" i="25"/>
  <c r="DL19" i="25"/>
  <c r="DL18" i="25"/>
  <c r="DL17" i="25"/>
  <c r="DL15" i="25"/>
  <c r="DL14" i="25"/>
  <c r="DL13" i="25"/>
  <c r="DL12" i="25"/>
  <c r="DL11" i="25"/>
  <c r="CC95" i="25"/>
  <c r="CC94" i="25" s="1"/>
  <c r="CC90" i="25"/>
  <c r="CC89" i="25"/>
  <c r="CC88" i="25"/>
  <c r="CC87" i="25"/>
  <c r="CC86" i="25"/>
  <c r="CC83" i="25"/>
  <c r="CC82" i="25"/>
  <c r="CC81" i="25"/>
  <c r="CC80" i="25"/>
  <c r="CC67" i="25"/>
  <c r="CC66" i="25"/>
  <c r="CC65" i="25"/>
  <c r="CC64" i="25"/>
  <c r="CC61" i="25"/>
  <c r="CC60" i="25"/>
  <c r="CC59" i="25"/>
  <c r="CC58" i="25"/>
  <c r="CC57" i="25"/>
  <c r="CC56" i="25"/>
  <c r="CC55" i="25"/>
  <c r="CC54" i="25"/>
  <c r="CC53" i="25"/>
  <c r="CC52" i="25"/>
  <c r="CC47" i="25"/>
  <c r="CC46" i="25"/>
  <c r="CC45" i="25"/>
  <c r="CC44" i="25"/>
  <c r="CC43" i="25"/>
  <c r="CC42" i="25"/>
  <c r="CC41" i="25"/>
  <c r="CC40" i="25"/>
  <c r="CC39" i="25"/>
  <c r="CC37" i="25"/>
  <c r="CC36" i="25"/>
  <c r="CC35" i="25"/>
  <c r="CC34" i="25"/>
  <c r="CC33" i="25"/>
  <c r="CC32" i="25"/>
  <c r="CC31" i="25"/>
  <c r="CC30" i="25"/>
  <c r="CC28" i="25"/>
  <c r="CC27" i="25"/>
  <c r="CC26" i="25"/>
  <c r="CC25" i="25"/>
  <c r="CC24" i="25"/>
  <c r="CC23" i="25"/>
  <c r="CC21" i="25"/>
  <c r="CC20" i="25"/>
  <c r="CC19" i="25"/>
  <c r="CC18" i="25"/>
  <c r="CC17" i="25"/>
  <c r="CC15" i="25"/>
  <c r="CC14" i="25"/>
  <c r="CC13" i="25"/>
  <c r="CC12" i="25"/>
  <c r="CC11" i="25"/>
  <c r="AT95" i="25"/>
  <c r="AT94" i="25" s="1"/>
  <c r="AT90" i="25"/>
  <c r="AT89" i="25"/>
  <c r="AT88" i="25"/>
  <c r="AT87" i="25"/>
  <c r="AT86" i="25"/>
  <c r="AT83" i="25"/>
  <c r="AT82" i="25"/>
  <c r="AT81" i="25"/>
  <c r="AT80" i="25"/>
  <c r="AT77" i="25"/>
  <c r="AT76" i="25"/>
  <c r="AT75" i="25"/>
  <c r="AT74" i="25"/>
  <c r="AT73" i="25"/>
  <c r="AT72" i="25"/>
  <c r="AT71" i="25"/>
  <c r="AT70" i="25"/>
  <c r="AT67" i="25"/>
  <c r="AT66" i="25"/>
  <c r="AT65" i="25"/>
  <c r="AT64" i="25"/>
  <c r="AT61" i="25"/>
  <c r="AT60" i="25"/>
  <c r="AT59" i="25"/>
  <c r="AT58" i="25"/>
  <c r="AT57" i="25"/>
  <c r="AT56" i="25"/>
  <c r="AT55" i="25"/>
  <c r="AT54" i="25"/>
  <c r="AT53" i="25"/>
  <c r="AT52" i="25"/>
  <c r="AT47" i="25"/>
  <c r="AT46" i="25"/>
  <c r="AT45" i="25"/>
  <c r="AT44" i="25"/>
  <c r="AT43" i="25"/>
  <c r="AT42" i="25"/>
  <c r="AT41" i="25"/>
  <c r="AT40" i="25"/>
  <c r="AT39" i="25"/>
  <c r="AT37" i="25"/>
  <c r="AT36" i="25"/>
  <c r="AT35" i="25"/>
  <c r="AT34" i="25"/>
  <c r="AT33" i="25"/>
  <c r="AT32" i="25"/>
  <c r="AT31" i="25"/>
  <c r="AT30" i="25"/>
  <c r="AT28" i="25"/>
  <c r="AT27" i="25"/>
  <c r="AT26" i="25"/>
  <c r="AT25" i="25"/>
  <c r="AT24" i="25"/>
  <c r="AT23" i="25"/>
  <c r="AT21" i="25"/>
  <c r="AT20" i="25"/>
  <c r="AT19" i="25"/>
  <c r="AT18" i="25"/>
  <c r="AT17" i="25"/>
  <c r="AT15" i="25"/>
  <c r="AT14" i="25"/>
  <c r="AT13" i="25"/>
  <c r="AT12" i="25"/>
  <c r="AT11" i="25"/>
  <c r="K95" i="25"/>
  <c r="K94" i="25" s="1"/>
  <c r="K90" i="25"/>
  <c r="K89" i="25"/>
  <c r="K88" i="25"/>
  <c r="K87" i="25"/>
  <c r="K86" i="25"/>
  <c r="K83" i="25"/>
  <c r="K82" i="25"/>
  <c r="K81" i="25"/>
  <c r="K80" i="25"/>
  <c r="K67" i="25"/>
  <c r="K66" i="25"/>
  <c r="K65" i="25"/>
  <c r="K64" i="25"/>
  <c r="K61" i="25"/>
  <c r="K60" i="25"/>
  <c r="K59" i="25"/>
  <c r="K58" i="25"/>
  <c r="K57" i="25"/>
  <c r="K56" i="25"/>
  <c r="K55" i="25"/>
  <c r="K54" i="25"/>
  <c r="K53" i="25"/>
  <c r="K52" i="25"/>
  <c r="K47" i="25"/>
  <c r="K46" i="25"/>
  <c r="K45" i="25"/>
  <c r="K44" i="25"/>
  <c r="K43" i="25"/>
  <c r="K42" i="25"/>
  <c r="K41" i="25"/>
  <c r="K40" i="25"/>
  <c r="K39" i="25"/>
  <c r="K37" i="25"/>
  <c r="K36" i="25"/>
  <c r="K35" i="25"/>
  <c r="K34" i="25"/>
  <c r="K33" i="25"/>
  <c r="K32" i="25"/>
  <c r="K31" i="25"/>
  <c r="K30" i="25"/>
  <c r="K28" i="25"/>
  <c r="K27" i="25"/>
  <c r="K26" i="25"/>
  <c r="K25" i="25"/>
  <c r="K24" i="25"/>
  <c r="K23" i="25"/>
  <c r="K21" i="25"/>
  <c r="K20" i="25"/>
  <c r="K19" i="25"/>
  <c r="K18" i="25"/>
  <c r="K17" i="25"/>
  <c r="K15" i="25"/>
  <c r="K14" i="25"/>
  <c r="K13" i="25"/>
  <c r="K12" i="25"/>
  <c r="K11" i="25"/>
  <c r="H469" i="27"/>
  <c r="H466" i="27"/>
  <c r="H463" i="27"/>
  <c r="H462" i="27"/>
  <c r="H461" i="27"/>
  <c r="H460" i="27"/>
  <c r="H459" i="27"/>
  <c r="H458" i="27"/>
  <c r="H457" i="27"/>
  <c r="H447" i="27"/>
  <c r="H446" i="27"/>
  <c r="H445" i="27"/>
  <c r="H444" i="27"/>
  <c r="H437" i="27"/>
  <c r="H436" i="27"/>
  <c r="H435" i="27"/>
  <c r="H434" i="27"/>
  <c r="H433" i="27"/>
  <c r="H432" i="27"/>
  <c r="H431" i="27"/>
  <c r="H430" i="27"/>
  <c r="H420" i="27"/>
  <c r="H419" i="27"/>
  <c r="H418" i="27"/>
  <c r="H417" i="27"/>
  <c r="H416" i="27"/>
  <c r="H415" i="27"/>
  <c r="H414" i="27"/>
  <c r="H413" i="27"/>
  <c r="H412" i="27"/>
  <c r="H411" i="27"/>
  <c r="H410" i="27"/>
  <c r="H407" i="27"/>
  <c r="H406" i="27"/>
  <c r="H399" i="27"/>
  <c r="H398" i="27"/>
  <c r="H397" i="27"/>
  <c r="H396" i="27"/>
  <c r="H395" i="27"/>
  <c r="H394" i="27"/>
  <c r="H393" i="27"/>
  <c r="H392" i="27"/>
  <c r="H382" i="27"/>
  <c r="H381" i="27"/>
  <c r="H380" i="27"/>
  <c r="H379" i="27"/>
  <c r="H378" i="27"/>
  <c r="H377" i="27"/>
  <c r="H376" i="27"/>
  <c r="H375" i="27"/>
  <c r="H374" i="27"/>
  <c r="H373" i="27"/>
  <c r="H372" i="27"/>
  <c r="H369" i="27"/>
  <c r="H368" i="27"/>
  <c r="H361" i="27"/>
  <c r="H360" i="27"/>
  <c r="H359" i="27"/>
  <c r="H358" i="27"/>
  <c r="H357" i="27"/>
  <c r="H356" i="27"/>
  <c r="H355" i="27"/>
  <c r="H354" i="27"/>
  <c r="H344" i="27"/>
  <c r="H343" i="27"/>
  <c r="H342" i="27"/>
  <c r="H341" i="27"/>
  <c r="H340" i="27"/>
  <c r="H339" i="27"/>
  <c r="H338" i="27"/>
  <c r="H337" i="27"/>
  <c r="H336" i="27"/>
  <c r="H335" i="27"/>
  <c r="H334" i="27"/>
  <c r="H331" i="27"/>
  <c r="H330" i="27"/>
  <c r="S327" i="27" a="1"/>
  <c r="S327" i="27" s="1"/>
  <c r="N327" i="27" a="1"/>
  <c r="N327" i="27" s="1"/>
  <c r="H323" i="27"/>
  <c r="H322" i="27"/>
  <c r="H321" i="27"/>
  <c r="H320" i="27"/>
  <c r="H319" i="27"/>
  <c r="H318" i="27"/>
  <c r="H317" i="27"/>
  <c r="H316" i="27"/>
  <c r="H310" i="27"/>
  <c r="H309" i="27"/>
  <c r="H306" i="27"/>
  <c r="H305" i="27"/>
  <c r="H304" i="27"/>
  <c r="H303" i="27"/>
  <c r="H300" i="27"/>
  <c r="H293" i="27"/>
  <c r="H292" i="27"/>
  <c r="H291" i="27"/>
  <c r="H290" i="27"/>
  <c r="H289" i="27"/>
  <c r="H288" i="27"/>
  <c r="H287" i="27"/>
  <c r="H286" i="27"/>
  <c r="H276" i="27"/>
  <c r="H275" i="27"/>
  <c r="H274" i="27"/>
  <c r="H273" i="27"/>
  <c r="H272" i="27"/>
  <c r="H271" i="27"/>
  <c r="H270" i="27"/>
  <c r="H269" i="27"/>
  <c r="H268" i="27"/>
  <c r="H267" i="27"/>
  <c r="H266" i="27"/>
  <c r="H263" i="27"/>
  <c r="H262" i="27"/>
  <c r="H255" i="27"/>
  <c r="H254" i="27"/>
  <c r="H253" i="27"/>
  <c r="H252" i="27"/>
  <c r="H251" i="27"/>
  <c r="H250" i="27"/>
  <c r="H249" i="27"/>
  <c r="H248" i="27"/>
  <c r="H238" i="27"/>
  <c r="H237" i="27"/>
  <c r="H236" i="27"/>
  <c r="H235" i="27"/>
  <c r="H234" i="27"/>
  <c r="H233" i="27"/>
  <c r="H232" i="27"/>
  <c r="H231" i="27"/>
  <c r="H230" i="27"/>
  <c r="H229" i="27"/>
  <c r="H228" i="27"/>
  <c r="H225" i="27"/>
  <c r="H224" i="27"/>
  <c r="S221" i="27" a="1"/>
  <c r="S221" i="27" s="1"/>
  <c r="N221" i="27" a="1"/>
  <c r="N221" i="27" s="1"/>
  <c r="H217" i="27"/>
  <c r="H216" i="27"/>
  <c r="H215" i="27"/>
  <c r="H214" i="27"/>
  <c r="H213" i="27"/>
  <c r="H212" i="27"/>
  <c r="H211" i="27"/>
  <c r="H210" i="27"/>
  <c r="H200" i="27"/>
  <c r="H199" i="27"/>
  <c r="H198" i="27"/>
  <c r="H197" i="27"/>
  <c r="H196" i="27"/>
  <c r="H195" i="27"/>
  <c r="H194" i="27"/>
  <c r="H193" i="27"/>
  <c r="H192" i="27"/>
  <c r="H191" i="27"/>
  <c r="H190" i="27"/>
  <c r="H187" i="27"/>
  <c r="H186" i="27"/>
  <c r="S183" i="27" a="1"/>
  <c r="S183" i="27" s="1"/>
  <c r="N183" i="27" a="1"/>
  <c r="N183" i="27" s="1"/>
  <c r="H180" i="27"/>
  <c r="H179" i="27"/>
  <c r="H178" i="27"/>
  <c r="H177" i="27"/>
  <c r="H176" i="27"/>
  <c r="H175" i="27"/>
  <c r="H174" i="27"/>
  <c r="H173" i="27"/>
  <c r="H172" i="27"/>
  <c r="S166" i="27" a="1"/>
  <c r="S166" i="27" s="1"/>
  <c r="H166" i="27"/>
  <c r="S165" i="27" a="1"/>
  <c r="S165" i="27" s="1"/>
  <c r="H165" i="27"/>
  <c r="S162" i="27" a="1"/>
  <c r="S162" i="27" s="1"/>
  <c r="H162" i="27"/>
  <c r="S161" i="27" a="1"/>
  <c r="S161" i="27" s="1"/>
  <c r="H161" i="27"/>
  <c r="S160" i="27" a="1"/>
  <c r="S160" i="27" s="1"/>
  <c r="H160" i="27"/>
  <c r="S159" i="27" a="1"/>
  <c r="S159" i="27" s="1"/>
  <c r="H159" i="27"/>
  <c r="S156" i="27" a="1"/>
  <c r="S156" i="27" s="1"/>
  <c r="H156" i="27"/>
  <c r="S151" i="27" a="1"/>
  <c r="S151" i="27" s="1"/>
  <c r="H151" i="27"/>
  <c r="S150" i="27" a="1"/>
  <c r="S150" i="27" s="1"/>
  <c r="H150" i="27"/>
  <c r="S149" i="27" a="1"/>
  <c r="S149" i="27" s="1"/>
  <c r="H149" i="27"/>
  <c r="S148" i="27" a="1"/>
  <c r="S148" i="27" s="1"/>
  <c r="H148" i="27"/>
  <c r="S147" i="27" a="1"/>
  <c r="S147" i="27" s="1"/>
  <c r="H147" i="27"/>
  <c r="S146" i="27" a="1"/>
  <c r="S146" i="27" s="1"/>
  <c r="H146" i="27"/>
  <c r="S145" i="27" a="1"/>
  <c r="S145" i="27" s="1"/>
  <c r="H145" i="27"/>
  <c r="S144" i="27" a="1"/>
  <c r="S144" i="27" s="1"/>
  <c r="H144" i="27"/>
  <c r="S143" i="27" a="1"/>
  <c r="S143" i="27" s="1"/>
  <c r="H143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18" i="27"/>
  <c r="H117" i="27"/>
  <c r="H116" i="27"/>
  <c r="H115" i="27"/>
  <c r="H114" i="27"/>
  <c r="H113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7" i="27"/>
  <c r="H76" i="27"/>
  <c r="H75" i="27"/>
  <c r="H74" i="27"/>
  <c r="H73" i="27"/>
  <c r="H72" i="27"/>
  <c r="H63" i="27"/>
  <c r="H62" i="27"/>
  <c r="H71" i="27"/>
  <c r="H70" i="27"/>
  <c r="H69" i="27"/>
  <c r="H68" i="27"/>
  <c r="H67" i="27"/>
  <c r="H66" i="27"/>
  <c r="H36" i="27"/>
  <c r="H35" i="27"/>
  <c r="H20" i="27"/>
  <c r="H19" i="27"/>
  <c r="H18" i="27"/>
  <c r="H17" i="27"/>
  <c r="H16" i="27"/>
  <c r="H15" i="27"/>
  <c r="H45" i="27"/>
  <c r="H44" i="27"/>
  <c r="H61" i="27"/>
  <c r="H51" i="27"/>
  <c r="H50" i="27"/>
  <c r="H60" i="27"/>
  <c r="H49" i="27"/>
  <c r="H48" i="27"/>
  <c r="H56" i="27"/>
  <c r="H59" i="27"/>
  <c r="H12" i="27"/>
  <c r="KQ95" i="20" s="1"/>
  <c r="H448" i="27"/>
  <c r="H46" i="27"/>
  <c r="H47" i="27"/>
  <c r="PT71" i="20"/>
  <c r="PS71" i="20"/>
  <c r="PR71" i="20"/>
  <c r="PQ71" i="20"/>
  <c r="PP71" i="20"/>
  <c r="PN71" i="20"/>
  <c r="PM71" i="20"/>
  <c r="PL71" i="20"/>
  <c r="PK71" i="20"/>
  <c r="PJ71" i="20"/>
  <c r="PI71" i="20"/>
  <c r="OO71" i="20"/>
  <c r="ON71" i="20"/>
  <c r="OM71" i="20"/>
  <c r="OL71" i="20"/>
  <c r="OK71" i="20"/>
  <c r="OI71" i="20"/>
  <c r="OH71" i="20"/>
  <c r="OG71" i="20"/>
  <c r="OF71" i="20"/>
  <c r="OE71" i="20"/>
  <c r="H12" i="16"/>
  <c r="H13" i="16"/>
  <c r="H14" i="16"/>
  <c r="H15" i="16"/>
  <c r="H16" i="16"/>
  <c r="H17" i="16"/>
  <c r="NC72" i="20" s="1"/>
  <c r="H18" i="16"/>
  <c r="H19" i="16"/>
  <c r="H20" i="16"/>
  <c r="H21" i="16"/>
  <c r="H24" i="16"/>
  <c r="H25" i="16"/>
  <c r="H26" i="16"/>
  <c r="H27" i="16"/>
  <c r="H28" i="16"/>
  <c r="H29" i="16"/>
  <c r="H30" i="16"/>
  <c r="H31" i="16"/>
  <c r="H34" i="16"/>
  <c r="H35" i="16"/>
  <c r="H36" i="16"/>
  <c r="H37" i="16"/>
  <c r="H38" i="16"/>
  <c r="H39" i="16"/>
  <c r="H40" i="16"/>
  <c r="H41" i="16"/>
  <c r="H44" i="16"/>
  <c r="H45" i="16"/>
  <c r="H46" i="16"/>
  <c r="H47" i="16"/>
  <c r="H48" i="16"/>
  <c r="H49" i="16"/>
  <c r="H50" i="16"/>
  <c r="H51" i="16"/>
  <c r="H54" i="16"/>
  <c r="H55" i="16"/>
  <c r="H56" i="16"/>
  <c r="H57" i="16"/>
  <c r="H58" i="16"/>
  <c r="H59" i="16"/>
  <c r="H60" i="16"/>
  <c r="H61" i="16"/>
  <c r="H62" i="16"/>
  <c r="H63" i="16"/>
  <c r="H66" i="16"/>
  <c r="H67" i="16"/>
  <c r="H68" i="16"/>
  <c r="H69" i="16"/>
  <c r="H70" i="16"/>
  <c r="H71" i="16"/>
  <c r="H72" i="16"/>
  <c r="H73" i="16"/>
  <c r="H76" i="16"/>
  <c r="H77" i="16"/>
  <c r="H78" i="16"/>
  <c r="H79" i="16"/>
  <c r="H80" i="16"/>
  <c r="H81" i="16"/>
  <c r="H82" i="16"/>
  <c r="H83" i="16"/>
  <c r="H86" i="16"/>
  <c r="H87" i="16"/>
  <c r="H88" i="16"/>
  <c r="H89" i="16"/>
  <c r="H90" i="16"/>
  <c r="H91" i="16"/>
  <c r="H92" i="16"/>
  <c r="H93" i="16"/>
  <c r="H98" i="16"/>
  <c r="H99" i="16"/>
  <c r="H100" i="16"/>
  <c r="H101" i="16"/>
  <c r="H102" i="16"/>
  <c r="H103" i="16"/>
  <c r="H104" i="16"/>
  <c r="H105" i="16"/>
  <c r="H106" i="16"/>
  <c r="H109" i="16"/>
  <c r="H110" i="16"/>
  <c r="H111" i="16"/>
  <c r="H117" i="16"/>
  <c r="H118" i="16"/>
  <c r="H119" i="16"/>
  <c r="H120" i="16"/>
  <c r="H121" i="16"/>
  <c r="H124" i="16"/>
  <c r="H125" i="16"/>
  <c r="H128" i="16"/>
  <c r="OD71" i="20"/>
  <c r="NH71" i="20"/>
  <c r="NH69" i="20"/>
  <c r="NH70" i="20"/>
  <c r="NH72" i="20"/>
  <c r="NH73" i="20"/>
  <c r="NG71" i="20"/>
  <c r="EL71" i="20"/>
  <c r="EK71" i="20"/>
  <c r="EJ71" i="20"/>
  <c r="EI71" i="20"/>
  <c r="EH71" i="20"/>
  <c r="EF71" i="20"/>
  <c r="EE71" i="20"/>
  <c r="ED71" i="20"/>
  <c r="EC71" i="20"/>
  <c r="EB71" i="20"/>
  <c r="EA71" i="20"/>
  <c r="DG71" i="20"/>
  <c r="DF71" i="20"/>
  <c r="DE71" i="20"/>
  <c r="DD71" i="20"/>
  <c r="DC71" i="20"/>
  <c r="DA71" i="20"/>
  <c r="CZ71" i="20"/>
  <c r="CY71" i="20"/>
  <c r="CX71" i="20"/>
  <c r="CW71" i="20"/>
  <c r="CV71" i="20"/>
  <c r="CB71" i="20"/>
  <c r="BY71" i="20"/>
  <c r="U44" i="22" a="1"/>
  <c r="U44" i="22"/>
  <c r="U43" i="22"/>
  <c r="U43" i="22" a="1"/>
  <c r="U42" i="22" a="1"/>
  <c r="U42" i="22"/>
  <c r="U41" i="22" a="1"/>
  <c r="U41" i="22"/>
  <c r="U40" i="22" a="1"/>
  <c r="U40" i="22"/>
  <c r="U39" i="22"/>
  <c r="U39" i="22" a="1"/>
  <c r="U38" i="22" a="1"/>
  <c r="U38" i="22"/>
  <c r="U37" i="22" a="1"/>
  <c r="U37" i="22"/>
  <c r="U36" i="22" a="1"/>
  <c r="U36" i="22"/>
  <c r="U35" i="22"/>
  <c r="U35" i="22" a="1"/>
  <c r="U34" i="22" a="1"/>
  <c r="U34" i="22"/>
  <c r="U33" i="22" a="1"/>
  <c r="U33" i="22"/>
  <c r="U32" i="22" a="1"/>
  <c r="U32" i="22"/>
  <c r="U31" i="22"/>
  <c r="U31" i="22" a="1"/>
  <c r="U30" i="22" a="1"/>
  <c r="U30" i="22"/>
  <c r="U29" i="22" a="1"/>
  <c r="U29" i="22"/>
  <c r="U28" i="22" a="1"/>
  <c r="U28" i="22"/>
  <c r="U27" i="22"/>
  <c r="U27" i="22" a="1"/>
  <c r="U26" i="22" a="1"/>
  <c r="U26" i="22"/>
  <c r="U25" i="22" a="1"/>
  <c r="U25" i="22"/>
  <c r="U24" i="22" a="1"/>
  <c r="U24" i="22"/>
  <c r="R93" i="16" a="1"/>
  <c r="R93" i="16" s="1"/>
  <c r="M93" i="16" a="1"/>
  <c r="M93" i="16" s="1"/>
  <c r="R92" i="16" a="1"/>
  <c r="R92" i="16" s="1"/>
  <c r="M92" i="16" a="1"/>
  <c r="M92" i="16" s="1"/>
  <c r="R91" i="16" a="1"/>
  <c r="R91" i="16" s="1"/>
  <c r="M91" i="16" a="1"/>
  <c r="M91" i="16" s="1"/>
  <c r="R90" i="16" a="1"/>
  <c r="R90" i="16" s="1"/>
  <c r="M90" i="16" a="1"/>
  <c r="M90" i="16" s="1"/>
  <c r="R89" i="16" a="1"/>
  <c r="R89" i="16" s="1"/>
  <c r="M89" i="16" a="1"/>
  <c r="M89" i="16" s="1"/>
  <c r="R88" i="16" a="1"/>
  <c r="R88" i="16" s="1"/>
  <c r="M88" i="16" a="1"/>
  <c r="M88" i="16" s="1"/>
  <c r="R87" i="16" a="1"/>
  <c r="R87" i="16" s="1"/>
  <c r="M87" i="16" a="1"/>
  <c r="M87" i="16" s="1"/>
  <c r="R86" i="16" a="1"/>
  <c r="R86" i="16" s="1"/>
  <c r="M86" i="16" a="1"/>
  <c r="M86" i="16" s="1"/>
  <c r="R83" i="16" a="1"/>
  <c r="R83" i="16" s="1"/>
  <c r="M83" i="16" a="1"/>
  <c r="M83" i="16" s="1"/>
  <c r="R82" i="16" a="1"/>
  <c r="R82" i="16" s="1"/>
  <c r="M82" i="16" a="1"/>
  <c r="M82" i="16"/>
  <c r="R81" i="16" a="1"/>
  <c r="R81" i="16" s="1"/>
  <c r="M81" i="16" a="1"/>
  <c r="M81" i="16" s="1"/>
  <c r="R80" i="16" a="1"/>
  <c r="R80" i="16" s="1"/>
  <c r="M80" i="16" a="1"/>
  <c r="M80" i="16" s="1"/>
  <c r="R79" i="16" a="1"/>
  <c r="R79" i="16" s="1"/>
  <c r="M79" i="16" a="1"/>
  <c r="M79" i="16" s="1"/>
  <c r="R78" i="16" a="1"/>
  <c r="R78" i="16" s="1"/>
  <c r="M78" i="16" a="1"/>
  <c r="M78" i="16" s="1"/>
  <c r="R77" i="16" a="1"/>
  <c r="R77" i="16" s="1"/>
  <c r="M77" i="16" a="1"/>
  <c r="M77" i="16"/>
  <c r="R76" i="16" a="1"/>
  <c r="R76" i="16" s="1"/>
  <c r="M76" i="16" a="1"/>
  <c r="M76" i="16" s="1"/>
  <c r="R73" i="16" a="1"/>
  <c r="R73" i="16" s="1"/>
  <c r="M73" i="16" a="1"/>
  <c r="M73" i="16" s="1"/>
  <c r="R72" i="16" a="1"/>
  <c r="R72" i="16" s="1"/>
  <c r="M72" i="16" a="1"/>
  <c r="M72" i="16" s="1"/>
  <c r="R71" i="16" a="1"/>
  <c r="R71" i="16" s="1"/>
  <c r="M71" i="16" a="1"/>
  <c r="M71" i="16" s="1"/>
  <c r="R70" i="16" a="1"/>
  <c r="R70" i="16" s="1"/>
  <c r="M70" i="16" a="1"/>
  <c r="M70" i="16"/>
  <c r="R69" i="16" a="1"/>
  <c r="R69" i="16" s="1"/>
  <c r="M69" i="16" a="1"/>
  <c r="M69" i="16" s="1"/>
  <c r="R68" i="16" a="1"/>
  <c r="R68" i="16" s="1"/>
  <c r="M68" i="16" a="1"/>
  <c r="M68" i="16" s="1"/>
  <c r="R67" i="16" a="1"/>
  <c r="R67" i="16" s="1"/>
  <c r="M67" i="16" a="1"/>
  <c r="M67" i="16"/>
  <c r="R66" i="16" a="1"/>
  <c r="R66" i="16" s="1"/>
  <c r="M66" i="16" a="1"/>
  <c r="M66" i="16" s="1"/>
  <c r="R63" i="16" a="1"/>
  <c r="R63" i="16" s="1"/>
  <c r="M63" i="16" a="1"/>
  <c r="M63" i="16" s="1"/>
  <c r="R62" i="16" a="1"/>
  <c r="R62" i="16" s="1"/>
  <c r="M62" i="16" a="1"/>
  <c r="M62" i="16" s="1"/>
  <c r="R61" i="16" a="1"/>
  <c r="R61" i="16" s="1"/>
  <c r="M61" i="16" a="1"/>
  <c r="M61" i="16" s="1"/>
  <c r="R60" i="16" a="1"/>
  <c r="R60" i="16" s="1"/>
  <c r="M60" i="16" a="1"/>
  <c r="M60" i="16" s="1"/>
  <c r="R59" i="16" a="1"/>
  <c r="R59" i="16"/>
  <c r="M59" i="16" a="1"/>
  <c r="M59" i="16" s="1"/>
  <c r="R58" i="16" a="1"/>
  <c r="R58" i="16" s="1"/>
  <c r="M58" i="16" a="1"/>
  <c r="M58" i="16" s="1"/>
  <c r="R57" i="16" a="1"/>
  <c r="R57" i="16" s="1"/>
  <c r="M57" i="16" a="1"/>
  <c r="M57" i="16"/>
  <c r="R56" i="16" a="1"/>
  <c r="R56" i="16" s="1"/>
  <c r="M56" i="16" a="1"/>
  <c r="M56" i="16"/>
  <c r="R55" i="16" a="1"/>
  <c r="R55" i="16" s="1"/>
  <c r="M55" i="16" a="1"/>
  <c r="M55" i="16" s="1"/>
  <c r="R54" i="16" a="1"/>
  <c r="R54" i="16" s="1"/>
  <c r="M54" i="16" a="1"/>
  <c r="M54" i="16" s="1"/>
  <c r="R51" i="16" a="1"/>
  <c r="R51" i="16" s="1"/>
  <c r="M51" i="16" a="1"/>
  <c r="M51" i="16"/>
  <c r="R50" i="16" a="1"/>
  <c r="R50" i="16" s="1"/>
  <c r="M50" i="16" a="1"/>
  <c r="M50" i="16" s="1"/>
  <c r="R49" i="16" a="1"/>
  <c r="R49" i="16" s="1"/>
  <c r="M49" i="16" a="1"/>
  <c r="M49" i="16"/>
  <c r="R48" i="16" a="1"/>
  <c r="R48" i="16"/>
  <c r="M48" i="16" a="1"/>
  <c r="M48" i="16" s="1"/>
  <c r="R47" i="16" a="1"/>
  <c r="R47" i="16" s="1"/>
  <c r="M47" i="16" a="1"/>
  <c r="M47" i="16" s="1"/>
  <c r="R46" i="16" a="1"/>
  <c r="R46" i="16"/>
  <c r="M46" i="16" a="1"/>
  <c r="M46" i="16" s="1"/>
  <c r="R45" i="16" a="1"/>
  <c r="R45" i="16" s="1"/>
  <c r="M45" i="16" a="1"/>
  <c r="M45" i="16" s="1"/>
  <c r="R44" i="16" a="1"/>
  <c r="R44" i="16" s="1"/>
  <c r="M44" i="16" a="1"/>
  <c r="M44" i="16" s="1"/>
  <c r="R41" i="16" a="1"/>
  <c r="R41" i="16" s="1"/>
  <c r="M41" i="16" a="1"/>
  <c r="M41" i="16" s="1"/>
  <c r="R40" i="16" a="1"/>
  <c r="R40" i="16" s="1"/>
  <c r="M40" i="16" a="1"/>
  <c r="M40" i="16" s="1"/>
  <c r="R39" i="16" a="1"/>
  <c r="R39" i="16" s="1"/>
  <c r="M39" i="16" a="1"/>
  <c r="M39" i="16" s="1"/>
  <c r="R38" i="16" a="1"/>
  <c r="R38" i="16" s="1"/>
  <c r="M38" i="16" a="1"/>
  <c r="M38" i="16" s="1"/>
  <c r="R37" i="16" a="1"/>
  <c r="R37" i="16" s="1"/>
  <c r="M37" i="16" a="1"/>
  <c r="M37" i="16"/>
  <c r="R36" i="16" a="1"/>
  <c r="R36" i="16" s="1"/>
  <c r="M36" i="16" a="1"/>
  <c r="M36" i="16" s="1"/>
  <c r="R35" i="16" a="1"/>
  <c r="R35" i="16" s="1"/>
  <c r="M35" i="16" a="1"/>
  <c r="M35" i="16" s="1"/>
  <c r="R34" i="16" a="1"/>
  <c r="R34" i="16"/>
  <c r="M34" i="16" a="1"/>
  <c r="M34" i="16"/>
  <c r="R31" i="16" a="1"/>
  <c r="R31" i="16" s="1"/>
  <c r="M31" i="16" a="1"/>
  <c r="M31" i="16" s="1"/>
  <c r="R30" i="16" a="1"/>
  <c r="R30" i="16" s="1"/>
  <c r="M30" i="16" a="1"/>
  <c r="M30" i="16" s="1"/>
  <c r="R29" i="16" a="1"/>
  <c r="R29" i="16"/>
  <c r="M29" i="16" a="1"/>
  <c r="M29" i="16" s="1"/>
  <c r="R28" i="16" a="1"/>
  <c r="R28" i="16" s="1"/>
  <c r="M28" i="16" a="1"/>
  <c r="M28" i="16" s="1"/>
  <c r="R27" i="16" a="1"/>
  <c r="R27" i="16" s="1"/>
  <c r="M27" i="16" a="1"/>
  <c r="M27" i="16"/>
  <c r="R26" i="16" a="1"/>
  <c r="R26" i="16" s="1"/>
  <c r="M26" i="16" a="1"/>
  <c r="M26" i="16" s="1"/>
  <c r="R25" i="16" a="1"/>
  <c r="R25" i="16" s="1"/>
  <c r="M25" i="16" a="1"/>
  <c r="M25" i="16" s="1"/>
  <c r="R24" i="16" a="1"/>
  <c r="R24" i="16" s="1"/>
  <c r="M24" i="16" a="1"/>
  <c r="M24" i="16"/>
  <c r="R21" i="16" a="1"/>
  <c r="R21" i="16" s="1"/>
  <c r="M21" i="16" a="1"/>
  <c r="M21" i="16" s="1"/>
  <c r="R20" i="16" a="1"/>
  <c r="R20" i="16" s="1"/>
  <c r="M20" i="16" a="1"/>
  <c r="M20" i="16" s="1"/>
  <c r="R19" i="16" a="1"/>
  <c r="R19" i="16"/>
  <c r="M19" i="16" a="1"/>
  <c r="M19" i="16" s="1"/>
  <c r="R18" i="16" a="1"/>
  <c r="R18" i="16"/>
  <c r="M18" i="16" a="1"/>
  <c r="M18" i="16" s="1"/>
  <c r="R17" i="16" a="1"/>
  <c r="R17" i="16" s="1"/>
  <c r="M17" i="16" a="1"/>
  <c r="M17" i="16" s="1"/>
  <c r="R16" i="16" a="1"/>
  <c r="R16" i="16" s="1"/>
  <c r="M16" i="16" a="1"/>
  <c r="M16" i="16" s="1"/>
  <c r="R15" i="16" a="1"/>
  <c r="R15" i="16" s="1"/>
  <c r="M15" i="16" a="1"/>
  <c r="M15" i="16" s="1"/>
  <c r="R14" i="16" a="1"/>
  <c r="R14" i="16" s="1"/>
  <c r="M14" i="16" a="1"/>
  <c r="M14" i="16" s="1"/>
  <c r="R13" i="16" a="1"/>
  <c r="R13" i="16" s="1"/>
  <c r="M13" i="16" a="1"/>
  <c r="M13" i="16" s="1"/>
  <c r="R12" i="16" a="1"/>
  <c r="R12" i="16" s="1"/>
  <c r="M12" i="16" a="1"/>
  <c r="M12" i="16" s="1"/>
  <c r="R1623" i="11" a="1"/>
  <c r="R1623" i="11" s="1"/>
  <c r="M1623" i="11" a="1"/>
  <c r="M1623" i="11" s="1"/>
  <c r="R1622" i="11" a="1"/>
  <c r="R1622" i="11" s="1"/>
  <c r="M1622" i="11" a="1"/>
  <c r="M1622" i="11" s="1"/>
  <c r="R1621" i="11" a="1"/>
  <c r="R1621" i="11" s="1"/>
  <c r="M1621" i="11" a="1"/>
  <c r="M1621" i="11" s="1"/>
  <c r="R1620" i="11" a="1"/>
  <c r="R1620" i="11" s="1"/>
  <c r="M1620" i="11" a="1"/>
  <c r="M1620" i="11" s="1"/>
  <c r="R1619" i="11" a="1"/>
  <c r="R1619" i="11" s="1"/>
  <c r="M1619" i="11" a="1"/>
  <c r="M1619" i="11" s="1"/>
  <c r="R1615" i="11" a="1"/>
  <c r="R1615" i="11" s="1"/>
  <c r="M1615" i="11" a="1"/>
  <c r="M1615" i="11" s="1"/>
  <c r="R1614" i="11" a="1"/>
  <c r="R1614" i="11" s="1"/>
  <c r="M1614" i="11" a="1"/>
  <c r="M1614" i="11" s="1"/>
  <c r="R1610" i="11" a="1"/>
  <c r="R1610" i="11" s="1"/>
  <c r="M1610" i="11" a="1"/>
  <c r="M1610" i="11" s="1"/>
  <c r="R1609" i="11" a="1"/>
  <c r="R1609" i="11" s="1"/>
  <c r="M1609" i="11" a="1"/>
  <c r="M1609" i="11" s="1"/>
  <c r="R1608" i="11" a="1"/>
  <c r="R1608" i="11" s="1"/>
  <c r="M1608" i="11" a="1"/>
  <c r="M1608" i="11" s="1"/>
  <c r="R1607" i="11" a="1"/>
  <c r="R1607" i="11" s="1"/>
  <c r="M1607" i="11" a="1"/>
  <c r="M1607" i="11" s="1"/>
  <c r="R1605" i="11" a="1"/>
  <c r="R1605" i="11" s="1"/>
  <c r="M1605" i="11" a="1"/>
  <c r="M1605" i="11" s="1"/>
  <c r="R1604" i="11" a="1"/>
  <c r="R1604" i="11" s="1"/>
  <c r="M1604" i="11" a="1"/>
  <c r="M1604" i="11" s="1"/>
  <c r="R1603" i="11" a="1"/>
  <c r="R1603" i="11" s="1"/>
  <c r="M1603" i="11" a="1"/>
  <c r="M1603" i="11" s="1"/>
  <c r="R1602" i="11" a="1"/>
  <c r="R1602" i="11" s="1"/>
  <c r="M1602" i="11" a="1"/>
  <c r="M1602" i="11" s="1"/>
  <c r="R1600" i="11" a="1"/>
  <c r="R1600" i="11" s="1"/>
  <c r="M1600" i="11" a="1"/>
  <c r="M1600" i="11" s="1"/>
  <c r="R1599" i="11" a="1"/>
  <c r="R1599" i="11" s="1"/>
  <c r="M1599" i="11" a="1"/>
  <c r="M1599" i="11" s="1"/>
  <c r="R1598" i="11" a="1"/>
  <c r="R1598" i="11" s="1"/>
  <c r="M1598" i="11" a="1"/>
  <c r="M1598" i="11" s="1"/>
  <c r="R1597" i="11" a="1"/>
  <c r="R1597" i="11" s="1"/>
  <c r="M1597" i="11" a="1"/>
  <c r="M1597" i="11" s="1"/>
  <c r="R1595" i="11" a="1"/>
  <c r="R1595" i="11" s="1"/>
  <c r="M1595" i="11" a="1"/>
  <c r="M1595" i="11" s="1"/>
  <c r="R1594" i="11" a="1"/>
  <c r="R1594" i="11" s="1"/>
  <c r="M1594" i="11" a="1"/>
  <c r="M1594" i="11" s="1"/>
  <c r="R1593" i="11" a="1"/>
  <c r="R1593" i="11" s="1"/>
  <c r="M1593" i="11" a="1"/>
  <c r="M1593" i="11" s="1"/>
  <c r="R1592" i="11" a="1"/>
  <c r="R1592" i="11" s="1"/>
  <c r="M1592" i="11" a="1"/>
  <c r="M1592" i="11" s="1"/>
  <c r="R1589" i="11" a="1"/>
  <c r="R1589" i="11" s="1"/>
  <c r="M1589" i="11" a="1"/>
  <c r="M1589" i="11" s="1"/>
  <c r="R1588" i="11" a="1"/>
  <c r="R1588" i="11" s="1"/>
  <c r="M1588" i="11" a="1"/>
  <c r="M1588" i="11" s="1"/>
  <c r="R1586" i="11" a="1"/>
  <c r="R1586" i="11" s="1"/>
  <c r="M1586" i="11" a="1"/>
  <c r="M1586" i="11" s="1"/>
  <c r="R1585" i="11" a="1"/>
  <c r="R1585" i="11" s="1"/>
  <c r="M1585" i="11" a="1"/>
  <c r="M1585" i="11" s="1"/>
  <c r="R1581" i="11" a="1"/>
  <c r="R1581" i="11" s="1"/>
  <c r="M1581" i="11" a="1"/>
  <c r="M1581" i="11" s="1"/>
  <c r="R1580" i="11" a="1"/>
  <c r="R1580" i="11" s="1"/>
  <c r="M1580" i="11" a="1"/>
  <c r="M1580" i="11" s="1"/>
  <c r="R1579" i="11" a="1"/>
  <c r="R1579" i="11" s="1"/>
  <c r="M1579" i="11" a="1"/>
  <c r="M1579" i="11" s="1"/>
  <c r="R1578" i="11" a="1"/>
  <c r="R1578" i="11" s="1"/>
  <c r="M1578" i="11" a="1"/>
  <c r="M1578" i="11" s="1"/>
  <c r="R1577" i="11" a="1"/>
  <c r="R1577" i="11" s="1"/>
  <c r="M1577" i="11" a="1"/>
  <c r="M1577" i="11" s="1"/>
  <c r="R1576" i="11" a="1"/>
  <c r="R1576" i="11" s="1"/>
  <c r="M1576" i="11" a="1"/>
  <c r="M1576" i="11" s="1"/>
  <c r="R1575" i="11" a="1"/>
  <c r="R1575" i="11" s="1"/>
  <c r="M1575" i="11" a="1"/>
  <c r="M1575" i="11" s="1"/>
  <c r="R1574" i="11" a="1"/>
  <c r="R1574" i="11" s="1"/>
  <c r="M1574" i="11" a="1"/>
  <c r="M1574" i="11" s="1"/>
  <c r="R1573" i="11" a="1"/>
  <c r="R1573" i="11" s="1"/>
  <c r="M1573" i="11" a="1"/>
  <c r="M1573" i="11" s="1"/>
  <c r="R1572" i="11" a="1"/>
  <c r="R1572" i="11" s="1"/>
  <c r="M1572" i="11" a="1"/>
  <c r="M1572" i="11" s="1"/>
  <c r="R1571" i="11" a="1"/>
  <c r="R1571" i="11" s="1"/>
  <c r="M1571" i="11" a="1"/>
  <c r="M1571" i="11" s="1"/>
  <c r="R1570" i="11" a="1"/>
  <c r="R1570" i="11" s="1"/>
  <c r="M1570" i="11" a="1"/>
  <c r="M1570" i="11" s="1"/>
  <c r="R1569" i="11" a="1"/>
  <c r="R1569" i="11" s="1"/>
  <c r="M1569" i="11" a="1"/>
  <c r="M1569" i="11" s="1"/>
  <c r="R1568" i="11" a="1"/>
  <c r="R1568" i="11" s="1"/>
  <c r="M1568" i="11" a="1"/>
  <c r="M1568" i="11" s="1"/>
  <c r="R1566" i="11" a="1"/>
  <c r="R1566" i="11" s="1"/>
  <c r="M1566" i="11" a="1"/>
  <c r="M1566" i="11" s="1"/>
  <c r="R1565" i="11" a="1"/>
  <c r="R1565" i="11" s="1"/>
  <c r="M1565" i="11" a="1"/>
  <c r="M1565" i="11" s="1"/>
  <c r="R1564" i="11" a="1"/>
  <c r="R1564" i="11" s="1"/>
  <c r="M1564" i="11" a="1"/>
  <c r="M1564" i="11" s="1"/>
  <c r="R1563" i="11" a="1"/>
  <c r="R1563" i="11" s="1"/>
  <c r="M1563" i="11" a="1"/>
  <c r="M1563" i="11" s="1"/>
  <c r="R1562" i="11" a="1"/>
  <c r="R1562" i="11" s="1"/>
  <c r="M1562" i="11" a="1"/>
  <c r="M1562" i="11" s="1"/>
  <c r="R1561" i="11" a="1"/>
  <c r="R1561" i="11" s="1"/>
  <c r="M1561" i="11" a="1"/>
  <c r="M1561" i="11" s="1"/>
  <c r="R1559" i="11" a="1"/>
  <c r="R1559" i="11" s="1"/>
  <c r="M1559" i="11" a="1"/>
  <c r="M1559" i="11" s="1"/>
  <c r="R1558" i="11" a="1"/>
  <c r="R1558" i="11" s="1"/>
  <c r="M1558" i="11" a="1"/>
  <c r="M1558" i="11" s="1"/>
  <c r="R1557" i="11" a="1"/>
  <c r="R1557" i="11" s="1"/>
  <c r="M1557" i="11" a="1"/>
  <c r="M1557" i="11" s="1"/>
  <c r="R1556" i="11" a="1"/>
  <c r="R1556" i="11" s="1"/>
  <c r="M1556" i="11" a="1"/>
  <c r="M1556" i="11" s="1"/>
  <c r="R1555" i="11" a="1"/>
  <c r="R1555" i="11" s="1"/>
  <c r="M1555" i="11" a="1"/>
  <c r="M1555" i="11" s="1"/>
  <c r="R1554" i="11" a="1"/>
  <c r="R1554" i="11" s="1"/>
  <c r="M1554" i="11" a="1"/>
  <c r="M1554" i="11" s="1"/>
  <c r="R1553" i="11" a="1"/>
  <c r="R1553" i="11" s="1"/>
  <c r="M1553" i="11" a="1"/>
  <c r="M1553" i="11" s="1"/>
  <c r="R1552" i="11" a="1"/>
  <c r="R1552" i="11" s="1"/>
  <c r="M1552" i="11" a="1"/>
  <c r="M1552" i="11" s="1"/>
  <c r="R1551" i="11" a="1"/>
  <c r="R1551" i="11" s="1"/>
  <c r="M1551" i="11" a="1"/>
  <c r="M1551" i="11" s="1"/>
  <c r="R1550" i="11" a="1"/>
  <c r="R1550" i="11" s="1"/>
  <c r="M1550" i="11" a="1"/>
  <c r="M1550" i="11" s="1"/>
  <c r="R1549" i="11" a="1"/>
  <c r="R1549" i="11" s="1"/>
  <c r="M1549" i="11" a="1"/>
  <c r="M1549" i="11" s="1"/>
  <c r="R1548" i="11" a="1"/>
  <c r="R1548" i="11" s="1"/>
  <c r="M1548" i="11" a="1"/>
  <c r="M1548" i="11" s="1"/>
  <c r="R1547" i="11" a="1"/>
  <c r="R1547" i="11" s="1"/>
  <c r="M1547" i="11" a="1"/>
  <c r="M1547" i="11" s="1"/>
  <c r="R1546" i="11" a="1"/>
  <c r="R1546" i="11" s="1"/>
  <c r="M1546" i="11" a="1"/>
  <c r="M1546" i="11" s="1"/>
  <c r="R1545" i="11" a="1"/>
  <c r="R1545" i="11" s="1"/>
  <c r="M1545" i="11" a="1"/>
  <c r="M1545" i="11" s="1"/>
  <c r="R1544" i="11" a="1"/>
  <c r="R1544" i="11" s="1"/>
  <c r="M1544" i="11" a="1"/>
  <c r="M1544" i="11" s="1"/>
  <c r="R1543" i="11" a="1"/>
  <c r="R1543" i="11" s="1"/>
  <c r="M1543" i="11" a="1"/>
  <c r="M1543" i="11" s="1"/>
  <c r="R1542" i="11" a="1"/>
  <c r="R1542" i="11" s="1"/>
  <c r="M1542" i="11" a="1"/>
  <c r="M1542" i="11" s="1"/>
  <c r="R1541" i="11" a="1"/>
  <c r="R1541" i="11" s="1"/>
  <c r="M1541" i="11" a="1"/>
  <c r="M1541" i="11" s="1"/>
  <c r="R1540" i="11" a="1"/>
  <c r="R1540" i="11" s="1"/>
  <c r="M1540" i="11" a="1"/>
  <c r="M1540" i="11" s="1"/>
  <c r="R1539" i="11" a="1"/>
  <c r="R1539" i="11" s="1"/>
  <c r="M1539" i="11" a="1"/>
  <c r="M1539" i="11" s="1"/>
  <c r="R1538" i="11" a="1"/>
  <c r="R1538" i="11" s="1"/>
  <c r="M1538" i="11" a="1"/>
  <c r="M1538" i="11" s="1"/>
  <c r="R1537" i="11" a="1"/>
  <c r="R1537" i="11" s="1"/>
  <c r="M1537" i="11" a="1"/>
  <c r="M1537" i="11" s="1"/>
  <c r="R1535" i="11" a="1"/>
  <c r="R1535" i="11" s="1"/>
  <c r="M1535" i="11" a="1"/>
  <c r="M1535" i="11" s="1"/>
  <c r="R1534" i="11" a="1"/>
  <c r="R1534" i="11" s="1"/>
  <c r="M1534" i="11" a="1"/>
  <c r="M1534" i="11" s="1"/>
  <c r="R1533" i="11" a="1"/>
  <c r="R1533" i="11" s="1"/>
  <c r="M1533" i="11" a="1"/>
  <c r="M1533" i="11" s="1"/>
  <c r="R1532" i="11" a="1"/>
  <c r="R1532" i="11" s="1"/>
  <c r="M1532" i="11" a="1"/>
  <c r="M1532" i="11" s="1"/>
  <c r="R1531" i="11" a="1"/>
  <c r="R1531" i="11" s="1"/>
  <c r="M1531" i="11" a="1"/>
  <c r="M1531" i="11" s="1"/>
  <c r="R1530" i="11" a="1"/>
  <c r="R1530" i="11" s="1"/>
  <c r="M1530" i="11" a="1"/>
  <c r="M1530" i="11" s="1"/>
  <c r="R1529" i="11" a="1"/>
  <c r="R1529" i="11" s="1"/>
  <c r="M1529" i="11" a="1"/>
  <c r="M1529" i="11" s="1"/>
  <c r="R1528" i="11" a="1"/>
  <c r="R1528" i="11" s="1"/>
  <c r="M1528" i="11" a="1"/>
  <c r="M1528" i="11" s="1"/>
  <c r="R1527" i="11" a="1"/>
  <c r="R1527" i="11" s="1"/>
  <c r="M1527" i="11" a="1"/>
  <c r="M1527" i="11" s="1"/>
  <c r="R1526" i="11" a="1"/>
  <c r="R1526" i="11" s="1"/>
  <c r="M1526" i="11" a="1"/>
  <c r="M1526" i="11" s="1"/>
  <c r="R1525" i="11" a="1"/>
  <c r="R1525" i="11" s="1"/>
  <c r="M1525" i="11" a="1"/>
  <c r="M1525" i="11" s="1"/>
  <c r="R1522" i="11" a="1"/>
  <c r="R1522" i="11" s="1"/>
  <c r="M1522" i="11" a="1"/>
  <c r="M1522" i="11" s="1"/>
  <c r="R1521" i="11" a="1"/>
  <c r="R1521" i="11" s="1"/>
  <c r="M1521" i="11" a="1"/>
  <c r="M1521" i="11" s="1"/>
  <c r="R1520" i="11" a="1"/>
  <c r="R1520" i="11" s="1"/>
  <c r="M1520" i="11" a="1"/>
  <c r="M1520" i="11" s="1"/>
  <c r="R1518" i="11" a="1"/>
  <c r="R1518" i="11" s="1"/>
  <c r="M1518" i="11" a="1"/>
  <c r="M1518" i="11" s="1"/>
  <c r="R1517" i="11" a="1"/>
  <c r="R1517" i="11" s="1"/>
  <c r="M1517" i="11" a="1"/>
  <c r="M1517" i="11" s="1"/>
  <c r="R1516" i="11" a="1"/>
  <c r="R1516" i="11" s="1"/>
  <c r="M1516" i="11" a="1"/>
  <c r="M1516" i="11" s="1"/>
  <c r="R1514" i="11" a="1"/>
  <c r="R1514" i="11" s="1"/>
  <c r="M1514" i="11" a="1"/>
  <c r="M1514" i="11" s="1"/>
  <c r="R1513" i="11" a="1"/>
  <c r="R1513" i="11" s="1"/>
  <c r="M1513" i="11" a="1"/>
  <c r="M1513" i="11" s="1"/>
  <c r="R1512" i="11" a="1"/>
  <c r="R1512" i="11" s="1"/>
  <c r="M1512" i="11" a="1"/>
  <c r="M1512" i="11" s="1"/>
  <c r="R1510" i="11" a="1"/>
  <c r="R1510" i="11" s="1"/>
  <c r="M1510" i="11" a="1"/>
  <c r="M1510" i="11" s="1"/>
  <c r="R1509" i="11" a="1"/>
  <c r="R1509" i="11" s="1"/>
  <c r="M1509" i="11" a="1"/>
  <c r="M1509" i="11" s="1"/>
  <c r="R1508" i="11" a="1"/>
  <c r="R1508" i="11" s="1"/>
  <c r="M1508" i="11" a="1"/>
  <c r="M1508" i="11" s="1"/>
  <c r="R1506" i="11" a="1"/>
  <c r="R1506" i="11" s="1"/>
  <c r="M1506" i="11" a="1"/>
  <c r="M1506" i="11" s="1"/>
  <c r="R1505" i="11" a="1"/>
  <c r="R1505" i="11" s="1"/>
  <c r="M1505" i="11" a="1"/>
  <c r="M1505" i="11" s="1"/>
  <c r="R1504" i="11" a="1"/>
  <c r="R1504" i="11" s="1"/>
  <c r="M1504" i="11" a="1"/>
  <c r="M1504" i="11" s="1"/>
  <c r="R1500" i="11" a="1"/>
  <c r="R1500" i="11" s="1"/>
  <c r="M1500" i="11" a="1"/>
  <c r="M1500" i="11" s="1"/>
  <c r="R1499" i="11" a="1"/>
  <c r="R1499" i="11" s="1"/>
  <c r="M1499" i="11" a="1"/>
  <c r="M1499" i="11" s="1"/>
  <c r="R1497" i="11" a="1"/>
  <c r="R1497" i="11" s="1"/>
  <c r="M1497" i="11" a="1"/>
  <c r="M1497" i="11" s="1"/>
  <c r="R1496" i="11" a="1"/>
  <c r="R1496" i="11" s="1"/>
  <c r="M1496" i="11" a="1"/>
  <c r="M1496" i="11" s="1"/>
  <c r="R1495" i="11" a="1"/>
  <c r="R1495" i="11" s="1"/>
  <c r="M1495" i="11" a="1"/>
  <c r="M1495" i="11" s="1"/>
  <c r="R1494" i="11" a="1"/>
  <c r="R1494" i="11" s="1"/>
  <c r="M1494" i="11" a="1"/>
  <c r="M1494" i="11" s="1"/>
  <c r="R1493" i="11" a="1"/>
  <c r="R1493" i="11" s="1"/>
  <c r="M1493" i="11" a="1"/>
  <c r="M1493" i="11" s="1"/>
  <c r="R1492" i="11" a="1"/>
  <c r="R1492" i="11" s="1"/>
  <c r="M1492" i="11" a="1"/>
  <c r="M1492" i="11" s="1"/>
  <c r="R1491" i="11" a="1"/>
  <c r="R1491" i="11" s="1"/>
  <c r="M1491" i="11" a="1"/>
  <c r="M1491" i="11" s="1"/>
  <c r="R1490" i="11" a="1"/>
  <c r="R1490" i="11" s="1"/>
  <c r="M1490" i="11" a="1"/>
  <c r="M1490" i="11" s="1"/>
  <c r="R1489" i="11" a="1"/>
  <c r="R1489" i="11" s="1"/>
  <c r="M1489" i="11" a="1"/>
  <c r="M1489" i="11" s="1"/>
  <c r="R1488" i="11" a="1"/>
  <c r="R1488" i="11" s="1"/>
  <c r="M1488" i="11" a="1"/>
  <c r="M1488" i="11" s="1"/>
  <c r="R1486" i="11" a="1"/>
  <c r="R1486" i="11" s="1"/>
  <c r="M1486" i="11" a="1"/>
  <c r="M1486" i="11" s="1"/>
  <c r="R1485" i="11" a="1"/>
  <c r="R1485" i="11" s="1"/>
  <c r="M1485" i="11" a="1"/>
  <c r="M1485" i="11" s="1"/>
  <c r="R1484" i="11" a="1"/>
  <c r="R1484" i="11" s="1"/>
  <c r="M1484" i="11" a="1"/>
  <c r="M1484" i="11" s="1"/>
  <c r="R1482" i="11" a="1"/>
  <c r="R1482" i="11" s="1"/>
  <c r="M1482" i="11" a="1"/>
  <c r="M1482" i="11" s="1"/>
  <c r="R1481" i="11" a="1"/>
  <c r="R1481" i="11" s="1"/>
  <c r="M1481" i="11" a="1"/>
  <c r="M1481" i="11" s="1"/>
  <c r="R1480" i="11" a="1"/>
  <c r="R1480" i="11" s="1"/>
  <c r="M1480" i="11" a="1"/>
  <c r="M1480" i="11" s="1"/>
  <c r="R1479" i="11" a="1"/>
  <c r="R1479" i="11" s="1"/>
  <c r="M1479" i="11" a="1"/>
  <c r="M1479" i="11" s="1"/>
  <c r="R1477" i="11" a="1"/>
  <c r="R1477" i="11" s="1"/>
  <c r="M1477" i="11" a="1"/>
  <c r="M1477" i="11" s="1"/>
  <c r="R1476" i="11" a="1"/>
  <c r="R1476" i="11" s="1"/>
  <c r="M1476" i="11" a="1"/>
  <c r="M1476" i="11" s="1"/>
  <c r="R1475" i="11" a="1"/>
  <c r="R1475" i="11" s="1"/>
  <c r="M1475" i="11" a="1"/>
  <c r="M1475" i="11" s="1"/>
  <c r="R1473" i="11" a="1"/>
  <c r="R1473" i="11" s="1"/>
  <c r="M1473" i="11" a="1"/>
  <c r="M1473" i="11" s="1"/>
  <c r="R1472" i="11" a="1"/>
  <c r="R1472" i="11" s="1"/>
  <c r="M1472" i="11" a="1"/>
  <c r="M1472" i="11" s="1"/>
  <c r="R1471" i="11" a="1"/>
  <c r="R1471" i="11" s="1"/>
  <c r="M1471" i="11" a="1"/>
  <c r="M1471" i="11" s="1"/>
  <c r="R1470" i="11" a="1"/>
  <c r="R1470" i="11" s="1"/>
  <c r="M1470" i="11" a="1"/>
  <c r="M1470" i="11" s="1"/>
  <c r="R1467" i="11" a="1"/>
  <c r="R1467" i="11" s="1"/>
  <c r="M1467" i="11" a="1"/>
  <c r="M1467" i="11" s="1"/>
  <c r="R1466" i="11" a="1"/>
  <c r="R1466" i="11" s="1"/>
  <c r="M1466" i="11" a="1"/>
  <c r="M1466" i="11" s="1"/>
  <c r="R1464" i="11" a="1"/>
  <c r="R1464" i="11" s="1"/>
  <c r="M1464" i="11" a="1"/>
  <c r="M1464" i="11" s="1"/>
  <c r="R1463" i="11" a="1"/>
  <c r="R1463" i="11" s="1"/>
  <c r="M1463" i="11" a="1"/>
  <c r="M1463" i="11" s="1"/>
  <c r="R1461" i="11" a="1"/>
  <c r="R1461" i="11" s="1"/>
  <c r="M1461" i="11" a="1"/>
  <c r="M1461" i="11" s="1"/>
  <c r="R1460" i="11" a="1"/>
  <c r="R1460" i="11" s="1"/>
  <c r="M1460" i="11" a="1"/>
  <c r="M1460" i="11" s="1"/>
  <c r="R1458" i="11" a="1"/>
  <c r="R1458" i="11" s="1"/>
  <c r="M1458" i="11" a="1"/>
  <c r="M1458" i="11" s="1"/>
  <c r="R1457" i="11" a="1"/>
  <c r="R1457" i="11" s="1"/>
  <c r="M1457" i="11" a="1"/>
  <c r="M1457" i="11" s="1"/>
  <c r="R1456" i="11" a="1"/>
  <c r="R1456" i="11" s="1"/>
  <c r="M1456" i="11" a="1"/>
  <c r="M1456" i="11" s="1"/>
  <c r="R1454" i="11" a="1"/>
  <c r="R1454" i="11" s="1"/>
  <c r="M1454" i="11" a="1"/>
  <c r="M1454" i="11" s="1"/>
  <c r="R1453" i="11" a="1"/>
  <c r="R1453" i="11" s="1"/>
  <c r="M1453" i="11" a="1"/>
  <c r="M1453" i="11" s="1"/>
  <c r="R1452" i="11" a="1"/>
  <c r="R1452" i="11" s="1"/>
  <c r="M1452" i="11" a="1"/>
  <c r="M1452" i="11" s="1"/>
  <c r="R1450" i="11" a="1"/>
  <c r="R1450" i="11" s="1"/>
  <c r="M1450" i="11" a="1"/>
  <c r="M1450" i="11" s="1"/>
  <c r="R1449" i="11" a="1"/>
  <c r="R1449" i="11" s="1"/>
  <c r="M1449" i="11" a="1"/>
  <c r="M1449" i="11" s="1"/>
  <c r="R1447" i="11" a="1"/>
  <c r="R1447" i="11" s="1"/>
  <c r="M1447" i="11" a="1"/>
  <c r="M1447" i="11" s="1"/>
  <c r="R1445" i="11" a="1"/>
  <c r="R1445" i="11" s="1"/>
  <c r="M1445" i="11" a="1"/>
  <c r="M1445" i="11" s="1"/>
  <c r="R1444" i="11" a="1"/>
  <c r="R1444" i="11" s="1"/>
  <c r="M1444" i="11" a="1"/>
  <c r="M1444" i="11" s="1"/>
  <c r="R1443" i="11" a="1"/>
  <c r="R1443" i="11" s="1"/>
  <c r="M1443" i="11" a="1"/>
  <c r="M1443" i="11" s="1"/>
  <c r="R1442" i="11" a="1"/>
  <c r="R1442" i="11" s="1"/>
  <c r="M1442" i="11" a="1"/>
  <c r="M1442" i="11" s="1"/>
  <c r="R1440" i="11" a="1"/>
  <c r="R1440" i="11" s="1"/>
  <c r="M1440" i="11" a="1"/>
  <c r="M1440" i="11" s="1"/>
  <c r="R1439" i="11" a="1"/>
  <c r="R1439" i="11" s="1"/>
  <c r="M1439" i="11" a="1"/>
  <c r="M1439" i="11" s="1"/>
  <c r="R1437" i="11" a="1"/>
  <c r="R1437" i="11" s="1"/>
  <c r="M1437" i="11" a="1"/>
  <c r="M1437" i="11" s="1"/>
  <c r="R1435" i="11" a="1"/>
  <c r="R1435" i="11" s="1"/>
  <c r="M1435" i="11" a="1"/>
  <c r="M1435" i="11" s="1"/>
  <c r="R1434" i="11" a="1"/>
  <c r="R1434" i="11" s="1"/>
  <c r="M1434" i="11" a="1"/>
  <c r="M1434" i="11" s="1"/>
  <c r="R1433" i="11" a="1"/>
  <c r="R1433" i="11" s="1"/>
  <c r="M1433" i="11" a="1"/>
  <c r="M1433" i="11" s="1"/>
  <c r="R1430" i="11" a="1"/>
  <c r="R1430" i="11" s="1"/>
  <c r="M1430" i="11" a="1"/>
  <c r="M1430" i="11" s="1"/>
  <c r="R1428" i="11" a="1"/>
  <c r="R1428" i="11" s="1"/>
  <c r="M1428" i="11" a="1"/>
  <c r="M1428" i="11" s="1"/>
  <c r="R1426" i="11" a="1"/>
  <c r="R1426" i="11" s="1"/>
  <c r="M1426" i="11" a="1"/>
  <c r="M1426" i="11" s="1"/>
  <c r="R1424" i="11" a="1"/>
  <c r="R1424" i="11" s="1"/>
  <c r="M1424" i="11" a="1"/>
  <c r="M1424" i="11" s="1"/>
  <c r="R1422" i="11" a="1"/>
  <c r="R1422" i="11" s="1"/>
  <c r="M1422" i="11" a="1"/>
  <c r="M1422" i="11" s="1"/>
  <c r="R1420" i="11" a="1"/>
  <c r="R1420" i="11" s="1"/>
  <c r="M1420" i="11" a="1"/>
  <c r="M1420" i="11" s="1"/>
  <c r="R1419" i="11" a="1"/>
  <c r="R1419" i="11" s="1"/>
  <c r="M1419" i="11" a="1"/>
  <c r="M1419" i="11" s="1"/>
  <c r="R1418" i="11" a="1"/>
  <c r="R1418" i="11" s="1"/>
  <c r="M1418" i="11" a="1"/>
  <c r="M1418" i="11" s="1"/>
  <c r="R1416" i="11" a="1"/>
  <c r="R1416" i="11" s="1"/>
  <c r="M1416" i="11" a="1"/>
  <c r="M1416" i="11" s="1"/>
  <c r="R1412" i="11" a="1"/>
  <c r="R1412" i="11" s="1"/>
  <c r="M1412" i="11" a="1"/>
  <c r="M1412" i="11" s="1"/>
  <c r="R1411" i="11" a="1"/>
  <c r="R1411" i="11" s="1"/>
  <c r="M1411" i="11" a="1"/>
  <c r="M1411" i="11" s="1"/>
  <c r="R1410" i="11" a="1"/>
  <c r="R1410" i="11" s="1"/>
  <c r="M1410" i="11" a="1"/>
  <c r="M1410" i="11" s="1"/>
  <c r="R1409" i="11" a="1"/>
  <c r="R1409" i="11" s="1"/>
  <c r="M1409" i="11" a="1"/>
  <c r="M1409" i="11" s="1"/>
  <c r="R1408" i="11" a="1"/>
  <c r="R1408" i="11" s="1"/>
  <c r="M1408" i="11" a="1"/>
  <c r="M1408" i="11" s="1"/>
  <c r="R1407" i="11" a="1"/>
  <c r="R1407" i="11" s="1"/>
  <c r="M1407" i="11" a="1"/>
  <c r="M1407" i="11" s="1"/>
  <c r="R1404" i="11" a="1"/>
  <c r="R1404" i="11" s="1"/>
  <c r="M1404" i="11" a="1"/>
  <c r="M1404" i="11" s="1"/>
  <c r="R1403" i="11" a="1"/>
  <c r="R1403" i="11" s="1"/>
  <c r="M1403" i="11" a="1"/>
  <c r="M1403" i="11" s="1"/>
  <c r="R1402" i="11" a="1"/>
  <c r="R1402" i="11" s="1"/>
  <c r="M1402" i="11" a="1"/>
  <c r="M1402" i="11" s="1"/>
  <c r="R1401" i="11" a="1"/>
  <c r="R1401" i="11" s="1"/>
  <c r="M1401" i="11" a="1"/>
  <c r="M1401" i="11" s="1"/>
  <c r="R1398" i="11" a="1"/>
  <c r="R1398" i="11" s="1"/>
  <c r="M1398" i="11" a="1"/>
  <c r="M1398" i="11" s="1"/>
  <c r="R1397" i="11" a="1"/>
  <c r="R1397" i="11" s="1"/>
  <c r="M1397" i="11" a="1"/>
  <c r="M1397" i="11" s="1"/>
  <c r="R1396" i="11" a="1"/>
  <c r="R1396" i="11" s="1"/>
  <c r="M1396" i="11" a="1"/>
  <c r="M1396" i="11" s="1"/>
  <c r="R1395" i="11" a="1"/>
  <c r="R1395" i="11" s="1"/>
  <c r="M1395" i="11" a="1"/>
  <c r="M1395" i="11" s="1"/>
  <c r="R1394" i="11" a="1"/>
  <c r="R1394" i="11" s="1"/>
  <c r="M1394" i="11" a="1"/>
  <c r="M1394" i="11" s="1"/>
  <c r="R1393" i="11" a="1"/>
  <c r="R1393" i="11" s="1"/>
  <c r="M1393" i="11" a="1"/>
  <c r="M1393" i="11" s="1"/>
  <c r="R1392" i="11" a="1"/>
  <c r="R1392" i="11" s="1"/>
  <c r="M1392" i="11" a="1"/>
  <c r="M1392" i="11" s="1"/>
  <c r="R1391" i="11" a="1"/>
  <c r="R1391" i="11" s="1"/>
  <c r="M1391" i="11" a="1"/>
  <c r="M1391" i="11" s="1"/>
  <c r="R1390" i="11" a="1"/>
  <c r="R1390" i="11" s="1"/>
  <c r="M1390" i="11" a="1"/>
  <c r="M1390" i="11" s="1"/>
  <c r="R1388" i="11" a="1"/>
  <c r="R1388" i="11" s="1"/>
  <c r="M1388" i="11" a="1"/>
  <c r="M1388" i="11" s="1"/>
  <c r="R1387" i="11" a="1"/>
  <c r="R1387" i="11" s="1"/>
  <c r="M1387" i="11" a="1"/>
  <c r="M1387" i="11" s="1"/>
  <c r="R1386" i="11" a="1"/>
  <c r="R1386" i="11" s="1"/>
  <c r="M1386" i="11" a="1"/>
  <c r="M1386" i="11" s="1"/>
  <c r="R1385" i="11" a="1"/>
  <c r="R1385" i="11" s="1"/>
  <c r="M1385" i="11" a="1"/>
  <c r="M1385" i="11" s="1"/>
  <c r="R1383" i="11" a="1"/>
  <c r="R1383" i="11" s="1"/>
  <c r="M1383" i="11" a="1"/>
  <c r="M1383" i="11" s="1"/>
  <c r="R1380" i="11" a="1"/>
  <c r="R1380" i="11" s="1"/>
  <c r="M1380" i="11" a="1"/>
  <c r="M1380" i="11" s="1"/>
  <c r="R1378" i="11" a="1"/>
  <c r="R1378" i="11" s="1"/>
  <c r="M1378" i="11" a="1"/>
  <c r="M1378" i="11" s="1"/>
  <c r="R1377" i="11" a="1"/>
  <c r="R1377" i="11" s="1"/>
  <c r="M1377" i="11" a="1"/>
  <c r="M1377" i="11" s="1"/>
  <c r="R1376" i="11" a="1"/>
  <c r="R1376" i="11" s="1"/>
  <c r="M1376" i="11" a="1"/>
  <c r="M1376" i="11" s="1"/>
  <c r="R1375" i="11" a="1"/>
  <c r="R1375" i="11" s="1"/>
  <c r="M1375" i="11" a="1"/>
  <c r="M1375" i="11" s="1"/>
  <c r="R1374" i="11" a="1"/>
  <c r="R1374" i="11" s="1"/>
  <c r="M1374" i="11" a="1"/>
  <c r="M1374" i="11" s="1"/>
  <c r="R1373" i="11" a="1"/>
  <c r="R1373" i="11" s="1"/>
  <c r="M1373" i="11" a="1"/>
  <c r="M1373" i="11" s="1"/>
  <c r="R1372" i="11" a="1"/>
  <c r="R1372" i="11" s="1"/>
  <c r="M1372" i="11" a="1"/>
  <c r="M1372" i="11" s="1"/>
  <c r="R1370" i="11" a="1"/>
  <c r="R1370" i="11" s="1"/>
  <c r="M1370" i="11" a="1"/>
  <c r="M1370" i="11" s="1"/>
  <c r="R1369" i="11" a="1"/>
  <c r="R1369" i="11" s="1"/>
  <c r="M1369" i="11" a="1"/>
  <c r="M1369" i="11" s="1"/>
  <c r="R1368" i="11" a="1"/>
  <c r="R1368" i="11" s="1"/>
  <c r="M1368" i="11" a="1"/>
  <c r="M1368" i="11" s="1"/>
  <c r="R1367" i="11" a="1"/>
  <c r="R1367" i="11" s="1"/>
  <c r="M1367" i="11" a="1"/>
  <c r="M1367" i="11" s="1"/>
  <c r="R1366" i="11" a="1"/>
  <c r="R1366" i="11" s="1"/>
  <c r="M1366" i="11" a="1"/>
  <c r="M1366" i="11" s="1"/>
  <c r="R1365" i="11" a="1"/>
  <c r="R1365" i="11" s="1"/>
  <c r="M1365" i="11" a="1"/>
  <c r="M1365" i="11" s="1"/>
  <c r="R1364" i="11" a="1"/>
  <c r="R1364" i="11" s="1"/>
  <c r="M1364" i="11" a="1"/>
  <c r="M1364" i="11" s="1"/>
  <c r="R1362" i="11" a="1"/>
  <c r="R1362" i="11" s="1"/>
  <c r="M1362" i="11" a="1"/>
  <c r="M1362" i="11" s="1"/>
  <c r="R1360" i="11" a="1"/>
  <c r="R1360" i="11" s="1"/>
  <c r="M1360" i="11" a="1"/>
  <c r="M1360" i="11" s="1"/>
  <c r="R1359" i="11" a="1"/>
  <c r="R1359" i="11" s="1"/>
  <c r="M1359" i="11" a="1"/>
  <c r="M1359" i="11" s="1"/>
  <c r="R1358" i="11" a="1"/>
  <c r="R1358" i="11" s="1"/>
  <c r="M1358" i="11" a="1"/>
  <c r="M1358" i="11" s="1"/>
  <c r="R1357" i="11" a="1"/>
  <c r="R1357" i="11" s="1"/>
  <c r="M1357" i="11" a="1"/>
  <c r="M1357" i="11" s="1"/>
  <c r="R1354" i="11" a="1"/>
  <c r="R1354" i="11" s="1"/>
  <c r="M1354" i="11" a="1"/>
  <c r="M1354" i="11" s="1"/>
  <c r="R1353" i="11" a="1"/>
  <c r="R1353" i="11" s="1"/>
  <c r="M1353" i="11" a="1"/>
  <c r="M1353" i="11" s="1"/>
  <c r="R1352" i="11" a="1"/>
  <c r="R1352" i="11" s="1"/>
  <c r="M1352" i="11" a="1"/>
  <c r="M1352" i="11" s="1"/>
  <c r="R1351" i="11" a="1"/>
  <c r="R1351" i="11" s="1"/>
  <c r="M1351" i="11" a="1"/>
  <c r="M1351" i="11" s="1"/>
  <c r="R1350" i="11" a="1"/>
  <c r="R1350" i="11" s="1"/>
  <c r="M1350" i="11" a="1"/>
  <c r="M1350" i="11" s="1"/>
  <c r="R1349" i="11" a="1"/>
  <c r="R1349" i="11" s="1"/>
  <c r="M1349" i="11" a="1"/>
  <c r="M1349" i="11" s="1"/>
  <c r="R1348" i="11" a="1"/>
  <c r="R1348" i="11" s="1"/>
  <c r="M1348" i="11" a="1"/>
  <c r="M1348" i="11" s="1"/>
  <c r="R1347" i="11" a="1"/>
  <c r="R1347" i="11" s="1"/>
  <c r="M1347" i="11" a="1"/>
  <c r="M1347" i="11" s="1"/>
  <c r="R1345" i="11" a="1"/>
  <c r="R1345" i="11" s="1"/>
  <c r="M1345" i="11" a="1"/>
  <c r="M1345" i="11" s="1"/>
  <c r="R1343" i="11" a="1"/>
  <c r="R1343" i="11" s="1"/>
  <c r="M1343" i="11" a="1"/>
  <c r="M1343" i="11" s="1"/>
  <c r="R1342" i="11" a="1"/>
  <c r="R1342" i="11" s="1"/>
  <c r="M1342" i="11" a="1"/>
  <c r="M1342" i="11" s="1"/>
  <c r="R1341" i="11" a="1"/>
  <c r="R1341" i="11" s="1"/>
  <c r="M1341" i="11" a="1"/>
  <c r="M1341" i="11" s="1"/>
  <c r="R1340" i="11" a="1"/>
  <c r="R1340" i="11" s="1"/>
  <c r="M1340" i="11" a="1"/>
  <c r="M1340" i="11" s="1"/>
  <c r="R1336" i="11" a="1"/>
  <c r="R1336" i="11" s="1"/>
  <c r="M1336" i="11" a="1"/>
  <c r="M1336" i="11" s="1"/>
  <c r="R1335" i="11" a="1"/>
  <c r="R1335" i="11" s="1"/>
  <c r="M1335" i="11" a="1"/>
  <c r="M1335" i="11" s="1"/>
  <c r="R1332" i="11" a="1"/>
  <c r="R1332" i="11" s="1"/>
  <c r="M1332" i="11" a="1"/>
  <c r="M1332" i="11" s="1"/>
  <c r="R1331" i="11" a="1"/>
  <c r="R1331" i="11" s="1"/>
  <c r="M1331" i="11" a="1"/>
  <c r="M1331" i="11" s="1"/>
  <c r="R1320" i="11" a="1"/>
  <c r="R1320" i="11" s="1"/>
  <c r="M1320" i="11" a="1"/>
  <c r="M1320" i="11" s="1"/>
  <c r="R1319" i="11" a="1"/>
  <c r="R1319" i="11" s="1"/>
  <c r="M1319" i="11" a="1"/>
  <c r="M1319" i="11" s="1"/>
  <c r="R1316" i="11" a="1"/>
  <c r="R1316" i="11" s="1"/>
  <c r="M1316" i="11" a="1"/>
  <c r="M1316" i="11" s="1"/>
  <c r="R1315" i="11" a="1"/>
  <c r="R1315" i="11" s="1"/>
  <c r="M1315" i="11" a="1"/>
  <c r="M1315" i="11" s="1"/>
  <c r="R1312" i="11" a="1"/>
  <c r="R1312" i="11" s="1"/>
  <c r="M1312" i="11" a="1"/>
  <c r="M1312" i="11" s="1"/>
  <c r="R1311" i="11" a="1"/>
  <c r="R1311" i="11" s="1"/>
  <c r="M1311" i="11" a="1"/>
  <c r="M1311" i="11" s="1"/>
  <c r="R1308" i="11" a="1"/>
  <c r="R1308" i="11" s="1"/>
  <c r="M1308" i="11" a="1"/>
  <c r="M1308" i="11" s="1"/>
  <c r="R1307" i="11" a="1"/>
  <c r="R1307" i="11" s="1"/>
  <c r="M1307" i="11" a="1"/>
  <c r="M1307" i="11" s="1"/>
  <c r="R1306" i="11" a="1"/>
  <c r="R1306" i="11" s="1"/>
  <c r="M1306" i="11" a="1"/>
  <c r="M1306" i="11" s="1"/>
  <c r="R1303" i="11" a="1"/>
  <c r="R1303" i="11" s="1"/>
  <c r="M1303" i="11" a="1"/>
  <c r="M1303" i="11" s="1"/>
  <c r="R1302" i="11" a="1"/>
  <c r="R1302" i="11" s="1"/>
  <c r="M1302" i="11" a="1"/>
  <c r="M1302" i="11" s="1"/>
  <c r="R1301" i="11" a="1"/>
  <c r="R1301" i="11" s="1"/>
  <c r="M1301" i="11" a="1"/>
  <c r="M1301" i="11" s="1"/>
  <c r="R1300" i="11" a="1"/>
  <c r="R1300" i="11" s="1"/>
  <c r="M1300" i="11" a="1"/>
  <c r="M1300" i="11" s="1"/>
  <c r="R1297" i="11" a="1"/>
  <c r="R1297" i="11" s="1"/>
  <c r="M1297" i="11" a="1"/>
  <c r="M1297" i="11" s="1"/>
  <c r="R1294" i="11" a="1"/>
  <c r="R1294" i="11" s="1"/>
  <c r="M1294" i="11" a="1"/>
  <c r="M1294" i="11" s="1"/>
  <c r="R1293" i="11" a="1"/>
  <c r="R1293" i="11" s="1"/>
  <c r="M1293" i="11" a="1"/>
  <c r="M1293" i="11" s="1"/>
  <c r="R1290" i="11" a="1"/>
  <c r="R1290" i="11" s="1"/>
  <c r="M1290" i="11" a="1"/>
  <c r="M1290" i="11" s="1"/>
  <c r="R1289" i="11" a="1"/>
  <c r="R1289" i="11" s="1"/>
  <c r="M1289" i="11" a="1"/>
  <c r="M1289" i="11" s="1"/>
  <c r="R1288" i="11" a="1"/>
  <c r="R1288" i="11" s="1"/>
  <c r="M1288" i="11" a="1"/>
  <c r="M1288" i="11" s="1"/>
  <c r="R1287" i="11" a="1"/>
  <c r="R1287" i="11" s="1"/>
  <c r="M1287" i="11" a="1"/>
  <c r="M1287" i="11" s="1"/>
  <c r="R1284" i="11" a="1"/>
  <c r="R1284" i="11" s="1"/>
  <c r="M1284" i="11" a="1"/>
  <c r="M1284" i="11" s="1"/>
  <c r="R1283" i="11" a="1"/>
  <c r="R1283" i="11" s="1"/>
  <c r="M1283" i="11" a="1"/>
  <c r="M1283" i="11" s="1"/>
  <c r="R1280" i="11" a="1"/>
  <c r="R1280" i="11" s="1"/>
  <c r="M1280" i="11" a="1"/>
  <c r="M1280" i="11" s="1"/>
  <c r="R1277" i="11" a="1"/>
  <c r="R1277" i="11" s="1"/>
  <c r="M1277" i="11" a="1"/>
  <c r="M1277" i="11" s="1"/>
  <c r="R1276" i="11" a="1"/>
  <c r="R1276" i="11" s="1"/>
  <c r="M1276" i="11" a="1"/>
  <c r="M1276" i="11" s="1"/>
  <c r="R1273" i="11" a="1"/>
  <c r="R1273" i="11" s="1"/>
  <c r="M1273" i="11" a="1"/>
  <c r="M1273" i="11" s="1"/>
  <c r="R1272" i="11" a="1"/>
  <c r="R1272" i="11" s="1"/>
  <c r="M1272" i="11" a="1"/>
  <c r="M1272" i="11" s="1"/>
  <c r="R1271" i="11" a="1"/>
  <c r="R1271" i="11" s="1"/>
  <c r="M1271" i="11" a="1"/>
  <c r="M1271" i="11" s="1"/>
  <c r="R1270" i="11" a="1"/>
  <c r="R1270" i="11" s="1"/>
  <c r="M1270" i="11" a="1"/>
  <c r="M1270" i="11" s="1"/>
  <c r="R1267" i="11" a="1"/>
  <c r="R1267" i="11" s="1"/>
  <c r="M1267" i="11" a="1"/>
  <c r="M1267" i="11" s="1"/>
  <c r="R1266" i="11" a="1"/>
  <c r="R1266" i="11" s="1"/>
  <c r="M1266" i="11" a="1"/>
  <c r="M1266" i="11" s="1"/>
  <c r="R1263" i="11" a="1"/>
  <c r="R1263" i="11" s="1"/>
  <c r="M1263" i="11" a="1"/>
  <c r="M1263" i="11" s="1"/>
  <c r="R1262" i="11" a="1"/>
  <c r="R1262" i="11" s="1"/>
  <c r="M1262" i="11" a="1"/>
  <c r="M1262" i="11" s="1"/>
  <c r="R1259" i="11" a="1"/>
  <c r="R1259" i="11" s="1"/>
  <c r="M1259" i="11" a="1"/>
  <c r="M1259" i="11" s="1"/>
  <c r="R1258" i="11" a="1"/>
  <c r="R1258" i="11" s="1"/>
  <c r="M1258" i="11" a="1"/>
  <c r="M1258" i="11" s="1"/>
  <c r="R1255" i="11" a="1"/>
  <c r="R1255" i="11" s="1"/>
  <c r="M1255" i="11" a="1"/>
  <c r="M1255" i="11" s="1"/>
  <c r="R1252" i="11" a="1"/>
  <c r="R1252" i="11" s="1"/>
  <c r="M1252" i="11" a="1"/>
  <c r="M1252" i="11" s="1"/>
  <c r="R1247" i="11" a="1"/>
  <c r="R1247" i="11" s="1"/>
  <c r="M1247" i="11" a="1"/>
  <c r="M1247" i="11" s="1"/>
  <c r="R1246" i="11" a="1"/>
  <c r="R1246" i="11" s="1"/>
  <c r="M1246" i="11" a="1"/>
  <c r="M1246" i="11" s="1"/>
  <c r="R1243" i="11" a="1"/>
  <c r="R1243" i="11" s="1"/>
  <c r="M1243" i="11" a="1"/>
  <c r="M1243" i="11" s="1"/>
  <c r="R1240" i="11" a="1"/>
  <c r="R1240" i="11" s="1"/>
  <c r="M1240" i="11" a="1"/>
  <c r="M1240" i="11" s="1"/>
  <c r="R1237" i="11" a="1"/>
  <c r="R1237" i="11" s="1"/>
  <c r="M1237" i="11" a="1"/>
  <c r="M1237" i="11" s="1"/>
  <c r="R1236" i="11" a="1"/>
  <c r="R1236" i="11" s="1"/>
  <c r="M1236" i="11" a="1"/>
  <c r="M1236" i="11" s="1"/>
  <c r="R1233" i="11" a="1"/>
  <c r="R1233" i="11" s="1"/>
  <c r="M1233" i="11" a="1"/>
  <c r="M1233" i="11" s="1"/>
  <c r="R1232" i="11" a="1"/>
  <c r="R1232" i="11" s="1"/>
  <c r="M1232" i="11" a="1"/>
  <c r="M1232" i="11" s="1"/>
  <c r="R1229" i="11" a="1"/>
  <c r="R1229" i="11" s="1"/>
  <c r="M1229" i="11" a="1"/>
  <c r="M1229" i="11" s="1"/>
  <c r="R1226" i="11" a="1"/>
  <c r="R1226" i="11" s="1"/>
  <c r="M1226" i="11" a="1"/>
  <c r="M1226" i="11" s="1"/>
  <c r="R1225" i="11" a="1"/>
  <c r="R1225" i="11" s="1"/>
  <c r="M1225" i="11" a="1"/>
  <c r="M1225" i="11" s="1"/>
  <c r="R1224" i="11" a="1"/>
  <c r="R1224" i="11" s="1"/>
  <c r="M1224" i="11" a="1"/>
  <c r="M1224" i="11" s="1"/>
  <c r="R1221" i="11" a="1"/>
  <c r="R1221" i="11" s="1"/>
  <c r="M1221" i="11" a="1"/>
  <c r="M1221" i="11" s="1"/>
  <c r="R1218" i="11" a="1"/>
  <c r="R1218" i="11" s="1"/>
  <c r="M1218" i="11" a="1"/>
  <c r="M1218" i="11" s="1"/>
  <c r="R1215" i="11" a="1"/>
  <c r="R1215" i="11" s="1"/>
  <c r="M1215" i="11" a="1"/>
  <c r="M1215" i="11" s="1"/>
  <c r="R1212" i="11" a="1"/>
  <c r="R1212" i="11" s="1"/>
  <c r="M1212" i="11" a="1"/>
  <c r="M1212" i="11" s="1"/>
  <c r="R1209" i="11" a="1"/>
  <c r="R1209" i="11" s="1"/>
  <c r="M1209" i="11" a="1"/>
  <c r="M1209" i="11" s="1"/>
  <c r="R1204" i="11" a="1"/>
  <c r="R1204" i="11" s="1"/>
  <c r="M1204" i="11" a="1"/>
  <c r="M1204" i="11" s="1"/>
  <c r="R1203" i="11" a="1"/>
  <c r="R1203" i="11" s="1"/>
  <c r="M1203" i="11" a="1"/>
  <c r="M1203" i="11" s="1"/>
  <c r="R1200" i="11" a="1"/>
  <c r="R1200" i="11" s="1"/>
  <c r="M1200" i="11" a="1"/>
  <c r="M1200" i="11" s="1"/>
  <c r="R1197" i="11" a="1"/>
  <c r="R1197" i="11" s="1"/>
  <c r="M1197" i="11" a="1"/>
  <c r="M1197" i="11" s="1"/>
  <c r="R1194" i="11" a="1"/>
  <c r="R1194" i="11" s="1"/>
  <c r="M1194" i="11" a="1"/>
  <c r="M1194" i="11" s="1"/>
  <c r="R1193" i="11" a="1"/>
  <c r="R1193" i="11" s="1"/>
  <c r="M1193" i="11" a="1"/>
  <c r="M1193" i="11" s="1"/>
  <c r="R1190" i="11" a="1"/>
  <c r="R1190" i="11" s="1"/>
  <c r="M1190" i="11" a="1"/>
  <c r="M1190" i="11" s="1"/>
  <c r="R1189" i="11" a="1"/>
  <c r="R1189" i="11" s="1"/>
  <c r="M1189" i="11" a="1"/>
  <c r="M1189" i="11" s="1"/>
  <c r="R1186" i="11" a="1"/>
  <c r="R1186" i="11" s="1"/>
  <c r="M1186" i="11" a="1"/>
  <c r="M1186" i="11" s="1"/>
  <c r="R1183" i="11" a="1"/>
  <c r="R1183" i="11" s="1"/>
  <c r="M1183" i="11" a="1"/>
  <c r="M1183" i="11" s="1"/>
  <c r="R1182" i="11" a="1"/>
  <c r="R1182" i="11" s="1"/>
  <c r="M1182" i="11" a="1"/>
  <c r="M1182" i="11" s="1"/>
  <c r="R1181" i="11" a="1"/>
  <c r="R1181" i="11" s="1"/>
  <c r="M1181" i="11" a="1"/>
  <c r="M1181" i="11" s="1"/>
  <c r="R1178" i="11" a="1"/>
  <c r="R1178" i="11" s="1"/>
  <c r="M1178" i="11" a="1"/>
  <c r="M1178" i="11" s="1"/>
  <c r="R1175" i="11" a="1"/>
  <c r="R1175" i="11" s="1"/>
  <c r="M1175" i="11" a="1"/>
  <c r="M1175" i="11" s="1"/>
  <c r="R1172" i="11" a="1"/>
  <c r="R1172" i="11" s="1"/>
  <c r="M1172" i="11" a="1"/>
  <c r="M1172" i="11" s="1"/>
  <c r="R1169" i="11" a="1"/>
  <c r="R1169" i="11" s="1"/>
  <c r="M1169" i="11" a="1"/>
  <c r="M1169" i="11" s="1"/>
  <c r="R1166" i="11" a="1"/>
  <c r="R1166" i="11" s="1"/>
  <c r="M1166" i="11" a="1"/>
  <c r="M1166" i="11" s="1"/>
  <c r="R1162" i="11" a="1"/>
  <c r="R1162" i="11" s="1"/>
  <c r="M1162" i="11" a="1"/>
  <c r="M1162" i="11" s="1"/>
  <c r="R1161" i="11" a="1"/>
  <c r="R1161" i="11" s="1"/>
  <c r="M1161" i="11" a="1"/>
  <c r="M1161" i="11" s="1"/>
  <c r="R1160" i="11" a="1"/>
  <c r="R1160" i="11" s="1"/>
  <c r="M1160" i="11" a="1"/>
  <c r="M1160" i="11" s="1"/>
  <c r="R1157" i="11" a="1"/>
  <c r="R1157" i="11" s="1"/>
  <c r="M1157" i="11" a="1"/>
  <c r="M1157" i="11" s="1"/>
  <c r="R1154" i="11" a="1"/>
  <c r="R1154" i="11" s="1"/>
  <c r="M1154" i="11" a="1"/>
  <c r="M1154" i="11" s="1"/>
  <c r="R1151" i="11" a="1"/>
  <c r="R1151" i="11" s="1"/>
  <c r="M1151" i="11" a="1"/>
  <c r="M1151" i="11" s="1"/>
  <c r="R1150" i="11" a="1"/>
  <c r="R1150" i="11" s="1"/>
  <c r="M1150" i="11" a="1"/>
  <c r="M1150" i="11" s="1"/>
  <c r="R1149" i="11" a="1"/>
  <c r="R1149" i="11" s="1"/>
  <c r="M1149" i="11" a="1"/>
  <c r="M1149" i="11" s="1"/>
  <c r="R1146" i="11" a="1"/>
  <c r="R1146" i="11" s="1"/>
  <c r="M1146" i="11" a="1"/>
  <c r="M1146" i="11" s="1"/>
  <c r="R1145" i="11" a="1"/>
  <c r="R1145" i="11" s="1"/>
  <c r="M1145" i="11" a="1"/>
  <c r="M1145" i="11" s="1"/>
  <c r="R1142" i="11" a="1"/>
  <c r="R1142" i="11" s="1"/>
  <c r="M1142" i="11" a="1"/>
  <c r="M1142" i="11" s="1"/>
  <c r="R1139" i="11" a="1"/>
  <c r="R1139" i="11" s="1"/>
  <c r="M1139" i="11" a="1"/>
  <c r="M1139" i="11" s="1"/>
  <c r="R1138" i="11" a="1"/>
  <c r="R1138" i="11" s="1"/>
  <c r="M1138" i="11" a="1"/>
  <c r="M1138" i="11" s="1"/>
  <c r="R1137" i="11" a="1"/>
  <c r="R1137" i="11" s="1"/>
  <c r="M1137" i="11" a="1"/>
  <c r="M1137" i="11" s="1"/>
  <c r="R1134" i="11" a="1"/>
  <c r="R1134" i="11" s="1"/>
  <c r="M1134" i="11" a="1"/>
  <c r="M1134" i="11" s="1"/>
  <c r="R1131" i="11" a="1"/>
  <c r="R1131" i="11" s="1"/>
  <c r="M1131" i="11" a="1"/>
  <c r="M1131" i="11" s="1"/>
  <c r="R1128" i="11" a="1"/>
  <c r="R1128" i="11" s="1"/>
  <c r="M1128" i="11" a="1"/>
  <c r="M1128" i="11" s="1"/>
  <c r="R1125" i="11" a="1"/>
  <c r="R1125" i="11" s="1"/>
  <c r="M1125" i="11" a="1"/>
  <c r="M1125" i="11" s="1"/>
  <c r="R1122" i="11" a="1"/>
  <c r="R1122" i="11" s="1"/>
  <c r="M1122" i="11" a="1"/>
  <c r="M1122" i="11" s="1"/>
  <c r="R1117" i="11" a="1"/>
  <c r="R1117" i="11" s="1"/>
  <c r="M1117" i="11" a="1"/>
  <c r="M1117" i="11" s="1"/>
  <c r="R1116" i="11" a="1"/>
  <c r="R1116" i="11" s="1"/>
  <c r="M1116" i="11" a="1"/>
  <c r="M1116" i="11" s="1"/>
  <c r="R1115" i="11" a="1"/>
  <c r="R1115" i="11" s="1"/>
  <c r="M1115" i="11" a="1"/>
  <c r="M1115" i="11" s="1"/>
  <c r="R1114" i="11" a="1"/>
  <c r="R1114" i="11" s="1"/>
  <c r="M1114" i="11" a="1"/>
  <c r="M1114" i="11" s="1"/>
  <c r="R1113" i="11" a="1"/>
  <c r="R1113" i="11" s="1"/>
  <c r="M1113" i="11" a="1"/>
  <c r="M1113" i="11" s="1"/>
  <c r="R1112" i="11" a="1"/>
  <c r="R1112" i="11" s="1"/>
  <c r="M1112" i="11" a="1"/>
  <c r="M1112" i="11" s="1"/>
  <c r="R1111" i="11" a="1"/>
  <c r="R1111" i="11" s="1"/>
  <c r="M1111" i="11" a="1"/>
  <c r="M1111" i="11" s="1"/>
  <c r="R1110" i="11" a="1"/>
  <c r="R1110" i="11" s="1"/>
  <c r="M1110" i="11" a="1"/>
  <c r="M1110" i="11" s="1"/>
  <c r="R1109" i="11" a="1"/>
  <c r="R1109" i="11" s="1"/>
  <c r="M1109" i="11" a="1"/>
  <c r="M1109" i="11" s="1"/>
  <c r="R1106" i="11" a="1"/>
  <c r="R1106" i="11" s="1"/>
  <c r="M1106" i="11" a="1"/>
  <c r="M1106" i="11" s="1"/>
  <c r="R1105" i="11" a="1"/>
  <c r="R1105" i="11" s="1"/>
  <c r="M1105" i="11" a="1"/>
  <c r="M1105" i="11" s="1"/>
  <c r="R1102" i="11" a="1"/>
  <c r="R1102" i="11" s="1"/>
  <c r="M1102" i="11" a="1"/>
  <c r="M1102" i="11" s="1"/>
  <c r="R1101" i="11" a="1"/>
  <c r="R1101" i="11" s="1"/>
  <c r="M1101" i="11" a="1"/>
  <c r="M1101" i="11" s="1"/>
  <c r="R1100" i="11" a="1"/>
  <c r="R1100" i="11" s="1"/>
  <c r="M1100" i="11" a="1"/>
  <c r="M1100" i="11" s="1"/>
  <c r="R1099" i="11" a="1"/>
  <c r="R1099" i="11" s="1"/>
  <c r="M1099" i="11" a="1"/>
  <c r="M1099" i="11" s="1"/>
  <c r="R1098" i="11" a="1"/>
  <c r="R1098" i="11" s="1"/>
  <c r="M1098" i="11" a="1"/>
  <c r="M1098" i="11" s="1"/>
  <c r="R1097" i="11" a="1"/>
  <c r="R1097" i="11" s="1"/>
  <c r="M1097" i="11" a="1"/>
  <c r="M1097" i="11" s="1"/>
  <c r="R1094" i="11" a="1"/>
  <c r="R1094" i="11" s="1"/>
  <c r="M1094" i="11" a="1"/>
  <c r="M1094" i="11" s="1"/>
  <c r="R1093" i="11" a="1"/>
  <c r="R1093" i="11" s="1"/>
  <c r="M1093" i="11" a="1"/>
  <c r="M1093" i="11" s="1"/>
  <c r="R1092" i="11" a="1"/>
  <c r="R1092" i="11" s="1"/>
  <c r="M1092" i="11" a="1"/>
  <c r="M1092" i="11" s="1"/>
  <c r="R1091" i="11" a="1"/>
  <c r="R1091" i="11" s="1"/>
  <c r="M1091" i="11" a="1"/>
  <c r="M1091" i="11" s="1"/>
  <c r="R1090" i="11" a="1"/>
  <c r="R1090" i="11" s="1"/>
  <c r="M1090" i="11" a="1"/>
  <c r="M1090" i="11" s="1"/>
  <c r="R1089" i="11" a="1"/>
  <c r="R1089" i="11" s="1"/>
  <c r="M1089" i="11" a="1"/>
  <c r="M1089" i="11" s="1"/>
  <c r="R1086" i="11" a="1"/>
  <c r="R1086" i="11" s="1"/>
  <c r="M1086" i="11" a="1"/>
  <c r="M1086" i="11" s="1"/>
  <c r="R1085" i="11" a="1"/>
  <c r="R1085" i="11" s="1"/>
  <c r="M1085" i="11" a="1"/>
  <c r="M1085" i="11" s="1"/>
  <c r="R1084" i="11" a="1"/>
  <c r="R1084" i="11" s="1"/>
  <c r="M1084" i="11" a="1"/>
  <c r="M1084" i="11" s="1"/>
  <c r="R1083" i="11" a="1"/>
  <c r="R1083" i="11" s="1"/>
  <c r="M1083" i="11" a="1"/>
  <c r="M1083" i="11" s="1"/>
  <c r="R1082" i="11" a="1"/>
  <c r="R1082" i="11" s="1"/>
  <c r="M1082" i="11" a="1"/>
  <c r="M1082" i="11" s="1"/>
  <c r="R1081" i="11" a="1"/>
  <c r="R1081" i="11" s="1"/>
  <c r="M1081" i="11" a="1"/>
  <c r="M1081" i="11" s="1"/>
  <c r="R1080" i="11" a="1"/>
  <c r="R1080" i="11" s="1"/>
  <c r="M1080" i="11" a="1"/>
  <c r="M1080" i="11" s="1"/>
  <c r="R1079" i="11" a="1"/>
  <c r="R1079" i="11" s="1"/>
  <c r="M1079" i="11" a="1"/>
  <c r="M1079" i="11" s="1"/>
  <c r="R1078" i="11" a="1"/>
  <c r="R1078" i="11" s="1"/>
  <c r="M1078" i="11" a="1"/>
  <c r="M1078" i="11" s="1"/>
  <c r="R1077" i="11" a="1"/>
  <c r="R1077" i="11" s="1"/>
  <c r="M1077" i="11" a="1"/>
  <c r="M1077" i="11" s="1"/>
  <c r="R1076" i="11" a="1"/>
  <c r="R1076" i="11" s="1"/>
  <c r="M1076" i="11" a="1"/>
  <c r="M1076" i="11" s="1"/>
  <c r="R1073" i="11" a="1"/>
  <c r="R1073" i="11" s="1"/>
  <c r="M1073" i="11" a="1"/>
  <c r="M1073" i="11" s="1"/>
  <c r="R1072" i="11" a="1"/>
  <c r="R1072" i="11" s="1"/>
  <c r="M1072" i="11" a="1"/>
  <c r="M1072" i="11" s="1"/>
  <c r="R1069" i="11" a="1"/>
  <c r="R1069" i="11" s="1"/>
  <c r="M1069" i="11" a="1"/>
  <c r="M1069" i="11" s="1"/>
  <c r="R1066" i="11" a="1"/>
  <c r="R1066" i="11" s="1"/>
  <c r="M1066" i="11" a="1"/>
  <c r="M1066" i="11" s="1"/>
  <c r="R1065" i="11" a="1"/>
  <c r="R1065" i="11" s="1"/>
  <c r="M1065" i="11" a="1"/>
  <c r="M1065" i="11" s="1"/>
  <c r="R1062" i="11" a="1"/>
  <c r="R1062" i="11" s="1"/>
  <c r="M1062" i="11" a="1"/>
  <c r="M1062" i="11" s="1"/>
  <c r="R1061" i="11" a="1"/>
  <c r="R1061" i="11" s="1"/>
  <c r="M1061" i="11" a="1"/>
  <c r="M1061" i="11" s="1"/>
  <c r="R1060" i="11" a="1"/>
  <c r="R1060" i="11" s="1"/>
  <c r="M1060" i="11" a="1"/>
  <c r="M1060" i="11" s="1"/>
  <c r="R1057" i="11" a="1"/>
  <c r="R1057" i="11" s="1"/>
  <c r="M1057" i="11" a="1"/>
  <c r="M1057" i="11" s="1"/>
  <c r="R1056" i="11" a="1"/>
  <c r="R1056" i="11" s="1"/>
  <c r="M1056" i="11" a="1"/>
  <c r="M1056" i="11" s="1"/>
  <c r="R1055" i="11" a="1"/>
  <c r="R1055" i="11" s="1"/>
  <c r="M1055" i="11" a="1"/>
  <c r="M1055" i="11" s="1"/>
  <c r="R1054" i="11" a="1"/>
  <c r="R1054" i="11" s="1"/>
  <c r="M1054" i="11" a="1"/>
  <c r="M1054" i="11" s="1"/>
  <c r="R1053" i="11" a="1"/>
  <c r="R1053" i="11" s="1"/>
  <c r="M1053" i="11" a="1"/>
  <c r="M1053" i="11" s="1"/>
  <c r="R1052" i="11" a="1"/>
  <c r="R1052" i="11" s="1"/>
  <c r="M1052" i="11" a="1"/>
  <c r="M1052" i="11" s="1"/>
  <c r="R1051" i="11" a="1"/>
  <c r="R1051" i="11" s="1"/>
  <c r="M1051" i="11" a="1"/>
  <c r="M1051" i="11" s="1"/>
  <c r="R1050" i="11" a="1"/>
  <c r="R1050" i="11" s="1"/>
  <c r="M1050" i="11" a="1"/>
  <c r="M1050" i="11" s="1"/>
  <c r="R1049" i="11" a="1"/>
  <c r="R1049" i="11" s="1"/>
  <c r="M1049" i="11" a="1"/>
  <c r="M1049" i="11" s="1"/>
  <c r="R1048" i="11" a="1"/>
  <c r="R1048" i="11" s="1"/>
  <c r="M1048" i="11" a="1"/>
  <c r="M1048" i="11" s="1"/>
  <c r="R1047" i="11" a="1"/>
  <c r="R1047" i="11" s="1"/>
  <c r="M1047" i="11" a="1"/>
  <c r="M1047" i="11" s="1"/>
  <c r="R1046" i="11" a="1"/>
  <c r="R1046" i="11" s="1"/>
  <c r="M1046" i="11" a="1"/>
  <c r="M1046" i="11" s="1"/>
  <c r="R1043" i="11" a="1"/>
  <c r="R1043" i="11" s="1"/>
  <c r="M1043" i="11" a="1"/>
  <c r="M1043" i="11" s="1"/>
  <c r="R1042" i="11" a="1"/>
  <c r="R1042" i="11" s="1"/>
  <c r="M1042" i="11" a="1"/>
  <c r="M1042" i="11" s="1"/>
  <c r="R1041" i="11" a="1"/>
  <c r="R1041" i="11" s="1"/>
  <c r="M1041" i="11" a="1"/>
  <c r="M1041" i="11" s="1"/>
  <c r="R1038" i="11" a="1"/>
  <c r="R1038" i="11" s="1"/>
  <c r="M1038" i="11" a="1"/>
  <c r="M1038" i="11" s="1"/>
  <c r="R1035" i="11" a="1"/>
  <c r="R1035" i="11" s="1"/>
  <c r="M1035" i="11" a="1"/>
  <c r="M1035" i="11" s="1"/>
  <c r="R1034" i="11" a="1"/>
  <c r="R1034" i="11" s="1"/>
  <c r="M1034" i="11" a="1"/>
  <c r="M1034" i="11" s="1"/>
  <c r="R1033" i="11" a="1"/>
  <c r="R1033" i="11" s="1"/>
  <c r="M1033" i="11" a="1"/>
  <c r="M1033" i="11" s="1"/>
  <c r="R1032" i="11" a="1"/>
  <c r="R1032" i="11" s="1"/>
  <c r="M1032" i="11" a="1"/>
  <c r="M1032" i="11" s="1"/>
  <c r="R1031" i="11" a="1"/>
  <c r="R1031" i="11" s="1"/>
  <c r="M1031" i="11" a="1"/>
  <c r="M1031" i="11" s="1"/>
  <c r="R1030" i="11" a="1"/>
  <c r="R1030" i="11" s="1"/>
  <c r="M1030" i="11" a="1"/>
  <c r="M1030" i="11" s="1"/>
  <c r="R1027" i="11" a="1"/>
  <c r="R1027" i="11" s="1"/>
  <c r="M1027" i="11" a="1"/>
  <c r="M1027" i="11" s="1"/>
  <c r="R1026" i="11" a="1"/>
  <c r="R1026" i="11" s="1"/>
  <c r="M1026" i="11" a="1"/>
  <c r="M1026" i="11" s="1"/>
  <c r="R1025" i="11" a="1"/>
  <c r="R1025" i="11" s="1"/>
  <c r="M1025" i="11" a="1"/>
  <c r="M1025" i="11" s="1"/>
  <c r="R1024" i="11" a="1"/>
  <c r="R1024" i="11" s="1"/>
  <c r="M1024" i="11" a="1"/>
  <c r="M1024" i="11" s="1"/>
  <c r="R1023" i="11" a="1"/>
  <c r="R1023" i="11" s="1"/>
  <c r="M1023" i="11" a="1"/>
  <c r="M1023" i="11" s="1"/>
  <c r="R1022" i="11" a="1"/>
  <c r="R1022" i="11" s="1"/>
  <c r="M1022" i="11" a="1"/>
  <c r="M1022" i="11" s="1"/>
  <c r="R1021" i="11" a="1"/>
  <c r="R1021" i="11" s="1"/>
  <c r="M1021" i="11" a="1"/>
  <c r="M1021" i="11" s="1"/>
  <c r="R1020" i="11" a="1"/>
  <c r="R1020" i="11" s="1"/>
  <c r="M1020" i="11" a="1"/>
  <c r="M1020" i="11" s="1"/>
  <c r="R1019" i="11" a="1"/>
  <c r="R1019" i="11" s="1"/>
  <c r="M1019" i="11" a="1"/>
  <c r="M1019" i="11" s="1"/>
  <c r="R1018" i="11" a="1"/>
  <c r="R1018" i="11" s="1"/>
  <c r="M1018" i="11" a="1"/>
  <c r="M1018" i="11" s="1"/>
  <c r="R1015" i="11" a="1"/>
  <c r="R1015" i="11" s="1"/>
  <c r="M1015" i="11" a="1"/>
  <c r="M1015" i="11" s="1"/>
  <c r="R1014" i="11" a="1"/>
  <c r="R1014" i="11" s="1"/>
  <c r="M1014" i="11" a="1"/>
  <c r="M1014" i="11" s="1"/>
  <c r="R1013" i="11" a="1"/>
  <c r="R1013" i="11" s="1"/>
  <c r="M1013" i="11" a="1"/>
  <c r="M1013" i="11" s="1"/>
  <c r="R1010" i="11" a="1"/>
  <c r="R1010" i="11" s="1"/>
  <c r="M1010" i="11" a="1"/>
  <c r="M1010" i="11" s="1"/>
  <c r="R1009" i="11" a="1"/>
  <c r="R1009" i="11" s="1"/>
  <c r="M1009" i="11" a="1"/>
  <c r="M1009" i="11" s="1"/>
  <c r="R1008" i="11" a="1"/>
  <c r="R1008" i="11" s="1"/>
  <c r="M1008" i="11" a="1"/>
  <c r="M1008" i="11" s="1"/>
  <c r="R1007" i="11" a="1"/>
  <c r="R1007" i="11" s="1"/>
  <c r="M1007" i="11" a="1"/>
  <c r="M1007" i="11" s="1"/>
  <c r="R1004" i="11" a="1"/>
  <c r="R1004" i="11" s="1"/>
  <c r="M1004" i="11" a="1"/>
  <c r="M1004" i="11" s="1"/>
  <c r="R1003" i="11" a="1"/>
  <c r="R1003" i="11" s="1"/>
  <c r="M1003" i="11" a="1"/>
  <c r="M1003" i="11" s="1"/>
  <c r="R1002" i="11" a="1"/>
  <c r="R1002" i="11" s="1"/>
  <c r="M1002" i="11" a="1"/>
  <c r="M1002" i="11" s="1"/>
  <c r="R1001" i="11" a="1"/>
  <c r="R1001" i="11" s="1"/>
  <c r="M1001" i="11" a="1"/>
  <c r="M1001" i="11" s="1"/>
  <c r="R1000" i="11" a="1"/>
  <c r="R1000" i="11" s="1"/>
  <c r="M1000" i="11" a="1"/>
  <c r="M1000" i="11" s="1"/>
  <c r="R999" i="11" a="1"/>
  <c r="R999" i="11" s="1"/>
  <c r="M999" i="11" a="1"/>
  <c r="M999" i="11" s="1"/>
  <c r="R998" i="11" a="1"/>
  <c r="R998" i="11" s="1"/>
  <c r="M998" i="11" a="1"/>
  <c r="M998" i="11" s="1"/>
  <c r="R995" i="11" a="1"/>
  <c r="R995" i="11" s="1"/>
  <c r="M995" i="11" a="1"/>
  <c r="M995" i="11" s="1"/>
  <c r="R992" i="11" a="1"/>
  <c r="R992" i="11" s="1"/>
  <c r="M992" i="11" a="1"/>
  <c r="M992" i="11" s="1"/>
  <c r="R986" i="11" a="1"/>
  <c r="R986" i="11" s="1"/>
  <c r="M986" i="11" a="1"/>
  <c r="M986" i="11" s="1"/>
  <c r="R985" i="11" a="1"/>
  <c r="R985" i="11" s="1"/>
  <c r="M985" i="11" a="1"/>
  <c r="M985" i="11" s="1"/>
  <c r="R984" i="11" a="1"/>
  <c r="R984" i="11" s="1"/>
  <c r="M984" i="11" a="1"/>
  <c r="M984" i="11" s="1"/>
  <c r="R983" i="11" a="1"/>
  <c r="R983" i="11" s="1"/>
  <c r="M983" i="11" a="1"/>
  <c r="M983" i="11" s="1"/>
  <c r="R982" i="11" a="1"/>
  <c r="R982" i="11" s="1"/>
  <c r="M982" i="11" a="1"/>
  <c r="M982" i="11" s="1"/>
  <c r="R981" i="11" a="1"/>
  <c r="R981" i="11" s="1"/>
  <c r="M981" i="11" a="1"/>
  <c r="M981" i="11" s="1"/>
  <c r="R980" i="11" a="1"/>
  <c r="R980" i="11" s="1"/>
  <c r="M980" i="11" a="1"/>
  <c r="M980" i="11" s="1"/>
  <c r="R979" i="11" a="1"/>
  <c r="R979" i="11" s="1"/>
  <c r="M979" i="11" a="1"/>
  <c r="M979" i="11" s="1"/>
  <c r="R978" i="11" a="1"/>
  <c r="R978" i="11" s="1"/>
  <c r="M978" i="11" a="1"/>
  <c r="M978" i="11" s="1"/>
  <c r="R977" i="11" a="1"/>
  <c r="R977" i="11" s="1"/>
  <c r="M977" i="11" a="1"/>
  <c r="M977" i="11" s="1"/>
  <c r="R976" i="11" a="1"/>
  <c r="R976" i="11" s="1"/>
  <c r="M976" i="11" a="1"/>
  <c r="M976" i="11" s="1"/>
  <c r="R975" i="11" a="1"/>
  <c r="R975" i="11" s="1"/>
  <c r="M975" i="11" a="1"/>
  <c r="M975" i="11" s="1"/>
  <c r="R974" i="11" a="1"/>
  <c r="R974" i="11" s="1"/>
  <c r="M974" i="11" a="1"/>
  <c r="M974" i="11" s="1"/>
  <c r="R973" i="11" a="1"/>
  <c r="R973" i="11" s="1"/>
  <c r="M973" i="11" a="1"/>
  <c r="M973" i="11" s="1"/>
  <c r="R972" i="11" a="1"/>
  <c r="R972" i="11" s="1"/>
  <c r="M972" i="11" a="1"/>
  <c r="M972" i="11" s="1"/>
  <c r="R971" i="11" a="1"/>
  <c r="R971" i="11" s="1"/>
  <c r="M971" i="11" a="1"/>
  <c r="M971" i="11" s="1"/>
  <c r="R970" i="11" a="1"/>
  <c r="R970" i="11" s="1"/>
  <c r="M970" i="11" a="1"/>
  <c r="M970" i="11" s="1"/>
  <c r="R969" i="11" a="1"/>
  <c r="R969" i="11" s="1"/>
  <c r="M969" i="11" a="1"/>
  <c r="M969" i="11" s="1"/>
  <c r="R968" i="11" a="1"/>
  <c r="R968" i="11" s="1"/>
  <c r="M968" i="11" a="1"/>
  <c r="M968" i="11" s="1"/>
  <c r="R967" i="11" a="1"/>
  <c r="R967" i="11" s="1"/>
  <c r="M967" i="11" a="1"/>
  <c r="M967" i="11" s="1"/>
  <c r="R966" i="11" a="1"/>
  <c r="R966" i="11" s="1"/>
  <c r="M966" i="11" a="1"/>
  <c r="M966" i="11" s="1"/>
  <c r="R962" i="11" a="1"/>
  <c r="R962" i="11" s="1"/>
  <c r="M962" i="11" a="1"/>
  <c r="M962" i="11" s="1"/>
  <c r="R959" i="11" a="1"/>
  <c r="R959" i="11" s="1"/>
  <c r="M959" i="11" a="1"/>
  <c r="M959" i="11" s="1"/>
  <c r="R956" i="11" a="1"/>
  <c r="R956" i="11" s="1"/>
  <c r="M956" i="11" a="1"/>
  <c r="M956" i="11" s="1"/>
  <c r="R953" i="11" a="1"/>
  <c r="R953" i="11" s="1"/>
  <c r="M953" i="11" a="1"/>
  <c r="M953" i="11" s="1"/>
  <c r="R952" i="11" a="1"/>
  <c r="R952" i="11" s="1"/>
  <c r="M952" i="11" a="1"/>
  <c r="M952" i="11" s="1"/>
  <c r="R951" i="11" a="1"/>
  <c r="R951" i="11" s="1"/>
  <c r="M951" i="11" a="1"/>
  <c r="M951" i="11" s="1"/>
  <c r="R950" i="11" a="1"/>
  <c r="R950" i="11" s="1"/>
  <c r="M950" i="11" a="1"/>
  <c r="M950" i="11" s="1"/>
  <c r="R947" i="11" a="1"/>
  <c r="R947" i="11" s="1"/>
  <c r="M947" i="11" a="1"/>
  <c r="M947" i="11" s="1"/>
  <c r="R946" i="11" a="1"/>
  <c r="R946" i="11" s="1"/>
  <c r="M946" i="11" a="1"/>
  <c r="M946" i="11" s="1"/>
  <c r="R943" i="11" a="1"/>
  <c r="R943" i="11" s="1"/>
  <c r="M943" i="11" a="1"/>
  <c r="M943" i="11" s="1"/>
  <c r="R942" i="11" a="1"/>
  <c r="R942" i="11" s="1"/>
  <c r="M942" i="11" a="1"/>
  <c r="M942" i="11" s="1"/>
  <c r="R939" i="11" a="1"/>
  <c r="R939" i="11" s="1"/>
  <c r="M939" i="11" a="1"/>
  <c r="M939" i="11" s="1"/>
  <c r="R938" i="11" a="1"/>
  <c r="R938" i="11" s="1"/>
  <c r="M938" i="11" a="1"/>
  <c r="M938" i="11" s="1"/>
  <c r="R935" i="11" a="1"/>
  <c r="R935" i="11" s="1"/>
  <c r="M935" i="11" a="1"/>
  <c r="M935" i="11" s="1"/>
  <c r="R934" i="11" a="1"/>
  <c r="R934" i="11" s="1"/>
  <c r="M934" i="11" a="1"/>
  <c r="M934" i="11" s="1"/>
  <c r="R933" i="11" a="1"/>
  <c r="R933" i="11" s="1"/>
  <c r="M933" i="11" a="1"/>
  <c r="M933" i="11" s="1"/>
  <c r="R932" i="11" a="1"/>
  <c r="R932" i="11" s="1"/>
  <c r="M932" i="11" a="1"/>
  <c r="M932" i="11" s="1"/>
  <c r="R929" i="11" a="1"/>
  <c r="R929" i="11" s="1"/>
  <c r="M929" i="11" a="1"/>
  <c r="M929" i="11" s="1"/>
  <c r="R928" i="11" a="1"/>
  <c r="R928" i="11" s="1"/>
  <c r="M928" i="11" a="1"/>
  <c r="M928" i="11" s="1"/>
  <c r="R925" i="11" a="1"/>
  <c r="R925" i="11" s="1"/>
  <c r="M925" i="11" a="1"/>
  <c r="M925" i="11" s="1"/>
  <c r="R922" i="11" a="1"/>
  <c r="R922" i="11" s="1"/>
  <c r="M922" i="11" a="1"/>
  <c r="M922" i="11" s="1"/>
  <c r="R921" i="11" a="1"/>
  <c r="R921" i="11" s="1"/>
  <c r="M921" i="11" a="1"/>
  <c r="M921" i="11" s="1"/>
  <c r="R918" i="11" a="1"/>
  <c r="R918" i="11" s="1"/>
  <c r="M918" i="11" a="1"/>
  <c r="M918" i="11" s="1"/>
  <c r="R915" i="11" a="1"/>
  <c r="R915" i="11" s="1"/>
  <c r="M915" i="11" a="1"/>
  <c r="M915" i="11" s="1"/>
  <c r="R910" i="11" a="1"/>
  <c r="R910" i="11" s="1"/>
  <c r="M910" i="11" a="1"/>
  <c r="M910" i="11" s="1"/>
  <c r="R907" i="11" a="1"/>
  <c r="R907" i="11" s="1"/>
  <c r="M907" i="11" a="1"/>
  <c r="M907" i="11" s="1"/>
  <c r="R904" i="11" a="1"/>
  <c r="R904" i="11" s="1"/>
  <c r="M904" i="11" a="1"/>
  <c r="M904" i="11" s="1"/>
  <c r="R901" i="11" a="1"/>
  <c r="R901" i="11" s="1"/>
  <c r="M901" i="11" a="1"/>
  <c r="M901" i="11" s="1"/>
  <c r="R900" i="11" a="1"/>
  <c r="R900" i="11" s="1"/>
  <c r="M900" i="11" a="1"/>
  <c r="M900" i="11" s="1"/>
  <c r="R899" i="11" a="1"/>
  <c r="R899" i="11" s="1"/>
  <c r="M899" i="11" a="1"/>
  <c r="M899" i="11" s="1"/>
  <c r="R898" i="11" a="1"/>
  <c r="R898" i="11" s="1"/>
  <c r="M898" i="11" a="1"/>
  <c r="M898" i="11" s="1"/>
  <c r="R895" i="11" a="1"/>
  <c r="R895" i="11" s="1"/>
  <c r="M895" i="11" a="1"/>
  <c r="M895" i="11" s="1"/>
  <c r="R894" i="11" a="1"/>
  <c r="R894" i="11" s="1"/>
  <c r="M894" i="11" a="1"/>
  <c r="M894" i="11" s="1"/>
  <c r="R891" i="11" a="1"/>
  <c r="R891" i="11" s="1"/>
  <c r="M891" i="11" a="1"/>
  <c r="M891" i="11" s="1"/>
  <c r="R890" i="11" a="1"/>
  <c r="R890" i="11" s="1"/>
  <c r="M890" i="11" a="1"/>
  <c r="M890" i="11" s="1"/>
  <c r="R887" i="11" a="1"/>
  <c r="R887" i="11" s="1"/>
  <c r="M887" i="11" a="1"/>
  <c r="M887" i="11" s="1"/>
  <c r="R886" i="11" a="1"/>
  <c r="R886" i="11" s="1"/>
  <c r="M886" i="11" a="1"/>
  <c r="M886" i="11" s="1"/>
  <c r="R883" i="11" a="1"/>
  <c r="R883" i="11" s="1"/>
  <c r="M883" i="11" a="1"/>
  <c r="M883" i="11" s="1"/>
  <c r="R882" i="11" a="1"/>
  <c r="R882" i="11" s="1"/>
  <c r="M882" i="11" a="1"/>
  <c r="M882" i="11" s="1"/>
  <c r="R881" i="11" a="1"/>
  <c r="R881" i="11" s="1"/>
  <c r="M881" i="11" a="1"/>
  <c r="M881" i="11" s="1"/>
  <c r="R880" i="11" a="1"/>
  <c r="R880" i="11" s="1"/>
  <c r="M880" i="11" a="1"/>
  <c r="M880" i="11" s="1"/>
  <c r="R877" i="11" a="1"/>
  <c r="R877" i="11" s="1"/>
  <c r="M877" i="11" a="1"/>
  <c r="M877" i="11" s="1"/>
  <c r="R876" i="11" a="1"/>
  <c r="R876" i="11" s="1"/>
  <c r="M876" i="11" a="1"/>
  <c r="M876" i="11" s="1"/>
  <c r="R873" i="11" a="1"/>
  <c r="R873" i="11" s="1"/>
  <c r="M873" i="11" a="1"/>
  <c r="M873" i="11" s="1"/>
  <c r="R870" i="11" a="1"/>
  <c r="R870" i="11" s="1"/>
  <c r="M870" i="11" a="1"/>
  <c r="M870" i="11" s="1"/>
  <c r="R869" i="11" a="1"/>
  <c r="R869" i="11" s="1"/>
  <c r="M869" i="11" a="1"/>
  <c r="M869" i="11" s="1"/>
  <c r="R866" i="11" a="1"/>
  <c r="R866" i="11" s="1"/>
  <c r="M866" i="11" a="1"/>
  <c r="M866" i="11" s="1"/>
  <c r="R863" i="11" a="1"/>
  <c r="R863" i="11" s="1"/>
  <c r="M863" i="11" a="1"/>
  <c r="M863" i="11" s="1"/>
  <c r="R858" i="11" a="1"/>
  <c r="R858" i="11" s="1"/>
  <c r="M858" i="11" a="1"/>
  <c r="M858" i="11" s="1"/>
  <c r="R855" i="11" a="1"/>
  <c r="R855" i="11" s="1"/>
  <c r="M855" i="11" a="1"/>
  <c r="M855" i="11" s="1"/>
  <c r="R852" i="11" a="1"/>
  <c r="R852" i="11" s="1"/>
  <c r="M852" i="11" a="1"/>
  <c r="M852" i="11" s="1"/>
  <c r="R849" i="11" a="1"/>
  <c r="R849" i="11" s="1"/>
  <c r="M849" i="11" a="1"/>
  <c r="M849" i="11" s="1"/>
  <c r="R848" i="11" a="1"/>
  <c r="R848" i="11" s="1"/>
  <c r="M848" i="11" a="1"/>
  <c r="M848" i="11" s="1"/>
  <c r="R847" i="11" a="1"/>
  <c r="R847" i="11" s="1"/>
  <c r="M847" i="11" a="1"/>
  <c r="M847" i="11" s="1"/>
  <c r="R846" i="11" a="1"/>
  <c r="R846" i="11" s="1"/>
  <c r="M846" i="11" a="1"/>
  <c r="M846" i="11" s="1"/>
  <c r="R843" i="11" a="1"/>
  <c r="R843" i="11" s="1"/>
  <c r="M843" i="11" a="1"/>
  <c r="M843" i="11" s="1"/>
  <c r="R842" i="11" a="1"/>
  <c r="R842" i="11" s="1"/>
  <c r="M842" i="11" a="1"/>
  <c r="M842" i="11" s="1"/>
  <c r="R839" i="11" a="1"/>
  <c r="R839" i="11" s="1"/>
  <c r="M839" i="11" a="1"/>
  <c r="M839" i="11" s="1"/>
  <c r="R838" i="11" a="1"/>
  <c r="R838" i="11" s="1"/>
  <c r="M838" i="11" a="1"/>
  <c r="M838" i="11" s="1"/>
  <c r="R835" i="11" a="1"/>
  <c r="R835" i="11" s="1"/>
  <c r="M835" i="11" a="1"/>
  <c r="M835" i="11" s="1"/>
  <c r="R834" i="11" a="1"/>
  <c r="R834" i="11" s="1"/>
  <c r="M834" i="11" a="1"/>
  <c r="M834" i="11" s="1"/>
  <c r="R831" i="11" a="1"/>
  <c r="R831" i="11" s="1"/>
  <c r="M831" i="11" a="1"/>
  <c r="M831" i="11" s="1"/>
  <c r="R830" i="11" a="1"/>
  <c r="R830" i="11" s="1"/>
  <c r="M830" i="11" a="1"/>
  <c r="M830" i="11" s="1"/>
  <c r="R829" i="11" a="1"/>
  <c r="R829" i="11" s="1"/>
  <c r="M829" i="11" a="1"/>
  <c r="M829" i="11" s="1"/>
  <c r="R828" i="11" a="1"/>
  <c r="R828" i="11" s="1"/>
  <c r="M828" i="11" a="1"/>
  <c r="M828" i="11" s="1"/>
  <c r="R825" i="11" a="1"/>
  <c r="R825" i="11" s="1"/>
  <c r="M825" i="11" a="1"/>
  <c r="M825" i="11" s="1"/>
  <c r="R824" i="11" a="1"/>
  <c r="R824" i="11" s="1"/>
  <c r="M824" i="11" a="1"/>
  <c r="M824" i="11" s="1"/>
  <c r="R821" i="11" a="1"/>
  <c r="R821" i="11" s="1"/>
  <c r="M821" i="11" a="1"/>
  <c r="M821" i="11" s="1"/>
  <c r="R818" i="11" a="1"/>
  <c r="R818" i="11" s="1"/>
  <c r="M818" i="11" a="1"/>
  <c r="M818" i="11" s="1"/>
  <c r="R817" i="11" a="1"/>
  <c r="R817" i="11" s="1"/>
  <c r="M817" i="11" a="1"/>
  <c r="M817" i="11" s="1"/>
  <c r="R814" i="11" a="1"/>
  <c r="R814" i="11" s="1"/>
  <c r="M814" i="11" a="1"/>
  <c r="M814" i="11" s="1"/>
  <c r="R811" i="11" a="1"/>
  <c r="R811" i="11" s="1"/>
  <c r="M811" i="11" a="1"/>
  <c r="M811" i="11" s="1"/>
  <c r="R806" i="11" a="1"/>
  <c r="R806" i="11" s="1"/>
  <c r="M806" i="11" a="1"/>
  <c r="M806" i="11" s="1"/>
  <c r="R803" i="11" a="1"/>
  <c r="R803" i="11" s="1"/>
  <c r="M803" i="11" a="1"/>
  <c r="M803" i="11" s="1"/>
  <c r="R802" i="11" a="1"/>
  <c r="R802" i="11" s="1"/>
  <c r="M802" i="11" a="1"/>
  <c r="M802" i="11" s="1"/>
  <c r="R799" i="11" a="1"/>
  <c r="R799" i="11" s="1"/>
  <c r="M799" i="11" a="1"/>
  <c r="M799" i="11" s="1"/>
  <c r="R798" i="11" a="1"/>
  <c r="R798" i="11" s="1"/>
  <c r="M798" i="11" a="1"/>
  <c r="M798" i="11" s="1"/>
  <c r="R795" i="11" a="1"/>
  <c r="R795" i="11" s="1"/>
  <c r="M795" i="11" a="1"/>
  <c r="M795" i="11" s="1"/>
  <c r="R794" i="11" a="1"/>
  <c r="R794" i="11" s="1"/>
  <c r="M794" i="11" a="1"/>
  <c r="M794" i="11" s="1"/>
  <c r="R793" i="11" a="1"/>
  <c r="R793" i="11" s="1"/>
  <c r="M793" i="11" a="1"/>
  <c r="M793" i="11" s="1"/>
  <c r="R792" i="11" a="1"/>
  <c r="R792" i="11" s="1"/>
  <c r="M792" i="11" a="1"/>
  <c r="M792" i="11" s="1"/>
  <c r="R789" i="11" a="1"/>
  <c r="R789" i="11" s="1"/>
  <c r="M789" i="11" a="1"/>
  <c r="M789" i="11" s="1"/>
  <c r="R786" i="11" a="1"/>
  <c r="R786" i="11" s="1"/>
  <c r="M786" i="11" a="1"/>
  <c r="M786" i="11" s="1"/>
  <c r="R785" i="11" a="1"/>
  <c r="R785" i="11" s="1"/>
  <c r="M785" i="11" a="1"/>
  <c r="M785" i="11" s="1"/>
  <c r="R784" i="11" a="1"/>
  <c r="R784" i="11" s="1"/>
  <c r="M784" i="11" a="1"/>
  <c r="M784" i="11" s="1"/>
  <c r="R781" i="11" a="1"/>
  <c r="R781" i="11" s="1"/>
  <c r="M781" i="11" a="1"/>
  <c r="M781" i="11" s="1"/>
  <c r="R780" i="11" a="1"/>
  <c r="R780" i="11" s="1"/>
  <c r="M780" i="11" a="1"/>
  <c r="M780" i="11" s="1"/>
  <c r="R777" i="11" a="1"/>
  <c r="R777" i="11" s="1"/>
  <c r="M777" i="11" a="1"/>
  <c r="M777" i="11" s="1"/>
  <c r="R776" i="11" a="1"/>
  <c r="R776" i="11" s="1"/>
  <c r="M776" i="11" a="1"/>
  <c r="M776" i="11" s="1"/>
  <c r="R773" i="11" a="1"/>
  <c r="R773" i="11" s="1"/>
  <c r="M773" i="11" a="1"/>
  <c r="M773" i="11" s="1"/>
  <c r="R772" i="11" a="1"/>
  <c r="R772" i="11" s="1"/>
  <c r="M772" i="11" a="1"/>
  <c r="M772" i="11" s="1"/>
  <c r="R771" i="11" a="1"/>
  <c r="R771" i="11" s="1"/>
  <c r="M771" i="11" a="1"/>
  <c r="M771" i="11" s="1"/>
  <c r="R770" i="11" a="1"/>
  <c r="R770" i="11" s="1"/>
  <c r="M770" i="11" a="1"/>
  <c r="M770" i="11" s="1"/>
  <c r="R769" i="11" a="1"/>
  <c r="R769" i="11" s="1"/>
  <c r="M769" i="11" a="1"/>
  <c r="M769" i="11" s="1"/>
  <c r="R766" i="11" a="1"/>
  <c r="R766" i="11" s="1"/>
  <c r="M766" i="11" a="1"/>
  <c r="M766" i="11" s="1"/>
  <c r="R765" i="11" a="1"/>
  <c r="R765" i="11" s="1"/>
  <c r="M765" i="11" a="1"/>
  <c r="M765" i="11" s="1"/>
  <c r="R764" i="11" a="1"/>
  <c r="R764" i="11" s="1"/>
  <c r="M764" i="11" a="1"/>
  <c r="M764" i="11" s="1"/>
  <c r="R761" i="11" a="1"/>
  <c r="R761" i="11" s="1"/>
  <c r="M761" i="11" a="1"/>
  <c r="M761" i="11" s="1"/>
  <c r="R760" i="11" a="1"/>
  <c r="R760" i="11" s="1"/>
  <c r="M760" i="11" a="1"/>
  <c r="M760" i="11" s="1"/>
  <c r="R757" i="11" a="1"/>
  <c r="R757" i="11" s="1"/>
  <c r="M757" i="11" a="1"/>
  <c r="M757" i="11" s="1"/>
  <c r="R756" i="11" a="1"/>
  <c r="R756" i="11" s="1"/>
  <c r="M756" i="11" a="1"/>
  <c r="M756" i="11" s="1"/>
  <c r="R755" i="11" a="1"/>
  <c r="R755" i="11" s="1"/>
  <c r="M755" i="11" a="1"/>
  <c r="M755" i="11" s="1"/>
  <c r="R752" i="11" a="1"/>
  <c r="R752" i="11" s="1"/>
  <c r="M752" i="11" a="1"/>
  <c r="M752" i="11" s="1"/>
  <c r="R749" i="11" a="1"/>
  <c r="R749" i="11" s="1"/>
  <c r="M749" i="11" a="1"/>
  <c r="M749" i="11" s="1"/>
  <c r="R744" i="11" a="1"/>
  <c r="R744" i="11" s="1"/>
  <c r="M744" i="11" a="1"/>
  <c r="M744" i="11" s="1"/>
  <c r="R743" i="11" a="1"/>
  <c r="R743" i="11" s="1"/>
  <c r="M743" i="11" a="1"/>
  <c r="M743" i="11" s="1"/>
  <c r="R742" i="11" a="1"/>
  <c r="R742" i="11" s="1"/>
  <c r="M742" i="11" a="1"/>
  <c r="M742" i="11" s="1"/>
  <c r="R741" i="11" a="1"/>
  <c r="R741" i="11" s="1"/>
  <c r="M741" i="11" a="1"/>
  <c r="M741" i="11" s="1"/>
  <c r="R740" i="11" a="1"/>
  <c r="R740" i="11" s="1"/>
  <c r="M740" i="11" a="1"/>
  <c r="M740" i="11" s="1"/>
  <c r="R739" i="11" a="1"/>
  <c r="R739" i="11" s="1"/>
  <c r="M739" i="11" a="1"/>
  <c r="M739" i="11" s="1"/>
  <c r="R738" i="11" a="1"/>
  <c r="R738" i="11" s="1"/>
  <c r="M738" i="11" a="1"/>
  <c r="M738" i="11" s="1"/>
  <c r="R737" i="11" a="1"/>
  <c r="R737" i="11" s="1"/>
  <c r="M737" i="11" a="1"/>
  <c r="M737" i="11" s="1"/>
  <c r="R736" i="11" a="1"/>
  <c r="R736" i="11" s="1"/>
  <c r="M736" i="11" a="1"/>
  <c r="M736" i="11" s="1"/>
  <c r="R735" i="11" a="1"/>
  <c r="R735" i="11" s="1"/>
  <c r="M735" i="11" a="1"/>
  <c r="M735" i="11" s="1"/>
  <c r="R734" i="11" a="1"/>
  <c r="R734" i="11" s="1"/>
  <c r="M734" i="11" a="1"/>
  <c r="M734" i="11" s="1"/>
  <c r="R733" i="11" a="1"/>
  <c r="R733" i="11" s="1"/>
  <c r="M733" i="11" a="1"/>
  <c r="M733" i="11" s="1"/>
  <c r="R732" i="11" a="1"/>
  <c r="R732" i="11" s="1"/>
  <c r="M732" i="11" a="1"/>
  <c r="M732" i="11" s="1"/>
  <c r="R731" i="11" a="1"/>
  <c r="R731" i="11" s="1"/>
  <c r="M731" i="11" a="1"/>
  <c r="M731" i="11" s="1"/>
  <c r="R730" i="11" a="1"/>
  <c r="R730" i="11" s="1"/>
  <c r="M730" i="11" a="1"/>
  <c r="M730" i="11" s="1"/>
  <c r="R729" i="11" a="1"/>
  <c r="R729" i="11" s="1"/>
  <c r="M729" i="11" a="1"/>
  <c r="M729" i="11" s="1"/>
  <c r="R728" i="11" a="1"/>
  <c r="R728" i="11" s="1"/>
  <c r="M728" i="11" a="1"/>
  <c r="M728" i="11" s="1"/>
  <c r="R727" i="11" a="1"/>
  <c r="R727" i="11" s="1"/>
  <c r="M727" i="11" a="1"/>
  <c r="M727" i="11" s="1"/>
  <c r="R726" i="11" a="1"/>
  <c r="R726" i="11" s="1"/>
  <c r="M726" i="11" a="1"/>
  <c r="M726" i="11" s="1"/>
  <c r="R725" i="11" a="1"/>
  <c r="R725" i="11" s="1"/>
  <c r="M725" i="11" a="1"/>
  <c r="M725" i="11" s="1"/>
  <c r="R724" i="11" a="1"/>
  <c r="R724" i="11" s="1"/>
  <c r="M724" i="11" a="1"/>
  <c r="M724" i="11" s="1"/>
  <c r="R721" i="11" a="1"/>
  <c r="R721" i="11" s="1"/>
  <c r="M721" i="11" a="1"/>
  <c r="M721" i="11" s="1"/>
  <c r="R720" i="11" a="1"/>
  <c r="R720" i="11" s="1"/>
  <c r="M720" i="11" a="1"/>
  <c r="M720" i="11" s="1"/>
  <c r="R719" i="11" a="1"/>
  <c r="R719" i="11" s="1"/>
  <c r="M719" i="11" a="1"/>
  <c r="M719" i="11" s="1"/>
  <c r="R716" i="11" a="1"/>
  <c r="R716" i="11" s="1"/>
  <c r="M716" i="11" a="1"/>
  <c r="M716" i="11" s="1"/>
  <c r="R715" i="11" a="1"/>
  <c r="R715" i="11" s="1"/>
  <c r="M715" i="11" a="1"/>
  <c r="M715" i="11" s="1"/>
  <c r="R712" i="11" a="1"/>
  <c r="R712" i="11" s="1"/>
  <c r="M712" i="11" a="1"/>
  <c r="M712" i="11" s="1"/>
  <c r="R711" i="11" a="1"/>
  <c r="R711" i="11" s="1"/>
  <c r="M711" i="11" a="1"/>
  <c r="M711" i="11" s="1"/>
  <c r="R710" i="11" a="1"/>
  <c r="R710" i="11" s="1"/>
  <c r="M710" i="11" a="1"/>
  <c r="M710" i="11" s="1"/>
  <c r="R709" i="11" a="1"/>
  <c r="R709" i="11" s="1"/>
  <c r="M709" i="11" a="1"/>
  <c r="M709" i="11" s="1"/>
  <c r="R708" i="11" a="1"/>
  <c r="R708" i="11" s="1"/>
  <c r="M708" i="11" a="1"/>
  <c r="M708" i="11" s="1"/>
  <c r="R707" i="11" a="1"/>
  <c r="R707" i="11" s="1"/>
  <c r="M707" i="11" a="1"/>
  <c r="M707" i="11" s="1"/>
  <c r="R706" i="11" a="1"/>
  <c r="R706" i="11" s="1"/>
  <c r="M706" i="11" a="1"/>
  <c r="M706" i="11" s="1"/>
  <c r="R705" i="11" a="1"/>
  <c r="R705" i="11" s="1"/>
  <c r="M705" i="11" a="1"/>
  <c r="M705" i="11" s="1"/>
  <c r="R702" i="11" a="1"/>
  <c r="R702" i="11" s="1"/>
  <c r="M702" i="11" a="1"/>
  <c r="M702" i="11" s="1"/>
  <c r="R701" i="11" a="1"/>
  <c r="R701" i="11" s="1"/>
  <c r="M701" i="11" a="1"/>
  <c r="M701" i="11" s="1"/>
  <c r="R698" i="11" a="1"/>
  <c r="R698" i="11" s="1"/>
  <c r="M698" i="11" a="1"/>
  <c r="M698" i="11" s="1"/>
  <c r="R697" i="11" a="1"/>
  <c r="R697" i="11" s="1"/>
  <c r="M697" i="11" a="1"/>
  <c r="M697" i="11" s="1"/>
  <c r="R694" i="11" a="1"/>
  <c r="R694" i="11" s="1"/>
  <c r="M694" i="11" a="1"/>
  <c r="M694" i="11" s="1"/>
  <c r="R693" i="11" a="1"/>
  <c r="R693" i="11" s="1"/>
  <c r="M693" i="11" a="1"/>
  <c r="M693" i="11" s="1"/>
  <c r="R692" i="11" a="1"/>
  <c r="R692" i="11" s="1"/>
  <c r="M692" i="11" a="1"/>
  <c r="M692" i="11" s="1"/>
  <c r="R691" i="11" a="1"/>
  <c r="R691" i="11" s="1"/>
  <c r="M691" i="11" a="1"/>
  <c r="M691" i="11" s="1"/>
  <c r="R690" i="11" a="1"/>
  <c r="R690" i="11" s="1"/>
  <c r="M690" i="11" a="1"/>
  <c r="M690" i="11" s="1"/>
  <c r="R689" i="11" a="1"/>
  <c r="R689" i="11" s="1"/>
  <c r="M689" i="11" a="1"/>
  <c r="M689" i="11" s="1"/>
  <c r="R686" i="11" a="1"/>
  <c r="R686" i="11" s="1"/>
  <c r="M686" i="11" a="1"/>
  <c r="M686" i="11" s="1"/>
  <c r="R685" i="11" a="1"/>
  <c r="R685" i="11" s="1"/>
  <c r="M685" i="11" a="1"/>
  <c r="M685" i="11" s="1"/>
  <c r="R682" i="11" a="1"/>
  <c r="R682" i="11" s="1"/>
  <c r="M682" i="11" a="1"/>
  <c r="M682" i="11" s="1"/>
  <c r="R681" i="11" a="1"/>
  <c r="R681" i="11" s="1"/>
  <c r="M681" i="11" a="1"/>
  <c r="M681" i="11" s="1"/>
  <c r="R678" i="11" a="1"/>
  <c r="R678" i="11" s="1"/>
  <c r="M678" i="11" a="1"/>
  <c r="M678" i="11" s="1"/>
  <c r="R675" i="11" a="1"/>
  <c r="R675" i="11" s="1"/>
  <c r="M675" i="11" a="1"/>
  <c r="M675" i="11" s="1"/>
  <c r="R674" i="11" a="1"/>
  <c r="R674" i="11" s="1"/>
  <c r="M674" i="11" a="1"/>
  <c r="M674" i="11" s="1"/>
  <c r="R673" i="11" a="1"/>
  <c r="R673" i="11" s="1"/>
  <c r="M673" i="11" a="1"/>
  <c r="M673" i="11" s="1"/>
  <c r="R672" i="11" a="1"/>
  <c r="R672" i="11" s="1"/>
  <c r="M672" i="11" a="1"/>
  <c r="M672" i="11" s="1"/>
  <c r="R671" i="11" a="1"/>
  <c r="R671" i="11" s="1"/>
  <c r="M671" i="11" a="1"/>
  <c r="M671" i="11" s="1"/>
  <c r="R670" i="11" a="1"/>
  <c r="R670" i="11" s="1"/>
  <c r="M670" i="11" a="1"/>
  <c r="M670" i="11" s="1"/>
  <c r="R667" i="11" a="1"/>
  <c r="R667" i="11" s="1"/>
  <c r="M667" i="11" a="1"/>
  <c r="M667" i="11" s="1"/>
  <c r="R666" i="11" a="1"/>
  <c r="R666" i="11" s="1"/>
  <c r="M666" i="11" a="1"/>
  <c r="M666" i="11" s="1"/>
  <c r="R665" i="11" a="1"/>
  <c r="R665" i="11" s="1"/>
  <c r="M665" i="11" a="1"/>
  <c r="M665" i="11" s="1"/>
  <c r="R664" i="11" a="1"/>
  <c r="R664" i="11" s="1"/>
  <c r="M664" i="11" a="1"/>
  <c r="M664" i="11" s="1"/>
  <c r="R660" i="11" a="1"/>
  <c r="R660" i="11" s="1"/>
  <c r="M660" i="11" a="1"/>
  <c r="M660" i="11" s="1"/>
  <c r="R659" i="11" a="1"/>
  <c r="R659" i="11" s="1"/>
  <c r="M659" i="11" a="1"/>
  <c r="M659" i="11" s="1"/>
  <c r="R658" i="11" a="1"/>
  <c r="R658" i="11" s="1"/>
  <c r="M658" i="11" a="1"/>
  <c r="M658" i="11" s="1"/>
  <c r="R656" i="11" a="1"/>
  <c r="R656" i="11" s="1"/>
  <c r="M656" i="11" a="1"/>
  <c r="M656" i="11" s="1"/>
  <c r="R655" i="11" a="1"/>
  <c r="R655" i="11" s="1"/>
  <c r="M655" i="11" a="1"/>
  <c r="M655" i="11" s="1"/>
  <c r="R654" i="11" a="1"/>
  <c r="R654" i="11" s="1"/>
  <c r="M654" i="11" a="1"/>
  <c r="M654" i="11" s="1"/>
  <c r="R653" i="11" a="1"/>
  <c r="R653" i="11" s="1"/>
  <c r="M653" i="11" a="1"/>
  <c r="M653" i="11" s="1"/>
  <c r="R652" i="11" a="1"/>
  <c r="R652" i="11" s="1"/>
  <c r="M652" i="11" a="1"/>
  <c r="M652" i="11" s="1"/>
  <c r="R651" i="11" a="1"/>
  <c r="R651" i="11" s="1"/>
  <c r="M651" i="11" a="1"/>
  <c r="M651" i="11" s="1"/>
  <c r="R650" i="11" a="1"/>
  <c r="R650" i="11" s="1"/>
  <c r="M650" i="11" a="1"/>
  <c r="M650" i="11" s="1"/>
  <c r="R649" i="11" a="1"/>
  <c r="R649" i="11" s="1"/>
  <c r="M649" i="11" a="1"/>
  <c r="M649" i="11" s="1"/>
  <c r="R648" i="11" a="1"/>
  <c r="R648" i="11" s="1"/>
  <c r="M648" i="11" a="1"/>
  <c r="M648" i="11" s="1"/>
  <c r="R647" i="11" a="1"/>
  <c r="R647" i="11" s="1"/>
  <c r="M647" i="11" a="1"/>
  <c r="M647" i="11" s="1"/>
  <c r="R646" i="11" a="1"/>
  <c r="R646" i="11" s="1"/>
  <c r="M646" i="11" a="1"/>
  <c r="M646" i="11" s="1"/>
  <c r="R645" i="11" a="1"/>
  <c r="R645" i="11" s="1"/>
  <c r="M645" i="11" a="1"/>
  <c r="M645" i="11" s="1"/>
  <c r="R644" i="11" a="1"/>
  <c r="R644" i="11" s="1"/>
  <c r="M644" i="11" a="1"/>
  <c r="M644" i="11" s="1"/>
  <c r="R643" i="11" a="1"/>
  <c r="R643" i="11" s="1"/>
  <c r="M643" i="11" a="1"/>
  <c r="M643" i="11" s="1"/>
  <c r="R640" i="11" a="1"/>
  <c r="R640" i="11" s="1"/>
  <c r="M640" i="11" a="1"/>
  <c r="M640" i="11" s="1"/>
  <c r="R639" i="11" a="1"/>
  <c r="R639" i="11" s="1"/>
  <c r="M639" i="11" a="1"/>
  <c r="M639" i="11" s="1"/>
  <c r="R638" i="11" a="1"/>
  <c r="R638" i="11" s="1"/>
  <c r="M638" i="11" a="1"/>
  <c r="M638" i="11" s="1"/>
  <c r="R633" i="11" a="1"/>
  <c r="R633" i="11" s="1"/>
  <c r="M633" i="11" a="1"/>
  <c r="M633" i="11" s="1"/>
  <c r="R632" i="11" a="1"/>
  <c r="R632" i="11" s="1"/>
  <c r="M632" i="11" a="1"/>
  <c r="M632" i="11" s="1"/>
  <c r="R631" i="11" a="1"/>
  <c r="R631" i="11" s="1"/>
  <c r="M631" i="11" a="1"/>
  <c r="M631" i="11" s="1"/>
  <c r="R630" i="11" a="1"/>
  <c r="R630" i="11" s="1"/>
  <c r="M630" i="11" a="1"/>
  <c r="M630" i="11" s="1"/>
  <c r="R629" i="11" a="1"/>
  <c r="R629" i="11" s="1"/>
  <c r="M629" i="11" a="1"/>
  <c r="M629" i="11" s="1"/>
  <c r="R628" i="11" a="1"/>
  <c r="R628" i="11" s="1"/>
  <c r="M628" i="11" a="1"/>
  <c r="M628" i="11" s="1"/>
  <c r="R627" i="11" a="1"/>
  <c r="R627" i="11" s="1"/>
  <c r="M627" i="11" a="1"/>
  <c r="M627" i="11" s="1"/>
  <c r="R626" i="11" a="1"/>
  <c r="R626" i="11" s="1"/>
  <c r="M626" i="11" a="1"/>
  <c r="M626" i="11" s="1"/>
  <c r="R625" i="11" a="1"/>
  <c r="R625" i="11" s="1"/>
  <c r="M625" i="11" a="1"/>
  <c r="M625" i="11" s="1"/>
  <c r="R624" i="11" a="1"/>
  <c r="R624" i="11" s="1"/>
  <c r="M624" i="11" a="1"/>
  <c r="M624" i="11" s="1"/>
  <c r="R623" i="11" a="1"/>
  <c r="R623" i="11" s="1"/>
  <c r="M623" i="11" a="1"/>
  <c r="M623" i="11" s="1"/>
  <c r="R622" i="11" a="1"/>
  <c r="R622" i="11" s="1"/>
  <c r="M622" i="11" a="1"/>
  <c r="M622" i="11" s="1"/>
  <c r="R621" i="11" a="1"/>
  <c r="R621" i="11" s="1"/>
  <c r="M621" i="11" a="1"/>
  <c r="M621" i="11" s="1"/>
  <c r="R620" i="11" a="1"/>
  <c r="R620" i="11" s="1"/>
  <c r="M620" i="11" a="1"/>
  <c r="M620" i="11" s="1"/>
  <c r="R617" i="11" a="1"/>
  <c r="R617" i="11" s="1"/>
  <c r="M617" i="11" a="1"/>
  <c r="M617" i="11" s="1"/>
  <c r="R616" i="11" a="1"/>
  <c r="R616" i="11" s="1"/>
  <c r="M616" i="11" a="1"/>
  <c r="M616" i="11" s="1"/>
  <c r="R615" i="11" a="1"/>
  <c r="R615" i="11" s="1"/>
  <c r="M615" i="11" a="1"/>
  <c r="M615" i="11" s="1"/>
  <c r="R614" i="11" a="1"/>
  <c r="R614" i="11" s="1"/>
  <c r="M614" i="11" a="1"/>
  <c r="M614" i="11" s="1"/>
  <c r="R611" i="11" a="1"/>
  <c r="R611" i="11" s="1"/>
  <c r="M611" i="11" a="1"/>
  <c r="M611" i="11" s="1"/>
  <c r="R610" i="11" a="1"/>
  <c r="R610" i="11" s="1"/>
  <c r="M610" i="11" a="1"/>
  <c r="M610" i="11" s="1"/>
  <c r="R609" i="11" a="1"/>
  <c r="R609" i="11" s="1"/>
  <c r="M609" i="11" a="1"/>
  <c r="M609" i="11" s="1"/>
  <c r="R608" i="11" a="1"/>
  <c r="R608" i="11" s="1"/>
  <c r="M608" i="11" a="1"/>
  <c r="M608" i="11" s="1"/>
  <c r="R606" i="11" a="1"/>
  <c r="R606" i="11" s="1"/>
  <c r="M606" i="11" a="1"/>
  <c r="M606" i="11" s="1"/>
  <c r="R605" i="11" a="1"/>
  <c r="R605" i="11" s="1"/>
  <c r="M605" i="11" a="1"/>
  <c r="M605" i="11" s="1"/>
  <c r="R604" i="11" a="1"/>
  <c r="R604" i="11" s="1"/>
  <c r="M604" i="11" a="1"/>
  <c r="M604" i="11" s="1"/>
  <c r="R603" i="11" a="1"/>
  <c r="R603" i="11" s="1"/>
  <c r="M603" i="11" a="1"/>
  <c r="M603" i="11" s="1"/>
  <c r="R600" i="11" a="1"/>
  <c r="R600" i="11" s="1"/>
  <c r="M600" i="11" a="1"/>
  <c r="M600" i="11" s="1"/>
  <c r="R599" i="11" a="1"/>
  <c r="R599" i="11" s="1"/>
  <c r="M599" i="11" a="1"/>
  <c r="M599" i="11" s="1"/>
  <c r="R596" i="11" a="1"/>
  <c r="R596" i="11" s="1"/>
  <c r="M596" i="11" a="1"/>
  <c r="M596" i="11" s="1"/>
  <c r="R595" i="11" a="1"/>
  <c r="R595" i="11" s="1"/>
  <c r="M595" i="11" a="1"/>
  <c r="M595" i="11" s="1"/>
  <c r="R594" i="11" a="1"/>
  <c r="R594" i="11" s="1"/>
  <c r="M594" i="11" a="1"/>
  <c r="M594" i="11" s="1"/>
  <c r="R593" i="11" a="1"/>
  <c r="R593" i="11" s="1"/>
  <c r="M593" i="11" a="1"/>
  <c r="M593" i="11" s="1"/>
  <c r="R592" i="11" a="1"/>
  <c r="R592" i="11" s="1"/>
  <c r="M592" i="11" a="1"/>
  <c r="M592" i="11" s="1"/>
  <c r="R591" i="11" a="1"/>
  <c r="R591" i="11" s="1"/>
  <c r="M591" i="11" a="1"/>
  <c r="M591" i="11" s="1"/>
  <c r="R590" i="11" a="1"/>
  <c r="R590" i="11" s="1"/>
  <c r="M590" i="11" a="1"/>
  <c r="M590" i="11" s="1"/>
  <c r="R589" i="11" a="1"/>
  <c r="R589" i="11" s="1"/>
  <c r="M589" i="11" a="1"/>
  <c r="M589" i="11" s="1"/>
  <c r="R584" i="11" a="1"/>
  <c r="R584" i="11" s="1"/>
  <c r="M584" i="11" a="1"/>
  <c r="M584" i="11" s="1"/>
  <c r="R583" i="11" a="1"/>
  <c r="R583" i="11" s="1"/>
  <c r="M583" i="11" a="1"/>
  <c r="M583" i="11" s="1"/>
  <c r="R582" i="11" a="1"/>
  <c r="R582" i="11" s="1"/>
  <c r="M582" i="11" a="1"/>
  <c r="M582" i="11" s="1"/>
  <c r="R581" i="11" a="1"/>
  <c r="R581" i="11" s="1"/>
  <c r="M581" i="11" a="1"/>
  <c r="M581" i="11" s="1"/>
  <c r="R580" i="11" a="1"/>
  <c r="R580" i="11" s="1"/>
  <c r="M580" i="11" a="1"/>
  <c r="M580" i="11" s="1"/>
  <c r="R579" i="11" a="1"/>
  <c r="R579" i="11" s="1"/>
  <c r="M579" i="11" a="1"/>
  <c r="M579" i="11" s="1"/>
  <c r="R578" i="11" a="1"/>
  <c r="R578" i="11" s="1"/>
  <c r="M578" i="11" a="1"/>
  <c r="M578" i="11" s="1"/>
  <c r="R577" i="11" a="1"/>
  <c r="R577" i="11" s="1"/>
  <c r="M577" i="11" a="1"/>
  <c r="M577" i="11" s="1"/>
  <c r="R576" i="11" a="1"/>
  <c r="R576" i="11" s="1"/>
  <c r="M576" i="11" a="1"/>
  <c r="M576" i="11" s="1"/>
  <c r="R575" i="11" a="1"/>
  <c r="R575" i="11" s="1"/>
  <c r="M575" i="11" a="1"/>
  <c r="M575" i="11" s="1"/>
  <c r="R574" i="11" a="1"/>
  <c r="R574" i="11" s="1"/>
  <c r="M574" i="11" a="1"/>
  <c r="M574" i="11" s="1"/>
  <c r="R573" i="11" a="1"/>
  <c r="R573" i="11" s="1"/>
  <c r="M573" i="11" a="1"/>
  <c r="M573" i="11" s="1"/>
  <c r="R572" i="11" a="1"/>
  <c r="R572" i="11" s="1"/>
  <c r="M572" i="11" a="1"/>
  <c r="M572" i="11" s="1"/>
  <c r="R571" i="11" a="1"/>
  <c r="R571" i="11" s="1"/>
  <c r="M571" i="11" a="1"/>
  <c r="M571" i="11" s="1"/>
  <c r="R568" i="11" a="1"/>
  <c r="R568" i="11" s="1"/>
  <c r="M568" i="11" a="1"/>
  <c r="M568" i="11" s="1"/>
  <c r="R567" i="11" a="1"/>
  <c r="R567" i="11" s="1"/>
  <c r="M567" i="11" a="1"/>
  <c r="M567" i="11" s="1"/>
  <c r="R566" i="11" a="1"/>
  <c r="R566" i="11" s="1"/>
  <c r="M566" i="11" a="1"/>
  <c r="M566" i="11" s="1"/>
  <c r="R565" i="11" a="1"/>
  <c r="R565" i="11" s="1"/>
  <c r="M565" i="11" a="1"/>
  <c r="M565" i="11" s="1"/>
  <c r="R562" i="11" a="1"/>
  <c r="R562" i="11" s="1"/>
  <c r="M562" i="11" a="1"/>
  <c r="M562" i="11" s="1"/>
  <c r="R561" i="11" a="1"/>
  <c r="R561" i="11" s="1"/>
  <c r="M561" i="11" a="1"/>
  <c r="M561" i="11" s="1"/>
  <c r="R560" i="11" a="1"/>
  <c r="R560" i="11" s="1"/>
  <c r="M560" i="11" a="1"/>
  <c r="M560" i="11" s="1"/>
  <c r="R559" i="11" a="1"/>
  <c r="R559" i="11" s="1"/>
  <c r="M559" i="11" a="1"/>
  <c r="M559" i="11" s="1"/>
  <c r="R557" i="11" a="1"/>
  <c r="R557" i="11" s="1"/>
  <c r="M557" i="11" a="1"/>
  <c r="M557" i="11" s="1"/>
  <c r="R556" i="11" a="1"/>
  <c r="R556" i="11" s="1"/>
  <c r="M556" i="11" a="1"/>
  <c r="M556" i="11" s="1"/>
  <c r="R555" i="11" a="1"/>
  <c r="R555" i="11" s="1"/>
  <c r="M555" i="11" a="1"/>
  <c r="M555" i="11" s="1"/>
  <c r="R554" i="11" a="1"/>
  <c r="R554" i="11" s="1"/>
  <c r="M554" i="11" a="1"/>
  <c r="M554" i="11" s="1"/>
  <c r="R551" i="11" a="1"/>
  <c r="R551" i="11" s="1"/>
  <c r="M551" i="11" a="1"/>
  <c r="M551" i="11" s="1"/>
  <c r="R550" i="11" a="1"/>
  <c r="R550" i="11" s="1"/>
  <c r="M550" i="11" a="1"/>
  <c r="M550" i="11" s="1"/>
  <c r="R547" i="11" a="1"/>
  <c r="R547" i="11" s="1"/>
  <c r="M547" i="11" a="1"/>
  <c r="M547" i="11" s="1"/>
  <c r="R546" i="11" a="1"/>
  <c r="R546" i="11" s="1"/>
  <c r="M546" i="11" a="1"/>
  <c r="M546" i="11" s="1"/>
  <c r="R545" i="11" a="1"/>
  <c r="R545" i="11" s="1"/>
  <c r="M545" i="11" a="1"/>
  <c r="M545" i="11" s="1"/>
  <c r="R544" i="11" a="1"/>
  <c r="R544" i="11" s="1"/>
  <c r="M544" i="11" a="1"/>
  <c r="M544" i="11" s="1"/>
  <c r="R543" i="11" a="1"/>
  <c r="R543" i="11" s="1"/>
  <c r="M543" i="11" a="1"/>
  <c r="M543" i="11" s="1"/>
  <c r="R542" i="11" a="1"/>
  <c r="R542" i="11" s="1"/>
  <c r="M542" i="11" a="1"/>
  <c r="M542" i="11" s="1"/>
  <c r="R541" i="11" a="1"/>
  <c r="R541" i="11" s="1"/>
  <c r="M541" i="11" a="1"/>
  <c r="M541" i="11" s="1"/>
  <c r="R540" i="11" a="1"/>
  <c r="R540" i="11" s="1"/>
  <c r="M540" i="11" a="1"/>
  <c r="M540" i="11" s="1"/>
  <c r="R539" i="11" a="1"/>
  <c r="R539" i="11" s="1"/>
  <c r="M539" i="11" a="1"/>
  <c r="M539" i="11" s="1"/>
  <c r="R534" i="11" a="1"/>
  <c r="R534" i="11" s="1"/>
  <c r="M534" i="11" a="1"/>
  <c r="M534" i="11" s="1"/>
  <c r="R533" i="11" a="1"/>
  <c r="R533" i="11" s="1"/>
  <c r="M533" i="11" a="1"/>
  <c r="M533" i="11" s="1"/>
  <c r="R532" i="11" a="1"/>
  <c r="R532" i="11" s="1"/>
  <c r="M532" i="11" a="1"/>
  <c r="M532" i="11" s="1"/>
  <c r="R531" i="11" a="1"/>
  <c r="R531" i="11" s="1"/>
  <c r="M531" i="11" a="1"/>
  <c r="M531" i="11" s="1"/>
  <c r="R530" i="11" a="1"/>
  <c r="R530" i="11" s="1"/>
  <c r="M530" i="11" a="1"/>
  <c r="M530" i="11" s="1"/>
  <c r="R529" i="11" a="1"/>
  <c r="R529" i="11" s="1"/>
  <c r="M529" i="11" a="1"/>
  <c r="M529" i="11" s="1"/>
  <c r="R528" i="11" a="1"/>
  <c r="R528" i="11" s="1"/>
  <c r="M528" i="11" a="1"/>
  <c r="M528" i="11" s="1"/>
  <c r="R527" i="11" a="1"/>
  <c r="R527" i="11" s="1"/>
  <c r="M527" i="11" a="1"/>
  <c r="M527" i="11" s="1"/>
  <c r="R526" i="11" a="1"/>
  <c r="R526" i="11" s="1"/>
  <c r="M526" i="11" a="1"/>
  <c r="M526" i="11" s="1"/>
  <c r="R525" i="11" a="1"/>
  <c r="R525" i="11" s="1"/>
  <c r="M525" i="11" a="1"/>
  <c r="M525" i="11" s="1"/>
  <c r="R524" i="11" a="1"/>
  <c r="R524" i="11" s="1"/>
  <c r="M524" i="11" a="1"/>
  <c r="M524" i="11" s="1"/>
  <c r="R523" i="11" a="1"/>
  <c r="R523" i="11" s="1"/>
  <c r="M523" i="11" a="1"/>
  <c r="M523" i="11" s="1"/>
  <c r="R522" i="11" a="1"/>
  <c r="R522" i="11" s="1"/>
  <c r="M522" i="11" a="1"/>
  <c r="M522" i="11" s="1"/>
  <c r="R521" i="11" a="1"/>
  <c r="R521" i="11" s="1"/>
  <c r="M521" i="11" a="1"/>
  <c r="M521" i="11" s="1"/>
  <c r="R518" i="11" a="1"/>
  <c r="R518" i="11" s="1"/>
  <c r="M518" i="11" a="1"/>
  <c r="M518" i="11" s="1"/>
  <c r="R517" i="11" a="1"/>
  <c r="R517" i="11" s="1"/>
  <c r="M517" i="11" a="1"/>
  <c r="M517" i="11" s="1"/>
  <c r="R516" i="11" a="1"/>
  <c r="R516" i="11" s="1"/>
  <c r="M516" i="11" a="1"/>
  <c r="M516" i="11" s="1"/>
  <c r="R515" i="11" a="1"/>
  <c r="R515" i="11" s="1"/>
  <c r="M515" i="11" a="1"/>
  <c r="M515" i="11" s="1"/>
  <c r="R512" i="11" a="1"/>
  <c r="R512" i="11" s="1"/>
  <c r="M512" i="11" a="1"/>
  <c r="M512" i="11" s="1"/>
  <c r="R511" i="11" a="1"/>
  <c r="R511" i="11" s="1"/>
  <c r="M511" i="11" a="1"/>
  <c r="M511" i="11" s="1"/>
  <c r="R510" i="11" a="1"/>
  <c r="R510" i="11" s="1"/>
  <c r="M510" i="11" a="1"/>
  <c r="M510" i="11" s="1"/>
  <c r="R509" i="11" a="1"/>
  <c r="R509" i="11" s="1"/>
  <c r="M509" i="11" a="1"/>
  <c r="M509" i="11" s="1"/>
  <c r="R507" i="11" a="1"/>
  <c r="R507" i="11" s="1"/>
  <c r="M507" i="11" a="1"/>
  <c r="M507" i="11" s="1"/>
  <c r="R506" i="11" a="1"/>
  <c r="R506" i="11" s="1"/>
  <c r="M506" i="11" a="1"/>
  <c r="M506" i="11" s="1"/>
  <c r="R505" i="11" a="1"/>
  <c r="R505" i="11" s="1"/>
  <c r="M505" i="11" a="1"/>
  <c r="M505" i="11" s="1"/>
  <c r="R504" i="11" a="1"/>
  <c r="R504" i="11" s="1"/>
  <c r="M504" i="11" a="1"/>
  <c r="M504" i="11" s="1"/>
  <c r="R501" i="11" a="1"/>
  <c r="R501" i="11" s="1"/>
  <c r="M501" i="11" a="1"/>
  <c r="M501" i="11" s="1"/>
  <c r="R500" i="11" a="1"/>
  <c r="R500" i="11" s="1"/>
  <c r="M500" i="11" a="1"/>
  <c r="M500" i="11" s="1"/>
  <c r="R497" i="11" a="1"/>
  <c r="R497" i="11" s="1"/>
  <c r="M497" i="11" a="1"/>
  <c r="M497" i="11" s="1"/>
  <c r="R496" i="11" a="1"/>
  <c r="R496" i="11" s="1"/>
  <c r="M496" i="11" a="1"/>
  <c r="M496" i="11" s="1"/>
  <c r="R495" i="11" a="1"/>
  <c r="R495" i="11" s="1"/>
  <c r="M495" i="11" a="1"/>
  <c r="M495" i="11" s="1"/>
  <c r="R494" i="11" a="1"/>
  <c r="R494" i="11" s="1"/>
  <c r="M494" i="11" a="1"/>
  <c r="M494" i="11" s="1"/>
  <c r="R493" i="11" a="1"/>
  <c r="R493" i="11" s="1"/>
  <c r="M493" i="11" a="1"/>
  <c r="M493" i="11" s="1"/>
  <c r="R492" i="11" a="1"/>
  <c r="R492" i="11" s="1"/>
  <c r="M492" i="11" a="1"/>
  <c r="M492" i="11" s="1"/>
  <c r="R491" i="11" a="1"/>
  <c r="R491" i="11" s="1"/>
  <c r="M491" i="11" a="1"/>
  <c r="M491" i="11" s="1"/>
  <c r="R490" i="11" a="1"/>
  <c r="R490" i="11" s="1"/>
  <c r="M490" i="11" a="1"/>
  <c r="M490" i="11" s="1"/>
  <c r="R489" i="11" a="1"/>
  <c r="R489" i="11" s="1"/>
  <c r="M489" i="11" a="1"/>
  <c r="M489" i="11" s="1"/>
  <c r="R484" i="11" a="1"/>
  <c r="R484" i="11" s="1"/>
  <c r="M484" i="11" a="1"/>
  <c r="M484" i="11" s="1"/>
  <c r="R483" i="11" a="1"/>
  <c r="R483" i="11" s="1"/>
  <c r="M483" i="11" a="1"/>
  <c r="M483" i="11" s="1"/>
  <c r="R482" i="11" a="1"/>
  <c r="R482" i="11" s="1"/>
  <c r="M482" i="11" a="1"/>
  <c r="M482" i="11" s="1"/>
  <c r="R481" i="11" a="1"/>
  <c r="R481" i="11" s="1"/>
  <c r="M481" i="11" a="1"/>
  <c r="M481" i="11" s="1"/>
  <c r="R480" i="11" a="1"/>
  <c r="R480" i="11" s="1"/>
  <c r="M480" i="11" a="1"/>
  <c r="M480" i="11" s="1"/>
  <c r="R479" i="11" a="1"/>
  <c r="R479" i="11" s="1"/>
  <c r="M479" i="11" a="1"/>
  <c r="M479" i="11" s="1"/>
  <c r="R478" i="11" a="1"/>
  <c r="R478" i="11" s="1"/>
  <c r="M478" i="11" a="1"/>
  <c r="M478" i="11" s="1"/>
  <c r="R477" i="11" a="1"/>
  <c r="R477" i="11" s="1"/>
  <c r="M477" i="11" a="1"/>
  <c r="M477" i="11" s="1"/>
  <c r="R476" i="11" a="1"/>
  <c r="R476" i="11" s="1"/>
  <c r="M476" i="11" a="1"/>
  <c r="M476" i="11" s="1"/>
  <c r="R475" i="11" a="1"/>
  <c r="R475" i="11" s="1"/>
  <c r="M475" i="11" a="1"/>
  <c r="M475" i="11" s="1"/>
  <c r="R474" i="11" a="1"/>
  <c r="R474" i="11" s="1"/>
  <c r="M474" i="11" a="1"/>
  <c r="M474" i="11" s="1"/>
  <c r="R473" i="11" a="1"/>
  <c r="R473" i="11" s="1"/>
  <c r="M473" i="11" a="1"/>
  <c r="M473" i="11" s="1"/>
  <c r="R472" i="11" a="1"/>
  <c r="R472" i="11" s="1"/>
  <c r="M472" i="11" a="1"/>
  <c r="M472" i="11" s="1"/>
  <c r="R471" i="11" a="1"/>
  <c r="R471" i="11" s="1"/>
  <c r="M471" i="11" a="1"/>
  <c r="M471" i="11" s="1"/>
  <c r="R468" i="11" a="1"/>
  <c r="R468" i="11" s="1"/>
  <c r="M468" i="11" a="1"/>
  <c r="M468" i="11" s="1"/>
  <c r="R467" i="11" a="1"/>
  <c r="R467" i="11" s="1"/>
  <c r="M467" i="11" a="1"/>
  <c r="M467" i="11" s="1"/>
  <c r="R466" i="11" a="1"/>
  <c r="R466" i="11" s="1"/>
  <c r="M466" i="11" a="1"/>
  <c r="M466" i="11" s="1"/>
  <c r="R465" i="11" a="1"/>
  <c r="R465" i="11" s="1"/>
  <c r="M465" i="11" a="1"/>
  <c r="M465" i="11" s="1"/>
  <c r="R464" i="11" a="1"/>
  <c r="R464" i="11" s="1"/>
  <c r="M464" i="11" a="1"/>
  <c r="M464" i="11" s="1"/>
  <c r="R463" i="11" a="1"/>
  <c r="R463" i="11" s="1"/>
  <c r="M463" i="11" a="1"/>
  <c r="M463" i="11" s="1"/>
  <c r="R460" i="11" a="1"/>
  <c r="R460" i="11" s="1"/>
  <c r="M460" i="11" a="1"/>
  <c r="M460" i="11" s="1"/>
  <c r="R459" i="11" a="1"/>
  <c r="R459" i="11" s="1"/>
  <c r="M459" i="11" a="1"/>
  <c r="M459" i="11" s="1"/>
  <c r="R458" i="11" a="1"/>
  <c r="R458" i="11" s="1"/>
  <c r="M458" i="11" a="1"/>
  <c r="M458" i="11" s="1"/>
  <c r="R457" i="11" a="1"/>
  <c r="R457" i="11" s="1"/>
  <c r="M457" i="11" a="1"/>
  <c r="M457" i="11" s="1"/>
  <c r="R454" i="11" a="1"/>
  <c r="R454" i="11" s="1"/>
  <c r="M454" i="11" a="1"/>
  <c r="M454" i="11" s="1"/>
  <c r="R453" i="11" a="1"/>
  <c r="R453" i="11" s="1"/>
  <c r="M453" i="11" a="1"/>
  <c r="M453" i="11" s="1"/>
  <c r="R452" i="11" a="1"/>
  <c r="R452" i="11" s="1"/>
  <c r="M452" i="11" a="1"/>
  <c r="M452" i="11" s="1"/>
  <c r="R451" i="11" a="1"/>
  <c r="R451" i="11" s="1"/>
  <c r="M451" i="11" a="1"/>
  <c r="M451" i="11" s="1"/>
  <c r="R450" i="11" a="1"/>
  <c r="R450" i="11" s="1"/>
  <c r="M450" i="11" a="1"/>
  <c r="M450" i="11" s="1"/>
  <c r="R449" i="11" a="1"/>
  <c r="R449" i="11" s="1"/>
  <c r="M449" i="11" a="1"/>
  <c r="M449" i="11" s="1"/>
  <c r="R448" i="11" a="1"/>
  <c r="R448" i="11" s="1"/>
  <c r="M448" i="11" a="1"/>
  <c r="M448" i="11" s="1"/>
  <c r="R447" i="11" a="1"/>
  <c r="R447" i="11" s="1"/>
  <c r="M447" i="11" a="1"/>
  <c r="M447" i="11" s="1"/>
  <c r="R446" i="11" a="1"/>
  <c r="R446" i="11" s="1"/>
  <c r="M446" i="11" a="1"/>
  <c r="M446" i="11" s="1"/>
  <c r="R445" i="11" a="1"/>
  <c r="R445" i="11" s="1"/>
  <c r="M445" i="11" a="1"/>
  <c r="M445" i="11" s="1"/>
  <c r="R444" i="11" a="1"/>
  <c r="R444" i="11" s="1"/>
  <c r="M444" i="11" a="1"/>
  <c r="M444" i="11" s="1"/>
  <c r="R443" i="11" a="1"/>
  <c r="R443" i="11" s="1"/>
  <c r="M443" i="11" a="1"/>
  <c r="M443" i="11" s="1"/>
  <c r="R442" i="11" a="1"/>
  <c r="R442" i="11" s="1"/>
  <c r="M442" i="11" a="1"/>
  <c r="M442" i="11" s="1"/>
  <c r="R439" i="11" a="1"/>
  <c r="R439" i="11" s="1"/>
  <c r="M439" i="11" a="1"/>
  <c r="M439" i="11" s="1"/>
  <c r="R438" i="11" a="1"/>
  <c r="R438" i="11" s="1"/>
  <c r="M438" i="11" a="1"/>
  <c r="M438" i="11" s="1"/>
  <c r="R435" i="11" a="1"/>
  <c r="R435" i="11" s="1"/>
  <c r="M435" i="11" a="1"/>
  <c r="M435" i="11" s="1"/>
  <c r="R434" i="11" a="1"/>
  <c r="R434" i="11" s="1"/>
  <c r="M434" i="11" a="1"/>
  <c r="M434" i="11" s="1"/>
  <c r="R433" i="11" a="1"/>
  <c r="R433" i="11" s="1"/>
  <c r="M433" i="11" a="1"/>
  <c r="M433" i="11" s="1"/>
  <c r="R432" i="11" a="1"/>
  <c r="R432" i="11" s="1"/>
  <c r="M432" i="11" a="1"/>
  <c r="M432" i="11" s="1"/>
  <c r="R431" i="11" a="1"/>
  <c r="R431" i="11" s="1"/>
  <c r="M431" i="11" a="1"/>
  <c r="M431" i="11" s="1"/>
  <c r="R430" i="11" a="1"/>
  <c r="R430" i="11" s="1"/>
  <c r="M430" i="11" a="1"/>
  <c r="M430" i="11" s="1"/>
  <c r="R429" i="11" a="1"/>
  <c r="R429" i="11" s="1"/>
  <c r="M429" i="11" a="1"/>
  <c r="M429" i="11" s="1"/>
  <c r="R428" i="11" a="1"/>
  <c r="R428" i="11" s="1"/>
  <c r="M428" i="11" a="1"/>
  <c r="M428" i="11" s="1"/>
  <c r="R423" i="11" a="1"/>
  <c r="R423" i="11" s="1"/>
  <c r="M423" i="11" a="1"/>
  <c r="M423" i="11" s="1"/>
  <c r="R422" i="11" a="1"/>
  <c r="R422" i="11" s="1"/>
  <c r="M422" i="11" a="1"/>
  <c r="M422" i="11" s="1"/>
  <c r="R421" i="11" a="1"/>
  <c r="R421" i="11" s="1"/>
  <c r="M421" i="11" a="1"/>
  <c r="M421" i="11" s="1"/>
  <c r="R420" i="11" a="1"/>
  <c r="R420" i="11" s="1"/>
  <c r="M420" i="11" a="1"/>
  <c r="M420" i="11" s="1"/>
  <c r="R419" i="11" a="1"/>
  <c r="R419" i="11" s="1"/>
  <c r="M419" i="11" a="1"/>
  <c r="M419" i="11" s="1"/>
  <c r="R418" i="11" a="1"/>
  <c r="R418" i="11" s="1"/>
  <c r="M418" i="11" a="1"/>
  <c r="M418" i="11" s="1"/>
  <c r="R417" i="11" a="1"/>
  <c r="R417" i="11" s="1"/>
  <c r="M417" i="11" a="1"/>
  <c r="M417" i="11" s="1"/>
  <c r="R416" i="11" a="1"/>
  <c r="R416" i="11" s="1"/>
  <c r="M416" i="11" a="1"/>
  <c r="M416" i="11" s="1"/>
  <c r="R415" i="11" a="1"/>
  <c r="R415" i="11" s="1"/>
  <c r="M415" i="11" a="1"/>
  <c r="M415" i="11" s="1"/>
  <c r="R414" i="11" a="1"/>
  <c r="R414" i="11" s="1"/>
  <c r="M414" i="11" a="1"/>
  <c r="M414" i="11" s="1"/>
  <c r="R413" i="11" a="1"/>
  <c r="R413" i="11" s="1"/>
  <c r="M413" i="11" a="1"/>
  <c r="M413" i="11" s="1"/>
  <c r="R412" i="11" a="1"/>
  <c r="R412" i="11" s="1"/>
  <c r="M412" i="11" a="1"/>
  <c r="M412" i="11" s="1"/>
  <c r="R411" i="11" a="1"/>
  <c r="R411" i="11" s="1"/>
  <c r="M411" i="11" a="1"/>
  <c r="M411" i="11" s="1"/>
  <c r="R410" i="11" a="1"/>
  <c r="R410" i="11" s="1"/>
  <c r="M410" i="11" a="1"/>
  <c r="M410" i="11" s="1"/>
  <c r="R407" i="11" a="1"/>
  <c r="R407" i="11" s="1"/>
  <c r="M407" i="11" a="1"/>
  <c r="M407" i="11" s="1"/>
  <c r="R406" i="11" a="1"/>
  <c r="R406" i="11" s="1"/>
  <c r="M406" i="11" a="1"/>
  <c r="M406" i="11" s="1"/>
  <c r="R405" i="11" a="1"/>
  <c r="R405" i="11" s="1"/>
  <c r="M405" i="11" a="1"/>
  <c r="M405" i="11" s="1"/>
  <c r="R404" i="11" a="1"/>
  <c r="R404" i="11" s="1"/>
  <c r="M404" i="11" a="1"/>
  <c r="M404" i="11" s="1"/>
  <c r="R401" i="11" a="1"/>
  <c r="R401" i="11" s="1"/>
  <c r="M401" i="11" a="1"/>
  <c r="M401" i="11" s="1"/>
  <c r="R400" i="11" a="1"/>
  <c r="R400" i="11" s="1"/>
  <c r="M400" i="11" a="1"/>
  <c r="M400" i="11" s="1"/>
  <c r="R399" i="11" a="1"/>
  <c r="R399" i="11" s="1"/>
  <c r="M399" i="11" a="1"/>
  <c r="M399" i="11" s="1"/>
  <c r="R398" i="11" a="1"/>
  <c r="R398" i="11" s="1"/>
  <c r="M398" i="11" a="1"/>
  <c r="M398" i="11" s="1"/>
  <c r="R396" i="11" a="1"/>
  <c r="R396" i="11" s="1"/>
  <c r="M396" i="11" a="1"/>
  <c r="M396" i="11" s="1"/>
  <c r="R395" i="11" a="1"/>
  <c r="R395" i="11" s="1"/>
  <c r="M395" i="11" a="1"/>
  <c r="M395" i="11" s="1"/>
  <c r="R394" i="11" a="1"/>
  <c r="R394" i="11" s="1"/>
  <c r="M394" i="11" a="1"/>
  <c r="M394" i="11" s="1"/>
  <c r="R393" i="11" a="1"/>
  <c r="R393" i="11" s="1"/>
  <c r="M393" i="11" a="1"/>
  <c r="M393" i="11" s="1"/>
  <c r="R390" i="11" a="1"/>
  <c r="R390" i="11" s="1"/>
  <c r="M390" i="11" a="1"/>
  <c r="M390" i="11" s="1"/>
  <c r="R389" i="11" a="1"/>
  <c r="R389" i="11" s="1"/>
  <c r="M389" i="11" a="1"/>
  <c r="M389" i="11" s="1"/>
  <c r="R386" i="11" a="1"/>
  <c r="R386" i="11" s="1"/>
  <c r="M386" i="11" a="1"/>
  <c r="M386" i="11" s="1"/>
  <c r="R385" i="11" a="1"/>
  <c r="R385" i="11" s="1"/>
  <c r="M385" i="11" a="1"/>
  <c r="M385" i="11" s="1"/>
  <c r="R384" i="11" a="1"/>
  <c r="R384" i="11" s="1"/>
  <c r="M384" i="11" a="1"/>
  <c r="M384" i="11" s="1"/>
  <c r="R383" i="11" a="1"/>
  <c r="R383" i="11" s="1"/>
  <c r="M383" i="11" a="1"/>
  <c r="M383" i="11" s="1"/>
  <c r="R382" i="11" a="1"/>
  <c r="R382" i="11" s="1"/>
  <c r="M382" i="11" a="1"/>
  <c r="M382" i="11" s="1"/>
  <c r="R381" i="11" a="1"/>
  <c r="R381" i="11" s="1"/>
  <c r="M381" i="11" a="1"/>
  <c r="M381" i="11" s="1"/>
  <c r="R380" i="11" a="1"/>
  <c r="R380" i="11" s="1"/>
  <c r="M380" i="11" a="1"/>
  <c r="M380" i="11" s="1"/>
  <c r="R379" i="11" a="1"/>
  <c r="R379" i="11" s="1"/>
  <c r="M379" i="11" a="1"/>
  <c r="M379" i="11" s="1"/>
  <c r="R374" i="11" a="1"/>
  <c r="R374" i="11" s="1"/>
  <c r="M374" i="11" a="1"/>
  <c r="M374" i="11" s="1"/>
  <c r="R373" i="11" a="1"/>
  <c r="R373" i="11" s="1"/>
  <c r="M373" i="11" a="1"/>
  <c r="M373" i="11" s="1"/>
  <c r="R372" i="11" a="1"/>
  <c r="R372" i="11" s="1"/>
  <c r="M372" i="11" a="1"/>
  <c r="M372" i="11" s="1"/>
  <c r="R371" i="11" a="1"/>
  <c r="R371" i="11" s="1"/>
  <c r="M371" i="11" a="1"/>
  <c r="M371" i="11" s="1"/>
  <c r="R370" i="11" a="1"/>
  <c r="R370" i="11" s="1"/>
  <c r="M370" i="11" a="1"/>
  <c r="M370" i="11" s="1"/>
  <c r="R369" i="11" a="1"/>
  <c r="R369" i="11" s="1"/>
  <c r="M369" i="11" a="1"/>
  <c r="M369" i="11" s="1"/>
  <c r="R368" i="11" a="1"/>
  <c r="R368" i="11" s="1"/>
  <c r="M368" i="11" a="1"/>
  <c r="M368" i="11" s="1"/>
  <c r="R367" i="11" a="1"/>
  <c r="R367" i="11" s="1"/>
  <c r="M367" i="11" a="1"/>
  <c r="M367" i="11" s="1"/>
  <c r="R366" i="11" a="1"/>
  <c r="R366" i="11" s="1"/>
  <c r="M366" i="11" a="1"/>
  <c r="M366" i="11" s="1"/>
  <c r="R365" i="11" a="1"/>
  <c r="R365" i="11" s="1"/>
  <c r="M365" i="11" a="1"/>
  <c r="M365" i="11" s="1"/>
  <c r="R364" i="11" a="1"/>
  <c r="R364" i="11" s="1"/>
  <c r="M364" i="11" a="1"/>
  <c r="M364" i="11" s="1"/>
  <c r="R363" i="11" a="1"/>
  <c r="R363" i="11" s="1"/>
  <c r="M363" i="11" a="1"/>
  <c r="M363" i="11" s="1"/>
  <c r="R362" i="11" a="1"/>
  <c r="R362" i="11" s="1"/>
  <c r="M362" i="11" a="1"/>
  <c r="M362" i="11" s="1"/>
  <c r="R361" i="11" a="1"/>
  <c r="R361" i="11" s="1"/>
  <c r="M361" i="11" a="1"/>
  <c r="M361" i="11" s="1"/>
  <c r="R358" i="11" a="1"/>
  <c r="R358" i="11" s="1"/>
  <c r="M358" i="11" a="1"/>
  <c r="M358" i="11" s="1"/>
  <c r="R357" i="11" a="1"/>
  <c r="R357" i="11" s="1"/>
  <c r="M357" i="11" a="1"/>
  <c r="M357" i="11" s="1"/>
  <c r="R356" i="11" a="1"/>
  <c r="R356" i="11" s="1"/>
  <c r="M356" i="11" a="1"/>
  <c r="M356" i="11" s="1"/>
  <c r="R355" i="11" a="1"/>
  <c r="R355" i="11" s="1"/>
  <c r="M355" i="11" a="1"/>
  <c r="M355" i="11" s="1"/>
  <c r="R352" i="11" a="1"/>
  <c r="R352" i="11" s="1"/>
  <c r="M352" i="11" a="1"/>
  <c r="M352" i="11" s="1"/>
  <c r="R351" i="11" a="1"/>
  <c r="R351" i="11" s="1"/>
  <c r="M351" i="11" a="1"/>
  <c r="M351" i="11" s="1"/>
  <c r="R350" i="11" a="1"/>
  <c r="R350" i="11" s="1"/>
  <c r="M350" i="11" a="1"/>
  <c r="M350" i="11" s="1"/>
  <c r="R349" i="11" a="1"/>
  <c r="R349" i="11" s="1"/>
  <c r="M349" i="11" a="1"/>
  <c r="M349" i="11" s="1"/>
  <c r="R347" i="11" a="1"/>
  <c r="R347" i="11" s="1"/>
  <c r="M347" i="11" a="1"/>
  <c r="M347" i="11" s="1"/>
  <c r="R346" i="11" a="1"/>
  <c r="R346" i="11" s="1"/>
  <c r="M346" i="11" a="1"/>
  <c r="M346" i="11" s="1"/>
  <c r="R345" i="11" a="1"/>
  <c r="R345" i="11" s="1"/>
  <c r="M345" i="11" a="1"/>
  <c r="M345" i="11" s="1"/>
  <c r="R344" i="11" a="1"/>
  <c r="R344" i="11" s="1"/>
  <c r="M344" i="11" a="1"/>
  <c r="M344" i="11" s="1"/>
  <c r="R341" i="11" a="1"/>
  <c r="R341" i="11" s="1"/>
  <c r="M341" i="11" a="1"/>
  <c r="M341" i="11" s="1"/>
  <c r="R340" i="11" a="1"/>
  <c r="R340" i="11" s="1"/>
  <c r="M340" i="11" a="1"/>
  <c r="M340" i="11" s="1"/>
  <c r="R337" i="11" a="1"/>
  <c r="R337" i="11" s="1"/>
  <c r="M337" i="11" a="1"/>
  <c r="M337" i="11" s="1"/>
  <c r="R336" i="11" a="1"/>
  <c r="R336" i="11" s="1"/>
  <c r="M336" i="11" a="1"/>
  <c r="M336" i="11" s="1"/>
  <c r="R335" i="11" a="1"/>
  <c r="R335" i="11" s="1"/>
  <c r="M335" i="11" a="1"/>
  <c r="M335" i="11" s="1"/>
  <c r="R334" i="11" a="1"/>
  <c r="R334" i="11" s="1"/>
  <c r="M334" i="11" a="1"/>
  <c r="M334" i="11" s="1"/>
  <c r="R333" i="11" a="1"/>
  <c r="R333" i="11" s="1"/>
  <c r="M333" i="11" a="1"/>
  <c r="M333" i="11" s="1"/>
  <c r="R332" i="11" a="1"/>
  <c r="R332" i="11" s="1"/>
  <c r="M332" i="11" a="1"/>
  <c r="M332" i="11" s="1"/>
  <c r="R331" i="11" a="1"/>
  <c r="R331" i="11" s="1"/>
  <c r="M331" i="11" a="1"/>
  <c r="M331" i="11" s="1"/>
  <c r="R330" i="11" a="1"/>
  <c r="R330" i="11" s="1"/>
  <c r="M330" i="11" a="1"/>
  <c r="M330" i="11" s="1"/>
  <c r="R329" i="11" a="1"/>
  <c r="R329" i="11" s="1"/>
  <c r="M329" i="11" a="1"/>
  <c r="M329" i="11" s="1"/>
  <c r="R324" i="11" a="1"/>
  <c r="R324" i="11" s="1"/>
  <c r="M324" i="11" a="1"/>
  <c r="M324" i="11" s="1"/>
  <c r="R323" i="11" a="1"/>
  <c r="R323" i="11" s="1"/>
  <c r="M323" i="11" a="1"/>
  <c r="M323" i="11" s="1"/>
  <c r="R322" i="11" a="1"/>
  <c r="R322" i="11" s="1"/>
  <c r="M322" i="11" a="1"/>
  <c r="M322" i="11" s="1"/>
  <c r="R321" i="11" a="1"/>
  <c r="R321" i="11" s="1"/>
  <c r="M321" i="11" a="1"/>
  <c r="M321" i="11" s="1"/>
  <c r="R320" i="11" a="1"/>
  <c r="R320" i="11" s="1"/>
  <c r="M320" i="11" a="1"/>
  <c r="M320" i="11" s="1"/>
  <c r="R319" i="11" a="1"/>
  <c r="R319" i="11" s="1"/>
  <c r="M319" i="11" a="1"/>
  <c r="M319" i="11" s="1"/>
  <c r="R318" i="11" a="1"/>
  <c r="R318" i="11" s="1"/>
  <c r="M318" i="11" a="1"/>
  <c r="M318" i="11" s="1"/>
  <c r="R317" i="11" a="1"/>
  <c r="R317" i="11" s="1"/>
  <c r="M317" i="11" a="1"/>
  <c r="M317" i="11" s="1"/>
  <c r="R316" i="11" a="1"/>
  <c r="R316" i="11" s="1"/>
  <c r="M316" i="11" a="1"/>
  <c r="M316" i="11" s="1"/>
  <c r="R315" i="11" a="1"/>
  <c r="R315" i="11" s="1"/>
  <c r="M315" i="11" a="1"/>
  <c r="M315" i="11" s="1"/>
  <c r="R314" i="11" a="1"/>
  <c r="R314" i="11" s="1"/>
  <c r="M314" i="11" a="1"/>
  <c r="M314" i="11" s="1"/>
  <c r="R313" i="11" a="1"/>
  <c r="R313" i="11" s="1"/>
  <c r="M313" i="11" a="1"/>
  <c r="M313" i="11" s="1"/>
  <c r="R312" i="11" a="1"/>
  <c r="R312" i="11" s="1"/>
  <c r="M312" i="11" a="1"/>
  <c r="M312" i="11" s="1"/>
  <c r="R311" i="11" a="1"/>
  <c r="R311" i="11" s="1"/>
  <c r="M311" i="11" a="1"/>
  <c r="M311" i="11" s="1"/>
  <c r="R308" i="11" a="1"/>
  <c r="R308" i="11" s="1"/>
  <c r="M308" i="11" a="1"/>
  <c r="M308" i="11" s="1"/>
  <c r="R307" i="11" a="1"/>
  <c r="R307" i="11" s="1"/>
  <c r="M307" i="11" a="1"/>
  <c r="M307" i="11" s="1"/>
  <c r="R306" i="11" a="1"/>
  <c r="R306" i="11" s="1"/>
  <c r="M306" i="11" a="1"/>
  <c r="M306" i="11" s="1"/>
  <c r="R305" i="11" a="1"/>
  <c r="R305" i="11" s="1"/>
  <c r="M305" i="11" a="1"/>
  <c r="M305" i="11" s="1"/>
  <c r="R302" i="11" a="1"/>
  <c r="R302" i="11" s="1"/>
  <c r="M302" i="11" a="1"/>
  <c r="M302" i="11" s="1"/>
  <c r="R301" i="11" a="1"/>
  <c r="R301" i="11" s="1"/>
  <c r="M301" i="11" a="1"/>
  <c r="M301" i="11" s="1"/>
  <c r="R300" i="11" a="1"/>
  <c r="R300" i="11" s="1"/>
  <c r="M300" i="11" a="1"/>
  <c r="M300" i="11" s="1"/>
  <c r="R299" i="11" a="1"/>
  <c r="R299" i="11" s="1"/>
  <c r="M299" i="11" a="1"/>
  <c r="M299" i="11" s="1"/>
  <c r="R297" i="11" a="1"/>
  <c r="R297" i="11" s="1"/>
  <c r="M297" i="11" a="1"/>
  <c r="M297" i="11" s="1"/>
  <c r="R296" i="11" a="1"/>
  <c r="R296" i="11" s="1"/>
  <c r="M296" i="11" a="1"/>
  <c r="M296" i="11" s="1"/>
  <c r="R295" i="11" a="1"/>
  <c r="R295" i="11" s="1"/>
  <c r="M295" i="11" a="1"/>
  <c r="M295" i="11" s="1"/>
  <c r="R294" i="11" a="1"/>
  <c r="R294" i="11" s="1"/>
  <c r="M294" i="11" a="1"/>
  <c r="M294" i="11" s="1"/>
  <c r="R291" i="11" a="1"/>
  <c r="R291" i="11" s="1"/>
  <c r="M291" i="11" a="1"/>
  <c r="M291" i="11" s="1"/>
  <c r="R290" i="11" a="1"/>
  <c r="R290" i="11" s="1"/>
  <c r="M290" i="11" a="1"/>
  <c r="M290" i="11" s="1"/>
  <c r="R287" i="11" a="1"/>
  <c r="R287" i="11" s="1"/>
  <c r="M287" i="11" a="1"/>
  <c r="M287" i="11" s="1"/>
  <c r="R286" i="11" a="1"/>
  <c r="R286" i="11" s="1"/>
  <c r="M286" i="11" a="1"/>
  <c r="M286" i="11" s="1"/>
  <c r="R285" i="11" a="1"/>
  <c r="R285" i="11" s="1"/>
  <c r="M285" i="11" a="1"/>
  <c r="M285" i="11" s="1"/>
  <c r="R284" i="11" a="1"/>
  <c r="R284" i="11" s="1"/>
  <c r="M284" i="11" a="1"/>
  <c r="M284" i="11" s="1"/>
  <c r="R283" i="11" a="1"/>
  <c r="R283" i="11" s="1"/>
  <c r="M283" i="11" a="1"/>
  <c r="M283" i="11" s="1"/>
  <c r="R282" i="11" a="1"/>
  <c r="R282" i="11" s="1"/>
  <c r="M282" i="11" a="1"/>
  <c r="M282" i="11" s="1"/>
  <c r="R281" i="11" a="1"/>
  <c r="R281" i="11" s="1"/>
  <c r="M281" i="11" a="1"/>
  <c r="M281" i="11" s="1"/>
  <c r="R280" i="11" a="1"/>
  <c r="R280" i="11" s="1"/>
  <c r="M280" i="11" a="1"/>
  <c r="M280" i="11" s="1"/>
  <c r="R279" i="11" a="1"/>
  <c r="R279" i="11" s="1"/>
  <c r="M279" i="11" a="1"/>
  <c r="M279" i="11" s="1"/>
  <c r="R274" i="11" a="1"/>
  <c r="R274" i="11" s="1"/>
  <c r="M274" i="11" a="1"/>
  <c r="M274" i="11" s="1"/>
  <c r="R273" i="11" a="1"/>
  <c r="R273" i="11" s="1"/>
  <c r="M273" i="11" a="1"/>
  <c r="M273" i="11" s="1"/>
  <c r="R272" i="11" a="1"/>
  <c r="R272" i="11" s="1"/>
  <c r="M272" i="11" a="1"/>
  <c r="M272" i="11" s="1"/>
  <c r="R271" i="11" a="1"/>
  <c r="R271" i="11" s="1"/>
  <c r="M271" i="11" a="1"/>
  <c r="M271" i="11" s="1"/>
  <c r="R270" i="11" a="1"/>
  <c r="R270" i="11" s="1"/>
  <c r="M270" i="11" a="1"/>
  <c r="M270" i="11" s="1"/>
  <c r="R269" i="11" a="1"/>
  <c r="R269" i="11" s="1"/>
  <c r="M269" i="11" a="1"/>
  <c r="M269" i="11" s="1"/>
  <c r="R268" i="11" a="1"/>
  <c r="R268" i="11" s="1"/>
  <c r="M268" i="11" a="1"/>
  <c r="M268" i="11" s="1"/>
  <c r="R267" i="11" a="1"/>
  <c r="R267" i="11" s="1"/>
  <c r="M267" i="11" a="1"/>
  <c r="M267" i="11" s="1"/>
  <c r="R266" i="11" a="1"/>
  <c r="R266" i="11" s="1"/>
  <c r="M266" i="11" a="1"/>
  <c r="M266" i="11" s="1"/>
  <c r="R265" i="11" a="1"/>
  <c r="R265" i="11" s="1"/>
  <c r="M265" i="11" a="1"/>
  <c r="M265" i="11" s="1"/>
  <c r="R264" i="11" a="1"/>
  <c r="R264" i="11" s="1"/>
  <c r="M264" i="11" a="1"/>
  <c r="M264" i="11" s="1"/>
  <c r="R263" i="11" a="1"/>
  <c r="R263" i="11" s="1"/>
  <c r="M263" i="11" a="1"/>
  <c r="M263" i="11" s="1"/>
  <c r="R262" i="11" a="1"/>
  <c r="R262" i="11" s="1"/>
  <c r="M262" i="11" a="1"/>
  <c r="M262" i="11" s="1"/>
  <c r="R261" i="11" a="1"/>
  <c r="R261" i="11" s="1"/>
  <c r="M261" i="11" a="1"/>
  <c r="M261" i="11" s="1"/>
  <c r="R258" i="11" a="1"/>
  <c r="R258" i="11" s="1"/>
  <c r="M258" i="11" a="1"/>
  <c r="M258" i="11" s="1"/>
  <c r="R257" i="11" a="1"/>
  <c r="R257" i="11" s="1"/>
  <c r="M257" i="11" a="1"/>
  <c r="M257" i="11" s="1"/>
  <c r="R256" i="11" a="1"/>
  <c r="R256" i="11" s="1"/>
  <c r="M256" i="11" a="1"/>
  <c r="M256" i="11" s="1"/>
  <c r="R255" i="11" a="1"/>
  <c r="R255" i="11" s="1"/>
  <c r="M255" i="11" a="1"/>
  <c r="M255" i="11" s="1"/>
  <c r="R254" i="11" a="1"/>
  <c r="R254" i="11" s="1"/>
  <c r="M254" i="11" a="1"/>
  <c r="M254" i="11" s="1"/>
  <c r="R253" i="11" a="1"/>
  <c r="R253" i="11" s="1"/>
  <c r="M253" i="11" a="1"/>
  <c r="M253" i="11" s="1"/>
  <c r="R250" i="11" a="1"/>
  <c r="R250" i="11" s="1"/>
  <c r="M250" i="11" a="1"/>
  <c r="M250" i="11" s="1"/>
  <c r="R249" i="11" a="1"/>
  <c r="R249" i="11" s="1"/>
  <c r="M249" i="11" a="1"/>
  <c r="M249" i="11" s="1"/>
  <c r="R248" i="11" a="1"/>
  <c r="R248" i="11" s="1"/>
  <c r="M248" i="11" a="1"/>
  <c r="M248" i="11" s="1"/>
  <c r="R247" i="11" a="1"/>
  <c r="R247" i="11" s="1"/>
  <c r="M247" i="11" a="1"/>
  <c r="M247" i="11" s="1"/>
  <c r="R244" i="11" a="1"/>
  <c r="R244" i="11" s="1"/>
  <c r="M244" i="11" a="1"/>
  <c r="M244" i="11" s="1"/>
  <c r="R243" i="11" a="1"/>
  <c r="R243" i="11" s="1"/>
  <c r="M243" i="11" a="1"/>
  <c r="M243" i="11" s="1"/>
  <c r="R242" i="11" a="1"/>
  <c r="R242" i="11" s="1"/>
  <c r="M242" i="11" a="1"/>
  <c r="M242" i="11" s="1"/>
  <c r="R241" i="11" a="1"/>
  <c r="R241" i="11" s="1"/>
  <c r="M241" i="11" a="1"/>
  <c r="M241" i="11" s="1"/>
  <c r="R240" i="11" a="1"/>
  <c r="R240" i="11" s="1"/>
  <c r="M240" i="11" a="1"/>
  <c r="M240" i="11" s="1"/>
  <c r="R239" i="11" a="1"/>
  <c r="R239" i="11" s="1"/>
  <c r="M239" i="11" a="1"/>
  <c r="M239" i="11" s="1"/>
  <c r="R238" i="11" a="1"/>
  <c r="R238" i="11" s="1"/>
  <c r="M238" i="11" a="1"/>
  <c r="M238" i="11" s="1"/>
  <c r="R237" i="11" a="1"/>
  <c r="R237" i="11" s="1"/>
  <c r="M237" i="11" a="1"/>
  <c r="M237" i="11" s="1"/>
  <c r="R236" i="11" a="1"/>
  <c r="R236" i="11" s="1"/>
  <c r="M236" i="11" a="1"/>
  <c r="M236" i="11" s="1"/>
  <c r="R235" i="11" a="1"/>
  <c r="R235" i="11" s="1"/>
  <c r="M235" i="11" a="1"/>
  <c r="M235" i="11" s="1"/>
  <c r="R234" i="11" a="1"/>
  <c r="R234" i="11" s="1"/>
  <c r="M234" i="11" a="1"/>
  <c r="M234" i="11" s="1"/>
  <c r="R233" i="11" a="1"/>
  <c r="R233" i="11" s="1"/>
  <c r="M233" i="11" a="1"/>
  <c r="M233" i="11" s="1"/>
  <c r="R232" i="11" a="1"/>
  <c r="R232" i="11" s="1"/>
  <c r="M232" i="11" a="1"/>
  <c r="M232" i="11" s="1"/>
  <c r="R229" i="11" a="1"/>
  <c r="R229" i="11" s="1"/>
  <c r="M229" i="11" a="1"/>
  <c r="M229" i="11" s="1"/>
  <c r="R228" i="11" a="1"/>
  <c r="R228" i="11" s="1"/>
  <c r="M228" i="11" a="1"/>
  <c r="M228" i="11" s="1"/>
  <c r="R225" i="11" a="1"/>
  <c r="R225" i="11" s="1"/>
  <c r="M225" i="11" a="1"/>
  <c r="M225" i="11" s="1"/>
  <c r="R224" i="11" a="1"/>
  <c r="R224" i="11" s="1"/>
  <c r="M224" i="11" a="1"/>
  <c r="M224" i="11" s="1"/>
  <c r="R223" i="11" a="1"/>
  <c r="R223" i="11" s="1"/>
  <c r="M223" i="11" a="1"/>
  <c r="M223" i="11" s="1"/>
  <c r="R222" i="11" a="1"/>
  <c r="R222" i="11" s="1"/>
  <c r="M222" i="11" a="1"/>
  <c r="M222" i="11" s="1"/>
  <c r="R221" i="11" a="1"/>
  <c r="R221" i="11" s="1"/>
  <c r="M221" i="11" a="1"/>
  <c r="M221" i="11" s="1"/>
  <c r="R220" i="11" a="1"/>
  <c r="R220" i="11" s="1"/>
  <c r="M220" i="11" a="1"/>
  <c r="M220" i="11" s="1"/>
  <c r="R219" i="11" a="1"/>
  <c r="R219" i="11" s="1"/>
  <c r="M219" i="11" a="1"/>
  <c r="M219" i="11" s="1"/>
  <c r="R218" i="11" a="1"/>
  <c r="R218" i="11" s="1"/>
  <c r="M218" i="11" a="1"/>
  <c r="M218" i="11" s="1"/>
  <c r="R211" i="11" a="1"/>
  <c r="R211" i="11" s="1"/>
  <c r="M211" i="11" a="1"/>
  <c r="M211" i="11" s="1"/>
  <c r="R210" i="11" a="1"/>
  <c r="R210" i="11" s="1"/>
  <c r="M210" i="11" a="1"/>
  <c r="M210" i="11" s="1"/>
  <c r="R209" i="11" a="1"/>
  <c r="R209" i="11" s="1"/>
  <c r="M209" i="11" a="1"/>
  <c r="M209" i="11" s="1"/>
  <c r="R208" i="11" a="1"/>
  <c r="R208" i="11" s="1"/>
  <c r="M208" i="11" a="1"/>
  <c r="M208" i="11" s="1"/>
  <c r="R207" i="11" a="1"/>
  <c r="R207" i="11" s="1"/>
  <c r="M207" i="11" a="1"/>
  <c r="M207" i="11" s="1"/>
  <c r="R204" i="11" a="1"/>
  <c r="R204" i="11" s="1"/>
  <c r="M204" i="11" a="1"/>
  <c r="M204" i="11" s="1"/>
  <c r="R203" i="11" a="1"/>
  <c r="R203" i="11" s="1"/>
  <c r="M203" i="11" a="1"/>
  <c r="M203" i="11" s="1"/>
  <c r="R199" i="11" a="1"/>
  <c r="R199" i="11" s="1"/>
  <c r="M199" i="11" a="1"/>
  <c r="M199" i="11" s="1"/>
  <c r="R198" i="11" a="1"/>
  <c r="R198" i="11" s="1"/>
  <c r="M198" i="11" a="1"/>
  <c r="M198" i="11" s="1"/>
  <c r="R197" i="11" a="1"/>
  <c r="R197" i="11" s="1"/>
  <c r="M197" i="11" a="1"/>
  <c r="M197" i="11" s="1"/>
  <c r="R196" i="11" a="1"/>
  <c r="R196" i="11" s="1"/>
  <c r="M196" i="11" a="1"/>
  <c r="M196" i="11" s="1"/>
  <c r="R195" i="11" a="1"/>
  <c r="R195" i="11" s="1"/>
  <c r="M195" i="11" a="1"/>
  <c r="M195" i="11" s="1"/>
  <c r="R194" i="11" a="1"/>
  <c r="R194" i="11" s="1"/>
  <c r="M194" i="11" a="1"/>
  <c r="M194" i="11" s="1"/>
  <c r="R193" i="11" a="1"/>
  <c r="R193" i="11" s="1"/>
  <c r="M193" i="11" a="1"/>
  <c r="M193" i="11" s="1"/>
  <c r="R190" i="11" a="1"/>
  <c r="R190" i="11" s="1"/>
  <c r="M190" i="11" a="1"/>
  <c r="M190" i="11" s="1"/>
  <c r="R187" i="11" a="1"/>
  <c r="R187" i="11" s="1"/>
  <c r="M187" i="11" a="1"/>
  <c r="M187" i="11" s="1"/>
  <c r="R184" i="11" a="1"/>
  <c r="R184" i="11" s="1"/>
  <c r="M184" i="11" a="1"/>
  <c r="M184" i="11" s="1"/>
  <c r="R183" i="11" a="1"/>
  <c r="R183" i="11" s="1"/>
  <c r="M183" i="11" a="1"/>
  <c r="M183" i="11" s="1"/>
  <c r="R182" i="11" a="1"/>
  <c r="R182" i="11" s="1"/>
  <c r="M182" i="11" a="1"/>
  <c r="M182" i="11" s="1"/>
  <c r="R181" i="11" a="1"/>
  <c r="R181" i="11" s="1"/>
  <c r="M181" i="11" a="1"/>
  <c r="M181" i="11" s="1"/>
  <c r="R180" i="11" a="1"/>
  <c r="R180" i="11" s="1"/>
  <c r="M180" i="11" a="1"/>
  <c r="M180" i="11" s="1"/>
  <c r="R179" i="11" a="1"/>
  <c r="R179" i="11" s="1"/>
  <c r="M179" i="11" a="1"/>
  <c r="M179" i="11" s="1"/>
  <c r="R178" i="11" a="1"/>
  <c r="R178" i="11" s="1"/>
  <c r="M178" i="11" a="1"/>
  <c r="M178" i="11" s="1"/>
  <c r="R177" i="11" a="1"/>
  <c r="R177" i="11" s="1"/>
  <c r="M177" i="11" a="1"/>
  <c r="M177" i="11" s="1"/>
  <c r="R176" i="11" a="1"/>
  <c r="R176" i="11" s="1"/>
  <c r="M176" i="11" a="1"/>
  <c r="M176" i="11" s="1"/>
  <c r="R175" i="11" a="1"/>
  <c r="R175" i="11" s="1"/>
  <c r="M175" i="11" a="1"/>
  <c r="M175" i="11" s="1"/>
  <c r="R174" i="11" a="1"/>
  <c r="R174" i="11" s="1"/>
  <c r="M174" i="11" a="1"/>
  <c r="M174" i="11" s="1"/>
  <c r="R173" i="11" a="1"/>
  <c r="R173" i="11" s="1"/>
  <c r="M173" i="11" a="1"/>
  <c r="M173" i="11" s="1"/>
  <c r="R172" i="11" a="1"/>
  <c r="R172" i="11" s="1"/>
  <c r="M172" i="11" a="1"/>
  <c r="M172" i="11" s="1"/>
  <c r="R171" i="11" a="1"/>
  <c r="R171" i="11" s="1"/>
  <c r="M171" i="11" a="1"/>
  <c r="M171" i="11" s="1"/>
  <c r="R170" i="11" a="1"/>
  <c r="R170" i="11" s="1"/>
  <c r="M170" i="11" a="1"/>
  <c r="M170" i="11" s="1"/>
  <c r="R169" i="11" a="1"/>
  <c r="R169" i="11" s="1"/>
  <c r="M169" i="11" a="1"/>
  <c r="M169" i="11" s="1"/>
  <c r="R168" i="11" a="1"/>
  <c r="R168" i="11" s="1"/>
  <c r="M168" i="11" a="1"/>
  <c r="M168" i="11" s="1"/>
  <c r="R167" i="11" a="1"/>
  <c r="R167" i="11" s="1"/>
  <c r="M167" i="11" a="1"/>
  <c r="M167" i="11" s="1"/>
  <c r="R164" i="11" a="1"/>
  <c r="R164" i="11" s="1"/>
  <c r="M164" i="11" a="1"/>
  <c r="M164" i="11" s="1"/>
  <c r="R163" i="11" a="1"/>
  <c r="R163" i="11" s="1"/>
  <c r="M163" i="11" a="1"/>
  <c r="M163" i="11" s="1"/>
  <c r="R162" i="11" a="1"/>
  <c r="R162" i="11" s="1"/>
  <c r="M162" i="11" a="1"/>
  <c r="M162" i="11" s="1"/>
  <c r="R159" i="11" a="1"/>
  <c r="R159" i="11" s="1"/>
  <c r="M159" i="11" a="1"/>
  <c r="M159" i="11" s="1"/>
  <c r="R158" i="11" a="1"/>
  <c r="R158" i="11" s="1"/>
  <c r="M158" i="11" a="1"/>
  <c r="M158" i="11" s="1"/>
  <c r="R157" i="11" a="1"/>
  <c r="R157" i="11" s="1"/>
  <c r="M157" i="11" a="1"/>
  <c r="M157" i="11" s="1"/>
  <c r="R156" i="11" a="1"/>
  <c r="R156" i="11" s="1"/>
  <c r="M156" i="11" a="1"/>
  <c r="M156" i="11" s="1"/>
  <c r="R155" i="11" a="1"/>
  <c r="R155" i="11" s="1"/>
  <c r="M155" i="11" a="1"/>
  <c r="M155" i="11" s="1"/>
  <c r="R154" i="11" a="1"/>
  <c r="R154" i="11" s="1"/>
  <c r="M154" i="11" a="1"/>
  <c r="M154" i="11" s="1"/>
  <c r="R151" i="11" a="1"/>
  <c r="R151" i="11" s="1"/>
  <c r="M151" i="11" a="1"/>
  <c r="M151" i="11" s="1"/>
  <c r="R150" i="11" a="1"/>
  <c r="R150" i="11" s="1"/>
  <c r="M150" i="11" a="1"/>
  <c r="M150" i="11" s="1"/>
  <c r="R149" i="11" a="1"/>
  <c r="R149" i="11" s="1"/>
  <c r="M149" i="11" a="1"/>
  <c r="M149" i="11" s="1"/>
  <c r="R148" i="11" a="1"/>
  <c r="R148" i="11" s="1"/>
  <c r="M148" i="11" a="1"/>
  <c r="M148" i="11" s="1"/>
  <c r="R145" i="11" a="1"/>
  <c r="R145" i="11" s="1"/>
  <c r="M145" i="11" a="1"/>
  <c r="M145" i="11" s="1"/>
  <c r="R142" i="11" a="1"/>
  <c r="R142" i="11" s="1"/>
  <c r="M142" i="11" a="1"/>
  <c r="M142" i="11" s="1"/>
  <c r="R141" i="11" a="1"/>
  <c r="R141" i="11" s="1"/>
  <c r="M141" i="11" a="1"/>
  <c r="M141" i="11" s="1"/>
  <c r="R140" i="11" a="1"/>
  <c r="R140" i="11" s="1"/>
  <c r="M140" i="11" a="1"/>
  <c r="M140" i="11" s="1"/>
  <c r="R137" i="11" a="1"/>
  <c r="R137" i="11" s="1"/>
  <c r="M137" i="11" a="1"/>
  <c r="M137" i="11" s="1"/>
  <c r="R136" i="11" a="1"/>
  <c r="R136" i="11" s="1"/>
  <c r="M136" i="11" a="1"/>
  <c r="M136" i="11" s="1"/>
  <c r="R133" i="11" a="1"/>
  <c r="R133" i="11" s="1"/>
  <c r="M133" i="11" a="1"/>
  <c r="M133" i="11" s="1"/>
  <c r="R132" i="11" a="1"/>
  <c r="R132" i="11" s="1"/>
  <c r="M132" i="11" a="1"/>
  <c r="M132" i="11" s="1"/>
  <c r="R129" i="11" a="1"/>
  <c r="R129" i="11" s="1"/>
  <c r="M129" i="11" a="1"/>
  <c r="M129" i="11" s="1"/>
  <c r="R128" i="11" a="1"/>
  <c r="R128" i="11" s="1"/>
  <c r="M128" i="11" a="1"/>
  <c r="M128" i="11" s="1"/>
  <c r="R125" i="11" a="1"/>
  <c r="R125" i="11" s="1"/>
  <c r="M125" i="11" a="1"/>
  <c r="M125" i="11" s="1"/>
  <c r="R124" i="11" a="1"/>
  <c r="R124" i="11" s="1"/>
  <c r="M124" i="11" a="1"/>
  <c r="M124" i="11" s="1"/>
  <c r="R123" i="11" a="1"/>
  <c r="R123" i="11" s="1"/>
  <c r="M123" i="11" a="1"/>
  <c r="M123" i="11" s="1"/>
  <c r="R122" i="11" a="1"/>
  <c r="R122" i="11" s="1"/>
  <c r="M122" i="11" a="1"/>
  <c r="M122" i="11" s="1"/>
  <c r="R121" i="11" a="1"/>
  <c r="R121" i="11" s="1"/>
  <c r="M121" i="11" a="1"/>
  <c r="M121" i="11" s="1"/>
  <c r="R120" i="11" a="1"/>
  <c r="R120" i="11" s="1"/>
  <c r="M120" i="11" a="1"/>
  <c r="M120" i="11" s="1"/>
  <c r="R118" i="11" a="1"/>
  <c r="R118" i="11" s="1"/>
  <c r="M118" i="11" a="1"/>
  <c r="M118" i="11" s="1"/>
  <c r="R117" i="11" a="1"/>
  <c r="R117" i="11" s="1"/>
  <c r="M117" i="11" a="1"/>
  <c r="M117" i="11" s="1"/>
  <c r="R114" i="11" a="1"/>
  <c r="R114" i="11" s="1"/>
  <c r="M114" i="11" a="1"/>
  <c r="M114" i="11" s="1"/>
  <c r="R113" i="11" a="1"/>
  <c r="R113" i="11" s="1"/>
  <c r="M113" i="11" a="1"/>
  <c r="M113" i="11" s="1"/>
  <c r="R112" i="11" a="1"/>
  <c r="R112" i="11" s="1"/>
  <c r="M112" i="11" a="1"/>
  <c r="M112" i="11" s="1"/>
  <c r="R111" i="11" a="1"/>
  <c r="R111" i="11" s="1"/>
  <c r="M111" i="11" a="1"/>
  <c r="M111" i="11" s="1"/>
  <c r="R110" i="11" a="1"/>
  <c r="R110" i="11" s="1"/>
  <c r="M110" i="11" a="1"/>
  <c r="M110" i="11" s="1"/>
  <c r="R109" i="11" a="1"/>
  <c r="R109" i="11" s="1"/>
  <c r="M109" i="11" a="1"/>
  <c r="M109" i="11" s="1"/>
  <c r="R108" i="11" a="1"/>
  <c r="R108" i="11" s="1"/>
  <c r="M108" i="11" a="1"/>
  <c r="M108" i="11" s="1"/>
  <c r="R107" i="11" a="1"/>
  <c r="R107" i="11" s="1"/>
  <c r="M107" i="11" a="1"/>
  <c r="M107" i="11" s="1"/>
  <c r="R105" i="11" a="1"/>
  <c r="R105" i="11" s="1"/>
  <c r="M105" i="11" a="1"/>
  <c r="M105" i="11" s="1"/>
  <c r="R104" i="11" a="1"/>
  <c r="R104" i="11" s="1"/>
  <c r="M104" i="11" a="1"/>
  <c r="M104" i="11" s="1"/>
  <c r="R103" i="11" a="1"/>
  <c r="R103" i="11" s="1"/>
  <c r="M103" i="11" a="1"/>
  <c r="M103" i="11" s="1"/>
  <c r="R102" i="11" a="1"/>
  <c r="R102" i="11" s="1"/>
  <c r="M102" i="11" a="1"/>
  <c r="M102" i="11" s="1"/>
  <c r="R101" i="11" a="1"/>
  <c r="R101" i="11" s="1"/>
  <c r="M101" i="11" a="1"/>
  <c r="M101" i="11" s="1"/>
  <c r="R100" i="11" a="1"/>
  <c r="R100" i="11" s="1"/>
  <c r="M100" i="11" a="1"/>
  <c r="M100" i="11" s="1"/>
  <c r="R99" i="11" a="1"/>
  <c r="R99" i="11" s="1"/>
  <c r="M99" i="11" a="1"/>
  <c r="M99" i="11" s="1"/>
  <c r="R98" i="11" a="1"/>
  <c r="R98" i="11" s="1"/>
  <c r="M98" i="11" a="1"/>
  <c r="M98" i="11" s="1"/>
  <c r="R97" i="11" a="1"/>
  <c r="R97" i="11" s="1"/>
  <c r="M97" i="11" a="1"/>
  <c r="M97" i="11" s="1"/>
  <c r="R96" i="11" a="1"/>
  <c r="R96" i="11" s="1"/>
  <c r="M96" i="11" a="1"/>
  <c r="M96" i="11" s="1"/>
  <c r="R93" i="11" a="1"/>
  <c r="R93" i="11" s="1"/>
  <c r="M93" i="11" a="1"/>
  <c r="M93" i="11" s="1"/>
  <c r="R92" i="11" a="1"/>
  <c r="R92" i="11" s="1"/>
  <c r="M92" i="11" a="1"/>
  <c r="M92" i="11" s="1"/>
  <c r="R91" i="11" a="1"/>
  <c r="R91" i="11" s="1"/>
  <c r="M91" i="11" a="1"/>
  <c r="M91" i="11" s="1"/>
  <c r="R88" i="11" a="1"/>
  <c r="R88" i="11" s="1"/>
  <c r="M88" i="11" a="1"/>
  <c r="M88" i="11" s="1"/>
  <c r="R87" i="11" a="1"/>
  <c r="R87" i="11" s="1"/>
  <c r="M87" i="11" a="1"/>
  <c r="M87" i="11" s="1"/>
  <c r="R82" i="11" a="1"/>
  <c r="R82" i="11" s="1"/>
  <c r="M82" i="11" a="1"/>
  <c r="M82" i="11" s="1"/>
  <c r="R81" i="11" a="1"/>
  <c r="R81" i="11" s="1"/>
  <c r="M81" i="11" a="1"/>
  <c r="M81" i="11" s="1"/>
  <c r="R80" i="11" a="1"/>
  <c r="R80" i="11" s="1"/>
  <c r="M80" i="11" a="1"/>
  <c r="M80" i="11" s="1"/>
  <c r="R79" i="11" a="1"/>
  <c r="R79" i="11" s="1"/>
  <c r="M79" i="11" a="1"/>
  <c r="M79" i="11" s="1"/>
  <c r="R78" i="11" a="1"/>
  <c r="R78" i="11" s="1"/>
  <c r="M78" i="11" a="1"/>
  <c r="M78" i="11" s="1"/>
  <c r="R77" i="11" a="1"/>
  <c r="R77" i="11" s="1"/>
  <c r="M77" i="11" a="1"/>
  <c r="M77" i="11" s="1"/>
  <c r="R76" i="11" a="1"/>
  <c r="R76" i="11" s="1"/>
  <c r="M76" i="11" a="1"/>
  <c r="M76" i="11" s="1"/>
  <c r="R75" i="11" a="1"/>
  <c r="R75" i="11" s="1"/>
  <c r="M75" i="11" a="1"/>
  <c r="M75" i="11" s="1"/>
  <c r="R74" i="11" a="1"/>
  <c r="R74" i="11" s="1"/>
  <c r="M74" i="11" a="1"/>
  <c r="M74" i="11" s="1"/>
  <c r="R72" i="11" a="1"/>
  <c r="R72" i="11" s="1"/>
  <c r="M72" i="11" a="1"/>
  <c r="M72" i="11" s="1"/>
  <c r="R70" i="11" a="1"/>
  <c r="R70" i="11" s="1"/>
  <c r="M70" i="11" a="1"/>
  <c r="M70" i="11" s="1"/>
  <c r="R69" i="11" a="1"/>
  <c r="R69" i="11" s="1"/>
  <c r="M69" i="11" a="1"/>
  <c r="M69" i="11" s="1"/>
  <c r="R68" i="11" a="1"/>
  <c r="R68" i="11" s="1"/>
  <c r="M68" i="11" a="1"/>
  <c r="M68" i="11" s="1"/>
  <c r="R66" i="11" a="1"/>
  <c r="R66" i="11" s="1"/>
  <c r="M66" i="11" a="1"/>
  <c r="M66" i="11" s="1"/>
  <c r="R65" i="11" a="1"/>
  <c r="R65" i="11" s="1"/>
  <c r="M65" i="11" a="1"/>
  <c r="M65" i="11" s="1"/>
  <c r="R64" i="11" a="1"/>
  <c r="R64" i="11" s="1"/>
  <c r="M64" i="11" a="1"/>
  <c r="M64" i="11" s="1"/>
  <c r="R62" i="11" a="1"/>
  <c r="R62" i="11" s="1"/>
  <c r="M62" i="11" a="1"/>
  <c r="M62" i="11" s="1"/>
  <c r="R61" i="11" a="1"/>
  <c r="R61" i="11" s="1"/>
  <c r="M61" i="11" a="1"/>
  <c r="M61" i="11" s="1"/>
  <c r="R60" i="11" a="1"/>
  <c r="R60" i="11" s="1"/>
  <c r="M60" i="11" a="1"/>
  <c r="M60" i="11" s="1"/>
  <c r="R58" i="11" a="1"/>
  <c r="R58" i="11" s="1"/>
  <c r="M58" i="11" a="1"/>
  <c r="M58" i="11" s="1"/>
  <c r="R57" i="11" a="1"/>
  <c r="R57" i="11" s="1"/>
  <c r="M57" i="11" a="1"/>
  <c r="M57" i="11" s="1"/>
  <c r="R55" i="11" a="1"/>
  <c r="R55" i="11" s="1"/>
  <c r="M55" i="11" a="1"/>
  <c r="M55" i="11" s="1"/>
  <c r="R54" i="11" a="1"/>
  <c r="R54" i="11" s="1"/>
  <c r="M54" i="11" a="1"/>
  <c r="M54" i="11" s="1"/>
  <c r="R53" i="11" a="1"/>
  <c r="R53" i="11" s="1"/>
  <c r="M53" i="11" a="1"/>
  <c r="M53" i="11" s="1"/>
  <c r="R50" i="11" a="1"/>
  <c r="R50" i="11" s="1"/>
  <c r="M50" i="11" a="1"/>
  <c r="M50" i="11" s="1"/>
  <c r="R49" i="11" a="1"/>
  <c r="R49" i="11" s="1"/>
  <c r="M49" i="11" a="1"/>
  <c r="M49" i="11" s="1"/>
  <c r="R46" i="11" a="1"/>
  <c r="R46" i="11" s="1"/>
  <c r="M46" i="11" a="1"/>
  <c r="M46" i="11" s="1"/>
  <c r="R45" i="11" a="1"/>
  <c r="R45" i="11" s="1"/>
  <c r="M45" i="11" a="1"/>
  <c r="M45" i="11" s="1"/>
  <c r="R44" i="11" a="1"/>
  <c r="R44" i="11" s="1"/>
  <c r="M44" i="11" a="1"/>
  <c r="M44" i="11" s="1"/>
  <c r="R41" i="11" a="1"/>
  <c r="R41" i="11" s="1"/>
  <c r="M41" i="11" a="1"/>
  <c r="M41" i="11" s="1"/>
  <c r="R40" i="11" a="1"/>
  <c r="R40" i="11" s="1"/>
  <c r="M40" i="11" a="1"/>
  <c r="M40" i="11" s="1"/>
  <c r="R39" i="11" a="1"/>
  <c r="R39" i="11" s="1"/>
  <c r="M39" i="11" a="1"/>
  <c r="M39" i="11" s="1"/>
  <c r="R36" i="11" a="1"/>
  <c r="R36" i="11" s="1"/>
  <c r="M36" i="11" a="1"/>
  <c r="M36" i="11" s="1"/>
  <c r="R35" i="11" a="1"/>
  <c r="R35" i="11" s="1"/>
  <c r="M35" i="11" a="1"/>
  <c r="M35" i="11" s="1"/>
  <c r="R34" i="11" a="1"/>
  <c r="R34" i="11" s="1"/>
  <c r="M34" i="11" a="1"/>
  <c r="M34" i="11" s="1"/>
  <c r="R33" i="11" a="1"/>
  <c r="R33" i="11" s="1"/>
  <c r="M33" i="11" a="1"/>
  <c r="M33" i="11" s="1"/>
  <c r="R32" i="11" a="1"/>
  <c r="R32" i="11" s="1"/>
  <c r="M32" i="11" a="1"/>
  <c r="M32" i="11" s="1"/>
  <c r="R31" i="11" a="1"/>
  <c r="R31" i="11" s="1"/>
  <c r="M31" i="11" a="1"/>
  <c r="M31" i="11" s="1"/>
  <c r="R28" i="11" a="1"/>
  <c r="R28" i="11" s="1"/>
  <c r="M28" i="11" a="1"/>
  <c r="M28" i="11" s="1"/>
  <c r="R27" i="11" a="1"/>
  <c r="R27" i="11" s="1"/>
  <c r="M27" i="11" a="1"/>
  <c r="M27" i="11" s="1"/>
  <c r="R24" i="11" a="1"/>
  <c r="R24" i="11" s="1"/>
  <c r="M24" i="11" a="1"/>
  <c r="M24" i="11" s="1"/>
  <c r="R23" i="11" a="1"/>
  <c r="R23" i="11" s="1"/>
  <c r="M23" i="11" a="1"/>
  <c r="M23" i="11" s="1"/>
  <c r="R20" i="11" a="1"/>
  <c r="R20" i="11" s="1"/>
  <c r="M20" i="11" a="1"/>
  <c r="M20" i="11" s="1"/>
  <c r="R19" i="11" a="1"/>
  <c r="R19" i="11" s="1"/>
  <c r="M19" i="11" a="1"/>
  <c r="M19" i="11" s="1"/>
  <c r="R16" i="11" a="1"/>
  <c r="R16" i="11" s="1"/>
  <c r="M16" i="11" a="1"/>
  <c r="M16" i="11" s="1"/>
  <c r="R13" i="11" a="1"/>
  <c r="R13" i="11" s="1"/>
  <c r="M13" i="11" a="1"/>
  <c r="M13" i="11" s="1"/>
  <c r="R12" i="11" a="1"/>
  <c r="R12" i="11" s="1"/>
  <c r="M12" i="11" a="1"/>
  <c r="M12" i="11" s="1"/>
  <c r="R11" i="11" a="1"/>
  <c r="R11" i="11" s="1"/>
  <c r="M11" i="11" a="1"/>
  <c r="M11" i="11" s="1"/>
  <c r="M128" i="16" a="1"/>
  <c r="M128" i="16" s="1"/>
  <c r="M125" i="16" a="1"/>
  <c r="M125" i="16" s="1"/>
  <c r="M121" i="16" a="1"/>
  <c r="M121" i="16" s="1"/>
  <c r="M120" i="16" a="1"/>
  <c r="M120" i="16" s="1"/>
  <c r="M119" i="16" a="1"/>
  <c r="M119" i="16" s="1"/>
  <c r="M124" i="16" a="1"/>
  <c r="M124" i="16" s="1"/>
  <c r="M118" i="16" a="1"/>
  <c r="M118" i="16" s="1"/>
  <c r="M117" i="16" a="1"/>
  <c r="M117" i="16" s="1"/>
  <c r="EI85" i="25"/>
  <c r="DX85" i="25"/>
  <c r="DM85" i="25"/>
  <c r="DK85" i="25"/>
  <c r="CZ85" i="25"/>
  <c r="CO85" i="25"/>
  <c r="CD85" i="25"/>
  <c r="CB85" i="25"/>
  <c r="BQ85" i="25"/>
  <c r="BF85" i="25"/>
  <c r="EI79" i="25"/>
  <c r="DX79" i="25"/>
  <c r="DM79" i="25"/>
  <c r="DK79" i="25"/>
  <c r="CZ79" i="25"/>
  <c r="CO79" i="25"/>
  <c r="CD79" i="25"/>
  <c r="CB79" i="25"/>
  <c r="BQ79" i="25"/>
  <c r="BF79" i="25"/>
  <c r="EI69" i="25"/>
  <c r="DX69" i="25"/>
  <c r="DM69" i="25"/>
  <c r="DK69" i="25"/>
  <c r="CZ69" i="25"/>
  <c r="CO69" i="25"/>
  <c r="CD69" i="25"/>
  <c r="CB69" i="25"/>
  <c r="BQ69" i="25"/>
  <c r="BF69" i="25"/>
  <c r="EI63" i="25"/>
  <c r="DX63" i="25"/>
  <c r="DM63" i="25"/>
  <c r="DK63" i="25"/>
  <c r="CZ63" i="25"/>
  <c r="CO63" i="25"/>
  <c r="CD63" i="25"/>
  <c r="CB63" i="25"/>
  <c r="BQ63" i="25"/>
  <c r="BF63" i="25"/>
  <c r="ET51" i="25"/>
  <c r="EI51" i="25"/>
  <c r="DX51" i="25"/>
  <c r="DM51" i="25"/>
  <c r="DK51" i="25"/>
  <c r="CZ51" i="25"/>
  <c r="CO51" i="25"/>
  <c r="BF51" i="25"/>
  <c r="EI4" i="25"/>
  <c r="DX4" i="25"/>
  <c r="CZ4" i="25"/>
  <c r="CO4" i="25"/>
  <c r="BQ4" i="25"/>
  <c r="BF4" i="25"/>
  <c r="H633" i="11"/>
  <c r="H632" i="11"/>
  <c r="H631" i="11"/>
  <c r="H630" i="11"/>
  <c r="H629" i="11"/>
  <c r="H628" i="11"/>
  <c r="H627" i="11"/>
  <c r="H626" i="11"/>
  <c r="H625" i="11"/>
  <c r="H624" i="11"/>
  <c r="H623" i="11"/>
  <c r="H622" i="11"/>
  <c r="H621" i="11"/>
  <c r="H620" i="11"/>
  <c r="H617" i="11"/>
  <c r="H616" i="11"/>
  <c r="H615" i="11"/>
  <c r="H614" i="11"/>
  <c r="H611" i="11"/>
  <c r="H610" i="11"/>
  <c r="H609" i="11"/>
  <c r="H608" i="11"/>
  <c r="H606" i="11"/>
  <c r="H605" i="11"/>
  <c r="H604" i="11"/>
  <c r="H603" i="11"/>
  <c r="H600" i="11"/>
  <c r="H599" i="11"/>
  <c r="H596" i="11"/>
  <c r="H595" i="11"/>
  <c r="H594" i="11"/>
  <c r="H593" i="11"/>
  <c r="H592" i="11"/>
  <c r="H591" i="11"/>
  <c r="H590" i="11"/>
  <c r="H589" i="11"/>
  <c r="H584" i="11"/>
  <c r="H583" i="11"/>
  <c r="H582" i="11"/>
  <c r="H581" i="11"/>
  <c r="H580" i="11"/>
  <c r="H579" i="11"/>
  <c r="H578" i="11"/>
  <c r="H577" i="11"/>
  <c r="H576" i="11"/>
  <c r="H575" i="11"/>
  <c r="H574" i="11"/>
  <c r="H573" i="11"/>
  <c r="H572" i="11"/>
  <c r="H571" i="11"/>
  <c r="H568" i="11"/>
  <c r="H567" i="11"/>
  <c r="H566" i="11"/>
  <c r="H565" i="11"/>
  <c r="H562" i="11"/>
  <c r="H561" i="11"/>
  <c r="H560" i="11"/>
  <c r="H559" i="11"/>
  <c r="H557" i="11"/>
  <c r="H556" i="11"/>
  <c r="H555" i="11"/>
  <c r="H554" i="11"/>
  <c r="H551" i="11"/>
  <c r="H550" i="11"/>
  <c r="H546" i="11"/>
  <c r="H545" i="11"/>
  <c r="H544" i="11"/>
  <c r="H543" i="11"/>
  <c r="H542" i="11"/>
  <c r="H541" i="11"/>
  <c r="H540" i="11"/>
  <c r="H539" i="11"/>
  <c r="H534" i="11"/>
  <c r="H533" i="11"/>
  <c r="H532" i="11"/>
  <c r="H531" i="11"/>
  <c r="H530" i="11"/>
  <c r="H529" i="11"/>
  <c r="H528" i="11"/>
  <c r="H527" i="11"/>
  <c r="H526" i="11"/>
  <c r="H525" i="11"/>
  <c r="H524" i="11"/>
  <c r="H523" i="11"/>
  <c r="H522" i="11"/>
  <c r="H521" i="11"/>
  <c r="H518" i="11"/>
  <c r="H517" i="11"/>
  <c r="H516" i="11"/>
  <c r="H515" i="11"/>
  <c r="H512" i="11"/>
  <c r="H511" i="11"/>
  <c r="H510" i="11"/>
  <c r="H509" i="11"/>
  <c r="H507" i="11"/>
  <c r="H506" i="11"/>
  <c r="H505" i="11"/>
  <c r="H504" i="11"/>
  <c r="H501" i="11"/>
  <c r="H500" i="11"/>
  <c r="H496" i="11"/>
  <c r="H495" i="11"/>
  <c r="H494" i="11"/>
  <c r="H493" i="11"/>
  <c r="H492" i="11"/>
  <c r="H491" i="11"/>
  <c r="H490" i="11"/>
  <c r="H489" i="11"/>
  <c r="H484" i="11"/>
  <c r="H483" i="11"/>
  <c r="H482" i="11"/>
  <c r="H481" i="11"/>
  <c r="H480" i="11"/>
  <c r="H479" i="11"/>
  <c r="H478" i="11"/>
  <c r="H477" i="11"/>
  <c r="H476" i="11"/>
  <c r="H475" i="11"/>
  <c r="H474" i="11"/>
  <c r="H473" i="11"/>
  <c r="H472" i="11"/>
  <c r="H471" i="11"/>
  <c r="H468" i="11"/>
  <c r="H467" i="11"/>
  <c r="H466" i="11"/>
  <c r="H465" i="11"/>
  <c r="H464" i="11"/>
  <c r="H463" i="11"/>
  <c r="H460" i="11"/>
  <c r="H459" i="11"/>
  <c r="H458" i="11"/>
  <c r="H457" i="11"/>
  <c r="H454" i="11"/>
  <c r="H453" i="11"/>
  <c r="H452" i="11"/>
  <c r="H451" i="11"/>
  <c r="H450" i="11"/>
  <c r="H449" i="11"/>
  <c r="H448" i="11"/>
  <c r="H447" i="11"/>
  <c r="H446" i="11"/>
  <c r="H445" i="11"/>
  <c r="H444" i="11"/>
  <c r="H443" i="11"/>
  <c r="H442" i="11"/>
  <c r="H439" i="11"/>
  <c r="H438" i="11"/>
  <c r="H435" i="11"/>
  <c r="H434" i="11"/>
  <c r="H433" i="11"/>
  <c r="H432" i="11"/>
  <c r="H431" i="11"/>
  <c r="H430" i="11"/>
  <c r="H429" i="11"/>
  <c r="H428" i="11"/>
  <c r="PC4" i="20"/>
  <c r="NX4" i="20"/>
  <c r="MS4" i="20"/>
  <c r="LI4" i="20"/>
  <c r="KD4" i="20"/>
  <c r="IY4" i="20"/>
  <c r="HO4" i="20"/>
  <c r="GJ4" i="20"/>
  <c r="FE4" i="20"/>
  <c r="DU4" i="20"/>
  <c r="CP4" i="20"/>
  <c r="BK4" i="20"/>
  <c r="MC83" i="20"/>
  <c r="DL77" i="25" s="1"/>
  <c r="MC82" i="20"/>
  <c r="DL76" i="25" s="1"/>
  <c r="MC81" i="20"/>
  <c r="DL75" i="25" s="1"/>
  <c r="MC80" i="20"/>
  <c r="DL74" i="25" s="1"/>
  <c r="MC79" i="20"/>
  <c r="DL73" i="25" s="1"/>
  <c r="MC78" i="20"/>
  <c r="DL72" i="25" s="1"/>
  <c r="MC77" i="20"/>
  <c r="DL71" i="25" s="1"/>
  <c r="MC76" i="20"/>
  <c r="DL70" i="25" s="1"/>
  <c r="II83" i="20"/>
  <c r="CC77" i="25" s="1"/>
  <c r="II82" i="20"/>
  <c r="CC76" i="25" s="1"/>
  <c r="II81" i="20"/>
  <c r="II80" i="20"/>
  <c r="CC74" i="25" s="1"/>
  <c r="II79" i="20"/>
  <c r="CC73" i="25" s="1"/>
  <c r="II78" i="20"/>
  <c r="II77" i="20"/>
  <c r="CC71" i="25" s="1"/>
  <c r="II76" i="20"/>
  <c r="CC70" i="25" s="1"/>
  <c r="AU83" i="20"/>
  <c r="K77" i="25" s="1"/>
  <c r="AU82" i="20"/>
  <c r="K76" i="25" s="1"/>
  <c r="AU81" i="20"/>
  <c r="K75" i="25" s="1"/>
  <c r="AU80" i="20"/>
  <c r="AU79" i="20"/>
  <c r="K73" i="25" s="1"/>
  <c r="AU78" i="20"/>
  <c r="K72" i="25" s="1"/>
  <c r="AU77" i="20"/>
  <c r="K71" i="25" s="1"/>
  <c r="AU76" i="20"/>
  <c r="K70" i="25" s="1"/>
  <c r="PT83" i="20"/>
  <c r="PS83" i="20"/>
  <c r="PR83" i="20"/>
  <c r="PQ83" i="20"/>
  <c r="PP83" i="20"/>
  <c r="PN83" i="20"/>
  <c r="PM83" i="20"/>
  <c r="PL83" i="20"/>
  <c r="PK83" i="20"/>
  <c r="PJ83" i="20"/>
  <c r="PI83" i="20"/>
  <c r="OO83" i="20"/>
  <c r="ON83" i="20"/>
  <c r="OM83" i="20"/>
  <c r="OL83" i="20"/>
  <c r="OK83" i="20"/>
  <c r="OI83" i="20"/>
  <c r="OH83" i="20"/>
  <c r="OG83" i="20"/>
  <c r="OF83" i="20"/>
  <c r="OE83" i="20"/>
  <c r="OD83" i="20"/>
  <c r="NH83" i="20"/>
  <c r="NG83" i="20"/>
  <c r="EL83" i="20"/>
  <c r="EK83" i="20"/>
  <c r="EJ83" i="20"/>
  <c r="EI83" i="20"/>
  <c r="EH83" i="20"/>
  <c r="EF83" i="20"/>
  <c r="EE83" i="20"/>
  <c r="ED83" i="20"/>
  <c r="EC83" i="20"/>
  <c r="EB83" i="20"/>
  <c r="DG83" i="20"/>
  <c r="DF83" i="20"/>
  <c r="DE83" i="20"/>
  <c r="DD83" i="20"/>
  <c r="DA83" i="20"/>
  <c r="CZ83" i="20"/>
  <c r="CY83" i="20"/>
  <c r="CX83" i="20"/>
  <c r="CB83" i="20"/>
  <c r="BY83" i="20"/>
  <c r="PT82" i="20"/>
  <c r="PS82" i="20"/>
  <c r="PR82" i="20"/>
  <c r="PQ82" i="20"/>
  <c r="PP82" i="20"/>
  <c r="PN82" i="20"/>
  <c r="PM82" i="20"/>
  <c r="PL82" i="20"/>
  <c r="PK82" i="20"/>
  <c r="PJ82" i="20"/>
  <c r="PI82" i="20"/>
  <c r="OO82" i="20"/>
  <c r="ON82" i="20"/>
  <c r="OM82" i="20"/>
  <c r="OL82" i="20"/>
  <c r="OK82" i="20"/>
  <c r="OI82" i="20"/>
  <c r="OH82" i="20"/>
  <c r="OG82" i="20"/>
  <c r="OF82" i="20"/>
  <c r="OE82" i="20"/>
  <c r="OD82" i="20"/>
  <c r="NH82" i="20"/>
  <c r="NG82" i="20"/>
  <c r="EL82" i="20"/>
  <c r="EK82" i="20"/>
  <c r="EJ82" i="20"/>
  <c r="EI82" i="20"/>
  <c r="EH82" i="20"/>
  <c r="EF82" i="20"/>
  <c r="EE82" i="20"/>
  <c r="ED82" i="20"/>
  <c r="EC82" i="20"/>
  <c r="EB82" i="20"/>
  <c r="DG82" i="20"/>
  <c r="DF82" i="20"/>
  <c r="DE82" i="20"/>
  <c r="DD82" i="20"/>
  <c r="DA82" i="20"/>
  <c r="CZ82" i="20"/>
  <c r="CY82" i="20"/>
  <c r="CX82" i="20"/>
  <c r="CB82" i="20"/>
  <c r="BY82" i="20"/>
  <c r="PT81" i="20"/>
  <c r="PS81" i="20"/>
  <c r="PR81" i="20"/>
  <c r="PQ81" i="20"/>
  <c r="PP81" i="20"/>
  <c r="PN81" i="20"/>
  <c r="PM81" i="20"/>
  <c r="PL81" i="20"/>
  <c r="PK81" i="20"/>
  <c r="PJ81" i="20"/>
  <c r="PI81" i="20"/>
  <c r="OO81" i="20"/>
  <c r="ON81" i="20"/>
  <c r="OM81" i="20"/>
  <c r="OL81" i="20"/>
  <c r="OK81" i="20"/>
  <c r="OK76" i="20"/>
  <c r="OK77" i="20"/>
  <c r="OK78" i="20"/>
  <c r="OK79" i="20"/>
  <c r="OK80" i="20"/>
  <c r="OI81" i="20"/>
  <c r="OH81" i="20"/>
  <c r="OG81" i="20"/>
  <c r="OF81" i="20"/>
  <c r="OE81" i="20"/>
  <c r="OD81" i="20"/>
  <c r="NH81" i="20"/>
  <c r="NG81" i="20"/>
  <c r="EL81" i="20"/>
  <c r="EK81" i="20"/>
  <c r="EJ81" i="20"/>
  <c r="EI81" i="20"/>
  <c r="EH81" i="20"/>
  <c r="EF81" i="20"/>
  <c r="EE81" i="20"/>
  <c r="ED81" i="20"/>
  <c r="EC81" i="20"/>
  <c r="EB81" i="20"/>
  <c r="DG81" i="20"/>
  <c r="DF81" i="20"/>
  <c r="DE81" i="20"/>
  <c r="DD81" i="20"/>
  <c r="DA81" i="20"/>
  <c r="CZ81" i="20"/>
  <c r="CY81" i="20"/>
  <c r="CX81" i="20"/>
  <c r="CB81" i="20"/>
  <c r="BY81" i="20"/>
  <c r="PT80" i="20"/>
  <c r="PS80" i="20"/>
  <c r="PR80" i="20"/>
  <c r="PQ80" i="20"/>
  <c r="PP80" i="20"/>
  <c r="PN80" i="20"/>
  <c r="PM80" i="20"/>
  <c r="PL80" i="20"/>
  <c r="PK80" i="20"/>
  <c r="PJ80" i="20"/>
  <c r="PI80" i="20"/>
  <c r="OO80" i="20"/>
  <c r="OO76" i="20"/>
  <c r="OO77" i="20"/>
  <c r="OO78" i="20"/>
  <c r="OO79" i="20"/>
  <c r="ON80" i="20"/>
  <c r="OM80" i="20"/>
  <c r="OL80" i="20"/>
  <c r="OI80" i="20"/>
  <c r="OH80" i="20"/>
  <c r="OG80" i="20"/>
  <c r="OF80" i="20"/>
  <c r="OE80" i="20"/>
  <c r="OD80" i="20"/>
  <c r="NH80" i="20"/>
  <c r="NG80" i="20"/>
  <c r="EL80" i="20"/>
  <c r="EK80" i="20"/>
  <c r="EJ80" i="20"/>
  <c r="EI80" i="20"/>
  <c r="EH80" i="20"/>
  <c r="EF80" i="20"/>
  <c r="EE80" i="20"/>
  <c r="ED80" i="20"/>
  <c r="EC80" i="20"/>
  <c r="EB80" i="20"/>
  <c r="DG80" i="20"/>
  <c r="DF80" i="20"/>
  <c r="DE80" i="20"/>
  <c r="DD80" i="20"/>
  <c r="DA80" i="20"/>
  <c r="CZ80" i="20"/>
  <c r="CY80" i="20"/>
  <c r="CX80" i="20"/>
  <c r="CB80" i="20"/>
  <c r="BY80" i="20"/>
  <c r="AS101" i="20"/>
  <c r="AR101" i="20"/>
  <c r="AQ101" i="20"/>
  <c r="AP101" i="20"/>
  <c r="AO101" i="20"/>
  <c r="AM101" i="20"/>
  <c r="AL101" i="20"/>
  <c r="AK101" i="20"/>
  <c r="AJ101" i="20"/>
  <c r="AI101" i="20"/>
  <c r="AH101" i="20"/>
  <c r="AF101" i="20"/>
  <c r="AE101" i="20"/>
  <c r="AD101" i="20"/>
  <c r="AC101" i="20"/>
  <c r="AB101" i="20"/>
  <c r="Z101" i="20"/>
  <c r="Y101" i="20"/>
  <c r="X101" i="20"/>
  <c r="W101" i="20"/>
  <c r="V101" i="20"/>
  <c r="U101" i="20"/>
  <c r="S101" i="20"/>
  <c r="R101" i="20"/>
  <c r="Q101" i="20"/>
  <c r="P101" i="20"/>
  <c r="O101" i="20"/>
  <c r="L101" i="20"/>
  <c r="K101" i="20"/>
  <c r="J101" i="20"/>
  <c r="H101" i="20"/>
  <c r="F101" i="20"/>
  <c r="BY58" i="20"/>
  <c r="H95" i="25"/>
  <c r="H94" i="25" s="1"/>
  <c r="H92" i="25" s="1"/>
  <c r="G95" i="25"/>
  <c r="G94" i="25" s="1"/>
  <c r="G92" i="25" s="1"/>
  <c r="F67" i="25"/>
  <c r="F66" i="25"/>
  <c r="F65" i="25"/>
  <c r="F64" i="25"/>
  <c r="F61" i="25"/>
  <c r="F60" i="25"/>
  <c r="F59" i="25"/>
  <c r="F58" i="25"/>
  <c r="F57" i="25"/>
  <c r="F56" i="25"/>
  <c r="F55" i="25"/>
  <c r="F54" i="25"/>
  <c r="F53" i="25"/>
  <c r="F52" i="25"/>
  <c r="ES95" i="25"/>
  <c r="ES94" i="25" s="1"/>
  <c r="ER95" i="25"/>
  <c r="ER94" i="25" s="1"/>
  <c r="EQ95" i="25"/>
  <c r="EQ94" i="25" s="1"/>
  <c r="EP95" i="25"/>
  <c r="EP94" i="25" s="1"/>
  <c r="EO95" i="25"/>
  <c r="EO94" i="25" s="1"/>
  <c r="EN95" i="25"/>
  <c r="EN94" i="25" s="1"/>
  <c r="EM95" i="25"/>
  <c r="EM94" i="25" s="1"/>
  <c r="EL95" i="25"/>
  <c r="EL94" i="25" s="1"/>
  <c r="EK95" i="25"/>
  <c r="EK94" i="25" s="1"/>
  <c r="EJ95" i="25"/>
  <c r="EJ94" i="25" s="1"/>
  <c r="EH95" i="25"/>
  <c r="EH94" i="25" s="1"/>
  <c r="EG95" i="25"/>
  <c r="EG94" i="25" s="1"/>
  <c r="EF95" i="25"/>
  <c r="EF94" i="25" s="1"/>
  <c r="EE95" i="25"/>
  <c r="EE94" i="25" s="1"/>
  <c r="ED95" i="25"/>
  <c r="ED94" i="25" s="1"/>
  <c r="EC95" i="25"/>
  <c r="EC94" i="25" s="1"/>
  <c r="EB95" i="25"/>
  <c r="EB94" i="25" s="1"/>
  <c r="EA95" i="25"/>
  <c r="EA94" i="25" s="1"/>
  <c r="DZ95" i="25"/>
  <c r="DZ94" i="25"/>
  <c r="DY95" i="25"/>
  <c r="DY94" i="25" s="1"/>
  <c r="DW95" i="25"/>
  <c r="DW94" i="25" s="1"/>
  <c r="DV95" i="25"/>
  <c r="DV94" i="25" s="1"/>
  <c r="DU95" i="25"/>
  <c r="DU94" i="25" s="1"/>
  <c r="DT95" i="25"/>
  <c r="DT94" i="25" s="1"/>
  <c r="DS95" i="25"/>
  <c r="DS94" i="25" s="1"/>
  <c r="DQ95" i="25"/>
  <c r="DQ94" i="25"/>
  <c r="DP95" i="25"/>
  <c r="DP94" i="25" s="1"/>
  <c r="DO95" i="25"/>
  <c r="DO94" i="25" s="1"/>
  <c r="DJ95" i="25"/>
  <c r="DJ94" i="25" s="1"/>
  <c r="DI95" i="25"/>
  <c r="DI94" i="25" s="1"/>
  <c r="DH95" i="25"/>
  <c r="DH94" i="25" s="1"/>
  <c r="DG95" i="25"/>
  <c r="DG94" i="25" s="1"/>
  <c r="DF95" i="25"/>
  <c r="DF94" i="25" s="1"/>
  <c r="DE95" i="25"/>
  <c r="DE94" i="25" s="1"/>
  <c r="DD95" i="25"/>
  <c r="DD94" i="25" s="1"/>
  <c r="DC95" i="25"/>
  <c r="DC94" i="25" s="1"/>
  <c r="DB95" i="25"/>
  <c r="DB94" i="25" s="1"/>
  <c r="DA95" i="25"/>
  <c r="DA94" i="25" s="1"/>
  <c r="CY95" i="25"/>
  <c r="CY94" i="25" s="1"/>
  <c r="CX95" i="25"/>
  <c r="CX94" i="25" s="1"/>
  <c r="CW95" i="25"/>
  <c r="CW94" i="25" s="1"/>
  <c r="CV95" i="25"/>
  <c r="CV94" i="25" s="1"/>
  <c r="CU95" i="25"/>
  <c r="CU94" i="25" s="1"/>
  <c r="CT95" i="25"/>
  <c r="CT94" i="25" s="1"/>
  <c r="CS95" i="25"/>
  <c r="CS94" i="25" s="1"/>
  <c r="CR95" i="25"/>
  <c r="CR94" i="25" s="1"/>
  <c r="CQ95" i="25"/>
  <c r="CQ94" i="25" s="1"/>
  <c r="CP95" i="25"/>
  <c r="CP94" i="25" s="1"/>
  <c r="CN95" i="25"/>
  <c r="CN94" i="25" s="1"/>
  <c r="CM95" i="25"/>
  <c r="CM94" i="25" s="1"/>
  <c r="CL95" i="25"/>
  <c r="CL94" i="25" s="1"/>
  <c r="CK95" i="25"/>
  <c r="CK94" i="25" s="1"/>
  <c r="CJ95" i="25"/>
  <c r="CJ94" i="25" s="1"/>
  <c r="CH95" i="25"/>
  <c r="CH94" i="25" s="1"/>
  <c r="CG95" i="25"/>
  <c r="CG94" i="25" s="1"/>
  <c r="CF95" i="25"/>
  <c r="CF94" i="25"/>
  <c r="CA95" i="25"/>
  <c r="CA94" i="25" s="1"/>
  <c r="BZ95" i="25"/>
  <c r="BZ94" i="25" s="1"/>
  <c r="BY95" i="25"/>
  <c r="BY94" i="25" s="1"/>
  <c r="BX95" i="25"/>
  <c r="BX94" i="25" s="1"/>
  <c r="BW95" i="25"/>
  <c r="BW94" i="25" s="1"/>
  <c r="BV95" i="25"/>
  <c r="BV94" i="25" s="1"/>
  <c r="BU95" i="25"/>
  <c r="BU94" i="25" s="1"/>
  <c r="BT95" i="25"/>
  <c r="BT94" i="25" s="1"/>
  <c r="BS95" i="25"/>
  <c r="BS94" i="25" s="1"/>
  <c r="BR95" i="25"/>
  <c r="BR94" i="25" s="1"/>
  <c r="BP95" i="25"/>
  <c r="BP94" i="25" s="1"/>
  <c r="BO95" i="25"/>
  <c r="BO94" i="25" s="1"/>
  <c r="BN95" i="25"/>
  <c r="BN94" i="25" s="1"/>
  <c r="BM95" i="25"/>
  <c r="BM94" i="25" s="1"/>
  <c r="BL95" i="25"/>
  <c r="BL94" i="25" s="1"/>
  <c r="BK95" i="25"/>
  <c r="BK94" i="25" s="1"/>
  <c r="BJ95" i="25"/>
  <c r="BJ94" i="25" s="1"/>
  <c r="BI95" i="25"/>
  <c r="BI94" i="25" s="1"/>
  <c r="BH95" i="25"/>
  <c r="BH94" i="25" s="1"/>
  <c r="BG95" i="25"/>
  <c r="BG94" i="25" s="1"/>
  <c r="BE95" i="25"/>
  <c r="BE94" i="25" s="1"/>
  <c r="BD95" i="25"/>
  <c r="BD94" i="25" s="1"/>
  <c r="BC95" i="25"/>
  <c r="BC94" i="25" s="1"/>
  <c r="BB95" i="25"/>
  <c r="BB94" i="25" s="1"/>
  <c r="BA95" i="25"/>
  <c r="BA94" i="25" s="1"/>
  <c r="AY95" i="25"/>
  <c r="AY94" i="25" s="1"/>
  <c r="AX95" i="25"/>
  <c r="AX94" i="25" s="1"/>
  <c r="AW95" i="25"/>
  <c r="AW94" i="25" s="1"/>
  <c r="AR95" i="25"/>
  <c r="AR94" i="25" s="1"/>
  <c r="AQ95" i="25"/>
  <c r="AQ94" i="25" s="1"/>
  <c r="AP95" i="25"/>
  <c r="AP94" i="25" s="1"/>
  <c r="AO95" i="25"/>
  <c r="AO94" i="25" s="1"/>
  <c r="AN95" i="25"/>
  <c r="AN94" i="25" s="1"/>
  <c r="AM95" i="25"/>
  <c r="AM94" i="25" s="1"/>
  <c r="AL95" i="25"/>
  <c r="AL94" i="25" s="1"/>
  <c r="AK95" i="25"/>
  <c r="AK94" i="25" s="1"/>
  <c r="AJ95" i="25"/>
  <c r="AJ94" i="25" s="1"/>
  <c r="AI95" i="25"/>
  <c r="AI94" i="25" s="1"/>
  <c r="AG95" i="25"/>
  <c r="AG94" i="25" s="1"/>
  <c r="AF95" i="25"/>
  <c r="AF94" i="25" s="1"/>
  <c r="AE95" i="25"/>
  <c r="AE94" i="25" s="1"/>
  <c r="AD95" i="25"/>
  <c r="AD94" i="25" s="1"/>
  <c r="AC95" i="25"/>
  <c r="AC94" i="25" s="1"/>
  <c r="AB95" i="25"/>
  <c r="AB94" i="25" s="1"/>
  <c r="AA95" i="25"/>
  <c r="AA94" i="25" s="1"/>
  <c r="Z95" i="25"/>
  <c r="Z94" i="25" s="1"/>
  <c r="Y95" i="25"/>
  <c r="Y94" i="25" s="1"/>
  <c r="X95" i="25"/>
  <c r="X94" i="25" s="1"/>
  <c r="V95" i="25"/>
  <c r="V94" i="25" s="1"/>
  <c r="U95" i="25"/>
  <c r="U94" i="25" s="1"/>
  <c r="T95" i="25"/>
  <c r="T94" i="25" s="1"/>
  <c r="S95" i="25"/>
  <c r="S94" i="25"/>
  <c r="R95" i="25"/>
  <c r="R94" i="25" s="1"/>
  <c r="P95" i="25"/>
  <c r="P94" i="25" s="1"/>
  <c r="O95" i="25"/>
  <c r="O94" i="25" s="1"/>
  <c r="N95" i="25"/>
  <c r="N94" i="25" s="1"/>
  <c r="ES47" i="25"/>
  <c r="ER47" i="25"/>
  <c r="EQ47" i="25"/>
  <c r="EP47" i="25"/>
  <c r="EO47" i="25"/>
  <c r="EN47" i="25"/>
  <c r="EM47" i="25"/>
  <c r="EL47" i="25"/>
  <c r="EK47" i="25"/>
  <c r="EJ47" i="25"/>
  <c r="EH47" i="25"/>
  <c r="EG47" i="25"/>
  <c r="EF47" i="25"/>
  <c r="EE47" i="25"/>
  <c r="ED47" i="25"/>
  <c r="EC47" i="25"/>
  <c r="EB47" i="25"/>
  <c r="EA47" i="25"/>
  <c r="DZ47" i="25"/>
  <c r="DY47" i="25"/>
  <c r="DW47" i="25"/>
  <c r="DV47" i="25"/>
  <c r="DU47" i="25"/>
  <c r="DT47" i="25"/>
  <c r="DS47" i="25"/>
  <c r="DR47" i="25"/>
  <c r="DQ47" i="25"/>
  <c r="DP47" i="25"/>
  <c r="DO47" i="25"/>
  <c r="DN47" i="25"/>
  <c r="DJ47" i="25"/>
  <c r="DI47" i="25"/>
  <c r="DH47" i="25"/>
  <c r="DG47" i="25"/>
  <c r="DF47" i="25"/>
  <c r="DE47" i="25"/>
  <c r="DD47" i="25"/>
  <c r="DC47" i="25"/>
  <c r="DB47" i="25"/>
  <c r="DA47" i="25"/>
  <c r="CY47" i="25"/>
  <c r="CX47" i="25"/>
  <c r="CW47" i="25"/>
  <c r="CV47" i="25"/>
  <c r="CU47" i="25"/>
  <c r="CT47" i="25"/>
  <c r="CS47" i="25"/>
  <c r="CR47" i="25"/>
  <c r="CQ47" i="25"/>
  <c r="CP47" i="25"/>
  <c r="CN47" i="25"/>
  <c r="CM47" i="25"/>
  <c r="CL47" i="25"/>
  <c r="CK47" i="25"/>
  <c r="CJ47" i="25"/>
  <c r="CI47" i="25"/>
  <c r="CH47" i="25"/>
  <c r="CG47" i="25"/>
  <c r="CF47" i="25"/>
  <c r="CE47" i="25"/>
  <c r="CA47" i="25"/>
  <c r="BZ47" i="25"/>
  <c r="BY47" i="25"/>
  <c r="BX47" i="25"/>
  <c r="BW47" i="25"/>
  <c r="BV47" i="25"/>
  <c r="BU47" i="25"/>
  <c r="BT47" i="25"/>
  <c r="BS47" i="25"/>
  <c r="BR47" i="25"/>
  <c r="BP47" i="25"/>
  <c r="BO47" i="25"/>
  <c r="BN47" i="25"/>
  <c r="BM47" i="25"/>
  <c r="BL47" i="25"/>
  <c r="BK47" i="25"/>
  <c r="BJ47" i="25"/>
  <c r="BI47" i="25"/>
  <c r="BH47" i="25"/>
  <c r="BG47" i="25"/>
  <c r="BE47" i="25"/>
  <c r="BD47" i="25"/>
  <c r="BC47" i="25"/>
  <c r="BB47" i="25"/>
  <c r="BA47" i="25"/>
  <c r="AZ47" i="25"/>
  <c r="AY47" i="25"/>
  <c r="AX47" i="25"/>
  <c r="AW47" i="25"/>
  <c r="AV47" i="25"/>
  <c r="AR47" i="25"/>
  <c r="AQ47" i="25"/>
  <c r="AP47" i="25"/>
  <c r="AO47" i="25"/>
  <c r="AN47" i="25"/>
  <c r="AM47" i="25"/>
  <c r="AL47" i="25"/>
  <c r="AK47" i="25"/>
  <c r="AJ47" i="25"/>
  <c r="AI47" i="25"/>
  <c r="AG47" i="25"/>
  <c r="AF47" i="25"/>
  <c r="AE47" i="25"/>
  <c r="AD47" i="25"/>
  <c r="AC47" i="25"/>
  <c r="AB47" i="25"/>
  <c r="AA47" i="25"/>
  <c r="Z47" i="25"/>
  <c r="Y47" i="25"/>
  <c r="X47" i="25"/>
  <c r="V47" i="25"/>
  <c r="U47" i="25"/>
  <c r="T47" i="25"/>
  <c r="S47" i="25"/>
  <c r="R47" i="25"/>
  <c r="Q47" i="25"/>
  <c r="P47" i="25"/>
  <c r="O47" i="25"/>
  <c r="N47" i="25"/>
  <c r="M47" i="25"/>
  <c r="ES46" i="25"/>
  <c r="ER46" i="25"/>
  <c r="EQ46" i="25"/>
  <c r="EP46" i="25"/>
  <c r="EO46" i="25"/>
  <c r="EN46" i="25"/>
  <c r="EM46" i="25"/>
  <c r="EL46" i="25"/>
  <c r="EK46" i="25"/>
  <c r="EJ46" i="25"/>
  <c r="EH46" i="25"/>
  <c r="EG46" i="25"/>
  <c r="EF46" i="25"/>
  <c r="EE46" i="25"/>
  <c r="ED46" i="25"/>
  <c r="EC46" i="25"/>
  <c r="EB46" i="25"/>
  <c r="EA46" i="25"/>
  <c r="DZ46" i="25"/>
  <c r="DY46" i="25"/>
  <c r="DW46" i="25"/>
  <c r="DV46" i="25"/>
  <c r="DU46" i="25"/>
  <c r="DT46" i="25"/>
  <c r="DS46" i="25"/>
  <c r="DR46" i="25"/>
  <c r="DQ46" i="25"/>
  <c r="DP46" i="25"/>
  <c r="DO46" i="25"/>
  <c r="DN46" i="25"/>
  <c r="DJ46" i="25"/>
  <c r="DI46" i="25"/>
  <c r="DH46" i="25"/>
  <c r="DG46" i="25"/>
  <c r="DF46" i="25"/>
  <c r="DE46" i="25"/>
  <c r="DD46" i="25"/>
  <c r="DC46" i="25"/>
  <c r="DB46" i="25"/>
  <c r="DA46" i="25"/>
  <c r="CY46" i="25"/>
  <c r="CX46" i="25"/>
  <c r="CW46" i="25"/>
  <c r="CV46" i="25"/>
  <c r="CU46" i="25"/>
  <c r="CT46" i="25"/>
  <c r="CS46" i="25"/>
  <c r="CR46" i="25"/>
  <c r="CQ46" i="25"/>
  <c r="CP46" i="25"/>
  <c r="CN46" i="25"/>
  <c r="CM46" i="25"/>
  <c r="CL46" i="25"/>
  <c r="CK46" i="25"/>
  <c r="CJ46" i="25"/>
  <c r="CI46" i="25"/>
  <c r="CH46" i="25"/>
  <c r="CG46" i="25"/>
  <c r="CF46" i="25"/>
  <c r="CE46" i="25"/>
  <c r="CA46" i="25"/>
  <c r="BZ46" i="25"/>
  <c r="BY46" i="25"/>
  <c r="BX46" i="25"/>
  <c r="BW46" i="25"/>
  <c r="BV46" i="25"/>
  <c r="BU46" i="25"/>
  <c r="BT46" i="25"/>
  <c r="BS46" i="25"/>
  <c r="BR46" i="25"/>
  <c r="BP46" i="25"/>
  <c r="BO46" i="25"/>
  <c r="BN46" i="25"/>
  <c r="BM46" i="25"/>
  <c r="BL46" i="25"/>
  <c r="BK46" i="25"/>
  <c r="BJ46" i="25"/>
  <c r="BI46" i="25"/>
  <c r="BH46" i="25"/>
  <c r="BG46" i="25"/>
  <c r="BE46" i="25"/>
  <c r="BD46" i="25"/>
  <c r="BC46" i="25"/>
  <c r="BB46" i="25"/>
  <c r="BA46" i="25"/>
  <c r="AZ46" i="25"/>
  <c r="AY46" i="25"/>
  <c r="AX46" i="25"/>
  <c r="AW46" i="25"/>
  <c r="AV46" i="25"/>
  <c r="AR46" i="25"/>
  <c r="AQ46" i="25"/>
  <c r="AP46" i="25"/>
  <c r="AO46" i="25"/>
  <c r="AN46" i="25"/>
  <c r="AM46" i="25"/>
  <c r="AL46" i="25"/>
  <c r="AK46" i="25"/>
  <c r="AJ46" i="25"/>
  <c r="AI46" i="25"/>
  <c r="AG46" i="25"/>
  <c r="AF46" i="25"/>
  <c r="AE46" i="25"/>
  <c r="AD46" i="25"/>
  <c r="AC46" i="25"/>
  <c r="AB46" i="25"/>
  <c r="AA46" i="25"/>
  <c r="Z46" i="25"/>
  <c r="Y46" i="25"/>
  <c r="X46" i="25"/>
  <c r="V46" i="25"/>
  <c r="U46" i="25"/>
  <c r="T46" i="25"/>
  <c r="S46" i="25"/>
  <c r="R46" i="25"/>
  <c r="Q46" i="25"/>
  <c r="P46" i="25"/>
  <c r="O46" i="25"/>
  <c r="N46" i="25"/>
  <c r="M46" i="25"/>
  <c r="ES45" i="25"/>
  <c r="ER45" i="25"/>
  <c r="EQ45" i="25"/>
  <c r="EP45" i="25"/>
  <c r="EO45" i="25"/>
  <c r="EN45" i="25"/>
  <c r="EM45" i="25"/>
  <c r="EL45" i="25"/>
  <c r="EK45" i="25"/>
  <c r="EJ45" i="25"/>
  <c r="EH45" i="25"/>
  <c r="EG45" i="25"/>
  <c r="EF45" i="25"/>
  <c r="EE45" i="25"/>
  <c r="ED45" i="25"/>
  <c r="EC45" i="25"/>
  <c r="EB45" i="25"/>
  <c r="EA45" i="25"/>
  <c r="DZ45" i="25"/>
  <c r="DY45" i="25"/>
  <c r="DW45" i="25"/>
  <c r="DV45" i="25"/>
  <c r="DU45" i="25"/>
  <c r="DT45" i="25"/>
  <c r="DS45" i="25"/>
  <c r="DR45" i="25"/>
  <c r="DQ45" i="25"/>
  <c r="DP45" i="25"/>
  <c r="DO45" i="25"/>
  <c r="DN45" i="25"/>
  <c r="DJ45" i="25"/>
  <c r="DI45" i="25"/>
  <c r="DH45" i="25"/>
  <c r="DG45" i="25"/>
  <c r="DF45" i="25"/>
  <c r="DE45" i="25"/>
  <c r="DD45" i="25"/>
  <c r="DC45" i="25"/>
  <c r="DB45" i="25"/>
  <c r="DA45" i="25"/>
  <c r="CY45" i="25"/>
  <c r="CX45" i="25"/>
  <c r="CW45" i="25"/>
  <c r="CV45" i="25"/>
  <c r="CU45" i="25"/>
  <c r="CT45" i="25"/>
  <c r="CS45" i="25"/>
  <c r="CR45" i="25"/>
  <c r="CQ45" i="25"/>
  <c r="CP45" i="25"/>
  <c r="CN45" i="25"/>
  <c r="CM45" i="25"/>
  <c r="CL45" i="25"/>
  <c r="CK45" i="25"/>
  <c r="CJ45" i="25"/>
  <c r="CI45" i="25"/>
  <c r="CH45" i="25"/>
  <c r="CG45" i="25"/>
  <c r="CF45" i="25"/>
  <c r="CE45" i="25"/>
  <c r="CA45" i="25"/>
  <c r="BZ45" i="25"/>
  <c r="BY45" i="25"/>
  <c r="BX45" i="25"/>
  <c r="BW45" i="25"/>
  <c r="BV45" i="25"/>
  <c r="BU45" i="25"/>
  <c r="BT45" i="25"/>
  <c r="BS45" i="25"/>
  <c r="BR45" i="25"/>
  <c r="BP45" i="25"/>
  <c r="BO45" i="25"/>
  <c r="BN45" i="25"/>
  <c r="BM45" i="25"/>
  <c r="BL45" i="25"/>
  <c r="BK45" i="25"/>
  <c r="BJ45" i="25"/>
  <c r="BI45" i="25"/>
  <c r="BH45" i="25"/>
  <c r="BG45" i="25"/>
  <c r="BE45" i="25"/>
  <c r="BD45" i="25"/>
  <c r="BC45" i="25"/>
  <c r="BB45" i="25"/>
  <c r="BA45" i="25"/>
  <c r="AZ45" i="25"/>
  <c r="AY45" i="25"/>
  <c r="AX45" i="25"/>
  <c r="AW45" i="25"/>
  <c r="AV45" i="25"/>
  <c r="AR45" i="25"/>
  <c r="AQ45" i="25"/>
  <c r="AP45" i="25"/>
  <c r="AO45" i="25"/>
  <c r="AN45" i="25"/>
  <c r="AM45" i="25"/>
  <c r="AL45" i="25"/>
  <c r="AK45" i="25"/>
  <c r="AJ45" i="25"/>
  <c r="AI45" i="25"/>
  <c r="AG45" i="25"/>
  <c r="AF45" i="25"/>
  <c r="AE45" i="25"/>
  <c r="AD45" i="25"/>
  <c r="AC45" i="25"/>
  <c r="AB45" i="25"/>
  <c r="AA45" i="25"/>
  <c r="Z45" i="25"/>
  <c r="Y45" i="25"/>
  <c r="X45" i="25"/>
  <c r="V45" i="25"/>
  <c r="U45" i="25"/>
  <c r="T45" i="25"/>
  <c r="S45" i="25"/>
  <c r="R45" i="25"/>
  <c r="Q45" i="25"/>
  <c r="P45" i="25"/>
  <c r="O45" i="25"/>
  <c r="N45" i="25"/>
  <c r="M45" i="25"/>
  <c r="ES44" i="25"/>
  <c r="ER44" i="25"/>
  <c r="EQ44" i="25"/>
  <c r="EP44" i="25"/>
  <c r="EO44" i="25"/>
  <c r="EN44" i="25"/>
  <c r="EM44" i="25"/>
  <c r="EL44" i="25"/>
  <c r="EK44" i="25"/>
  <c r="EJ44" i="25"/>
  <c r="EH44" i="25"/>
  <c r="EG44" i="25"/>
  <c r="EF44" i="25"/>
  <c r="EE44" i="25"/>
  <c r="ED44" i="25"/>
  <c r="EC44" i="25"/>
  <c r="EB44" i="25"/>
  <c r="EA44" i="25"/>
  <c r="DZ44" i="25"/>
  <c r="DY44" i="25"/>
  <c r="DW44" i="25"/>
  <c r="DV44" i="25"/>
  <c r="DU44" i="25"/>
  <c r="DT44" i="25"/>
  <c r="DS44" i="25"/>
  <c r="DR44" i="25"/>
  <c r="DQ44" i="25"/>
  <c r="DP44" i="25"/>
  <c r="DO44" i="25"/>
  <c r="DN44" i="25"/>
  <c r="DJ44" i="25"/>
  <c r="DI44" i="25"/>
  <c r="DH44" i="25"/>
  <c r="DG44" i="25"/>
  <c r="DF44" i="25"/>
  <c r="DE44" i="25"/>
  <c r="DD44" i="25"/>
  <c r="DC44" i="25"/>
  <c r="DB44" i="25"/>
  <c r="DA44" i="25"/>
  <c r="CY44" i="25"/>
  <c r="CX44" i="25"/>
  <c r="CW44" i="25"/>
  <c r="CV44" i="25"/>
  <c r="CU44" i="25"/>
  <c r="CT44" i="25"/>
  <c r="CS44" i="25"/>
  <c r="CR44" i="25"/>
  <c r="CQ44" i="25"/>
  <c r="CP44" i="25"/>
  <c r="CN44" i="25"/>
  <c r="CM44" i="25"/>
  <c r="CL44" i="25"/>
  <c r="CK44" i="25"/>
  <c r="CJ44" i="25"/>
  <c r="CI44" i="25"/>
  <c r="CH44" i="25"/>
  <c r="CG44" i="25"/>
  <c r="CF44" i="25"/>
  <c r="CE44" i="25"/>
  <c r="CA44" i="25"/>
  <c r="BZ44" i="25"/>
  <c r="BY44" i="25"/>
  <c r="BX44" i="25"/>
  <c r="BW44" i="25"/>
  <c r="BV44" i="25"/>
  <c r="BU44" i="25"/>
  <c r="BT44" i="25"/>
  <c r="BS44" i="25"/>
  <c r="BR44" i="25"/>
  <c r="BP44" i="25"/>
  <c r="BO44" i="25"/>
  <c r="BN44" i="25"/>
  <c r="BM44" i="25"/>
  <c r="BL44" i="25"/>
  <c r="BK44" i="25"/>
  <c r="BJ44" i="25"/>
  <c r="BI44" i="25"/>
  <c r="BH44" i="25"/>
  <c r="BG44" i="25"/>
  <c r="BE44" i="25"/>
  <c r="BD44" i="25"/>
  <c r="BC44" i="25"/>
  <c r="BB44" i="25"/>
  <c r="BA44" i="25"/>
  <c r="AZ44" i="25"/>
  <c r="AY44" i="25"/>
  <c r="AX44" i="25"/>
  <c r="AW44" i="25"/>
  <c r="AV44" i="25"/>
  <c r="AR44" i="25"/>
  <c r="AQ44" i="25"/>
  <c r="AP44" i="25"/>
  <c r="AO44" i="25"/>
  <c r="AN44" i="25"/>
  <c r="AM44" i="25"/>
  <c r="AL44" i="25"/>
  <c r="AK44" i="25"/>
  <c r="AJ44" i="25"/>
  <c r="AI44" i="25"/>
  <c r="AG44" i="25"/>
  <c r="AF44" i="25"/>
  <c r="AE44" i="25"/>
  <c r="AD44" i="25"/>
  <c r="AC44" i="25"/>
  <c r="AB44" i="25"/>
  <c r="AA44" i="25"/>
  <c r="Z44" i="25"/>
  <c r="Y44" i="25"/>
  <c r="X44" i="25"/>
  <c r="V44" i="25"/>
  <c r="U44" i="25"/>
  <c r="T44" i="25"/>
  <c r="S44" i="25"/>
  <c r="R44" i="25"/>
  <c r="Q44" i="25"/>
  <c r="P44" i="25"/>
  <c r="O44" i="25"/>
  <c r="N44" i="25"/>
  <c r="M44" i="25"/>
  <c r="ES43" i="25"/>
  <c r="ER43" i="25"/>
  <c r="EQ43" i="25"/>
  <c r="EP43" i="25"/>
  <c r="EO43" i="25"/>
  <c r="EN43" i="25"/>
  <c r="EM43" i="25"/>
  <c r="EL43" i="25"/>
  <c r="EK43" i="25"/>
  <c r="EJ43" i="25"/>
  <c r="EH43" i="25"/>
  <c r="EG43" i="25"/>
  <c r="EF43" i="25"/>
  <c r="EE43" i="25"/>
  <c r="ED43" i="25"/>
  <c r="EC43" i="25"/>
  <c r="EB43" i="25"/>
  <c r="EA43" i="25"/>
  <c r="DZ43" i="25"/>
  <c r="DY43" i="25"/>
  <c r="DW43" i="25"/>
  <c r="DV43" i="25"/>
  <c r="DU43" i="25"/>
  <c r="DT43" i="25"/>
  <c r="DS43" i="25"/>
  <c r="DR43" i="25"/>
  <c r="DQ43" i="25"/>
  <c r="DP43" i="25"/>
  <c r="DO43" i="25"/>
  <c r="DN43" i="25"/>
  <c r="DJ43" i="25"/>
  <c r="DI43" i="25"/>
  <c r="DH43" i="25"/>
  <c r="DG43" i="25"/>
  <c r="DF43" i="25"/>
  <c r="DE43" i="25"/>
  <c r="DD43" i="25"/>
  <c r="DC43" i="25"/>
  <c r="DB43" i="25"/>
  <c r="DA43" i="25"/>
  <c r="CY43" i="25"/>
  <c r="CX43" i="25"/>
  <c r="CW43" i="25"/>
  <c r="CV43" i="25"/>
  <c r="CU43" i="25"/>
  <c r="CT43" i="25"/>
  <c r="CS43" i="25"/>
  <c r="CR43" i="25"/>
  <c r="CQ43" i="25"/>
  <c r="CP43" i="25"/>
  <c r="CN43" i="25"/>
  <c r="CM43" i="25"/>
  <c r="CL43" i="25"/>
  <c r="CK43" i="25"/>
  <c r="CJ43" i="25"/>
  <c r="CI43" i="25"/>
  <c r="CH43" i="25"/>
  <c r="CG43" i="25"/>
  <c r="CF43" i="25"/>
  <c r="CE43" i="25"/>
  <c r="CA43" i="25"/>
  <c r="BZ43" i="25"/>
  <c r="BY43" i="25"/>
  <c r="BX43" i="25"/>
  <c r="BW43" i="25"/>
  <c r="BV43" i="25"/>
  <c r="BU43" i="25"/>
  <c r="BT43" i="25"/>
  <c r="BS43" i="25"/>
  <c r="BR43" i="25"/>
  <c r="BP43" i="25"/>
  <c r="BO43" i="25"/>
  <c r="BN43" i="25"/>
  <c r="BM43" i="25"/>
  <c r="BL43" i="25"/>
  <c r="BK43" i="25"/>
  <c r="BJ43" i="25"/>
  <c r="BI43" i="25"/>
  <c r="BH43" i="25"/>
  <c r="BG43" i="25"/>
  <c r="BE43" i="25"/>
  <c r="BD43" i="25"/>
  <c r="BC43" i="25"/>
  <c r="BB43" i="25"/>
  <c r="BA43" i="25"/>
  <c r="AZ43" i="25"/>
  <c r="AY43" i="25"/>
  <c r="AX43" i="25"/>
  <c r="AW43" i="25"/>
  <c r="AV43" i="25"/>
  <c r="AR43" i="25"/>
  <c r="AQ43" i="25"/>
  <c r="AP43" i="25"/>
  <c r="AO43" i="25"/>
  <c r="AN43" i="25"/>
  <c r="AM43" i="25"/>
  <c r="AL43" i="25"/>
  <c r="AK43" i="25"/>
  <c r="AJ43" i="25"/>
  <c r="AI43" i="25"/>
  <c r="AG43" i="25"/>
  <c r="AF43" i="25"/>
  <c r="AE43" i="25"/>
  <c r="AD43" i="25"/>
  <c r="AC43" i="25"/>
  <c r="AB43" i="25"/>
  <c r="AA43" i="25"/>
  <c r="Z43" i="25"/>
  <c r="Y43" i="25"/>
  <c r="X43" i="25"/>
  <c r="V43" i="25"/>
  <c r="U43" i="25"/>
  <c r="T43" i="25"/>
  <c r="S43" i="25"/>
  <c r="R43" i="25"/>
  <c r="Q43" i="25"/>
  <c r="P43" i="25"/>
  <c r="O43" i="25"/>
  <c r="N43" i="25"/>
  <c r="M43" i="25"/>
  <c r="ES42" i="25"/>
  <c r="ER42" i="25"/>
  <c r="EQ42" i="25"/>
  <c r="EP42" i="25"/>
  <c r="EO42" i="25"/>
  <c r="EN42" i="25"/>
  <c r="EM42" i="25"/>
  <c r="EL42" i="25"/>
  <c r="EK42" i="25"/>
  <c r="EJ42" i="25"/>
  <c r="EH42" i="25"/>
  <c r="EG42" i="25"/>
  <c r="EF42" i="25"/>
  <c r="EE42" i="25"/>
  <c r="ED42" i="25"/>
  <c r="EC42" i="25"/>
  <c r="EB42" i="25"/>
  <c r="EA42" i="25"/>
  <c r="DZ42" i="25"/>
  <c r="DY42" i="25"/>
  <c r="DW42" i="25"/>
  <c r="DV42" i="25"/>
  <c r="DU42" i="25"/>
  <c r="DT42" i="25"/>
  <c r="DS42" i="25"/>
  <c r="DR42" i="25"/>
  <c r="DQ42" i="25"/>
  <c r="DP42" i="25"/>
  <c r="DO42" i="25"/>
  <c r="DN42" i="25"/>
  <c r="DJ42" i="25"/>
  <c r="DI42" i="25"/>
  <c r="DH42" i="25"/>
  <c r="DG42" i="25"/>
  <c r="DF42" i="25"/>
  <c r="DE42" i="25"/>
  <c r="DD42" i="25"/>
  <c r="DC42" i="25"/>
  <c r="DB42" i="25"/>
  <c r="DA42" i="25"/>
  <c r="CY42" i="25"/>
  <c r="CX42" i="25"/>
  <c r="CW42" i="25"/>
  <c r="CV42" i="25"/>
  <c r="CU42" i="25"/>
  <c r="CT42" i="25"/>
  <c r="CS42" i="25"/>
  <c r="CR42" i="25"/>
  <c r="CQ42" i="25"/>
  <c r="CP42" i="25"/>
  <c r="CN42" i="25"/>
  <c r="CM42" i="25"/>
  <c r="CL42" i="25"/>
  <c r="CK42" i="25"/>
  <c r="CJ42" i="25"/>
  <c r="CI42" i="25"/>
  <c r="CH42" i="25"/>
  <c r="CG42" i="25"/>
  <c r="CF42" i="25"/>
  <c r="CE42" i="25"/>
  <c r="CA42" i="25"/>
  <c r="BZ42" i="25"/>
  <c r="BY42" i="25"/>
  <c r="BX42" i="25"/>
  <c r="BW42" i="25"/>
  <c r="BV42" i="25"/>
  <c r="BU42" i="25"/>
  <c r="BT42" i="25"/>
  <c r="BS42" i="25"/>
  <c r="BR42" i="25"/>
  <c r="BP42" i="25"/>
  <c r="BO42" i="25"/>
  <c r="BN42" i="25"/>
  <c r="BM42" i="25"/>
  <c r="BL42" i="25"/>
  <c r="BK42" i="25"/>
  <c r="BJ42" i="25"/>
  <c r="BI42" i="25"/>
  <c r="BH42" i="25"/>
  <c r="BG42" i="25"/>
  <c r="BE42" i="25"/>
  <c r="BD42" i="25"/>
  <c r="BC42" i="25"/>
  <c r="BB42" i="25"/>
  <c r="BA42" i="25"/>
  <c r="AZ42" i="25"/>
  <c r="AY42" i="25"/>
  <c r="AX42" i="25"/>
  <c r="AW42" i="25"/>
  <c r="AV42" i="25"/>
  <c r="AR42" i="25"/>
  <c r="AQ42" i="25"/>
  <c r="AP42" i="25"/>
  <c r="AO42" i="25"/>
  <c r="AN42" i="25"/>
  <c r="AM42" i="25"/>
  <c r="AL42" i="25"/>
  <c r="AK42" i="25"/>
  <c r="AJ42" i="25"/>
  <c r="AI42" i="25"/>
  <c r="AG42" i="25"/>
  <c r="AF42" i="25"/>
  <c r="AE42" i="25"/>
  <c r="AD42" i="25"/>
  <c r="AC42" i="25"/>
  <c r="AB42" i="25"/>
  <c r="AA42" i="25"/>
  <c r="Z42" i="25"/>
  <c r="Y42" i="25"/>
  <c r="X42" i="25"/>
  <c r="V42" i="25"/>
  <c r="U42" i="25"/>
  <c r="T42" i="25"/>
  <c r="S42" i="25"/>
  <c r="R42" i="25"/>
  <c r="Q42" i="25"/>
  <c r="P42" i="25"/>
  <c r="O42" i="25"/>
  <c r="N42" i="25"/>
  <c r="M42" i="25"/>
  <c r="ES41" i="25"/>
  <c r="ER41" i="25"/>
  <c r="EQ41" i="25"/>
  <c r="EP41" i="25"/>
  <c r="EO41" i="25"/>
  <c r="EN41" i="25"/>
  <c r="EM41" i="25"/>
  <c r="EL41" i="25"/>
  <c r="EK41" i="25"/>
  <c r="EJ41" i="25"/>
  <c r="EH41" i="25"/>
  <c r="EG41" i="25"/>
  <c r="EF41" i="25"/>
  <c r="EE41" i="25"/>
  <c r="ED41" i="25"/>
  <c r="EC41" i="25"/>
  <c r="EB41" i="25"/>
  <c r="EA41" i="25"/>
  <c r="DZ41" i="25"/>
  <c r="DY41" i="25"/>
  <c r="DW41" i="25"/>
  <c r="DV41" i="25"/>
  <c r="DU41" i="25"/>
  <c r="DT41" i="25"/>
  <c r="DS41" i="25"/>
  <c r="DR41" i="25"/>
  <c r="DQ41" i="25"/>
  <c r="DP41" i="25"/>
  <c r="DO41" i="25"/>
  <c r="DN41" i="25"/>
  <c r="DJ41" i="25"/>
  <c r="DI41" i="25"/>
  <c r="DH41" i="25"/>
  <c r="DG41" i="25"/>
  <c r="DF41" i="25"/>
  <c r="DE41" i="25"/>
  <c r="DD41" i="25"/>
  <c r="DC41" i="25"/>
  <c r="DB41" i="25"/>
  <c r="DA41" i="25"/>
  <c r="CY41" i="25"/>
  <c r="CX41" i="25"/>
  <c r="CW41" i="25"/>
  <c r="CV41" i="25"/>
  <c r="CU41" i="25"/>
  <c r="CT41" i="25"/>
  <c r="CS41" i="25"/>
  <c r="CR41" i="25"/>
  <c r="CQ41" i="25"/>
  <c r="CP41" i="25"/>
  <c r="CN41" i="25"/>
  <c r="CM41" i="25"/>
  <c r="CL41" i="25"/>
  <c r="CK41" i="25"/>
  <c r="CJ41" i="25"/>
  <c r="CI41" i="25"/>
  <c r="CH41" i="25"/>
  <c r="CG41" i="25"/>
  <c r="CF41" i="25"/>
  <c r="CE41" i="25"/>
  <c r="CA41" i="25"/>
  <c r="BZ41" i="25"/>
  <c r="BY41" i="25"/>
  <c r="BX41" i="25"/>
  <c r="BW41" i="25"/>
  <c r="BV41" i="25"/>
  <c r="BU41" i="25"/>
  <c r="BT41" i="25"/>
  <c r="BS41" i="25"/>
  <c r="BR41" i="25"/>
  <c r="BP41" i="25"/>
  <c r="BO41" i="25"/>
  <c r="BN41" i="25"/>
  <c r="BM41" i="25"/>
  <c r="BL41" i="25"/>
  <c r="BK41" i="25"/>
  <c r="BJ41" i="25"/>
  <c r="BI41" i="25"/>
  <c r="BH41" i="25"/>
  <c r="BG41" i="25"/>
  <c r="BE41" i="25"/>
  <c r="BD41" i="25"/>
  <c r="BC41" i="25"/>
  <c r="BB41" i="25"/>
  <c r="BA41" i="25"/>
  <c r="AZ41" i="25"/>
  <c r="AY41" i="25"/>
  <c r="AX41" i="25"/>
  <c r="AW41" i="25"/>
  <c r="AV41" i="25"/>
  <c r="AR41" i="25"/>
  <c r="AQ41" i="25"/>
  <c r="AP41" i="25"/>
  <c r="AO41" i="25"/>
  <c r="AN41" i="25"/>
  <c r="AM41" i="25"/>
  <c r="AL41" i="25"/>
  <c r="AK41" i="25"/>
  <c r="AJ41" i="25"/>
  <c r="AI41" i="25"/>
  <c r="AG41" i="25"/>
  <c r="AF41" i="25"/>
  <c r="AE41" i="25"/>
  <c r="AD41" i="25"/>
  <c r="AC41" i="25"/>
  <c r="AB41" i="25"/>
  <c r="AA41" i="25"/>
  <c r="Z41" i="25"/>
  <c r="Y41" i="25"/>
  <c r="X41" i="25"/>
  <c r="V41" i="25"/>
  <c r="U41" i="25"/>
  <c r="T41" i="25"/>
  <c r="S41" i="25"/>
  <c r="R41" i="25"/>
  <c r="Q41" i="25"/>
  <c r="P41" i="25"/>
  <c r="O41" i="25"/>
  <c r="N41" i="25"/>
  <c r="M41" i="25"/>
  <c r="ES40" i="25"/>
  <c r="ER40" i="25"/>
  <c r="EQ40" i="25"/>
  <c r="EP40" i="25"/>
  <c r="EO40" i="25"/>
  <c r="EN40" i="25"/>
  <c r="EM40" i="25"/>
  <c r="EL40" i="25"/>
  <c r="EK40" i="25"/>
  <c r="EJ40" i="25"/>
  <c r="EH40" i="25"/>
  <c r="EG40" i="25"/>
  <c r="EF40" i="25"/>
  <c r="EE40" i="25"/>
  <c r="ED40" i="25"/>
  <c r="EC40" i="25"/>
  <c r="EB40" i="25"/>
  <c r="EA40" i="25"/>
  <c r="DZ40" i="25"/>
  <c r="DY40" i="25"/>
  <c r="DW40" i="25"/>
  <c r="DV40" i="25"/>
  <c r="DU40" i="25"/>
  <c r="DT40" i="25"/>
  <c r="DS40" i="25"/>
  <c r="DR40" i="25"/>
  <c r="DQ40" i="25"/>
  <c r="DP40" i="25"/>
  <c r="DO40" i="25"/>
  <c r="DN40" i="25"/>
  <c r="DJ40" i="25"/>
  <c r="DI40" i="25"/>
  <c r="DH40" i="25"/>
  <c r="DG40" i="25"/>
  <c r="DF40" i="25"/>
  <c r="DE40" i="25"/>
  <c r="DD40" i="25"/>
  <c r="DC40" i="25"/>
  <c r="DB40" i="25"/>
  <c r="DA40" i="25"/>
  <c r="CY40" i="25"/>
  <c r="CX40" i="25"/>
  <c r="CW40" i="25"/>
  <c r="CV40" i="25"/>
  <c r="CU40" i="25"/>
  <c r="CT40" i="25"/>
  <c r="CS40" i="25"/>
  <c r="CR40" i="25"/>
  <c r="CQ40" i="25"/>
  <c r="CP40" i="25"/>
  <c r="CN40" i="25"/>
  <c r="CM40" i="25"/>
  <c r="CL40" i="25"/>
  <c r="CK40" i="25"/>
  <c r="CJ40" i="25"/>
  <c r="CI40" i="25"/>
  <c r="CH40" i="25"/>
  <c r="CG40" i="25"/>
  <c r="CF40" i="25"/>
  <c r="CE40" i="25"/>
  <c r="CA40" i="25"/>
  <c r="BZ40" i="25"/>
  <c r="BY40" i="25"/>
  <c r="BX40" i="25"/>
  <c r="BW40" i="25"/>
  <c r="BV40" i="25"/>
  <c r="BU40" i="25"/>
  <c r="BT40" i="25"/>
  <c r="BS40" i="25"/>
  <c r="BR40" i="25"/>
  <c r="BP40" i="25"/>
  <c r="BO40" i="25"/>
  <c r="BN40" i="25"/>
  <c r="BM40" i="25"/>
  <c r="BL40" i="25"/>
  <c r="BK40" i="25"/>
  <c r="BJ40" i="25"/>
  <c r="BI40" i="25"/>
  <c r="BH40" i="25"/>
  <c r="BG40" i="25"/>
  <c r="BE40" i="25"/>
  <c r="BD40" i="25"/>
  <c r="BC40" i="25"/>
  <c r="BB40" i="25"/>
  <c r="BA40" i="25"/>
  <c r="AZ40" i="25"/>
  <c r="AY40" i="25"/>
  <c r="AX40" i="25"/>
  <c r="AW40" i="25"/>
  <c r="AV40" i="25"/>
  <c r="AR40" i="25"/>
  <c r="AQ40" i="25"/>
  <c r="AP40" i="25"/>
  <c r="AO40" i="25"/>
  <c r="AN40" i="25"/>
  <c r="AM40" i="25"/>
  <c r="AL40" i="25"/>
  <c r="AK40" i="25"/>
  <c r="AJ40" i="25"/>
  <c r="AI40" i="25"/>
  <c r="AG40" i="25"/>
  <c r="AF40" i="25"/>
  <c r="AE40" i="25"/>
  <c r="AD40" i="25"/>
  <c r="AC40" i="25"/>
  <c r="AB40" i="25"/>
  <c r="AA40" i="25"/>
  <c r="Z40" i="25"/>
  <c r="Y40" i="25"/>
  <c r="X40" i="25"/>
  <c r="V40" i="25"/>
  <c r="U40" i="25"/>
  <c r="T40" i="25"/>
  <c r="S40" i="25"/>
  <c r="R40" i="25"/>
  <c r="Q40" i="25"/>
  <c r="P40" i="25"/>
  <c r="O40" i="25"/>
  <c r="N40" i="25"/>
  <c r="M40" i="25"/>
  <c r="ES39" i="25"/>
  <c r="ER39" i="25"/>
  <c r="EQ39" i="25"/>
  <c r="EP39" i="25"/>
  <c r="EO39" i="25"/>
  <c r="EH39" i="25"/>
  <c r="EG39" i="25"/>
  <c r="EF39" i="25"/>
  <c r="EE39" i="25"/>
  <c r="ED39" i="25"/>
  <c r="DO39" i="25"/>
  <c r="DN39" i="25"/>
  <c r="DJ39" i="25"/>
  <c r="DI39" i="25"/>
  <c r="DH39" i="25"/>
  <c r="DG39" i="25"/>
  <c r="DF39" i="25"/>
  <c r="CY39" i="25"/>
  <c r="CX39" i="25"/>
  <c r="CW39" i="25"/>
  <c r="CV39" i="25"/>
  <c r="CU39" i="25"/>
  <c r="CA39" i="25"/>
  <c r="BZ39" i="25"/>
  <c r="BY39" i="25"/>
  <c r="BX39" i="25"/>
  <c r="BW39" i="25"/>
  <c r="BP39" i="25"/>
  <c r="BO39" i="25"/>
  <c r="BN39" i="25"/>
  <c r="BM39" i="25"/>
  <c r="BL39" i="25"/>
  <c r="BE39" i="25"/>
  <c r="BD39" i="25"/>
  <c r="BC39" i="25"/>
  <c r="BB39" i="25"/>
  <c r="BA39" i="25"/>
  <c r="AR39" i="25"/>
  <c r="AQ39" i="25"/>
  <c r="AP39" i="25"/>
  <c r="AO39" i="25"/>
  <c r="AN39" i="25"/>
  <c r="AG39" i="25"/>
  <c r="AF39" i="25"/>
  <c r="AE39" i="25"/>
  <c r="AD39" i="25"/>
  <c r="AC39" i="25"/>
  <c r="N39" i="25"/>
  <c r="M39" i="25"/>
  <c r="ES37" i="25"/>
  <c r="ER37" i="25"/>
  <c r="EQ37" i="25"/>
  <c r="EP37" i="25"/>
  <c r="EO37" i="25"/>
  <c r="EN37" i="25"/>
  <c r="EM37" i="25"/>
  <c r="EL37" i="25"/>
  <c r="EK37" i="25"/>
  <c r="EJ37" i="25"/>
  <c r="EH37" i="25"/>
  <c r="EG37" i="25"/>
  <c r="EF37" i="25"/>
  <c r="EE37" i="25"/>
  <c r="ED37" i="25"/>
  <c r="EC37" i="25"/>
  <c r="EB37" i="25"/>
  <c r="EA37" i="25"/>
  <c r="DZ37" i="25"/>
  <c r="DY37" i="25"/>
  <c r="DW37" i="25"/>
  <c r="DV37" i="25"/>
  <c r="DU37" i="25"/>
  <c r="DT37" i="25"/>
  <c r="DS37" i="25"/>
  <c r="DR37" i="25"/>
  <c r="DQ37" i="25"/>
  <c r="DP37" i="25"/>
  <c r="DO37" i="25"/>
  <c r="DN37" i="25"/>
  <c r="DJ37" i="25"/>
  <c r="DI37" i="25"/>
  <c r="DH37" i="25"/>
  <c r="DG37" i="25"/>
  <c r="DF37" i="25"/>
  <c r="DE37" i="25"/>
  <c r="DD37" i="25"/>
  <c r="DC37" i="25"/>
  <c r="DB37" i="25"/>
  <c r="DA37" i="25"/>
  <c r="CY37" i="25"/>
  <c r="CX37" i="25"/>
  <c r="CW37" i="25"/>
  <c r="CV37" i="25"/>
  <c r="CU37" i="25"/>
  <c r="CT37" i="25"/>
  <c r="CS37" i="25"/>
  <c r="CR37" i="25"/>
  <c r="CQ37" i="25"/>
  <c r="CP37" i="25"/>
  <c r="CN37" i="25"/>
  <c r="CM37" i="25"/>
  <c r="CL37" i="25"/>
  <c r="CK37" i="25"/>
  <c r="CJ37" i="25"/>
  <c r="CI37" i="25"/>
  <c r="CH37" i="25"/>
  <c r="CG37" i="25"/>
  <c r="CF37" i="25"/>
  <c r="CE37" i="25"/>
  <c r="CA37" i="25"/>
  <c r="BZ37" i="25"/>
  <c r="BY37" i="25"/>
  <c r="BX37" i="25"/>
  <c r="BW37" i="25"/>
  <c r="BV37" i="25"/>
  <c r="BU37" i="25"/>
  <c r="BT37" i="25"/>
  <c r="BS37" i="25"/>
  <c r="BR37" i="25"/>
  <c r="BP37" i="25"/>
  <c r="BO37" i="25"/>
  <c r="BN37" i="25"/>
  <c r="BM37" i="25"/>
  <c r="BL37" i="25"/>
  <c r="BK37" i="25"/>
  <c r="BJ37" i="25"/>
  <c r="BI37" i="25"/>
  <c r="BH37" i="25"/>
  <c r="BG37" i="25"/>
  <c r="BE37" i="25"/>
  <c r="BD37" i="25"/>
  <c r="BC37" i="25"/>
  <c r="BB37" i="25"/>
  <c r="BA37" i="25"/>
  <c r="AZ37" i="25"/>
  <c r="AY37" i="25"/>
  <c r="AX37" i="25"/>
  <c r="AW37" i="25"/>
  <c r="AV37" i="25"/>
  <c r="AR37" i="25"/>
  <c r="AQ37" i="25"/>
  <c r="AP37" i="25"/>
  <c r="AO37" i="25"/>
  <c r="AN37" i="25"/>
  <c r="AM37" i="25"/>
  <c r="AL37" i="25"/>
  <c r="AK37" i="25"/>
  <c r="AJ37" i="25"/>
  <c r="AI37" i="25"/>
  <c r="AG37" i="25"/>
  <c r="AF37" i="25"/>
  <c r="AE37" i="25"/>
  <c r="AD37" i="25"/>
  <c r="AC37" i="25"/>
  <c r="AB37" i="25"/>
  <c r="AA37" i="25"/>
  <c r="Z37" i="25"/>
  <c r="Y37" i="25"/>
  <c r="X37" i="25"/>
  <c r="V37" i="25"/>
  <c r="U37" i="25"/>
  <c r="T37" i="25"/>
  <c r="S37" i="25"/>
  <c r="R37" i="25"/>
  <c r="Q37" i="25"/>
  <c r="P37" i="25"/>
  <c r="O37" i="25"/>
  <c r="N37" i="25"/>
  <c r="M37" i="25"/>
  <c r="ES36" i="25"/>
  <c r="ER36" i="25"/>
  <c r="EQ36" i="25"/>
  <c r="EP36" i="25"/>
  <c r="EO36" i="25"/>
  <c r="EN36" i="25"/>
  <c r="EM36" i="25"/>
  <c r="EL36" i="25"/>
  <c r="EK36" i="25"/>
  <c r="EJ36" i="25"/>
  <c r="EH36" i="25"/>
  <c r="EG36" i="25"/>
  <c r="EF36" i="25"/>
  <c r="EE36" i="25"/>
  <c r="ED36" i="25"/>
  <c r="EC36" i="25"/>
  <c r="EB36" i="25"/>
  <c r="EA36" i="25"/>
  <c r="DZ36" i="25"/>
  <c r="DY36" i="25"/>
  <c r="DW36" i="25"/>
  <c r="DV36" i="25"/>
  <c r="DU36" i="25"/>
  <c r="DT36" i="25"/>
  <c r="DS36" i="25"/>
  <c r="DR36" i="25"/>
  <c r="DQ36" i="25"/>
  <c r="DP36" i="25"/>
  <c r="DO36" i="25"/>
  <c r="DN36" i="25"/>
  <c r="DJ36" i="25"/>
  <c r="DI36" i="25"/>
  <c r="DH36" i="25"/>
  <c r="DG36" i="25"/>
  <c r="DF36" i="25"/>
  <c r="DE36" i="25"/>
  <c r="DD36" i="25"/>
  <c r="DC36" i="25"/>
  <c r="DB36" i="25"/>
  <c r="DA36" i="25"/>
  <c r="CY36" i="25"/>
  <c r="CX36" i="25"/>
  <c r="CW36" i="25"/>
  <c r="CV36" i="25"/>
  <c r="CU36" i="25"/>
  <c r="CT36" i="25"/>
  <c r="CS36" i="25"/>
  <c r="CR36" i="25"/>
  <c r="CQ36" i="25"/>
  <c r="CP36" i="25"/>
  <c r="CN36" i="25"/>
  <c r="CM36" i="25"/>
  <c r="CL36" i="25"/>
  <c r="CK36" i="25"/>
  <c r="CJ36" i="25"/>
  <c r="CI36" i="25"/>
  <c r="CH36" i="25"/>
  <c r="CG36" i="25"/>
  <c r="CF36" i="25"/>
  <c r="CE36" i="25"/>
  <c r="CA36" i="25"/>
  <c r="BZ36" i="25"/>
  <c r="BY36" i="25"/>
  <c r="BX36" i="25"/>
  <c r="BW36" i="25"/>
  <c r="BV36" i="25"/>
  <c r="BU36" i="25"/>
  <c r="BT36" i="25"/>
  <c r="BS36" i="25"/>
  <c r="BR36" i="25"/>
  <c r="BP36" i="25"/>
  <c r="BO36" i="25"/>
  <c r="BN36" i="25"/>
  <c r="BM36" i="25"/>
  <c r="BL36" i="25"/>
  <c r="BK36" i="25"/>
  <c r="BJ36" i="25"/>
  <c r="BI36" i="25"/>
  <c r="BH36" i="25"/>
  <c r="BG36" i="25"/>
  <c r="BE36" i="25"/>
  <c r="BD36" i="25"/>
  <c r="BC36" i="25"/>
  <c r="BB36" i="25"/>
  <c r="BA36" i="25"/>
  <c r="AZ36" i="25"/>
  <c r="AY36" i="25"/>
  <c r="AX36" i="25"/>
  <c r="AW36" i="25"/>
  <c r="AV36" i="25"/>
  <c r="AR36" i="25"/>
  <c r="AQ36" i="25"/>
  <c r="AP36" i="25"/>
  <c r="AO36" i="25"/>
  <c r="AN36" i="25"/>
  <c r="AM36" i="25"/>
  <c r="AL36" i="25"/>
  <c r="AK36" i="25"/>
  <c r="AJ36" i="25"/>
  <c r="AI36" i="25"/>
  <c r="AG36" i="25"/>
  <c r="AF36" i="25"/>
  <c r="AE36" i="25"/>
  <c r="AD36" i="25"/>
  <c r="AC36" i="25"/>
  <c r="AB36" i="25"/>
  <c r="AA36" i="25"/>
  <c r="Z36" i="25"/>
  <c r="Y36" i="25"/>
  <c r="X36" i="25"/>
  <c r="V36" i="25"/>
  <c r="U36" i="25"/>
  <c r="T36" i="25"/>
  <c r="S36" i="25"/>
  <c r="R36" i="25"/>
  <c r="Q36" i="25"/>
  <c r="P36" i="25"/>
  <c r="O36" i="25"/>
  <c r="N36" i="25"/>
  <c r="M36" i="25"/>
  <c r="ES35" i="25"/>
  <c r="ER35" i="25"/>
  <c r="EQ35" i="25"/>
  <c r="EP35" i="25"/>
  <c r="EO35" i="25"/>
  <c r="EN35" i="25"/>
  <c r="EM35" i="25"/>
  <c r="EL35" i="25"/>
  <c r="EK35" i="25"/>
  <c r="EJ35" i="25"/>
  <c r="EH35" i="25"/>
  <c r="EG35" i="25"/>
  <c r="EF35" i="25"/>
  <c r="EE35" i="25"/>
  <c r="ED35" i="25"/>
  <c r="EC35" i="25"/>
  <c r="EB35" i="25"/>
  <c r="EA35" i="25"/>
  <c r="DZ35" i="25"/>
  <c r="DY35" i="25"/>
  <c r="DW35" i="25"/>
  <c r="DV35" i="25"/>
  <c r="DU35" i="25"/>
  <c r="DT35" i="25"/>
  <c r="DS35" i="25"/>
  <c r="DR35" i="25"/>
  <c r="DQ35" i="25"/>
  <c r="DP35" i="25"/>
  <c r="DO35" i="25"/>
  <c r="DN35" i="25"/>
  <c r="DJ35" i="25"/>
  <c r="DI35" i="25"/>
  <c r="DH35" i="25"/>
  <c r="DG35" i="25"/>
  <c r="DF35" i="25"/>
  <c r="DE35" i="25"/>
  <c r="DD35" i="25"/>
  <c r="DC35" i="25"/>
  <c r="DB35" i="25"/>
  <c r="DA35" i="25"/>
  <c r="CY35" i="25"/>
  <c r="CX35" i="25"/>
  <c r="CW35" i="25"/>
  <c r="CV35" i="25"/>
  <c r="CU35" i="25"/>
  <c r="CT35" i="25"/>
  <c r="CS35" i="25"/>
  <c r="CR35" i="25"/>
  <c r="CQ35" i="25"/>
  <c r="CP35" i="25"/>
  <c r="CN35" i="25"/>
  <c r="CM35" i="25"/>
  <c r="CL35" i="25"/>
  <c r="CK35" i="25"/>
  <c r="CJ35" i="25"/>
  <c r="CI35" i="25"/>
  <c r="CH35" i="25"/>
  <c r="CG35" i="25"/>
  <c r="CF35" i="25"/>
  <c r="CE35" i="25"/>
  <c r="CA35" i="25"/>
  <c r="BZ35" i="25"/>
  <c r="BY35" i="25"/>
  <c r="BX35" i="25"/>
  <c r="BW35" i="25"/>
  <c r="BV35" i="25"/>
  <c r="BU35" i="25"/>
  <c r="BT35" i="25"/>
  <c r="BS35" i="25"/>
  <c r="BR35" i="25"/>
  <c r="BP35" i="25"/>
  <c r="BO35" i="25"/>
  <c r="BN35" i="25"/>
  <c r="BM35" i="25"/>
  <c r="BL35" i="25"/>
  <c r="BK35" i="25"/>
  <c r="BJ35" i="25"/>
  <c r="BI35" i="25"/>
  <c r="BH35" i="25"/>
  <c r="BG35" i="25"/>
  <c r="BE35" i="25"/>
  <c r="BD35" i="25"/>
  <c r="BC35" i="25"/>
  <c r="BB35" i="25"/>
  <c r="BA35" i="25"/>
  <c r="AZ35" i="25"/>
  <c r="AY35" i="25"/>
  <c r="AX35" i="25"/>
  <c r="AW35" i="25"/>
  <c r="AV35" i="25"/>
  <c r="AR35" i="25"/>
  <c r="AQ35" i="25"/>
  <c r="AP35" i="25"/>
  <c r="AO35" i="25"/>
  <c r="AN35" i="25"/>
  <c r="AM35" i="25"/>
  <c r="AL35" i="25"/>
  <c r="AK35" i="25"/>
  <c r="AJ35" i="25"/>
  <c r="AI35" i="25"/>
  <c r="AG35" i="25"/>
  <c r="AF35" i="25"/>
  <c r="AE35" i="25"/>
  <c r="AD35" i="25"/>
  <c r="AC35" i="25"/>
  <c r="AB35" i="25"/>
  <c r="AA35" i="25"/>
  <c r="Z35" i="25"/>
  <c r="Y35" i="25"/>
  <c r="X35" i="25"/>
  <c r="V35" i="25"/>
  <c r="U35" i="25"/>
  <c r="T35" i="25"/>
  <c r="S35" i="25"/>
  <c r="R35" i="25"/>
  <c r="Q35" i="25"/>
  <c r="P35" i="25"/>
  <c r="O35" i="25"/>
  <c r="N35" i="25"/>
  <c r="M35" i="25"/>
  <c r="ES34" i="25"/>
  <c r="ER34" i="25"/>
  <c r="EQ34" i="25"/>
  <c r="EP34" i="25"/>
  <c r="EO34" i="25"/>
  <c r="EN34" i="25"/>
  <c r="EM34" i="25"/>
  <c r="EL34" i="25"/>
  <c r="EK34" i="25"/>
  <c r="EJ34" i="25"/>
  <c r="EH34" i="25"/>
  <c r="EG34" i="25"/>
  <c r="EF34" i="25"/>
  <c r="EE34" i="25"/>
  <c r="ED34" i="25"/>
  <c r="EC34" i="25"/>
  <c r="EB34" i="25"/>
  <c r="EA34" i="25"/>
  <c r="DZ34" i="25"/>
  <c r="DY34" i="25"/>
  <c r="DW34" i="25"/>
  <c r="DV34" i="25"/>
  <c r="DU34" i="25"/>
  <c r="DT34" i="25"/>
  <c r="DS34" i="25"/>
  <c r="DR34" i="25"/>
  <c r="DQ34" i="25"/>
  <c r="DP34" i="25"/>
  <c r="DO34" i="25"/>
  <c r="DN34" i="25"/>
  <c r="DJ34" i="25"/>
  <c r="DI34" i="25"/>
  <c r="DH34" i="25"/>
  <c r="DG34" i="25"/>
  <c r="DF34" i="25"/>
  <c r="DE34" i="25"/>
  <c r="DD34" i="25"/>
  <c r="DC34" i="25"/>
  <c r="DB34" i="25"/>
  <c r="DA34" i="25"/>
  <c r="CY34" i="25"/>
  <c r="CX34" i="25"/>
  <c r="CW34" i="25"/>
  <c r="CV34" i="25"/>
  <c r="CU34" i="25"/>
  <c r="CT34" i="25"/>
  <c r="CS34" i="25"/>
  <c r="CR34" i="25"/>
  <c r="CQ34" i="25"/>
  <c r="CP34" i="25"/>
  <c r="CN34" i="25"/>
  <c r="CM34" i="25"/>
  <c r="CL34" i="25"/>
  <c r="CK34" i="25"/>
  <c r="CJ34" i="25"/>
  <c r="CI34" i="25"/>
  <c r="CH34" i="25"/>
  <c r="CG34" i="25"/>
  <c r="CF34" i="25"/>
  <c r="CE34" i="25"/>
  <c r="CA34" i="25"/>
  <c r="BZ34" i="25"/>
  <c r="BY34" i="25"/>
  <c r="BX34" i="25"/>
  <c r="BW34" i="25"/>
  <c r="BV34" i="25"/>
  <c r="BU34" i="25"/>
  <c r="BT34" i="25"/>
  <c r="BS34" i="25"/>
  <c r="BR34" i="25"/>
  <c r="BP34" i="25"/>
  <c r="BO34" i="25"/>
  <c r="BN34" i="25"/>
  <c r="BM34" i="25"/>
  <c r="BL34" i="25"/>
  <c r="BK34" i="25"/>
  <c r="BJ34" i="25"/>
  <c r="BI34" i="25"/>
  <c r="BH34" i="25"/>
  <c r="BG34" i="25"/>
  <c r="BE34" i="25"/>
  <c r="BD34" i="25"/>
  <c r="BC34" i="25"/>
  <c r="BB34" i="25"/>
  <c r="BA34" i="25"/>
  <c r="AZ34" i="25"/>
  <c r="AY34" i="25"/>
  <c r="AX34" i="25"/>
  <c r="AW34" i="25"/>
  <c r="AV34" i="25"/>
  <c r="AR34" i="25"/>
  <c r="AQ34" i="25"/>
  <c r="AP34" i="25"/>
  <c r="AO34" i="25"/>
  <c r="AN34" i="25"/>
  <c r="AM34" i="25"/>
  <c r="AL34" i="25"/>
  <c r="AK34" i="25"/>
  <c r="AJ34" i="25"/>
  <c r="AI34" i="25"/>
  <c r="AG34" i="25"/>
  <c r="AF34" i="25"/>
  <c r="AE34" i="25"/>
  <c r="AD34" i="25"/>
  <c r="AC34" i="25"/>
  <c r="AB34" i="25"/>
  <c r="AA34" i="25"/>
  <c r="Z34" i="25"/>
  <c r="Y34" i="25"/>
  <c r="X34" i="25"/>
  <c r="V34" i="25"/>
  <c r="U34" i="25"/>
  <c r="T34" i="25"/>
  <c r="S34" i="25"/>
  <c r="R34" i="25"/>
  <c r="Q34" i="25"/>
  <c r="P34" i="25"/>
  <c r="O34" i="25"/>
  <c r="N34" i="25"/>
  <c r="M34" i="25"/>
  <c r="ES33" i="25"/>
  <c r="ER33" i="25"/>
  <c r="EQ33" i="25"/>
  <c r="EP33" i="25"/>
  <c r="EO33" i="25"/>
  <c r="EN33" i="25"/>
  <c r="EM33" i="25"/>
  <c r="EL33" i="25"/>
  <c r="EK33" i="25"/>
  <c r="EJ33" i="25"/>
  <c r="EH33" i="25"/>
  <c r="EG33" i="25"/>
  <c r="EF33" i="25"/>
  <c r="EE33" i="25"/>
  <c r="ED33" i="25"/>
  <c r="EC33" i="25"/>
  <c r="EB33" i="25"/>
  <c r="EA33" i="25"/>
  <c r="DZ33" i="25"/>
  <c r="DY33" i="25"/>
  <c r="DW33" i="25"/>
  <c r="DV33" i="25"/>
  <c r="DU33" i="25"/>
  <c r="DT33" i="25"/>
  <c r="DS33" i="25"/>
  <c r="DR33" i="25"/>
  <c r="DQ33" i="25"/>
  <c r="DP33" i="25"/>
  <c r="DO33" i="25"/>
  <c r="DN33" i="25"/>
  <c r="DJ33" i="25"/>
  <c r="DI33" i="25"/>
  <c r="DH33" i="25"/>
  <c r="DG33" i="25"/>
  <c r="DF33" i="25"/>
  <c r="DE33" i="25"/>
  <c r="DD33" i="25"/>
  <c r="DC33" i="25"/>
  <c r="DB33" i="25"/>
  <c r="DA33" i="25"/>
  <c r="CY33" i="25"/>
  <c r="CX33" i="25"/>
  <c r="CW33" i="25"/>
  <c r="CV33" i="25"/>
  <c r="CU33" i="25"/>
  <c r="CT33" i="25"/>
  <c r="CS33" i="25"/>
  <c r="CR33" i="25"/>
  <c r="CQ33" i="25"/>
  <c r="CP33" i="25"/>
  <c r="CN33" i="25"/>
  <c r="CM33" i="25"/>
  <c r="CL33" i="25"/>
  <c r="CK33" i="25"/>
  <c r="CJ33" i="25"/>
  <c r="CI33" i="25"/>
  <c r="CH33" i="25"/>
  <c r="CG33" i="25"/>
  <c r="CF33" i="25"/>
  <c r="CE33" i="25"/>
  <c r="CA33" i="25"/>
  <c r="BZ33" i="25"/>
  <c r="BY33" i="25"/>
  <c r="BX33" i="25"/>
  <c r="BW33" i="25"/>
  <c r="BV33" i="25"/>
  <c r="BU33" i="25"/>
  <c r="BT33" i="25"/>
  <c r="BS33" i="25"/>
  <c r="BR33" i="25"/>
  <c r="BP33" i="25"/>
  <c r="BO33" i="25"/>
  <c r="BN33" i="25"/>
  <c r="BM33" i="25"/>
  <c r="BL33" i="25"/>
  <c r="BK33" i="25"/>
  <c r="BJ33" i="25"/>
  <c r="BI33" i="25"/>
  <c r="BH33" i="25"/>
  <c r="BG33" i="25"/>
  <c r="BE33" i="25"/>
  <c r="BD33" i="25"/>
  <c r="BC33" i="25"/>
  <c r="BB33" i="25"/>
  <c r="BA33" i="25"/>
  <c r="AZ33" i="25"/>
  <c r="AY33" i="25"/>
  <c r="AX33" i="25"/>
  <c r="AW33" i="25"/>
  <c r="AV33" i="25"/>
  <c r="AR33" i="25"/>
  <c r="AQ33" i="25"/>
  <c r="AP33" i="25"/>
  <c r="AO33" i="25"/>
  <c r="AN33" i="25"/>
  <c r="AM33" i="25"/>
  <c r="AL33" i="25"/>
  <c r="AK33" i="25"/>
  <c r="AJ33" i="25"/>
  <c r="AI33" i="25"/>
  <c r="AG33" i="25"/>
  <c r="AF33" i="25"/>
  <c r="AE33" i="25"/>
  <c r="AD33" i="25"/>
  <c r="AC33" i="25"/>
  <c r="AB33" i="25"/>
  <c r="AA33" i="25"/>
  <c r="Z33" i="25"/>
  <c r="Y33" i="25"/>
  <c r="X33" i="25"/>
  <c r="V33" i="25"/>
  <c r="U33" i="25"/>
  <c r="T33" i="25"/>
  <c r="S33" i="25"/>
  <c r="R33" i="25"/>
  <c r="Q33" i="25"/>
  <c r="P33" i="25"/>
  <c r="O33" i="25"/>
  <c r="N33" i="25"/>
  <c r="M33" i="25"/>
  <c r="ES32" i="25"/>
  <c r="ER32" i="25"/>
  <c r="EQ32" i="25"/>
  <c r="EP32" i="25"/>
  <c r="EO32" i="25"/>
  <c r="EN32" i="25"/>
  <c r="EM32" i="25"/>
  <c r="EL32" i="25"/>
  <c r="EK32" i="25"/>
  <c r="EJ32" i="25"/>
  <c r="EH32" i="25"/>
  <c r="EG32" i="25"/>
  <c r="EF32" i="25"/>
  <c r="EE32" i="25"/>
  <c r="ED32" i="25"/>
  <c r="EC32" i="25"/>
  <c r="EB32" i="25"/>
  <c r="EA32" i="25"/>
  <c r="DZ32" i="25"/>
  <c r="DY32" i="25"/>
  <c r="DW32" i="25"/>
  <c r="DV32" i="25"/>
  <c r="DU32" i="25"/>
  <c r="DT32" i="25"/>
  <c r="DS32" i="25"/>
  <c r="DR32" i="25"/>
  <c r="DQ32" i="25"/>
  <c r="DP32" i="25"/>
  <c r="DO32" i="25"/>
  <c r="DN32" i="25"/>
  <c r="DJ32" i="25"/>
  <c r="DI32" i="25"/>
  <c r="DH32" i="25"/>
  <c r="DG32" i="25"/>
  <c r="DF32" i="25"/>
  <c r="DE32" i="25"/>
  <c r="DD32" i="25"/>
  <c r="DC32" i="25"/>
  <c r="DB32" i="25"/>
  <c r="DA32" i="25"/>
  <c r="CY32" i="25"/>
  <c r="CX32" i="25"/>
  <c r="CW32" i="25"/>
  <c r="CV32" i="25"/>
  <c r="CU32" i="25"/>
  <c r="CT32" i="25"/>
  <c r="CS32" i="25"/>
  <c r="CR32" i="25"/>
  <c r="CQ32" i="25"/>
  <c r="CP32" i="25"/>
  <c r="CN32" i="25"/>
  <c r="CM32" i="25"/>
  <c r="CL32" i="25"/>
  <c r="CK32" i="25"/>
  <c r="CJ32" i="25"/>
  <c r="CI32" i="25"/>
  <c r="CH32" i="25"/>
  <c r="CG32" i="25"/>
  <c r="CF32" i="25"/>
  <c r="CE32" i="25"/>
  <c r="CA32" i="25"/>
  <c r="BZ32" i="25"/>
  <c r="BY32" i="25"/>
  <c r="BX32" i="25"/>
  <c r="BW32" i="25"/>
  <c r="BV32" i="25"/>
  <c r="BU32" i="25"/>
  <c r="BT32" i="25"/>
  <c r="BS32" i="25"/>
  <c r="BR32" i="25"/>
  <c r="BP32" i="25"/>
  <c r="BO32" i="25"/>
  <c r="BN32" i="25"/>
  <c r="BM32" i="25"/>
  <c r="BL32" i="25"/>
  <c r="BK32" i="25"/>
  <c r="BJ32" i="25"/>
  <c r="BI32" i="25"/>
  <c r="BH32" i="25"/>
  <c r="BG32" i="25"/>
  <c r="BE32" i="25"/>
  <c r="BD32" i="25"/>
  <c r="BC32" i="25"/>
  <c r="BB32" i="25"/>
  <c r="BA32" i="25"/>
  <c r="AZ32" i="25"/>
  <c r="AY32" i="25"/>
  <c r="AX32" i="25"/>
  <c r="AW32" i="25"/>
  <c r="AV32" i="25"/>
  <c r="AR32" i="25"/>
  <c r="AQ32" i="25"/>
  <c r="AP32" i="25"/>
  <c r="AO32" i="25"/>
  <c r="AN32" i="25"/>
  <c r="AM32" i="25"/>
  <c r="AL32" i="25"/>
  <c r="AK32" i="25"/>
  <c r="AJ32" i="25"/>
  <c r="AI32" i="25"/>
  <c r="AG32" i="25"/>
  <c r="AF32" i="25"/>
  <c r="AE32" i="25"/>
  <c r="AD32" i="25"/>
  <c r="AC32" i="25"/>
  <c r="AB32" i="25"/>
  <c r="AA32" i="25"/>
  <c r="Z32" i="25"/>
  <c r="Y32" i="25"/>
  <c r="X32" i="25"/>
  <c r="V32" i="25"/>
  <c r="U32" i="25"/>
  <c r="T32" i="25"/>
  <c r="S32" i="25"/>
  <c r="R32" i="25"/>
  <c r="Q32" i="25"/>
  <c r="P32" i="25"/>
  <c r="O32" i="25"/>
  <c r="N32" i="25"/>
  <c r="M32" i="25"/>
  <c r="ES31" i="25"/>
  <c r="ER31" i="25"/>
  <c r="EQ31" i="25"/>
  <c r="EP31" i="25"/>
  <c r="EO31" i="25"/>
  <c r="EN31" i="25"/>
  <c r="EM31" i="25"/>
  <c r="EL31" i="25"/>
  <c r="EK31" i="25"/>
  <c r="EJ31" i="25"/>
  <c r="EH31" i="25"/>
  <c r="EG31" i="25"/>
  <c r="EF31" i="25"/>
  <c r="EE31" i="25"/>
  <c r="ED31" i="25"/>
  <c r="EC31" i="25"/>
  <c r="EB31" i="25"/>
  <c r="EA31" i="25"/>
  <c r="DZ31" i="25"/>
  <c r="DY31" i="25"/>
  <c r="DW31" i="25"/>
  <c r="DV31" i="25"/>
  <c r="DU31" i="25"/>
  <c r="DT31" i="25"/>
  <c r="DS31" i="25"/>
  <c r="DR31" i="25"/>
  <c r="DQ31" i="25"/>
  <c r="DP31" i="25"/>
  <c r="DO31" i="25"/>
  <c r="DN31" i="25"/>
  <c r="DJ31" i="25"/>
  <c r="DI31" i="25"/>
  <c r="DH31" i="25"/>
  <c r="DG31" i="25"/>
  <c r="DF31" i="25"/>
  <c r="DE31" i="25"/>
  <c r="DD31" i="25"/>
  <c r="DC31" i="25"/>
  <c r="DB31" i="25"/>
  <c r="DA31" i="25"/>
  <c r="CY31" i="25"/>
  <c r="CX31" i="25"/>
  <c r="CW31" i="25"/>
  <c r="CV31" i="25"/>
  <c r="CU31" i="25"/>
  <c r="CT31" i="25"/>
  <c r="CS31" i="25"/>
  <c r="CR31" i="25"/>
  <c r="CQ31" i="25"/>
  <c r="CP31" i="25"/>
  <c r="CN31" i="25"/>
  <c r="CM31" i="25"/>
  <c r="CL31" i="25"/>
  <c r="CK31" i="25"/>
  <c r="CJ31" i="25"/>
  <c r="CI31" i="25"/>
  <c r="CH31" i="25"/>
  <c r="CG31" i="25"/>
  <c r="CF31" i="25"/>
  <c r="CE31" i="25"/>
  <c r="CA31" i="25"/>
  <c r="BZ31" i="25"/>
  <c r="BY31" i="25"/>
  <c r="BX31" i="25"/>
  <c r="BW31" i="25"/>
  <c r="BV31" i="25"/>
  <c r="BU31" i="25"/>
  <c r="BT31" i="25"/>
  <c r="BS31" i="25"/>
  <c r="BR31" i="25"/>
  <c r="BP31" i="25"/>
  <c r="BO31" i="25"/>
  <c r="BN31" i="25"/>
  <c r="BM31" i="25"/>
  <c r="BL31" i="25"/>
  <c r="BK31" i="25"/>
  <c r="BJ31" i="25"/>
  <c r="BI31" i="25"/>
  <c r="BH31" i="25"/>
  <c r="BG31" i="25"/>
  <c r="BE31" i="25"/>
  <c r="BD31" i="25"/>
  <c r="BC31" i="25"/>
  <c r="BB31" i="25"/>
  <c r="BA31" i="25"/>
  <c r="AZ31" i="25"/>
  <c r="AY31" i="25"/>
  <c r="AX31" i="25"/>
  <c r="AW31" i="25"/>
  <c r="AV31" i="25"/>
  <c r="AR31" i="25"/>
  <c r="AQ31" i="25"/>
  <c r="AP31" i="25"/>
  <c r="AO31" i="25"/>
  <c r="AN31" i="25"/>
  <c r="AM31" i="25"/>
  <c r="AL31" i="25"/>
  <c r="AK31" i="25"/>
  <c r="AJ31" i="25"/>
  <c r="AI31" i="25"/>
  <c r="AG31" i="25"/>
  <c r="AF31" i="25"/>
  <c r="AE31" i="25"/>
  <c r="AD31" i="25"/>
  <c r="AC31" i="25"/>
  <c r="AB31" i="25"/>
  <c r="AA31" i="25"/>
  <c r="Z31" i="25"/>
  <c r="Y31" i="25"/>
  <c r="X31" i="25"/>
  <c r="V31" i="25"/>
  <c r="U31" i="25"/>
  <c r="T31" i="25"/>
  <c r="S31" i="25"/>
  <c r="R31" i="25"/>
  <c r="Q31" i="25"/>
  <c r="P31" i="25"/>
  <c r="O31" i="25"/>
  <c r="N31" i="25"/>
  <c r="M31" i="25"/>
  <c r="ES30" i="25"/>
  <c r="ER30" i="25"/>
  <c r="EQ30" i="25"/>
  <c r="EP30" i="25"/>
  <c r="EO30" i="25"/>
  <c r="EH30" i="25"/>
  <c r="EG30" i="25"/>
  <c r="EF30" i="25"/>
  <c r="EE30" i="25"/>
  <c r="ED30" i="25"/>
  <c r="DO30" i="25"/>
  <c r="DN30" i="25"/>
  <c r="DJ30" i="25"/>
  <c r="DI30" i="25"/>
  <c r="DH30" i="25"/>
  <c r="DG30" i="25"/>
  <c r="DF30" i="25"/>
  <c r="CY30" i="25"/>
  <c r="CX30" i="25"/>
  <c r="CW30" i="25"/>
  <c r="CV30" i="25"/>
  <c r="CU30" i="25"/>
  <c r="CF30" i="25"/>
  <c r="CE30" i="25"/>
  <c r="CA30" i="25"/>
  <c r="BZ30" i="25"/>
  <c r="BY30" i="25"/>
  <c r="BX30" i="25"/>
  <c r="BW30" i="25"/>
  <c r="BP30" i="25"/>
  <c r="BO30" i="25"/>
  <c r="BN30" i="25"/>
  <c r="BM30" i="25"/>
  <c r="BL30" i="25"/>
  <c r="BE30" i="25"/>
  <c r="BD30" i="25"/>
  <c r="BC30" i="25"/>
  <c r="BB30" i="25"/>
  <c r="BA30" i="25"/>
  <c r="AR30" i="25"/>
  <c r="AQ30" i="25"/>
  <c r="AP30" i="25"/>
  <c r="AO30" i="25"/>
  <c r="AN30" i="25"/>
  <c r="AG30" i="25"/>
  <c r="AF30" i="25"/>
  <c r="AE30" i="25"/>
  <c r="AD30" i="25"/>
  <c r="AC30" i="25"/>
  <c r="N30" i="25"/>
  <c r="M30" i="25"/>
  <c r="ES28" i="25"/>
  <c r="ER28" i="25"/>
  <c r="EQ28" i="25"/>
  <c r="EP28" i="25"/>
  <c r="EO28" i="25"/>
  <c r="EN28" i="25"/>
  <c r="EM28" i="25"/>
  <c r="EL28" i="25"/>
  <c r="EK28" i="25"/>
  <c r="EJ28" i="25"/>
  <c r="EH28" i="25"/>
  <c r="EG28" i="25"/>
  <c r="EF28" i="25"/>
  <c r="EE28" i="25"/>
  <c r="ED28" i="25"/>
  <c r="EC28" i="25"/>
  <c r="EB28" i="25"/>
  <c r="EA28" i="25"/>
  <c r="DZ28" i="25"/>
  <c r="DY28" i="25"/>
  <c r="DW28" i="25"/>
  <c r="DV28" i="25"/>
  <c r="DU28" i="25"/>
  <c r="DT28" i="25"/>
  <c r="DS28" i="25"/>
  <c r="DR28" i="25"/>
  <c r="DQ28" i="25"/>
  <c r="DP28" i="25"/>
  <c r="DO28" i="25"/>
  <c r="DN28" i="25"/>
  <c r="DJ28" i="25"/>
  <c r="DI28" i="25"/>
  <c r="DH28" i="25"/>
  <c r="DG28" i="25"/>
  <c r="DF28" i="25"/>
  <c r="DE28" i="25"/>
  <c r="DD28" i="25"/>
  <c r="DC28" i="25"/>
  <c r="DB28" i="25"/>
  <c r="DA28" i="25"/>
  <c r="CY28" i="25"/>
  <c r="CX28" i="25"/>
  <c r="CW28" i="25"/>
  <c r="CV28" i="25"/>
  <c r="CU28" i="25"/>
  <c r="CT28" i="25"/>
  <c r="CS28" i="25"/>
  <c r="CR28" i="25"/>
  <c r="CQ28" i="25"/>
  <c r="CP28" i="25"/>
  <c r="CN28" i="25"/>
  <c r="CM28" i="25"/>
  <c r="CL28" i="25"/>
  <c r="CK28" i="25"/>
  <c r="CJ28" i="25"/>
  <c r="CI28" i="25"/>
  <c r="CH28" i="25"/>
  <c r="CG28" i="25"/>
  <c r="CF28" i="25"/>
  <c r="CE28" i="25"/>
  <c r="CA28" i="25"/>
  <c r="BZ28" i="25"/>
  <c r="BY28" i="25"/>
  <c r="BX28" i="25"/>
  <c r="BW28" i="25"/>
  <c r="BV28" i="25"/>
  <c r="BU28" i="25"/>
  <c r="BT28" i="25"/>
  <c r="BS28" i="25"/>
  <c r="BR28" i="25"/>
  <c r="BP28" i="25"/>
  <c r="BO28" i="25"/>
  <c r="BN28" i="25"/>
  <c r="BM28" i="25"/>
  <c r="BL28" i="25"/>
  <c r="BK28" i="25"/>
  <c r="BJ28" i="25"/>
  <c r="BI28" i="25"/>
  <c r="BH28" i="25"/>
  <c r="BG28" i="25"/>
  <c r="BE28" i="25"/>
  <c r="BD28" i="25"/>
  <c r="BC28" i="25"/>
  <c r="BB28" i="25"/>
  <c r="BA28" i="25"/>
  <c r="AZ28" i="25"/>
  <c r="AY28" i="25"/>
  <c r="AX28" i="25"/>
  <c r="AW28" i="25"/>
  <c r="AV28" i="25"/>
  <c r="AR28" i="25"/>
  <c r="AQ28" i="25"/>
  <c r="AP28" i="25"/>
  <c r="AO28" i="25"/>
  <c r="AN28" i="25"/>
  <c r="AM28" i="25"/>
  <c r="AL28" i="25"/>
  <c r="AK28" i="25"/>
  <c r="AJ28" i="25"/>
  <c r="AI28" i="25"/>
  <c r="AG28" i="25"/>
  <c r="AF28" i="25"/>
  <c r="AE28" i="25"/>
  <c r="AD28" i="25"/>
  <c r="AC28" i="25"/>
  <c r="AB28" i="25"/>
  <c r="AA28" i="25"/>
  <c r="Z28" i="25"/>
  <c r="Y28" i="25"/>
  <c r="X28" i="25"/>
  <c r="V28" i="25"/>
  <c r="U28" i="25"/>
  <c r="T28" i="25"/>
  <c r="S28" i="25"/>
  <c r="R28" i="25"/>
  <c r="Q28" i="25"/>
  <c r="P28" i="25"/>
  <c r="O28" i="25"/>
  <c r="N28" i="25"/>
  <c r="M28" i="25"/>
  <c r="ES27" i="25"/>
  <c r="ER27" i="25"/>
  <c r="EQ27" i="25"/>
  <c r="EP27" i="25"/>
  <c r="EO27" i="25"/>
  <c r="EN27" i="25"/>
  <c r="EM27" i="25"/>
  <c r="EL27" i="25"/>
  <c r="EK27" i="25"/>
  <c r="EJ27" i="25"/>
  <c r="EH27" i="25"/>
  <c r="EG27" i="25"/>
  <c r="EF27" i="25"/>
  <c r="EE27" i="25"/>
  <c r="ED27" i="25"/>
  <c r="EC27" i="25"/>
  <c r="EB27" i="25"/>
  <c r="EA27" i="25"/>
  <c r="DZ27" i="25"/>
  <c r="DY27" i="25"/>
  <c r="DW27" i="25"/>
  <c r="DV27" i="25"/>
  <c r="DU27" i="25"/>
  <c r="DT27" i="25"/>
  <c r="DS27" i="25"/>
  <c r="DR27" i="25"/>
  <c r="DQ27" i="25"/>
  <c r="DP27" i="25"/>
  <c r="DO27" i="25"/>
  <c r="DN27" i="25"/>
  <c r="DJ27" i="25"/>
  <c r="DI27" i="25"/>
  <c r="DH27" i="25"/>
  <c r="DG27" i="25"/>
  <c r="DF27" i="25"/>
  <c r="DE27" i="25"/>
  <c r="DD27" i="25"/>
  <c r="DC27" i="25"/>
  <c r="DB27" i="25"/>
  <c r="DA27" i="25"/>
  <c r="CY27" i="25"/>
  <c r="CX27" i="25"/>
  <c r="CW27" i="25"/>
  <c r="CV27" i="25"/>
  <c r="CU27" i="25"/>
  <c r="CT27" i="25"/>
  <c r="CS27" i="25"/>
  <c r="CR27" i="25"/>
  <c r="CQ27" i="25"/>
  <c r="CP27" i="25"/>
  <c r="CN27" i="25"/>
  <c r="CM27" i="25"/>
  <c r="CL27" i="25"/>
  <c r="CK27" i="25"/>
  <c r="CJ27" i="25"/>
  <c r="CI27" i="25"/>
  <c r="CH27" i="25"/>
  <c r="CG27" i="25"/>
  <c r="CF27" i="25"/>
  <c r="CE27" i="25"/>
  <c r="CA27" i="25"/>
  <c r="BZ27" i="25"/>
  <c r="BY27" i="25"/>
  <c r="BX27" i="25"/>
  <c r="BW27" i="25"/>
  <c r="BV27" i="25"/>
  <c r="BU27" i="25"/>
  <c r="BT27" i="25"/>
  <c r="BS27" i="25"/>
  <c r="BR27" i="25"/>
  <c r="BP27" i="25"/>
  <c r="BO27" i="25"/>
  <c r="BN27" i="25"/>
  <c r="BM27" i="25"/>
  <c r="BL27" i="25"/>
  <c r="BK27" i="25"/>
  <c r="BJ27" i="25"/>
  <c r="BI27" i="25"/>
  <c r="BH27" i="25"/>
  <c r="BG27" i="25"/>
  <c r="BE27" i="25"/>
  <c r="BD27" i="25"/>
  <c r="BC27" i="25"/>
  <c r="BB27" i="25"/>
  <c r="BA27" i="25"/>
  <c r="AZ27" i="25"/>
  <c r="AY27" i="25"/>
  <c r="AX27" i="25"/>
  <c r="AW27" i="25"/>
  <c r="AV27" i="25"/>
  <c r="AR27" i="25"/>
  <c r="AQ27" i="25"/>
  <c r="AP27" i="25"/>
  <c r="AO27" i="25"/>
  <c r="AN27" i="25"/>
  <c r="AM27" i="25"/>
  <c r="AL27" i="25"/>
  <c r="AK27" i="25"/>
  <c r="AJ27" i="25"/>
  <c r="AI27" i="25"/>
  <c r="AG27" i="25"/>
  <c r="AF27" i="25"/>
  <c r="AE27" i="25"/>
  <c r="AD27" i="25"/>
  <c r="AC27" i="25"/>
  <c r="AB27" i="25"/>
  <c r="AA27" i="25"/>
  <c r="Z27" i="25"/>
  <c r="Y27" i="25"/>
  <c r="X27" i="25"/>
  <c r="V27" i="25"/>
  <c r="U27" i="25"/>
  <c r="T27" i="25"/>
  <c r="S27" i="25"/>
  <c r="R27" i="25"/>
  <c r="Q27" i="25"/>
  <c r="P27" i="25"/>
  <c r="O27" i="25"/>
  <c r="N27" i="25"/>
  <c r="M27" i="25"/>
  <c r="ES26" i="25"/>
  <c r="ER26" i="25"/>
  <c r="EQ26" i="25"/>
  <c r="EP26" i="25"/>
  <c r="EO26" i="25"/>
  <c r="EN26" i="25"/>
  <c r="EM26" i="25"/>
  <c r="EL26" i="25"/>
  <c r="EK26" i="25"/>
  <c r="EJ26" i="25"/>
  <c r="EH26" i="25"/>
  <c r="EG26" i="25"/>
  <c r="EF26" i="25"/>
  <c r="EE26" i="25"/>
  <c r="ED26" i="25"/>
  <c r="EC26" i="25"/>
  <c r="EB26" i="25"/>
  <c r="EA26" i="25"/>
  <c r="DZ26" i="25"/>
  <c r="DY26" i="25"/>
  <c r="DW26" i="25"/>
  <c r="DV26" i="25"/>
  <c r="DU26" i="25"/>
  <c r="DT26" i="25"/>
  <c r="DS26" i="25"/>
  <c r="DR26" i="25"/>
  <c r="DQ26" i="25"/>
  <c r="DP26" i="25"/>
  <c r="DO26" i="25"/>
  <c r="DN26" i="25"/>
  <c r="DJ26" i="25"/>
  <c r="DI26" i="25"/>
  <c r="DH26" i="25"/>
  <c r="DG26" i="25"/>
  <c r="DF26" i="25"/>
  <c r="DE26" i="25"/>
  <c r="DD26" i="25"/>
  <c r="DC26" i="25"/>
  <c r="DB26" i="25"/>
  <c r="DA26" i="25"/>
  <c r="CY26" i="25"/>
  <c r="CX26" i="25"/>
  <c r="CW26" i="25"/>
  <c r="CV26" i="25"/>
  <c r="CU26" i="25"/>
  <c r="CT26" i="25"/>
  <c r="CS26" i="25"/>
  <c r="CR26" i="25"/>
  <c r="CQ26" i="25"/>
  <c r="CP26" i="25"/>
  <c r="CN26" i="25"/>
  <c r="CM26" i="25"/>
  <c r="CL26" i="25"/>
  <c r="CK26" i="25"/>
  <c r="CJ26" i="25"/>
  <c r="CI26" i="25"/>
  <c r="CH26" i="25"/>
  <c r="CG26" i="25"/>
  <c r="CF26" i="25"/>
  <c r="CE26" i="25"/>
  <c r="CA26" i="25"/>
  <c r="BZ26" i="25"/>
  <c r="BY26" i="25"/>
  <c r="BX26" i="25"/>
  <c r="BW26" i="25"/>
  <c r="BV26" i="25"/>
  <c r="BU26" i="25"/>
  <c r="BT26" i="25"/>
  <c r="BS26" i="25"/>
  <c r="BR26" i="25"/>
  <c r="BP26" i="25"/>
  <c r="BO26" i="25"/>
  <c r="BN26" i="25"/>
  <c r="BM26" i="25"/>
  <c r="BL26" i="25"/>
  <c r="BK26" i="25"/>
  <c r="BJ26" i="25"/>
  <c r="BI26" i="25"/>
  <c r="BH26" i="25"/>
  <c r="BG26" i="25"/>
  <c r="BE26" i="25"/>
  <c r="BD26" i="25"/>
  <c r="BC26" i="25"/>
  <c r="BB26" i="25"/>
  <c r="BA26" i="25"/>
  <c r="AZ26" i="25"/>
  <c r="AY26" i="25"/>
  <c r="AX26" i="25"/>
  <c r="AW26" i="25"/>
  <c r="AV26" i="25"/>
  <c r="AR26" i="25"/>
  <c r="AQ26" i="25"/>
  <c r="AP26" i="25"/>
  <c r="AO26" i="25"/>
  <c r="AN26" i="25"/>
  <c r="AM26" i="25"/>
  <c r="AL26" i="25"/>
  <c r="AK26" i="25"/>
  <c r="AJ26" i="25"/>
  <c r="AI26" i="25"/>
  <c r="AG26" i="25"/>
  <c r="AF26" i="25"/>
  <c r="AE26" i="25"/>
  <c r="AD26" i="25"/>
  <c r="AC26" i="25"/>
  <c r="AB26" i="25"/>
  <c r="AA26" i="25"/>
  <c r="Z26" i="25"/>
  <c r="Y26" i="25"/>
  <c r="X26" i="25"/>
  <c r="V26" i="25"/>
  <c r="U26" i="25"/>
  <c r="T26" i="25"/>
  <c r="S26" i="25"/>
  <c r="R26" i="25"/>
  <c r="Q26" i="25"/>
  <c r="P26" i="25"/>
  <c r="O26" i="25"/>
  <c r="N26" i="25"/>
  <c r="M26" i="25"/>
  <c r="ES25" i="25"/>
  <c r="ER25" i="25"/>
  <c r="EQ25" i="25"/>
  <c r="EP25" i="25"/>
  <c r="EO25" i="25"/>
  <c r="EN25" i="25"/>
  <c r="EM25" i="25"/>
  <c r="EL25" i="25"/>
  <c r="EK25" i="25"/>
  <c r="EJ25" i="25"/>
  <c r="EH25" i="25"/>
  <c r="EG25" i="25"/>
  <c r="EF25" i="25"/>
  <c r="EE25" i="25"/>
  <c r="ED25" i="25"/>
  <c r="EC25" i="25"/>
  <c r="EB25" i="25"/>
  <c r="EA25" i="25"/>
  <c r="DZ25" i="25"/>
  <c r="DY25" i="25"/>
  <c r="DW25" i="25"/>
  <c r="DV25" i="25"/>
  <c r="DU25" i="25"/>
  <c r="DT25" i="25"/>
  <c r="DS25" i="25"/>
  <c r="DR25" i="25"/>
  <c r="DQ25" i="25"/>
  <c r="DP25" i="25"/>
  <c r="DO25" i="25"/>
  <c r="DN25" i="25"/>
  <c r="DJ25" i="25"/>
  <c r="DI25" i="25"/>
  <c r="DH25" i="25"/>
  <c r="DG25" i="25"/>
  <c r="DF25" i="25"/>
  <c r="DE25" i="25"/>
  <c r="DD25" i="25"/>
  <c r="DC25" i="25"/>
  <c r="DB25" i="25"/>
  <c r="DA25" i="25"/>
  <c r="CY25" i="25"/>
  <c r="CX25" i="25"/>
  <c r="CW25" i="25"/>
  <c r="CV25" i="25"/>
  <c r="CU25" i="25"/>
  <c r="CT25" i="25"/>
  <c r="CS25" i="25"/>
  <c r="CR25" i="25"/>
  <c r="CQ25" i="25"/>
  <c r="CP25" i="25"/>
  <c r="CN25" i="25"/>
  <c r="CM25" i="25"/>
  <c r="CL25" i="25"/>
  <c r="CK25" i="25"/>
  <c r="CJ25" i="25"/>
  <c r="CI25" i="25"/>
  <c r="CH25" i="25"/>
  <c r="CG25" i="25"/>
  <c r="CF25" i="25"/>
  <c r="CE25" i="25"/>
  <c r="CA25" i="25"/>
  <c r="BZ25" i="25"/>
  <c r="BY25" i="25"/>
  <c r="BX25" i="25"/>
  <c r="BW25" i="25"/>
  <c r="BV25" i="25"/>
  <c r="BU25" i="25"/>
  <c r="BT25" i="25"/>
  <c r="BS25" i="25"/>
  <c r="BR25" i="25"/>
  <c r="BP25" i="25"/>
  <c r="BO25" i="25"/>
  <c r="BN25" i="25"/>
  <c r="BM25" i="25"/>
  <c r="BL25" i="25"/>
  <c r="BK25" i="25"/>
  <c r="BJ25" i="25"/>
  <c r="BI25" i="25"/>
  <c r="BH25" i="25"/>
  <c r="BG25" i="25"/>
  <c r="BE25" i="25"/>
  <c r="BD25" i="25"/>
  <c r="BC25" i="25"/>
  <c r="BB25" i="25"/>
  <c r="BA25" i="25"/>
  <c r="AZ25" i="25"/>
  <c r="AY25" i="25"/>
  <c r="AX25" i="25"/>
  <c r="AW25" i="25"/>
  <c r="AV25" i="25"/>
  <c r="AR25" i="25"/>
  <c r="AQ25" i="25"/>
  <c r="AP25" i="25"/>
  <c r="AO25" i="25"/>
  <c r="AN25" i="25"/>
  <c r="AM25" i="25"/>
  <c r="AL25" i="25"/>
  <c r="AK25" i="25"/>
  <c r="AJ25" i="25"/>
  <c r="AI25" i="25"/>
  <c r="AG25" i="25"/>
  <c r="AF25" i="25"/>
  <c r="AE25" i="25"/>
  <c r="AD25" i="25"/>
  <c r="AC25" i="25"/>
  <c r="AB25" i="25"/>
  <c r="AA25" i="25"/>
  <c r="Z25" i="25"/>
  <c r="Y25" i="25"/>
  <c r="X25" i="25"/>
  <c r="V25" i="25"/>
  <c r="U25" i="25"/>
  <c r="T25" i="25"/>
  <c r="S25" i="25"/>
  <c r="R25" i="25"/>
  <c r="Q25" i="25"/>
  <c r="P25" i="25"/>
  <c r="O25" i="25"/>
  <c r="N25" i="25"/>
  <c r="M25" i="25"/>
  <c r="ES24" i="25"/>
  <c r="ER24" i="25"/>
  <c r="EQ24" i="25"/>
  <c r="EP24" i="25"/>
  <c r="EO24" i="25"/>
  <c r="EN24" i="25"/>
  <c r="EM24" i="25"/>
  <c r="EL24" i="25"/>
  <c r="EK24" i="25"/>
  <c r="EJ24" i="25"/>
  <c r="EH24" i="25"/>
  <c r="EG24" i="25"/>
  <c r="EF24" i="25"/>
  <c r="EE24" i="25"/>
  <c r="ED24" i="25"/>
  <c r="EC24" i="25"/>
  <c r="EB24" i="25"/>
  <c r="EA24" i="25"/>
  <c r="DZ24" i="25"/>
  <c r="DY24" i="25"/>
  <c r="DW24" i="25"/>
  <c r="DV24" i="25"/>
  <c r="DU24" i="25"/>
  <c r="DT24" i="25"/>
  <c r="DS24" i="25"/>
  <c r="DR24" i="25"/>
  <c r="DQ24" i="25"/>
  <c r="DP24" i="25"/>
  <c r="DO24" i="25"/>
  <c r="DN24" i="25"/>
  <c r="DJ24" i="25"/>
  <c r="DI24" i="25"/>
  <c r="DH24" i="25"/>
  <c r="DG24" i="25"/>
  <c r="DF24" i="25"/>
  <c r="DE24" i="25"/>
  <c r="DD24" i="25"/>
  <c r="DC24" i="25"/>
  <c r="DB24" i="25"/>
  <c r="DA24" i="25"/>
  <c r="CY24" i="25"/>
  <c r="CX24" i="25"/>
  <c r="CW24" i="25"/>
  <c r="CV24" i="25"/>
  <c r="CU24" i="25"/>
  <c r="CT24" i="25"/>
  <c r="CS24" i="25"/>
  <c r="CR24" i="25"/>
  <c r="CQ24" i="25"/>
  <c r="CP24" i="25"/>
  <c r="CN24" i="25"/>
  <c r="CM24" i="25"/>
  <c r="CL24" i="25"/>
  <c r="CK24" i="25"/>
  <c r="CJ24" i="25"/>
  <c r="CI24" i="25"/>
  <c r="CH24" i="25"/>
  <c r="CG24" i="25"/>
  <c r="CF24" i="25"/>
  <c r="CE24" i="25"/>
  <c r="CA24" i="25"/>
  <c r="BZ24" i="25"/>
  <c r="BY24" i="25"/>
  <c r="BX24" i="25"/>
  <c r="BW24" i="25"/>
  <c r="BV24" i="25"/>
  <c r="BU24" i="25"/>
  <c r="BT24" i="25"/>
  <c r="BS24" i="25"/>
  <c r="BR24" i="25"/>
  <c r="BP24" i="25"/>
  <c r="BO24" i="25"/>
  <c r="BN24" i="25"/>
  <c r="BM24" i="25"/>
  <c r="BL24" i="25"/>
  <c r="BK24" i="25"/>
  <c r="BJ24" i="25"/>
  <c r="BI24" i="25"/>
  <c r="BH24" i="25"/>
  <c r="BG24" i="25"/>
  <c r="BE24" i="25"/>
  <c r="BD24" i="25"/>
  <c r="BC24" i="25"/>
  <c r="BB24" i="25"/>
  <c r="BA24" i="25"/>
  <c r="AZ24" i="25"/>
  <c r="AY24" i="25"/>
  <c r="AX24" i="25"/>
  <c r="AW24" i="25"/>
  <c r="AV24" i="25"/>
  <c r="AR24" i="25"/>
  <c r="AQ24" i="25"/>
  <c r="AP24" i="25"/>
  <c r="AO24" i="25"/>
  <c r="AN24" i="25"/>
  <c r="AM24" i="25"/>
  <c r="AL24" i="25"/>
  <c r="AK24" i="25"/>
  <c r="AJ24" i="25"/>
  <c r="AI24" i="25"/>
  <c r="AG24" i="25"/>
  <c r="AF24" i="25"/>
  <c r="AE24" i="25"/>
  <c r="AD24" i="25"/>
  <c r="AC24" i="25"/>
  <c r="AB24" i="25"/>
  <c r="AA24" i="25"/>
  <c r="Z24" i="25"/>
  <c r="Y24" i="25"/>
  <c r="X24" i="25"/>
  <c r="V24" i="25"/>
  <c r="U24" i="25"/>
  <c r="T24" i="25"/>
  <c r="S24" i="25"/>
  <c r="R24" i="25"/>
  <c r="Q24" i="25"/>
  <c r="P24" i="25"/>
  <c r="O24" i="25"/>
  <c r="N24" i="25"/>
  <c r="M24" i="25"/>
  <c r="ES23" i="25"/>
  <c r="ER23" i="25"/>
  <c r="EQ23" i="25"/>
  <c r="EP23" i="25"/>
  <c r="EO23" i="25"/>
  <c r="EH23" i="25"/>
  <c r="EG23" i="25"/>
  <c r="EF23" i="25"/>
  <c r="EE23" i="25"/>
  <c r="ED23" i="25"/>
  <c r="DO23" i="25"/>
  <c r="DN23" i="25"/>
  <c r="DJ23" i="25"/>
  <c r="DI23" i="25"/>
  <c r="DH23" i="25"/>
  <c r="DG23" i="25"/>
  <c r="DF23" i="25"/>
  <c r="CY23" i="25"/>
  <c r="CX23" i="25"/>
  <c r="CW23" i="25"/>
  <c r="CV23" i="25"/>
  <c r="CU23" i="25"/>
  <c r="CF23" i="25"/>
  <c r="CE23" i="25"/>
  <c r="CA23" i="25"/>
  <c r="BZ23" i="25"/>
  <c r="BY23" i="25"/>
  <c r="BX23" i="25"/>
  <c r="BW23" i="25"/>
  <c r="BP23" i="25"/>
  <c r="BO23" i="25"/>
  <c r="BN23" i="25"/>
  <c r="BM23" i="25"/>
  <c r="BL23" i="25"/>
  <c r="BE23" i="25"/>
  <c r="BD23" i="25"/>
  <c r="BC23" i="25"/>
  <c r="BB23" i="25"/>
  <c r="BA23" i="25"/>
  <c r="AW23" i="25"/>
  <c r="AV23" i="25"/>
  <c r="AR23" i="25"/>
  <c r="AQ23" i="25"/>
  <c r="AP23" i="25"/>
  <c r="AO23" i="25"/>
  <c r="AN23" i="25"/>
  <c r="AG23" i="25"/>
  <c r="AF23" i="25"/>
  <c r="AE23" i="25"/>
  <c r="AD23" i="25"/>
  <c r="AC23" i="25"/>
  <c r="N23" i="25"/>
  <c r="M23" i="25"/>
  <c r="ES21" i="25"/>
  <c r="ER21" i="25"/>
  <c r="EQ21" i="25"/>
  <c r="EP21" i="25"/>
  <c r="EO21" i="25"/>
  <c r="EN21" i="25"/>
  <c r="EM21" i="25"/>
  <c r="EL21" i="25"/>
  <c r="EK21" i="25"/>
  <c r="EJ21" i="25"/>
  <c r="EH21" i="25"/>
  <c r="EG21" i="25"/>
  <c r="EF21" i="25"/>
  <c r="EE21" i="25"/>
  <c r="ED21" i="25"/>
  <c r="EC21" i="25"/>
  <c r="EB21" i="25"/>
  <c r="EA21" i="25"/>
  <c r="DZ21" i="25"/>
  <c r="DY21" i="25"/>
  <c r="DW21" i="25"/>
  <c r="DV21" i="25"/>
  <c r="DU21" i="25"/>
  <c r="DT21" i="25"/>
  <c r="DS21" i="25"/>
  <c r="DR21" i="25"/>
  <c r="DQ21" i="25"/>
  <c r="DP21" i="25"/>
  <c r="DO21" i="25"/>
  <c r="DN21" i="25"/>
  <c r="DJ21" i="25"/>
  <c r="DI21" i="25"/>
  <c r="DH21" i="25"/>
  <c r="DG21" i="25"/>
  <c r="DF21" i="25"/>
  <c r="DE21" i="25"/>
  <c r="DD21" i="25"/>
  <c r="DC21" i="25"/>
  <c r="DB21" i="25"/>
  <c r="DA21" i="25"/>
  <c r="CY21" i="25"/>
  <c r="CX21" i="25"/>
  <c r="CW21" i="25"/>
  <c r="CV21" i="25"/>
  <c r="CU21" i="25"/>
  <c r="CT21" i="25"/>
  <c r="CS21" i="25"/>
  <c r="CR21" i="25"/>
  <c r="CQ21" i="25"/>
  <c r="CP21" i="25"/>
  <c r="CN21" i="25"/>
  <c r="CM21" i="25"/>
  <c r="CL21" i="25"/>
  <c r="CK21" i="25"/>
  <c r="CJ21" i="25"/>
  <c r="CI21" i="25"/>
  <c r="CH21" i="25"/>
  <c r="CG21" i="25"/>
  <c r="CF21" i="25"/>
  <c r="CE21" i="25"/>
  <c r="CA21" i="25"/>
  <c r="BZ21" i="25"/>
  <c r="BY21" i="25"/>
  <c r="BX21" i="25"/>
  <c r="BW21" i="25"/>
  <c r="BV21" i="25"/>
  <c r="BU21" i="25"/>
  <c r="BT21" i="25"/>
  <c r="BS21" i="25"/>
  <c r="BR21" i="25"/>
  <c r="BP21" i="25"/>
  <c r="BO21" i="25"/>
  <c r="BN21" i="25"/>
  <c r="BM21" i="25"/>
  <c r="BL21" i="25"/>
  <c r="BK21" i="25"/>
  <c r="BJ21" i="25"/>
  <c r="BI21" i="25"/>
  <c r="BH21" i="25"/>
  <c r="BG21" i="25"/>
  <c r="BE21" i="25"/>
  <c r="BD21" i="25"/>
  <c r="BC21" i="25"/>
  <c r="BB21" i="25"/>
  <c r="BA21" i="25"/>
  <c r="AZ21" i="25"/>
  <c r="AY21" i="25"/>
  <c r="AX21" i="25"/>
  <c r="AW21" i="25"/>
  <c r="AV21" i="25"/>
  <c r="AR21" i="25"/>
  <c r="AQ21" i="25"/>
  <c r="AP21" i="25"/>
  <c r="AO21" i="25"/>
  <c r="AN21" i="25"/>
  <c r="AM21" i="25"/>
  <c r="AL21" i="25"/>
  <c r="AK21" i="25"/>
  <c r="AJ21" i="25"/>
  <c r="AI21" i="25"/>
  <c r="AG21" i="25"/>
  <c r="AF21" i="25"/>
  <c r="AE21" i="25"/>
  <c r="AD21" i="25"/>
  <c r="AC21" i="25"/>
  <c r="AB21" i="25"/>
  <c r="AA21" i="25"/>
  <c r="Z21" i="25"/>
  <c r="Y21" i="25"/>
  <c r="X21" i="25"/>
  <c r="V21" i="25"/>
  <c r="U21" i="25"/>
  <c r="T21" i="25"/>
  <c r="S21" i="25"/>
  <c r="R21" i="25"/>
  <c r="Q21" i="25"/>
  <c r="P21" i="25"/>
  <c r="O21" i="25"/>
  <c r="N21" i="25"/>
  <c r="M21" i="25"/>
  <c r="ES20" i="25"/>
  <c r="ER20" i="25"/>
  <c r="EQ20" i="25"/>
  <c r="EP20" i="25"/>
  <c r="EO20" i="25"/>
  <c r="EN20" i="25"/>
  <c r="EM20" i="25"/>
  <c r="EL20" i="25"/>
  <c r="EK20" i="25"/>
  <c r="EJ20" i="25"/>
  <c r="EH20" i="25"/>
  <c r="EG20" i="25"/>
  <c r="EF20" i="25"/>
  <c r="EE20" i="25"/>
  <c r="ED20" i="25"/>
  <c r="EC20" i="25"/>
  <c r="EB20" i="25"/>
  <c r="EA20" i="25"/>
  <c r="DZ20" i="25"/>
  <c r="DY20" i="25"/>
  <c r="DW20" i="25"/>
  <c r="DV20" i="25"/>
  <c r="DU20" i="25"/>
  <c r="DT20" i="25"/>
  <c r="DS20" i="25"/>
  <c r="DR20" i="25"/>
  <c r="DQ20" i="25"/>
  <c r="DP20" i="25"/>
  <c r="DO20" i="25"/>
  <c r="DN20" i="25"/>
  <c r="DJ20" i="25"/>
  <c r="DI20" i="25"/>
  <c r="DH20" i="25"/>
  <c r="DG20" i="25"/>
  <c r="DF20" i="25"/>
  <c r="DE20" i="25"/>
  <c r="DD20" i="25"/>
  <c r="DC20" i="25"/>
  <c r="DB20" i="25"/>
  <c r="DA20" i="25"/>
  <c r="CY20" i="25"/>
  <c r="CX20" i="25"/>
  <c r="CW20" i="25"/>
  <c r="CV20" i="25"/>
  <c r="CU20" i="25"/>
  <c r="CT20" i="25"/>
  <c r="CS20" i="25"/>
  <c r="CR20" i="25"/>
  <c r="CQ20" i="25"/>
  <c r="CP20" i="25"/>
  <c r="CN20" i="25"/>
  <c r="CM20" i="25"/>
  <c r="CL20" i="25"/>
  <c r="CK20" i="25"/>
  <c r="CJ20" i="25"/>
  <c r="CI20" i="25"/>
  <c r="CH20" i="25"/>
  <c r="CG20" i="25"/>
  <c r="CF20" i="25"/>
  <c r="CE20" i="25"/>
  <c r="CA20" i="25"/>
  <c r="BZ20" i="25"/>
  <c r="BY20" i="25"/>
  <c r="BX20" i="25"/>
  <c r="BW20" i="25"/>
  <c r="BV20" i="25"/>
  <c r="BU20" i="25"/>
  <c r="BT20" i="25"/>
  <c r="BS20" i="25"/>
  <c r="BR20" i="25"/>
  <c r="BP20" i="25"/>
  <c r="BO20" i="25"/>
  <c r="BN20" i="25"/>
  <c r="BM20" i="25"/>
  <c r="BL20" i="25"/>
  <c r="BK20" i="25"/>
  <c r="BJ20" i="25"/>
  <c r="BI20" i="25"/>
  <c r="BH20" i="25"/>
  <c r="BG20" i="25"/>
  <c r="BE20" i="25"/>
  <c r="BD20" i="25"/>
  <c r="BC20" i="25"/>
  <c r="BB20" i="25"/>
  <c r="BA20" i="25"/>
  <c r="AZ20" i="25"/>
  <c r="AY20" i="25"/>
  <c r="AX20" i="25"/>
  <c r="AW20" i="25"/>
  <c r="AV20" i="25"/>
  <c r="AR20" i="25"/>
  <c r="AQ20" i="25"/>
  <c r="AP20" i="25"/>
  <c r="AO20" i="25"/>
  <c r="AN20" i="25"/>
  <c r="AM20" i="25"/>
  <c r="AL20" i="25"/>
  <c r="AK20" i="25"/>
  <c r="AJ20" i="25"/>
  <c r="AI20" i="25"/>
  <c r="AG20" i="25"/>
  <c r="AF20" i="25"/>
  <c r="AE20" i="25"/>
  <c r="AD20" i="25"/>
  <c r="AC20" i="25"/>
  <c r="AB20" i="25"/>
  <c r="AA20" i="25"/>
  <c r="Z20" i="25"/>
  <c r="Y20" i="25"/>
  <c r="X20" i="25"/>
  <c r="V20" i="25"/>
  <c r="U20" i="25"/>
  <c r="T20" i="25"/>
  <c r="S20" i="25"/>
  <c r="R20" i="25"/>
  <c r="Q20" i="25"/>
  <c r="P20" i="25"/>
  <c r="O20" i="25"/>
  <c r="N20" i="25"/>
  <c r="M20" i="25"/>
  <c r="ES19" i="25"/>
  <c r="ER19" i="25"/>
  <c r="EQ19" i="25"/>
  <c r="EP19" i="25"/>
  <c r="EO19" i="25"/>
  <c r="EN19" i="25"/>
  <c r="EM19" i="25"/>
  <c r="EL19" i="25"/>
  <c r="EK19" i="25"/>
  <c r="EJ19" i="25"/>
  <c r="EH19" i="25"/>
  <c r="EG19" i="25"/>
  <c r="EF19" i="25"/>
  <c r="EE19" i="25"/>
  <c r="ED19" i="25"/>
  <c r="EC19" i="25"/>
  <c r="EB19" i="25"/>
  <c r="EA19" i="25"/>
  <c r="DZ19" i="25"/>
  <c r="DY19" i="25"/>
  <c r="DW19" i="25"/>
  <c r="DV19" i="25"/>
  <c r="DU19" i="25"/>
  <c r="DT19" i="25"/>
  <c r="DS19" i="25"/>
  <c r="DR19" i="25"/>
  <c r="DQ19" i="25"/>
  <c r="DP19" i="25"/>
  <c r="DO19" i="25"/>
  <c r="DN19" i="25"/>
  <c r="DJ19" i="25"/>
  <c r="DI19" i="25"/>
  <c r="DH19" i="25"/>
  <c r="DG19" i="25"/>
  <c r="DF19" i="25"/>
  <c r="DE19" i="25"/>
  <c r="DD19" i="25"/>
  <c r="DC19" i="25"/>
  <c r="DB19" i="25"/>
  <c r="DA19" i="25"/>
  <c r="CY19" i="25"/>
  <c r="CX19" i="25"/>
  <c r="CW19" i="25"/>
  <c r="CV19" i="25"/>
  <c r="CU19" i="25"/>
  <c r="CT19" i="25"/>
  <c r="CS19" i="25"/>
  <c r="CR19" i="25"/>
  <c r="CQ19" i="25"/>
  <c r="CP19" i="25"/>
  <c r="CN19" i="25"/>
  <c r="CM19" i="25"/>
  <c r="CL19" i="25"/>
  <c r="CK19" i="25"/>
  <c r="CJ19" i="25"/>
  <c r="CI19" i="25"/>
  <c r="CH19" i="25"/>
  <c r="CG19" i="25"/>
  <c r="CF19" i="25"/>
  <c r="CE19" i="25"/>
  <c r="CA19" i="25"/>
  <c r="BZ19" i="25"/>
  <c r="BY19" i="25"/>
  <c r="BX19" i="25"/>
  <c r="BW19" i="25"/>
  <c r="BV19" i="25"/>
  <c r="BU19" i="25"/>
  <c r="BT19" i="25"/>
  <c r="BS19" i="25"/>
  <c r="BR19" i="25"/>
  <c r="BP19" i="25"/>
  <c r="BO19" i="25"/>
  <c r="BN19" i="25"/>
  <c r="BM19" i="25"/>
  <c r="BL19" i="25"/>
  <c r="BK19" i="25"/>
  <c r="BJ19" i="25"/>
  <c r="BI19" i="25"/>
  <c r="BH19" i="25"/>
  <c r="BG19" i="25"/>
  <c r="BE19" i="25"/>
  <c r="BD19" i="25"/>
  <c r="BC19" i="25"/>
  <c r="BB19" i="25"/>
  <c r="BA19" i="25"/>
  <c r="AZ19" i="25"/>
  <c r="AY19" i="25"/>
  <c r="AX19" i="25"/>
  <c r="AW19" i="25"/>
  <c r="AV19" i="25"/>
  <c r="AR19" i="25"/>
  <c r="AQ19" i="25"/>
  <c r="AP19" i="25"/>
  <c r="AO19" i="25"/>
  <c r="AN19" i="25"/>
  <c r="AM19" i="25"/>
  <c r="AL19" i="25"/>
  <c r="AK19" i="25"/>
  <c r="AJ19" i="25"/>
  <c r="AI19" i="25"/>
  <c r="AG19" i="25"/>
  <c r="AF19" i="25"/>
  <c r="AE19" i="25"/>
  <c r="AD19" i="25"/>
  <c r="AC19" i="25"/>
  <c r="AB19" i="25"/>
  <c r="AA19" i="25"/>
  <c r="Z19" i="25"/>
  <c r="Y19" i="25"/>
  <c r="X19" i="25"/>
  <c r="V19" i="25"/>
  <c r="U19" i="25"/>
  <c r="T19" i="25"/>
  <c r="S19" i="25"/>
  <c r="R19" i="25"/>
  <c r="Q19" i="25"/>
  <c r="P19" i="25"/>
  <c r="O19" i="25"/>
  <c r="N19" i="25"/>
  <c r="M19" i="25"/>
  <c r="ES18" i="25"/>
  <c r="ER18" i="25"/>
  <c r="EQ18" i="25"/>
  <c r="EP18" i="25"/>
  <c r="EO18" i="25"/>
  <c r="EN18" i="25"/>
  <c r="EM18" i="25"/>
  <c r="EL18" i="25"/>
  <c r="EK18" i="25"/>
  <c r="EJ18" i="25"/>
  <c r="EH18" i="25"/>
  <c r="EG18" i="25"/>
  <c r="EF18" i="25"/>
  <c r="EE18" i="25"/>
  <c r="ED18" i="25"/>
  <c r="EC18" i="25"/>
  <c r="EB18" i="25"/>
  <c r="EA18" i="25"/>
  <c r="DZ18" i="25"/>
  <c r="DY18" i="25"/>
  <c r="DW18" i="25"/>
  <c r="DV18" i="25"/>
  <c r="DU18" i="25"/>
  <c r="DT18" i="25"/>
  <c r="DS18" i="25"/>
  <c r="DR18" i="25"/>
  <c r="DQ18" i="25"/>
  <c r="DP18" i="25"/>
  <c r="DO18" i="25"/>
  <c r="DN18" i="25"/>
  <c r="DJ18" i="25"/>
  <c r="DI18" i="25"/>
  <c r="DH18" i="25"/>
  <c r="DG18" i="25"/>
  <c r="DF18" i="25"/>
  <c r="DE18" i="25"/>
  <c r="DD18" i="25"/>
  <c r="DC18" i="25"/>
  <c r="DB18" i="25"/>
  <c r="DA18" i="25"/>
  <c r="CY18" i="25"/>
  <c r="CX18" i="25"/>
  <c r="CW18" i="25"/>
  <c r="CV18" i="25"/>
  <c r="CU18" i="25"/>
  <c r="CT18" i="25"/>
  <c r="CS18" i="25"/>
  <c r="CR18" i="25"/>
  <c r="CQ18" i="25"/>
  <c r="CP18" i="25"/>
  <c r="CN18" i="25"/>
  <c r="CM18" i="25"/>
  <c r="CL18" i="25"/>
  <c r="CK18" i="25"/>
  <c r="CJ18" i="25"/>
  <c r="CI18" i="25"/>
  <c r="CH18" i="25"/>
  <c r="CG18" i="25"/>
  <c r="CF18" i="25"/>
  <c r="CE18" i="25"/>
  <c r="CA18" i="25"/>
  <c r="BZ18" i="25"/>
  <c r="BY18" i="25"/>
  <c r="BX18" i="25"/>
  <c r="BW18" i="25"/>
  <c r="BV18" i="25"/>
  <c r="BU18" i="25"/>
  <c r="BT18" i="25"/>
  <c r="BS18" i="25"/>
  <c r="BR18" i="25"/>
  <c r="BP18" i="25"/>
  <c r="BO18" i="25"/>
  <c r="BN18" i="25"/>
  <c r="BM18" i="25"/>
  <c r="BL18" i="25"/>
  <c r="BK18" i="25"/>
  <c r="BJ18" i="25"/>
  <c r="BI18" i="25"/>
  <c r="BH18" i="25"/>
  <c r="BG18" i="25"/>
  <c r="BE18" i="25"/>
  <c r="BD18" i="25"/>
  <c r="BC18" i="25"/>
  <c r="BB18" i="25"/>
  <c r="BA18" i="25"/>
  <c r="AZ18" i="25"/>
  <c r="AY18" i="25"/>
  <c r="AX18" i="25"/>
  <c r="AW18" i="25"/>
  <c r="AV18" i="25"/>
  <c r="AR18" i="25"/>
  <c r="AQ18" i="25"/>
  <c r="AP18" i="25"/>
  <c r="AO18" i="25"/>
  <c r="AN18" i="25"/>
  <c r="AM18" i="25"/>
  <c r="AL18" i="25"/>
  <c r="AK18" i="25"/>
  <c r="AJ18" i="25"/>
  <c r="AI18" i="25"/>
  <c r="AG18" i="25"/>
  <c r="AF18" i="25"/>
  <c r="AE18" i="25"/>
  <c r="AD18" i="25"/>
  <c r="AC18" i="25"/>
  <c r="AB18" i="25"/>
  <c r="AA18" i="25"/>
  <c r="Z18" i="25"/>
  <c r="Y18" i="25"/>
  <c r="X18" i="25"/>
  <c r="V18" i="25"/>
  <c r="U18" i="25"/>
  <c r="T18" i="25"/>
  <c r="S18" i="25"/>
  <c r="R18" i="25"/>
  <c r="Q18" i="25"/>
  <c r="P18" i="25"/>
  <c r="O18" i="25"/>
  <c r="N18" i="25"/>
  <c r="M18" i="25"/>
  <c r="ES17" i="25"/>
  <c r="ER17" i="25"/>
  <c r="EQ17" i="25"/>
  <c r="EP17" i="25"/>
  <c r="EO17" i="25"/>
  <c r="EH17" i="25"/>
  <c r="EG17" i="25"/>
  <c r="EF17" i="25"/>
  <c r="EE17" i="25"/>
  <c r="ED17" i="25"/>
  <c r="DO17" i="25"/>
  <c r="DN17" i="25"/>
  <c r="DJ17" i="25"/>
  <c r="DI17" i="25"/>
  <c r="DH17" i="25"/>
  <c r="DG17" i="25"/>
  <c r="DF17" i="25"/>
  <c r="CY17" i="25"/>
  <c r="CX17" i="25"/>
  <c r="CW17" i="25"/>
  <c r="CV17" i="25"/>
  <c r="CU17" i="25"/>
  <c r="CF17" i="25"/>
  <c r="CE17" i="25"/>
  <c r="CA17" i="25"/>
  <c r="BZ17" i="25"/>
  <c r="BY17" i="25"/>
  <c r="BX17" i="25"/>
  <c r="BW17" i="25"/>
  <c r="BP17" i="25"/>
  <c r="BO17" i="25"/>
  <c r="BN17" i="25"/>
  <c r="BM17" i="25"/>
  <c r="BL17" i="25"/>
  <c r="BE17" i="25"/>
  <c r="BD17" i="25"/>
  <c r="BC17" i="25"/>
  <c r="AW17" i="25"/>
  <c r="AV17" i="25"/>
  <c r="AR17" i="25"/>
  <c r="AQ17" i="25"/>
  <c r="AP17" i="25"/>
  <c r="AO17" i="25"/>
  <c r="AN17" i="25"/>
  <c r="AG17" i="25"/>
  <c r="AF17" i="25"/>
  <c r="AE17" i="25"/>
  <c r="AD17" i="25"/>
  <c r="AC17" i="25"/>
  <c r="N17" i="25"/>
  <c r="M17" i="25"/>
  <c r="ES15" i="25"/>
  <c r="ER15" i="25"/>
  <c r="EQ15" i="25"/>
  <c r="EP15" i="25"/>
  <c r="EO15" i="25"/>
  <c r="EN15" i="25"/>
  <c r="EM15" i="25"/>
  <c r="EL15" i="25"/>
  <c r="EK15" i="25"/>
  <c r="EJ15" i="25"/>
  <c r="EH15" i="25"/>
  <c r="EG15" i="25"/>
  <c r="EF15" i="25"/>
  <c r="EE15" i="25"/>
  <c r="ED15" i="25"/>
  <c r="EC15" i="25"/>
  <c r="EB15" i="25"/>
  <c r="EA15" i="25"/>
  <c r="DZ15" i="25"/>
  <c r="DY15" i="25"/>
  <c r="DW15" i="25"/>
  <c r="DV15" i="25"/>
  <c r="DU15" i="25"/>
  <c r="DT15" i="25"/>
  <c r="DS15" i="25"/>
  <c r="DR15" i="25"/>
  <c r="DQ15" i="25"/>
  <c r="DP15" i="25"/>
  <c r="DO15" i="25"/>
  <c r="DN15" i="25"/>
  <c r="DJ15" i="25"/>
  <c r="DI15" i="25"/>
  <c r="DH15" i="25"/>
  <c r="DG15" i="25"/>
  <c r="DF15" i="25"/>
  <c r="DE15" i="25"/>
  <c r="DD15" i="25"/>
  <c r="DC15" i="25"/>
  <c r="DB15" i="25"/>
  <c r="DA15" i="25"/>
  <c r="CY15" i="25"/>
  <c r="CX15" i="25"/>
  <c r="CW15" i="25"/>
  <c r="CV15" i="25"/>
  <c r="CU15" i="25"/>
  <c r="CT15" i="25"/>
  <c r="CS15" i="25"/>
  <c r="CR15" i="25"/>
  <c r="CQ15" i="25"/>
  <c r="CP15" i="25"/>
  <c r="CN15" i="25"/>
  <c r="CM15" i="25"/>
  <c r="CL15" i="25"/>
  <c r="CK15" i="25"/>
  <c r="CJ15" i="25"/>
  <c r="CI15" i="25"/>
  <c r="CH15" i="25"/>
  <c r="CG15" i="25"/>
  <c r="CF15" i="25"/>
  <c r="CE15" i="25"/>
  <c r="CA15" i="25"/>
  <c r="BZ15" i="25"/>
  <c r="BY15" i="25"/>
  <c r="BX15" i="25"/>
  <c r="BW15" i="25"/>
  <c r="BV15" i="25"/>
  <c r="BU15" i="25"/>
  <c r="BT15" i="25"/>
  <c r="BS15" i="25"/>
  <c r="BR15" i="25"/>
  <c r="BP15" i="25"/>
  <c r="BO15" i="25"/>
  <c r="BN15" i="25"/>
  <c r="BM15" i="25"/>
  <c r="BL15" i="25"/>
  <c r="BK15" i="25"/>
  <c r="BJ15" i="25"/>
  <c r="BI15" i="25"/>
  <c r="BH15" i="25"/>
  <c r="BG15" i="25"/>
  <c r="BE15" i="25"/>
  <c r="BD15" i="25"/>
  <c r="BC15" i="25"/>
  <c r="BB15" i="25"/>
  <c r="BA15" i="25"/>
  <c r="AZ15" i="25"/>
  <c r="AY15" i="25"/>
  <c r="AX15" i="25"/>
  <c r="AW15" i="25"/>
  <c r="AV15" i="25"/>
  <c r="AR15" i="25"/>
  <c r="AQ15" i="25"/>
  <c r="AP15" i="25"/>
  <c r="AO15" i="25"/>
  <c r="AN15" i="25"/>
  <c r="AM15" i="25"/>
  <c r="AL15" i="25"/>
  <c r="AK15" i="25"/>
  <c r="AJ15" i="25"/>
  <c r="AI15" i="25"/>
  <c r="AG15" i="25"/>
  <c r="AF15" i="25"/>
  <c r="AE15" i="25"/>
  <c r="AD15" i="25"/>
  <c r="AC15" i="25"/>
  <c r="AB15" i="25"/>
  <c r="AA15" i="25"/>
  <c r="Z15" i="25"/>
  <c r="Y15" i="25"/>
  <c r="X15" i="25"/>
  <c r="V15" i="25"/>
  <c r="U15" i="25"/>
  <c r="T15" i="25"/>
  <c r="S15" i="25"/>
  <c r="R15" i="25"/>
  <c r="Q15" i="25"/>
  <c r="P15" i="25"/>
  <c r="O15" i="25"/>
  <c r="N15" i="25"/>
  <c r="M15" i="25"/>
  <c r="ES14" i="25"/>
  <c r="ER14" i="25"/>
  <c r="EQ14" i="25"/>
  <c r="EP14" i="25"/>
  <c r="EO14" i="25"/>
  <c r="EN14" i="25"/>
  <c r="EM14" i="25"/>
  <c r="EL14" i="25"/>
  <c r="EK14" i="25"/>
  <c r="EJ14" i="25"/>
  <c r="EH14" i="25"/>
  <c r="EG14" i="25"/>
  <c r="EF14" i="25"/>
  <c r="EE14" i="25"/>
  <c r="ED14" i="25"/>
  <c r="EC14" i="25"/>
  <c r="EB14" i="25"/>
  <c r="EA14" i="25"/>
  <c r="DZ14" i="25"/>
  <c r="DY14" i="25"/>
  <c r="DW14" i="25"/>
  <c r="DV14" i="25"/>
  <c r="DU14" i="25"/>
  <c r="DT14" i="25"/>
  <c r="DS14" i="25"/>
  <c r="DR14" i="25"/>
  <c r="DQ14" i="25"/>
  <c r="DP14" i="25"/>
  <c r="DO14" i="25"/>
  <c r="DN14" i="25"/>
  <c r="DJ14" i="25"/>
  <c r="DI14" i="25"/>
  <c r="DH14" i="25"/>
  <c r="DG14" i="25"/>
  <c r="DF14" i="25"/>
  <c r="DE14" i="25"/>
  <c r="DD14" i="25"/>
  <c r="DC14" i="25"/>
  <c r="DB14" i="25"/>
  <c r="DA14" i="25"/>
  <c r="CY14" i="25"/>
  <c r="CX14" i="25"/>
  <c r="CW14" i="25"/>
  <c r="CV14" i="25"/>
  <c r="CU14" i="25"/>
  <c r="CT14" i="25"/>
  <c r="CS14" i="25"/>
  <c r="CR14" i="25"/>
  <c r="CQ14" i="25"/>
  <c r="CP14" i="25"/>
  <c r="CN14" i="25"/>
  <c r="CM14" i="25"/>
  <c r="CL14" i="25"/>
  <c r="CK14" i="25"/>
  <c r="CJ14" i="25"/>
  <c r="CI14" i="25"/>
  <c r="CH14" i="25"/>
  <c r="CG14" i="25"/>
  <c r="CF14" i="25"/>
  <c r="CE14" i="25"/>
  <c r="CA14" i="25"/>
  <c r="BZ14" i="25"/>
  <c r="BY14" i="25"/>
  <c r="BX14" i="25"/>
  <c r="BW14" i="25"/>
  <c r="BV14" i="25"/>
  <c r="BU14" i="25"/>
  <c r="BT14" i="25"/>
  <c r="BS14" i="25"/>
  <c r="BR14" i="25"/>
  <c r="BP14" i="25"/>
  <c r="BO14" i="25"/>
  <c r="BN14" i="25"/>
  <c r="BM14" i="25"/>
  <c r="BL14" i="25"/>
  <c r="BK14" i="25"/>
  <c r="BJ14" i="25"/>
  <c r="BI14" i="25"/>
  <c r="BH14" i="25"/>
  <c r="BG14" i="25"/>
  <c r="BE14" i="25"/>
  <c r="BD14" i="25"/>
  <c r="BC14" i="25"/>
  <c r="BB14" i="25"/>
  <c r="BA14" i="25"/>
  <c r="AZ14" i="25"/>
  <c r="AY14" i="25"/>
  <c r="AX14" i="25"/>
  <c r="AW14" i="25"/>
  <c r="AV14" i="25"/>
  <c r="AR14" i="25"/>
  <c r="AQ14" i="25"/>
  <c r="AP14" i="25"/>
  <c r="AO14" i="25"/>
  <c r="AN14" i="25"/>
  <c r="AM14" i="25"/>
  <c r="AL14" i="25"/>
  <c r="AK14" i="25"/>
  <c r="AJ14" i="25"/>
  <c r="AI14" i="25"/>
  <c r="AG14" i="25"/>
  <c r="AF14" i="25"/>
  <c r="AE14" i="25"/>
  <c r="AD14" i="25"/>
  <c r="AC14" i="25"/>
  <c r="AB14" i="25"/>
  <c r="AA14" i="25"/>
  <c r="Z14" i="25"/>
  <c r="Y14" i="25"/>
  <c r="X14" i="25"/>
  <c r="V14" i="25"/>
  <c r="U14" i="25"/>
  <c r="T14" i="25"/>
  <c r="S14" i="25"/>
  <c r="R14" i="25"/>
  <c r="Q14" i="25"/>
  <c r="P14" i="25"/>
  <c r="O14" i="25"/>
  <c r="N14" i="25"/>
  <c r="M14" i="25"/>
  <c r="ES13" i="25"/>
  <c r="ER13" i="25"/>
  <c r="EQ13" i="25"/>
  <c r="EP13" i="25"/>
  <c r="EO13" i="25"/>
  <c r="EN13" i="25"/>
  <c r="EM13" i="25"/>
  <c r="EL13" i="25"/>
  <c r="EK13" i="25"/>
  <c r="EJ13" i="25"/>
  <c r="EH13" i="25"/>
  <c r="EG13" i="25"/>
  <c r="EF13" i="25"/>
  <c r="EE13" i="25"/>
  <c r="ED13" i="25"/>
  <c r="EC13" i="25"/>
  <c r="EB13" i="25"/>
  <c r="EA13" i="25"/>
  <c r="DZ13" i="25"/>
  <c r="DY13" i="25"/>
  <c r="DW13" i="25"/>
  <c r="DV13" i="25"/>
  <c r="DU13" i="25"/>
  <c r="DT13" i="25"/>
  <c r="DS13" i="25"/>
  <c r="DR13" i="25"/>
  <c r="DQ13" i="25"/>
  <c r="DP13" i="25"/>
  <c r="DO13" i="25"/>
  <c r="DN13" i="25"/>
  <c r="DJ13" i="25"/>
  <c r="DI13" i="25"/>
  <c r="DH13" i="25"/>
  <c r="DG13" i="25"/>
  <c r="DF13" i="25"/>
  <c r="DE13" i="25"/>
  <c r="DD13" i="25"/>
  <c r="DC13" i="25"/>
  <c r="DB13" i="25"/>
  <c r="DA13" i="25"/>
  <c r="CY13" i="25"/>
  <c r="CX13" i="25"/>
  <c r="CW13" i="25"/>
  <c r="CV13" i="25"/>
  <c r="CU13" i="25"/>
  <c r="CT13" i="25"/>
  <c r="CS13" i="25"/>
  <c r="CR13" i="25"/>
  <c r="CQ13" i="25"/>
  <c r="CP13" i="25"/>
  <c r="CN13" i="25"/>
  <c r="CM13" i="25"/>
  <c r="CL13" i="25"/>
  <c r="CK13" i="25"/>
  <c r="CJ13" i="25"/>
  <c r="CI13" i="25"/>
  <c r="CH13" i="25"/>
  <c r="CG13" i="25"/>
  <c r="CF13" i="25"/>
  <c r="CE13" i="25"/>
  <c r="CA13" i="25"/>
  <c r="BZ13" i="25"/>
  <c r="BY13" i="25"/>
  <c r="BX13" i="25"/>
  <c r="BW13" i="25"/>
  <c r="BV13" i="25"/>
  <c r="BU13" i="25"/>
  <c r="BT13" i="25"/>
  <c r="BS13" i="25"/>
  <c r="BR13" i="25"/>
  <c r="BP13" i="25"/>
  <c r="BO13" i="25"/>
  <c r="BN13" i="25"/>
  <c r="BM13" i="25"/>
  <c r="BL13" i="25"/>
  <c r="BK13" i="25"/>
  <c r="BJ13" i="25"/>
  <c r="BI13" i="25"/>
  <c r="BH13" i="25"/>
  <c r="BG13" i="25"/>
  <c r="BE13" i="25"/>
  <c r="BD13" i="25"/>
  <c r="BC13" i="25"/>
  <c r="BB13" i="25"/>
  <c r="BA13" i="25"/>
  <c r="AZ13" i="25"/>
  <c r="AY13" i="25"/>
  <c r="AX13" i="25"/>
  <c r="AW13" i="25"/>
  <c r="AV13" i="25"/>
  <c r="AR13" i="25"/>
  <c r="AQ13" i="25"/>
  <c r="AP13" i="25"/>
  <c r="AO13" i="25"/>
  <c r="AN13" i="25"/>
  <c r="AM13" i="25"/>
  <c r="AL13" i="25"/>
  <c r="AK13" i="25"/>
  <c r="AJ13" i="25"/>
  <c r="AI13" i="25"/>
  <c r="AG13" i="25"/>
  <c r="AF13" i="25"/>
  <c r="AE13" i="25"/>
  <c r="AD13" i="25"/>
  <c r="AC13" i="25"/>
  <c r="AB13" i="25"/>
  <c r="AA13" i="25"/>
  <c r="Z13" i="25"/>
  <c r="Y13" i="25"/>
  <c r="X13" i="25"/>
  <c r="V13" i="25"/>
  <c r="U13" i="25"/>
  <c r="T13" i="25"/>
  <c r="S13" i="25"/>
  <c r="R13" i="25"/>
  <c r="Q13" i="25"/>
  <c r="P13" i="25"/>
  <c r="O13" i="25"/>
  <c r="N13" i="25"/>
  <c r="M13" i="25"/>
  <c r="ES12" i="25"/>
  <c r="ER12" i="25"/>
  <c r="EQ12" i="25"/>
  <c r="EP12" i="25"/>
  <c r="EO12" i="25"/>
  <c r="EN12" i="25"/>
  <c r="EM12" i="25"/>
  <c r="EL12" i="25"/>
  <c r="EK12" i="25"/>
  <c r="EJ12" i="25"/>
  <c r="EH12" i="25"/>
  <c r="EG12" i="25"/>
  <c r="EF12" i="25"/>
  <c r="EE12" i="25"/>
  <c r="ED12" i="25"/>
  <c r="EC12" i="25"/>
  <c r="EB12" i="25"/>
  <c r="EA12" i="25"/>
  <c r="DZ12" i="25"/>
  <c r="DY12" i="25"/>
  <c r="DW12" i="25"/>
  <c r="DV12" i="25"/>
  <c r="DU12" i="25"/>
  <c r="DT12" i="25"/>
  <c r="DS12" i="25"/>
  <c r="DR12" i="25"/>
  <c r="DQ12" i="25"/>
  <c r="DP12" i="25"/>
  <c r="DO12" i="25"/>
  <c r="DN12" i="25"/>
  <c r="DJ12" i="25"/>
  <c r="DI12" i="25"/>
  <c r="DH12" i="25"/>
  <c r="DG12" i="25"/>
  <c r="DF12" i="25"/>
  <c r="DE12" i="25"/>
  <c r="DD12" i="25"/>
  <c r="DC12" i="25"/>
  <c r="DB12" i="25"/>
  <c r="DA12" i="25"/>
  <c r="CY12" i="25"/>
  <c r="CX12" i="25"/>
  <c r="CW12" i="25"/>
  <c r="CV12" i="25"/>
  <c r="CU12" i="25"/>
  <c r="CT12" i="25"/>
  <c r="CS12" i="25"/>
  <c r="CR12" i="25"/>
  <c r="CQ12" i="25"/>
  <c r="CP12" i="25"/>
  <c r="CN12" i="25"/>
  <c r="CM12" i="25"/>
  <c r="CL12" i="25"/>
  <c r="CK12" i="25"/>
  <c r="CJ12" i="25"/>
  <c r="CI12" i="25"/>
  <c r="CH12" i="25"/>
  <c r="CG12" i="25"/>
  <c r="CF12" i="25"/>
  <c r="CE12" i="25"/>
  <c r="CA12" i="25"/>
  <c r="BZ12" i="25"/>
  <c r="BY12" i="25"/>
  <c r="BX12" i="25"/>
  <c r="BW12" i="25"/>
  <c r="BV12" i="25"/>
  <c r="BU12" i="25"/>
  <c r="BT12" i="25"/>
  <c r="BS12" i="25"/>
  <c r="BR12" i="25"/>
  <c r="BP12" i="25"/>
  <c r="BO12" i="25"/>
  <c r="BN12" i="25"/>
  <c r="BM12" i="25"/>
  <c r="BL12" i="25"/>
  <c r="BK12" i="25"/>
  <c r="BJ12" i="25"/>
  <c r="BI12" i="25"/>
  <c r="BH12" i="25"/>
  <c r="BG12" i="25"/>
  <c r="BE12" i="25"/>
  <c r="BD12" i="25"/>
  <c r="BC12" i="25"/>
  <c r="BB12" i="25"/>
  <c r="BA12" i="25"/>
  <c r="AZ12" i="25"/>
  <c r="AY12" i="25"/>
  <c r="AX12" i="25"/>
  <c r="AW12" i="25"/>
  <c r="AV12" i="25"/>
  <c r="AR12" i="25"/>
  <c r="AQ12" i="25"/>
  <c r="AP12" i="25"/>
  <c r="AO12" i="25"/>
  <c r="AN12" i="25"/>
  <c r="AM12" i="25"/>
  <c r="AL12" i="25"/>
  <c r="AK12" i="25"/>
  <c r="AJ12" i="25"/>
  <c r="AI12" i="25"/>
  <c r="AG12" i="25"/>
  <c r="AF12" i="25"/>
  <c r="AE12" i="25"/>
  <c r="AD12" i="25"/>
  <c r="AC12" i="25"/>
  <c r="AB12" i="25"/>
  <c r="AA12" i="25"/>
  <c r="Z12" i="25"/>
  <c r="Y12" i="25"/>
  <c r="X12" i="25"/>
  <c r="V12" i="25"/>
  <c r="U12" i="25"/>
  <c r="T12" i="25"/>
  <c r="S12" i="25"/>
  <c r="R12" i="25"/>
  <c r="Q12" i="25"/>
  <c r="P12" i="25"/>
  <c r="O12" i="25"/>
  <c r="N12" i="25"/>
  <c r="M12" i="25"/>
  <c r="ES11" i="25"/>
  <c r="ER11" i="25"/>
  <c r="EQ11" i="25"/>
  <c r="EP11" i="25"/>
  <c r="EO11" i="25"/>
  <c r="EH11" i="25"/>
  <c r="EG11" i="25"/>
  <c r="EF11" i="25"/>
  <c r="EE11" i="25"/>
  <c r="ED11" i="25"/>
  <c r="DJ11" i="25"/>
  <c r="DI11" i="25"/>
  <c r="DH11" i="25"/>
  <c r="DG11" i="25"/>
  <c r="DF11" i="25"/>
  <c r="CY11" i="25"/>
  <c r="CX11" i="25"/>
  <c r="CW11" i="25"/>
  <c r="CV11" i="25"/>
  <c r="CU11" i="25"/>
  <c r="CA11" i="25"/>
  <c r="BZ11" i="25"/>
  <c r="BY11" i="25"/>
  <c r="BX11" i="25"/>
  <c r="BW11" i="25"/>
  <c r="BP11" i="25"/>
  <c r="BO11" i="25"/>
  <c r="BN11" i="25"/>
  <c r="BM11" i="25"/>
  <c r="BL11" i="25"/>
  <c r="BE11" i="25"/>
  <c r="BD11" i="25"/>
  <c r="BC11" i="25"/>
  <c r="BB11" i="25"/>
  <c r="BA11" i="25"/>
  <c r="AR11" i="25"/>
  <c r="AQ11" i="25"/>
  <c r="AP11" i="25"/>
  <c r="AO11" i="25"/>
  <c r="AN11" i="25"/>
  <c r="AG11" i="25"/>
  <c r="AF11" i="25"/>
  <c r="AE11" i="25"/>
  <c r="AD11" i="25"/>
  <c r="AC11" i="25"/>
  <c r="N11" i="25"/>
  <c r="M11" i="25"/>
  <c r="R128" i="16" a="1"/>
  <c r="R128" i="16" s="1"/>
  <c r="R125" i="16" a="1"/>
  <c r="R125" i="16"/>
  <c r="R121" i="16" a="1"/>
  <c r="R121" i="16" s="1"/>
  <c r="R120" i="16" a="1"/>
  <c r="R120" i="16" s="1"/>
  <c r="R119" i="16" a="1"/>
  <c r="R119" i="16" s="1"/>
  <c r="R124" i="16" a="1"/>
  <c r="R124" i="16" s="1"/>
  <c r="R118" i="16" a="1"/>
  <c r="R118" i="16" s="1"/>
  <c r="R117" i="16" a="1"/>
  <c r="R117" i="16" s="1"/>
  <c r="R111" i="16" a="1"/>
  <c r="R111" i="16" s="1"/>
  <c r="R106" i="16" a="1"/>
  <c r="R106" i="16" s="1"/>
  <c r="R105" i="16" a="1"/>
  <c r="R105" i="16" s="1"/>
  <c r="R104" i="16" a="1"/>
  <c r="R104" i="16" s="1"/>
  <c r="R103" i="16" a="1"/>
  <c r="R103" i="16" s="1"/>
  <c r="R110" i="16" a="1"/>
  <c r="R110" i="16" s="1"/>
  <c r="R102" i="16" a="1"/>
  <c r="R102" i="16" s="1"/>
  <c r="R101" i="16" a="1"/>
  <c r="R101" i="16" s="1"/>
  <c r="R100" i="16" a="1"/>
  <c r="R100" i="16" s="1"/>
  <c r="R109" i="16" a="1"/>
  <c r="R109" i="16" s="1"/>
  <c r="R99" i="16" a="1"/>
  <c r="R99" i="16" s="1"/>
  <c r="R98" i="16" a="1"/>
  <c r="R98" i="16" s="1"/>
  <c r="M111" i="16" a="1"/>
  <c r="M111" i="16" s="1"/>
  <c r="M106" i="16" a="1"/>
  <c r="M106" i="16" s="1"/>
  <c r="M105" i="16" a="1"/>
  <c r="M105" i="16" s="1"/>
  <c r="M104" i="16" a="1"/>
  <c r="M104" i="16" s="1"/>
  <c r="M103" i="16" a="1"/>
  <c r="M103" i="16" s="1"/>
  <c r="M110" i="16" a="1"/>
  <c r="M110" i="16" s="1"/>
  <c r="M102" i="16" a="1"/>
  <c r="M102" i="16" s="1"/>
  <c r="M101" i="16" a="1"/>
  <c r="M101" i="16" s="1"/>
  <c r="M100" i="16" a="1"/>
  <c r="M100" i="16" s="1"/>
  <c r="M109" i="16" a="1"/>
  <c r="M109" i="16" s="1"/>
  <c r="M99" i="16" a="1"/>
  <c r="M99" i="16" s="1"/>
  <c r="M98" i="16" a="1"/>
  <c r="M98" i="16" s="1"/>
  <c r="AT3" i="11"/>
  <c r="AS3" i="11"/>
  <c r="AR3" i="11"/>
  <c r="AQ3" i="11"/>
  <c r="AO3" i="11"/>
  <c r="AN3" i="11"/>
  <c r="AM3" i="11"/>
  <c r="AL3" i="11"/>
  <c r="AH3" i="11"/>
  <c r="AG3" i="11"/>
  <c r="AF3" i="11"/>
  <c r="AE3" i="11"/>
  <c r="AC3" i="11"/>
  <c r="AB3" i="11"/>
  <c r="AA3" i="11"/>
  <c r="Z3" i="11"/>
  <c r="V3" i="11"/>
  <c r="U3" i="11"/>
  <c r="T3" i="11"/>
  <c r="S3" i="11"/>
  <c r="O3" i="11"/>
  <c r="P3" i="11"/>
  <c r="Q3" i="11"/>
  <c r="N3" i="11"/>
  <c r="AS11" i="20"/>
  <c r="AR11" i="20"/>
  <c r="AQ11" i="20"/>
  <c r="AP11" i="20"/>
  <c r="AO11" i="20"/>
  <c r="AH11" i="20"/>
  <c r="AF11" i="20"/>
  <c r="AE11" i="20"/>
  <c r="AD11" i="20"/>
  <c r="AC11" i="20"/>
  <c r="AB11" i="20"/>
  <c r="U11" i="20"/>
  <c r="AS17" i="20"/>
  <c r="AR17" i="20"/>
  <c r="AQ17" i="20"/>
  <c r="AP17" i="20"/>
  <c r="AO17" i="20"/>
  <c r="AH17" i="20"/>
  <c r="AF17" i="20"/>
  <c r="AE17" i="20"/>
  <c r="AD17" i="20"/>
  <c r="AC17" i="20"/>
  <c r="AB17" i="20"/>
  <c r="U17" i="20"/>
  <c r="J17" i="20"/>
  <c r="I17" i="20"/>
  <c r="AS23" i="20"/>
  <c r="AR23" i="20"/>
  <c r="AQ23" i="20"/>
  <c r="AP23" i="20"/>
  <c r="AO23" i="20"/>
  <c r="AH23" i="20"/>
  <c r="AF23" i="20"/>
  <c r="AE23" i="20"/>
  <c r="AD23" i="20"/>
  <c r="AC23" i="20"/>
  <c r="AB23" i="20"/>
  <c r="U23" i="20"/>
  <c r="J23" i="20"/>
  <c r="I23" i="20"/>
  <c r="AS30" i="20"/>
  <c r="AR30" i="20"/>
  <c r="AQ30" i="20"/>
  <c r="AP30" i="20"/>
  <c r="AO30" i="20"/>
  <c r="AH30" i="20"/>
  <c r="AF30" i="20"/>
  <c r="AE30" i="20"/>
  <c r="AD30" i="20"/>
  <c r="AC30" i="20"/>
  <c r="AB30" i="20"/>
  <c r="U30" i="20"/>
  <c r="AS39" i="20"/>
  <c r="AR39" i="20"/>
  <c r="AQ39" i="20"/>
  <c r="AP39" i="20"/>
  <c r="AO39" i="20"/>
  <c r="AH39" i="20"/>
  <c r="AF39" i="20"/>
  <c r="AE39" i="20"/>
  <c r="AD39" i="20"/>
  <c r="AC39" i="20"/>
  <c r="AB39" i="20"/>
  <c r="U39" i="20"/>
  <c r="J39" i="20"/>
  <c r="I39" i="20"/>
  <c r="AS44" i="20"/>
  <c r="AR44" i="20"/>
  <c r="AQ44" i="20"/>
  <c r="AP44" i="20"/>
  <c r="AO44" i="20"/>
  <c r="AH44" i="20"/>
  <c r="AF44" i="20"/>
  <c r="AE44" i="20"/>
  <c r="AD44" i="20"/>
  <c r="AC44" i="20"/>
  <c r="AB44" i="20"/>
  <c r="U44" i="20"/>
  <c r="PT9" i="20"/>
  <c r="PS9" i="20"/>
  <c r="PR9" i="20"/>
  <c r="PQ9" i="20"/>
  <c r="PP9" i="20"/>
  <c r="PB9" i="20"/>
  <c r="PA9" i="20"/>
  <c r="OZ9" i="20"/>
  <c r="OY9" i="20"/>
  <c r="OX9" i="20"/>
  <c r="OQ9" i="20"/>
  <c r="OO9" i="20"/>
  <c r="ON9" i="20"/>
  <c r="OM9" i="20"/>
  <c r="OL9" i="20"/>
  <c r="OK9" i="20"/>
  <c r="NW9" i="20"/>
  <c r="NV9" i="20"/>
  <c r="NU9" i="20"/>
  <c r="NT9" i="20"/>
  <c r="NS9" i="20"/>
  <c r="NL9" i="20"/>
  <c r="NJ9" i="20"/>
  <c r="NI9" i="20"/>
  <c r="NH9" i="20"/>
  <c r="NG9" i="20"/>
  <c r="NF9" i="20"/>
  <c r="LZ9" i="20"/>
  <c r="LY9" i="20"/>
  <c r="LX9" i="20"/>
  <c r="LW9" i="20"/>
  <c r="LV9" i="20"/>
  <c r="LH9" i="20"/>
  <c r="LG9" i="20"/>
  <c r="LF9" i="20"/>
  <c r="LE9" i="20"/>
  <c r="LD9" i="20"/>
  <c r="KU9" i="20"/>
  <c r="KT9" i="20"/>
  <c r="KS9" i="20"/>
  <c r="KR9" i="20"/>
  <c r="KQ9" i="20"/>
  <c r="KC9" i="20"/>
  <c r="KB9" i="20"/>
  <c r="KA9" i="20"/>
  <c r="JZ9" i="20"/>
  <c r="JY9" i="20"/>
  <c r="JP9" i="20"/>
  <c r="JO9" i="20"/>
  <c r="JN9" i="20"/>
  <c r="JM9" i="20"/>
  <c r="JL9" i="20"/>
  <c r="IF9" i="20"/>
  <c r="IE9" i="20"/>
  <c r="ID9" i="20"/>
  <c r="IC9" i="20"/>
  <c r="IB9" i="20"/>
  <c r="HN9" i="20"/>
  <c r="HM9" i="20"/>
  <c r="HL9" i="20"/>
  <c r="HK9" i="20"/>
  <c r="HJ9" i="20"/>
  <c r="HA9" i="20"/>
  <c r="GZ9" i="20"/>
  <c r="GY9" i="20"/>
  <c r="GX9" i="20"/>
  <c r="GW9" i="20"/>
  <c r="GI9" i="20"/>
  <c r="GH9" i="20"/>
  <c r="GG9" i="20"/>
  <c r="GF9" i="20"/>
  <c r="GE9" i="20"/>
  <c r="FV9" i="20"/>
  <c r="FU9" i="20"/>
  <c r="FT9" i="20"/>
  <c r="FS9" i="20"/>
  <c r="FR9" i="20"/>
  <c r="FD9" i="20"/>
  <c r="FC9" i="20"/>
  <c r="FB9" i="20"/>
  <c r="EL9" i="20"/>
  <c r="EK9" i="20"/>
  <c r="EJ9" i="20"/>
  <c r="EI9" i="20"/>
  <c r="EH9" i="20"/>
  <c r="DT9" i="20"/>
  <c r="DS9" i="20"/>
  <c r="DR9" i="20"/>
  <c r="DQ9" i="20"/>
  <c r="DP9" i="20"/>
  <c r="DG9" i="20"/>
  <c r="DF9" i="20"/>
  <c r="DE9" i="20"/>
  <c r="DD9" i="20"/>
  <c r="DC9" i="20"/>
  <c r="CO9" i="20"/>
  <c r="CN9" i="20"/>
  <c r="CM9" i="20"/>
  <c r="CL9" i="20"/>
  <c r="CK9" i="20"/>
  <c r="CB9" i="20"/>
  <c r="CA9" i="20"/>
  <c r="BZ9" i="20"/>
  <c r="BY9" i="20"/>
  <c r="BX9" i="20"/>
  <c r="AZ9" i="20"/>
  <c r="BA9" i="20"/>
  <c r="PT96" i="20"/>
  <c r="PS96" i="20"/>
  <c r="PR96" i="20"/>
  <c r="PQ96" i="20"/>
  <c r="PP96" i="20"/>
  <c r="PN96" i="20"/>
  <c r="PM96" i="20"/>
  <c r="PL96" i="20"/>
  <c r="PK96" i="20"/>
  <c r="PJ96" i="20"/>
  <c r="OO96" i="20"/>
  <c r="ON96" i="20"/>
  <c r="OM96" i="20"/>
  <c r="OL96" i="20"/>
  <c r="OK96" i="20"/>
  <c r="OI96" i="20"/>
  <c r="OH96" i="20"/>
  <c r="NH96" i="20"/>
  <c r="NG96" i="20"/>
  <c r="EL96" i="20"/>
  <c r="EK96" i="20"/>
  <c r="EJ96" i="20"/>
  <c r="EI96" i="20"/>
  <c r="EH96" i="20"/>
  <c r="EF96" i="20"/>
  <c r="EE96" i="20"/>
  <c r="ED96" i="20"/>
  <c r="EC96" i="20"/>
  <c r="EB96" i="20"/>
  <c r="DG96" i="20"/>
  <c r="DF96" i="20"/>
  <c r="DE96" i="20"/>
  <c r="DD96" i="20"/>
  <c r="DA96" i="20"/>
  <c r="CZ96" i="20"/>
  <c r="CY96" i="20"/>
  <c r="CX96" i="20"/>
  <c r="CB96" i="20"/>
  <c r="BY96" i="20"/>
  <c r="PT95" i="20"/>
  <c r="PS95" i="20"/>
  <c r="PR95" i="20"/>
  <c r="PQ95" i="20"/>
  <c r="PP95" i="20"/>
  <c r="PN95" i="20"/>
  <c r="PM95" i="20"/>
  <c r="PL95" i="20"/>
  <c r="PK95" i="20"/>
  <c r="PJ95" i="20"/>
  <c r="OO95" i="20"/>
  <c r="ON95" i="20"/>
  <c r="OM95" i="20"/>
  <c r="OL95" i="20"/>
  <c r="OK95" i="20"/>
  <c r="OI95" i="20"/>
  <c r="OH95" i="20"/>
  <c r="NH95" i="20"/>
  <c r="NG95" i="20"/>
  <c r="EL95" i="20"/>
  <c r="EK95" i="20"/>
  <c r="EJ95" i="20"/>
  <c r="EI95" i="20"/>
  <c r="EH95" i="20"/>
  <c r="EF95" i="20"/>
  <c r="EE95" i="20"/>
  <c r="ED95" i="20"/>
  <c r="EC95" i="20"/>
  <c r="EB95" i="20"/>
  <c r="DG95" i="20"/>
  <c r="DF95" i="20"/>
  <c r="DE95" i="20"/>
  <c r="DD95" i="20"/>
  <c r="DA95" i="20"/>
  <c r="CZ95" i="20"/>
  <c r="CY95" i="20"/>
  <c r="CX95" i="20"/>
  <c r="CB95" i="20"/>
  <c r="BY95" i="20"/>
  <c r="PT94" i="20"/>
  <c r="PS94" i="20"/>
  <c r="PR94" i="20"/>
  <c r="PQ94" i="20"/>
  <c r="PP94" i="20"/>
  <c r="PN94" i="20"/>
  <c r="PM94" i="20"/>
  <c r="PL94" i="20"/>
  <c r="PK94" i="20"/>
  <c r="PJ94" i="20"/>
  <c r="OO94" i="20"/>
  <c r="ON94" i="20"/>
  <c r="OM94" i="20"/>
  <c r="OL94" i="20"/>
  <c r="OK94" i="20"/>
  <c r="OI94" i="20"/>
  <c r="OH94" i="20"/>
  <c r="NH94" i="20"/>
  <c r="NG94" i="20"/>
  <c r="EL94" i="20"/>
  <c r="EK94" i="20"/>
  <c r="EJ94" i="20"/>
  <c r="EI94" i="20"/>
  <c r="EH94" i="20"/>
  <c r="EF94" i="20"/>
  <c r="EE94" i="20"/>
  <c r="ED94" i="20"/>
  <c r="EC94" i="20"/>
  <c r="EB94" i="20"/>
  <c r="DG94" i="20"/>
  <c r="DF94" i="20"/>
  <c r="DE94" i="20"/>
  <c r="DD94" i="20"/>
  <c r="DA94" i="20"/>
  <c r="CZ94" i="20"/>
  <c r="CY94" i="20"/>
  <c r="CX94" i="20"/>
  <c r="CB94" i="20"/>
  <c r="BY94" i="20"/>
  <c r="PT93" i="20"/>
  <c r="PS93" i="20"/>
  <c r="PR93" i="20"/>
  <c r="PQ93" i="20"/>
  <c r="PP93" i="20"/>
  <c r="PN93" i="20"/>
  <c r="PM93" i="20"/>
  <c r="PL93" i="20"/>
  <c r="PK93" i="20"/>
  <c r="PJ93" i="20"/>
  <c r="OO93" i="20"/>
  <c r="ON93" i="20"/>
  <c r="OM93" i="20"/>
  <c r="OL93" i="20"/>
  <c r="OK93" i="20"/>
  <c r="OI93" i="20"/>
  <c r="OH93" i="20"/>
  <c r="NH93" i="20"/>
  <c r="NG93" i="20"/>
  <c r="EL93" i="20"/>
  <c r="EK93" i="20"/>
  <c r="EJ93" i="20"/>
  <c r="EI93" i="20"/>
  <c r="EH93" i="20"/>
  <c r="EF93" i="20"/>
  <c r="EE93" i="20"/>
  <c r="ED93" i="20"/>
  <c r="EC93" i="20"/>
  <c r="EB93" i="20"/>
  <c r="DG93" i="20"/>
  <c r="DF93" i="20"/>
  <c r="DE93" i="20"/>
  <c r="DD93" i="20"/>
  <c r="DA93" i="20"/>
  <c r="CZ93" i="20"/>
  <c r="CY93" i="20"/>
  <c r="CX93" i="20"/>
  <c r="CB93" i="20"/>
  <c r="BY93" i="20"/>
  <c r="PT92" i="20"/>
  <c r="PS92" i="20"/>
  <c r="PR92" i="20"/>
  <c r="PQ92" i="20"/>
  <c r="PP92" i="20"/>
  <c r="PN92" i="20"/>
  <c r="PM92" i="20"/>
  <c r="PL92" i="20"/>
  <c r="PK92" i="20"/>
  <c r="PJ92" i="20"/>
  <c r="OO92" i="20"/>
  <c r="ON92" i="20"/>
  <c r="OM92" i="20"/>
  <c r="OL92" i="20"/>
  <c r="OK92" i="20"/>
  <c r="OI92" i="20"/>
  <c r="OH92" i="20"/>
  <c r="NH92" i="20"/>
  <c r="NG92" i="20"/>
  <c r="EL92" i="20"/>
  <c r="EK92" i="20"/>
  <c r="EJ92" i="20"/>
  <c r="EI92" i="20"/>
  <c r="EH92" i="20"/>
  <c r="EF92" i="20"/>
  <c r="EE92" i="20"/>
  <c r="ED92" i="20"/>
  <c r="EC92" i="20"/>
  <c r="EB92" i="20"/>
  <c r="DG92" i="20"/>
  <c r="DF92" i="20"/>
  <c r="DE92" i="20"/>
  <c r="DD92" i="20"/>
  <c r="DA92" i="20"/>
  <c r="CZ92" i="20"/>
  <c r="CY92" i="20"/>
  <c r="CX92" i="20"/>
  <c r="CB92" i="20"/>
  <c r="BY92" i="20"/>
  <c r="PT89" i="20"/>
  <c r="PS89" i="20"/>
  <c r="PR89" i="20"/>
  <c r="PQ89" i="20"/>
  <c r="PP89" i="20"/>
  <c r="PN89" i="20"/>
  <c r="PM89" i="20"/>
  <c r="PL89" i="20"/>
  <c r="PK89" i="20"/>
  <c r="PJ89" i="20"/>
  <c r="OO89" i="20"/>
  <c r="ON89" i="20"/>
  <c r="OM89" i="20"/>
  <c r="OL89" i="20"/>
  <c r="OK89" i="20"/>
  <c r="OI89" i="20"/>
  <c r="OH89" i="20"/>
  <c r="NH89" i="20"/>
  <c r="NG89" i="20"/>
  <c r="EL89" i="20"/>
  <c r="EK89" i="20"/>
  <c r="EJ89" i="20"/>
  <c r="EI89" i="20"/>
  <c r="EH89" i="20"/>
  <c r="EF89" i="20"/>
  <c r="EE89" i="20"/>
  <c r="ED89" i="20"/>
  <c r="EC89" i="20"/>
  <c r="EB89" i="20"/>
  <c r="DG89" i="20"/>
  <c r="DF89" i="20"/>
  <c r="DE89" i="20"/>
  <c r="DD89" i="20"/>
  <c r="DA89" i="20"/>
  <c r="CZ89" i="20"/>
  <c r="CY89" i="20"/>
  <c r="CX89" i="20"/>
  <c r="CB89" i="20"/>
  <c r="BY89" i="20"/>
  <c r="PT88" i="20"/>
  <c r="PS88" i="20"/>
  <c r="PR88" i="20"/>
  <c r="PQ88" i="20"/>
  <c r="PP88" i="20"/>
  <c r="PN88" i="20"/>
  <c r="PM88" i="20"/>
  <c r="PL88" i="20"/>
  <c r="PK88" i="20"/>
  <c r="PJ88" i="20"/>
  <c r="OO88" i="20"/>
  <c r="ON88" i="20"/>
  <c r="OM88" i="20"/>
  <c r="OL88" i="20"/>
  <c r="OK88" i="20"/>
  <c r="OI88" i="20"/>
  <c r="OH88" i="20"/>
  <c r="NH88" i="20"/>
  <c r="NG88" i="20"/>
  <c r="EL88" i="20"/>
  <c r="EK88" i="20"/>
  <c r="EJ88" i="20"/>
  <c r="EI88" i="20"/>
  <c r="EH88" i="20"/>
  <c r="EF88" i="20"/>
  <c r="EE88" i="20"/>
  <c r="ED88" i="20"/>
  <c r="EC88" i="20"/>
  <c r="EB88" i="20"/>
  <c r="DG88" i="20"/>
  <c r="DF88" i="20"/>
  <c r="DE88" i="20"/>
  <c r="DD88" i="20"/>
  <c r="DA88" i="20"/>
  <c r="CZ88" i="20"/>
  <c r="CY88" i="20"/>
  <c r="CX88" i="20"/>
  <c r="CB88" i="20"/>
  <c r="BY88" i="20"/>
  <c r="PT87" i="20"/>
  <c r="PS87" i="20"/>
  <c r="PR87" i="20"/>
  <c r="PQ87" i="20"/>
  <c r="PP87" i="20"/>
  <c r="PN87" i="20"/>
  <c r="PM87" i="20"/>
  <c r="PL87" i="20"/>
  <c r="PK87" i="20"/>
  <c r="PJ87" i="20"/>
  <c r="OO87" i="20"/>
  <c r="ON87" i="20"/>
  <c r="OM87" i="20"/>
  <c r="OL87" i="20"/>
  <c r="OK87" i="20"/>
  <c r="OI87" i="20"/>
  <c r="OH87" i="20"/>
  <c r="NH87" i="20"/>
  <c r="NG87" i="20"/>
  <c r="EL87" i="20"/>
  <c r="EK87" i="20"/>
  <c r="EJ87" i="20"/>
  <c r="EI87" i="20"/>
  <c r="EH87" i="20"/>
  <c r="EF87" i="20"/>
  <c r="EE87" i="20"/>
  <c r="ED87" i="20"/>
  <c r="EC87" i="20"/>
  <c r="EB87" i="20"/>
  <c r="DG87" i="20"/>
  <c r="DF87" i="20"/>
  <c r="DE87" i="20"/>
  <c r="DD87" i="20"/>
  <c r="DA87" i="20"/>
  <c r="CZ87" i="20"/>
  <c r="CY87" i="20"/>
  <c r="CX87" i="20"/>
  <c r="CB87" i="20"/>
  <c r="BY87" i="20"/>
  <c r="PT86" i="20"/>
  <c r="PS86" i="20"/>
  <c r="PR86" i="20"/>
  <c r="PQ86" i="20"/>
  <c r="PP86" i="20"/>
  <c r="PN86" i="20"/>
  <c r="PM86" i="20"/>
  <c r="PL86" i="20"/>
  <c r="PK86" i="20"/>
  <c r="PJ86" i="20"/>
  <c r="OO86" i="20"/>
  <c r="ON86" i="20"/>
  <c r="OM86" i="20"/>
  <c r="OL86" i="20"/>
  <c r="OK86" i="20"/>
  <c r="OI86" i="20"/>
  <c r="OH86" i="20"/>
  <c r="NH86" i="20"/>
  <c r="NG86" i="20"/>
  <c r="EL86" i="20"/>
  <c r="EK86" i="20"/>
  <c r="EJ86" i="20"/>
  <c r="EI86" i="20"/>
  <c r="EH86" i="20"/>
  <c r="EF86" i="20"/>
  <c r="EE86" i="20"/>
  <c r="ED86" i="20"/>
  <c r="EC86" i="20"/>
  <c r="EB86" i="20"/>
  <c r="DG86" i="20"/>
  <c r="DF86" i="20"/>
  <c r="DE86" i="20"/>
  <c r="DD86" i="20"/>
  <c r="DA86" i="20"/>
  <c r="CZ86" i="20"/>
  <c r="CY86" i="20"/>
  <c r="CX86" i="20"/>
  <c r="CB86" i="20"/>
  <c r="BY86" i="20"/>
  <c r="PT79" i="20"/>
  <c r="PS79" i="20"/>
  <c r="PR79" i="20"/>
  <c r="PQ79" i="20"/>
  <c r="PP79" i="20"/>
  <c r="PN79" i="20"/>
  <c r="PM79" i="20"/>
  <c r="PL79" i="20"/>
  <c r="PK79" i="20"/>
  <c r="PJ79" i="20"/>
  <c r="ON79" i="20"/>
  <c r="OM79" i="20"/>
  <c r="OL79" i="20"/>
  <c r="OI79" i="20"/>
  <c r="OH79" i="20"/>
  <c r="NH79" i="20"/>
  <c r="NG79" i="20"/>
  <c r="EL79" i="20"/>
  <c r="EK79" i="20"/>
  <c r="EJ79" i="20"/>
  <c r="EI79" i="20"/>
  <c r="EH79" i="20"/>
  <c r="EF79" i="20"/>
  <c r="EE79" i="20"/>
  <c r="ED79" i="20"/>
  <c r="EC79" i="20"/>
  <c r="EB79" i="20"/>
  <c r="DG79" i="20"/>
  <c r="DF79" i="20"/>
  <c r="DE79" i="20"/>
  <c r="DD79" i="20"/>
  <c r="DA79" i="20"/>
  <c r="CZ79" i="20"/>
  <c r="CY79" i="20"/>
  <c r="CX79" i="20"/>
  <c r="CB79" i="20"/>
  <c r="BY79" i="20"/>
  <c r="PT78" i="20"/>
  <c r="PS78" i="20"/>
  <c r="PR78" i="20"/>
  <c r="PQ78" i="20"/>
  <c r="PP78" i="20"/>
  <c r="PN78" i="20"/>
  <c r="PM78" i="20"/>
  <c r="PL78" i="20"/>
  <c r="PK78" i="20"/>
  <c r="PJ78" i="20"/>
  <c r="ON78" i="20"/>
  <c r="OM78" i="20"/>
  <c r="OL78" i="20"/>
  <c r="OI78" i="20"/>
  <c r="OH78" i="20"/>
  <c r="NH78" i="20"/>
  <c r="NG78" i="20"/>
  <c r="EL78" i="20"/>
  <c r="EK78" i="20"/>
  <c r="EJ78" i="20"/>
  <c r="EI78" i="20"/>
  <c r="EH78" i="20"/>
  <c r="EF78" i="20"/>
  <c r="EE78" i="20"/>
  <c r="ED78" i="20"/>
  <c r="EC78" i="20"/>
  <c r="EB78" i="20"/>
  <c r="DG78" i="20"/>
  <c r="DF78" i="20"/>
  <c r="DE78" i="20"/>
  <c r="DD78" i="20"/>
  <c r="DA78" i="20"/>
  <c r="CZ78" i="20"/>
  <c r="CY78" i="20"/>
  <c r="CX78" i="20"/>
  <c r="CB78" i="20"/>
  <c r="BY78" i="20"/>
  <c r="PT77" i="20"/>
  <c r="PS77" i="20"/>
  <c r="PR77" i="20"/>
  <c r="PQ77" i="20"/>
  <c r="PP77" i="20"/>
  <c r="PN77" i="20"/>
  <c r="PM77" i="20"/>
  <c r="PL77" i="20"/>
  <c r="PK77" i="20"/>
  <c r="PJ77" i="20"/>
  <c r="ON77" i="20"/>
  <c r="OM77" i="20"/>
  <c r="OL77" i="20"/>
  <c r="OI77" i="20"/>
  <c r="OH77" i="20"/>
  <c r="NH77" i="20"/>
  <c r="NG77" i="20"/>
  <c r="EL77" i="20"/>
  <c r="EK77" i="20"/>
  <c r="EJ77" i="20"/>
  <c r="EI77" i="20"/>
  <c r="EH77" i="20"/>
  <c r="EF77" i="20"/>
  <c r="EE77" i="20"/>
  <c r="ED77" i="20"/>
  <c r="EC77" i="20"/>
  <c r="EB77" i="20"/>
  <c r="DG77" i="20"/>
  <c r="DF77" i="20"/>
  <c r="DE77" i="20"/>
  <c r="DD77" i="20"/>
  <c r="DA77" i="20"/>
  <c r="CZ77" i="20"/>
  <c r="CY77" i="20"/>
  <c r="CX77" i="20"/>
  <c r="CB77" i="20"/>
  <c r="BY77" i="20"/>
  <c r="PT76" i="20"/>
  <c r="PS76" i="20"/>
  <c r="PR76" i="20"/>
  <c r="PQ76" i="20"/>
  <c r="PP76" i="20"/>
  <c r="PN76" i="20"/>
  <c r="PM76" i="20"/>
  <c r="PL76" i="20"/>
  <c r="PK76" i="20"/>
  <c r="PJ76" i="20"/>
  <c r="ON76" i="20"/>
  <c r="OM76" i="20"/>
  <c r="OL76" i="20"/>
  <c r="OI76" i="20"/>
  <c r="OH76" i="20"/>
  <c r="NH76" i="20"/>
  <c r="NG76" i="20"/>
  <c r="EL76" i="20"/>
  <c r="EK76" i="20"/>
  <c r="EJ76" i="20"/>
  <c r="EI76" i="20"/>
  <c r="EH76" i="20"/>
  <c r="EF76" i="20"/>
  <c r="EE76" i="20"/>
  <c r="ED76" i="20"/>
  <c r="EC76" i="20"/>
  <c r="EB76" i="20"/>
  <c r="DG76" i="20"/>
  <c r="DF76" i="20"/>
  <c r="DE76" i="20"/>
  <c r="DD76" i="20"/>
  <c r="DA76" i="20"/>
  <c r="CZ76" i="20"/>
  <c r="CY76" i="20"/>
  <c r="CX76" i="20"/>
  <c r="CB76" i="20"/>
  <c r="BY76" i="20"/>
  <c r="PT73" i="20"/>
  <c r="PS73" i="20"/>
  <c r="PR73" i="20"/>
  <c r="PQ73" i="20"/>
  <c r="PP73" i="20"/>
  <c r="PN73" i="20"/>
  <c r="PM73" i="20"/>
  <c r="PL73" i="20"/>
  <c r="PK73" i="20"/>
  <c r="PJ73" i="20"/>
  <c r="OO73" i="20"/>
  <c r="ON73" i="20"/>
  <c r="OM73" i="20"/>
  <c r="OL73" i="20"/>
  <c r="OK73" i="20"/>
  <c r="OI73" i="20"/>
  <c r="OH73" i="20"/>
  <c r="NG73" i="20"/>
  <c r="EL73" i="20"/>
  <c r="EK73" i="20"/>
  <c r="EJ73" i="20"/>
  <c r="EI73" i="20"/>
  <c r="EH73" i="20"/>
  <c r="EF73" i="20"/>
  <c r="EE73" i="20"/>
  <c r="ED73" i="20"/>
  <c r="EC73" i="20"/>
  <c r="EB73" i="20"/>
  <c r="DG73" i="20"/>
  <c r="DF73" i="20"/>
  <c r="DE73" i="20"/>
  <c r="DD73" i="20"/>
  <c r="DA73" i="20"/>
  <c r="CZ73" i="20"/>
  <c r="CY73" i="20"/>
  <c r="CX73" i="20"/>
  <c r="CB73" i="20"/>
  <c r="BY73" i="20"/>
  <c r="PT72" i="20"/>
  <c r="PS72" i="20"/>
  <c r="PR72" i="20"/>
  <c r="PQ72" i="20"/>
  <c r="PP72" i="20"/>
  <c r="PN72" i="20"/>
  <c r="PM72" i="20"/>
  <c r="PL72" i="20"/>
  <c r="PK72" i="20"/>
  <c r="PJ72" i="20"/>
  <c r="OO72" i="20"/>
  <c r="ON72" i="20"/>
  <c r="OM72" i="20"/>
  <c r="OL72" i="20"/>
  <c r="OK72" i="20"/>
  <c r="OI72" i="20"/>
  <c r="OH72" i="20"/>
  <c r="NG72" i="20"/>
  <c r="EL72" i="20"/>
  <c r="EK72" i="20"/>
  <c r="EJ72" i="20"/>
  <c r="EI72" i="20"/>
  <c r="EH72" i="20"/>
  <c r="EF72" i="20"/>
  <c r="EE72" i="20"/>
  <c r="ED72" i="20"/>
  <c r="EC72" i="20"/>
  <c r="EB72" i="20"/>
  <c r="DG72" i="20"/>
  <c r="DF72" i="20"/>
  <c r="DE72" i="20"/>
  <c r="DD72" i="20"/>
  <c r="DA72" i="20"/>
  <c r="CZ72" i="20"/>
  <c r="CY72" i="20"/>
  <c r="CX72" i="20"/>
  <c r="CB72" i="20"/>
  <c r="BY72" i="20"/>
  <c r="PT70" i="20"/>
  <c r="PS70" i="20"/>
  <c r="PR70" i="20"/>
  <c r="PQ70" i="20"/>
  <c r="PP70" i="20"/>
  <c r="PN70" i="20"/>
  <c r="PM70" i="20"/>
  <c r="PL70" i="20"/>
  <c r="PK70" i="20"/>
  <c r="PJ70" i="20"/>
  <c r="OO70" i="20"/>
  <c r="ON70" i="20"/>
  <c r="OM70" i="20"/>
  <c r="OL70" i="20"/>
  <c r="OK70" i="20"/>
  <c r="OI70" i="20"/>
  <c r="OH70" i="20"/>
  <c r="NG70" i="20"/>
  <c r="EL70" i="20"/>
  <c r="EK70" i="20"/>
  <c r="EJ70" i="20"/>
  <c r="EI70" i="20"/>
  <c r="EH70" i="20"/>
  <c r="EF70" i="20"/>
  <c r="EE70" i="20"/>
  <c r="ED70" i="20"/>
  <c r="EC70" i="20"/>
  <c r="EB70" i="20"/>
  <c r="DG70" i="20"/>
  <c r="DF70" i="20"/>
  <c r="DE70" i="20"/>
  <c r="DD70" i="20"/>
  <c r="DA70" i="20"/>
  <c r="CZ70" i="20"/>
  <c r="CY70" i="20"/>
  <c r="CX70" i="20"/>
  <c r="CB70" i="20"/>
  <c r="BY70" i="20"/>
  <c r="PT69" i="20"/>
  <c r="PS69" i="20"/>
  <c r="PR69" i="20"/>
  <c r="PQ69" i="20"/>
  <c r="PP69" i="20"/>
  <c r="PN69" i="20"/>
  <c r="PM69" i="20"/>
  <c r="PL69" i="20"/>
  <c r="PK69" i="20"/>
  <c r="PJ69" i="20"/>
  <c r="OO69" i="20"/>
  <c r="ON69" i="20"/>
  <c r="OM69" i="20"/>
  <c r="OL69" i="20"/>
  <c r="OK69" i="20"/>
  <c r="OI69" i="20"/>
  <c r="OH69" i="20"/>
  <c r="NG69" i="20"/>
  <c r="EL69" i="20"/>
  <c r="EK69" i="20"/>
  <c r="EJ69" i="20"/>
  <c r="EI69" i="20"/>
  <c r="EH69" i="20"/>
  <c r="EF69" i="20"/>
  <c r="EE69" i="20"/>
  <c r="ED69" i="20"/>
  <c r="EC69" i="20"/>
  <c r="EB69" i="20"/>
  <c r="DG69" i="20"/>
  <c r="DF69" i="20"/>
  <c r="DE69" i="20"/>
  <c r="DD69" i="20"/>
  <c r="DA69" i="20"/>
  <c r="CZ69" i="20"/>
  <c r="CY69" i="20"/>
  <c r="CX69" i="20"/>
  <c r="CB69" i="20"/>
  <c r="BY69" i="20"/>
  <c r="PT66" i="20"/>
  <c r="PS66" i="20"/>
  <c r="PR66" i="20"/>
  <c r="PQ66" i="20"/>
  <c r="PP66" i="20"/>
  <c r="PN66" i="20"/>
  <c r="PM66" i="20"/>
  <c r="PL66" i="20"/>
  <c r="PK66" i="20"/>
  <c r="PJ66" i="20"/>
  <c r="OO66" i="20"/>
  <c r="ON66" i="20"/>
  <c r="OM66" i="20"/>
  <c r="OL66" i="20"/>
  <c r="OD66" i="20"/>
  <c r="OK66" i="20"/>
  <c r="OI66" i="20"/>
  <c r="OH66" i="20"/>
  <c r="NH66" i="20"/>
  <c r="NG66" i="20"/>
  <c r="EL66" i="20"/>
  <c r="EK66" i="20"/>
  <c r="EJ66" i="20"/>
  <c r="EI66" i="20"/>
  <c r="EH66" i="20"/>
  <c r="EF66" i="20"/>
  <c r="EE66" i="20"/>
  <c r="ED66" i="20"/>
  <c r="EC66" i="20"/>
  <c r="EB66" i="20"/>
  <c r="DG66" i="20"/>
  <c r="DF66" i="20"/>
  <c r="DE66" i="20"/>
  <c r="DD66" i="20"/>
  <c r="DA66" i="20"/>
  <c r="CZ66" i="20"/>
  <c r="CY66" i="20"/>
  <c r="CX66" i="20"/>
  <c r="CB66" i="20"/>
  <c r="BY66" i="20"/>
  <c r="PT65" i="20"/>
  <c r="PS65" i="20"/>
  <c r="PR65" i="20"/>
  <c r="PQ65" i="20"/>
  <c r="PP65" i="20"/>
  <c r="PN65" i="20"/>
  <c r="PM65" i="20"/>
  <c r="PL65" i="20"/>
  <c r="PK65" i="20"/>
  <c r="PJ65" i="20"/>
  <c r="OO65" i="20"/>
  <c r="ON65" i="20"/>
  <c r="OM65" i="20"/>
  <c r="OL65" i="20"/>
  <c r="OK65" i="20"/>
  <c r="OI65" i="20"/>
  <c r="OH65" i="20"/>
  <c r="NH65" i="20"/>
  <c r="NG65" i="20"/>
  <c r="EL65" i="20"/>
  <c r="EK65" i="20"/>
  <c r="EJ65" i="20"/>
  <c r="EI65" i="20"/>
  <c r="EH65" i="20"/>
  <c r="EF65" i="20"/>
  <c r="EE65" i="20"/>
  <c r="ED65" i="20"/>
  <c r="EC65" i="20"/>
  <c r="EB65" i="20"/>
  <c r="DG65" i="20"/>
  <c r="DF65" i="20"/>
  <c r="DE65" i="20"/>
  <c r="DD65" i="20"/>
  <c r="DA65" i="20"/>
  <c r="CZ65" i="20"/>
  <c r="CY65" i="20"/>
  <c r="CX65" i="20"/>
  <c r="CB65" i="20"/>
  <c r="BY65" i="20"/>
  <c r="PT64" i="20"/>
  <c r="PS64" i="20"/>
  <c r="PR64" i="20"/>
  <c r="PQ64" i="20"/>
  <c r="PP64" i="20"/>
  <c r="PN64" i="20"/>
  <c r="PM64" i="20"/>
  <c r="PL64" i="20"/>
  <c r="PK64" i="20"/>
  <c r="PJ64" i="20"/>
  <c r="OO64" i="20"/>
  <c r="ON64" i="20"/>
  <c r="OM64" i="20"/>
  <c r="OL64" i="20"/>
  <c r="OK64" i="20"/>
  <c r="OI64" i="20"/>
  <c r="OH64" i="20"/>
  <c r="NH64" i="20"/>
  <c r="NG64" i="20"/>
  <c r="EL64" i="20"/>
  <c r="EK64" i="20"/>
  <c r="EJ64" i="20"/>
  <c r="EI64" i="20"/>
  <c r="EH64" i="20"/>
  <c r="EF64" i="20"/>
  <c r="EE64" i="20"/>
  <c r="ED64" i="20"/>
  <c r="EC64" i="20"/>
  <c r="EB64" i="20"/>
  <c r="DG64" i="20"/>
  <c r="DF64" i="20"/>
  <c r="DE64" i="20"/>
  <c r="DD64" i="20"/>
  <c r="DA64" i="20"/>
  <c r="CZ64" i="20"/>
  <c r="CY64" i="20"/>
  <c r="CX64" i="20"/>
  <c r="CB64" i="20"/>
  <c r="BY64" i="20"/>
  <c r="PT63" i="20"/>
  <c r="PS63" i="20"/>
  <c r="PR63" i="20"/>
  <c r="PQ63" i="20"/>
  <c r="PP63" i="20"/>
  <c r="PN63" i="20"/>
  <c r="PM63" i="20"/>
  <c r="PL63" i="20"/>
  <c r="PK63" i="20"/>
  <c r="PJ63" i="20"/>
  <c r="OO63" i="20"/>
  <c r="ON63" i="20"/>
  <c r="OM63" i="20"/>
  <c r="OL63" i="20"/>
  <c r="OK63" i="20"/>
  <c r="OI63" i="20"/>
  <c r="OH63" i="20"/>
  <c r="NH63" i="20"/>
  <c r="NG63" i="20"/>
  <c r="EL63" i="20"/>
  <c r="EK63" i="20"/>
  <c r="EJ63" i="20"/>
  <c r="EI63" i="20"/>
  <c r="EH63" i="20"/>
  <c r="EF63" i="20"/>
  <c r="EE63" i="20"/>
  <c r="ED63" i="20"/>
  <c r="EC63" i="20"/>
  <c r="EB63" i="20"/>
  <c r="DG63" i="20"/>
  <c r="DF63" i="20"/>
  <c r="DE63" i="20"/>
  <c r="DD63" i="20"/>
  <c r="DA63" i="20"/>
  <c r="CZ63" i="20"/>
  <c r="CY63" i="20"/>
  <c r="CX63" i="20"/>
  <c r="CB63" i="20"/>
  <c r="BY63" i="20"/>
  <c r="PT62" i="20"/>
  <c r="PS62" i="20"/>
  <c r="PR62" i="20"/>
  <c r="PQ62" i="20"/>
  <c r="PP62" i="20"/>
  <c r="PN62" i="20"/>
  <c r="PM62" i="20"/>
  <c r="PL62" i="20"/>
  <c r="PK62" i="20"/>
  <c r="PJ62" i="20"/>
  <c r="OO62" i="20"/>
  <c r="ON62" i="20"/>
  <c r="OM62" i="20"/>
  <c r="OL62" i="20"/>
  <c r="OK62" i="20"/>
  <c r="OI62" i="20"/>
  <c r="OH62" i="20"/>
  <c r="NH62" i="20"/>
  <c r="NG62" i="20"/>
  <c r="EL62" i="20"/>
  <c r="EK62" i="20"/>
  <c r="EJ62" i="20"/>
  <c r="EI62" i="20"/>
  <c r="EH62" i="20"/>
  <c r="EF62" i="20"/>
  <c r="EE62" i="20"/>
  <c r="ED62" i="20"/>
  <c r="EC62" i="20"/>
  <c r="EB62" i="20"/>
  <c r="DG62" i="20"/>
  <c r="DF62" i="20"/>
  <c r="DE62" i="20"/>
  <c r="DD62" i="20"/>
  <c r="DA62" i="20"/>
  <c r="CZ62" i="20"/>
  <c r="CY62" i="20"/>
  <c r="CX62" i="20"/>
  <c r="CB62" i="20"/>
  <c r="BY62" i="20"/>
  <c r="PT61" i="20"/>
  <c r="PS61" i="20"/>
  <c r="PR61" i="20"/>
  <c r="PQ61" i="20"/>
  <c r="PP61" i="20"/>
  <c r="PN61" i="20"/>
  <c r="PM61" i="20"/>
  <c r="PL61" i="20"/>
  <c r="PK61" i="20"/>
  <c r="PJ61" i="20"/>
  <c r="OO61" i="20"/>
  <c r="ON61" i="20"/>
  <c r="OM61" i="20"/>
  <c r="OL61" i="20"/>
  <c r="OK61" i="20"/>
  <c r="OI61" i="20"/>
  <c r="OH61" i="20"/>
  <c r="NH61" i="20"/>
  <c r="NG61" i="20"/>
  <c r="EL61" i="20"/>
  <c r="EK61" i="20"/>
  <c r="EJ61" i="20"/>
  <c r="EI61" i="20"/>
  <c r="EH61" i="20"/>
  <c r="EF61" i="20"/>
  <c r="EE61" i="20"/>
  <c r="ED61" i="20"/>
  <c r="EC61" i="20"/>
  <c r="EB61" i="20"/>
  <c r="DG61" i="20"/>
  <c r="DF61" i="20"/>
  <c r="DE61" i="20"/>
  <c r="DD61" i="20"/>
  <c r="DA61" i="20"/>
  <c r="CZ61" i="20"/>
  <c r="CY61" i="20"/>
  <c r="CX61" i="20"/>
  <c r="CB61" i="20"/>
  <c r="BY61" i="20"/>
  <c r="PT60" i="20"/>
  <c r="PS60" i="20"/>
  <c r="PR60" i="20"/>
  <c r="PQ60" i="20"/>
  <c r="PP60" i="20"/>
  <c r="PN60" i="20"/>
  <c r="PM60" i="20"/>
  <c r="PL60" i="20"/>
  <c r="PK60" i="20"/>
  <c r="PJ60" i="20"/>
  <c r="OO60" i="20"/>
  <c r="ON60" i="20"/>
  <c r="OM60" i="20"/>
  <c r="OL60" i="20"/>
  <c r="OK60" i="20"/>
  <c r="OI60" i="20"/>
  <c r="OH60" i="20"/>
  <c r="NH60" i="20"/>
  <c r="NG60" i="20"/>
  <c r="EL60" i="20"/>
  <c r="EK60" i="20"/>
  <c r="EJ60" i="20"/>
  <c r="EI60" i="20"/>
  <c r="EH60" i="20"/>
  <c r="EF60" i="20"/>
  <c r="EE60" i="20"/>
  <c r="ED60" i="20"/>
  <c r="EC60" i="20"/>
  <c r="EB60" i="20"/>
  <c r="DG60" i="20"/>
  <c r="DF60" i="20"/>
  <c r="DE60" i="20"/>
  <c r="DD60" i="20"/>
  <c r="DA60" i="20"/>
  <c r="CZ60" i="20"/>
  <c r="CY60" i="20"/>
  <c r="CX60" i="20"/>
  <c r="CB60" i="20"/>
  <c r="BY60" i="20"/>
  <c r="PT59" i="20"/>
  <c r="PS59" i="20"/>
  <c r="PR59" i="20"/>
  <c r="PQ59" i="20"/>
  <c r="PP59" i="20"/>
  <c r="PI59" i="20"/>
  <c r="PN59" i="20"/>
  <c r="PM59" i="20"/>
  <c r="PL59" i="20"/>
  <c r="PK59" i="20"/>
  <c r="PJ59" i="20"/>
  <c r="OO59" i="20"/>
  <c r="ON59" i="20"/>
  <c r="OM59" i="20"/>
  <c r="OL59" i="20"/>
  <c r="OK59" i="20"/>
  <c r="OI59" i="20"/>
  <c r="OH59" i="20"/>
  <c r="NH59" i="20"/>
  <c r="NG59" i="20"/>
  <c r="EL59" i="20"/>
  <c r="EK59" i="20"/>
  <c r="EJ59" i="20"/>
  <c r="EI59" i="20"/>
  <c r="EH59" i="20"/>
  <c r="EF59" i="20"/>
  <c r="EE59" i="20"/>
  <c r="ED59" i="20"/>
  <c r="EC59" i="20"/>
  <c r="EB59" i="20"/>
  <c r="DG59" i="20"/>
  <c r="DF59" i="20"/>
  <c r="DE59" i="20"/>
  <c r="DD59" i="20"/>
  <c r="DA59" i="20"/>
  <c r="CZ59" i="20"/>
  <c r="CY59" i="20"/>
  <c r="CX59" i="20"/>
  <c r="CB59" i="20"/>
  <c r="BY59" i="20"/>
  <c r="PT58" i="20"/>
  <c r="PT57" i="20"/>
  <c r="PS58" i="20"/>
  <c r="PR58" i="20"/>
  <c r="PQ58" i="20"/>
  <c r="PP58" i="20"/>
  <c r="PN58" i="20"/>
  <c r="PM58" i="20"/>
  <c r="PL58" i="20"/>
  <c r="PK58" i="20"/>
  <c r="PJ58" i="20"/>
  <c r="OO58" i="20"/>
  <c r="ON58" i="20"/>
  <c r="OM58" i="20"/>
  <c r="OM57" i="20"/>
  <c r="OL58" i="20"/>
  <c r="OK58" i="20"/>
  <c r="OI58" i="20"/>
  <c r="OH58" i="20"/>
  <c r="NH58" i="20"/>
  <c r="NG58" i="20"/>
  <c r="EL58" i="20"/>
  <c r="EK58" i="20"/>
  <c r="EJ58" i="20"/>
  <c r="EI58" i="20"/>
  <c r="EH58" i="20"/>
  <c r="EF58" i="20"/>
  <c r="EE58" i="20"/>
  <c r="ED58" i="20"/>
  <c r="EC58" i="20"/>
  <c r="EB58" i="20"/>
  <c r="DG58" i="20"/>
  <c r="DF58" i="20"/>
  <c r="DE58" i="20"/>
  <c r="DD58" i="20"/>
  <c r="DA58" i="20"/>
  <c r="CZ58" i="20"/>
  <c r="CY58" i="20"/>
  <c r="CX58" i="20"/>
  <c r="CB58" i="20"/>
  <c r="PS57" i="20"/>
  <c r="PR57" i="20"/>
  <c r="PQ57" i="20"/>
  <c r="PP57" i="20"/>
  <c r="PN57" i="20"/>
  <c r="PM57" i="20"/>
  <c r="PL57" i="20"/>
  <c r="PK57" i="20"/>
  <c r="PJ57" i="20"/>
  <c r="OO57" i="20"/>
  <c r="ON57" i="20"/>
  <c r="OL57" i="20"/>
  <c r="OK57" i="20"/>
  <c r="OI57" i="20"/>
  <c r="OH57" i="20"/>
  <c r="NH57" i="20"/>
  <c r="NG57" i="20"/>
  <c r="EL57" i="20"/>
  <c r="EK57" i="20"/>
  <c r="EJ57" i="20"/>
  <c r="EI57" i="20"/>
  <c r="EH57" i="20"/>
  <c r="EF57" i="20"/>
  <c r="EE57" i="20"/>
  <c r="ED57" i="20"/>
  <c r="EC57" i="20"/>
  <c r="EB57" i="20"/>
  <c r="DG57" i="20"/>
  <c r="DF57" i="20"/>
  <c r="DE57" i="20"/>
  <c r="DD57" i="20"/>
  <c r="DA57" i="20"/>
  <c r="CZ57" i="20"/>
  <c r="CY57" i="20"/>
  <c r="CX57" i="20"/>
  <c r="CB57" i="20"/>
  <c r="BY57" i="20"/>
  <c r="H1035" i="11"/>
  <c r="H935" i="11"/>
  <c r="H835" i="11"/>
  <c r="H735" i="11"/>
  <c r="H250" i="11"/>
  <c r="H249" i="11"/>
  <c r="H248" i="11"/>
  <c r="H247" i="11"/>
  <c r="H244" i="11"/>
  <c r="H243" i="11"/>
  <c r="H242" i="11"/>
  <c r="H241" i="11"/>
  <c r="H225" i="11"/>
  <c r="H125" i="11"/>
  <c r="PT100" i="20"/>
  <c r="PT98" i="20" s="1"/>
  <c r="PS100" i="20"/>
  <c r="PS98" i="20" s="1"/>
  <c r="PR100" i="20"/>
  <c r="PR98" i="20" s="1"/>
  <c r="PQ100" i="20"/>
  <c r="PQ98" i="20" s="1"/>
  <c r="PP100" i="20"/>
  <c r="PP98" i="20" s="1"/>
  <c r="PN100" i="20"/>
  <c r="PN98" i="20" s="1"/>
  <c r="PM100" i="20"/>
  <c r="PM98" i="20" s="1"/>
  <c r="PL100" i="20"/>
  <c r="PL98" i="20" s="1"/>
  <c r="PK100" i="20"/>
  <c r="PK98" i="20" s="1"/>
  <c r="PJ100" i="20"/>
  <c r="PJ98" i="20" s="1"/>
  <c r="PI100" i="20"/>
  <c r="PI98" i="20" s="1"/>
  <c r="PH100" i="20"/>
  <c r="PH98" i="20" s="1"/>
  <c r="PF100" i="20"/>
  <c r="PF98" i="20" s="1"/>
  <c r="PF5" i="20" s="1"/>
  <c r="PE100" i="20"/>
  <c r="PE98" i="20" s="1"/>
  <c r="PE5" i="20" s="1"/>
  <c r="PD100" i="20"/>
  <c r="PD98" i="20" s="1"/>
  <c r="PD5" i="20" s="1"/>
  <c r="PB100" i="20"/>
  <c r="PB98" i="20" s="1"/>
  <c r="PA100" i="20"/>
  <c r="OZ100" i="20"/>
  <c r="OZ98" i="20" s="1"/>
  <c r="OY100" i="20"/>
  <c r="OY98" i="20" s="1"/>
  <c r="OX100" i="20"/>
  <c r="OX98" i="20" s="1"/>
  <c r="OV100" i="20"/>
  <c r="OV98" i="20" s="1"/>
  <c r="OU100" i="20"/>
  <c r="OU98" i="20" s="1"/>
  <c r="OT100" i="20"/>
  <c r="OT98" i="20" s="1"/>
  <c r="OR100" i="20"/>
  <c r="OR98" i="20" s="1"/>
  <c r="OQ100" i="20"/>
  <c r="OQ98" i="20" s="1"/>
  <c r="AH98" i="20" s="1"/>
  <c r="OO100" i="20"/>
  <c r="OO98" i="20" s="1"/>
  <c r="ON100" i="20"/>
  <c r="ON98" i="20" s="1"/>
  <c r="OM100" i="20"/>
  <c r="OM98" i="20" s="1"/>
  <c r="OL100" i="20"/>
  <c r="OL98" i="20" s="1"/>
  <c r="OK100" i="20"/>
  <c r="OK98" i="20" s="1"/>
  <c r="OI100" i="20"/>
  <c r="OI98" i="20" s="1"/>
  <c r="OH100" i="20"/>
  <c r="OH98" i="20" s="1"/>
  <c r="OG100" i="20"/>
  <c r="OG98" i="20" s="1"/>
  <c r="OF100" i="20"/>
  <c r="OF98" i="20"/>
  <c r="OE100" i="20"/>
  <c r="OE98" i="20" s="1"/>
  <c r="OD100" i="20"/>
  <c r="OD98" i="20" s="1"/>
  <c r="OC100" i="20"/>
  <c r="OC98" i="20" s="1"/>
  <c r="OA100" i="20"/>
  <c r="OA98" i="20" s="1"/>
  <c r="OA5" i="20" s="1"/>
  <c r="NZ100" i="20"/>
  <c r="NZ98" i="20" s="1"/>
  <c r="NZ5" i="20" s="1"/>
  <c r="NY100" i="20"/>
  <c r="NY98" i="20" s="1"/>
  <c r="NY5" i="20" s="1"/>
  <c r="NW100" i="20"/>
  <c r="NW98" i="20" s="1"/>
  <c r="NV100" i="20"/>
  <c r="NV98" i="20" s="1"/>
  <c r="NU100" i="20"/>
  <c r="NU98" i="20" s="1"/>
  <c r="NT100" i="20"/>
  <c r="NT98" i="20" s="1"/>
  <c r="NS100" i="20"/>
  <c r="NS98" i="20" s="1"/>
  <c r="NQ100" i="20"/>
  <c r="NQ98" i="20" s="1"/>
  <c r="NP100" i="20"/>
  <c r="NP98" i="20" s="1"/>
  <c r="NO100" i="20"/>
  <c r="NO98" i="20" s="1"/>
  <c r="NN100" i="20"/>
  <c r="NN98" i="20" s="1"/>
  <c r="NM100" i="20"/>
  <c r="NM98" i="20" s="1"/>
  <c r="NL100" i="20"/>
  <c r="U100" i="20" s="1"/>
  <c r="NJ100" i="20"/>
  <c r="NJ98" i="20" s="1"/>
  <c r="NI100" i="20"/>
  <c r="NI98" i="20" s="1"/>
  <c r="NH100" i="20"/>
  <c r="NH98" i="20" s="1"/>
  <c r="NG100" i="20"/>
  <c r="NG98" i="20" s="1"/>
  <c r="NF100" i="20"/>
  <c r="NF98" i="20" s="1"/>
  <c r="ND100" i="20"/>
  <c r="ND98" i="20" s="1"/>
  <c r="NC100" i="20"/>
  <c r="NC98" i="20" s="1"/>
  <c r="NB100" i="20"/>
  <c r="NB98" i="20" s="1"/>
  <c r="NA100" i="20"/>
  <c r="NA98" i="20" s="1"/>
  <c r="MZ100" i="20"/>
  <c r="MZ98" i="20" s="1"/>
  <c r="MY100" i="20"/>
  <c r="MY98" i="20" s="1"/>
  <c r="MX100" i="20"/>
  <c r="MX98" i="20" s="1"/>
  <c r="MV100" i="20"/>
  <c r="MV98" i="20" s="1"/>
  <c r="MV5" i="20" s="1"/>
  <c r="MU100" i="20"/>
  <c r="MU98" i="20" s="1"/>
  <c r="MU5" i="20" s="1"/>
  <c r="MT100" i="20"/>
  <c r="MT98" i="20" s="1"/>
  <c r="MT5" i="20" s="1"/>
  <c r="MR100" i="20"/>
  <c r="MR98" i="20" s="1"/>
  <c r="MQ100" i="20"/>
  <c r="MQ98" i="20" s="1"/>
  <c r="MP100" i="20"/>
  <c r="MP98" i="20" s="1"/>
  <c r="MO100" i="20"/>
  <c r="MO98" i="20" s="1"/>
  <c r="MN100" i="20"/>
  <c r="MN98" i="20" s="1"/>
  <c r="MK100" i="20"/>
  <c r="MK98" i="20" s="1"/>
  <c r="MJ100" i="20"/>
  <c r="MJ98" i="20" s="1"/>
  <c r="MI100" i="20"/>
  <c r="MI98" i="20" s="1"/>
  <c r="MG100" i="20"/>
  <c r="LZ100" i="20"/>
  <c r="LZ98" i="20" s="1"/>
  <c r="LY100" i="20"/>
  <c r="LY98" i="20" s="1"/>
  <c r="LX100" i="20"/>
  <c r="LX98" i="20" s="1"/>
  <c r="LW100" i="20"/>
  <c r="LW98" i="20" s="1"/>
  <c r="LV100" i="20"/>
  <c r="LV98" i="20" s="1"/>
  <c r="LT100" i="20"/>
  <c r="LT98" i="20" s="1"/>
  <c r="LS100" i="20"/>
  <c r="LS98" i="20" s="1"/>
  <c r="LR100" i="20"/>
  <c r="LR98" i="20" s="1"/>
  <c r="LQ100" i="20"/>
  <c r="LQ98" i="20" s="1"/>
  <c r="LP100" i="20"/>
  <c r="LP98" i="20" s="1"/>
  <c r="LO100" i="20"/>
  <c r="LO98" i="20" s="1"/>
  <c r="LN100" i="20"/>
  <c r="LN98" i="20" s="1"/>
  <c r="LL100" i="20"/>
  <c r="LL98" i="20" s="1"/>
  <c r="LL5" i="20" s="1"/>
  <c r="LK100" i="20"/>
  <c r="LK98" i="20" s="1"/>
  <c r="LK5" i="20" s="1"/>
  <c r="LJ100" i="20"/>
  <c r="LJ98" i="20" s="1"/>
  <c r="LJ5" i="20" s="1"/>
  <c r="LH100" i="20"/>
  <c r="LG100" i="20"/>
  <c r="LG98" i="20" s="1"/>
  <c r="LF100" i="20"/>
  <c r="LF98" i="20" s="1"/>
  <c r="LE100" i="20"/>
  <c r="LE98" i="20" s="1"/>
  <c r="LD100" i="20"/>
  <c r="LD98" i="20" s="1"/>
  <c r="LB100" i="20"/>
  <c r="LB98" i="20" s="1"/>
  <c r="LA100" i="20"/>
  <c r="LA98" i="20" s="1"/>
  <c r="KZ100" i="20"/>
  <c r="KZ98" i="20" s="1"/>
  <c r="KX100" i="20"/>
  <c r="KX98" i="20" s="1"/>
  <c r="KU100" i="20"/>
  <c r="KU98" i="20" s="1"/>
  <c r="KT100" i="20"/>
  <c r="KT98" i="20" s="1"/>
  <c r="KS100" i="20"/>
  <c r="KS98" i="20" s="1"/>
  <c r="KR100" i="20"/>
  <c r="KR98" i="20" s="1"/>
  <c r="KQ100" i="20"/>
  <c r="KQ98" i="20" s="1"/>
  <c r="KO100" i="20"/>
  <c r="KO98" i="20" s="1"/>
  <c r="KN100" i="20"/>
  <c r="KN98" i="20" s="1"/>
  <c r="KM100" i="20"/>
  <c r="KM98" i="20" s="1"/>
  <c r="KL100" i="20"/>
  <c r="KL98" i="20" s="1"/>
  <c r="KK100" i="20"/>
  <c r="KK98" i="20" s="1"/>
  <c r="KJ100" i="20"/>
  <c r="KJ98" i="20" s="1"/>
  <c r="KI100" i="20"/>
  <c r="KI98" i="20" s="1"/>
  <c r="KG100" i="20"/>
  <c r="KG98" i="20" s="1"/>
  <c r="KG5" i="20" s="1"/>
  <c r="KF100" i="20"/>
  <c r="KF98" i="20" s="1"/>
  <c r="KF5" i="20" s="1"/>
  <c r="KE100" i="20"/>
  <c r="KE98" i="20" s="1"/>
  <c r="KE5" i="20" s="1"/>
  <c r="KC100" i="20"/>
  <c r="KC98" i="20" s="1"/>
  <c r="KB100" i="20"/>
  <c r="KA100" i="20"/>
  <c r="KA98" i="20" s="1"/>
  <c r="JZ100" i="20"/>
  <c r="JZ98" i="20" s="1"/>
  <c r="JY100" i="20"/>
  <c r="JW100" i="20"/>
  <c r="JW98" i="20" s="1"/>
  <c r="JV100" i="20"/>
  <c r="JV98" i="20" s="1"/>
  <c r="JU100" i="20"/>
  <c r="JU98" i="20" s="1"/>
  <c r="JT100" i="20"/>
  <c r="JT98" i="20" s="1"/>
  <c r="JS100" i="20"/>
  <c r="JS98" i="20" s="1"/>
  <c r="JP100" i="20"/>
  <c r="JP98" i="20" s="1"/>
  <c r="JO100" i="20"/>
  <c r="JO98" i="20" s="1"/>
  <c r="JN100" i="20"/>
  <c r="JN98" i="20" s="1"/>
  <c r="JM100" i="20"/>
  <c r="JM98" i="20" s="1"/>
  <c r="JL100" i="20"/>
  <c r="JL98" i="20" s="1"/>
  <c r="JJ100" i="20"/>
  <c r="JJ98" i="20" s="1"/>
  <c r="JI100" i="20"/>
  <c r="JI98" i="20" s="1"/>
  <c r="JH100" i="20"/>
  <c r="JH98" i="20" s="1"/>
  <c r="JG100" i="20"/>
  <c r="JG98" i="20" s="1"/>
  <c r="JF100" i="20"/>
  <c r="JF98" i="20" s="1"/>
  <c r="JE100" i="20"/>
  <c r="JE98" i="20" s="1"/>
  <c r="JD100" i="20"/>
  <c r="JD98" i="20" s="1"/>
  <c r="JB100" i="20"/>
  <c r="JB98" i="20" s="1"/>
  <c r="JB5" i="20" s="1"/>
  <c r="JA100" i="20"/>
  <c r="JA98" i="20" s="1"/>
  <c r="JA5" i="20" s="1"/>
  <c r="IZ100" i="20"/>
  <c r="IZ98" i="20" s="1"/>
  <c r="IZ5" i="20" s="1"/>
  <c r="IX100" i="20"/>
  <c r="IX98" i="20" s="1"/>
  <c r="IW100" i="20"/>
  <c r="IW98" i="20" s="1"/>
  <c r="IV100" i="20"/>
  <c r="IV98" i="20" s="1"/>
  <c r="IU100" i="20"/>
  <c r="IU98" i="20" s="1"/>
  <c r="IT100" i="20"/>
  <c r="IT98" i="20" s="1"/>
  <c r="IQ100" i="20"/>
  <c r="IQ98" i="20" s="1"/>
  <c r="IP100" i="20"/>
  <c r="IP98" i="20" s="1"/>
  <c r="IO100" i="20"/>
  <c r="IO98" i="20" s="1"/>
  <c r="IM100" i="20"/>
  <c r="IF100" i="20"/>
  <c r="IF98" i="20" s="1"/>
  <c r="IE100" i="20"/>
  <c r="IE98" i="20" s="1"/>
  <c r="ID100" i="20"/>
  <c r="ID98" i="20" s="1"/>
  <c r="IC100" i="20"/>
  <c r="IC98" i="20" s="1"/>
  <c r="IB100" i="20"/>
  <c r="IB98" i="20" s="1"/>
  <c r="HZ100" i="20"/>
  <c r="HZ98" i="20" s="1"/>
  <c r="HY100" i="20"/>
  <c r="HY98" i="20" s="1"/>
  <c r="HX100" i="20"/>
  <c r="HX98" i="20" s="1"/>
  <c r="HW100" i="20"/>
  <c r="HW98" i="20" s="1"/>
  <c r="HV100" i="20"/>
  <c r="HV98" i="20" s="1"/>
  <c r="HU100" i="20"/>
  <c r="HU98" i="20" s="1"/>
  <c r="HT100" i="20"/>
  <c r="HT98" i="20" s="1"/>
  <c r="HR100" i="20"/>
  <c r="HR98" i="20" s="1"/>
  <c r="HR5" i="20" s="1"/>
  <c r="HQ100" i="20"/>
  <c r="HQ98" i="20" s="1"/>
  <c r="HQ5" i="20" s="1"/>
  <c r="HP100" i="20"/>
  <c r="HP98" i="20" s="1"/>
  <c r="HP5" i="20" s="1"/>
  <c r="HN100" i="20"/>
  <c r="HN98" i="20" s="1"/>
  <c r="HM100" i="20"/>
  <c r="HM98" i="20" s="1"/>
  <c r="HL100" i="20"/>
  <c r="HL98" i="20" s="1"/>
  <c r="HK100" i="20"/>
  <c r="HJ100" i="20"/>
  <c r="HJ98" i="20" s="1"/>
  <c r="HH100" i="20"/>
  <c r="HH98" i="20" s="1"/>
  <c r="HG100" i="20"/>
  <c r="HG98" i="20" s="1"/>
  <c r="HF100" i="20"/>
  <c r="HF98" i="20" s="1"/>
  <c r="HD100" i="20"/>
  <c r="HD98" i="20" s="1"/>
  <c r="HA100" i="20"/>
  <c r="HA98" i="20" s="1"/>
  <c r="GZ100" i="20"/>
  <c r="GZ98" i="20" s="1"/>
  <c r="GY100" i="20"/>
  <c r="GY98" i="20" s="1"/>
  <c r="GX100" i="20"/>
  <c r="GX98" i="20" s="1"/>
  <c r="GW100" i="20"/>
  <c r="GW98" i="20" s="1"/>
  <c r="GU100" i="20"/>
  <c r="GU98" i="20" s="1"/>
  <c r="GT100" i="20"/>
  <c r="GT98" i="20" s="1"/>
  <c r="GS100" i="20"/>
  <c r="GS98" i="20" s="1"/>
  <c r="GR100" i="20"/>
  <c r="GR98" i="20" s="1"/>
  <c r="GQ100" i="20"/>
  <c r="GQ98" i="20" s="1"/>
  <c r="GP100" i="20"/>
  <c r="GP98" i="20" s="1"/>
  <c r="GO100" i="20"/>
  <c r="GO98" i="20" s="1"/>
  <c r="GM100" i="20"/>
  <c r="GM98" i="20" s="1"/>
  <c r="GM5" i="20" s="1"/>
  <c r="GL100" i="20"/>
  <c r="GL98" i="20" s="1"/>
  <c r="GL5" i="20" s="1"/>
  <c r="GK100" i="20"/>
  <c r="GK98" i="20" s="1"/>
  <c r="GK5" i="20" s="1"/>
  <c r="GI100" i="20"/>
  <c r="GI98" i="20" s="1"/>
  <c r="GH100" i="20"/>
  <c r="GG100" i="20"/>
  <c r="GG98" i="20" s="1"/>
  <c r="GF100" i="20"/>
  <c r="GF98" i="20" s="1"/>
  <c r="GE100" i="20"/>
  <c r="GE98" i="20" s="1"/>
  <c r="GC100" i="20"/>
  <c r="GC98" i="20" s="1"/>
  <c r="GB100" i="20"/>
  <c r="GB98" i="20" s="1"/>
  <c r="GA100" i="20"/>
  <c r="GA98" i="20" s="1"/>
  <c r="FZ100" i="20"/>
  <c r="W100" i="20" s="1"/>
  <c r="FY100" i="20"/>
  <c r="FV100" i="20"/>
  <c r="FV98" i="20" s="1"/>
  <c r="FU100" i="20"/>
  <c r="FU98" i="20" s="1"/>
  <c r="FT100" i="20"/>
  <c r="FT98" i="20" s="1"/>
  <c r="FS100" i="20"/>
  <c r="FS98" i="20" s="1"/>
  <c r="FR100" i="20"/>
  <c r="FR98" i="20" s="1"/>
  <c r="FP100" i="20"/>
  <c r="FP98" i="20" s="1"/>
  <c r="FO100" i="20"/>
  <c r="FO98" i="20" s="1"/>
  <c r="FN100" i="20"/>
  <c r="FN98" i="20" s="1"/>
  <c r="FM100" i="20"/>
  <c r="FM98" i="20" s="1"/>
  <c r="FL100" i="20"/>
  <c r="FL98" i="20" s="1"/>
  <c r="FK100" i="20"/>
  <c r="FK98" i="20" s="1"/>
  <c r="FJ100" i="20"/>
  <c r="FJ98" i="20" s="1"/>
  <c r="FH100" i="20"/>
  <c r="FH98" i="20" s="1"/>
  <c r="FG100" i="20"/>
  <c r="FG98" i="20" s="1"/>
  <c r="FF100" i="20"/>
  <c r="FF98" i="20" s="1"/>
  <c r="FD100" i="20"/>
  <c r="FC100" i="20"/>
  <c r="FC98" i="20" s="1"/>
  <c r="FB100" i="20"/>
  <c r="FA100" i="20"/>
  <c r="FA98" i="20" s="1"/>
  <c r="EZ100" i="20"/>
  <c r="EZ98" i="20" s="1"/>
  <c r="EW100" i="20"/>
  <c r="EW98" i="20" s="1"/>
  <c r="EV100" i="20"/>
  <c r="EV98" i="20" s="1"/>
  <c r="EU100" i="20"/>
  <c r="EU98" i="20" s="1"/>
  <c r="ES100" i="20"/>
  <c r="EL100" i="20"/>
  <c r="EL98" i="20" s="1"/>
  <c r="EK100" i="20"/>
  <c r="EK98" i="20" s="1"/>
  <c r="EJ100" i="20"/>
  <c r="EJ98" i="20" s="1"/>
  <c r="EI100" i="20"/>
  <c r="EI98" i="20" s="1"/>
  <c r="EH100" i="20"/>
  <c r="EH98" i="20" s="1"/>
  <c r="EF100" i="20"/>
  <c r="EF98" i="20" s="1"/>
  <c r="EE100" i="20"/>
  <c r="EE98" i="20" s="1"/>
  <c r="ED100" i="20"/>
  <c r="ED98" i="20" s="1"/>
  <c r="EC100" i="20"/>
  <c r="EC98" i="20" s="1"/>
  <c r="EB100" i="20"/>
  <c r="EB98" i="20" s="1"/>
  <c r="EA100" i="20"/>
  <c r="EA98" i="20" s="1"/>
  <c r="DZ100" i="20"/>
  <c r="DZ98" i="20" s="1"/>
  <c r="DX100" i="20"/>
  <c r="DX98" i="20" s="1"/>
  <c r="DW100" i="20"/>
  <c r="DW98" i="20" s="1"/>
  <c r="DV100" i="20"/>
  <c r="DV98" i="20" s="1"/>
  <c r="DT100" i="20"/>
  <c r="DT98" i="20" s="1"/>
  <c r="DS100" i="20"/>
  <c r="DS98" i="20" s="1"/>
  <c r="DR100" i="20"/>
  <c r="DQ100" i="20"/>
  <c r="DQ98" i="20" s="1"/>
  <c r="DP100" i="20"/>
  <c r="DN100" i="20"/>
  <c r="DN98" i="20" s="1"/>
  <c r="DM100" i="20"/>
  <c r="DM98" i="20" s="1"/>
  <c r="DL100" i="20"/>
  <c r="DJ100" i="20"/>
  <c r="DG100" i="20"/>
  <c r="DG98" i="20" s="1"/>
  <c r="DF100" i="20"/>
  <c r="DF98" i="20" s="1"/>
  <c r="DE100" i="20"/>
  <c r="DE98" i="20" s="1"/>
  <c r="DD100" i="20"/>
  <c r="DD98" i="20" s="1"/>
  <c r="DC100" i="20"/>
  <c r="DC98" i="20" s="1"/>
  <c r="DA100" i="20"/>
  <c r="DA98" i="20" s="1"/>
  <c r="CZ100" i="20"/>
  <c r="CZ98" i="20" s="1"/>
  <c r="CY100" i="20"/>
  <c r="CY98" i="20" s="1"/>
  <c r="CX100" i="20"/>
  <c r="CX98" i="20" s="1"/>
  <c r="CW100" i="20"/>
  <c r="CW98" i="20" s="1"/>
  <c r="CV100" i="20"/>
  <c r="CV98" i="20" s="1"/>
  <c r="CU100" i="20"/>
  <c r="CU98" i="20" s="1"/>
  <c r="CS100" i="20"/>
  <c r="CS98" i="20" s="1"/>
  <c r="CR100" i="20"/>
  <c r="CR98" i="20" s="1"/>
  <c r="CQ100" i="20"/>
  <c r="CQ98" i="20" s="1"/>
  <c r="CO100" i="20"/>
  <c r="CO98" i="20" s="1"/>
  <c r="CN100" i="20"/>
  <c r="CM100" i="20"/>
  <c r="CM98" i="20" s="1"/>
  <c r="CL100" i="20"/>
  <c r="CK100" i="20"/>
  <c r="CK98" i="20" s="1"/>
  <c r="CI100" i="20"/>
  <c r="CI98" i="20" s="1"/>
  <c r="CH100" i="20"/>
  <c r="CG100" i="20"/>
  <c r="CG98" i="20" s="1"/>
  <c r="CF100" i="20"/>
  <c r="CF98" i="20" s="1"/>
  <c r="CE100" i="20"/>
  <c r="CE98" i="20" s="1"/>
  <c r="CB100" i="20"/>
  <c r="CB98" i="20" s="1"/>
  <c r="CA100" i="20"/>
  <c r="CA98" i="20" s="1"/>
  <c r="BZ100" i="20"/>
  <c r="BZ98" i="20" s="1"/>
  <c r="BY100" i="20"/>
  <c r="BY98" i="20" s="1"/>
  <c r="BX100" i="20"/>
  <c r="BX98" i="20" s="1"/>
  <c r="BV100" i="20"/>
  <c r="BV98" i="20" s="1"/>
  <c r="BU100" i="20"/>
  <c r="BU98" i="20" s="1"/>
  <c r="BT100" i="20"/>
  <c r="BT98" i="20" s="1"/>
  <c r="BS100" i="20"/>
  <c r="BS98" i="20" s="1"/>
  <c r="BR100" i="20"/>
  <c r="BR98" i="20" s="1"/>
  <c r="BQ100" i="20"/>
  <c r="BQ98" i="20" s="1"/>
  <c r="BP100" i="20"/>
  <c r="BP98" i="20" s="1"/>
  <c r="BN98" i="20"/>
  <c r="BM98" i="20"/>
  <c r="BL98" i="20"/>
  <c r="BJ100" i="20"/>
  <c r="BJ98" i="20" s="1"/>
  <c r="BI100" i="20"/>
  <c r="BI98" i="20" s="1"/>
  <c r="BH100" i="20"/>
  <c r="BH98" i="20" s="1"/>
  <c r="BG100" i="20"/>
  <c r="BF100" i="20"/>
  <c r="BF98" i="20" s="1"/>
  <c r="BC100" i="20"/>
  <c r="BC98" i="20" s="1"/>
  <c r="BB100" i="20"/>
  <c r="BA100" i="20"/>
  <c r="ER44" i="20"/>
  <c r="ER30" i="20"/>
  <c r="ER11" i="20"/>
  <c r="KB98" i="20"/>
  <c r="GH98" i="20"/>
  <c r="AW17" i="20"/>
  <c r="AY17" i="20" s="1"/>
  <c r="MP44" i="20"/>
  <c r="DU39" i="25" s="1"/>
  <c r="MN44" i="20"/>
  <c r="MO44" i="20" s="1"/>
  <c r="DT39" i="25" s="1"/>
  <c r="ML44" i="20"/>
  <c r="DR39" i="25" s="1"/>
  <c r="MK44" i="20"/>
  <c r="DQ39" i="25" s="1"/>
  <c r="MJ44" i="20"/>
  <c r="MN30" i="20"/>
  <c r="MO30" i="20" s="1"/>
  <c r="ML30" i="20"/>
  <c r="DR30" i="25" s="1"/>
  <c r="MK30" i="20"/>
  <c r="MK23" i="20" s="1"/>
  <c r="MN23" i="20" s="1"/>
  <c r="MO23" i="20" s="1"/>
  <c r="DT23" i="25" s="1"/>
  <c r="MJ30" i="20"/>
  <c r="MJ23" i="20" s="1"/>
  <c r="MP17" i="20"/>
  <c r="DU17" i="25" s="1"/>
  <c r="MN17" i="20"/>
  <c r="DS17" i="25" s="1"/>
  <c r="ML17" i="20"/>
  <c r="DR17" i="25" s="1"/>
  <c r="MK17" i="20"/>
  <c r="DQ17" i="25" s="1"/>
  <c r="MJ17" i="20"/>
  <c r="DP17" i="25" s="1"/>
  <c r="IT39" i="20"/>
  <c r="IU39" i="20" s="1"/>
  <c r="IR39" i="20"/>
  <c r="IQ39" i="20"/>
  <c r="IP39" i="20"/>
  <c r="IT30" i="20"/>
  <c r="IR30" i="20"/>
  <c r="IR23" i="20" s="1"/>
  <c r="CI23" i="25" s="1"/>
  <c r="IQ30" i="20"/>
  <c r="IQ23" i="20" s="1"/>
  <c r="CH23" i="25" s="1"/>
  <c r="IP30" i="20"/>
  <c r="CG30" i="25" s="1"/>
  <c r="IT17" i="20"/>
  <c r="CJ17" i="25" s="1"/>
  <c r="IR17" i="20"/>
  <c r="CI17" i="25" s="1"/>
  <c r="IQ17" i="20"/>
  <c r="IP17" i="20"/>
  <c r="CG17" i="25" s="1"/>
  <c r="EZ39" i="20"/>
  <c r="FA39" i="20" s="1"/>
  <c r="EX39" i="20"/>
  <c r="EW39" i="20"/>
  <c r="EV39" i="20"/>
  <c r="EZ17" i="20"/>
  <c r="EX17" i="20"/>
  <c r="AZ17" i="25" s="1"/>
  <c r="EW17" i="20"/>
  <c r="EV17" i="20"/>
  <c r="AX17" i="25" s="1"/>
  <c r="BF44" i="20"/>
  <c r="R39" i="25" s="1"/>
  <c r="BD44" i="20"/>
  <c r="Q39" i="25" s="1"/>
  <c r="BC44" i="20"/>
  <c r="P39" i="25" s="1"/>
  <c r="BB44" i="20"/>
  <c r="O39" i="25" s="1"/>
  <c r="BF39" i="20"/>
  <c r="BG39" i="20" s="1"/>
  <c r="BD39" i="20"/>
  <c r="BC39" i="20"/>
  <c r="BB39" i="20"/>
  <c r="BF30" i="20"/>
  <c r="BD30" i="20"/>
  <c r="BD23" i="20" s="1"/>
  <c r="Q23" i="25" s="1"/>
  <c r="BC30" i="20"/>
  <c r="P30" i="25" s="1"/>
  <c r="BB30" i="20"/>
  <c r="BB23" i="20" s="1"/>
  <c r="O30" i="25"/>
  <c r="BF17" i="20"/>
  <c r="BD17" i="20"/>
  <c r="BC17" i="20"/>
  <c r="P17" i="25" s="1"/>
  <c r="BB17" i="20"/>
  <c r="O17" i="25" s="1"/>
  <c r="OR39" i="20"/>
  <c r="NM39" i="20"/>
  <c r="KX39" i="20"/>
  <c r="KY39" i="20" s="1"/>
  <c r="JS39" i="20"/>
  <c r="JT39" i="20" s="1"/>
  <c r="HD39" i="20"/>
  <c r="HE39" i="20" s="1"/>
  <c r="FY39" i="20"/>
  <c r="FZ39" i="20" s="1"/>
  <c r="DJ39" i="20"/>
  <c r="DK39" i="20" s="1"/>
  <c r="CE39" i="20"/>
  <c r="CF39" i="20" s="1"/>
  <c r="EO91" i="20"/>
  <c r="EQ91" i="20" s="1"/>
  <c r="AU68" i="20"/>
  <c r="AW68" i="20" s="1"/>
  <c r="AW72" i="20" s="1"/>
  <c r="AU85" i="20"/>
  <c r="AW85" i="20" s="1"/>
  <c r="AW87" i="20" s="1"/>
  <c r="AU91" i="20"/>
  <c r="AW91" i="20" s="1"/>
  <c r="AW92" i="20" s="1"/>
  <c r="MR44" i="20"/>
  <c r="DW39" i="25" s="1"/>
  <c r="MQ44" i="20"/>
  <c r="MQ39" i="20" s="1"/>
  <c r="MR30" i="20"/>
  <c r="MQ30" i="20"/>
  <c r="DV30" i="25" s="1"/>
  <c r="MR17" i="20"/>
  <c r="DW17" i="25" s="1"/>
  <c r="MQ17" i="20"/>
  <c r="DV17" i="25" s="1"/>
  <c r="MR11" i="20"/>
  <c r="DW11" i="25" s="1"/>
  <c r="MQ11" i="20"/>
  <c r="MP11" i="20"/>
  <c r="IX44" i="20"/>
  <c r="IX39" i="20" s="1"/>
  <c r="IW44" i="20"/>
  <c r="CM39" i="25" s="1"/>
  <c r="IV44" i="20"/>
  <c r="IV39" i="20" s="1"/>
  <c r="IX30" i="20"/>
  <c r="CN30" i="25" s="1"/>
  <c r="IW30" i="20"/>
  <c r="IV30" i="20"/>
  <c r="IV23" i="20" s="1"/>
  <c r="CL23" i="25" s="1"/>
  <c r="IX17" i="20"/>
  <c r="CN17" i="25" s="1"/>
  <c r="IW17" i="20"/>
  <c r="CM17" i="25" s="1"/>
  <c r="IV17" i="20"/>
  <c r="IX11" i="20"/>
  <c r="CN11" i="25" s="1"/>
  <c r="IW11" i="20"/>
  <c r="CM11" i="25" s="1"/>
  <c r="IV11" i="20"/>
  <c r="CL11" i="25" s="1"/>
  <c r="BJ44" i="20"/>
  <c r="V39" i="25" s="1"/>
  <c r="BI44" i="20"/>
  <c r="BH44" i="20"/>
  <c r="BJ30" i="20"/>
  <c r="BI30" i="20"/>
  <c r="U30" i="25" s="1"/>
  <c r="BH30" i="20"/>
  <c r="BH23" i="20" s="1"/>
  <c r="BJ17" i="20"/>
  <c r="BI17" i="20"/>
  <c r="BH17" i="20"/>
  <c r="T17" i="25" s="1"/>
  <c r="BJ11" i="20"/>
  <c r="V11" i="25" s="1"/>
  <c r="BI11" i="20"/>
  <c r="BH11" i="20"/>
  <c r="T11" i="25" s="1"/>
  <c r="OY74" i="20"/>
  <c r="OZ74" i="20" s="1"/>
  <c r="OX74" i="20"/>
  <c r="NT74" i="20"/>
  <c r="NU74" i="20" s="1"/>
  <c r="NS74" i="20"/>
  <c r="MO74" i="20"/>
  <c r="MP74" i="20" s="1"/>
  <c r="MR74" i="20" s="1"/>
  <c r="MN74" i="20"/>
  <c r="LE74" i="20"/>
  <c r="LF74" i="20" s="1"/>
  <c r="LD74" i="20"/>
  <c r="JZ74" i="20"/>
  <c r="KA74" i="20" s="1"/>
  <c r="JY74" i="20"/>
  <c r="IU74" i="20"/>
  <c r="IV74" i="20" s="1"/>
  <c r="IX74" i="20" s="1"/>
  <c r="IT74" i="20"/>
  <c r="HS91" i="20"/>
  <c r="HS85" i="20"/>
  <c r="HK74" i="20"/>
  <c r="HL74" i="20" s="1"/>
  <c r="HN74" i="20" s="1"/>
  <c r="HJ74" i="20"/>
  <c r="HS68" i="20"/>
  <c r="HS56" i="20"/>
  <c r="GN91" i="20"/>
  <c r="GN85" i="20"/>
  <c r="GF74" i="20"/>
  <c r="GE74" i="20"/>
  <c r="GN68" i="20"/>
  <c r="GN56" i="20"/>
  <c r="FY11" i="20"/>
  <c r="BG11" i="25" s="1"/>
  <c r="GA11" i="20"/>
  <c r="GB11" i="20"/>
  <c r="BJ11" i="25" s="1"/>
  <c r="GC11" i="20"/>
  <c r="BK11" i="25" s="1"/>
  <c r="GN11" i="20"/>
  <c r="GO11" i="20"/>
  <c r="GP11" i="20"/>
  <c r="GQ11" i="20"/>
  <c r="GR11" i="20"/>
  <c r="GS11" i="20"/>
  <c r="GT11" i="20"/>
  <c r="GU11" i="20"/>
  <c r="FY17" i="20"/>
  <c r="BG17" i="25" s="1"/>
  <c r="GA17" i="20"/>
  <c r="BI17" i="25" s="1"/>
  <c r="GB17" i="20"/>
  <c r="BJ17" i="25" s="1"/>
  <c r="GC17" i="20"/>
  <c r="BK17" i="25" s="1"/>
  <c r="GN17" i="20"/>
  <c r="GO17" i="20"/>
  <c r="GP17" i="20"/>
  <c r="GQ17" i="20"/>
  <c r="GR17" i="20"/>
  <c r="GS17" i="20"/>
  <c r="GT17" i="20"/>
  <c r="GU17" i="20"/>
  <c r="FY23" i="20"/>
  <c r="BG23" i="25" s="1"/>
  <c r="FY30" i="20"/>
  <c r="FZ30" i="20" s="1"/>
  <c r="BH30" i="25" s="1"/>
  <c r="GA30" i="20"/>
  <c r="BI30" i="25" s="1"/>
  <c r="GB30" i="20"/>
  <c r="BJ30" i="25" s="1"/>
  <c r="GC30" i="20"/>
  <c r="GN30" i="20"/>
  <c r="GN23" i="20" s="1"/>
  <c r="GO30" i="20"/>
  <c r="GP30" i="20"/>
  <c r="GP23" i="20" s="1"/>
  <c r="GQ30" i="20"/>
  <c r="GQ23" i="20" s="1"/>
  <c r="GR30" i="20"/>
  <c r="GR23" i="20" s="1"/>
  <c r="GS30" i="20"/>
  <c r="GS23" i="20" s="1"/>
  <c r="GT30" i="20"/>
  <c r="GT23" i="20" s="1"/>
  <c r="GU30" i="20"/>
  <c r="GU23" i="20" s="1"/>
  <c r="FY44" i="20"/>
  <c r="FZ44" i="20" s="1"/>
  <c r="BH39" i="25" s="1"/>
  <c r="GA44" i="20"/>
  <c r="GA39" i="20" s="1"/>
  <c r="GB44" i="20"/>
  <c r="BJ39" i="25" s="1"/>
  <c r="GC44" i="20"/>
  <c r="GC39" i="20" s="1"/>
  <c r="GN44" i="20"/>
  <c r="GN39" i="20" s="1"/>
  <c r="GO44" i="20"/>
  <c r="GO39" i="20" s="1"/>
  <c r="GP44" i="20"/>
  <c r="GP39" i="20" s="1"/>
  <c r="GQ44" i="20"/>
  <c r="GQ39" i="20" s="1"/>
  <c r="GR44" i="20"/>
  <c r="GR39" i="20" s="1"/>
  <c r="GS44" i="20"/>
  <c r="GS39" i="20" s="1"/>
  <c r="GT44" i="20"/>
  <c r="GT39" i="20" s="1"/>
  <c r="GU44" i="20"/>
  <c r="GU39" i="20" s="1"/>
  <c r="II68" i="20"/>
  <c r="IK68" i="20" s="1"/>
  <c r="IK71" i="20" s="1"/>
  <c r="PG91" i="20"/>
  <c r="OB91" i="20"/>
  <c r="MW91" i="20"/>
  <c r="MC91" i="20"/>
  <c r="ME91" i="20" s="1"/>
  <c r="ME95" i="20" s="1"/>
  <c r="F89" i="25" s="1"/>
  <c r="PG85" i="20"/>
  <c r="OB85" i="20"/>
  <c r="MW85" i="20"/>
  <c r="MC85" i="20"/>
  <c r="ME85" i="20" s="1"/>
  <c r="ME88" i="20" s="1"/>
  <c r="F82" i="25" s="1"/>
  <c r="PG68" i="20"/>
  <c r="OB68" i="20"/>
  <c r="MW68" i="20"/>
  <c r="PG56" i="20"/>
  <c r="OB56" i="20"/>
  <c r="MW56" i="20"/>
  <c r="MC56" i="20"/>
  <c r="ME56" i="20" s="1"/>
  <c r="PN44" i="20"/>
  <c r="PN39" i="20" s="1"/>
  <c r="PM44" i="20"/>
  <c r="PM39" i="20" s="1"/>
  <c r="PL44" i="20"/>
  <c r="PL39" i="20" s="1"/>
  <c r="PK44" i="20"/>
  <c r="PK39" i="20" s="1"/>
  <c r="PJ44" i="20"/>
  <c r="PJ39" i="20" s="1"/>
  <c r="PI44" i="20"/>
  <c r="PI39" i="20" s="1"/>
  <c r="PH44" i="20"/>
  <c r="PH39" i="20" s="1"/>
  <c r="PG44" i="20"/>
  <c r="PG39" i="20" s="1"/>
  <c r="OV44" i="20"/>
  <c r="OU44" i="20"/>
  <c r="EM39" i="25" s="1"/>
  <c r="OT44" i="20"/>
  <c r="OR44" i="20"/>
  <c r="EJ39" i="25" s="1"/>
  <c r="OI44" i="20"/>
  <c r="OI39" i="20" s="1"/>
  <c r="OH44" i="20"/>
  <c r="OH39" i="20" s="1"/>
  <c r="OG44" i="20"/>
  <c r="OG39" i="20" s="1"/>
  <c r="OF44" i="20"/>
  <c r="OE44" i="20"/>
  <c r="OE39" i="20" s="1"/>
  <c r="OD44" i="20"/>
  <c r="OD39" i="20" s="1"/>
  <c r="OC44" i="20"/>
  <c r="OC39" i="20" s="1"/>
  <c r="OB44" i="20"/>
  <c r="OB39" i="20" s="1"/>
  <c r="NQ44" i="20"/>
  <c r="EC39" i="25" s="1"/>
  <c r="NP44" i="20"/>
  <c r="NO44" i="20"/>
  <c r="NM44" i="20"/>
  <c r="NN44" i="20" s="1"/>
  <c r="DZ39" i="25" s="1"/>
  <c r="ND44" i="20"/>
  <c r="ND39" i="20" s="1"/>
  <c r="NC44" i="20"/>
  <c r="NC39" i="20" s="1"/>
  <c r="NB44" i="20"/>
  <c r="NB39" i="20" s="1"/>
  <c r="NA44" i="20"/>
  <c r="NA39" i="20" s="1"/>
  <c r="MZ44" i="20"/>
  <c r="MZ39" i="20" s="1"/>
  <c r="MY44" i="20"/>
  <c r="MY39" i="20" s="1"/>
  <c r="MX44" i="20"/>
  <c r="MX39" i="20" s="1"/>
  <c r="MW44" i="20"/>
  <c r="MW39" i="20" s="1"/>
  <c r="PN30" i="20"/>
  <c r="PN23" i="20" s="1"/>
  <c r="PM30" i="20"/>
  <c r="PM23" i="20" s="1"/>
  <c r="PL30" i="20"/>
  <c r="PL23" i="20" s="1"/>
  <c r="PK30" i="20"/>
  <c r="PK23" i="20" s="1"/>
  <c r="PJ30" i="20"/>
  <c r="PJ23" i="20" s="1"/>
  <c r="PI30" i="20"/>
  <c r="PI23" i="20" s="1"/>
  <c r="PH30" i="20"/>
  <c r="PH23" i="20" s="1"/>
  <c r="PG30" i="20"/>
  <c r="PG23" i="20" s="1"/>
  <c r="OV30" i="20"/>
  <c r="EN30" i="25" s="1"/>
  <c r="OU30" i="20"/>
  <c r="EM30" i="25" s="1"/>
  <c r="OT30" i="20"/>
  <c r="OR30" i="20"/>
  <c r="OI30" i="20"/>
  <c r="OI23" i="20" s="1"/>
  <c r="OH30" i="20"/>
  <c r="OH23" i="20" s="1"/>
  <c r="OG30" i="20"/>
  <c r="OG23" i="20" s="1"/>
  <c r="OF30" i="20"/>
  <c r="OF23" i="20" s="1"/>
  <c r="OE30" i="20"/>
  <c r="OE23" i="20" s="1"/>
  <c r="OD30" i="20"/>
  <c r="OD23" i="20" s="1"/>
  <c r="OC30" i="20"/>
  <c r="OC23" i="20" s="1"/>
  <c r="OB30" i="20"/>
  <c r="OB23" i="20" s="1"/>
  <c r="NQ30" i="20"/>
  <c r="EC30" i="25" s="1"/>
  <c r="NP30" i="20"/>
  <c r="NO30" i="20"/>
  <c r="NM30" i="20"/>
  <c r="DY30" i="25" s="1"/>
  <c r="ND30" i="20"/>
  <c r="ND23" i="20" s="1"/>
  <c r="NC30" i="20"/>
  <c r="NC23" i="20" s="1"/>
  <c r="NB30" i="20"/>
  <c r="NB23" i="20" s="1"/>
  <c r="NA30" i="20"/>
  <c r="NA23" i="20" s="1"/>
  <c r="MZ30" i="20"/>
  <c r="MZ23" i="20" s="1"/>
  <c r="MY30" i="20"/>
  <c r="MY23" i="20" s="1"/>
  <c r="MX30" i="20"/>
  <c r="MX23" i="20" s="1"/>
  <c r="MW30" i="20"/>
  <c r="MW23" i="20" s="1"/>
  <c r="OR23" i="20"/>
  <c r="NM23" i="20"/>
  <c r="NN23" i="20" s="1"/>
  <c r="DZ23" i="25" s="1"/>
  <c r="PN17" i="20"/>
  <c r="PM17" i="20"/>
  <c r="PL17" i="20"/>
  <c r="PK17" i="20"/>
  <c r="PJ17" i="20"/>
  <c r="PI17" i="20"/>
  <c r="PH17" i="20"/>
  <c r="PG17" i="20"/>
  <c r="OV17" i="20"/>
  <c r="EN17" i="25" s="1"/>
  <c r="OU17" i="20"/>
  <c r="EM17" i="25" s="1"/>
  <c r="OT17" i="20"/>
  <c r="EL17" i="25" s="1"/>
  <c r="OR17" i="20"/>
  <c r="OS17" i="20" s="1"/>
  <c r="EK17" i="25" s="1"/>
  <c r="OI17" i="20"/>
  <c r="OH17" i="20"/>
  <c r="OG17" i="20"/>
  <c r="OF17" i="20"/>
  <c r="OE17" i="20"/>
  <c r="OD17" i="20"/>
  <c r="OC17" i="20"/>
  <c r="OB17" i="20"/>
  <c r="NQ17" i="20"/>
  <c r="EC17" i="25" s="1"/>
  <c r="NP17" i="20"/>
  <c r="EB17" i="25" s="1"/>
  <c r="NO17" i="20"/>
  <c r="EA17" i="25" s="1"/>
  <c r="NM17" i="20"/>
  <c r="DY17" i="25" s="1"/>
  <c r="ND17" i="20"/>
  <c r="NC17" i="20"/>
  <c r="NB17" i="20"/>
  <c r="NA17" i="20"/>
  <c r="MZ17" i="20"/>
  <c r="MY17" i="20"/>
  <c r="MX17" i="20"/>
  <c r="MW17" i="20"/>
  <c r="PN11" i="20"/>
  <c r="PM11" i="20"/>
  <c r="PL11" i="20"/>
  <c r="PK11" i="20"/>
  <c r="PJ11" i="20"/>
  <c r="PI11" i="20"/>
  <c r="PH11" i="20"/>
  <c r="PG11" i="20"/>
  <c r="OV11" i="20"/>
  <c r="EN11" i="25" s="1"/>
  <c r="OU11" i="20"/>
  <c r="EM11" i="25" s="1"/>
  <c r="OT11" i="20"/>
  <c r="EL11" i="25" s="1"/>
  <c r="OR11" i="20"/>
  <c r="OI11" i="20"/>
  <c r="OH11" i="20"/>
  <c r="OG11" i="20"/>
  <c r="OF11" i="20"/>
  <c r="OE11" i="20"/>
  <c r="OD11" i="20"/>
  <c r="OC11" i="20"/>
  <c r="OB11" i="20"/>
  <c r="NQ11" i="20"/>
  <c r="EC11" i="25" s="1"/>
  <c r="NP11" i="20"/>
  <c r="EB11" i="25" s="1"/>
  <c r="NO11" i="20"/>
  <c r="NM11" i="20"/>
  <c r="DY11" i="25" s="1"/>
  <c r="ND11" i="20"/>
  <c r="NC11" i="20"/>
  <c r="NB11" i="20"/>
  <c r="NA11" i="20"/>
  <c r="MZ11" i="20"/>
  <c r="MY11" i="20"/>
  <c r="MX11" i="20"/>
  <c r="MW11" i="20"/>
  <c r="ML11" i="20"/>
  <c r="DR11" i="25" s="1"/>
  <c r="MK11" i="20"/>
  <c r="MN11" i="20" s="1"/>
  <c r="DS11" i="25" s="1"/>
  <c r="MJ11" i="20"/>
  <c r="DP11" i="25" s="1"/>
  <c r="OF62" i="20"/>
  <c r="OF59" i="20"/>
  <c r="OE96" i="20"/>
  <c r="OE95" i="20"/>
  <c r="OE79" i="20"/>
  <c r="OF78" i="20"/>
  <c r="OE94" i="20"/>
  <c r="OF96" i="20"/>
  <c r="OE70" i="20"/>
  <c r="OE69" i="20"/>
  <c r="OF66" i="20"/>
  <c r="OE59" i="20"/>
  <c r="OF58" i="20"/>
  <c r="OF57" i="20"/>
  <c r="OF93" i="20"/>
  <c r="OF92" i="20"/>
  <c r="OF94" i="20"/>
  <c r="OF95" i="20"/>
  <c r="OE78" i="20"/>
  <c r="OF77" i="20"/>
  <c r="OF64" i="20"/>
  <c r="OE62" i="20"/>
  <c r="OF61" i="20"/>
  <c r="OE72" i="20"/>
  <c r="OE61" i="20"/>
  <c r="OF60" i="20"/>
  <c r="OE87" i="20"/>
  <c r="OF69" i="20"/>
  <c r="OE60" i="20"/>
  <c r="OE86" i="20"/>
  <c r="OF79" i="20"/>
  <c r="OE66" i="20"/>
  <c r="OF65" i="20"/>
  <c r="OE58" i="20"/>
  <c r="OE88" i="20"/>
  <c r="OF87" i="20"/>
  <c r="OF70" i="20"/>
  <c r="OF86" i="20"/>
  <c r="OE65" i="20"/>
  <c r="OE57" i="20"/>
  <c r="OE93" i="20"/>
  <c r="OG89" i="20"/>
  <c r="OE77" i="20"/>
  <c r="OF76" i="20"/>
  <c r="OG73" i="20"/>
  <c r="OE64" i="20"/>
  <c r="OF63" i="20"/>
  <c r="OG62" i="20"/>
  <c r="OE92" i="20"/>
  <c r="OF89" i="20"/>
  <c r="OG88" i="20"/>
  <c r="OE76" i="20"/>
  <c r="OF73" i="20"/>
  <c r="OG72" i="20"/>
  <c r="OE63" i="20"/>
  <c r="OE89" i="20"/>
  <c r="OF88" i="20"/>
  <c r="OG87" i="20"/>
  <c r="OE73" i="20"/>
  <c r="OF72" i="20"/>
  <c r="OG96" i="20"/>
  <c r="OG61" i="20"/>
  <c r="OG69" i="20"/>
  <c r="OG66" i="20"/>
  <c r="OG59" i="20"/>
  <c r="OG79" i="20"/>
  <c r="OG58" i="20"/>
  <c r="OG65" i="20"/>
  <c r="OG57" i="20"/>
  <c r="OG93" i="20"/>
  <c r="OG64" i="20"/>
  <c r="OG92" i="20"/>
  <c r="OG76" i="20"/>
  <c r="OG70" i="20"/>
  <c r="OG60" i="20"/>
  <c r="OG95" i="20"/>
  <c r="OG94" i="20"/>
  <c r="OG78" i="20"/>
  <c r="OG77" i="20"/>
  <c r="OG86" i="20"/>
  <c r="OG63" i="20"/>
  <c r="OD58" i="20"/>
  <c r="OD61" i="20"/>
  <c r="PI69" i="20"/>
  <c r="OD64" i="20"/>
  <c r="OD72" i="20"/>
  <c r="PI73" i="20"/>
  <c r="OD62" i="20"/>
  <c r="OD65" i="20"/>
  <c r="OD69" i="20"/>
  <c r="OD86" i="20"/>
  <c r="OD88" i="20"/>
  <c r="PI88" i="20"/>
  <c r="PI86" i="20"/>
  <c r="OD95" i="20"/>
  <c r="OD93" i="20"/>
  <c r="OD78" i="20"/>
  <c r="OD76" i="20"/>
  <c r="PI96" i="20"/>
  <c r="PI94" i="20"/>
  <c r="PI92" i="20"/>
  <c r="PI79" i="20"/>
  <c r="PI77" i="20"/>
  <c r="PI66" i="20"/>
  <c r="PI64" i="20"/>
  <c r="PI62" i="20"/>
  <c r="PI60" i="20"/>
  <c r="PI58" i="20"/>
  <c r="PI89" i="20"/>
  <c r="PI87" i="20"/>
  <c r="OD96" i="20"/>
  <c r="OD94" i="20"/>
  <c r="OD92" i="20"/>
  <c r="OD79" i="20"/>
  <c r="OD77" i="20"/>
  <c r="PI95" i="20"/>
  <c r="PI93" i="20"/>
  <c r="PI78" i="20"/>
  <c r="PI76" i="20"/>
  <c r="PI65" i="20"/>
  <c r="PI63" i="20"/>
  <c r="PI61" i="20"/>
  <c r="PI57" i="20"/>
  <c r="OD73" i="20"/>
  <c r="OD70" i="20"/>
  <c r="OD59" i="20"/>
  <c r="PI70" i="20"/>
  <c r="OD57" i="20"/>
  <c r="OD60" i="20"/>
  <c r="OD63" i="20"/>
  <c r="OD89" i="20"/>
  <c r="OD87" i="20"/>
  <c r="PI72" i="20"/>
  <c r="LM91" i="20"/>
  <c r="KH91" i="20"/>
  <c r="JC91" i="20"/>
  <c r="II91" i="20"/>
  <c r="IK91" i="20" s="1"/>
  <c r="LM85" i="20"/>
  <c r="KH85" i="20"/>
  <c r="JC85" i="20"/>
  <c r="II85" i="20"/>
  <c r="IK85" i="20" s="1"/>
  <c r="IK87" i="20" s="1"/>
  <c r="LM68" i="20"/>
  <c r="KH68" i="20"/>
  <c r="JC68" i="20"/>
  <c r="LM56" i="20"/>
  <c r="KH56" i="20"/>
  <c r="JC56" i="20"/>
  <c r="II56" i="20"/>
  <c r="IK56" i="20" s="1"/>
  <c r="IK65" i="20" s="1"/>
  <c r="LT44" i="20"/>
  <c r="LT39" i="20" s="1"/>
  <c r="LS44" i="20"/>
  <c r="LS39" i="20" s="1"/>
  <c r="LR44" i="20"/>
  <c r="LR39" i="20" s="1"/>
  <c r="LQ44" i="20"/>
  <c r="LQ39" i="20" s="1"/>
  <c r="LP44" i="20"/>
  <c r="LP39" i="20" s="1"/>
  <c r="LO44" i="20"/>
  <c r="LO39" i="20" s="1"/>
  <c r="LN44" i="20"/>
  <c r="LN39" i="20" s="1"/>
  <c r="LM44" i="20"/>
  <c r="LM39" i="20" s="1"/>
  <c r="LB44" i="20"/>
  <c r="LB39" i="20" s="1"/>
  <c r="LA44" i="20"/>
  <c r="KZ44" i="20"/>
  <c r="DC39" i="25" s="1"/>
  <c r="KX44" i="20"/>
  <c r="KO44" i="20"/>
  <c r="KO39" i="20" s="1"/>
  <c r="KN44" i="20"/>
  <c r="KN39" i="20" s="1"/>
  <c r="KM44" i="20"/>
  <c r="KM39" i="20" s="1"/>
  <c r="KL44" i="20"/>
  <c r="KL39" i="20" s="1"/>
  <c r="KK44" i="20"/>
  <c r="KK39" i="20" s="1"/>
  <c r="KJ44" i="20"/>
  <c r="KJ39" i="20" s="1"/>
  <c r="KI44" i="20"/>
  <c r="KI39" i="20" s="1"/>
  <c r="KH44" i="20"/>
  <c r="KH39" i="20" s="1"/>
  <c r="JW44" i="20"/>
  <c r="CT39" i="25" s="1"/>
  <c r="JV44" i="20"/>
  <c r="JU44" i="20"/>
  <c r="CR39" i="25" s="1"/>
  <c r="JS44" i="20"/>
  <c r="JT44" i="20" s="1"/>
  <c r="CQ39" i="25" s="1"/>
  <c r="JJ44" i="20"/>
  <c r="JJ39" i="20" s="1"/>
  <c r="JI44" i="20"/>
  <c r="JI39" i="20" s="1"/>
  <c r="JH44" i="20"/>
  <c r="JH39" i="20" s="1"/>
  <c r="JG44" i="20"/>
  <c r="JG39" i="20" s="1"/>
  <c r="JF44" i="20"/>
  <c r="JF39" i="20" s="1"/>
  <c r="JE44" i="20"/>
  <c r="JE39" i="20" s="1"/>
  <c r="JD44" i="20"/>
  <c r="JD39" i="20" s="1"/>
  <c r="JC44" i="20"/>
  <c r="JC39" i="20" s="1"/>
  <c r="IR44" i="20"/>
  <c r="CI39" i="25" s="1"/>
  <c r="IQ44" i="20"/>
  <c r="IP44" i="20"/>
  <c r="CG39" i="25" s="1"/>
  <c r="LT30" i="20"/>
  <c r="LT23" i="20" s="1"/>
  <c r="LS30" i="20"/>
  <c r="LS23" i="20" s="1"/>
  <c r="LR30" i="20"/>
  <c r="LR23" i="20" s="1"/>
  <c r="LQ30" i="20"/>
  <c r="LQ23" i="20" s="1"/>
  <c r="LP30" i="20"/>
  <c r="LP23" i="20" s="1"/>
  <c r="LO30" i="20"/>
  <c r="LO23" i="20" s="1"/>
  <c r="LN30" i="20"/>
  <c r="LN23" i="20" s="1"/>
  <c r="LM30" i="20"/>
  <c r="LM23" i="20" s="1"/>
  <c r="LB30" i="20"/>
  <c r="LA30" i="20"/>
  <c r="LA23" i="20" s="1"/>
  <c r="DD23" i="25" s="1"/>
  <c r="KZ30" i="20"/>
  <c r="KZ23" i="20" s="1"/>
  <c r="DC23" i="25" s="1"/>
  <c r="KX30" i="20"/>
  <c r="KY30" i="20" s="1"/>
  <c r="DB30" i="25" s="1"/>
  <c r="KO30" i="20"/>
  <c r="KO23" i="20" s="1"/>
  <c r="KN30" i="20"/>
  <c r="KN23" i="20" s="1"/>
  <c r="KM30" i="20"/>
  <c r="KM23" i="20" s="1"/>
  <c r="KL30" i="20"/>
  <c r="KL23" i="20" s="1"/>
  <c r="KK30" i="20"/>
  <c r="KK23" i="20" s="1"/>
  <c r="KJ30" i="20"/>
  <c r="KJ23" i="20" s="1"/>
  <c r="KI30" i="20"/>
  <c r="KI23" i="20" s="1"/>
  <c r="KH30" i="20"/>
  <c r="KH23" i="20" s="1"/>
  <c r="JW30" i="20"/>
  <c r="JV30" i="20"/>
  <c r="CS30" i="25" s="1"/>
  <c r="JU30" i="20"/>
  <c r="CR30" i="25" s="1"/>
  <c r="JS30" i="20"/>
  <c r="CP30" i="25" s="1"/>
  <c r="JJ30" i="20"/>
  <c r="JJ23" i="20" s="1"/>
  <c r="JI30" i="20"/>
  <c r="JI23" i="20" s="1"/>
  <c r="JH30" i="20"/>
  <c r="JH23" i="20" s="1"/>
  <c r="JG30" i="20"/>
  <c r="JG23" i="20" s="1"/>
  <c r="JF30" i="20"/>
  <c r="JF23" i="20" s="1"/>
  <c r="JE30" i="20"/>
  <c r="JE23" i="20" s="1"/>
  <c r="JD30" i="20"/>
  <c r="JD23" i="20" s="1"/>
  <c r="JC30" i="20"/>
  <c r="JC23" i="20" s="1"/>
  <c r="KX23" i="20"/>
  <c r="DA23" i="25" s="1"/>
  <c r="JS23" i="20"/>
  <c r="CP23" i="25" s="1"/>
  <c r="LT17" i="20"/>
  <c r="LS17" i="20"/>
  <c r="LR17" i="20"/>
  <c r="LQ17" i="20"/>
  <c r="LP17" i="20"/>
  <c r="LO17" i="20"/>
  <c r="LN17" i="20"/>
  <c r="LM17" i="20"/>
  <c r="LB17" i="20"/>
  <c r="LA17" i="20"/>
  <c r="DD17" i="25" s="1"/>
  <c r="KZ17" i="20"/>
  <c r="DC17" i="25" s="1"/>
  <c r="KX17" i="20"/>
  <c r="DA17" i="25" s="1"/>
  <c r="KO17" i="20"/>
  <c r="KN17" i="20"/>
  <c r="KM17" i="20"/>
  <c r="KL17" i="20"/>
  <c r="KK17" i="20"/>
  <c r="KJ17" i="20"/>
  <c r="KI17" i="20"/>
  <c r="KH17" i="20"/>
  <c r="JW17" i="20"/>
  <c r="CT17" i="25" s="1"/>
  <c r="JV17" i="20"/>
  <c r="CS17" i="25" s="1"/>
  <c r="JU17" i="20"/>
  <c r="CR17" i="25" s="1"/>
  <c r="JS17" i="20"/>
  <c r="CP17" i="25" s="1"/>
  <c r="JJ17" i="20"/>
  <c r="JI17" i="20"/>
  <c r="JH17" i="20"/>
  <c r="JG17" i="20"/>
  <c r="JF17" i="20"/>
  <c r="JE17" i="20"/>
  <c r="JD17" i="20"/>
  <c r="JC17" i="20"/>
  <c r="LT11" i="20"/>
  <c r="LS11" i="20"/>
  <c r="LR11" i="20"/>
  <c r="LQ11" i="20"/>
  <c r="LP11" i="20"/>
  <c r="LO11" i="20"/>
  <c r="LN11" i="20"/>
  <c r="LM11" i="20"/>
  <c r="LB11" i="20"/>
  <c r="DE11" i="25" s="1"/>
  <c r="LA11" i="20"/>
  <c r="DD11" i="25" s="1"/>
  <c r="KZ11" i="20"/>
  <c r="DC11" i="25" s="1"/>
  <c r="KX11" i="20"/>
  <c r="KO11" i="20"/>
  <c r="KN11" i="20"/>
  <c r="KM11" i="20"/>
  <c r="KL11" i="20"/>
  <c r="KK11" i="20"/>
  <c r="KJ11" i="20"/>
  <c r="KI11" i="20"/>
  <c r="KH11" i="20"/>
  <c r="JW11" i="20"/>
  <c r="CT11" i="25" s="1"/>
  <c r="JV11" i="20"/>
  <c r="CS11" i="25" s="1"/>
  <c r="JU11" i="20"/>
  <c r="CR11" i="25" s="1"/>
  <c r="JS11" i="20"/>
  <c r="JJ11" i="20"/>
  <c r="JI11" i="20"/>
  <c r="JH11" i="20"/>
  <c r="JG11" i="20"/>
  <c r="JF11" i="20"/>
  <c r="JE11" i="20"/>
  <c r="JD11" i="20"/>
  <c r="JC11" i="20"/>
  <c r="IR11" i="20"/>
  <c r="CI11" i="25" s="1"/>
  <c r="IQ11" i="20"/>
  <c r="CH11" i="25" s="1"/>
  <c r="IP11" i="20"/>
  <c r="I19" i="24"/>
  <c r="J19" i="24"/>
  <c r="H1320" i="11"/>
  <c r="H1319" i="11"/>
  <c r="H1316" i="11"/>
  <c r="H1315" i="11"/>
  <c r="H1312" i="11"/>
  <c r="H1311" i="11"/>
  <c r="H1308" i="11"/>
  <c r="H1307" i="11"/>
  <c r="H1306" i="11"/>
  <c r="H1303" i="11"/>
  <c r="H1302" i="11"/>
  <c r="H1301" i="11"/>
  <c r="H1300" i="11"/>
  <c r="H1297" i="11"/>
  <c r="H1294" i="11"/>
  <c r="H1293" i="11"/>
  <c r="H1290" i="11"/>
  <c r="H1289" i="11"/>
  <c r="H1288" i="11"/>
  <c r="H1287" i="11"/>
  <c r="H1284" i="11"/>
  <c r="H1283" i="11"/>
  <c r="H1280" i="11"/>
  <c r="H1277" i="11"/>
  <c r="H1276" i="11"/>
  <c r="H1273" i="11"/>
  <c r="H1272" i="11"/>
  <c r="H1271" i="11"/>
  <c r="H1270" i="11"/>
  <c r="H1267" i="11"/>
  <c r="H1266" i="11"/>
  <c r="H1263" i="11"/>
  <c r="H1262" i="11"/>
  <c r="H1259" i="11"/>
  <c r="H1258" i="11"/>
  <c r="H1255" i="11"/>
  <c r="H1252" i="11"/>
  <c r="H1247" i="11"/>
  <c r="H1246" i="11"/>
  <c r="H1243" i="11"/>
  <c r="H1240" i="11"/>
  <c r="H1237" i="11"/>
  <c r="H1236" i="11"/>
  <c r="H1233" i="11"/>
  <c r="H1232" i="11"/>
  <c r="H1229" i="11"/>
  <c r="H1226" i="11"/>
  <c r="H1225" i="11"/>
  <c r="H1224" i="11"/>
  <c r="H1221" i="11"/>
  <c r="H1218" i="11"/>
  <c r="H1215" i="11"/>
  <c r="H1212" i="11"/>
  <c r="H1209" i="11"/>
  <c r="H1204" i="11"/>
  <c r="H1203" i="11"/>
  <c r="H1200" i="11"/>
  <c r="H1197" i="11"/>
  <c r="H1194" i="11"/>
  <c r="H1193" i="11"/>
  <c r="H1190" i="11"/>
  <c r="H1189" i="11"/>
  <c r="H1186" i="11"/>
  <c r="H1183" i="11"/>
  <c r="H1182" i="11"/>
  <c r="H1181" i="11"/>
  <c r="H1178" i="11"/>
  <c r="H1175" i="11"/>
  <c r="H1172" i="11"/>
  <c r="H1169" i="11"/>
  <c r="H1166" i="11"/>
  <c r="H1161" i="11"/>
  <c r="H1160" i="11"/>
  <c r="H1157" i="11"/>
  <c r="H1154" i="11"/>
  <c r="H1151" i="11"/>
  <c r="H1150" i="11"/>
  <c r="H1149" i="11"/>
  <c r="H1146" i="11"/>
  <c r="H1145" i="11"/>
  <c r="H1142" i="11"/>
  <c r="H1139" i="11"/>
  <c r="H1138" i="11"/>
  <c r="H1137" i="11"/>
  <c r="H1134" i="11"/>
  <c r="H1131" i="11"/>
  <c r="H1128" i="11"/>
  <c r="H1125" i="11"/>
  <c r="H1122" i="11"/>
  <c r="H1117" i="11"/>
  <c r="H1116" i="11"/>
  <c r="H1115" i="11"/>
  <c r="H1114" i="11"/>
  <c r="H1113" i="11"/>
  <c r="H1112" i="11"/>
  <c r="H1111" i="11"/>
  <c r="H1110" i="11"/>
  <c r="H1109" i="11"/>
  <c r="H1106" i="11"/>
  <c r="H1105" i="11"/>
  <c r="H1102" i="11"/>
  <c r="H1101" i="11"/>
  <c r="H1100" i="11"/>
  <c r="H1099" i="11"/>
  <c r="H1098" i="11"/>
  <c r="H1097" i="11"/>
  <c r="H1094" i="11"/>
  <c r="H1093" i="11"/>
  <c r="H1092" i="11"/>
  <c r="H1091" i="11"/>
  <c r="H1090" i="11"/>
  <c r="H1089" i="11"/>
  <c r="H1086" i="11"/>
  <c r="H1085" i="11"/>
  <c r="H1084" i="11"/>
  <c r="H1083" i="11"/>
  <c r="H1082" i="11"/>
  <c r="H1081" i="11"/>
  <c r="H1080" i="11"/>
  <c r="H1079" i="11"/>
  <c r="H1078" i="11"/>
  <c r="H1077" i="11"/>
  <c r="H1076" i="11"/>
  <c r="H1073" i="11"/>
  <c r="H1072" i="11"/>
  <c r="H1069" i="11"/>
  <c r="H1066" i="11"/>
  <c r="H1065" i="11"/>
  <c r="H1062" i="11"/>
  <c r="H1061" i="11"/>
  <c r="H1060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3" i="11"/>
  <c r="H1042" i="11"/>
  <c r="H1041" i="11"/>
  <c r="H1038" i="11"/>
  <c r="H1034" i="11"/>
  <c r="H1033" i="11"/>
  <c r="H1032" i="11"/>
  <c r="H1031" i="11"/>
  <c r="H1030" i="11"/>
  <c r="H1027" i="11"/>
  <c r="H1026" i="11"/>
  <c r="H1025" i="11"/>
  <c r="H1024" i="11"/>
  <c r="H1023" i="11"/>
  <c r="H1022" i="11"/>
  <c r="H1021" i="11"/>
  <c r="H1020" i="11"/>
  <c r="H1019" i="11"/>
  <c r="H1018" i="11"/>
  <c r="H1015" i="11"/>
  <c r="H1014" i="11"/>
  <c r="H1013" i="11"/>
  <c r="H1010" i="11"/>
  <c r="H1009" i="11"/>
  <c r="H1008" i="11"/>
  <c r="H1007" i="11"/>
  <c r="H1004" i="11"/>
  <c r="H1003" i="11"/>
  <c r="H1002" i="11"/>
  <c r="H1001" i="11"/>
  <c r="H1000" i="11"/>
  <c r="H999" i="11"/>
  <c r="H998" i="11"/>
  <c r="H995" i="11"/>
  <c r="H992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2" i="11"/>
  <c r="H959" i="11"/>
  <c r="H956" i="11"/>
  <c r="H953" i="11"/>
  <c r="H952" i="11"/>
  <c r="H951" i="11"/>
  <c r="H950" i="11"/>
  <c r="H947" i="11"/>
  <c r="H946" i="11"/>
  <c r="H943" i="11"/>
  <c r="H942" i="11"/>
  <c r="H939" i="11"/>
  <c r="H938" i="11"/>
  <c r="H934" i="11"/>
  <c r="H933" i="11"/>
  <c r="H932" i="11"/>
  <c r="H929" i="11"/>
  <c r="H928" i="11"/>
  <c r="H925" i="11"/>
  <c r="H922" i="11"/>
  <c r="H921" i="11"/>
  <c r="H918" i="11"/>
  <c r="H915" i="11"/>
  <c r="H910" i="11"/>
  <c r="H907" i="11"/>
  <c r="H904" i="11"/>
  <c r="H901" i="11"/>
  <c r="H900" i="11"/>
  <c r="H899" i="11"/>
  <c r="H898" i="11"/>
  <c r="H895" i="11"/>
  <c r="H894" i="11"/>
  <c r="H891" i="11"/>
  <c r="H890" i="11"/>
  <c r="H887" i="11"/>
  <c r="H886" i="11"/>
  <c r="H883" i="11"/>
  <c r="H882" i="11"/>
  <c r="H881" i="11"/>
  <c r="H880" i="11"/>
  <c r="H877" i="11"/>
  <c r="H876" i="11"/>
  <c r="H873" i="11"/>
  <c r="H870" i="11"/>
  <c r="H869" i="11"/>
  <c r="H866" i="11"/>
  <c r="H863" i="11"/>
  <c r="H858" i="11"/>
  <c r="H855" i="11"/>
  <c r="H852" i="11"/>
  <c r="H849" i="11"/>
  <c r="H848" i="11"/>
  <c r="H847" i="11"/>
  <c r="H846" i="11"/>
  <c r="H843" i="11"/>
  <c r="H842" i="11"/>
  <c r="H839" i="11"/>
  <c r="H838" i="11"/>
  <c r="H834" i="11"/>
  <c r="H831" i="11"/>
  <c r="H830" i="11"/>
  <c r="H829" i="11"/>
  <c r="H828" i="11"/>
  <c r="H825" i="11"/>
  <c r="H824" i="11"/>
  <c r="H821" i="11"/>
  <c r="H818" i="11"/>
  <c r="H817" i="11"/>
  <c r="H814" i="11"/>
  <c r="H811" i="11"/>
  <c r="H806" i="11"/>
  <c r="H803" i="11"/>
  <c r="H802" i="11"/>
  <c r="H799" i="11"/>
  <c r="H798" i="11"/>
  <c r="H795" i="11"/>
  <c r="H794" i="11"/>
  <c r="H793" i="11"/>
  <c r="H792" i="11"/>
  <c r="H789" i="11"/>
  <c r="H786" i="11"/>
  <c r="H785" i="11"/>
  <c r="H784" i="11"/>
  <c r="H781" i="11"/>
  <c r="H780" i="11"/>
  <c r="H777" i="11"/>
  <c r="H776" i="11"/>
  <c r="H773" i="11"/>
  <c r="H772" i="11"/>
  <c r="H771" i="11"/>
  <c r="H770" i="11"/>
  <c r="H769" i="11"/>
  <c r="H766" i="11"/>
  <c r="H765" i="11"/>
  <c r="H764" i="11"/>
  <c r="H761" i="11"/>
  <c r="H760" i="11"/>
  <c r="H757" i="11"/>
  <c r="H756" i="11"/>
  <c r="H755" i="11"/>
  <c r="H752" i="11"/>
  <c r="H749" i="11"/>
  <c r="H744" i="11"/>
  <c r="H743" i="11"/>
  <c r="H742" i="11"/>
  <c r="H741" i="11"/>
  <c r="H740" i="11"/>
  <c r="H739" i="11"/>
  <c r="H738" i="11"/>
  <c r="H737" i="11"/>
  <c r="H736" i="11"/>
  <c r="H734" i="11"/>
  <c r="H733" i="11"/>
  <c r="H732" i="11"/>
  <c r="H731" i="11"/>
  <c r="H730" i="11"/>
  <c r="H729" i="11"/>
  <c r="H728" i="11"/>
  <c r="H727" i="11"/>
  <c r="H726" i="11"/>
  <c r="H725" i="11"/>
  <c r="H724" i="11"/>
  <c r="H721" i="11"/>
  <c r="H720" i="11"/>
  <c r="H719" i="11"/>
  <c r="H716" i="11"/>
  <c r="H715" i="11"/>
  <c r="H712" i="11"/>
  <c r="H711" i="11"/>
  <c r="H710" i="11"/>
  <c r="H709" i="11"/>
  <c r="H708" i="11"/>
  <c r="H707" i="11"/>
  <c r="H706" i="11"/>
  <c r="H705" i="11"/>
  <c r="H702" i="11"/>
  <c r="H701" i="11"/>
  <c r="H698" i="11"/>
  <c r="H697" i="11"/>
  <c r="H694" i="11"/>
  <c r="H693" i="11"/>
  <c r="H692" i="11"/>
  <c r="H691" i="11"/>
  <c r="H690" i="11"/>
  <c r="H689" i="11"/>
  <c r="H686" i="11"/>
  <c r="H685" i="11"/>
  <c r="H682" i="11"/>
  <c r="H681" i="11"/>
  <c r="H678" i="11"/>
  <c r="H675" i="11"/>
  <c r="H674" i="11"/>
  <c r="H673" i="11"/>
  <c r="H672" i="11"/>
  <c r="H671" i="11"/>
  <c r="H670" i="11"/>
  <c r="H667" i="11"/>
  <c r="H666" i="11"/>
  <c r="H665" i="11"/>
  <c r="H664" i="11"/>
  <c r="H660" i="11"/>
  <c r="H659" i="11"/>
  <c r="H658" i="11"/>
  <c r="H656" i="11"/>
  <c r="H655" i="11"/>
  <c r="H654" i="11"/>
  <c r="H653" i="11"/>
  <c r="H652" i="11"/>
  <c r="H651" i="11"/>
  <c r="H650" i="11"/>
  <c r="H649" i="11"/>
  <c r="H648" i="11"/>
  <c r="H647" i="11"/>
  <c r="H646" i="11"/>
  <c r="H645" i="11"/>
  <c r="H644" i="11"/>
  <c r="H643" i="11"/>
  <c r="H640" i="11"/>
  <c r="H639" i="11"/>
  <c r="H638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7" i="11"/>
  <c r="H406" i="11"/>
  <c r="H405" i="11"/>
  <c r="H404" i="11"/>
  <c r="H401" i="11"/>
  <c r="H400" i="11"/>
  <c r="H399" i="11"/>
  <c r="H398" i="11"/>
  <c r="H396" i="11"/>
  <c r="H395" i="11"/>
  <c r="H394" i="11"/>
  <c r="H393" i="11"/>
  <c r="H390" i="11"/>
  <c r="H389" i="11"/>
  <c r="H386" i="11"/>
  <c r="H385" i="11"/>
  <c r="H384" i="11"/>
  <c r="H383" i="11"/>
  <c r="H382" i="11"/>
  <c r="H381" i="11"/>
  <c r="H380" i="11"/>
  <c r="H379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58" i="11"/>
  <c r="H357" i="11"/>
  <c r="H356" i="11"/>
  <c r="H355" i="11"/>
  <c r="H352" i="11"/>
  <c r="H351" i="11"/>
  <c r="H350" i="11"/>
  <c r="H349" i="11"/>
  <c r="H347" i="11"/>
  <c r="H346" i="11"/>
  <c r="H345" i="11"/>
  <c r="H344" i="11"/>
  <c r="H341" i="11"/>
  <c r="H340" i="11"/>
  <c r="H336" i="11"/>
  <c r="H335" i="11"/>
  <c r="H334" i="11"/>
  <c r="H333" i="11"/>
  <c r="H332" i="11"/>
  <c r="H331" i="11"/>
  <c r="H330" i="11"/>
  <c r="H329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08" i="11"/>
  <c r="H307" i="11"/>
  <c r="H306" i="11"/>
  <c r="H305" i="11"/>
  <c r="H302" i="11"/>
  <c r="H301" i="11"/>
  <c r="H300" i="11"/>
  <c r="H299" i="11"/>
  <c r="H297" i="11"/>
  <c r="H296" i="11"/>
  <c r="H295" i="11"/>
  <c r="H294" i="11"/>
  <c r="H291" i="11"/>
  <c r="H290" i="11"/>
  <c r="H286" i="11"/>
  <c r="H285" i="11"/>
  <c r="H284" i="11"/>
  <c r="H283" i="11"/>
  <c r="H282" i="11"/>
  <c r="H281" i="11"/>
  <c r="H280" i="11"/>
  <c r="H279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58" i="11"/>
  <c r="H257" i="11"/>
  <c r="H256" i="11"/>
  <c r="H255" i="11"/>
  <c r="H254" i="11"/>
  <c r="H253" i="11"/>
  <c r="H240" i="11"/>
  <c r="H239" i="11"/>
  <c r="H238" i="11"/>
  <c r="H237" i="11"/>
  <c r="H236" i="11"/>
  <c r="H235" i="11"/>
  <c r="H234" i="11"/>
  <c r="H233" i="11"/>
  <c r="H232" i="11"/>
  <c r="H229" i="11"/>
  <c r="H228" i="11"/>
  <c r="H224" i="11"/>
  <c r="H223" i="11"/>
  <c r="H222" i="11"/>
  <c r="H221" i="11"/>
  <c r="H220" i="11"/>
  <c r="H219" i="11"/>
  <c r="H218" i="11"/>
  <c r="H211" i="11"/>
  <c r="H210" i="11"/>
  <c r="H209" i="11"/>
  <c r="H208" i="11"/>
  <c r="H207" i="11"/>
  <c r="H204" i="11"/>
  <c r="H203" i="11"/>
  <c r="H199" i="11"/>
  <c r="H198" i="11"/>
  <c r="H197" i="11"/>
  <c r="H196" i="11"/>
  <c r="H195" i="11"/>
  <c r="H194" i="11"/>
  <c r="H193" i="11"/>
  <c r="H190" i="11"/>
  <c r="H187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4" i="11"/>
  <c r="H163" i="11"/>
  <c r="H162" i="11"/>
  <c r="H159" i="11"/>
  <c r="H158" i="11"/>
  <c r="H157" i="11"/>
  <c r="H156" i="11"/>
  <c r="H155" i="11"/>
  <c r="H154" i="11"/>
  <c r="H151" i="11"/>
  <c r="H150" i="11"/>
  <c r="H149" i="11"/>
  <c r="H148" i="11"/>
  <c r="H145" i="11"/>
  <c r="H142" i="11"/>
  <c r="H141" i="11"/>
  <c r="H140" i="11"/>
  <c r="H137" i="11"/>
  <c r="H136" i="11"/>
  <c r="H133" i="11"/>
  <c r="H132" i="11"/>
  <c r="H129" i="11"/>
  <c r="H128" i="11"/>
  <c r="H124" i="11"/>
  <c r="H123" i="11"/>
  <c r="H122" i="11"/>
  <c r="H121" i="11"/>
  <c r="H120" i="11"/>
  <c r="H118" i="11"/>
  <c r="H117" i="11"/>
  <c r="H114" i="11"/>
  <c r="H113" i="11"/>
  <c r="H112" i="11"/>
  <c r="H111" i="11"/>
  <c r="H110" i="11"/>
  <c r="H109" i="11"/>
  <c r="H108" i="11"/>
  <c r="H107" i="11"/>
  <c r="H105" i="11"/>
  <c r="H104" i="11"/>
  <c r="H103" i="11"/>
  <c r="H102" i="11"/>
  <c r="H101" i="11"/>
  <c r="H100" i="11"/>
  <c r="H99" i="11"/>
  <c r="H98" i="11"/>
  <c r="H97" i="11"/>
  <c r="H96" i="11"/>
  <c r="H93" i="11"/>
  <c r="H92" i="11"/>
  <c r="H91" i="11"/>
  <c r="H88" i="11"/>
  <c r="H87" i="11"/>
  <c r="H82" i="11"/>
  <c r="H81" i="11"/>
  <c r="H80" i="11"/>
  <c r="H79" i="11"/>
  <c r="H78" i="11"/>
  <c r="H77" i="11"/>
  <c r="H76" i="11"/>
  <c r="H75" i="11"/>
  <c r="H74" i="11"/>
  <c r="H72" i="11"/>
  <c r="H70" i="11"/>
  <c r="H69" i="11"/>
  <c r="H68" i="11"/>
  <c r="H66" i="11"/>
  <c r="H65" i="11"/>
  <c r="H64" i="11"/>
  <c r="H62" i="11"/>
  <c r="H61" i="11"/>
  <c r="H60" i="11"/>
  <c r="H58" i="11"/>
  <c r="H57" i="11"/>
  <c r="H55" i="11"/>
  <c r="H54" i="11"/>
  <c r="H53" i="11"/>
  <c r="H50" i="11"/>
  <c r="H49" i="11"/>
  <c r="H46" i="11"/>
  <c r="H45" i="11"/>
  <c r="H44" i="11"/>
  <c r="H41" i="11"/>
  <c r="H40" i="11"/>
  <c r="H39" i="11"/>
  <c r="H36" i="11"/>
  <c r="H35" i="11"/>
  <c r="H34" i="11"/>
  <c r="H33" i="11"/>
  <c r="H32" i="11"/>
  <c r="H31" i="11"/>
  <c r="H28" i="11"/>
  <c r="H27" i="11"/>
  <c r="H24" i="11"/>
  <c r="H23" i="11"/>
  <c r="H20" i="11"/>
  <c r="H19" i="11"/>
  <c r="H16" i="11"/>
  <c r="H13" i="11"/>
  <c r="H12" i="11"/>
  <c r="H11" i="11"/>
  <c r="FA74" i="20"/>
  <c r="FB74" i="20" s="1"/>
  <c r="FD74" i="20" s="1"/>
  <c r="EZ74" i="20"/>
  <c r="EO85" i="20"/>
  <c r="EQ85" i="20" s="1"/>
  <c r="EQ88" i="20" s="1"/>
  <c r="EO75" i="20"/>
  <c r="EO68" i="20"/>
  <c r="EQ68" i="20" s="1"/>
  <c r="EO56" i="20"/>
  <c r="EQ56" i="20" s="1"/>
  <c r="ET44" i="20"/>
  <c r="AV39" i="25" s="1"/>
  <c r="ET30" i="20"/>
  <c r="AV30" i="25" s="1"/>
  <c r="ET11" i="20"/>
  <c r="AV11" i="25" s="1"/>
  <c r="FI91" i="20"/>
  <c r="FI85" i="20"/>
  <c r="FI68" i="20"/>
  <c r="FI56" i="20"/>
  <c r="HZ44" i="20"/>
  <c r="HZ39" i="20" s="1"/>
  <c r="HY44" i="20"/>
  <c r="HY39" i="20" s="1"/>
  <c r="HX44" i="20"/>
  <c r="HX39" i="20" s="1"/>
  <c r="HW44" i="20"/>
  <c r="HW39" i="20" s="1"/>
  <c r="HV44" i="20"/>
  <c r="HV39" i="20" s="1"/>
  <c r="HU44" i="20"/>
  <c r="HU39" i="20" s="1"/>
  <c r="HT44" i="20"/>
  <c r="HT39" i="20" s="1"/>
  <c r="HS44" i="20"/>
  <c r="HS39" i="20" s="1"/>
  <c r="HH44" i="20"/>
  <c r="HG44" i="20"/>
  <c r="HF44" i="20"/>
  <c r="HD44" i="20"/>
  <c r="BR39" i="25" s="1"/>
  <c r="FP44" i="20"/>
  <c r="FP39" i="20" s="1"/>
  <c r="FO44" i="20"/>
  <c r="FO39" i="20" s="1"/>
  <c r="FN44" i="20"/>
  <c r="FN39" i="20" s="1"/>
  <c r="FM44" i="20"/>
  <c r="FM39" i="20" s="1"/>
  <c r="FL44" i="20"/>
  <c r="FL39" i="20" s="1"/>
  <c r="FK44" i="20"/>
  <c r="FK39" i="20" s="1"/>
  <c r="FJ44" i="20"/>
  <c r="FJ39" i="20" s="1"/>
  <c r="FI44" i="20"/>
  <c r="FI39" i="20" s="1"/>
  <c r="EX44" i="20"/>
  <c r="EW44" i="20"/>
  <c r="AY39" i="25" s="1"/>
  <c r="EV44" i="20"/>
  <c r="AX39" i="25" s="1"/>
  <c r="HZ30" i="20"/>
  <c r="HZ23" i="20" s="1"/>
  <c r="HY30" i="20"/>
  <c r="HY23" i="20" s="1"/>
  <c r="HX30" i="20"/>
  <c r="HX23" i="20" s="1"/>
  <c r="HW30" i="20"/>
  <c r="HW23" i="20" s="1"/>
  <c r="HV30" i="20"/>
  <c r="HV23" i="20" s="1"/>
  <c r="HU30" i="20"/>
  <c r="HU23" i="20" s="1"/>
  <c r="HT30" i="20"/>
  <c r="HT23" i="20" s="1"/>
  <c r="HS30" i="20"/>
  <c r="HH30" i="20"/>
  <c r="BV30" i="25" s="1"/>
  <c r="HG30" i="20"/>
  <c r="BU30" i="25" s="1"/>
  <c r="HF30" i="20"/>
  <c r="HF23" i="20" s="1"/>
  <c r="HD30" i="20"/>
  <c r="HE30" i="20" s="1"/>
  <c r="BS30" i="25" s="1"/>
  <c r="FP30" i="20"/>
  <c r="FP23" i="20" s="1"/>
  <c r="FO30" i="20"/>
  <c r="FO23" i="20" s="1"/>
  <c r="FN30" i="20"/>
  <c r="FN23" i="20" s="1"/>
  <c r="FM30" i="20"/>
  <c r="FM23" i="20" s="1"/>
  <c r="FL30" i="20"/>
  <c r="FK30" i="20"/>
  <c r="FK23" i="20" s="1"/>
  <c r="FJ30" i="20"/>
  <c r="FJ23" i="20" s="1"/>
  <c r="FI30" i="20"/>
  <c r="FI23" i="20" s="1"/>
  <c r="EX30" i="20"/>
  <c r="AZ30" i="25" s="1"/>
  <c r="EW30" i="20"/>
  <c r="EV30" i="20"/>
  <c r="HD23" i="20"/>
  <c r="BR23" i="25" s="1"/>
  <c r="HZ17" i="20"/>
  <c r="HY17" i="20"/>
  <c r="HX17" i="20"/>
  <c r="HW17" i="20"/>
  <c r="HV17" i="20"/>
  <c r="HU17" i="20"/>
  <c r="HT17" i="20"/>
  <c r="HS17" i="20"/>
  <c r="HH17" i="20"/>
  <c r="HG17" i="20"/>
  <c r="BU17" i="25" s="1"/>
  <c r="HF17" i="20"/>
  <c r="BT17" i="25" s="1"/>
  <c r="HD17" i="20"/>
  <c r="FP17" i="20"/>
  <c r="FO17" i="20"/>
  <c r="FN17" i="20"/>
  <c r="FM17" i="20"/>
  <c r="FL17" i="20"/>
  <c r="FK17" i="20"/>
  <c r="FJ17" i="20"/>
  <c r="FI17" i="20"/>
  <c r="HZ11" i="20"/>
  <c r="HY11" i="20"/>
  <c r="HX11" i="20"/>
  <c r="HW11" i="20"/>
  <c r="HV11" i="20"/>
  <c r="HU11" i="20"/>
  <c r="HT11" i="20"/>
  <c r="HS11" i="20"/>
  <c r="HH11" i="20"/>
  <c r="BV11" i="25" s="1"/>
  <c r="HG11" i="20"/>
  <c r="BU11" i="25" s="1"/>
  <c r="HF11" i="20"/>
  <c r="BT11" i="25" s="1"/>
  <c r="HD11" i="20"/>
  <c r="FP11" i="20"/>
  <c r="FO11" i="20"/>
  <c r="FN11" i="20"/>
  <c r="FM11" i="20"/>
  <c r="FL11" i="20"/>
  <c r="FK11" i="20"/>
  <c r="FJ11" i="20"/>
  <c r="FI11" i="20"/>
  <c r="EX11" i="20"/>
  <c r="EW11" i="20"/>
  <c r="AY11" i="25" s="1"/>
  <c r="EV11" i="20"/>
  <c r="AX11" i="25" s="1"/>
  <c r="DY91" i="20"/>
  <c r="DY85" i="20"/>
  <c r="DQ74" i="20"/>
  <c r="DR74" i="20" s="1"/>
  <c r="DP74" i="20"/>
  <c r="DY68" i="20"/>
  <c r="DY56" i="20"/>
  <c r="EF44" i="20"/>
  <c r="EF39" i="20" s="1"/>
  <c r="EE44" i="20"/>
  <c r="EE39" i="20" s="1"/>
  <c r="ED44" i="20"/>
  <c r="ED39" i="20" s="1"/>
  <c r="EC44" i="20"/>
  <c r="EC39" i="20" s="1"/>
  <c r="EB44" i="20"/>
  <c r="EA44" i="20"/>
  <c r="EA39" i="20" s="1"/>
  <c r="DZ44" i="20"/>
  <c r="DZ39" i="20" s="1"/>
  <c r="DY44" i="20"/>
  <c r="DY39" i="20" s="1"/>
  <c r="DN44" i="20"/>
  <c r="DM44" i="20"/>
  <c r="DL44" i="20"/>
  <c r="DJ44" i="20"/>
  <c r="EF30" i="20"/>
  <c r="EF23" i="20" s="1"/>
  <c r="EE30" i="20"/>
  <c r="EE23" i="20" s="1"/>
  <c r="ED30" i="20"/>
  <c r="ED23" i="20" s="1"/>
  <c r="EC30" i="20"/>
  <c r="EB30" i="20"/>
  <c r="EB23" i="20" s="1"/>
  <c r="EA30" i="20"/>
  <c r="EA23" i="20" s="1"/>
  <c r="DZ30" i="20"/>
  <c r="DZ23" i="20" s="1"/>
  <c r="DY30" i="20"/>
  <c r="DY23" i="20" s="1"/>
  <c r="DN30" i="20"/>
  <c r="DN23" i="20" s="1"/>
  <c r="AM23" i="25" s="1"/>
  <c r="DM30" i="20"/>
  <c r="DL30" i="20"/>
  <c r="DL23" i="20" s="1"/>
  <c r="AK23" i="25" s="1"/>
  <c r="DJ30" i="20"/>
  <c r="DK30" i="20" s="1"/>
  <c r="DJ23" i="20"/>
  <c r="AI23" i="25" s="1"/>
  <c r="EF17" i="20"/>
  <c r="EE17" i="20"/>
  <c r="ED17" i="20"/>
  <c r="EC17" i="20"/>
  <c r="EB17" i="20"/>
  <c r="EA17" i="20"/>
  <c r="DZ17" i="20"/>
  <c r="DY17" i="20"/>
  <c r="DN17" i="20"/>
  <c r="AM17" i="25" s="1"/>
  <c r="DM17" i="20"/>
  <c r="AL17" i="25" s="1"/>
  <c r="DL17" i="20"/>
  <c r="AK17" i="25" s="1"/>
  <c r="DJ17" i="20"/>
  <c r="AI17" i="25" s="1"/>
  <c r="EF11" i="20"/>
  <c r="EE11" i="20"/>
  <c r="ED11" i="20"/>
  <c r="EC11" i="20"/>
  <c r="EB11" i="20"/>
  <c r="EA11" i="20"/>
  <c r="DZ11" i="20"/>
  <c r="DY11" i="20"/>
  <c r="DN11" i="20"/>
  <c r="AM11" i="25" s="1"/>
  <c r="DM11" i="20"/>
  <c r="AL11" i="25" s="1"/>
  <c r="DL11" i="20"/>
  <c r="AK11" i="25" s="1"/>
  <c r="DJ11" i="20"/>
  <c r="CV44" i="20"/>
  <c r="CV39" i="20" s="1"/>
  <c r="CU44" i="20"/>
  <c r="CU39" i="20" s="1"/>
  <c r="CV30" i="20"/>
  <c r="CV23" i="20" s="1"/>
  <c r="CU30" i="20"/>
  <c r="CU23" i="20" s="1"/>
  <c r="CV17" i="20"/>
  <c r="CU17" i="20"/>
  <c r="CV11" i="20"/>
  <c r="CU11" i="20"/>
  <c r="CW57" i="20"/>
  <c r="DC72" i="20"/>
  <c r="CW66" i="20"/>
  <c r="DC58" i="20"/>
  <c r="DC79" i="20"/>
  <c r="CW78" i="20"/>
  <c r="CW73" i="20"/>
  <c r="CW59" i="20"/>
  <c r="CW61" i="20"/>
  <c r="DC60" i="20"/>
  <c r="DC66" i="20"/>
  <c r="CW62" i="20"/>
  <c r="DC87" i="20"/>
  <c r="CW69" i="20"/>
  <c r="CW65" i="20"/>
  <c r="DC64" i="20"/>
  <c r="CW58" i="20"/>
  <c r="CW88" i="20"/>
  <c r="CW72" i="20"/>
  <c r="DC70" i="20"/>
  <c r="DC61" i="20"/>
  <c r="DC83" i="20"/>
  <c r="DC82" i="20"/>
  <c r="DC81" i="20"/>
  <c r="DC80" i="20"/>
  <c r="CW80" i="20"/>
  <c r="CW83" i="20"/>
  <c r="CW82" i="20"/>
  <c r="CW81" i="20"/>
  <c r="CW93" i="20"/>
  <c r="DC92" i="20"/>
  <c r="CW77" i="20"/>
  <c r="DC76" i="20"/>
  <c r="CW64" i="20"/>
  <c r="DC63" i="20"/>
  <c r="CW96" i="20"/>
  <c r="DC95" i="20"/>
  <c r="CW86" i="20"/>
  <c r="CW89" i="20"/>
  <c r="DC88" i="20"/>
  <c r="CW94" i="20"/>
  <c r="DC93" i="20"/>
  <c r="DC77" i="20"/>
  <c r="DC96" i="20"/>
  <c r="CW87" i="20"/>
  <c r="DC86" i="20"/>
  <c r="CW70" i="20"/>
  <c r="DC69" i="20"/>
  <c r="CW60" i="20"/>
  <c r="DC59" i="20"/>
  <c r="DC57" i="20"/>
  <c r="DC78" i="20"/>
  <c r="CW92" i="20"/>
  <c r="DC89" i="20"/>
  <c r="CW76" i="20"/>
  <c r="DC73" i="20"/>
  <c r="CW63" i="20"/>
  <c r="DC62" i="20"/>
  <c r="DC65" i="20"/>
  <c r="CW95" i="20"/>
  <c r="DC94" i="20"/>
  <c r="CW79" i="20"/>
  <c r="CV82" i="20"/>
  <c r="EA81" i="20"/>
  <c r="CV80" i="20"/>
  <c r="CV83" i="20"/>
  <c r="EA80" i="20"/>
  <c r="EA83" i="20"/>
  <c r="CV81" i="20"/>
  <c r="EA82" i="20"/>
  <c r="AW75" i="20"/>
  <c r="CT91" i="20"/>
  <c r="CT85" i="20"/>
  <c r="CL74" i="20"/>
  <c r="CM74" i="20" s="1"/>
  <c r="CO74" i="20" s="1"/>
  <c r="CK74" i="20"/>
  <c r="CT68" i="20"/>
  <c r="CT56" i="20"/>
  <c r="DA44" i="20"/>
  <c r="DA39" i="20"/>
  <c r="CZ44" i="20"/>
  <c r="CZ39" i="20" s="1"/>
  <c r="CY44" i="20"/>
  <c r="CY39" i="20" s="1"/>
  <c r="CX44" i="20"/>
  <c r="CX39" i="20" s="1"/>
  <c r="CW44" i="20"/>
  <c r="CW39" i="20" s="1"/>
  <c r="CT44" i="20"/>
  <c r="CT39" i="20" s="1"/>
  <c r="CI44" i="20"/>
  <c r="CI39" i="20" s="1"/>
  <c r="CH44" i="20"/>
  <c r="CH39" i="20" s="1"/>
  <c r="CG44" i="20"/>
  <c r="Z39" i="25" s="1"/>
  <c r="CE44" i="20"/>
  <c r="DA30" i="20"/>
  <c r="DA23" i="20" s="1"/>
  <c r="CZ30" i="20"/>
  <c r="CZ23" i="20" s="1"/>
  <c r="CY30" i="20"/>
  <c r="CY23" i="20" s="1"/>
  <c r="CX30" i="20"/>
  <c r="CX23" i="20" s="1"/>
  <c r="CW30" i="20"/>
  <c r="CW23" i="20" s="1"/>
  <c r="CT30" i="20"/>
  <c r="CT23" i="20" s="1"/>
  <c r="CI30" i="20"/>
  <c r="AB30" i="25" s="1"/>
  <c r="CH30" i="20"/>
  <c r="CH23" i="20" s="1"/>
  <c r="AA23" i="25" s="1"/>
  <c r="CG30" i="20"/>
  <c r="CE30" i="20"/>
  <c r="CF30" i="20" s="1"/>
  <c r="CE23" i="20"/>
  <c r="DA17" i="20"/>
  <c r="CZ17" i="20"/>
  <c r="CY17" i="20"/>
  <c r="CX17" i="20"/>
  <c r="CW17" i="20"/>
  <c r="CT17" i="20"/>
  <c r="CI17" i="20"/>
  <c r="AB17" i="25" s="1"/>
  <c r="CH17" i="20"/>
  <c r="CG17" i="20"/>
  <c r="CE17" i="20"/>
  <c r="DA11" i="20"/>
  <c r="CZ11" i="20"/>
  <c r="CY11" i="20"/>
  <c r="CX11" i="20"/>
  <c r="CW11" i="20"/>
  <c r="CT11" i="20"/>
  <c r="CI11" i="20"/>
  <c r="AB11" i="25" s="1"/>
  <c r="CH11" i="20"/>
  <c r="AA11" i="25" s="1"/>
  <c r="CG11" i="20"/>
  <c r="CE11" i="20"/>
  <c r="BG74" i="20"/>
  <c r="BH74" i="20" s="1"/>
  <c r="BF74" i="20"/>
  <c r="I47" i="24"/>
  <c r="J47" i="24"/>
  <c r="K47" i="24"/>
  <c r="I46" i="24"/>
  <c r="J46" i="24"/>
  <c r="K46" i="24"/>
  <c r="I45" i="24"/>
  <c r="J45" i="24"/>
  <c r="K45" i="24"/>
  <c r="I44" i="24"/>
  <c r="J44" i="24"/>
  <c r="K44" i="24"/>
  <c r="I43" i="24"/>
  <c r="J43" i="24"/>
  <c r="K43" i="24"/>
  <c r="I40" i="24"/>
  <c r="J40" i="24"/>
  <c r="K40" i="24"/>
  <c r="I39" i="24"/>
  <c r="J39" i="24"/>
  <c r="K39" i="24"/>
  <c r="I38" i="24"/>
  <c r="J38" i="24"/>
  <c r="K38" i="24"/>
  <c r="I37" i="24"/>
  <c r="J37" i="24"/>
  <c r="K37" i="24"/>
  <c r="I36" i="24"/>
  <c r="J36" i="24"/>
  <c r="K36" i="24"/>
  <c r="I35" i="24"/>
  <c r="J35" i="24"/>
  <c r="K35" i="24"/>
  <c r="I34" i="24"/>
  <c r="J34" i="24"/>
  <c r="K34" i="24"/>
  <c r="I33" i="24"/>
  <c r="J33" i="24"/>
  <c r="K33" i="24"/>
  <c r="I32" i="24"/>
  <c r="J32" i="24"/>
  <c r="K32" i="24"/>
  <c r="K19" i="24"/>
  <c r="I18" i="24"/>
  <c r="J18" i="24"/>
  <c r="K18" i="24"/>
  <c r="I17" i="24"/>
  <c r="J17" i="24"/>
  <c r="K17" i="24"/>
  <c r="I16" i="24"/>
  <c r="J16" i="24"/>
  <c r="K16" i="24"/>
  <c r="AU56" i="20"/>
  <c r="AW56" i="20" s="1"/>
  <c r="AW61" i="20" s="1"/>
  <c r="D19" i="24"/>
  <c r="E19" i="24"/>
  <c r="F19" i="24"/>
  <c r="D18" i="24"/>
  <c r="E18" i="24"/>
  <c r="F18" i="24"/>
  <c r="D17" i="24"/>
  <c r="E17" i="24"/>
  <c r="F17" i="24"/>
  <c r="D16" i="24"/>
  <c r="E16" i="24"/>
  <c r="F16" i="24"/>
  <c r="D47" i="24"/>
  <c r="E47" i="24"/>
  <c r="F47" i="24"/>
  <c r="D46" i="24"/>
  <c r="E46" i="24"/>
  <c r="F46" i="24"/>
  <c r="D45" i="24"/>
  <c r="E45" i="24"/>
  <c r="F45" i="24"/>
  <c r="D44" i="24"/>
  <c r="E44" i="24"/>
  <c r="F44" i="24"/>
  <c r="D43" i="24"/>
  <c r="E43" i="24"/>
  <c r="F43" i="24"/>
  <c r="D40" i="24"/>
  <c r="E40" i="24"/>
  <c r="F40" i="24"/>
  <c r="D39" i="24"/>
  <c r="E39" i="24"/>
  <c r="F39" i="24"/>
  <c r="D38" i="24"/>
  <c r="E38" i="24"/>
  <c r="F38" i="24"/>
  <c r="D37" i="24"/>
  <c r="E37" i="24"/>
  <c r="F37" i="24"/>
  <c r="D36" i="24"/>
  <c r="E36" i="24"/>
  <c r="F36" i="24"/>
  <c r="D35" i="24"/>
  <c r="E35" i="24"/>
  <c r="F35" i="24"/>
  <c r="D34" i="24"/>
  <c r="E34" i="24"/>
  <c r="F34" i="24"/>
  <c r="D33" i="24"/>
  <c r="E33" i="24"/>
  <c r="F33" i="24"/>
  <c r="D32" i="24"/>
  <c r="E32" i="24"/>
  <c r="F32" i="24"/>
  <c r="G17" i="22"/>
  <c r="IK75" i="20"/>
  <c r="H19" i="22"/>
  <c r="BO68" i="20"/>
  <c r="E4" i="22"/>
  <c r="F4" i="22"/>
  <c r="F23" i="22"/>
  <c r="BO44" i="20"/>
  <c r="BO39" i="20" s="1"/>
  <c r="BP44" i="20"/>
  <c r="BP39" i="20" s="1"/>
  <c r="BQ44" i="20"/>
  <c r="BQ39" i="20" s="1"/>
  <c r="BR44" i="20"/>
  <c r="BR39" i="20" s="1"/>
  <c r="BS44" i="20"/>
  <c r="BS39" i="20" s="1"/>
  <c r="BT44" i="20"/>
  <c r="BT39" i="20" s="1"/>
  <c r="BU44" i="20"/>
  <c r="BU39" i="20" s="1"/>
  <c r="BV44" i="20"/>
  <c r="BV39" i="20" s="1"/>
  <c r="BO30" i="20"/>
  <c r="BO23" i="20" s="1"/>
  <c r="BP30" i="20"/>
  <c r="BP23" i="20" s="1"/>
  <c r="BQ30" i="20"/>
  <c r="BQ23" i="20" s="1"/>
  <c r="BR30" i="20"/>
  <c r="BR23" i="20" s="1"/>
  <c r="BS30" i="20"/>
  <c r="BS23" i="20" s="1"/>
  <c r="BT30" i="20"/>
  <c r="BT23" i="20" s="1"/>
  <c r="BU30" i="20"/>
  <c r="BU23" i="20" s="1"/>
  <c r="BV30" i="20"/>
  <c r="BV23" i="20" s="1"/>
  <c r="BO17" i="20"/>
  <c r="BP17" i="20"/>
  <c r="BQ17" i="20"/>
  <c r="BR17" i="20"/>
  <c r="BS17" i="20"/>
  <c r="BT17" i="20"/>
  <c r="BU17" i="20"/>
  <c r="BV17" i="20"/>
  <c r="BB11" i="20"/>
  <c r="O11" i="25" s="1"/>
  <c r="BC11" i="20"/>
  <c r="P11" i="25" s="1"/>
  <c r="BD11" i="20"/>
  <c r="Q11" i="25" s="1"/>
  <c r="BO11" i="20"/>
  <c r="BP11" i="20"/>
  <c r="BQ11" i="20"/>
  <c r="BR11" i="20"/>
  <c r="BS11" i="20"/>
  <c r="BT11" i="20"/>
  <c r="BU11" i="20"/>
  <c r="BV11" i="20"/>
  <c r="BO91" i="20"/>
  <c r="BO85" i="20"/>
  <c r="BO56" i="20"/>
  <c r="H160" i="23"/>
  <c r="H159" i="23"/>
  <c r="H158" i="23"/>
  <c r="H157" i="23"/>
  <c r="H156" i="23"/>
  <c r="H155" i="23"/>
  <c r="H154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6" i="23"/>
  <c r="H135" i="23"/>
  <c r="H134" i="23"/>
  <c r="H133" i="23"/>
  <c r="H132" i="23"/>
  <c r="H131" i="23"/>
  <c r="H130" i="23"/>
  <c r="H129" i="23"/>
  <c r="H126" i="23"/>
  <c r="H125" i="23"/>
  <c r="H124" i="23"/>
  <c r="H123" i="23"/>
  <c r="H122" i="23"/>
  <c r="H121" i="23"/>
  <c r="H120" i="23"/>
  <c r="H117" i="23"/>
  <c r="H116" i="23"/>
  <c r="H115" i="23"/>
  <c r="H114" i="23"/>
  <c r="H113" i="23"/>
  <c r="H112" i="23"/>
  <c r="H111" i="23"/>
  <c r="H110" i="23"/>
  <c r="H107" i="23"/>
  <c r="H106" i="23"/>
  <c r="H105" i="23"/>
  <c r="H104" i="23"/>
  <c r="H103" i="23"/>
  <c r="H102" i="23"/>
  <c r="H101" i="23"/>
  <c r="H100" i="23"/>
  <c r="H97" i="23"/>
  <c r="H96" i="23"/>
  <c r="H95" i="23"/>
  <c r="H94" i="23"/>
  <c r="H93" i="23"/>
  <c r="H92" i="23"/>
  <c r="H91" i="23"/>
  <c r="H90" i="23"/>
  <c r="H89" i="23"/>
  <c r="H88" i="23"/>
  <c r="H84" i="23"/>
  <c r="H83" i="23"/>
  <c r="H82" i="23"/>
  <c r="H81" i="23"/>
  <c r="H80" i="23"/>
  <c r="H79" i="23"/>
  <c r="H78" i="23"/>
  <c r="H77" i="23"/>
  <c r="H76" i="23"/>
  <c r="H74" i="23"/>
  <c r="H73" i="23"/>
  <c r="H72" i="23"/>
  <c r="H71" i="23"/>
  <c r="H70" i="23"/>
  <c r="H69" i="23"/>
  <c r="H68" i="23"/>
  <c r="H67" i="23"/>
  <c r="H66" i="23"/>
  <c r="H63" i="23"/>
  <c r="H61" i="23"/>
  <c r="H58" i="23"/>
  <c r="H55" i="23"/>
  <c r="H54" i="23"/>
  <c r="H53" i="23"/>
  <c r="H52" i="23"/>
  <c r="H51" i="23"/>
  <c r="H50" i="23"/>
  <c r="H49" i="23"/>
  <c r="H48" i="23"/>
  <c r="H47" i="23"/>
  <c r="H46" i="23"/>
  <c r="H45" i="23"/>
  <c r="H42" i="23"/>
  <c r="H39" i="23"/>
  <c r="H38" i="23"/>
  <c r="H37" i="23"/>
  <c r="H36" i="23"/>
  <c r="H35" i="23"/>
  <c r="H34" i="23"/>
  <c r="H33" i="23"/>
  <c r="H32" i="23"/>
  <c r="H31" i="23"/>
  <c r="H30" i="23"/>
  <c r="H29" i="23"/>
  <c r="H26" i="23"/>
  <c r="H23" i="23"/>
  <c r="H22" i="23"/>
  <c r="H21" i="23"/>
  <c r="H20" i="23"/>
  <c r="H19" i="23"/>
  <c r="H18" i="23"/>
  <c r="H17" i="23"/>
  <c r="H16" i="23"/>
  <c r="H15" i="23"/>
  <c r="H14" i="23"/>
  <c r="H13" i="23"/>
  <c r="H10" i="23"/>
  <c r="H7" i="23"/>
  <c r="G4" i="22"/>
  <c r="G23" i="22"/>
  <c r="EQ39" i="20"/>
  <c r="ES39" i="20" s="1"/>
  <c r="EQ100" i="20"/>
  <c r="EQ98" i="20" s="1"/>
  <c r="EQ23" i="20"/>
  <c r="ES23" i="20" s="1"/>
  <c r="EQ17" i="20"/>
  <c r="ES17" i="20" s="1"/>
  <c r="AW39" i="20"/>
  <c r="AY39" i="20" s="1"/>
  <c r="H17" i="22"/>
  <c r="AW100" i="20"/>
  <c r="AW44" i="20"/>
  <c r="AY44" i="20" s="1"/>
  <c r="AW30" i="20"/>
  <c r="AY30" i="20" s="1"/>
  <c r="AW11" i="20"/>
  <c r="AY11" i="20" s="1"/>
  <c r="AW23" i="20"/>
  <c r="E23" i="22"/>
  <c r="AY100" i="20"/>
  <c r="EA78" i="20"/>
  <c r="EA63" i="20"/>
  <c r="EA61" i="20"/>
  <c r="EA65" i="20"/>
  <c r="EA59" i="20"/>
  <c r="EA93" i="20"/>
  <c r="EA62" i="20"/>
  <c r="EA58" i="20"/>
  <c r="EA92" i="20"/>
  <c r="EA72" i="20"/>
  <c r="EA95" i="20"/>
  <c r="EA69" i="20"/>
  <c r="EA88" i="20"/>
  <c r="EA87" i="20"/>
  <c r="EA73" i="20"/>
  <c r="EA70" i="20"/>
  <c r="EA66" i="20"/>
  <c r="EA86" i="20"/>
  <c r="EA96" i="20"/>
  <c r="EA94" i="20"/>
  <c r="EA89" i="20"/>
  <c r="EA79" i="20"/>
  <c r="EA76" i="20"/>
  <c r="EA64" i="20"/>
  <c r="EA60" i="20"/>
  <c r="EA77" i="20"/>
  <c r="CV96" i="20"/>
  <c r="CV77" i="20"/>
  <c r="CV60" i="20"/>
  <c r="CV95" i="20"/>
  <c r="CV76" i="20"/>
  <c r="CV61" i="20"/>
  <c r="CV94" i="20"/>
  <c r="CV88" i="20"/>
  <c r="CV73" i="20"/>
  <c r="CV62" i="20"/>
  <c r="CV93" i="20"/>
  <c r="CV79" i="20"/>
  <c r="CV64" i="20"/>
  <c r="CV92" i="20"/>
  <c r="CV78" i="20"/>
  <c r="CV65" i="20"/>
  <c r="CV89" i="20"/>
  <c r="CV72" i="20"/>
  <c r="CV66" i="20"/>
  <c r="CV59" i="20"/>
  <c r="CV63" i="20"/>
  <c r="CV87" i="20"/>
  <c r="CV86" i="20"/>
  <c r="CV70" i="20"/>
  <c r="CV69" i="20"/>
  <c r="CV58" i="20"/>
  <c r="IK11" i="20"/>
  <c r="IK17" i="20"/>
  <c r="IM17" i="20" s="1"/>
  <c r="IK23" i="20"/>
  <c r="IM23" i="20" s="1"/>
  <c r="IK30" i="20"/>
  <c r="IM30" i="20" s="1"/>
  <c r="IK39" i="20"/>
  <c r="IM39" i="20" s="1"/>
  <c r="IK44" i="20"/>
  <c r="IN44" i="20" s="1"/>
  <c r="IK100" i="20"/>
  <c r="ME75" i="20"/>
  <c r="H4" i="22"/>
  <c r="BF11" i="20"/>
  <c r="R11" i="25" s="1"/>
  <c r="KY100" i="20"/>
  <c r="KY98" i="20" s="1"/>
  <c r="DK100" i="20"/>
  <c r="H23" i="22"/>
  <c r="ME39" i="20"/>
  <c r="F39" i="25" s="1"/>
  <c r="ME100" i="20"/>
  <c r="ME17" i="20"/>
  <c r="F17" i="25" s="1"/>
  <c r="ME23" i="20"/>
  <c r="F23" i="25" s="1"/>
  <c r="ME44" i="20"/>
  <c r="MG44" i="20" s="1"/>
  <c r="ME30" i="20"/>
  <c r="MG30" i="20" s="1"/>
  <c r="HE100" i="20"/>
  <c r="HE98" i="20" s="1"/>
  <c r="OS100" i="20"/>
  <c r="OS98" i="20" s="1"/>
  <c r="CV57" i="20"/>
  <c r="EA57" i="20"/>
  <c r="FZ17" i="20"/>
  <c r="BH17" i="25" s="1"/>
  <c r="AW95" i="20"/>
  <c r="IP23" i="20"/>
  <c r="CG23" i="25" s="1"/>
  <c r="JV23" i="20"/>
  <c r="CS23" i="25" s="1"/>
  <c r="EU11" i="20"/>
  <c r="AW96" i="20"/>
  <c r="AW93" i="20"/>
  <c r="AW94" i="20"/>
  <c r="BG98" i="20"/>
  <c r="CP39" i="25"/>
  <c r="EX23" i="20"/>
  <c r="AZ23" i="25" s="1"/>
  <c r="DT30" i="25"/>
  <c r="DS30" i="25"/>
  <c r="MG98" i="20"/>
  <c r="CM30" i="25"/>
  <c r="IW23" i="20"/>
  <c r="NQ39" i="20"/>
  <c r="BB98" i="20"/>
  <c r="HE44" i="20" l="1"/>
  <c r="BS39" i="25" s="1"/>
  <c r="O30" i="20"/>
  <c r="DY39" i="25"/>
  <c r="ML39" i="20"/>
  <c r="NN30" i="20"/>
  <c r="DZ30" i="25" s="1"/>
  <c r="IW39" i="20"/>
  <c r="MF44" i="20"/>
  <c r="K30" i="20"/>
  <c r="FZ11" i="20"/>
  <c r="BH11" i="25" s="1"/>
  <c r="HH23" i="20"/>
  <c r="DA30" i="25"/>
  <c r="PB74" i="20"/>
  <c r="KZ39" i="20"/>
  <c r="KZ9" i="20" s="1"/>
  <c r="EQ87" i="20"/>
  <c r="EJ17" i="25"/>
  <c r="IL39" i="20"/>
  <c r="DS23" i="25"/>
  <c r="KR86" i="20"/>
  <c r="KQ87" i="20"/>
  <c r="KQ93" i="20"/>
  <c r="KQ80" i="20"/>
  <c r="KQ81" i="20"/>
  <c r="KQ82" i="20"/>
  <c r="KQ75" i="20" s="1"/>
  <c r="KQ83" i="20"/>
  <c r="KR88" i="20"/>
  <c r="KR81" i="20"/>
  <c r="KR82" i="20"/>
  <c r="KR83" i="20"/>
  <c r="KR75" i="20" s="1"/>
  <c r="KR89" i="20"/>
  <c r="KQ88" i="20"/>
  <c r="KR95" i="20"/>
  <c r="KR93" i="20"/>
  <c r="KQ96" i="20"/>
  <c r="KQ89" i="20"/>
  <c r="KR96" i="20"/>
  <c r="KQ94" i="20"/>
  <c r="KR87" i="20"/>
  <c r="KR94" i="20"/>
  <c r="KQ92" i="20"/>
  <c r="KR92" i="20"/>
  <c r="ND86" i="20"/>
  <c r="NJ59" i="20"/>
  <c r="OC87" i="20"/>
  <c r="OA87" i="20" s="1"/>
  <c r="OD91" i="20"/>
  <c r="NB76" i="20"/>
  <c r="NI78" i="20"/>
  <c r="DL85" i="25"/>
  <c r="KY23" i="20"/>
  <c r="DB23" i="25" s="1"/>
  <c r="MK39" i="20"/>
  <c r="GA23" i="20"/>
  <c r="BI23" i="25" s="1"/>
  <c r="FZ98" i="20"/>
  <c r="NN17" i="20"/>
  <c r="DZ17" i="25" s="1"/>
  <c r="DD30" i="25"/>
  <c r="DZ9" i="20"/>
  <c r="OU39" i="20"/>
  <c r="CG39" i="20"/>
  <c r="NL98" i="20"/>
  <c r="U98" i="20" s="1"/>
  <c r="ND61" i="20"/>
  <c r="PH82" i="20"/>
  <c r="PF82" i="20" s="1"/>
  <c r="NC88" i="20"/>
  <c r="ND94" i="20"/>
  <c r="NB71" i="20"/>
  <c r="ND82" i="20"/>
  <c r="NI88" i="20"/>
  <c r="NI83" i="20"/>
  <c r="NB92" i="20"/>
  <c r="ND80" i="20"/>
  <c r="NI93" i="20"/>
  <c r="OC71" i="20"/>
  <c r="MY64" i="20"/>
  <c r="MZ87" i="20"/>
  <c r="NB66" i="20"/>
  <c r="NI73" i="20"/>
  <c r="OC78" i="20"/>
  <c r="NY78" i="20" s="1"/>
  <c r="NL78" i="20" s="1"/>
  <c r="U78" i="20" s="1"/>
  <c r="ND62" i="20"/>
  <c r="NB95" i="20"/>
  <c r="NI80" i="20"/>
  <c r="NC95" i="20"/>
  <c r="PH57" i="20"/>
  <c r="PD57" i="20" s="1"/>
  <c r="OQ57" i="20" s="1"/>
  <c r="NI77" i="20"/>
  <c r="MX96" i="20"/>
  <c r="NA69" i="20"/>
  <c r="NA83" i="20"/>
  <c r="PH93" i="20"/>
  <c r="PD93" i="20" s="1"/>
  <c r="OQ93" i="20" s="1"/>
  <c r="AH93" i="20" s="1"/>
  <c r="NB70" i="20"/>
  <c r="NA76" i="20"/>
  <c r="OC83" i="20"/>
  <c r="OA83" i="20" s="1"/>
  <c r="NB65" i="20"/>
  <c r="NB78" i="20"/>
  <c r="NA70" i="20"/>
  <c r="ND71" i="20"/>
  <c r="NC86" i="20"/>
  <c r="ND83" i="20"/>
  <c r="NJ76" i="20"/>
  <c r="NA57" i="20"/>
  <c r="PH80" i="20"/>
  <c r="PF80" i="20" s="1"/>
  <c r="MZ95" i="20"/>
  <c r="MZ92" i="20"/>
  <c r="ND72" i="20"/>
  <c r="NC79" i="20"/>
  <c r="ND95" i="20"/>
  <c r="NB69" i="20"/>
  <c r="MX79" i="20"/>
  <c r="NC94" i="20"/>
  <c r="NI63" i="20"/>
  <c r="NB63" i="20"/>
  <c r="MZ93" i="20"/>
  <c r="NA65" i="20"/>
  <c r="NC82" i="20"/>
  <c r="NC57" i="20"/>
  <c r="NI92" i="20"/>
  <c r="NF94" i="20"/>
  <c r="NB62" i="20"/>
  <c r="NB79" i="20"/>
  <c r="NF93" i="20"/>
  <c r="MX73" i="20"/>
  <c r="MX94" i="20"/>
  <c r="OC57" i="20"/>
  <c r="OA57" i="20" s="1"/>
  <c r="MY62" i="20"/>
  <c r="NC87" i="20"/>
  <c r="NA94" i="20"/>
  <c r="NA96" i="20"/>
  <c r="NA61" i="20"/>
  <c r="ND76" i="20"/>
  <c r="NC58" i="20"/>
  <c r="MZ57" i="20"/>
  <c r="OC80" i="20"/>
  <c r="NZ80" i="20" s="1"/>
  <c r="MY96" i="20"/>
  <c r="MY66" i="20"/>
  <c r="NJ62" i="20"/>
  <c r="NJ87" i="20"/>
  <c r="MZ73" i="20"/>
  <c r="MZ83" i="20"/>
  <c r="PH71" i="20"/>
  <c r="PF71" i="20" s="1"/>
  <c r="NI82" i="20"/>
  <c r="NJ83" i="20"/>
  <c r="NF96" i="20"/>
  <c r="ND66" i="20"/>
  <c r="MZ88" i="20"/>
  <c r="PH63" i="20"/>
  <c r="PH73" i="20"/>
  <c r="PF73" i="20" s="1"/>
  <c r="MY94" i="20"/>
  <c r="MX92" i="20"/>
  <c r="PH89" i="20"/>
  <c r="PD89" i="20" s="1"/>
  <c r="OQ89" i="20" s="1"/>
  <c r="AH89" i="20" s="1"/>
  <c r="MY60" i="20"/>
  <c r="MX66" i="20"/>
  <c r="NC89" i="20"/>
  <c r="NJ94" i="20"/>
  <c r="NF66" i="20"/>
  <c r="NJ88" i="20"/>
  <c r="ND92" i="20"/>
  <c r="MZ72" i="20"/>
  <c r="ND81" i="20"/>
  <c r="NI95" i="20"/>
  <c r="NJ82" i="20"/>
  <c r="MY58" i="20"/>
  <c r="NB94" i="20"/>
  <c r="NB77" i="20"/>
  <c r="NJ58" i="20"/>
  <c r="NA62" i="20"/>
  <c r="MZ69" i="20"/>
  <c r="NF80" i="20"/>
  <c r="NB73" i="20"/>
  <c r="NA58" i="20"/>
  <c r="NA60" i="20"/>
  <c r="NA66" i="20"/>
  <c r="NA72" i="20"/>
  <c r="MZ70" i="20"/>
  <c r="MU70" i="20" s="1"/>
  <c r="MZ65" i="20"/>
  <c r="MX81" i="20"/>
  <c r="PH81" i="20"/>
  <c r="PF81" i="20" s="1"/>
  <c r="NI72" i="20"/>
  <c r="MY92" i="20"/>
  <c r="PH87" i="20"/>
  <c r="PF87" i="20" s="1"/>
  <c r="MY63" i="20"/>
  <c r="NB64" i="20"/>
  <c r="NF79" i="20"/>
  <c r="NF73" i="20"/>
  <c r="NJ64" i="20"/>
  <c r="ND63" i="20"/>
  <c r="NC96" i="20"/>
  <c r="NC80" i="20"/>
  <c r="NF81" i="20"/>
  <c r="PH62" i="20"/>
  <c r="PE62" i="20" s="1"/>
  <c r="NI66" i="20"/>
  <c r="MY88" i="20"/>
  <c r="MX86" i="20"/>
  <c r="PH69" i="20"/>
  <c r="MY95" i="20"/>
  <c r="MX58" i="20"/>
  <c r="MY65" i="20"/>
  <c r="NB57" i="20"/>
  <c r="NB58" i="20"/>
  <c r="NF86" i="20"/>
  <c r="NC73" i="20"/>
  <c r="OC64" i="20"/>
  <c r="NZ64" i="20" s="1"/>
  <c r="NJ66" i="20"/>
  <c r="NJ86" i="20"/>
  <c r="NF57" i="20"/>
  <c r="NF63" i="20"/>
  <c r="MV63" i="20" s="1"/>
  <c r="NA73" i="20"/>
  <c r="NA77" i="20"/>
  <c r="ND93" i="20"/>
  <c r="ND59" i="20"/>
  <c r="NC77" i="20"/>
  <c r="MZ63" i="20"/>
  <c r="MX62" i="20"/>
  <c r="MT62" i="20" s="1"/>
  <c r="MG62" i="20" s="1"/>
  <c r="NF83" i="20"/>
  <c r="MX82" i="20"/>
  <c r="MZ82" i="20"/>
  <c r="MU82" i="20" s="1"/>
  <c r="NF71" i="20"/>
  <c r="PH58" i="20"/>
  <c r="PH59" i="20"/>
  <c r="NI79" i="20"/>
  <c r="MY86" i="20"/>
  <c r="MX76" i="20"/>
  <c r="OC70" i="20"/>
  <c r="OA70" i="20" s="1"/>
  <c r="PH70" i="20"/>
  <c r="PF70" i="20" s="1"/>
  <c r="PH72" i="20"/>
  <c r="PF72" i="20" s="1"/>
  <c r="MY93" i="20"/>
  <c r="OC92" i="20"/>
  <c r="OA92" i="20" s="1"/>
  <c r="MY61" i="20"/>
  <c r="NB87" i="20"/>
  <c r="NA78" i="20"/>
  <c r="NA95" i="20"/>
  <c r="NJ89" i="20"/>
  <c r="NF65" i="20"/>
  <c r="NF92" i="20"/>
  <c r="NF60" i="20"/>
  <c r="ND79" i="20"/>
  <c r="ND57" i="20"/>
  <c r="MZ86" i="20"/>
  <c r="MZ85" i="20" s="1"/>
  <c r="NC61" i="20"/>
  <c r="MZ62" i="20"/>
  <c r="MZ81" i="20"/>
  <c r="NC83" i="20"/>
  <c r="NA82" i="20"/>
  <c r="NA71" i="20"/>
  <c r="NI57" i="20"/>
  <c r="PF59" i="20"/>
  <c r="NI64" i="20"/>
  <c r="PT75" i="20"/>
  <c r="PH94" i="20"/>
  <c r="PF94" i="20" s="1"/>
  <c r="MY78" i="20"/>
  <c r="OC73" i="20"/>
  <c r="OA73" i="20" s="1"/>
  <c r="OC69" i="20"/>
  <c r="OA69" i="20" s="1"/>
  <c r="MY89" i="20"/>
  <c r="OC86" i="20"/>
  <c r="NB61" i="20"/>
  <c r="NA93" i="20"/>
  <c r="NJ78" i="20"/>
  <c r="NA59" i="20"/>
  <c r="MX95" i="20"/>
  <c r="NA64" i="20"/>
  <c r="NC93" i="20"/>
  <c r="MY82" i="20"/>
  <c r="ON91" i="20"/>
  <c r="MX63" i="20"/>
  <c r="MY87" i="20"/>
  <c r="MX57" i="20"/>
  <c r="NB89" i="20"/>
  <c r="MZ79" i="20"/>
  <c r="OC96" i="20"/>
  <c r="OA96" i="20" s="1"/>
  <c r="NF95" i="20"/>
  <c r="NF64" i="20"/>
  <c r="ND73" i="20"/>
  <c r="NC66" i="20"/>
  <c r="MZ64" i="20"/>
  <c r="NB82" i="20"/>
  <c r="MX70" i="20"/>
  <c r="MY69" i="20"/>
  <c r="MX61" i="20"/>
  <c r="PH78" i="20"/>
  <c r="PF78" i="20" s="1"/>
  <c r="PH66" i="20"/>
  <c r="PE66" i="20" s="1"/>
  <c r="PH92" i="20"/>
  <c r="PD92" i="20" s="1"/>
  <c r="OC88" i="20"/>
  <c r="OA88" i="20" s="1"/>
  <c r="NB72" i="20"/>
  <c r="OC89" i="20"/>
  <c r="OA89" i="20" s="1"/>
  <c r="MZ94" i="20"/>
  <c r="NF88" i="20"/>
  <c r="ND69" i="20"/>
  <c r="NC64" i="20"/>
  <c r="MX77" i="20"/>
  <c r="OC82" i="20"/>
  <c r="MX83" i="20"/>
  <c r="NI60" i="20"/>
  <c r="NI69" i="20"/>
  <c r="NI71" i="20"/>
  <c r="OC93" i="20"/>
  <c r="OA93" i="20" s="1"/>
  <c r="PH95" i="20"/>
  <c r="PE95" i="20" s="1"/>
  <c r="PH77" i="20"/>
  <c r="PD77" i="20" s="1"/>
  <c r="MY77" i="20"/>
  <c r="OC65" i="20"/>
  <c r="NY65" i="20" s="1"/>
  <c r="NL65" i="20" s="1"/>
  <c r="U65" i="20" s="1"/>
  <c r="MY76" i="20"/>
  <c r="NB88" i="20"/>
  <c r="NB86" i="20"/>
  <c r="MZ78" i="20"/>
  <c r="NJ57" i="20"/>
  <c r="NJ61" i="20"/>
  <c r="NF89" i="20"/>
  <c r="NA63" i="20"/>
  <c r="NA88" i="20"/>
  <c r="NJ79" i="20"/>
  <c r="ND89" i="20"/>
  <c r="ND70" i="20"/>
  <c r="MX89" i="20"/>
  <c r="MV89" i="20" s="1"/>
  <c r="NC63" i="20"/>
  <c r="MZ77" i="20"/>
  <c r="NC70" i="20"/>
  <c r="MY83" i="20"/>
  <c r="MT83" i="20" s="1"/>
  <c r="MG83" i="20" s="1"/>
  <c r="MY80" i="20"/>
  <c r="NB80" i="20"/>
  <c r="MX71" i="20"/>
  <c r="NI94" i="20"/>
  <c r="NJ80" i="20"/>
  <c r="NJ71" i="20"/>
  <c r="NF58" i="20"/>
  <c r="MV58" i="20" s="1"/>
  <c r="ND65" i="20"/>
  <c r="MX64" i="20"/>
  <c r="NA81" i="20"/>
  <c r="PH83" i="20"/>
  <c r="PF83" i="20" s="1"/>
  <c r="PH64" i="20"/>
  <c r="PF64" i="20" s="1"/>
  <c r="NI96" i="20"/>
  <c r="MY72" i="20"/>
  <c r="OC77" i="20"/>
  <c r="OA77" i="20" s="1"/>
  <c r="NB60" i="20"/>
  <c r="NJ93" i="20"/>
  <c r="NJ73" i="20"/>
  <c r="ND58" i="20"/>
  <c r="MY81" i="20"/>
  <c r="NI62" i="20"/>
  <c r="OC66" i="20"/>
  <c r="NY66" i="20" s="1"/>
  <c r="NL66" i="20" s="1"/>
  <c r="NI86" i="20"/>
  <c r="MY79" i="20"/>
  <c r="NA79" i="20"/>
  <c r="NA89" i="20"/>
  <c r="ND60" i="20"/>
  <c r="NC60" i="20"/>
  <c r="MX69" i="20"/>
  <c r="NI89" i="20"/>
  <c r="OC63" i="20"/>
  <c r="OA63" i="20" s="1"/>
  <c r="MY73" i="20"/>
  <c r="MX93" i="20"/>
  <c r="MU93" i="20" s="1"/>
  <c r="MY59" i="20"/>
  <c r="NB59" i="20"/>
  <c r="ND96" i="20"/>
  <c r="NA92" i="20"/>
  <c r="NF87" i="20"/>
  <c r="MZ58" i="20"/>
  <c r="NC76" i="20"/>
  <c r="NC92" i="20"/>
  <c r="NJ72" i="20"/>
  <c r="NJ95" i="20"/>
  <c r="NJ63" i="20"/>
  <c r="NA86" i="20"/>
  <c r="NJ69" i="20"/>
  <c r="ND88" i="20"/>
  <c r="ND77" i="20"/>
  <c r="MZ89" i="20"/>
  <c r="MZ60" i="20"/>
  <c r="MU60" i="20" s="1"/>
  <c r="NC62" i="20"/>
  <c r="NB81" i="20"/>
  <c r="NA80" i="20"/>
  <c r="NF82" i="20"/>
  <c r="MV82" i="20" s="1"/>
  <c r="MY71" i="20"/>
  <c r="MT71" i="20" s="1"/>
  <c r="MG71" i="20" s="1"/>
  <c r="MI71" i="20" s="1"/>
  <c r="MJ71" i="20" s="1"/>
  <c r="PH60" i="20"/>
  <c r="PF60" i="20" s="1"/>
  <c r="PH61" i="20"/>
  <c r="PD61" i="20" s="1"/>
  <c r="NI65" i="20"/>
  <c r="NI76" i="20"/>
  <c r="PH79" i="20"/>
  <c r="PF79" i="20" s="1"/>
  <c r="NI81" i="20"/>
  <c r="MZ71" i="20"/>
  <c r="NI59" i="20"/>
  <c r="NI61" i="20"/>
  <c r="PH96" i="20"/>
  <c r="PF96" i="20" s="1"/>
  <c r="MX88" i="20"/>
  <c r="MU88" i="20" s="1"/>
  <c r="OC59" i="20"/>
  <c r="MX60" i="20"/>
  <c r="NJ70" i="20"/>
  <c r="ND64" i="20"/>
  <c r="NC59" i="20"/>
  <c r="MX65" i="20"/>
  <c r="PH86" i="20"/>
  <c r="PF86" i="20" s="1"/>
  <c r="OC58" i="20"/>
  <c r="NZ58" i="20" s="1"/>
  <c r="OC76" i="20"/>
  <c r="OA76" i="20" s="1"/>
  <c r="NJ65" i="20"/>
  <c r="NJ60" i="20"/>
  <c r="MX59" i="20"/>
  <c r="NC69" i="20"/>
  <c r="MX72" i="20"/>
  <c r="PH76" i="20"/>
  <c r="PF76" i="20" s="1"/>
  <c r="OC72" i="20"/>
  <c r="OA72" i="20" s="1"/>
  <c r="OC95" i="20"/>
  <c r="NZ95" i="20" s="1"/>
  <c r="MZ66" i="20"/>
  <c r="MU66" i="20" s="1"/>
  <c r="OC61" i="20"/>
  <c r="OA61" i="20" s="1"/>
  <c r="NF76" i="20"/>
  <c r="NF70" i="20"/>
  <c r="MV70" i="20" s="1"/>
  <c r="MZ59" i="20"/>
  <c r="MX80" i="20"/>
  <c r="NI58" i="20"/>
  <c r="MY57" i="20"/>
  <c r="MX78" i="20"/>
  <c r="MT78" i="20" s="1"/>
  <c r="MG78" i="20" s="1"/>
  <c r="NF72" i="20"/>
  <c r="NF77" i="20"/>
  <c r="NF59" i="20"/>
  <c r="NJ77" i="20"/>
  <c r="MZ61" i="20"/>
  <c r="MZ80" i="20"/>
  <c r="OC60" i="20"/>
  <c r="NY60" i="20" s="1"/>
  <c r="NL60" i="20" s="1"/>
  <c r="NN60" i="20" s="1"/>
  <c r="DZ55" i="25" s="1"/>
  <c r="OC79" i="20"/>
  <c r="OA79" i="20" s="1"/>
  <c r="MY70" i="20"/>
  <c r="MX87" i="20"/>
  <c r="OC94" i="20"/>
  <c r="NB96" i="20"/>
  <c r="NJ92" i="20"/>
  <c r="NF61" i="20"/>
  <c r="NB93" i="20"/>
  <c r="OC62" i="20"/>
  <c r="NY62" i="20" s="1"/>
  <c r="NL62" i="20" s="1"/>
  <c r="U62" i="20" s="1"/>
  <c r="NF62" i="20"/>
  <c r="NF78" i="20"/>
  <c r="NF69" i="20"/>
  <c r="MV69" i="20" s="1"/>
  <c r="NA87" i="20"/>
  <c r="NJ96" i="20"/>
  <c r="ND87" i="20"/>
  <c r="ND78" i="20"/>
  <c r="MZ76" i="20"/>
  <c r="NC78" i="20"/>
  <c r="NC65" i="20"/>
  <c r="MZ96" i="20"/>
  <c r="OC81" i="20"/>
  <c r="NZ81" i="20" s="1"/>
  <c r="NC81" i="20"/>
  <c r="NB83" i="20"/>
  <c r="NC71" i="20"/>
  <c r="PH65" i="20"/>
  <c r="PE65" i="20" s="1"/>
  <c r="NI70" i="20"/>
  <c r="NI87" i="20"/>
  <c r="PH88" i="20"/>
  <c r="PE88" i="20" s="1"/>
  <c r="NJ81" i="20"/>
  <c r="S44" i="20"/>
  <c r="GB39" i="20"/>
  <c r="CN39" i="25"/>
  <c r="K44" i="20"/>
  <c r="DV39" i="25"/>
  <c r="DQ30" i="25"/>
  <c r="IT23" i="20"/>
  <c r="GU9" i="20"/>
  <c r="MJ39" i="20"/>
  <c r="MJ9" i="20" s="1"/>
  <c r="CI23" i="20"/>
  <c r="AB23" i="25" s="1"/>
  <c r="ON75" i="20"/>
  <c r="PD80" i="20"/>
  <c r="OQ80" i="20" s="1"/>
  <c r="AH80" i="20" s="1"/>
  <c r="CC85" i="25"/>
  <c r="DL63" i="25"/>
  <c r="MR39" i="20"/>
  <c r="JT23" i="20"/>
  <c r="CQ23" i="25" s="1"/>
  <c r="DP39" i="25"/>
  <c r="CL30" i="25"/>
  <c r="MQ23" i="20"/>
  <c r="DV23" i="25" s="1"/>
  <c r="NY81" i="20"/>
  <c r="NL81" i="20" s="1"/>
  <c r="NN81" i="20" s="1"/>
  <c r="DZ75" i="25" s="1"/>
  <c r="PM9" i="20"/>
  <c r="OI91" i="20"/>
  <c r="KY17" i="20"/>
  <c r="DB17" i="25" s="1"/>
  <c r="ND9" i="20"/>
  <c r="PQ91" i="20"/>
  <c r="Q30" i="25"/>
  <c r="ME96" i="20"/>
  <c r="IU17" i="20"/>
  <c r="CK17" i="25" s="1"/>
  <c r="BJ39" i="20"/>
  <c r="AM30" i="25"/>
  <c r="BR30" i="25"/>
  <c r="CC79" i="25"/>
  <c r="ME94" i="20"/>
  <c r="JU39" i="20"/>
  <c r="BG30" i="25"/>
  <c r="ME92" i="20"/>
  <c r="F86" i="25" s="1"/>
  <c r="AA30" i="25"/>
  <c r="AX30" i="25"/>
  <c r="OS44" i="20"/>
  <c r="EK39" i="25" s="1"/>
  <c r="Z30" i="20"/>
  <c r="O100" i="20"/>
  <c r="CI30" i="25"/>
  <c r="PN75" i="20"/>
  <c r="BI39" i="25"/>
  <c r="EV23" i="20"/>
  <c r="AX23" i="25" s="1"/>
  <c r="IK77" i="20"/>
  <c r="KX9" i="20"/>
  <c r="NY87" i="20"/>
  <c r="NL87" i="20" s="1"/>
  <c r="OH75" i="20"/>
  <c r="PS75" i="20"/>
  <c r="BZ60" i="20"/>
  <c r="BZ65" i="20"/>
  <c r="BZ63" i="20"/>
  <c r="BS71" i="20"/>
  <c r="BZ82" i="20"/>
  <c r="BZ92" i="20"/>
  <c r="BZ76" i="20"/>
  <c r="BV58" i="20"/>
  <c r="BZ57" i="20"/>
  <c r="BZ69" i="20"/>
  <c r="CA92" i="20"/>
  <c r="BZ61" i="20"/>
  <c r="BZ93" i="20"/>
  <c r="GW60" i="20"/>
  <c r="OF85" i="20"/>
  <c r="AT79" i="25"/>
  <c r="OG85" i="20"/>
  <c r="OI85" i="20"/>
  <c r="PL68" i="20"/>
  <c r="PD71" i="20"/>
  <c r="OX71" i="20" s="1"/>
  <c r="AT63" i="25"/>
  <c r="OG75" i="20"/>
  <c r="PR75" i="20"/>
  <c r="PI75" i="20"/>
  <c r="OI75" i="20"/>
  <c r="PK75" i="20"/>
  <c r="OL75" i="20"/>
  <c r="PQ75" i="20"/>
  <c r="PL75" i="20"/>
  <c r="PE82" i="20"/>
  <c r="OM75" i="20"/>
  <c r="PF61" i="20"/>
  <c r="S11" i="20"/>
  <c r="Q11" i="20"/>
  <c r="DA11" i="25"/>
  <c r="OD75" i="20"/>
  <c r="EJ23" i="25"/>
  <c r="OS23" i="20"/>
  <c r="EK23" i="25" s="1"/>
  <c r="OT23" i="20"/>
  <c r="EL23" i="25" s="1"/>
  <c r="EL30" i="25"/>
  <c r="MG23" i="20"/>
  <c r="MG9" i="20" s="1"/>
  <c r="IK93" i="20"/>
  <c r="IK95" i="20"/>
  <c r="IK94" i="20"/>
  <c r="E94" i="20" s="1"/>
  <c r="IK96" i="20"/>
  <c r="IK92" i="20"/>
  <c r="PS91" i="20"/>
  <c r="LB23" i="20"/>
  <c r="DE23" i="25" s="1"/>
  <c r="AM30" i="20"/>
  <c r="IK98" i="20"/>
  <c r="IK101" i="20"/>
  <c r="IN101" i="20" s="1"/>
  <c r="AX100" i="20"/>
  <c r="AY98" i="20"/>
  <c r="AX98" i="20" s="1"/>
  <c r="DE30" i="25"/>
  <c r="OE91" i="20"/>
  <c r="U9" i="20"/>
  <c r="PD82" i="20"/>
  <c r="OQ82" i="20" s="1"/>
  <c r="AH82" i="20" s="1"/>
  <c r="OS82" i="20"/>
  <c r="EK76" i="25" s="1"/>
  <c r="PD94" i="20"/>
  <c r="OQ94" i="20" s="1"/>
  <c r="OU23" i="20"/>
  <c r="EM23" i="25" s="1"/>
  <c r="NG91" i="20"/>
  <c r="EC23" i="20"/>
  <c r="EC9" i="20" s="1"/>
  <c r="CC75" i="25"/>
  <c r="IK81" i="20"/>
  <c r="R17" i="20"/>
  <c r="U17" i="25"/>
  <c r="AF9" i="20"/>
  <c r="AM100" i="20"/>
  <c r="IM9" i="20"/>
  <c r="AF100" i="20"/>
  <c r="MK9" i="20"/>
  <c r="L39" i="20"/>
  <c r="V17" i="25"/>
  <c r="S17" i="20"/>
  <c r="E91" i="20"/>
  <c r="AX17" i="20"/>
  <c r="O17" i="20"/>
  <c r="BU39" i="25"/>
  <c r="HG39" i="20"/>
  <c r="HG9" i="20" s="1"/>
  <c r="PI91" i="20"/>
  <c r="Z100" i="20"/>
  <c r="NN11" i="20"/>
  <c r="DZ11" i="25" s="1"/>
  <c r="NP39" i="20"/>
  <c r="EB39" i="25"/>
  <c r="EL39" i="25"/>
  <c r="OT39" i="20"/>
  <c r="GC23" i="20"/>
  <c r="BK23" i="25" s="1"/>
  <c r="BK30" i="25"/>
  <c r="K100" i="20"/>
  <c r="X98" i="20"/>
  <c r="EJ11" i="25"/>
  <c r="OS11" i="20"/>
  <c r="EK11" i="25" s="1"/>
  <c r="P100" i="20"/>
  <c r="KY11" i="20"/>
  <c r="DB11" i="25" s="1"/>
  <c r="OS30" i="20"/>
  <c r="EK30" i="25" s="1"/>
  <c r="EJ30" i="25"/>
  <c r="L98" i="20"/>
  <c r="K79" i="25"/>
  <c r="AT85" i="25"/>
  <c r="KH54" i="20"/>
  <c r="PJ68" i="20"/>
  <c r="NA9" i="20"/>
  <c r="PE59" i="20"/>
  <c r="AD100" i="20"/>
  <c r="KI9" i="20"/>
  <c r="K98" i="20"/>
  <c r="ET9" i="20"/>
  <c r="PM75" i="20"/>
  <c r="PP75" i="20"/>
  <c r="Y11" i="20"/>
  <c r="OK85" i="20"/>
  <c r="OC9" i="20"/>
  <c r="OE9" i="20"/>
  <c r="FZ23" i="20"/>
  <c r="OV23" i="20"/>
  <c r="EN23" i="25" s="1"/>
  <c r="BI23" i="20"/>
  <c r="PN91" i="20"/>
  <c r="AR9" i="20"/>
  <c r="IL23" i="20"/>
  <c r="LM54" i="20"/>
  <c r="PQ85" i="20"/>
  <c r="MF98" i="20"/>
  <c r="AA39" i="25"/>
  <c r="DQ11" i="25"/>
  <c r="CH30" i="25"/>
  <c r="GS9" i="20"/>
  <c r="LO9" i="20"/>
  <c r="DP30" i="25"/>
  <c r="BC23" i="20"/>
  <c r="BC9" i="20" s="1"/>
  <c r="ER17" i="20"/>
  <c r="OG68" i="20"/>
  <c r="PJ91" i="20"/>
  <c r="OK75" i="20"/>
  <c r="ME89" i="20"/>
  <c r="F83" i="25" s="1"/>
  <c r="R30" i="20"/>
  <c r="E96" i="20"/>
  <c r="PD83" i="20"/>
  <c r="OX83" i="20" s="1"/>
  <c r="EO77" i="25" s="1"/>
  <c r="L100" i="20"/>
  <c r="ME80" i="20"/>
  <c r="F74" i="25" s="1"/>
  <c r="FJ9" i="20"/>
  <c r="Z11" i="20"/>
  <c r="JT17" i="20"/>
  <c r="CQ17" i="25" s="1"/>
  <c r="OD85" i="20"/>
  <c r="MU95" i="20"/>
  <c r="KC74" i="20"/>
  <c r="EZ9" i="20"/>
  <c r="NH91" i="20"/>
  <c r="AJ30" i="25"/>
  <c r="EV9" i="20"/>
  <c r="DK23" i="20"/>
  <c r="AJ23" i="25" s="1"/>
  <c r="OA78" i="20"/>
  <c r="LS9" i="20"/>
  <c r="F90" i="25"/>
  <c r="HG23" i="20"/>
  <c r="BU23" i="25" s="1"/>
  <c r="DK17" i="20"/>
  <c r="AJ17" i="25" s="1"/>
  <c r="NZ87" i="20"/>
  <c r="X23" i="25"/>
  <c r="CF23" i="20"/>
  <c r="Y23" i="25" s="1"/>
  <c r="F11" i="25"/>
  <c r="MH11" i="20"/>
  <c r="IO44" i="20"/>
  <c r="CF39" i="25" s="1"/>
  <c r="CE39" i="25"/>
  <c r="PI85" i="20"/>
  <c r="IK83" i="20"/>
  <c r="BT39" i="25"/>
  <c r="HF39" i="20"/>
  <c r="HF9" i="20" s="1"/>
  <c r="MY9" i="20"/>
  <c r="PI9" i="20"/>
  <c r="IK76" i="20"/>
  <c r="IK79" i="20"/>
  <c r="JI9" i="20"/>
  <c r="IK88" i="20"/>
  <c r="IK86" i="20"/>
  <c r="K74" i="25"/>
  <c r="K69" i="25" s="1"/>
  <c r="HT9" i="20"/>
  <c r="HH39" i="20"/>
  <c r="HH9" i="20" s="1"/>
  <c r="BV39" i="25"/>
  <c r="CT30" i="25"/>
  <c r="JW23" i="20"/>
  <c r="CT23" i="25" s="1"/>
  <c r="PE71" i="20"/>
  <c r="PD76" i="20"/>
  <c r="IK80" i="20"/>
  <c r="IK82" i="20"/>
  <c r="FI9" i="20"/>
  <c r="AL17" i="20"/>
  <c r="AI30" i="25"/>
  <c r="AI30" i="20"/>
  <c r="PE78" i="20"/>
  <c r="PD78" i="20"/>
  <c r="ME98" i="20"/>
  <c r="ME101" i="20"/>
  <c r="ML101" i="20" s="1"/>
  <c r="E30" i="20"/>
  <c r="DK11" i="20"/>
  <c r="AI11" i="25"/>
  <c r="AI11" i="20"/>
  <c r="BD9" i="20"/>
  <c r="IK89" i="20"/>
  <c r="AW86" i="20"/>
  <c r="AW88" i="20"/>
  <c r="AW89" i="20"/>
  <c r="AL30" i="20"/>
  <c r="PF77" i="20"/>
  <c r="MY85" i="20"/>
  <c r="EU30" i="20"/>
  <c r="I30" i="20"/>
  <c r="PK85" i="20"/>
  <c r="LA39" i="20"/>
  <c r="LA9" i="20" s="1"/>
  <c r="DD39" i="25"/>
  <c r="OG91" i="20"/>
  <c r="NZ88" i="20"/>
  <c r="HS54" i="20"/>
  <c r="PM85" i="20"/>
  <c r="E95" i="20"/>
  <c r="OH56" i="20"/>
  <c r="KL9" i="20"/>
  <c r="OE85" i="20"/>
  <c r="PJ9" i="20"/>
  <c r="AT69" i="25"/>
  <c r="F51" i="25"/>
  <c r="NY77" i="20"/>
  <c r="NZ77" i="20"/>
  <c r="OK91" i="20"/>
  <c r="AW101" i="20"/>
  <c r="AW98" i="20"/>
  <c r="BT9" i="20"/>
  <c r="GG74" i="20"/>
  <c r="GI74" i="20"/>
  <c r="BK39" i="25"/>
  <c r="MF30" i="20"/>
  <c r="DA39" i="25"/>
  <c r="KY44" i="20"/>
  <c r="DB39" i="25" s="1"/>
  <c r="PM56" i="20"/>
  <c r="PJ85" i="20"/>
  <c r="OL91" i="20"/>
  <c r="PT68" i="20"/>
  <c r="PS85" i="20"/>
  <c r="PL91" i="20"/>
  <c r="ON68" i="20"/>
  <c r="OK68" i="20"/>
  <c r="PR68" i="20"/>
  <c r="PN68" i="20"/>
  <c r="PM91" i="20"/>
  <c r="OH91" i="20"/>
  <c r="CC63" i="25"/>
  <c r="R11" i="20"/>
  <c r="X100" i="20"/>
  <c r="OH68" i="20"/>
  <c r="KN75" i="20"/>
  <c r="DL69" i="25"/>
  <c r="AM98" i="20"/>
  <c r="PP85" i="20"/>
  <c r="OL85" i="20"/>
  <c r="PR85" i="20"/>
  <c r="NH85" i="20"/>
  <c r="K85" i="25"/>
  <c r="OF91" i="20"/>
  <c r="ME93" i="20"/>
  <c r="T30" i="25"/>
  <c r="V23" i="20"/>
  <c r="AL98" i="20"/>
  <c r="ME87" i="20"/>
  <c r="F81" i="25" s="1"/>
  <c r="AL100" i="20"/>
  <c r="CL39" i="25"/>
  <c r="R100" i="20"/>
  <c r="HW9" i="20"/>
  <c r="ME86" i="20"/>
  <c r="F80" i="25" s="1"/>
  <c r="MV72" i="20"/>
  <c r="AD98" i="20"/>
  <c r="NG75" i="20"/>
  <c r="OG56" i="20"/>
  <c r="OL56" i="20"/>
  <c r="IK66" i="20"/>
  <c r="K51" i="25"/>
  <c r="CC51" i="25"/>
  <c r="GN54" i="20"/>
  <c r="PR56" i="20"/>
  <c r="OK56" i="20"/>
  <c r="AT51" i="25"/>
  <c r="IK54" i="20"/>
  <c r="ON56" i="20"/>
  <c r="CT54" i="20"/>
  <c r="OB54" i="20"/>
  <c r="PQ56" i="20"/>
  <c r="DY54" i="20"/>
  <c r="IK61" i="20"/>
  <c r="PD73" i="20"/>
  <c r="PK68" i="20"/>
  <c r="F63" i="25"/>
  <c r="NH68" i="20"/>
  <c r="PM68" i="20"/>
  <c r="MU71" i="20"/>
  <c r="OD68" i="20"/>
  <c r="OI68" i="20"/>
  <c r="MU69" i="20"/>
  <c r="IK72" i="20"/>
  <c r="OO68" i="20"/>
  <c r="IK73" i="20"/>
  <c r="BO54" i="20"/>
  <c r="IK70" i="20"/>
  <c r="AW70" i="20"/>
  <c r="KL68" i="20"/>
  <c r="IK69" i="20"/>
  <c r="AW73" i="20"/>
  <c r="OF68" i="20"/>
  <c r="OE68" i="20"/>
  <c r="OL68" i="20"/>
  <c r="PS68" i="20"/>
  <c r="PP68" i="20"/>
  <c r="OI56" i="20"/>
  <c r="PN56" i="20"/>
  <c r="OF56" i="20"/>
  <c r="EQ64" i="20"/>
  <c r="EQ58" i="20"/>
  <c r="EQ60" i="20"/>
  <c r="EQ59" i="20"/>
  <c r="EQ62" i="20"/>
  <c r="EQ65" i="20"/>
  <c r="EQ63" i="20"/>
  <c r="EQ66" i="20"/>
  <c r="EQ57" i="20"/>
  <c r="EQ61" i="20"/>
  <c r="PL56" i="20"/>
  <c r="IK57" i="20"/>
  <c r="DL51" i="25"/>
  <c r="PI56" i="20"/>
  <c r="IK62" i="20"/>
  <c r="AW66" i="20"/>
  <c r="PD59" i="20"/>
  <c r="PS56" i="20"/>
  <c r="NG56" i="20"/>
  <c r="IK60" i="20"/>
  <c r="MU59" i="20"/>
  <c r="OD56" i="20"/>
  <c r="IK64" i="20"/>
  <c r="E56" i="20"/>
  <c r="AW65" i="20"/>
  <c r="PG54" i="20"/>
  <c r="IK58" i="20"/>
  <c r="AW58" i="20"/>
  <c r="PK56" i="20"/>
  <c r="JG56" i="20"/>
  <c r="KR56" i="20"/>
  <c r="AW62" i="20"/>
  <c r="NZ57" i="20"/>
  <c r="OE75" i="20"/>
  <c r="AI39" i="25"/>
  <c r="AI44" i="20"/>
  <c r="DK44" i="20"/>
  <c r="EQ69" i="20"/>
  <c r="EQ72" i="20"/>
  <c r="EQ54" i="20"/>
  <c r="E68" i="20"/>
  <c r="EQ71" i="20"/>
  <c r="EQ70" i="20"/>
  <c r="EQ73" i="20"/>
  <c r="BV23" i="25"/>
  <c r="H30" i="20"/>
  <c r="H30" i="25"/>
  <c r="AX30" i="20"/>
  <c r="AW78" i="20"/>
  <c r="AW76" i="20"/>
  <c r="AW77" i="20"/>
  <c r="AW83" i="20"/>
  <c r="AW81" i="20"/>
  <c r="E75" i="20"/>
  <c r="AW80" i="20"/>
  <c r="AW82" i="20"/>
  <c r="AW79" i="20"/>
  <c r="AW54" i="20"/>
  <c r="IN11" i="20"/>
  <c r="IO11" i="20" s="1"/>
  <c r="IK9" i="20"/>
  <c r="BG11" i="20"/>
  <c r="S11" i="25" s="1"/>
  <c r="E92" i="20"/>
  <c r="EB39" i="20"/>
  <c r="EB9" i="20" s="1"/>
  <c r="CM23" i="25"/>
  <c r="IW9" i="20"/>
  <c r="F88" i="25"/>
  <c r="MG17" i="20"/>
  <c r="MF17" i="20" s="1"/>
  <c r="CH39" i="25"/>
  <c r="IT44" i="20"/>
  <c r="EW23" i="20"/>
  <c r="L23" i="20" s="1"/>
  <c r="AY30" i="25"/>
  <c r="PE93" i="20"/>
  <c r="PF93" i="20"/>
  <c r="CV9" i="20"/>
  <c r="E100" i="20"/>
  <c r="EQ101" i="20"/>
  <c r="ET101" i="20" s="1"/>
  <c r="EF9" i="20"/>
  <c r="HE11" i="20"/>
  <c r="BS11" i="25" s="1"/>
  <c r="BR11" i="25"/>
  <c r="AM17" i="20"/>
  <c r="BV17" i="25"/>
  <c r="OE56" i="20"/>
  <c r="AW64" i="20"/>
  <c r="AW59" i="20"/>
  <c r="AW57" i="20"/>
  <c r="AW63" i="20"/>
  <c r="AW60" i="20"/>
  <c r="PI68" i="20"/>
  <c r="AZ39" i="25"/>
  <c r="M44" i="20"/>
  <c r="JC9" i="20"/>
  <c r="LQ9" i="20"/>
  <c r="JH9" i="20"/>
  <c r="PP56" i="20"/>
  <c r="ME54" i="20"/>
  <c r="PJ56" i="20"/>
  <c r="FI54" i="20"/>
  <c r="ME78" i="20"/>
  <c r="ME81" i="20"/>
  <c r="ME76" i="20"/>
  <c r="ME82" i="20"/>
  <c r="ME79" i="20"/>
  <c r="ME83" i="20"/>
  <c r="F77" i="25" s="1"/>
  <c r="ME77" i="20"/>
  <c r="Z30" i="25"/>
  <c r="CG23" i="20"/>
  <c r="Z23" i="25" s="1"/>
  <c r="HE17" i="20"/>
  <c r="BS17" i="25" s="1"/>
  <c r="BR17" i="25"/>
  <c r="MW54" i="20"/>
  <c r="BI39" i="20"/>
  <c r="R39" i="20" s="1"/>
  <c r="U39" i="25"/>
  <c r="OH85" i="20"/>
  <c r="AW69" i="20"/>
  <c r="NG68" i="20"/>
  <c r="PN85" i="20"/>
  <c r="OO75" i="20"/>
  <c r="DL79" i="25"/>
  <c r="P98" i="20"/>
  <c r="E85" i="20"/>
  <c r="LP9" i="20"/>
  <c r="IK59" i="20"/>
  <c r="IK63" i="20"/>
  <c r="OF75" i="20"/>
  <c r="Q100" i="20"/>
  <c r="FB98" i="20"/>
  <c r="OM91" i="20"/>
  <c r="AY23" i="20"/>
  <c r="H23" i="20" s="1"/>
  <c r="E23" i="20"/>
  <c r="AW71" i="20"/>
  <c r="Z17" i="20"/>
  <c r="FK9" i="20"/>
  <c r="LH74" i="20"/>
  <c r="DL98" i="20"/>
  <c r="AK100" i="20"/>
  <c r="PJ75" i="20"/>
  <c r="PR91" i="20"/>
  <c r="PK9" i="20"/>
  <c r="OM68" i="20"/>
  <c r="PQ68" i="20"/>
  <c r="NY69" i="20"/>
  <c r="NZ69" i="20"/>
  <c r="AE100" i="20"/>
  <c r="CN98" i="20"/>
  <c r="PT56" i="20"/>
  <c r="NH75" i="20"/>
  <c r="CC72" i="25"/>
  <c r="IK78" i="20"/>
  <c r="NA68" i="20"/>
  <c r="OM56" i="20"/>
  <c r="PF66" i="20"/>
  <c r="R17" i="25"/>
  <c r="BG17" i="20"/>
  <c r="S17" i="25" s="1"/>
  <c r="L44" i="20"/>
  <c r="AE9" i="20"/>
  <c r="V39" i="20"/>
  <c r="OO56" i="20"/>
  <c r="OO91" i="20"/>
  <c r="MX9" i="20"/>
  <c r="PN9" i="20"/>
  <c r="IV9" i="20"/>
  <c r="CL17" i="25"/>
  <c r="NM9" i="20"/>
  <c r="AF98" i="20"/>
  <c r="EE75" i="20"/>
  <c r="E44" i="20"/>
  <c r="IL30" i="20"/>
  <c r="ER39" i="20"/>
  <c r="BP9" i="20"/>
  <c r="DT74" i="20"/>
  <c r="EA9" i="20"/>
  <c r="HX9" i="20"/>
  <c r="IP9" i="20"/>
  <c r="CG11" i="25"/>
  <c r="JD9" i="20"/>
  <c r="JU23" i="20"/>
  <c r="CR23" i="25" s="1"/>
  <c r="JC54" i="20"/>
  <c r="OD9" i="20"/>
  <c r="MZ9" i="20"/>
  <c r="NH56" i="20"/>
  <c r="BJ74" i="20"/>
  <c r="DA9" i="20"/>
  <c r="CU9" i="20"/>
  <c r="HY9" i="20"/>
  <c r="MN9" i="20"/>
  <c r="PL85" i="20"/>
  <c r="AC9" i="20"/>
  <c r="IT11" i="20"/>
  <c r="E98" i="20"/>
  <c r="V44" i="20"/>
  <c r="BT30" i="25"/>
  <c r="DC30" i="25"/>
  <c r="OR9" i="20"/>
  <c r="OG9" i="20"/>
  <c r="CW68" i="20"/>
  <c r="OH9" i="20"/>
  <c r="IQ9" i="20"/>
  <c r="CH17" i="25"/>
  <c r="OM85" i="20"/>
  <c r="FO9" i="20"/>
  <c r="LR9" i="20"/>
  <c r="NZ61" i="20"/>
  <c r="X30" i="20"/>
  <c r="OI9" i="20"/>
  <c r="NB9" i="20"/>
  <c r="NG85" i="20"/>
  <c r="ON85" i="20"/>
  <c r="PE96" i="20"/>
  <c r="K63" i="25"/>
  <c r="DK98" i="20"/>
  <c r="AJ100" i="20"/>
  <c r="CW9" i="20"/>
  <c r="AB39" i="25"/>
  <c r="FP9" i="20"/>
  <c r="GR9" i="20"/>
  <c r="GT9" i="20"/>
  <c r="NW74" i="20"/>
  <c r="IR9" i="20"/>
  <c r="OO85" i="20"/>
  <c r="PT91" i="20"/>
  <c r="CX9" i="20"/>
  <c r="BG39" i="25"/>
  <c r="GO23" i="20"/>
  <c r="GO9" i="20" s="1"/>
  <c r="NN39" i="20"/>
  <c r="NN9" i="20" s="1"/>
  <c r="W98" i="20"/>
  <c r="PE86" i="20"/>
  <c r="PT85" i="20"/>
  <c r="PK91" i="20"/>
  <c r="AD9" i="20"/>
  <c r="KL56" i="20"/>
  <c r="JN68" i="20"/>
  <c r="KU68" i="20"/>
  <c r="KM56" i="20"/>
  <c r="KM75" i="20"/>
  <c r="JJ9" i="20"/>
  <c r="KN68" i="20"/>
  <c r="BO9" i="20"/>
  <c r="HV9" i="20"/>
  <c r="JS9" i="20"/>
  <c r="Z98" i="20"/>
  <c r="KT56" i="20"/>
  <c r="KO68" i="20"/>
  <c r="KT75" i="20"/>
  <c r="PP91" i="20"/>
  <c r="JN56" i="20"/>
  <c r="KU56" i="20"/>
  <c r="KQ68" i="20"/>
  <c r="KU75" i="20"/>
  <c r="JO56" i="20"/>
  <c r="KR68" i="20"/>
  <c r="KS68" i="20"/>
  <c r="KT68" i="20"/>
  <c r="BT23" i="25"/>
  <c r="BI11" i="25"/>
  <c r="GA9" i="20"/>
  <c r="AW11" i="25"/>
  <c r="AX39" i="20"/>
  <c r="DY9" i="20"/>
  <c r="DM23" i="20"/>
  <c r="AL30" i="25"/>
  <c r="NO39" i="20"/>
  <c r="EA39" i="25"/>
  <c r="X44" i="20"/>
  <c r="FZ9" i="20"/>
  <c r="BH23" i="25"/>
  <c r="JG9" i="20"/>
  <c r="O23" i="25"/>
  <c r="K23" i="20"/>
  <c r="ER23" i="20"/>
  <c r="ER9" i="20" s="1"/>
  <c r="HS23" i="20"/>
  <c r="HS9" i="20" s="1"/>
  <c r="CS39" i="25"/>
  <c r="JV39" i="20"/>
  <c r="JV9" i="20" s="1"/>
  <c r="DW30" i="25"/>
  <c r="MR23" i="20"/>
  <c r="ES9" i="20"/>
  <c r="BS9" i="20"/>
  <c r="JE9" i="20"/>
  <c r="PG9" i="20"/>
  <c r="GP9" i="20"/>
  <c r="CZ9" i="20"/>
  <c r="T23" i="25"/>
  <c r="DU11" i="25"/>
  <c r="ML23" i="20"/>
  <c r="ML9" i="20" s="1"/>
  <c r="M30" i="20"/>
  <c r="BR9" i="20"/>
  <c r="M11" i="20"/>
  <c r="AZ11" i="25"/>
  <c r="EX9" i="20"/>
  <c r="HZ9" i="20"/>
  <c r="OV39" i="20"/>
  <c r="OV9" i="20" s="1"/>
  <c r="EN39" i="25"/>
  <c r="KN9" i="20"/>
  <c r="IU23" i="20"/>
  <c r="CK23" i="25" s="1"/>
  <c r="CJ23" i="25"/>
  <c r="IL17" i="20"/>
  <c r="H11" i="20"/>
  <c r="AX11" i="20"/>
  <c r="H11" i="25"/>
  <c r="Y30" i="25"/>
  <c r="X17" i="20"/>
  <c r="Z17" i="25"/>
  <c r="V30" i="25"/>
  <c r="S30" i="20"/>
  <c r="BJ23" i="20"/>
  <c r="H44" i="20"/>
  <c r="CF11" i="20"/>
  <c r="X11" i="25"/>
  <c r="V11" i="20"/>
  <c r="CE9" i="20"/>
  <c r="Y17" i="20"/>
  <c r="AA17" i="25"/>
  <c r="OF39" i="20"/>
  <c r="OF9" i="20" s="1"/>
  <c r="BG30" i="20"/>
  <c r="R30" i="25"/>
  <c r="AY17" i="25"/>
  <c r="DP23" i="25"/>
  <c r="OS39" i="20"/>
  <c r="K17" i="20"/>
  <c r="AL11" i="20"/>
  <c r="AM39" i="25"/>
  <c r="DN39" i="20"/>
  <c r="KK9" i="20"/>
  <c r="AS9" i="20"/>
  <c r="DJ9" i="20"/>
  <c r="JW39" i="20"/>
  <c r="JW9" i="20" s="1"/>
  <c r="Z44" i="20"/>
  <c r="EE9" i="20"/>
  <c r="BV9" i="20"/>
  <c r="MG39" i="20"/>
  <c r="H39" i="25" s="1"/>
  <c r="AX44" i="20"/>
  <c r="CF17" i="20"/>
  <c r="X17" i="25"/>
  <c r="AI23" i="20"/>
  <c r="HE23" i="20"/>
  <c r="BS23" i="25" s="1"/>
  <c r="V17" i="20"/>
  <c r="EQ9" i="20"/>
  <c r="AK17" i="20"/>
  <c r="DE39" i="25"/>
  <c r="KM9" i="20"/>
  <c r="JF9" i="20"/>
  <c r="NC9" i="20"/>
  <c r="MO17" i="20"/>
  <c r="E17" i="20"/>
  <c r="AB9" i="20"/>
  <c r="BQ9" i="20"/>
  <c r="X11" i="20"/>
  <c r="Z11" i="25"/>
  <c r="X30" i="25"/>
  <c r="V30" i="20"/>
  <c r="KO9" i="20"/>
  <c r="NO23" i="20"/>
  <c r="EA30" i="25"/>
  <c r="Q44" i="20"/>
  <c r="T39" i="25"/>
  <c r="MQ9" i="20"/>
  <c r="DV11" i="25"/>
  <c r="IX23" i="20"/>
  <c r="CN23" i="25" s="1"/>
  <c r="AI39" i="20"/>
  <c r="BU9" i="20"/>
  <c r="ME9" i="20"/>
  <c r="I44" i="20"/>
  <c r="NQ23" i="20"/>
  <c r="EU44" i="20"/>
  <c r="CH9" i="20"/>
  <c r="LT9" i="20"/>
  <c r="EA11" i="25"/>
  <c r="PL9" i="20"/>
  <c r="EB30" i="25"/>
  <c r="NP23" i="20"/>
  <c r="FY9" i="20"/>
  <c r="DN11" i="25"/>
  <c r="DQ23" i="25"/>
  <c r="P39" i="20"/>
  <c r="AK30" i="25"/>
  <c r="AK11" i="20"/>
  <c r="HD9" i="20"/>
  <c r="L11" i="20"/>
  <c r="AM44" i="20"/>
  <c r="BG44" i="20"/>
  <c r="AM11" i="20"/>
  <c r="MF11" i="20"/>
  <c r="MO11" i="20"/>
  <c r="R44" i="20"/>
  <c r="L17" i="20"/>
  <c r="M39" i="20"/>
  <c r="BA17" i="25"/>
  <c r="FA17" i="20"/>
  <c r="BH39" i="20"/>
  <c r="AK30" i="20"/>
  <c r="AI17" i="20"/>
  <c r="Q17" i="20"/>
  <c r="F30" i="25"/>
  <c r="E39" i="20"/>
  <c r="JT30" i="20"/>
  <c r="CQ30" i="25" s="1"/>
  <c r="ED9" i="20"/>
  <c r="GQ9" i="20"/>
  <c r="M17" i="20"/>
  <c r="O39" i="20"/>
  <c r="AH9" i="20"/>
  <c r="PH9" i="20"/>
  <c r="FM9" i="20"/>
  <c r="HU9" i="20"/>
  <c r="MW9" i="20"/>
  <c r="DY23" i="25"/>
  <c r="Y30" i="20"/>
  <c r="GB23" i="20"/>
  <c r="DS39" i="25"/>
  <c r="AO9" i="20"/>
  <c r="U11" i="25"/>
  <c r="X39" i="25"/>
  <c r="CF44" i="20"/>
  <c r="FN9" i="20"/>
  <c r="DE17" i="25"/>
  <c r="AP9" i="20"/>
  <c r="CP11" i="25"/>
  <c r="Y44" i="20"/>
  <c r="CY9" i="20"/>
  <c r="AK39" i="25"/>
  <c r="DL39" i="20"/>
  <c r="AK44" i="20"/>
  <c r="LM9" i="20"/>
  <c r="CJ30" i="25"/>
  <c r="IU30" i="20"/>
  <c r="CK30" i="25" s="1"/>
  <c r="AQ9" i="20"/>
  <c r="JT11" i="20"/>
  <c r="E11" i="20"/>
  <c r="AW9" i="20"/>
  <c r="BB9" i="20"/>
  <c r="K11" i="20"/>
  <c r="DM39" i="20"/>
  <c r="AL44" i="20"/>
  <c r="AL39" i="25"/>
  <c r="FL23" i="20"/>
  <c r="FL9" i="20" s="1"/>
  <c r="LN9" i="20"/>
  <c r="KJ9" i="20"/>
  <c r="L30" i="20"/>
  <c r="MP39" i="20"/>
  <c r="MP30" i="20" s="1"/>
  <c r="Q30" i="20" s="1"/>
  <c r="Q17" i="25"/>
  <c r="FJ59" i="20"/>
  <c r="HX57" i="20"/>
  <c r="BR93" i="20"/>
  <c r="BZ95" i="20"/>
  <c r="BZ64" i="20"/>
  <c r="BZ58" i="20"/>
  <c r="BZ73" i="20"/>
  <c r="BZ83" i="20"/>
  <c r="BZ96" i="20"/>
  <c r="BV82" i="20"/>
  <c r="BZ70" i="20"/>
  <c r="BZ81" i="20"/>
  <c r="BQ96" i="20"/>
  <c r="BX76" i="20"/>
  <c r="CA82" i="20"/>
  <c r="CA77" i="20"/>
  <c r="BT83" i="20"/>
  <c r="CA89" i="20"/>
  <c r="BU93" i="20"/>
  <c r="DA75" i="20"/>
  <c r="BR83" i="20"/>
  <c r="CU66" i="20"/>
  <c r="CQ66" i="20" s="1"/>
  <c r="BT61" i="20"/>
  <c r="ED68" i="20"/>
  <c r="EI75" i="20"/>
  <c r="EF75" i="20"/>
  <c r="BU66" i="20"/>
  <c r="BV70" i="20"/>
  <c r="CA65" i="20"/>
  <c r="CA95" i="20"/>
  <c r="CU79" i="20"/>
  <c r="CF79" i="20" s="1"/>
  <c r="Y73" i="25" s="1"/>
  <c r="BU71" i="20"/>
  <c r="BU57" i="20"/>
  <c r="BV80" i="20"/>
  <c r="BQ65" i="20"/>
  <c r="BX61" i="20"/>
  <c r="BX65" i="20"/>
  <c r="BU58" i="20"/>
  <c r="CA63" i="20"/>
  <c r="BV60" i="20"/>
  <c r="BV71" i="20"/>
  <c r="BX95" i="20"/>
  <c r="BV76" i="20"/>
  <c r="CA66" i="20"/>
  <c r="CA69" i="20"/>
  <c r="CU82" i="20"/>
  <c r="CQ82" i="20" s="1"/>
  <c r="BS92" i="20"/>
  <c r="BT80" i="20"/>
  <c r="EI68" i="20"/>
  <c r="EI85" i="20"/>
  <c r="CX91" i="20"/>
  <c r="BR86" i="20"/>
  <c r="CA57" i="20"/>
  <c r="BT88" i="20"/>
  <c r="BU78" i="20"/>
  <c r="BV69" i="20"/>
  <c r="BU62" i="20"/>
  <c r="BU69" i="20"/>
  <c r="BR77" i="20"/>
  <c r="BP76" i="20"/>
  <c r="DZ63" i="20"/>
  <c r="DK63" i="20" s="1"/>
  <c r="AJ58" i="25" s="1"/>
  <c r="CA87" i="20"/>
  <c r="BT72" i="20"/>
  <c r="BP72" i="20"/>
  <c r="BQ59" i="20"/>
  <c r="CA59" i="20"/>
  <c r="BU89" i="20"/>
  <c r="BQ60" i="20"/>
  <c r="BV64" i="20"/>
  <c r="BQ71" i="20"/>
  <c r="BT70" i="20"/>
  <c r="BQ63" i="20"/>
  <c r="DZ86" i="20"/>
  <c r="DV86" i="20" s="1"/>
  <c r="BR88" i="20"/>
  <c r="BU81" i="20"/>
  <c r="BU88" i="20"/>
  <c r="DZ57" i="20"/>
  <c r="DV57" i="20" s="1"/>
  <c r="BT57" i="20"/>
  <c r="DZ79" i="20"/>
  <c r="DW79" i="20" s="1"/>
  <c r="BZ87" i="20"/>
  <c r="BR81" i="20"/>
  <c r="BU80" i="20"/>
  <c r="BV78" i="20"/>
  <c r="CA73" i="20"/>
  <c r="DZ71" i="20"/>
  <c r="DW71" i="20" s="1"/>
  <c r="BS82" i="20"/>
  <c r="BV95" i="20"/>
  <c r="CA78" i="20"/>
  <c r="BZ66" i="20"/>
  <c r="BU72" i="20"/>
  <c r="CA71" i="20"/>
  <c r="BX78" i="20"/>
  <c r="BS60" i="20"/>
  <c r="BQ58" i="20"/>
  <c r="DZ82" i="20"/>
  <c r="BV81" i="20"/>
  <c r="BS61" i="20"/>
  <c r="BX57" i="20"/>
  <c r="BS89" i="20"/>
  <c r="BP80" i="20"/>
  <c r="BX80" i="20"/>
  <c r="CU81" i="20"/>
  <c r="CR81" i="20" s="1"/>
  <c r="CA61" i="20"/>
  <c r="CA64" i="20"/>
  <c r="BR61" i="20"/>
  <c r="BP96" i="20"/>
  <c r="BT73" i="20"/>
  <c r="BS70" i="20"/>
  <c r="BV57" i="20"/>
  <c r="BP64" i="20"/>
  <c r="DZ89" i="20"/>
  <c r="DK89" i="20" s="1"/>
  <c r="DL89" i="20" s="1"/>
  <c r="AK83" i="25" s="1"/>
  <c r="BQ83" i="20"/>
  <c r="BU79" i="20"/>
  <c r="BT95" i="20"/>
  <c r="BT96" i="20"/>
  <c r="BV66" i="20"/>
  <c r="CA70" i="20"/>
  <c r="BU92" i="20"/>
  <c r="BZ88" i="20"/>
  <c r="DZ88" i="20"/>
  <c r="DW88" i="20" s="1"/>
  <c r="BP65" i="20"/>
  <c r="BV62" i="20"/>
  <c r="BQ81" i="20"/>
  <c r="BX69" i="20"/>
  <c r="BU76" i="20"/>
  <c r="BP82" i="20"/>
  <c r="BX60" i="20"/>
  <c r="BU63" i="20"/>
  <c r="CU83" i="20"/>
  <c r="CF83" i="20" s="1"/>
  <c r="Y77" i="25" s="1"/>
  <c r="BS63" i="20"/>
  <c r="CA93" i="20"/>
  <c r="BU95" i="20"/>
  <c r="BR87" i="20"/>
  <c r="BR78" i="20"/>
  <c r="BR59" i="20"/>
  <c r="BU96" i="20"/>
  <c r="BR92" i="20"/>
  <c r="BS96" i="20"/>
  <c r="BV63" i="20"/>
  <c r="DZ95" i="20"/>
  <c r="DX95" i="20" s="1"/>
  <c r="BP60" i="20"/>
  <c r="BS86" i="20"/>
  <c r="BX79" i="20"/>
  <c r="BX87" i="20"/>
  <c r="BR58" i="20"/>
  <c r="BT89" i="20"/>
  <c r="CU60" i="20"/>
  <c r="CL60" i="20" s="1"/>
  <c r="BX88" i="20"/>
  <c r="BX89" i="20"/>
  <c r="BV77" i="20"/>
  <c r="BV65" i="20"/>
  <c r="BS58" i="20"/>
  <c r="BT69" i="20"/>
  <c r="BT93" i="20"/>
  <c r="CU72" i="20"/>
  <c r="CF72" i="20" s="1"/>
  <c r="Y66" i="25" s="1"/>
  <c r="CU94" i="20"/>
  <c r="CF94" i="20" s="1"/>
  <c r="BQ77" i="20"/>
  <c r="BR60" i="20"/>
  <c r="BX62" i="20"/>
  <c r="BX81" i="20"/>
  <c r="BS65" i="20"/>
  <c r="BU82" i="20"/>
  <c r="BZ59" i="20"/>
  <c r="BX66" i="20"/>
  <c r="BR66" i="20"/>
  <c r="CU80" i="20"/>
  <c r="CS80" i="20" s="1"/>
  <c r="BT92" i="20"/>
  <c r="CA80" i="20"/>
  <c r="CA79" i="20"/>
  <c r="BX94" i="20"/>
  <c r="BP81" i="20"/>
  <c r="CU96" i="20"/>
  <c r="CS96" i="20" s="1"/>
  <c r="BP77" i="20"/>
  <c r="BV93" i="20"/>
  <c r="DZ59" i="20"/>
  <c r="DQ59" i="20" s="1"/>
  <c r="DR59" i="20" s="1"/>
  <c r="BT65" i="20"/>
  <c r="BP70" i="20"/>
  <c r="CU89" i="20"/>
  <c r="CR89" i="20" s="1"/>
  <c r="BZ79" i="20"/>
  <c r="BX64" i="20"/>
  <c r="BU70" i="20"/>
  <c r="BZ94" i="20"/>
  <c r="BT64" i="20"/>
  <c r="BV92" i="20"/>
  <c r="BX82" i="20"/>
  <c r="CA83" i="20"/>
  <c r="CA96" i="20"/>
  <c r="BX58" i="20"/>
  <c r="BR62" i="20"/>
  <c r="DZ83" i="20"/>
  <c r="DQ83" i="20" s="1"/>
  <c r="AO77" i="25" s="1"/>
  <c r="BP59" i="20"/>
  <c r="CU95" i="20"/>
  <c r="CQ95" i="20" s="1"/>
  <c r="BT62" i="20"/>
  <c r="CU64" i="20"/>
  <c r="CF64" i="20" s="1"/>
  <c r="BT59" i="20"/>
  <c r="BP66" i="20"/>
  <c r="DZ87" i="20"/>
  <c r="DV87" i="20" s="1"/>
  <c r="BZ86" i="20"/>
  <c r="BU61" i="20"/>
  <c r="BZ62" i="20"/>
  <c r="BS66" i="20"/>
  <c r="BU86" i="20"/>
  <c r="BX63" i="20"/>
  <c r="BS83" i="20"/>
  <c r="BX93" i="20"/>
  <c r="BT82" i="20"/>
  <c r="CY68" i="20"/>
  <c r="BR73" i="20"/>
  <c r="DZ81" i="20"/>
  <c r="DW81" i="20" s="1"/>
  <c r="BX86" i="20"/>
  <c r="BT71" i="20"/>
  <c r="BX77" i="20"/>
  <c r="BP71" i="20"/>
  <c r="BQ69" i="20"/>
  <c r="BP78" i="20"/>
  <c r="DC75" i="20"/>
  <c r="BR82" i="20"/>
  <c r="BP83" i="20"/>
  <c r="CU77" i="20"/>
  <c r="CF77" i="20" s="1"/>
  <c r="BQ94" i="20"/>
  <c r="BX59" i="20"/>
  <c r="BR80" i="20"/>
  <c r="BT81" i="20"/>
  <c r="CU57" i="20"/>
  <c r="CF57" i="20" s="1"/>
  <c r="BX96" i="20"/>
  <c r="DZ76" i="20"/>
  <c r="DQ76" i="20" s="1"/>
  <c r="BP63" i="20"/>
  <c r="BX83" i="20"/>
  <c r="BQ78" i="20"/>
  <c r="BP61" i="20"/>
  <c r="EA85" i="20"/>
  <c r="BS80" i="20"/>
  <c r="BS64" i="20"/>
  <c r="BS73" i="20"/>
  <c r="BX71" i="20"/>
  <c r="BX72" i="20"/>
  <c r="BX70" i="20"/>
  <c r="DZ80" i="20"/>
  <c r="DK80" i="20" s="1"/>
  <c r="AJ74" i="25" s="1"/>
  <c r="BS69" i="20"/>
  <c r="BQ64" i="20"/>
  <c r="EJ68" i="20"/>
  <c r="CZ75" i="20"/>
  <c r="BY75" i="20"/>
  <c r="BS81" i="20"/>
  <c r="BS77" i="20"/>
  <c r="BQ88" i="20"/>
  <c r="CV91" i="20"/>
  <c r="EC91" i="20"/>
  <c r="BR70" i="20"/>
  <c r="ED91" i="20"/>
  <c r="EE85" i="20"/>
  <c r="BQ66" i="20"/>
  <c r="BX73" i="20"/>
  <c r="CA94" i="20"/>
  <c r="BR72" i="20"/>
  <c r="BR71" i="20"/>
  <c r="BR95" i="20"/>
  <c r="BP62" i="20"/>
  <c r="BQ72" i="20"/>
  <c r="BR69" i="20"/>
  <c r="BT63" i="20"/>
  <c r="BU64" i="20"/>
  <c r="DZ69" i="20"/>
  <c r="DZ65" i="20"/>
  <c r="BS72" i="20"/>
  <c r="BT94" i="20"/>
  <c r="BP95" i="20"/>
  <c r="BR79" i="20"/>
  <c r="BQ95" i="20"/>
  <c r="CU93" i="20"/>
  <c r="BZ89" i="20"/>
  <c r="EH85" i="20"/>
  <c r="CB91" i="20"/>
  <c r="DA91" i="20"/>
  <c r="DD75" i="20"/>
  <c r="EK75" i="20"/>
  <c r="DA68" i="20"/>
  <c r="BS95" i="20"/>
  <c r="BS79" i="20"/>
  <c r="BP86" i="20"/>
  <c r="DZ62" i="20"/>
  <c r="BR94" i="20"/>
  <c r="DZ66" i="20"/>
  <c r="DX66" i="20" s="1"/>
  <c r="BP79" i="20"/>
  <c r="BZ78" i="20"/>
  <c r="BY85" i="20"/>
  <c r="ED85" i="20"/>
  <c r="CZ91" i="20"/>
  <c r="EC75" i="20"/>
  <c r="DC68" i="20"/>
  <c r="CA76" i="20"/>
  <c r="BU60" i="20"/>
  <c r="BS59" i="20"/>
  <c r="BP58" i="20"/>
  <c r="BQ79" i="20"/>
  <c r="BU77" i="20"/>
  <c r="BS76" i="20"/>
  <c r="DZ60" i="20"/>
  <c r="DZ64" i="20"/>
  <c r="DV64" i="20" s="1"/>
  <c r="BT77" i="20"/>
  <c r="BS88" i="20"/>
  <c r="BU83" i="20"/>
  <c r="BV86" i="20"/>
  <c r="EJ85" i="20"/>
  <c r="EE91" i="20"/>
  <c r="EJ91" i="20"/>
  <c r="EL91" i="20"/>
  <c r="BQ57" i="20"/>
  <c r="CU61" i="20"/>
  <c r="CF61" i="20" s="1"/>
  <c r="CU86" i="20"/>
  <c r="CS86" i="20" s="1"/>
  <c r="DZ77" i="20"/>
  <c r="DQ77" i="20" s="1"/>
  <c r="BV94" i="20"/>
  <c r="BV59" i="20"/>
  <c r="BQ82" i="20"/>
  <c r="CA58" i="20"/>
  <c r="BT76" i="20"/>
  <c r="CU78" i="20"/>
  <c r="BQ89" i="20"/>
  <c r="BU73" i="20"/>
  <c r="CA72" i="20"/>
  <c r="BQ61" i="20"/>
  <c r="DZ93" i="20"/>
  <c r="DW93" i="20" s="1"/>
  <c r="CA88" i="20"/>
  <c r="BT60" i="20"/>
  <c r="BT79" i="20"/>
  <c r="DD68" i="20"/>
  <c r="BQ86" i="20"/>
  <c r="BQ76" i="20"/>
  <c r="CU65" i="20"/>
  <c r="EF56" i="20"/>
  <c r="EE56" i="20"/>
  <c r="DF68" i="20"/>
  <c r="ED75" i="20"/>
  <c r="EB75" i="20"/>
  <c r="DF75" i="20"/>
  <c r="CU76" i="20"/>
  <c r="CF76" i="20" s="1"/>
  <c r="BT78" i="20"/>
  <c r="BX92" i="20"/>
  <c r="BQ87" i="20"/>
  <c r="BU87" i="20"/>
  <c r="BP89" i="20"/>
  <c r="BV73" i="20"/>
  <c r="BP87" i="20"/>
  <c r="BS57" i="20"/>
  <c r="BQ73" i="20"/>
  <c r="BQ62" i="20"/>
  <c r="BR64" i="20"/>
  <c r="DZ61" i="20"/>
  <c r="DX61" i="20" s="1"/>
  <c r="BR89" i="20"/>
  <c r="BZ80" i="20"/>
  <c r="CW56" i="20"/>
  <c r="EB56" i="20"/>
  <c r="DA56" i="20"/>
  <c r="EJ56" i="20"/>
  <c r="DG56" i="20"/>
  <c r="EC68" i="20"/>
  <c r="BR63" i="20"/>
  <c r="BZ71" i="20"/>
  <c r="BP88" i="20"/>
  <c r="CU70" i="20"/>
  <c r="BP94" i="20"/>
  <c r="BQ70" i="20"/>
  <c r="BR96" i="20"/>
  <c r="BP73" i="20"/>
  <c r="BS94" i="20"/>
  <c r="BR57" i="20"/>
  <c r="BV96" i="20"/>
  <c r="CU62" i="20"/>
  <c r="CS62" i="20" s="1"/>
  <c r="CU87" i="20"/>
  <c r="CL87" i="20" s="1"/>
  <c r="AD81" i="25" s="1"/>
  <c r="BT66" i="20"/>
  <c r="CU92" i="20"/>
  <c r="CA86" i="20"/>
  <c r="CU73" i="20"/>
  <c r="CL73" i="20" s="1"/>
  <c r="BS87" i="20"/>
  <c r="BZ77" i="20"/>
  <c r="ED56" i="20"/>
  <c r="CU58" i="20"/>
  <c r="CS58" i="20" s="1"/>
  <c r="BV89" i="20"/>
  <c r="CA62" i="20"/>
  <c r="DZ72" i="20"/>
  <c r="BU94" i="20"/>
  <c r="BR76" i="20"/>
  <c r="BT58" i="20"/>
  <c r="BP69" i="20"/>
  <c r="BT86" i="20"/>
  <c r="DZ58" i="20"/>
  <c r="DW58" i="20" s="1"/>
  <c r="BU65" i="20"/>
  <c r="BP93" i="20"/>
  <c r="BQ93" i="20"/>
  <c r="BU59" i="20"/>
  <c r="CU88" i="20"/>
  <c r="CQ88" i="20" s="1"/>
  <c r="BS78" i="20"/>
  <c r="BQ92" i="20"/>
  <c r="CU69" i="20"/>
  <c r="BV87" i="20"/>
  <c r="CA81" i="20"/>
  <c r="DZ96" i="20"/>
  <c r="DX96" i="20" s="1"/>
  <c r="CA60" i="20"/>
  <c r="BS62" i="20"/>
  <c r="BT87" i="20"/>
  <c r="DZ70" i="20"/>
  <c r="DV70" i="20" s="1"/>
  <c r="DZ92" i="20"/>
  <c r="BR65" i="20"/>
  <c r="DZ78" i="20"/>
  <c r="DX78" i="20" s="1"/>
  <c r="BV83" i="20"/>
  <c r="CU59" i="20"/>
  <c r="CL59" i="20" s="1"/>
  <c r="AD54" i="25" s="1"/>
  <c r="BV72" i="20"/>
  <c r="BZ72" i="20"/>
  <c r="BP57" i="20"/>
  <c r="CU63" i="20"/>
  <c r="CF63" i="20" s="1"/>
  <c r="Y58" i="25" s="1"/>
  <c r="DZ73" i="20"/>
  <c r="BS93" i="20"/>
  <c r="BV61" i="20"/>
  <c r="CU71" i="20"/>
  <c r="BP92" i="20"/>
  <c r="BV79" i="20"/>
  <c r="BQ80" i="20"/>
  <c r="DZ94" i="20"/>
  <c r="DQ94" i="20" s="1"/>
  <c r="BV88" i="20"/>
  <c r="EJ75" i="20"/>
  <c r="DD85" i="20"/>
  <c r="EI91" i="20"/>
  <c r="DE68" i="20"/>
  <c r="CB75" i="20"/>
  <c r="DG75" i="20"/>
  <c r="DE75" i="20"/>
  <c r="EL75" i="20"/>
  <c r="CY85" i="20"/>
  <c r="EI56" i="20"/>
  <c r="CX75" i="20"/>
  <c r="CZ85" i="20"/>
  <c r="CV75" i="20"/>
  <c r="CW91" i="20"/>
  <c r="CW75" i="20"/>
  <c r="EL56" i="20"/>
  <c r="CY75" i="20"/>
  <c r="EH75" i="20"/>
  <c r="DD56" i="20"/>
  <c r="EK56" i="20"/>
  <c r="DC56" i="20"/>
  <c r="CV85" i="20"/>
  <c r="EA56" i="20"/>
  <c r="EA68" i="20"/>
  <c r="BY68" i="20"/>
  <c r="CV68" i="20"/>
  <c r="EA75" i="20"/>
  <c r="EA91" i="20"/>
  <c r="DC85" i="20"/>
  <c r="CV56" i="20"/>
  <c r="CW85" i="20"/>
  <c r="DE56" i="20"/>
  <c r="DG68" i="20"/>
  <c r="CY91" i="20"/>
  <c r="CX56" i="20"/>
  <c r="EE68" i="20"/>
  <c r="EB68" i="20"/>
  <c r="DE85" i="20"/>
  <c r="EF91" i="20"/>
  <c r="CY56" i="20"/>
  <c r="EC56" i="20"/>
  <c r="CB68" i="20"/>
  <c r="DF85" i="20"/>
  <c r="CZ56" i="20"/>
  <c r="CX68" i="20"/>
  <c r="DG85" i="20"/>
  <c r="DA85" i="20"/>
  <c r="EF68" i="20"/>
  <c r="EL68" i="20"/>
  <c r="EK85" i="20"/>
  <c r="EB85" i="20"/>
  <c r="DD91" i="20"/>
  <c r="EH91" i="20"/>
  <c r="DG91" i="20"/>
  <c r="CZ68" i="20"/>
  <c r="EH68" i="20"/>
  <c r="EL85" i="20"/>
  <c r="CB85" i="20"/>
  <c r="DE91" i="20"/>
  <c r="EK91" i="20"/>
  <c r="CB56" i="20"/>
  <c r="EC85" i="20"/>
  <c r="CX85" i="20"/>
  <c r="EF85" i="20"/>
  <c r="DF91" i="20"/>
  <c r="DF56" i="20"/>
  <c r="BY56" i="20"/>
  <c r="EK68" i="20"/>
  <c r="BY91" i="20"/>
  <c r="EB91" i="20"/>
  <c r="DC91" i="20"/>
  <c r="EH56" i="20"/>
  <c r="JN75" i="20"/>
  <c r="KO56" i="20"/>
  <c r="JM68" i="20"/>
  <c r="JM75" i="20"/>
  <c r="JG75" i="20"/>
  <c r="JM56" i="20"/>
  <c r="KO75" i="20"/>
  <c r="JH68" i="20"/>
  <c r="JG68" i="20"/>
  <c r="KQ56" i="20"/>
  <c r="KM68" i="20"/>
  <c r="KN56" i="20"/>
  <c r="JH56" i="20"/>
  <c r="LT85" i="20"/>
  <c r="JH75" i="20"/>
  <c r="JN85" i="20"/>
  <c r="KO85" i="20"/>
  <c r="KK91" i="20"/>
  <c r="KT91" i="20"/>
  <c r="LS68" i="20"/>
  <c r="LV68" i="20"/>
  <c r="LQ85" i="20"/>
  <c r="LZ85" i="20"/>
  <c r="LY91" i="20"/>
  <c r="KK56" i="20"/>
  <c r="JP95" i="20"/>
  <c r="JE86" i="20"/>
  <c r="JP73" i="20"/>
  <c r="JP89" i="20"/>
  <c r="JP82" i="20"/>
  <c r="KK85" i="20"/>
  <c r="JP80" i="20"/>
  <c r="JP94" i="20"/>
  <c r="JP59" i="20"/>
  <c r="JO85" i="20"/>
  <c r="JG91" i="20"/>
  <c r="KS91" i="20"/>
  <c r="KO91" i="20"/>
  <c r="LY56" i="20"/>
  <c r="LR56" i="20"/>
  <c r="LS75" i="20"/>
  <c r="LS85" i="20"/>
  <c r="LO91" i="20"/>
  <c r="LX91" i="20"/>
  <c r="KS85" i="20"/>
  <c r="JD80" i="20"/>
  <c r="LR91" i="20"/>
  <c r="KI79" i="20"/>
  <c r="JT79" i="20" s="1"/>
  <c r="CQ73" i="25" s="1"/>
  <c r="KI63" i="20"/>
  <c r="KI66" i="20"/>
  <c r="KG66" i="20" s="1"/>
  <c r="KI62" i="20"/>
  <c r="KG62" i="20" s="1"/>
  <c r="JH91" i="20"/>
  <c r="JL65" i="20"/>
  <c r="JD61" i="20"/>
  <c r="JF81" i="20"/>
  <c r="JE81" i="20"/>
  <c r="LW56" i="20"/>
  <c r="JF71" i="20"/>
  <c r="JP79" i="20"/>
  <c r="JE88" i="20"/>
  <c r="JL86" i="20"/>
  <c r="JP61" i="20"/>
  <c r="JJ69" i="20"/>
  <c r="JJ57" i="20"/>
  <c r="JP86" i="20"/>
  <c r="JE59" i="20"/>
  <c r="JI82" i="20"/>
  <c r="KI77" i="20"/>
  <c r="JZ77" i="20" s="1"/>
  <c r="CV71" i="25" s="1"/>
  <c r="JE83" i="20"/>
  <c r="JE72" i="20"/>
  <c r="JE87" i="20"/>
  <c r="JD69" i="20"/>
  <c r="JL83" i="20"/>
  <c r="JP76" i="20"/>
  <c r="JP71" i="20"/>
  <c r="JE76" i="20"/>
  <c r="JE71" i="20"/>
  <c r="JP58" i="20"/>
  <c r="JP70" i="20"/>
  <c r="KS56" i="20"/>
  <c r="JD72" i="20"/>
  <c r="JE64" i="20"/>
  <c r="JE61" i="20"/>
  <c r="JI64" i="20"/>
  <c r="JP63" i="20"/>
  <c r="KU91" i="20"/>
  <c r="LW68" i="20"/>
  <c r="JE94" i="20"/>
  <c r="KL75" i="20"/>
  <c r="JE57" i="20"/>
  <c r="JI61" i="20"/>
  <c r="JI89" i="20"/>
  <c r="KI86" i="20"/>
  <c r="KF86" i="20" s="1"/>
  <c r="JP62" i="20"/>
  <c r="JI72" i="20"/>
  <c r="JE92" i="20"/>
  <c r="JE89" i="20"/>
  <c r="JL77" i="20"/>
  <c r="JF69" i="20"/>
  <c r="JP69" i="20"/>
  <c r="JP93" i="20"/>
  <c r="JP60" i="20"/>
  <c r="JE58" i="20"/>
  <c r="JE80" i="20"/>
  <c r="KM85" i="20"/>
  <c r="JE77" i="20"/>
  <c r="JE70" i="20"/>
  <c r="JE65" i="20"/>
  <c r="LN63" i="20"/>
  <c r="LL63" i="20" s="1"/>
  <c r="JJ88" i="20"/>
  <c r="JP96" i="20"/>
  <c r="LN73" i="20"/>
  <c r="LE73" i="20" s="1"/>
  <c r="DG67" i="25" s="1"/>
  <c r="JE82" i="20"/>
  <c r="JP88" i="20"/>
  <c r="JE95" i="20"/>
  <c r="LN80" i="20"/>
  <c r="LL80" i="20" s="1"/>
  <c r="LN59" i="20"/>
  <c r="KI73" i="20"/>
  <c r="KF73" i="20" s="1"/>
  <c r="JE96" i="20"/>
  <c r="JP65" i="20"/>
  <c r="JP81" i="20"/>
  <c r="KJ68" i="20"/>
  <c r="LQ56" i="20"/>
  <c r="KJ75" i="20"/>
  <c r="LZ56" i="20"/>
  <c r="JM91" i="20"/>
  <c r="KQ85" i="20"/>
  <c r="LZ68" i="20"/>
  <c r="LV75" i="20"/>
  <c r="JD60" i="20"/>
  <c r="JL66" i="20"/>
  <c r="JF80" i="20"/>
  <c r="JI65" i="20"/>
  <c r="JF88" i="20"/>
  <c r="LW85" i="20"/>
  <c r="KU85" i="20"/>
  <c r="KN85" i="20"/>
  <c r="LT75" i="20"/>
  <c r="LX56" i="20"/>
  <c r="LT68" i="20"/>
  <c r="JJ65" i="20"/>
  <c r="JJ59" i="20"/>
  <c r="JJ86" i="20"/>
  <c r="JJ87" i="20"/>
  <c r="JL92" i="20"/>
  <c r="JI77" i="20"/>
  <c r="LO56" i="20"/>
  <c r="KJ85" i="20"/>
  <c r="KI96" i="20"/>
  <c r="JT96" i="20" s="1"/>
  <c r="KJ56" i="20"/>
  <c r="LN82" i="20"/>
  <c r="KY82" i="20" s="1"/>
  <c r="DB76" i="25" s="1"/>
  <c r="JI93" i="20"/>
  <c r="JJ94" i="20"/>
  <c r="JD87" i="20"/>
  <c r="JF70" i="20"/>
  <c r="LR68" i="20"/>
  <c r="JO68" i="20"/>
  <c r="KL85" i="20"/>
  <c r="KJ91" i="20"/>
  <c r="LP56" i="20"/>
  <c r="LQ75" i="20"/>
  <c r="LO75" i="20"/>
  <c r="KS75" i="20"/>
  <c r="LP68" i="20"/>
  <c r="LP91" i="20"/>
  <c r="JL57" i="20"/>
  <c r="KK68" i="20"/>
  <c r="KK75" i="20"/>
  <c r="KL91" i="20"/>
  <c r="LQ68" i="20"/>
  <c r="LR75" i="20"/>
  <c r="LV85" i="20"/>
  <c r="LR85" i="20"/>
  <c r="LO85" i="20"/>
  <c r="LQ91" i="20"/>
  <c r="LZ91" i="20"/>
  <c r="LW91" i="20"/>
  <c r="JF87" i="20"/>
  <c r="LN86" i="20"/>
  <c r="LE86" i="20" s="1"/>
  <c r="KI72" i="20"/>
  <c r="JT72" i="20" s="1"/>
  <c r="CQ66" i="25" s="1"/>
  <c r="JD83" i="20"/>
  <c r="JF64" i="20"/>
  <c r="JD57" i="20"/>
  <c r="JI86" i="20"/>
  <c r="JL82" i="20"/>
  <c r="LN79" i="20"/>
  <c r="LE79" i="20" s="1"/>
  <c r="DG73" i="25" s="1"/>
  <c r="JF59" i="20"/>
  <c r="JI57" i="20"/>
  <c r="JI87" i="20"/>
  <c r="KI92" i="20"/>
  <c r="JZ92" i="20" s="1"/>
  <c r="CV86" i="25" s="1"/>
  <c r="JL58" i="20"/>
  <c r="JF94" i="20"/>
  <c r="JI92" i="20"/>
  <c r="JD70" i="20"/>
  <c r="KI57" i="20"/>
  <c r="KF57" i="20" s="1"/>
  <c r="JL60" i="20"/>
  <c r="JF96" i="20"/>
  <c r="JI62" i="20"/>
  <c r="KI80" i="20"/>
  <c r="LN70" i="20"/>
  <c r="KY70" i="20" s="1"/>
  <c r="JD65" i="20"/>
  <c r="KI94" i="20"/>
  <c r="JF62" i="20"/>
  <c r="JL59" i="20"/>
  <c r="JF63" i="20"/>
  <c r="JI71" i="20"/>
  <c r="JL71" i="20"/>
  <c r="JF77" i="20"/>
  <c r="JI63" i="20"/>
  <c r="KI71" i="20"/>
  <c r="JZ71" i="20" s="1"/>
  <c r="KA71" i="20" s="1"/>
  <c r="JL79" i="20"/>
  <c r="KI58" i="20"/>
  <c r="JI96" i="20"/>
  <c r="KI61" i="20"/>
  <c r="JI88" i="20"/>
  <c r="JD92" i="20"/>
  <c r="JL69" i="20"/>
  <c r="JI81" i="20"/>
  <c r="JD86" i="20"/>
  <c r="JF60" i="20"/>
  <c r="JF73" i="20"/>
  <c r="JM85" i="20"/>
  <c r="JN91" i="20"/>
  <c r="KM91" i="20"/>
  <c r="LS56" i="20"/>
  <c r="LW75" i="20"/>
  <c r="JD73" i="20"/>
  <c r="JL95" i="20"/>
  <c r="KI70" i="20"/>
  <c r="KF70" i="20" s="1"/>
  <c r="JD64" i="20"/>
  <c r="KI65" i="20"/>
  <c r="KG65" i="20" s="1"/>
  <c r="JO75" i="20"/>
  <c r="JD95" i="20"/>
  <c r="KI83" i="20"/>
  <c r="JZ83" i="20" s="1"/>
  <c r="CV77" i="25" s="1"/>
  <c r="JL88" i="20"/>
  <c r="JJ70" i="20"/>
  <c r="JL89" i="20"/>
  <c r="LV56" i="20"/>
  <c r="LO68" i="20"/>
  <c r="LX68" i="20"/>
  <c r="LP75" i="20"/>
  <c r="LY75" i="20"/>
  <c r="LP85" i="20"/>
  <c r="LY85" i="20"/>
  <c r="LT91" i="20"/>
  <c r="JH85" i="20"/>
  <c r="JJ71" i="20"/>
  <c r="JJ58" i="20"/>
  <c r="JJ66" i="20"/>
  <c r="JJ62" i="20"/>
  <c r="JJ82" i="20"/>
  <c r="JJ79" i="20"/>
  <c r="JJ89" i="20"/>
  <c r="JJ95" i="20"/>
  <c r="JJ96" i="20"/>
  <c r="JG85" i="20"/>
  <c r="JO91" i="20"/>
  <c r="KN91" i="20"/>
  <c r="LT56" i="20"/>
  <c r="LX75" i="20"/>
  <c r="LX85" i="20"/>
  <c r="LS91" i="20"/>
  <c r="JJ80" i="20"/>
  <c r="JJ64" i="20"/>
  <c r="JE79" i="20"/>
  <c r="JP83" i="20"/>
  <c r="JP92" i="20"/>
  <c r="JP77" i="20"/>
  <c r="JP78" i="20"/>
  <c r="JI76" i="20"/>
  <c r="JJ81" i="20"/>
  <c r="JL73" i="20"/>
  <c r="JF78" i="20"/>
  <c r="JD94" i="20"/>
  <c r="JF93" i="20"/>
  <c r="LN66" i="20"/>
  <c r="LK66" i="20" s="1"/>
  <c r="JF95" i="20"/>
  <c r="JD63" i="20"/>
  <c r="JJ76" i="20"/>
  <c r="KI82" i="20"/>
  <c r="KG82" i="20" s="1"/>
  <c r="JJ60" i="20"/>
  <c r="JE62" i="20"/>
  <c r="JF61" i="20"/>
  <c r="JD62" i="20"/>
  <c r="LN94" i="20"/>
  <c r="JL78" i="20"/>
  <c r="JJ78" i="20"/>
  <c r="KI95" i="20"/>
  <c r="KG95" i="20" s="1"/>
  <c r="KI76" i="20"/>
  <c r="JI80" i="20"/>
  <c r="LN89" i="20"/>
  <c r="LN65" i="20"/>
  <c r="JE93" i="20"/>
  <c r="LN93" i="20"/>
  <c r="JJ73" i="20"/>
  <c r="LN60" i="20"/>
  <c r="LL60" i="20" s="1"/>
  <c r="JJ77" i="20"/>
  <c r="JE66" i="20"/>
  <c r="JL87" i="20"/>
  <c r="LN62" i="20"/>
  <c r="JL62" i="20"/>
  <c r="JP72" i="20"/>
  <c r="JP87" i="20"/>
  <c r="JP64" i="20"/>
  <c r="JP57" i="20"/>
  <c r="JP66" i="20"/>
  <c r="JD82" i="20"/>
  <c r="LN64" i="20"/>
  <c r="JI95" i="20"/>
  <c r="JJ92" i="20"/>
  <c r="JD81" i="20"/>
  <c r="KI88" i="20"/>
  <c r="JL64" i="20"/>
  <c r="JJ61" i="20"/>
  <c r="JD59" i="20"/>
  <c r="JI58" i="20"/>
  <c r="JJ83" i="20"/>
  <c r="JI59" i="20"/>
  <c r="JE63" i="20"/>
  <c r="JF72" i="20"/>
  <c r="LN95" i="20"/>
  <c r="KY95" i="20" s="1"/>
  <c r="DB89" i="25" s="1"/>
  <c r="LN96" i="20"/>
  <c r="JF89" i="20"/>
  <c r="LN58" i="20"/>
  <c r="JL70" i="20"/>
  <c r="JD71" i="20"/>
  <c r="JD58" i="20"/>
  <c r="JI94" i="20"/>
  <c r="JE78" i="20"/>
  <c r="JF57" i="20"/>
  <c r="KI59" i="20"/>
  <c r="JI73" i="20"/>
  <c r="JF58" i="20"/>
  <c r="JF66" i="20"/>
  <c r="JL63" i="20"/>
  <c r="KI93" i="20"/>
  <c r="LN81" i="20"/>
  <c r="LE81" i="20" s="1"/>
  <c r="DG75" i="25" s="1"/>
  <c r="JL93" i="20"/>
  <c r="JL76" i="20"/>
  <c r="LN57" i="20"/>
  <c r="LN77" i="20"/>
  <c r="KY77" i="20" s="1"/>
  <c r="DB71" i="25" s="1"/>
  <c r="JI66" i="20"/>
  <c r="LN61" i="20"/>
  <c r="LN87" i="20"/>
  <c r="JI69" i="20"/>
  <c r="JE73" i="20"/>
  <c r="JF82" i="20"/>
  <c r="KI64" i="20"/>
  <c r="JI60" i="20"/>
  <c r="JL94" i="20"/>
  <c r="LN78" i="20"/>
  <c r="LJ78" i="20" s="1"/>
  <c r="JL80" i="20"/>
  <c r="LN69" i="20"/>
  <c r="LN83" i="20"/>
  <c r="JD93" i="20"/>
  <c r="JL61" i="20"/>
  <c r="JF65" i="20"/>
  <c r="JI83" i="20"/>
  <c r="JD77" i="20"/>
  <c r="JD76" i="20"/>
  <c r="JF79" i="20"/>
  <c r="KI81" i="20"/>
  <c r="JF92" i="20"/>
  <c r="LN92" i="20"/>
  <c r="LL92" i="20" s="1"/>
  <c r="LN72" i="20"/>
  <c r="KY72" i="20" s="1"/>
  <c r="DB66" i="25" s="1"/>
  <c r="JD66" i="20"/>
  <c r="LN76" i="20"/>
  <c r="LL76" i="20" s="1"/>
  <c r="JF83" i="20"/>
  <c r="JD89" i="20"/>
  <c r="JL96" i="20"/>
  <c r="JF76" i="20"/>
  <c r="KI78" i="20"/>
  <c r="JL81" i="20"/>
  <c r="LN71" i="20"/>
  <c r="KI87" i="20"/>
  <c r="KI60" i="20"/>
  <c r="JD79" i="20"/>
  <c r="JE60" i="20"/>
  <c r="LN88" i="20"/>
  <c r="LK88" i="20" s="1"/>
  <c r="JD88" i="20"/>
  <c r="JI78" i="20"/>
  <c r="KI89" i="20"/>
  <c r="KF89" i="20" s="1"/>
  <c r="JI79" i="20"/>
  <c r="JD96" i="20"/>
  <c r="JD78" i="20"/>
  <c r="JI70" i="20"/>
  <c r="JF86" i="20"/>
  <c r="KI69" i="20"/>
  <c r="JL72" i="20"/>
  <c r="JJ72" i="20"/>
  <c r="JJ63" i="20"/>
  <c r="JJ93" i="20"/>
  <c r="JE69" i="20"/>
  <c r="LY68" i="20"/>
  <c r="LZ75" i="20"/>
  <c r="LV91" i="20"/>
  <c r="KQ91" i="20"/>
  <c r="KT85" i="20"/>
  <c r="FR58" i="20"/>
  <c r="FV57" i="20"/>
  <c r="HA59" i="20"/>
  <c r="IF96" i="20"/>
  <c r="HT76" i="20"/>
  <c r="HR76" i="20" s="1"/>
  <c r="GW57" i="20"/>
  <c r="FN60" i="20"/>
  <c r="IB62" i="20"/>
  <c r="IF57" i="20"/>
  <c r="HX63" i="20"/>
  <c r="FS58" i="20"/>
  <c r="GY64" i="20"/>
  <c r="GT58" i="20"/>
  <c r="FS66" i="20"/>
  <c r="HW58" i="20"/>
  <c r="FM57" i="20"/>
  <c r="GZ70" i="20"/>
  <c r="FR77" i="20"/>
  <c r="FJ61" i="20"/>
  <c r="IF61" i="20"/>
  <c r="FN57" i="20"/>
  <c r="GO57" i="20"/>
  <c r="GX57" i="20"/>
  <c r="HY57" i="20"/>
  <c r="FK58" i="20"/>
  <c r="FT58" i="20"/>
  <c r="GU58" i="20"/>
  <c r="HX58" i="20"/>
  <c r="FS59" i="20"/>
  <c r="HX59" i="20"/>
  <c r="FR60" i="20"/>
  <c r="HA60" i="20"/>
  <c r="GP61" i="20"/>
  <c r="FP62" i="20"/>
  <c r="FJ63" i="20"/>
  <c r="ID63" i="20"/>
  <c r="HX64" i="20"/>
  <c r="GS66" i="20"/>
  <c r="HY70" i="20"/>
  <c r="FM79" i="20"/>
  <c r="FO57" i="20"/>
  <c r="GP57" i="20"/>
  <c r="GY57" i="20"/>
  <c r="HZ57" i="20"/>
  <c r="FJ58" i="20"/>
  <c r="FU58" i="20"/>
  <c r="GO58" i="20"/>
  <c r="HZ58" i="20"/>
  <c r="GP59" i="20"/>
  <c r="HY59" i="20"/>
  <c r="FS60" i="20"/>
  <c r="HV60" i="20"/>
  <c r="GR61" i="20"/>
  <c r="FR62" i="20"/>
  <c r="FM63" i="20"/>
  <c r="IF63" i="20"/>
  <c r="HZ64" i="20"/>
  <c r="GZ66" i="20"/>
  <c r="FT71" i="20"/>
  <c r="HA79" i="20"/>
  <c r="FP57" i="20"/>
  <c r="GQ57" i="20"/>
  <c r="GZ57" i="20"/>
  <c r="HT57" i="20"/>
  <c r="FL58" i="20"/>
  <c r="FV58" i="20"/>
  <c r="GW58" i="20"/>
  <c r="ID58" i="20"/>
  <c r="GQ59" i="20"/>
  <c r="HZ59" i="20"/>
  <c r="FT60" i="20"/>
  <c r="HX60" i="20"/>
  <c r="GW61" i="20"/>
  <c r="GQ62" i="20"/>
  <c r="FT63" i="20"/>
  <c r="FP64" i="20"/>
  <c r="IE64" i="20"/>
  <c r="HZ66" i="20"/>
  <c r="FV72" i="20"/>
  <c r="IB80" i="20"/>
  <c r="FR57" i="20"/>
  <c r="GR57" i="20"/>
  <c r="FZ57" i="20" s="1"/>
  <c r="HA57" i="20"/>
  <c r="IB57" i="20"/>
  <c r="FM58" i="20"/>
  <c r="GP58" i="20"/>
  <c r="GK58" i="20" s="1"/>
  <c r="GX58" i="20"/>
  <c r="IE58" i="20"/>
  <c r="GS59" i="20"/>
  <c r="IB59" i="20"/>
  <c r="FV60" i="20"/>
  <c r="IB60" i="20"/>
  <c r="GY61" i="20"/>
  <c r="GS62" i="20"/>
  <c r="FV63" i="20"/>
  <c r="FJ64" i="20"/>
  <c r="FP65" i="20"/>
  <c r="FK69" i="20"/>
  <c r="GU72" i="20"/>
  <c r="FJ57" i="20"/>
  <c r="FS57" i="20"/>
  <c r="GS57" i="20"/>
  <c r="HU57" i="20"/>
  <c r="IC57" i="20"/>
  <c r="FN58" i="20"/>
  <c r="GQ58" i="20"/>
  <c r="GY58" i="20"/>
  <c r="IF58" i="20"/>
  <c r="GW59" i="20"/>
  <c r="IF59" i="20"/>
  <c r="GS60" i="20"/>
  <c r="ID60" i="20"/>
  <c r="HW61" i="20"/>
  <c r="GY62" i="20"/>
  <c r="GU63" i="20"/>
  <c r="GP64" i="20"/>
  <c r="FJ65" i="20"/>
  <c r="FS69" i="20"/>
  <c r="FJ73" i="20"/>
  <c r="FK57" i="20"/>
  <c r="FT57" i="20"/>
  <c r="GT57" i="20"/>
  <c r="HV57" i="20"/>
  <c r="ID57" i="20"/>
  <c r="FO58" i="20"/>
  <c r="GR58" i="20"/>
  <c r="HA58" i="20"/>
  <c r="FL59" i="20"/>
  <c r="FG59" i="20" s="1"/>
  <c r="GX59" i="20"/>
  <c r="FK60" i="20"/>
  <c r="GT60" i="20"/>
  <c r="IF60" i="20"/>
  <c r="HY61" i="20"/>
  <c r="HA62" i="20"/>
  <c r="GW63" i="20"/>
  <c r="GR64" i="20"/>
  <c r="GO65" i="20"/>
  <c r="FS70" i="20"/>
  <c r="GR76" i="20"/>
  <c r="FL57" i="20"/>
  <c r="FG57" i="20" s="1"/>
  <c r="FU57" i="20"/>
  <c r="GU57" i="20"/>
  <c r="HW57" i="20"/>
  <c r="IE57" i="20"/>
  <c r="FP58" i="20"/>
  <c r="GS58" i="20"/>
  <c r="HV58" i="20"/>
  <c r="FP59" i="20"/>
  <c r="GY59" i="20"/>
  <c r="FL60" i="20"/>
  <c r="GU60" i="20"/>
  <c r="FO61" i="20"/>
  <c r="ID61" i="20"/>
  <c r="HZ62" i="20"/>
  <c r="HV63" i="20"/>
  <c r="GW64" i="20"/>
  <c r="GY65" i="20"/>
  <c r="GS70" i="20"/>
  <c r="FF58" i="20"/>
  <c r="FG58" i="20"/>
  <c r="FH57" i="20"/>
  <c r="GL58" i="20"/>
  <c r="IE96" i="20"/>
  <c r="HV96" i="20"/>
  <c r="GU96" i="20"/>
  <c r="FU96" i="20"/>
  <c r="FL96" i="20"/>
  <c r="HZ95" i="20"/>
  <c r="GZ95" i="20"/>
  <c r="GQ95" i="20"/>
  <c r="FP95" i="20"/>
  <c r="IE94" i="20"/>
  <c r="HV94" i="20"/>
  <c r="GU94" i="20"/>
  <c r="FU94" i="20"/>
  <c r="FL94" i="20"/>
  <c r="HZ93" i="20"/>
  <c r="GZ93" i="20"/>
  <c r="GQ93" i="20"/>
  <c r="FP93" i="20"/>
  <c r="IE92" i="20"/>
  <c r="HV92" i="20"/>
  <c r="GU92" i="20"/>
  <c r="FU92" i="20"/>
  <c r="FL92" i="20"/>
  <c r="HZ89" i="20"/>
  <c r="GZ89" i="20"/>
  <c r="GQ89" i="20"/>
  <c r="FP89" i="20"/>
  <c r="IE88" i="20"/>
  <c r="HV88" i="20"/>
  <c r="GU88" i="20"/>
  <c r="GQ88" i="20"/>
  <c r="FL88" i="20"/>
  <c r="HZ87" i="20"/>
  <c r="GZ87" i="20"/>
  <c r="GQ87" i="20"/>
  <c r="FP87" i="20"/>
  <c r="IE86" i="20"/>
  <c r="HV86" i="20"/>
  <c r="GU86" i="20"/>
  <c r="FU86" i="20"/>
  <c r="FL86" i="20"/>
  <c r="HZ83" i="20"/>
  <c r="GZ83" i="20"/>
  <c r="GQ83" i="20"/>
  <c r="FP83" i="20"/>
  <c r="IE82" i="20"/>
  <c r="HV82" i="20"/>
  <c r="GU82" i="20"/>
  <c r="FU82" i="20"/>
  <c r="FL82" i="20"/>
  <c r="HZ81" i="20"/>
  <c r="GZ81" i="20"/>
  <c r="GQ81" i="20"/>
  <c r="FP81" i="20"/>
  <c r="IE80" i="20"/>
  <c r="HV80" i="20"/>
  <c r="GU80" i="20"/>
  <c r="FU80" i="20"/>
  <c r="FL80" i="20"/>
  <c r="HZ79" i="20"/>
  <c r="GZ79" i="20"/>
  <c r="GQ79" i="20"/>
  <c r="FP79" i="20"/>
  <c r="IE78" i="20"/>
  <c r="HV78" i="20"/>
  <c r="GU78" i="20"/>
  <c r="FU78" i="20"/>
  <c r="FL78" i="20"/>
  <c r="HZ77" i="20"/>
  <c r="HA77" i="20"/>
  <c r="GR77" i="20"/>
  <c r="FT77" i="20"/>
  <c r="FL77" i="20"/>
  <c r="IB76" i="20"/>
  <c r="GT76" i="20"/>
  <c r="FS76" i="20"/>
  <c r="IF73" i="20"/>
  <c r="HW73" i="20"/>
  <c r="GW73" i="20"/>
  <c r="FV73" i="20"/>
  <c r="FM73" i="20"/>
  <c r="IB72" i="20"/>
  <c r="HA72" i="20"/>
  <c r="GR72" i="20"/>
  <c r="ID96" i="20"/>
  <c r="HU96" i="20"/>
  <c r="GT96" i="20"/>
  <c r="FT96" i="20"/>
  <c r="FK96" i="20"/>
  <c r="HY95" i="20"/>
  <c r="GY95" i="20"/>
  <c r="GP95" i="20"/>
  <c r="FO95" i="20"/>
  <c r="ID94" i="20"/>
  <c r="HU94" i="20"/>
  <c r="GT94" i="20"/>
  <c r="FT94" i="20"/>
  <c r="FK94" i="20"/>
  <c r="HY93" i="20"/>
  <c r="GY93" i="20"/>
  <c r="GP93" i="20"/>
  <c r="FO93" i="20"/>
  <c r="ID92" i="20"/>
  <c r="HU92" i="20"/>
  <c r="GT92" i="20"/>
  <c r="FT92" i="20"/>
  <c r="FK92" i="20"/>
  <c r="HY89" i="20"/>
  <c r="GY89" i="20"/>
  <c r="GP89" i="20"/>
  <c r="FO89" i="20"/>
  <c r="ID88" i="20"/>
  <c r="HU88" i="20"/>
  <c r="GT88" i="20"/>
  <c r="GP88" i="20"/>
  <c r="FK88" i="20"/>
  <c r="HY87" i="20"/>
  <c r="GY87" i="20"/>
  <c r="GP87" i="20"/>
  <c r="FO87" i="20"/>
  <c r="ID86" i="20"/>
  <c r="HU86" i="20"/>
  <c r="GT86" i="20"/>
  <c r="FT86" i="20"/>
  <c r="FK86" i="20"/>
  <c r="HY83" i="20"/>
  <c r="GY83" i="20"/>
  <c r="GP83" i="20"/>
  <c r="FO83" i="20"/>
  <c r="ID82" i="20"/>
  <c r="HU82" i="20"/>
  <c r="GT82" i="20"/>
  <c r="FT82" i="20"/>
  <c r="FK82" i="20"/>
  <c r="HY81" i="20"/>
  <c r="GY81" i="20"/>
  <c r="GP81" i="20"/>
  <c r="FO81" i="20"/>
  <c r="ID80" i="20"/>
  <c r="HU80" i="20"/>
  <c r="GT80" i="20"/>
  <c r="FT80" i="20"/>
  <c r="FK80" i="20"/>
  <c r="HY79" i="20"/>
  <c r="GY79" i="20"/>
  <c r="GP79" i="20"/>
  <c r="FO79" i="20"/>
  <c r="ID78" i="20"/>
  <c r="HU78" i="20"/>
  <c r="GT78" i="20"/>
  <c r="FT78" i="20"/>
  <c r="FK78" i="20"/>
  <c r="HY77" i="20"/>
  <c r="GZ77" i="20"/>
  <c r="GQ77" i="20"/>
  <c r="FS77" i="20"/>
  <c r="IC96" i="20"/>
  <c r="HT96" i="20"/>
  <c r="HR96" i="20" s="1"/>
  <c r="GS96" i="20"/>
  <c r="FS96" i="20"/>
  <c r="FJ96" i="20"/>
  <c r="FH96" i="20" s="1"/>
  <c r="HX95" i="20"/>
  <c r="GX95" i="20"/>
  <c r="GO95" i="20"/>
  <c r="GM95" i="20" s="1"/>
  <c r="FN95" i="20"/>
  <c r="IC94" i="20"/>
  <c r="HT94" i="20"/>
  <c r="HR94" i="20" s="1"/>
  <c r="GS94" i="20"/>
  <c r="FS94" i="20"/>
  <c r="FJ94" i="20"/>
  <c r="FH94" i="20" s="1"/>
  <c r="HX93" i="20"/>
  <c r="GX93" i="20"/>
  <c r="GO93" i="20"/>
  <c r="GM93" i="20" s="1"/>
  <c r="FN93" i="20"/>
  <c r="IC92" i="20"/>
  <c r="HT92" i="20"/>
  <c r="GS92" i="20"/>
  <c r="FS92" i="20"/>
  <c r="FJ92" i="20"/>
  <c r="HX89" i="20"/>
  <c r="GX89" i="20"/>
  <c r="GO89" i="20"/>
  <c r="GM89" i="20" s="1"/>
  <c r="FN89" i="20"/>
  <c r="IC88" i="20"/>
  <c r="HT88" i="20"/>
  <c r="HR88" i="20" s="1"/>
  <c r="GS88" i="20"/>
  <c r="GO88" i="20"/>
  <c r="GM88" i="20" s="1"/>
  <c r="FJ88" i="20"/>
  <c r="FH88" i="20" s="1"/>
  <c r="HX87" i="20"/>
  <c r="GX87" i="20"/>
  <c r="GO87" i="20"/>
  <c r="GM87" i="20" s="1"/>
  <c r="FN87" i="20"/>
  <c r="IC86" i="20"/>
  <c r="HT86" i="20"/>
  <c r="GS86" i="20"/>
  <c r="FS86" i="20"/>
  <c r="FJ86" i="20"/>
  <c r="HX83" i="20"/>
  <c r="GX83" i="20"/>
  <c r="GO83" i="20"/>
  <c r="GM83" i="20" s="1"/>
  <c r="FN83" i="20"/>
  <c r="IC82" i="20"/>
  <c r="HT82" i="20"/>
  <c r="HR82" i="20" s="1"/>
  <c r="IB96" i="20"/>
  <c r="HA96" i="20"/>
  <c r="GR96" i="20"/>
  <c r="FR96" i="20"/>
  <c r="IF95" i="20"/>
  <c r="HW95" i="20"/>
  <c r="GW95" i="20"/>
  <c r="FV95" i="20"/>
  <c r="FM95" i="20"/>
  <c r="IB94" i="20"/>
  <c r="HA94" i="20"/>
  <c r="GR94" i="20"/>
  <c r="FR94" i="20"/>
  <c r="IF93" i="20"/>
  <c r="HW93" i="20"/>
  <c r="GW93" i="20"/>
  <c r="FV93" i="20"/>
  <c r="FM93" i="20"/>
  <c r="IB92" i="20"/>
  <c r="HA92" i="20"/>
  <c r="GR92" i="20"/>
  <c r="FR92" i="20"/>
  <c r="IF89" i="20"/>
  <c r="HW89" i="20"/>
  <c r="GW89" i="20"/>
  <c r="FV89" i="20"/>
  <c r="FM89" i="20"/>
  <c r="IB88" i="20"/>
  <c r="HA88" i="20"/>
  <c r="GR88" i="20"/>
  <c r="FV88" i="20"/>
  <c r="FR88" i="20"/>
  <c r="IF87" i="20"/>
  <c r="HW87" i="20"/>
  <c r="GW87" i="20"/>
  <c r="FV87" i="20"/>
  <c r="FM87" i="20"/>
  <c r="IB86" i="20"/>
  <c r="HA86" i="20"/>
  <c r="GR86" i="20"/>
  <c r="FR86" i="20"/>
  <c r="IF83" i="20"/>
  <c r="HZ96" i="20"/>
  <c r="GZ96" i="20"/>
  <c r="GQ96" i="20"/>
  <c r="FP96" i="20"/>
  <c r="IE95" i="20"/>
  <c r="HV95" i="20"/>
  <c r="GU95" i="20"/>
  <c r="FU95" i="20"/>
  <c r="FL95" i="20"/>
  <c r="HZ94" i="20"/>
  <c r="GZ94" i="20"/>
  <c r="GQ94" i="20"/>
  <c r="FP94" i="20"/>
  <c r="IE93" i="20"/>
  <c r="HV93" i="20"/>
  <c r="GU93" i="20"/>
  <c r="FU93" i="20"/>
  <c r="FL93" i="20"/>
  <c r="HZ92" i="20"/>
  <c r="GZ92" i="20"/>
  <c r="GQ92" i="20"/>
  <c r="FP92" i="20"/>
  <c r="IE89" i="20"/>
  <c r="HV89" i="20"/>
  <c r="GU89" i="20"/>
  <c r="FU89" i="20"/>
  <c r="FL89" i="20"/>
  <c r="HZ88" i="20"/>
  <c r="GZ88" i="20"/>
  <c r="FU88" i="20"/>
  <c r="FP88" i="20"/>
  <c r="IE87" i="20"/>
  <c r="HV87" i="20"/>
  <c r="GU87" i="20"/>
  <c r="FU87" i="20"/>
  <c r="FL87" i="20"/>
  <c r="HZ86" i="20"/>
  <c r="GZ86" i="20"/>
  <c r="GQ86" i="20"/>
  <c r="FP86" i="20"/>
  <c r="IE83" i="20"/>
  <c r="HV83" i="20"/>
  <c r="GU83" i="20"/>
  <c r="FU83" i="20"/>
  <c r="FL83" i="20"/>
  <c r="HZ82" i="20"/>
  <c r="GZ82" i="20"/>
  <c r="GQ82" i="20"/>
  <c r="FP82" i="20"/>
  <c r="IE81" i="20"/>
  <c r="HV81" i="20"/>
  <c r="GU81" i="20"/>
  <c r="FU81" i="20"/>
  <c r="FL81" i="20"/>
  <c r="HZ80" i="20"/>
  <c r="GZ80" i="20"/>
  <c r="GQ80" i="20"/>
  <c r="FP80" i="20"/>
  <c r="IE79" i="20"/>
  <c r="HV79" i="20"/>
  <c r="GU79" i="20"/>
  <c r="FU79" i="20"/>
  <c r="FL79" i="20"/>
  <c r="HZ78" i="20"/>
  <c r="HY96" i="20"/>
  <c r="GY96" i="20"/>
  <c r="GP96" i="20"/>
  <c r="FO96" i="20"/>
  <c r="ID95" i="20"/>
  <c r="HU95" i="20"/>
  <c r="GT95" i="20"/>
  <c r="FT95" i="20"/>
  <c r="FK95" i="20"/>
  <c r="HY94" i="20"/>
  <c r="GY94" i="20"/>
  <c r="GP94" i="20"/>
  <c r="FO94" i="20"/>
  <c r="ID93" i="20"/>
  <c r="HU93" i="20"/>
  <c r="GT93" i="20"/>
  <c r="FT93" i="20"/>
  <c r="FK93" i="20"/>
  <c r="HY92" i="20"/>
  <c r="GY92" i="20"/>
  <c r="GP92" i="20"/>
  <c r="FO92" i="20"/>
  <c r="ID89" i="20"/>
  <c r="HU89" i="20"/>
  <c r="GT89" i="20"/>
  <c r="FT89" i="20"/>
  <c r="FK89" i="20"/>
  <c r="HY88" i="20"/>
  <c r="GY88" i="20"/>
  <c r="FT88" i="20"/>
  <c r="FO88" i="20"/>
  <c r="ID87" i="20"/>
  <c r="HU87" i="20"/>
  <c r="GT87" i="20"/>
  <c r="FT87" i="20"/>
  <c r="FK87" i="20"/>
  <c r="HY86" i="20"/>
  <c r="GY86" i="20"/>
  <c r="GP86" i="20"/>
  <c r="FO86" i="20"/>
  <c r="ID83" i="20"/>
  <c r="HU83" i="20"/>
  <c r="GT83" i="20"/>
  <c r="FT83" i="20"/>
  <c r="FK83" i="20"/>
  <c r="HY82" i="20"/>
  <c r="GY82" i="20"/>
  <c r="GP82" i="20"/>
  <c r="FO82" i="20"/>
  <c r="ID81" i="20"/>
  <c r="HU81" i="20"/>
  <c r="GT81" i="20"/>
  <c r="FT81" i="20"/>
  <c r="FK81" i="20"/>
  <c r="HY80" i="20"/>
  <c r="GY80" i="20"/>
  <c r="GP80" i="20"/>
  <c r="FO80" i="20"/>
  <c r="ID79" i="20"/>
  <c r="HU79" i="20"/>
  <c r="GT79" i="20"/>
  <c r="FT79" i="20"/>
  <c r="FK79" i="20"/>
  <c r="HY78" i="20"/>
  <c r="HX96" i="20"/>
  <c r="GX96" i="20"/>
  <c r="GO96" i="20"/>
  <c r="GM96" i="20" s="1"/>
  <c r="FN96" i="20"/>
  <c r="IC95" i="20"/>
  <c r="HT95" i="20"/>
  <c r="HR95" i="20" s="1"/>
  <c r="GS95" i="20"/>
  <c r="FS95" i="20"/>
  <c r="FJ95" i="20"/>
  <c r="FH95" i="20" s="1"/>
  <c r="HX94" i="20"/>
  <c r="GX94" i="20"/>
  <c r="GO94" i="20"/>
  <c r="GM94" i="20" s="1"/>
  <c r="FN94" i="20"/>
  <c r="IC93" i="20"/>
  <c r="HT93" i="20"/>
  <c r="HR93" i="20" s="1"/>
  <c r="GS93" i="20"/>
  <c r="FS93" i="20"/>
  <c r="FJ93" i="20"/>
  <c r="FH93" i="20" s="1"/>
  <c r="HX92" i="20"/>
  <c r="GX92" i="20"/>
  <c r="GO92" i="20"/>
  <c r="FN92" i="20"/>
  <c r="IC89" i="20"/>
  <c r="HT89" i="20"/>
  <c r="HR89" i="20" s="1"/>
  <c r="GS89" i="20"/>
  <c r="FS89" i="20"/>
  <c r="FJ89" i="20"/>
  <c r="FH89" i="20" s="1"/>
  <c r="HX88" i="20"/>
  <c r="GX88" i="20"/>
  <c r="FS88" i="20"/>
  <c r="FN88" i="20"/>
  <c r="IC87" i="20"/>
  <c r="HT87" i="20"/>
  <c r="HR87" i="20" s="1"/>
  <c r="GS87" i="20"/>
  <c r="FS87" i="20"/>
  <c r="FJ87" i="20"/>
  <c r="FH87" i="20" s="1"/>
  <c r="HX86" i="20"/>
  <c r="GX86" i="20"/>
  <c r="GO86" i="20"/>
  <c r="FN86" i="20"/>
  <c r="IC83" i="20"/>
  <c r="HT83" i="20"/>
  <c r="HR83" i="20" s="1"/>
  <c r="GS83" i="20"/>
  <c r="FS83" i="20"/>
  <c r="FJ83" i="20"/>
  <c r="FH83" i="20" s="1"/>
  <c r="HX82" i="20"/>
  <c r="GX82" i="20"/>
  <c r="GO82" i="20"/>
  <c r="GM82" i="20" s="1"/>
  <c r="FN82" i="20"/>
  <c r="IC81" i="20"/>
  <c r="HT81" i="20"/>
  <c r="HR81" i="20" s="1"/>
  <c r="GS81" i="20"/>
  <c r="FS81" i="20"/>
  <c r="FJ81" i="20"/>
  <c r="FH81" i="20" s="1"/>
  <c r="HX80" i="20"/>
  <c r="GX80" i="20"/>
  <c r="GO80" i="20"/>
  <c r="GM80" i="20" s="1"/>
  <c r="FN80" i="20"/>
  <c r="IC79" i="20"/>
  <c r="HT79" i="20"/>
  <c r="HR79" i="20" s="1"/>
  <c r="GS79" i="20"/>
  <c r="FS79" i="20"/>
  <c r="FJ79" i="20"/>
  <c r="FH79" i="20" s="1"/>
  <c r="HX78" i="20"/>
  <c r="GX78" i="20"/>
  <c r="GO78" i="20"/>
  <c r="GM78" i="20" s="1"/>
  <c r="FN78" i="20"/>
  <c r="IC77" i="20"/>
  <c r="HU77" i="20"/>
  <c r="GT77" i="20"/>
  <c r="FV77" i="20"/>
  <c r="FN77" i="20"/>
  <c r="ID76" i="20"/>
  <c r="HU76" i="20"/>
  <c r="GW76" i="20"/>
  <c r="FU76" i="20"/>
  <c r="FK76" i="20"/>
  <c r="HY73" i="20"/>
  <c r="HW96" i="20"/>
  <c r="IF94" i="20"/>
  <c r="FR93" i="20"/>
  <c r="GR89" i="20"/>
  <c r="HW86" i="20"/>
  <c r="GR83" i="20"/>
  <c r="GW82" i="20"/>
  <c r="IF81" i="20"/>
  <c r="GO81" i="20"/>
  <c r="GM81" i="20" s="1"/>
  <c r="HW80" i="20"/>
  <c r="FR80" i="20"/>
  <c r="GX79" i="20"/>
  <c r="IF78" i="20"/>
  <c r="GW78" i="20"/>
  <c r="FP78" i="20"/>
  <c r="HY76" i="20"/>
  <c r="GU77" i="20"/>
  <c r="FP77" i="20"/>
  <c r="GQ76" i="20"/>
  <c r="FL76" i="20"/>
  <c r="HV73" i="20"/>
  <c r="GT73" i="20"/>
  <c r="FS73" i="20"/>
  <c r="IF72" i="20"/>
  <c r="HV72" i="20"/>
  <c r="GT72" i="20"/>
  <c r="FU72" i="20"/>
  <c r="FL72" i="20"/>
  <c r="HZ71" i="20"/>
  <c r="GZ71" i="20"/>
  <c r="GQ71" i="20"/>
  <c r="FS71" i="20"/>
  <c r="FJ71" i="20"/>
  <c r="HX70" i="20"/>
  <c r="GY70" i="20"/>
  <c r="GR70" i="20"/>
  <c r="FR70" i="20"/>
  <c r="IF69" i="20"/>
  <c r="HX69" i="20"/>
  <c r="GZ69" i="20"/>
  <c r="GQ69" i="20"/>
  <c r="FR69" i="20"/>
  <c r="FJ69" i="20"/>
  <c r="HY66" i="20"/>
  <c r="GY66" i="20"/>
  <c r="GR66" i="20"/>
  <c r="FR66" i="20"/>
  <c r="FK66" i="20"/>
  <c r="HY65" i="20"/>
  <c r="GX65" i="20"/>
  <c r="GP65" i="20"/>
  <c r="IF64" i="20"/>
  <c r="HY64" i="20"/>
  <c r="GX64" i="20"/>
  <c r="GQ64" i="20"/>
  <c r="IE63" i="20"/>
  <c r="HW63" i="20"/>
  <c r="GO63" i="20"/>
  <c r="FU63" i="20"/>
  <c r="FL63" i="20"/>
  <c r="FG63" i="20" s="1"/>
  <c r="HT62" i="20"/>
  <c r="GZ62" i="20"/>
  <c r="GR62" i="20"/>
  <c r="FJ62" i="20"/>
  <c r="FH62" i="20" s="1"/>
  <c r="IE61" i="20"/>
  <c r="HX61" i="20"/>
  <c r="GX61" i="20"/>
  <c r="GQ61" i="20"/>
  <c r="FP61" i="20"/>
  <c r="IC60" i="20"/>
  <c r="HU60" i="20"/>
  <c r="GW96" i="20"/>
  <c r="HW94" i="20"/>
  <c r="IF92" i="20"/>
  <c r="FR89" i="20"/>
  <c r="GW86" i="20"/>
  <c r="FV83" i="20"/>
  <c r="GS82" i="20"/>
  <c r="IB81" i="20"/>
  <c r="FV81" i="20"/>
  <c r="HT80" i="20"/>
  <c r="HR80" i="20" s="1"/>
  <c r="FM80" i="20"/>
  <c r="GW79" i="20"/>
  <c r="IC78" i="20"/>
  <c r="GS78" i="20"/>
  <c r="FO78" i="20"/>
  <c r="HX77" i="20"/>
  <c r="GS77" i="20"/>
  <c r="FP76" i="20"/>
  <c r="IC76" i="20"/>
  <c r="HA76" i="20"/>
  <c r="GO76" i="20"/>
  <c r="FJ76" i="20"/>
  <c r="HU73" i="20"/>
  <c r="GS73" i="20"/>
  <c r="FR73" i="20"/>
  <c r="FH73" i="20" s="1"/>
  <c r="IE72" i="20"/>
  <c r="HU72" i="20"/>
  <c r="GS72" i="20"/>
  <c r="FT72" i="20"/>
  <c r="FK72" i="20"/>
  <c r="HY71" i="20"/>
  <c r="GY71" i="20"/>
  <c r="GO71" i="20"/>
  <c r="GM71" i="20" s="1"/>
  <c r="FR71" i="20"/>
  <c r="FH71" i="20" s="1"/>
  <c r="IF70" i="20"/>
  <c r="HW70" i="20"/>
  <c r="GX70" i="20"/>
  <c r="GP70" i="20"/>
  <c r="FJ70" i="20"/>
  <c r="IE69" i="20"/>
  <c r="HW69" i="20"/>
  <c r="GY69" i="20"/>
  <c r="GP69" i="20"/>
  <c r="FP69" i="20"/>
  <c r="IF66" i="20"/>
  <c r="HX66" i="20"/>
  <c r="GX66" i="20"/>
  <c r="GQ66" i="20"/>
  <c r="FP66" i="20"/>
  <c r="IF65" i="20"/>
  <c r="HX65" i="20"/>
  <c r="GW65" i="20"/>
  <c r="GM65" i="20" s="1"/>
  <c r="FV96" i="20"/>
  <c r="GW94" i="20"/>
  <c r="HW92" i="20"/>
  <c r="IF88" i="20"/>
  <c r="FV86" i="20"/>
  <c r="FR83" i="20"/>
  <c r="GR82" i="20"/>
  <c r="HX81" i="20"/>
  <c r="FR81" i="20"/>
  <c r="HA80" i="20"/>
  <c r="FJ80" i="20"/>
  <c r="FH80" i="20" s="1"/>
  <c r="GR79" i="20"/>
  <c r="IB78" i="20"/>
  <c r="GR78" i="20"/>
  <c r="FM78" i="20"/>
  <c r="HW77" i="20"/>
  <c r="GO77" i="20"/>
  <c r="GM77" i="20" s="1"/>
  <c r="FO77" i="20"/>
  <c r="HZ76" i="20"/>
  <c r="GZ76" i="20"/>
  <c r="FV76" i="20"/>
  <c r="IE73" i="20"/>
  <c r="HT73" i="20"/>
  <c r="HR73" i="20" s="1"/>
  <c r="GR73" i="20"/>
  <c r="FP73" i="20"/>
  <c r="ID72" i="20"/>
  <c r="HT72" i="20"/>
  <c r="HR72" i="20" s="1"/>
  <c r="GP72" i="20"/>
  <c r="FS72" i="20"/>
  <c r="FJ72" i="20"/>
  <c r="HX71" i="20"/>
  <c r="GX71" i="20"/>
  <c r="GP71" i="20"/>
  <c r="FP71" i="20"/>
  <c r="IE70" i="20"/>
  <c r="HV70" i="20"/>
  <c r="GW70" i="20"/>
  <c r="GO70" i="20"/>
  <c r="GM70" i="20" s="1"/>
  <c r="FP70" i="20"/>
  <c r="ID69" i="20"/>
  <c r="GX69" i="20"/>
  <c r="FO69" i="20"/>
  <c r="IE66" i="20"/>
  <c r="HW66" i="20"/>
  <c r="GW66" i="20"/>
  <c r="FO66" i="20"/>
  <c r="IE65" i="20"/>
  <c r="HW65" i="20"/>
  <c r="GU65" i="20"/>
  <c r="FV65" i="20"/>
  <c r="FO65" i="20"/>
  <c r="ID64" i="20"/>
  <c r="HW64" i="20"/>
  <c r="GO64" i="20"/>
  <c r="FV64" i="20"/>
  <c r="FO64" i="20"/>
  <c r="IC63" i="20"/>
  <c r="HU63" i="20"/>
  <c r="GT63" i="20"/>
  <c r="FS63" i="20"/>
  <c r="FK63" i="20"/>
  <c r="HY62" i="20"/>
  <c r="GX62" i="20"/>
  <c r="GP62" i="20"/>
  <c r="FO62" i="20"/>
  <c r="IC61" i="20"/>
  <c r="HV61" i="20"/>
  <c r="GO61" i="20"/>
  <c r="FV61" i="20"/>
  <c r="FN61" i="20"/>
  <c r="HT60" i="20"/>
  <c r="GZ60" i="20"/>
  <c r="GR60" i="20"/>
  <c r="FJ60" i="20"/>
  <c r="FF60" i="20" s="1"/>
  <c r="IE59" i="20"/>
  <c r="HW59" i="20"/>
  <c r="GO59" i="20"/>
  <c r="FV59" i="20"/>
  <c r="FO59" i="20"/>
  <c r="IC58" i="20"/>
  <c r="HU58" i="20"/>
  <c r="FM96" i="20"/>
  <c r="FV94" i="20"/>
  <c r="GW92" i="20"/>
  <c r="HW88" i="20"/>
  <c r="FM88" i="20"/>
  <c r="IB87" i="20"/>
  <c r="FM86" i="20"/>
  <c r="FM83" i="20"/>
  <c r="FV82" i="20"/>
  <c r="HW81" i="20"/>
  <c r="FN81" i="20"/>
  <c r="GW80" i="20"/>
  <c r="IF79" i="20"/>
  <c r="GO79" i="20"/>
  <c r="GM79" i="20" s="1"/>
  <c r="HW78" i="20"/>
  <c r="GQ78" i="20"/>
  <c r="GL78" i="20" s="1"/>
  <c r="FJ78" i="20"/>
  <c r="FH78" i="20" s="1"/>
  <c r="HV77" i="20"/>
  <c r="FM77" i="20"/>
  <c r="HX76" i="20"/>
  <c r="GY76" i="20"/>
  <c r="FT76" i="20"/>
  <c r="ID73" i="20"/>
  <c r="HA73" i="20"/>
  <c r="GQ73" i="20"/>
  <c r="FO73" i="20"/>
  <c r="IC72" i="20"/>
  <c r="GZ72" i="20"/>
  <c r="GO72" i="20"/>
  <c r="GM72" i="20" s="1"/>
  <c r="FR72" i="20"/>
  <c r="FH72" i="20" s="1"/>
  <c r="IF71" i="20"/>
  <c r="HW71" i="20"/>
  <c r="GW71" i="20"/>
  <c r="FO71" i="20"/>
  <c r="ID70" i="20"/>
  <c r="HU70" i="20"/>
  <c r="GU70" i="20"/>
  <c r="GQ70" i="20"/>
  <c r="FO70" i="20"/>
  <c r="IC69" i="20"/>
  <c r="HV69" i="20"/>
  <c r="GW69" i="20"/>
  <c r="GO69" i="20"/>
  <c r="FN69" i="20"/>
  <c r="ID66" i="20"/>
  <c r="HV66" i="20"/>
  <c r="GO66" i="20"/>
  <c r="GP66" i="20"/>
  <c r="FN66" i="20"/>
  <c r="ID65" i="20"/>
  <c r="HV65" i="20"/>
  <c r="GT65" i="20"/>
  <c r="FU65" i="20"/>
  <c r="FN65" i="20"/>
  <c r="IC64" i="20"/>
  <c r="HV64" i="20"/>
  <c r="FU64" i="20"/>
  <c r="FN64" i="20"/>
  <c r="IB63" i="20"/>
  <c r="HA63" i="20"/>
  <c r="GS63" i="20"/>
  <c r="FR63" i="20"/>
  <c r="FH63" i="20" s="1"/>
  <c r="IF62" i="20"/>
  <c r="HX62" i="20"/>
  <c r="GW62" i="20"/>
  <c r="FV62" i="20"/>
  <c r="FN62" i="20"/>
  <c r="IB61" i="20"/>
  <c r="HU61" i="20"/>
  <c r="FU61" i="20"/>
  <c r="FM61" i="20"/>
  <c r="HZ60" i="20"/>
  <c r="GY60" i="20"/>
  <c r="GQ60" i="20"/>
  <c r="FP60" i="20"/>
  <c r="ID59" i="20"/>
  <c r="HV59" i="20"/>
  <c r="GU59" i="20"/>
  <c r="FU59" i="20"/>
  <c r="FN59" i="20"/>
  <c r="IB58" i="20"/>
  <c r="IB95" i="20"/>
  <c r="FM94" i="20"/>
  <c r="FV92" i="20"/>
  <c r="GW88" i="20"/>
  <c r="HA87" i="20"/>
  <c r="IB83" i="20"/>
  <c r="IF82" i="20"/>
  <c r="FS82" i="20"/>
  <c r="HA81" i="20"/>
  <c r="FM81" i="20"/>
  <c r="GS80" i="20"/>
  <c r="IB79" i="20"/>
  <c r="FV79" i="20"/>
  <c r="HT78" i="20"/>
  <c r="HR78" i="20" s="1"/>
  <c r="GP78" i="20"/>
  <c r="IF77" i="20"/>
  <c r="HT77" i="20"/>
  <c r="GP77" i="20"/>
  <c r="FK77" i="20"/>
  <c r="HW76" i="20"/>
  <c r="GX76" i="20"/>
  <c r="FR76" i="20"/>
  <c r="IC73" i="20"/>
  <c r="GZ73" i="20"/>
  <c r="GP73" i="20"/>
  <c r="FN73" i="20"/>
  <c r="HZ72" i="20"/>
  <c r="GY72" i="20"/>
  <c r="FP72" i="20"/>
  <c r="IE71" i="20"/>
  <c r="HV71" i="20"/>
  <c r="GU71" i="20"/>
  <c r="FN71" i="20"/>
  <c r="IC70" i="20"/>
  <c r="HT70" i="20"/>
  <c r="HR70" i="20" s="1"/>
  <c r="GT70" i="20"/>
  <c r="FV70" i="20"/>
  <c r="FN70" i="20"/>
  <c r="IB69" i="20"/>
  <c r="HU69" i="20"/>
  <c r="GU69" i="20"/>
  <c r="FV69" i="20"/>
  <c r="FM69" i="20"/>
  <c r="IC66" i="20"/>
  <c r="FV66" i="20"/>
  <c r="FM66" i="20"/>
  <c r="IC65" i="20"/>
  <c r="HU65" i="20"/>
  <c r="GS65" i="20"/>
  <c r="FT65" i="20"/>
  <c r="FM65" i="20"/>
  <c r="IB64" i="20"/>
  <c r="HU64" i="20"/>
  <c r="GU64" i="20"/>
  <c r="FT64" i="20"/>
  <c r="FM64" i="20"/>
  <c r="HT63" i="20"/>
  <c r="HQ63" i="20" s="1"/>
  <c r="GZ63" i="20"/>
  <c r="GR63" i="20"/>
  <c r="FP63" i="20"/>
  <c r="IE62" i="20"/>
  <c r="HW62" i="20"/>
  <c r="GO62" i="20"/>
  <c r="GL62" i="20" s="1"/>
  <c r="FU62" i="20"/>
  <c r="FM62" i="20"/>
  <c r="HT61" i="20"/>
  <c r="GU61" i="20"/>
  <c r="FT61" i="20"/>
  <c r="FK61" i="20"/>
  <c r="HY60" i="20"/>
  <c r="GX60" i="20"/>
  <c r="GP60" i="20"/>
  <c r="FO60" i="20"/>
  <c r="IC59" i="20"/>
  <c r="HU59" i="20"/>
  <c r="GT59" i="20"/>
  <c r="FT59" i="20"/>
  <c r="FM59" i="20"/>
  <c r="HT58" i="20"/>
  <c r="HQ58" i="20" s="1"/>
  <c r="GZ58" i="20"/>
  <c r="HA95" i="20"/>
  <c r="IB93" i="20"/>
  <c r="FM92" i="20"/>
  <c r="GR87" i="20"/>
  <c r="HW83" i="20"/>
  <c r="IB82" i="20"/>
  <c r="FR82" i="20"/>
  <c r="GX81" i="20"/>
  <c r="IF80" i="20"/>
  <c r="GR80" i="20"/>
  <c r="HX79" i="20"/>
  <c r="FR79" i="20"/>
  <c r="HA78" i="20"/>
  <c r="FV78" i="20"/>
  <c r="IE77" i="20"/>
  <c r="GY77" i="20"/>
  <c r="GP76" i="20"/>
  <c r="FJ77" i="20"/>
  <c r="FH77" i="20" s="1"/>
  <c r="HV76" i="20"/>
  <c r="GU76" i="20"/>
  <c r="FO76" i="20"/>
  <c r="IB73" i="20"/>
  <c r="GY73" i="20"/>
  <c r="GO73" i="20"/>
  <c r="GM73" i="20" s="1"/>
  <c r="FL73" i="20"/>
  <c r="FG73" i="20" s="1"/>
  <c r="HY72" i="20"/>
  <c r="GX72" i="20"/>
  <c r="FO72" i="20"/>
  <c r="ID71" i="20"/>
  <c r="HU71" i="20"/>
  <c r="GT71" i="20"/>
  <c r="FV71" i="20"/>
  <c r="FM71" i="20"/>
  <c r="IB70" i="20"/>
  <c r="GT69" i="20"/>
  <c r="FU70" i="20"/>
  <c r="FM70" i="20"/>
  <c r="HZ69" i="20"/>
  <c r="HT69" i="20"/>
  <c r="GS69" i="20"/>
  <c r="FU69" i="20"/>
  <c r="IB66" i="20"/>
  <c r="HU66" i="20"/>
  <c r="GU66" i="20"/>
  <c r="FU66" i="20"/>
  <c r="FL66" i="20"/>
  <c r="IB65" i="20"/>
  <c r="HA65" i="20"/>
  <c r="GR65" i="20"/>
  <c r="FS65" i="20"/>
  <c r="FL65" i="20"/>
  <c r="FG65" i="20" s="1"/>
  <c r="HT64" i="20"/>
  <c r="HA64" i="20"/>
  <c r="GT64" i="20"/>
  <c r="FS64" i="20"/>
  <c r="FL64" i="20"/>
  <c r="FG64" i="20" s="1"/>
  <c r="HZ63" i="20"/>
  <c r="GY63" i="20"/>
  <c r="GQ63" i="20"/>
  <c r="FO63" i="20"/>
  <c r="ID62" i="20"/>
  <c r="HV62" i="20"/>
  <c r="GU62" i="20"/>
  <c r="FT62" i="20"/>
  <c r="FL62" i="20"/>
  <c r="HA61" i="20"/>
  <c r="GT61" i="20"/>
  <c r="FS61" i="20"/>
  <c r="GR95" i="20"/>
  <c r="HA93" i="20"/>
  <c r="IB89" i="20"/>
  <c r="FR87" i="20"/>
  <c r="HA83" i="20"/>
  <c r="HW82" i="20"/>
  <c r="FM82" i="20"/>
  <c r="GW81" i="20"/>
  <c r="IC80" i="20"/>
  <c r="FV80" i="20"/>
  <c r="HW79" i="20"/>
  <c r="FN79" i="20"/>
  <c r="GZ78" i="20"/>
  <c r="FS78" i="20"/>
  <c r="ID77" i="20"/>
  <c r="GX77" i="20"/>
  <c r="FU77" i="20"/>
  <c r="IF76" i="20"/>
  <c r="GS76" i="20"/>
  <c r="FN76" i="20"/>
  <c r="HZ73" i="20"/>
  <c r="GX73" i="20"/>
  <c r="FU73" i="20"/>
  <c r="FK73" i="20"/>
  <c r="FF73" i="20" s="1"/>
  <c r="EZ73" i="20" s="1"/>
  <c r="HX72" i="20"/>
  <c r="GW72" i="20"/>
  <c r="GQ72" i="20"/>
  <c r="FN72" i="20"/>
  <c r="IC71" i="20"/>
  <c r="HT71" i="20"/>
  <c r="HR71" i="20" s="1"/>
  <c r="GS71" i="20"/>
  <c r="FU71" i="20"/>
  <c r="FL71" i="20"/>
  <c r="FG71" i="20" s="1"/>
  <c r="HZ70" i="20"/>
  <c r="HA70" i="20"/>
  <c r="FT70" i="20"/>
  <c r="FL70" i="20"/>
  <c r="FG70" i="20" s="1"/>
  <c r="HA69" i="20"/>
  <c r="GR69" i="20"/>
  <c r="FT69" i="20"/>
  <c r="FL69" i="20"/>
  <c r="HT66" i="20"/>
  <c r="HA66" i="20"/>
  <c r="GT66" i="20"/>
  <c r="FT66" i="20"/>
  <c r="FJ66" i="20"/>
  <c r="HT65" i="20"/>
  <c r="GZ65" i="20"/>
  <c r="GQ65" i="20"/>
  <c r="GL65" i="20" s="1"/>
  <c r="FR65" i="20"/>
  <c r="FH65" i="20" s="1"/>
  <c r="FK65" i="20"/>
  <c r="GZ64" i="20"/>
  <c r="GS64" i="20"/>
  <c r="FR64" i="20"/>
  <c r="FH64" i="20" s="1"/>
  <c r="FK64" i="20"/>
  <c r="FF64" i="20" s="1"/>
  <c r="HY63" i="20"/>
  <c r="GX63" i="20"/>
  <c r="GP63" i="20"/>
  <c r="FN63" i="20"/>
  <c r="IC62" i="20"/>
  <c r="HU62" i="20"/>
  <c r="GT62" i="20"/>
  <c r="FS62" i="20"/>
  <c r="FK62" i="20"/>
  <c r="FF62" i="20" s="1"/>
  <c r="HZ61" i="20"/>
  <c r="GZ61" i="20"/>
  <c r="GS61" i="20"/>
  <c r="FR61" i="20"/>
  <c r="FH61" i="20" s="1"/>
  <c r="IE60" i="20"/>
  <c r="HW60" i="20"/>
  <c r="GO60" i="20"/>
  <c r="GM60" i="20" s="1"/>
  <c r="FU60" i="20"/>
  <c r="FM60" i="20"/>
  <c r="HT59" i="20"/>
  <c r="HR59" i="20" s="1"/>
  <c r="GZ59" i="20"/>
  <c r="GR59" i="20"/>
  <c r="FZ59" i="20" s="1"/>
  <c r="FR59" i="20"/>
  <c r="FH59" i="20" s="1"/>
  <c r="FK59" i="20"/>
  <c r="HY58" i="20"/>
  <c r="GF58" i="20"/>
  <c r="HQ60" i="20"/>
  <c r="HZ65" i="20"/>
  <c r="FK71" i="20"/>
  <c r="FF71" i="20" s="1"/>
  <c r="HW72" i="20"/>
  <c r="IE76" i="20"/>
  <c r="IE75" i="20" s="1"/>
  <c r="FS80" i="20"/>
  <c r="GM61" i="20"/>
  <c r="HR60" i="20"/>
  <c r="HY69" i="20"/>
  <c r="GR71" i="20"/>
  <c r="FT73" i="20"/>
  <c r="GW77" i="20"/>
  <c r="GR81" i="20"/>
  <c r="GM59" i="20"/>
  <c r="FK70" i="20"/>
  <c r="HA71" i="20"/>
  <c r="GU73" i="20"/>
  <c r="IB77" i="20"/>
  <c r="FJ82" i="20"/>
  <c r="FH82" i="20" s="1"/>
  <c r="GF59" i="20"/>
  <c r="IB71" i="20"/>
  <c r="HX73" i="20"/>
  <c r="FR78" i="20"/>
  <c r="HA82" i="20"/>
  <c r="HA89" i="20"/>
  <c r="GM64" i="20"/>
  <c r="FM72" i="20"/>
  <c r="FM76" i="20"/>
  <c r="GY78" i="20"/>
  <c r="GW83" i="20"/>
  <c r="GR93" i="20"/>
  <c r="IF86" i="20"/>
  <c r="FR95" i="20"/>
  <c r="FR91" i="20" s="1"/>
  <c r="FL61" i="20"/>
  <c r="ES58" i="20"/>
  <c r="EU58" i="20" s="1"/>
  <c r="ET58" i="20"/>
  <c r="GF57" i="20"/>
  <c r="GG57" i="20" s="1"/>
  <c r="GK57" i="20"/>
  <c r="GM57" i="20"/>
  <c r="GM58" i="20"/>
  <c r="GE58" i="20" s="1"/>
  <c r="FZ58" i="20"/>
  <c r="HK57" i="20"/>
  <c r="HR62" i="20"/>
  <c r="GM63" i="20"/>
  <c r="BA98" i="20"/>
  <c r="J100" i="20"/>
  <c r="BD101" i="20"/>
  <c r="E101" i="20"/>
  <c r="G101" i="20" s="1"/>
  <c r="Y100" i="20"/>
  <c r="CH98" i="20"/>
  <c r="IL100" i="20"/>
  <c r="IM98" i="20"/>
  <c r="PA98" i="20"/>
  <c r="AR100" i="20"/>
  <c r="AE98" i="20"/>
  <c r="O98" i="20"/>
  <c r="JY98" i="20"/>
  <c r="AB100" i="20"/>
  <c r="AJ98" i="20"/>
  <c r="AC100" i="20"/>
  <c r="CL98" i="20"/>
  <c r="DR98" i="20"/>
  <c r="AQ100" i="20"/>
  <c r="V100" i="20"/>
  <c r="FY98" i="20"/>
  <c r="AP100" i="20"/>
  <c r="HK98" i="20"/>
  <c r="IN100" i="20"/>
  <c r="IN98" i="20" s="1"/>
  <c r="CE95" i="25"/>
  <c r="LH98" i="20"/>
  <c r="AS100" i="20"/>
  <c r="Q98" i="20"/>
  <c r="AI100" i="20"/>
  <c r="DJ98" i="20"/>
  <c r="ER100" i="20"/>
  <c r="ES98" i="20"/>
  <c r="H100" i="20"/>
  <c r="DP98" i="20"/>
  <c r="AO100" i="20"/>
  <c r="IR101" i="20"/>
  <c r="R98" i="20"/>
  <c r="AK98" i="20"/>
  <c r="FD98" i="20"/>
  <c r="S100" i="20"/>
  <c r="AH100" i="20"/>
  <c r="MF100" i="20"/>
  <c r="KY9" i="20" l="1"/>
  <c r="MF23" i="20"/>
  <c r="CI9" i="20"/>
  <c r="G30" i="25"/>
  <c r="OT9" i="20"/>
  <c r="K39" i="20"/>
  <c r="AY9" i="20"/>
  <c r="KR85" i="20"/>
  <c r="KR91" i="20"/>
  <c r="PD66" i="20"/>
  <c r="PD62" i="20"/>
  <c r="MO83" i="20"/>
  <c r="DT77" i="25" s="1"/>
  <c r="ND85" i="20"/>
  <c r="NY79" i="20"/>
  <c r="NZ62" i="20"/>
  <c r="NM62" i="20" s="1"/>
  <c r="DY57" i="25" s="1"/>
  <c r="PD95" i="20"/>
  <c r="MI83" i="20"/>
  <c r="DO77" i="25" s="1"/>
  <c r="MT70" i="20"/>
  <c r="MG70" i="20" s="1"/>
  <c r="PE80" i="20"/>
  <c r="NY58" i="20"/>
  <c r="NL58" i="20" s="1"/>
  <c r="U58" i="20" s="1"/>
  <c r="OY82" i="20"/>
  <c r="EP76" i="25" s="1"/>
  <c r="NZ72" i="20"/>
  <c r="NI68" i="20"/>
  <c r="MZ91" i="20"/>
  <c r="MV81" i="20"/>
  <c r="ND91" i="20"/>
  <c r="MV88" i="20"/>
  <c r="PF95" i="20"/>
  <c r="MY75" i="20"/>
  <c r="NA75" i="20"/>
  <c r="PE89" i="20"/>
  <c r="OR89" i="20" s="1"/>
  <c r="EJ83" i="25" s="1"/>
  <c r="PE70" i="20"/>
  <c r="MV95" i="20"/>
  <c r="MU83" i="20"/>
  <c r="MU94" i="20"/>
  <c r="OA62" i="20"/>
  <c r="OC75" i="20"/>
  <c r="MU64" i="20"/>
  <c r="NI91" i="20"/>
  <c r="MX68" i="20"/>
  <c r="MX75" i="20"/>
  <c r="MU81" i="20"/>
  <c r="MV71" i="20"/>
  <c r="MV93" i="20"/>
  <c r="NB91" i="20"/>
  <c r="PF89" i="20"/>
  <c r="NJ91" i="20"/>
  <c r="MU78" i="20"/>
  <c r="ND68" i="20"/>
  <c r="MT82" i="20"/>
  <c r="MG82" i="20" s="1"/>
  <c r="MI82" i="20" s="1"/>
  <c r="JT77" i="20"/>
  <c r="CQ71" i="25" s="1"/>
  <c r="MT64" i="20"/>
  <c r="MG64" i="20" s="1"/>
  <c r="PF62" i="20"/>
  <c r="OX62" i="20" s="1"/>
  <c r="EO57" i="25" s="1"/>
  <c r="MV64" i="20"/>
  <c r="MT60" i="20"/>
  <c r="MG60" i="20" s="1"/>
  <c r="NZ60" i="20"/>
  <c r="NM60" i="20" s="1"/>
  <c r="DY55" i="25" s="1"/>
  <c r="BH52" i="25"/>
  <c r="GA57" i="20"/>
  <c r="GB57" i="20" s="1"/>
  <c r="BJ52" i="25" s="1"/>
  <c r="MV60" i="20"/>
  <c r="MT58" i="20"/>
  <c r="MG58" i="20" s="1"/>
  <c r="MI58" i="20" s="1"/>
  <c r="MJ58" i="20" s="1"/>
  <c r="HR57" i="20"/>
  <c r="ND56" i="20"/>
  <c r="HQ57" i="20"/>
  <c r="MU61" i="20"/>
  <c r="MT63" i="20"/>
  <c r="IF56" i="20"/>
  <c r="GY56" i="20"/>
  <c r="FR68" i="20"/>
  <c r="NY71" i="20"/>
  <c r="NL71" i="20" s="1"/>
  <c r="NT71" i="20" s="1"/>
  <c r="OA71" i="20"/>
  <c r="NZ71" i="20"/>
  <c r="NM71" i="20" s="1"/>
  <c r="PF69" i="20"/>
  <c r="PE69" i="20"/>
  <c r="PE63" i="20"/>
  <c r="PF63" i="20"/>
  <c r="PD63" i="20"/>
  <c r="OQ63" i="20" s="1"/>
  <c r="MT96" i="20"/>
  <c r="NB85" i="20"/>
  <c r="MV57" i="20"/>
  <c r="OA94" i="20"/>
  <c r="NZ94" i="20"/>
  <c r="MT61" i="20"/>
  <c r="MG61" i="20" s="1"/>
  <c r="MI61" i="20" s="1"/>
  <c r="MU57" i="20"/>
  <c r="MV96" i="20"/>
  <c r="MV94" i="20"/>
  <c r="PF58" i="20"/>
  <c r="PD58" i="20"/>
  <c r="OQ58" i="20" s="1"/>
  <c r="MT94" i="20"/>
  <c r="MH94" i="20" s="1"/>
  <c r="DN88" i="25" s="1"/>
  <c r="MX91" i="20"/>
  <c r="NY82" i="20"/>
  <c r="NZ82" i="20"/>
  <c r="OA86" i="20"/>
  <c r="NY86" i="20"/>
  <c r="NZ86" i="20"/>
  <c r="NM86" i="20" s="1"/>
  <c r="DY80" i="25" s="1"/>
  <c r="MY56" i="20"/>
  <c r="OC56" i="20"/>
  <c r="NZ59" i="20"/>
  <c r="PE58" i="20"/>
  <c r="NS87" i="20"/>
  <c r="ED81" i="25" s="1"/>
  <c r="NF75" i="20"/>
  <c r="MI62" i="20"/>
  <c r="DO57" i="25" s="1"/>
  <c r="NF68" i="20"/>
  <c r="OA58" i="20"/>
  <c r="NS58" i="20" s="1"/>
  <c r="ED53" i="25" s="1"/>
  <c r="MU89" i="20"/>
  <c r="MV86" i="20"/>
  <c r="PF57" i="20"/>
  <c r="MT79" i="20"/>
  <c r="MG79" i="20" s="1"/>
  <c r="MO79" i="20" s="1"/>
  <c r="NB68" i="20"/>
  <c r="NC75" i="20"/>
  <c r="MU65" i="20"/>
  <c r="OA65" i="20"/>
  <c r="NS65" i="20" s="1"/>
  <c r="ED60" i="25" s="1"/>
  <c r="NZ96" i="20"/>
  <c r="NZ73" i="20"/>
  <c r="NZ66" i="20"/>
  <c r="NM66" i="20" s="1"/>
  <c r="DY61" i="25" s="1"/>
  <c r="NY73" i="20"/>
  <c r="OA64" i="20"/>
  <c r="MU96" i="20"/>
  <c r="NF56" i="20"/>
  <c r="NI75" i="20"/>
  <c r="NI85" i="20"/>
  <c r="NJ56" i="20"/>
  <c r="NA56" i="20"/>
  <c r="MV92" i="20"/>
  <c r="MV76" i="20"/>
  <c r="MZ68" i="20"/>
  <c r="MY68" i="20"/>
  <c r="MV80" i="20"/>
  <c r="ND75" i="20"/>
  <c r="NF91" i="20"/>
  <c r="MV62" i="20"/>
  <c r="MN62" i="20" s="1"/>
  <c r="DS57" i="25" s="1"/>
  <c r="NB75" i="20"/>
  <c r="MT80" i="20"/>
  <c r="MG80" i="20" s="1"/>
  <c r="MI80" i="20" s="1"/>
  <c r="DO74" i="25" s="1"/>
  <c r="NB56" i="20"/>
  <c r="NY80" i="20"/>
  <c r="NM80" i="20" s="1"/>
  <c r="DY74" i="25" s="1"/>
  <c r="NY61" i="20"/>
  <c r="NM61" i="20" s="1"/>
  <c r="PE57" i="20"/>
  <c r="OR57" i="20" s="1"/>
  <c r="EJ52" i="25" s="1"/>
  <c r="NY76" i="20"/>
  <c r="NL76" i="20" s="1"/>
  <c r="MV61" i="20"/>
  <c r="NJ68" i="20"/>
  <c r="MV65" i="20"/>
  <c r="MU77" i="20"/>
  <c r="NZ89" i="20"/>
  <c r="MU79" i="20"/>
  <c r="MU58" i="20"/>
  <c r="MV73" i="20"/>
  <c r="MY91" i="20"/>
  <c r="NJ85" i="20"/>
  <c r="MX85" i="20"/>
  <c r="MT87" i="20"/>
  <c r="NC91" i="20"/>
  <c r="NN65" i="20"/>
  <c r="DZ60" i="25" s="1"/>
  <c r="PD65" i="20"/>
  <c r="OQ65" i="20" s="1"/>
  <c r="AH65" i="20" s="1"/>
  <c r="NC56" i="20"/>
  <c r="NY64" i="20"/>
  <c r="NL64" i="20" s="1"/>
  <c r="NN64" i="20" s="1"/>
  <c r="MT69" i="20"/>
  <c r="MG69" i="20" s="1"/>
  <c r="MO69" i="20" s="1"/>
  <c r="DT64" i="25" s="1"/>
  <c r="MZ56" i="20"/>
  <c r="MV66" i="20"/>
  <c r="NZ65" i="20"/>
  <c r="NM65" i="20" s="1"/>
  <c r="DY60" i="25" s="1"/>
  <c r="NT65" i="20"/>
  <c r="EE60" i="25" s="1"/>
  <c r="NZ76" i="20"/>
  <c r="NZ92" i="20"/>
  <c r="NY89" i="20"/>
  <c r="NI56" i="20"/>
  <c r="NZ93" i="20"/>
  <c r="PE64" i="20"/>
  <c r="NZ79" i="20"/>
  <c r="NM79" i="20" s="1"/>
  <c r="PE87" i="20"/>
  <c r="NM87" i="20"/>
  <c r="PD86" i="20"/>
  <c r="OQ86" i="20" s="1"/>
  <c r="OS86" i="20" s="1"/>
  <c r="EK80" i="25" s="1"/>
  <c r="MU86" i="20"/>
  <c r="MV77" i="20"/>
  <c r="MT59" i="20"/>
  <c r="MG59" i="20" s="1"/>
  <c r="MI59" i="20" s="1"/>
  <c r="DO54" i="25" s="1"/>
  <c r="NC68" i="20"/>
  <c r="NJ75" i="20"/>
  <c r="MT86" i="20"/>
  <c r="MG86" i="20" s="1"/>
  <c r="MI86" i="20" s="1"/>
  <c r="MJ86" i="20" s="1"/>
  <c r="MT65" i="20"/>
  <c r="MG65" i="20" s="1"/>
  <c r="MO65" i="20" s="1"/>
  <c r="DT60" i="25" s="1"/>
  <c r="MU92" i="20"/>
  <c r="MU73" i="20"/>
  <c r="NC85" i="20"/>
  <c r="OA80" i="20"/>
  <c r="PE94" i="20"/>
  <c r="OR94" i="20" s="1"/>
  <c r="EJ88" i="25" s="1"/>
  <c r="PD96" i="20"/>
  <c r="OQ96" i="20" s="1"/>
  <c r="NZ70" i="20"/>
  <c r="OY93" i="20"/>
  <c r="OZ93" i="20" s="1"/>
  <c r="EQ87" i="25" s="1"/>
  <c r="NY83" i="20"/>
  <c r="NA85" i="20"/>
  <c r="PF65" i="20"/>
  <c r="NZ83" i="20"/>
  <c r="NY93" i="20"/>
  <c r="NL93" i="20" s="1"/>
  <c r="NT93" i="20" s="1"/>
  <c r="EE87" i="25" s="1"/>
  <c r="NZ78" i="20"/>
  <c r="NM78" i="20" s="1"/>
  <c r="DY72" i="25" s="1"/>
  <c r="PE77" i="20"/>
  <c r="OR77" i="20" s="1"/>
  <c r="EJ71" i="25" s="1"/>
  <c r="MU76" i="20"/>
  <c r="MV78" i="20"/>
  <c r="MN78" i="20" s="1"/>
  <c r="DS72" i="25" s="1"/>
  <c r="MT72" i="20"/>
  <c r="MG72" i="20" s="1"/>
  <c r="MX56" i="20"/>
  <c r="MT73" i="20"/>
  <c r="MG73" i="20" s="1"/>
  <c r="MO73" i="20" s="1"/>
  <c r="DT67" i="25" s="1"/>
  <c r="MT81" i="20"/>
  <c r="MG81" i="20" s="1"/>
  <c r="MO81" i="20" s="1"/>
  <c r="DT75" i="25" s="1"/>
  <c r="MV83" i="20"/>
  <c r="MN83" i="20" s="1"/>
  <c r="DS77" i="25" s="1"/>
  <c r="MV79" i="20"/>
  <c r="MN79" i="20" s="1"/>
  <c r="DS73" i="25" s="1"/>
  <c r="OQ77" i="20"/>
  <c r="OY77" i="20" s="1"/>
  <c r="EP71" i="25" s="1"/>
  <c r="U66" i="20"/>
  <c r="NT66" i="20"/>
  <c r="NU66" i="20" s="1"/>
  <c r="EF61" i="25" s="1"/>
  <c r="PH56" i="20"/>
  <c r="PD64" i="20"/>
  <c r="MU63" i="20"/>
  <c r="MH63" i="20" s="1"/>
  <c r="DN58" i="25" s="1"/>
  <c r="OA95" i="20"/>
  <c r="PH75" i="20"/>
  <c r="OX77" i="20"/>
  <c r="EO71" i="25" s="1"/>
  <c r="OC85" i="20"/>
  <c r="U81" i="20"/>
  <c r="NT81" i="20"/>
  <c r="EE75" i="25" s="1"/>
  <c r="OX89" i="20"/>
  <c r="EO83" i="25" s="1"/>
  <c r="MU72" i="20"/>
  <c r="MT66" i="20"/>
  <c r="MG66" i="20" s="1"/>
  <c r="MO66" i="20" s="1"/>
  <c r="DT61" i="25" s="1"/>
  <c r="OX94" i="20"/>
  <c r="EO88" i="25" s="1"/>
  <c r="NF85" i="20"/>
  <c r="OA66" i="20"/>
  <c r="NS66" i="20" s="1"/>
  <c r="ED61" i="25" s="1"/>
  <c r="NM81" i="20"/>
  <c r="DY75" i="25" s="1"/>
  <c r="OA82" i="20"/>
  <c r="NS82" i="20" s="1"/>
  <c r="ED76" i="25" s="1"/>
  <c r="MT89" i="20"/>
  <c r="MG89" i="20" s="1"/>
  <c r="PD69" i="20"/>
  <c r="OQ69" i="20" s="1"/>
  <c r="NN66" i="20"/>
  <c r="DZ61" i="25" s="1"/>
  <c r="OR93" i="20"/>
  <c r="EJ87" i="25" s="1"/>
  <c r="NY63" i="20"/>
  <c r="MZ75" i="20"/>
  <c r="NY92" i="20"/>
  <c r="NS92" i="20" s="1"/>
  <c r="ED86" i="25" s="1"/>
  <c r="OA81" i="20"/>
  <c r="NS81" i="20" s="1"/>
  <c r="ED75" i="25" s="1"/>
  <c r="MV59" i="20"/>
  <c r="PF92" i="20"/>
  <c r="OX92" i="20" s="1"/>
  <c r="EO86" i="25" s="1"/>
  <c r="NN78" i="20"/>
  <c r="DZ72" i="25" s="1"/>
  <c r="OA60" i="20"/>
  <c r="NS60" i="20" s="1"/>
  <c r="ED55" i="25" s="1"/>
  <c r="MT77" i="20"/>
  <c r="MG77" i="20" s="1"/>
  <c r="MI77" i="20" s="1"/>
  <c r="DO71" i="25" s="1"/>
  <c r="OL54" i="20"/>
  <c r="OL5" i="20" s="1"/>
  <c r="NY95" i="20"/>
  <c r="NL95" i="20" s="1"/>
  <c r="NS89" i="20"/>
  <c r="ED83" i="25" s="1"/>
  <c r="OX80" i="20"/>
  <c r="EO74" i="25" s="1"/>
  <c r="OQ71" i="20"/>
  <c r="OS71" i="20" s="1"/>
  <c r="OT71" i="20" s="1"/>
  <c r="MT95" i="20"/>
  <c r="OY80" i="20"/>
  <c r="EP74" i="25" s="1"/>
  <c r="PE76" i="20"/>
  <c r="OR76" i="20" s="1"/>
  <c r="EJ70" i="25" s="1"/>
  <c r="NY88" i="20"/>
  <c r="NS88" i="20" s="1"/>
  <c r="ED82" i="25" s="1"/>
  <c r="MT76" i="20"/>
  <c r="OR80" i="20"/>
  <c r="EJ74" i="25" s="1"/>
  <c r="PE72" i="20"/>
  <c r="OA59" i="20"/>
  <c r="PH91" i="20"/>
  <c r="MV87" i="20"/>
  <c r="MN87" i="20" s="1"/>
  <c r="DS81" i="25" s="1"/>
  <c r="PE60" i="20"/>
  <c r="NZ63" i="20"/>
  <c r="OC68" i="20"/>
  <c r="MT92" i="20"/>
  <c r="MH92" i="20" s="1"/>
  <c r="DN86" i="25" s="1"/>
  <c r="OY89" i="20"/>
  <c r="EP83" i="25" s="1"/>
  <c r="NY96" i="20"/>
  <c r="NL96" i="20" s="1"/>
  <c r="PE81" i="20"/>
  <c r="PD72" i="20"/>
  <c r="OX72" i="20" s="1"/>
  <c r="EO66" i="25" s="1"/>
  <c r="NY59" i="20"/>
  <c r="NL59" i="20" s="1"/>
  <c r="U59" i="20" s="1"/>
  <c r="PH68" i="20"/>
  <c r="PE92" i="20"/>
  <c r="OR92" i="20" s="1"/>
  <c r="EJ86" i="25" s="1"/>
  <c r="NL82" i="20"/>
  <c r="U82" i="20" s="1"/>
  <c r="MT88" i="20"/>
  <c r="MN88" i="20" s="1"/>
  <c r="DS82" i="25" s="1"/>
  <c r="MU80" i="20"/>
  <c r="MH80" i="20" s="1"/>
  <c r="DN74" i="25" s="1"/>
  <c r="MU62" i="20"/>
  <c r="MH62" i="20" s="1"/>
  <c r="DN57" i="25" s="1"/>
  <c r="MT57" i="20"/>
  <c r="MG57" i="20" s="1"/>
  <c r="MO57" i="20" s="1"/>
  <c r="DT52" i="25" s="1"/>
  <c r="OX57" i="20"/>
  <c r="EO52" i="25" s="1"/>
  <c r="NY57" i="20"/>
  <c r="NS57" i="20" s="1"/>
  <c r="ED52" i="25" s="1"/>
  <c r="PE73" i="20"/>
  <c r="OR73" i="20" s="1"/>
  <c r="EJ67" i="25" s="1"/>
  <c r="MU87" i="20"/>
  <c r="MH87" i="20" s="1"/>
  <c r="MT93" i="20"/>
  <c r="MG93" i="20" s="1"/>
  <c r="MO93" i="20" s="1"/>
  <c r="DT87" i="25" s="1"/>
  <c r="MN71" i="20"/>
  <c r="OS93" i="20"/>
  <c r="OT93" i="20" s="1"/>
  <c r="OU93" i="20" s="1"/>
  <c r="EM87" i="25" s="1"/>
  <c r="NY94" i="20"/>
  <c r="NM94" i="20" s="1"/>
  <c r="DY88" i="25" s="1"/>
  <c r="NA91" i="20"/>
  <c r="PE83" i="20"/>
  <c r="OR83" i="20" s="1"/>
  <c r="EJ77" i="25" s="1"/>
  <c r="OC91" i="20"/>
  <c r="OS80" i="20"/>
  <c r="EK74" i="25" s="1"/>
  <c r="PD70" i="20"/>
  <c r="PH85" i="20"/>
  <c r="NT78" i="20"/>
  <c r="NU78" i="20" s="1"/>
  <c r="NV78" i="20" s="1"/>
  <c r="EG72" i="25" s="1"/>
  <c r="OT82" i="20"/>
  <c r="OU82" i="20" s="1"/>
  <c r="EM76" i="25" s="1"/>
  <c r="PE61" i="20"/>
  <c r="OR61" i="20" s="1"/>
  <c r="EJ56" i="25" s="1"/>
  <c r="PD60" i="20"/>
  <c r="OQ60" i="20" s="1"/>
  <c r="AH60" i="20" s="1"/>
  <c r="PD81" i="20"/>
  <c r="PE79" i="20"/>
  <c r="OR82" i="20"/>
  <c r="EJ76" i="25" s="1"/>
  <c r="PD79" i="20"/>
  <c r="OQ79" i="20" s="1"/>
  <c r="NS78" i="20"/>
  <c r="ED72" i="25" s="1"/>
  <c r="PF88" i="20"/>
  <c r="NY70" i="20"/>
  <c r="NL70" i="20" s="1"/>
  <c r="U70" i="20" s="1"/>
  <c r="NY72" i="20"/>
  <c r="NS72" i="20" s="1"/>
  <c r="ED66" i="25" s="1"/>
  <c r="OS89" i="20"/>
  <c r="EK83" i="25" s="1"/>
  <c r="PD87" i="20"/>
  <c r="OQ87" i="20" s="1"/>
  <c r="OY87" i="20" s="1"/>
  <c r="EP81" i="25" s="1"/>
  <c r="PD88" i="20"/>
  <c r="BJ9" i="20"/>
  <c r="S39" i="20"/>
  <c r="MR9" i="20"/>
  <c r="X39" i="20"/>
  <c r="AK23" i="20"/>
  <c r="LE89" i="20"/>
  <c r="DG83" i="25" s="1"/>
  <c r="OR71" i="20"/>
  <c r="MN64" i="20"/>
  <c r="DS59" i="25" s="1"/>
  <c r="GU75" i="20"/>
  <c r="FT75" i="20"/>
  <c r="HZ75" i="20"/>
  <c r="NS62" i="20"/>
  <c r="ED57" i="25" s="1"/>
  <c r="FG60" i="20"/>
  <c r="IE56" i="20"/>
  <c r="GS75" i="20"/>
  <c r="FV85" i="20"/>
  <c r="AJ44" i="20"/>
  <c r="OX61" i="20"/>
  <c r="EO56" i="25" s="1"/>
  <c r="OG54" i="20"/>
  <c r="OG5" i="20" s="1"/>
  <c r="HQ62" i="20"/>
  <c r="MH78" i="20"/>
  <c r="DN72" i="25" s="1"/>
  <c r="MN58" i="20"/>
  <c r="DS53" i="25" s="1"/>
  <c r="NO9" i="20"/>
  <c r="LB9" i="20"/>
  <c r="OQ83" i="20"/>
  <c r="AH83" i="20" s="1"/>
  <c r="IF91" i="20"/>
  <c r="OX93" i="20"/>
  <c r="EO87" i="25" s="1"/>
  <c r="GC9" i="20"/>
  <c r="NO81" i="20"/>
  <c r="EA75" i="25" s="1"/>
  <c r="BL81" i="20"/>
  <c r="AY81" i="20" s="1"/>
  <c r="BG81" i="20" s="1"/>
  <c r="S75" i="25" s="1"/>
  <c r="DX81" i="20"/>
  <c r="DX79" i="20"/>
  <c r="DV79" i="20"/>
  <c r="DJ79" i="20" s="1"/>
  <c r="AI73" i="25" s="1"/>
  <c r="DQ95" i="20"/>
  <c r="AO89" i="25" s="1"/>
  <c r="DW59" i="20"/>
  <c r="DQ87" i="20"/>
  <c r="AO81" i="25" s="1"/>
  <c r="BN95" i="20"/>
  <c r="CL96" i="20"/>
  <c r="AD90" i="25" s="1"/>
  <c r="CR82" i="20"/>
  <c r="CE82" i="20" s="1"/>
  <c r="X76" i="25" s="1"/>
  <c r="DW95" i="20"/>
  <c r="CL82" i="20"/>
  <c r="AD76" i="25" s="1"/>
  <c r="CR83" i="20"/>
  <c r="DV95" i="20"/>
  <c r="BL66" i="20"/>
  <c r="AY66" i="20" s="1"/>
  <c r="CG83" i="20"/>
  <c r="CH83" i="20" s="1"/>
  <c r="AA77" i="25" s="1"/>
  <c r="CQ96" i="20"/>
  <c r="CK96" i="20" s="1"/>
  <c r="AC90" i="25" s="1"/>
  <c r="DK95" i="20"/>
  <c r="DL95" i="20" s="1"/>
  <c r="AK89" i="25" s="1"/>
  <c r="FH69" i="20"/>
  <c r="BN80" i="20"/>
  <c r="BM77" i="20"/>
  <c r="CG79" i="20"/>
  <c r="CH79" i="20" s="1"/>
  <c r="AA73" i="25" s="1"/>
  <c r="CR79" i="20"/>
  <c r="BN77" i="20"/>
  <c r="DK79" i="20"/>
  <c r="AJ73" i="25" s="1"/>
  <c r="CQ79" i="20"/>
  <c r="CL79" i="20"/>
  <c r="AD73" i="25" s="1"/>
  <c r="CS82" i="20"/>
  <c r="CK82" i="20" s="1"/>
  <c r="AC76" i="25" s="1"/>
  <c r="CS79" i="20"/>
  <c r="DV93" i="20"/>
  <c r="DJ93" i="20" s="1"/>
  <c r="CL83" i="20"/>
  <c r="AD77" i="25" s="1"/>
  <c r="CS83" i="20"/>
  <c r="BM86" i="20"/>
  <c r="BZ91" i="20"/>
  <c r="BU91" i="20"/>
  <c r="CQ83" i="20"/>
  <c r="BL65" i="20"/>
  <c r="AY65" i="20" s="1"/>
  <c r="BA65" i="20" s="1"/>
  <c r="N60" i="25" s="1"/>
  <c r="BN89" i="20"/>
  <c r="IF85" i="20"/>
  <c r="OR86" i="20"/>
  <c r="EJ80" i="25" s="1"/>
  <c r="OY86" i="20"/>
  <c r="OZ86" i="20" s="1"/>
  <c r="EQ80" i="25" s="1"/>
  <c r="OD54" i="20"/>
  <c r="OD5" i="20" s="1"/>
  <c r="MI73" i="20"/>
  <c r="DO67" i="25" s="1"/>
  <c r="MH73" i="20"/>
  <c r="DN67" i="25" s="1"/>
  <c r="MN73" i="20"/>
  <c r="DS67" i="25" s="1"/>
  <c r="MH71" i="20"/>
  <c r="BN72" i="20"/>
  <c r="BN83" i="20"/>
  <c r="BN76" i="20"/>
  <c r="CC69" i="25"/>
  <c r="MG76" i="20"/>
  <c r="MN82" i="20"/>
  <c r="BL80" i="20"/>
  <c r="OE54" i="20"/>
  <c r="OE5" i="20" s="1"/>
  <c r="OZ82" i="20"/>
  <c r="EQ76" i="25" s="1"/>
  <c r="FO75" i="20"/>
  <c r="BM80" i="20"/>
  <c r="OI54" i="20"/>
  <c r="BM58" i="20"/>
  <c r="PM54" i="20"/>
  <c r="PM5" i="20" s="1"/>
  <c r="NM73" i="20"/>
  <c r="DY67" i="25" s="1"/>
  <c r="MH59" i="20"/>
  <c r="DN54" i="25" s="1"/>
  <c r="MJ82" i="20"/>
  <c r="DO76" i="25"/>
  <c r="R23" i="20"/>
  <c r="R9" i="20" s="1"/>
  <c r="U23" i="25"/>
  <c r="CL88" i="20"/>
  <c r="CM88" i="20" s="1"/>
  <c r="AE82" i="25" s="1"/>
  <c r="DQ86" i="20"/>
  <c r="DR86" i="20" s="1"/>
  <c r="DS86" i="20" s="1"/>
  <c r="AQ80" i="25" s="1"/>
  <c r="BL96" i="20"/>
  <c r="AY96" i="20" s="1"/>
  <c r="PK54" i="20"/>
  <c r="PK5" i="20" s="1"/>
  <c r="OQ73" i="20"/>
  <c r="AH73" i="20" s="1"/>
  <c r="E87" i="20"/>
  <c r="ES73" i="20"/>
  <c r="FA73" i="20" s="1"/>
  <c r="DV80" i="20"/>
  <c r="BM87" i="20"/>
  <c r="F70" i="25"/>
  <c r="AM23" i="20"/>
  <c r="E89" i="20"/>
  <c r="DK9" i="20"/>
  <c r="OR78" i="20"/>
  <c r="EJ72" i="25" s="1"/>
  <c r="AJ30" i="20"/>
  <c r="HW91" i="20"/>
  <c r="JA82" i="20"/>
  <c r="DW80" i="20"/>
  <c r="CE11" i="25"/>
  <c r="MI78" i="20"/>
  <c r="DO72" i="25" s="1"/>
  <c r="DQ80" i="20"/>
  <c r="AO74" i="25" s="1"/>
  <c r="CL66" i="20"/>
  <c r="CM66" i="20" s="1"/>
  <c r="AE61" i="25" s="1"/>
  <c r="BF23" i="20"/>
  <c r="AX23" i="20" s="1"/>
  <c r="P23" i="25"/>
  <c r="DX80" i="20"/>
  <c r="CF82" i="20"/>
  <c r="Y76" i="25" s="1"/>
  <c r="MO82" i="20"/>
  <c r="DT76" i="25" s="1"/>
  <c r="NS86" i="20"/>
  <c r="ED80" i="25" s="1"/>
  <c r="NL86" i="20"/>
  <c r="AK39" i="20"/>
  <c r="BI9" i="20"/>
  <c r="W23" i="20"/>
  <c r="H23" i="25"/>
  <c r="OQ92" i="20"/>
  <c r="OS92" i="20" s="1"/>
  <c r="OT92" i="20" s="1"/>
  <c r="EP87" i="25"/>
  <c r="DK86" i="20"/>
  <c r="AJ80" i="25" s="1"/>
  <c r="AL39" i="20"/>
  <c r="AY23" i="25"/>
  <c r="OX73" i="20"/>
  <c r="EO67" i="25" s="1"/>
  <c r="PA93" i="20"/>
  <c r="ER87" i="25" s="1"/>
  <c r="OK54" i="20"/>
  <c r="OK5" i="20" s="1"/>
  <c r="OU9" i="20"/>
  <c r="BR85" i="20"/>
  <c r="EW9" i="20"/>
  <c r="AJ39" i="25"/>
  <c r="E80" i="20"/>
  <c r="OX82" i="20"/>
  <c r="EO76" i="25" s="1"/>
  <c r="CR60" i="20"/>
  <c r="H17" i="25"/>
  <c r="MH83" i="20"/>
  <c r="DN77" i="25" s="1"/>
  <c r="ME4" i="20"/>
  <c r="F95" i="25"/>
  <c r="U87" i="20"/>
  <c r="NN87" i="20"/>
  <c r="NT87" i="20"/>
  <c r="BN59" i="20"/>
  <c r="EQ5" i="20"/>
  <c r="F24" i="22" s="1"/>
  <c r="F25" i="22" s="1"/>
  <c r="F17" i="20"/>
  <c r="G17" i="20" s="1"/>
  <c r="MH101" i="20"/>
  <c r="NS76" i="20"/>
  <c r="ED70" i="25" s="1"/>
  <c r="BN94" i="20"/>
  <c r="IN9" i="20"/>
  <c r="PR54" i="20"/>
  <c r="PR5" i="20" s="1"/>
  <c r="MO71" i="20"/>
  <c r="MP71" i="20" s="1"/>
  <c r="MQ71" i="20" s="1"/>
  <c r="MR71" i="20" s="1"/>
  <c r="GL72" i="20"/>
  <c r="GW91" i="20"/>
  <c r="DX89" i="20"/>
  <c r="I11" i="20"/>
  <c r="I9" i="20" s="1"/>
  <c r="OM54" i="20"/>
  <c r="OM5" i="20" s="1"/>
  <c r="NT60" i="20"/>
  <c r="NU60" i="20" s="1"/>
  <c r="EF55" i="25" s="1"/>
  <c r="NM76" i="20"/>
  <c r="DY70" i="25" s="1"/>
  <c r="MH93" i="20"/>
  <c r="DN87" i="25" s="1"/>
  <c r="DW89" i="20"/>
  <c r="AW30" i="25"/>
  <c r="J30" i="20"/>
  <c r="OQ76" i="20"/>
  <c r="OX76" i="20"/>
  <c r="EO70" i="25" s="1"/>
  <c r="BM63" i="20"/>
  <c r="BX85" i="20"/>
  <c r="OH54" i="20"/>
  <c r="OH5" i="20" s="1"/>
  <c r="OQ62" i="20"/>
  <c r="OY62" i="20" s="1"/>
  <c r="EP57" i="25" s="1"/>
  <c r="OR95" i="20"/>
  <c r="EJ89" i="25" s="1"/>
  <c r="OX95" i="20"/>
  <c r="EO89" i="25" s="1"/>
  <c r="OQ95" i="20"/>
  <c r="BL61" i="20"/>
  <c r="AY61" i="20" s="1"/>
  <c r="EU9" i="20"/>
  <c r="H17" i="20"/>
  <c r="E76" i="20"/>
  <c r="MP83" i="20"/>
  <c r="MQ83" i="20" s="1"/>
  <c r="DV77" i="25" s="1"/>
  <c r="OR62" i="20"/>
  <c r="EJ57" i="25" s="1"/>
  <c r="F79" i="25"/>
  <c r="NM77" i="20"/>
  <c r="DY71" i="25" s="1"/>
  <c r="BU85" i="20"/>
  <c r="E78" i="20"/>
  <c r="F87" i="25"/>
  <c r="F85" i="25" s="1"/>
  <c r="E93" i="20"/>
  <c r="MG87" i="20"/>
  <c r="MI11" i="20"/>
  <c r="J11" i="20" s="1"/>
  <c r="MH9" i="20"/>
  <c r="BM93" i="20"/>
  <c r="AJ11" i="20"/>
  <c r="IO9" i="20"/>
  <c r="ON54" i="20"/>
  <c r="ON5" i="20" s="1"/>
  <c r="NL77" i="20"/>
  <c r="NS77" i="20"/>
  <c r="ED71" i="25" s="1"/>
  <c r="MP79" i="20"/>
  <c r="DU73" i="25" s="1"/>
  <c r="DT73" i="25"/>
  <c r="MN96" i="20"/>
  <c r="MG96" i="20"/>
  <c r="MH96" i="20"/>
  <c r="DN90" i="25" s="1"/>
  <c r="I30" i="25"/>
  <c r="AJ11" i="25"/>
  <c r="CF11" i="25"/>
  <c r="E88" i="20"/>
  <c r="CF60" i="20"/>
  <c r="CG60" i="20" s="1"/>
  <c r="Z55" i="25" s="1"/>
  <c r="BM73" i="20"/>
  <c r="Y39" i="20"/>
  <c r="E86" i="20"/>
  <c r="OX78" i="20"/>
  <c r="EO72" i="25" s="1"/>
  <c r="OQ78" i="20"/>
  <c r="BN62" i="20"/>
  <c r="CQ60" i="20"/>
  <c r="ME5" i="20"/>
  <c r="H24" i="22" s="1"/>
  <c r="H25" i="22" s="1"/>
  <c r="CQ62" i="20"/>
  <c r="CK62" i="20" s="1"/>
  <c r="AC57" i="25" s="1"/>
  <c r="E64" i="20"/>
  <c r="NT58" i="20"/>
  <c r="EE53" i="25" s="1"/>
  <c r="DX63" i="20"/>
  <c r="DV63" i="20"/>
  <c r="FH58" i="20"/>
  <c r="EZ58" i="20" s="1"/>
  <c r="BA53" i="25" s="1"/>
  <c r="DK59" i="20"/>
  <c r="AJ54" i="25" s="1"/>
  <c r="FY58" i="20"/>
  <c r="PI54" i="20"/>
  <c r="PI5" i="20" s="1"/>
  <c r="IK5" i="20"/>
  <c r="G24" i="22" s="1"/>
  <c r="G25" i="22" s="1"/>
  <c r="BM61" i="20"/>
  <c r="NN62" i="20"/>
  <c r="DZ57" i="25" s="1"/>
  <c r="JT58" i="20"/>
  <c r="CQ53" i="25" s="1"/>
  <c r="CS66" i="20"/>
  <c r="CK66" i="20" s="1"/>
  <c r="AC61" i="25" s="1"/>
  <c r="PL54" i="20"/>
  <c r="PL5" i="20" s="1"/>
  <c r="PQ54" i="20"/>
  <c r="PQ5" i="20" s="1"/>
  <c r="NN58" i="20"/>
  <c r="NO58" i="20" s="1"/>
  <c r="NP58" i="20" s="1"/>
  <c r="EB53" i="25" s="1"/>
  <c r="CR66" i="20"/>
  <c r="CE66" i="20" s="1"/>
  <c r="X61" i="25" s="1"/>
  <c r="CF66" i="20"/>
  <c r="NG54" i="20"/>
  <c r="NG5" i="20" s="1"/>
  <c r="OF54" i="20"/>
  <c r="OF5" i="20" s="1"/>
  <c r="BN58" i="20"/>
  <c r="BL60" i="20"/>
  <c r="AY60" i="20" s="1"/>
  <c r="FF57" i="20"/>
  <c r="CS60" i="20"/>
  <c r="GW56" i="20"/>
  <c r="E60" i="20"/>
  <c r="PS54" i="20"/>
  <c r="PS5" i="20" s="1"/>
  <c r="NM58" i="20"/>
  <c r="DY53" i="25" s="1"/>
  <c r="CS57" i="20"/>
  <c r="E58" i="20"/>
  <c r="E61" i="20"/>
  <c r="BL72" i="20"/>
  <c r="AY72" i="20" s="1"/>
  <c r="BA72" i="20" s="1"/>
  <c r="BM72" i="20"/>
  <c r="E71" i="20"/>
  <c r="GL70" i="20"/>
  <c r="E72" i="20"/>
  <c r="BM70" i="20"/>
  <c r="NH54" i="20"/>
  <c r="NH5" i="20" s="1"/>
  <c r="DK71" i="20"/>
  <c r="DL71" i="20" s="1"/>
  <c r="BM71" i="20"/>
  <c r="MN70" i="20"/>
  <c r="DS65" i="25" s="1"/>
  <c r="MI70" i="20"/>
  <c r="DO65" i="25" s="1"/>
  <c r="DW70" i="20"/>
  <c r="DJ70" i="20" s="1"/>
  <c r="AI65" i="25" s="1"/>
  <c r="MH70" i="20"/>
  <c r="DN65" i="25" s="1"/>
  <c r="OQ70" i="20"/>
  <c r="OX70" i="20"/>
  <c r="EO65" i="25" s="1"/>
  <c r="DQ71" i="20"/>
  <c r="DR71" i="20" s="1"/>
  <c r="E73" i="20"/>
  <c r="NL73" i="20"/>
  <c r="NS73" i="20"/>
  <c r="ED67" i="25" s="1"/>
  <c r="E69" i="20"/>
  <c r="E70" i="20"/>
  <c r="MO70" i="20"/>
  <c r="DT65" i="25" s="1"/>
  <c r="MK71" i="20"/>
  <c r="ML71" i="20" s="1"/>
  <c r="NN71" i="20"/>
  <c r="NO71" i="20" s="1"/>
  <c r="U71" i="20"/>
  <c r="OO54" i="20"/>
  <c r="OO5" i="20" s="1"/>
  <c r="NU71" i="20"/>
  <c r="NV71" i="20" s="1"/>
  <c r="NW71" i="20" s="1"/>
  <c r="OX59" i="20"/>
  <c r="EO54" i="25" s="1"/>
  <c r="OR59" i="20"/>
  <c r="EJ54" i="25" s="1"/>
  <c r="OQ59" i="20"/>
  <c r="CR58" i="20"/>
  <c r="DQ57" i="20"/>
  <c r="AO52" i="25" s="1"/>
  <c r="E57" i="20"/>
  <c r="E62" i="20"/>
  <c r="JT63" i="20"/>
  <c r="CQ58" i="25" s="1"/>
  <c r="BM65" i="20"/>
  <c r="E66" i="20"/>
  <c r="OQ64" i="20"/>
  <c r="OX64" i="20"/>
  <c r="EO59" i="25" s="1"/>
  <c r="OI5" i="20"/>
  <c r="IK4" i="20"/>
  <c r="NT62" i="20"/>
  <c r="EE57" i="25" s="1"/>
  <c r="DW63" i="20"/>
  <c r="BN64" i="20"/>
  <c r="E65" i="20"/>
  <c r="NO60" i="20"/>
  <c r="EA55" i="25" s="1"/>
  <c r="KY59" i="20"/>
  <c r="DB54" i="25" s="1"/>
  <c r="BN60" i="20"/>
  <c r="BL59" i="20"/>
  <c r="AY59" i="20" s="1"/>
  <c r="GX56" i="20"/>
  <c r="DQ63" i="20"/>
  <c r="DR63" i="20" s="1"/>
  <c r="AP58" i="25" s="1"/>
  <c r="DW57" i="20"/>
  <c r="DJ57" i="20" s="1"/>
  <c r="AI52" i="25" s="1"/>
  <c r="BN61" i="20"/>
  <c r="AW5" i="20"/>
  <c r="E24" i="22" s="1"/>
  <c r="E25" i="22" s="1"/>
  <c r="OQ61" i="20"/>
  <c r="CL64" i="20"/>
  <c r="CM64" i="20" s="1"/>
  <c r="AE59" i="25" s="1"/>
  <c r="BN57" i="20"/>
  <c r="DK57" i="20"/>
  <c r="AJ52" i="25" s="1"/>
  <c r="BM64" i="20"/>
  <c r="DX57" i="20"/>
  <c r="DP57" i="20" s="1"/>
  <c r="AN52" i="25" s="1"/>
  <c r="CS64" i="20"/>
  <c r="BL62" i="20"/>
  <c r="AY62" i="20" s="1"/>
  <c r="EC54" i="20"/>
  <c r="EC5" i="20" s="1"/>
  <c r="DL63" i="20"/>
  <c r="DM63" i="20" s="1"/>
  <c r="AL58" i="25" s="1"/>
  <c r="PN54" i="20"/>
  <c r="PN5" i="20" s="1"/>
  <c r="EQ4" i="20"/>
  <c r="U60" i="20"/>
  <c r="DK76" i="20"/>
  <c r="DL76" i="20" s="1"/>
  <c r="AK70" i="25" s="1"/>
  <c r="DK88" i="20"/>
  <c r="AJ82" i="25" s="1"/>
  <c r="BL71" i="20"/>
  <c r="CJ39" i="25"/>
  <c r="O44" i="20"/>
  <c r="IU44" i="20"/>
  <c r="CK39" i="25" s="1"/>
  <c r="IL44" i="20"/>
  <c r="F44" i="20" s="1"/>
  <c r="G44" i="20" s="1"/>
  <c r="AM9" i="20"/>
  <c r="F30" i="20"/>
  <c r="G30" i="20" s="1"/>
  <c r="DQ69" i="20"/>
  <c r="AO64" i="25" s="1"/>
  <c r="DK69" i="20"/>
  <c r="AJ64" i="25" s="1"/>
  <c r="CJ11" i="25"/>
  <c r="IU11" i="20"/>
  <c r="CK11" i="25" s="1"/>
  <c r="IL11" i="20"/>
  <c r="F11" i="20" s="1"/>
  <c r="G11" i="20" s="1"/>
  <c r="PT54" i="20"/>
  <c r="PT5" i="20" s="1"/>
  <c r="F71" i="25"/>
  <c r="DR95" i="25"/>
  <c r="DR94" i="25" s="1"/>
  <c r="ML100" i="20"/>
  <c r="ML98" i="20" s="1"/>
  <c r="BZ56" i="20"/>
  <c r="AW4" i="20"/>
  <c r="W39" i="20"/>
  <c r="DZ59" i="25"/>
  <c r="NO64" i="20"/>
  <c r="EA59" i="25" s="1"/>
  <c r="OS94" i="20"/>
  <c r="EK88" i="25" s="1"/>
  <c r="AH94" i="20"/>
  <c r="OY94" i="20"/>
  <c r="EP88" i="25" s="1"/>
  <c r="MO78" i="20"/>
  <c r="DT72" i="25" s="1"/>
  <c r="OY92" i="20"/>
  <c r="MO64" i="20"/>
  <c r="DT59" i="25" s="1"/>
  <c r="MI64" i="20"/>
  <c r="DO59" i="25" s="1"/>
  <c r="Q39" i="20"/>
  <c r="F73" i="25"/>
  <c r="E79" i="20"/>
  <c r="O11" i="20"/>
  <c r="ET71" i="20"/>
  <c r="CF89" i="20"/>
  <c r="CG89" i="20" s="1"/>
  <c r="Z83" i="25" s="1"/>
  <c r="DZ85" i="20"/>
  <c r="CS95" i="20"/>
  <c r="CK95" i="20" s="1"/>
  <c r="AC89" i="25" s="1"/>
  <c r="CR94" i="20"/>
  <c r="CG9" i="20"/>
  <c r="L9" i="20"/>
  <c r="F76" i="25"/>
  <c r="EX101" i="20"/>
  <c r="ET100" i="20"/>
  <c r="ET98" i="20" s="1"/>
  <c r="AV95" i="25"/>
  <c r="AV94" i="25" s="1"/>
  <c r="E82" i="20"/>
  <c r="HQ59" i="20"/>
  <c r="DV88" i="20"/>
  <c r="DJ88" i="20" s="1"/>
  <c r="DX88" i="20"/>
  <c r="CQ89" i="20"/>
  <c r="CE89" i="20" s="1"/>
  <c r="X83" i="25" s="1"/>
  <c r="DQ88" i="20"/>
  <c r="AO82" i="25" s="1"/>
  <c r="BR91" i="20"/>
  <c r="AJ17" i="20"/>
  <c r="MI76" i="20"/>
  <c r="MO76" i="20"/>
  <c r="MP76" i="20" s="1"/>
  <c r="BL78" i="20"/>
  <c r="AY78" i="20" s="1"/>
  <c r="BG78" i="20" s="1"/>
  <c r="S72" i="25" s="1"/>
  <c r="AK9" i="20"/>
  <c r="G17" i="25"/>
  <c r="I17" i="25" s="1"/>
  <c r="PP54" i="20"/>
  <c r="PP5" i="20" s="1"/>
  <c r="F75" i="25"/>
  <c r="MH77" i="20"/>
  <c r="E63" i="20"/>
  <c r="FN75" i="20"/>
  <c r="BN70" i="20"/>
  <c r="IT9" i="20"/>
  <c r="MG63" i="20"/>
  <c r="MN63" i="20"/>
  <c r="DS58" i="25" s="1"/>
  <c r="F72" i="25"/>
  <c r="NL79" i="20"/>
  <c r="NS79" i="20"/>
  <c r="ED73" i="25" s="1"/>
  <c r="AH63" i="20"/>
  <c r="OY63" i="20"/>
  <c r="EP58" i="25" s="1"/>
  <c r="OS63" i="20"/>
  <c r="EK58" i="25" s="1"/>
  <c r="MH82" i="20"/>
  <c r="DN76" i="25" s="1"/>
  <c r="E81" i="20"/>
  <c r="GU56" i="20"/>
  <c r="DQ96" i="20"/>
  <c r="DR96" i="20" s="1"/>
  <c r="AP90" i="25" s="1"/>
  <c r="CR95" i="20"/>
  <c r="CE95" i="20" s="1"/>
  <c r="X89" i="25" s="1"/>
  <c r="BM96" i="20"/>
  <c r="DQ81" i="20"/>
  <c r="DR81" i="20" s="1"/>
  <c r="AP75" i="25" s="1"/>
  <c r="CF95" i="20"/>
  <c r="Y89" i="25" s="1"/>
  <c r="BL63" i="20"/>
  <c r="AY63" i="20" s="1"/>
  <c r="BA63" i="20" s="1"/>
  <c r="N58" i="25" s="1"/>
  <c r="DY81" i="25"/>
  <c r="PJ54" i="20"/>
  <c r="PJ5" i="20" s="1"/>
  <c r="E59" i="20"/>
  <c r="E83" i="20"/>
  <c r="PA82" i="20"/>
  <c r="ER76" i="25" s="1"/>
  <c r="AH57" i="20"/>
  <c r="OY57" i="20"/>
  <c r="OZ57" i="20" s="1"/>
  <c r="OS57" i="20"/>
  <c r="E54" i="20"/>
  <c r="EL76" i="25"/>
  <c r="OV82" i="20"/>
  <c r="EN76" i="25" s="1"/>
  <c r="JU9" i="20"/>
  <c r="NL69" i="20"/>
  <c r="NS69" i="20"/>
  <c r="NM69" i="20"/>
  <c r="MP93" i="20"/>
  <c r="DU87" i="25" s="1"/>
  <c r="MO80" i="20"/>
  <c r="DT74" i="25" s="1"/>
  <c r="E77" i="20"/>
  <c r="OQ66" i="20"/>
  <c r="OX66" i="20"/>
  <c r="EO61" i="25" s="1"/>
  <c r="OR66" i="20"/>
  <c r="EJ61" i="25" s="1"/>
  <c r="MJ62" i="20"/>
  <c r="DP57" i="25" s="1"/>
  <c r="MO62" i="20"/>
  <c r="DT57" i="25" s="1"/>
  <c r="NN76" i="20"/>
  <c r="NO76" i="20" s="1"/>
  <c r="U76" i="20"/>
  <c r="NT76" i="20"/>
  <c r="NU76" i="20" s="1"/>
  <c r="EB23" i="25"/>
  <c r="S30" i="25"/>
  <c r="P30" i="20"/>
  <c r="Y23" i="20"/>
  <c r="BJ23" i="25"/>
  <c r="GB9" i="20"/>
  <c r="DT17" i="25"/>
  <c r="BH9" i="20"/>
  <c r="Z39" i="20"/>
  <c r="H39" i="20"/>
  <c r="FA9" i="20"/>
  <c r="BB17" i="25"/>
  <c r="IX9" i="20"/>
  <c r="F9" i="25"/>
  <c r="DR23" i="25"/>
  <c r="Y39" i="25"/>
  <c r="W44" i="20"/>
  <c r="AM39" i="20"/>
  <c r="DN9" i="20"/>
  <c r="DL9" i="20"/>
  <c r="K9" i="20"/>
  <c r="HE9" i="20"/>
  <c r="Y17" i="25"/>
  <c r="W17" i="20"/>
  <c r="DT11" i="25"/>
  <c r="MO9" i="20"/>
  <c r="S23" i="20"/>
  <c r="V23" i="25"/>
  <c r="DW23" i="25"/>
  <c r="AJ23" i="20"/>
  <c r="MF39" i="20"/>
  <c r="G39" i="25" s="1"/>
  <c r="I39" i="25" s="1"/>
  <c r="M23" i="20"/>
  <c r="M9" i="20" s="1"/>
  <c r="AJ39" i="20"/>
  <c r="DM9" i="20"/>
  <c r="EA23" i="25"/>
  <c r="E9" i="20"/>
  <c r="AW39" i="25"/>
  <c r="J44" i="20"/>
  <c r="P17" i="20"/>
  <c r="V9" i="20"/>
  <c r="NP9" i="20"/>
  <c r="MP23" i="20"/>
  <c r="DU30" i="25"/>
  <c r="JT9" i="20"/>
  <c r="CQ11" i="25"/>
  <c r="AI9" i="20"/>
  <c r="S39" i="25"/>
  <c r="Z23" i="20"/>
  <c r="Z9" i="20" s="1"/>
  <c r="NQ9" i="20"/>
  <c r="EC23" i="25"/>
  <c r="W30" i="20"/>
  <c r="AL23" i="20"/>
  <c r="AL9" i="20" s="1"/>
  <c r="AL23" i="25"/>
  <c r="CF9" i="20"/>
  <c r="Y11" i="25"/>
  <c r="W11" i="20"/>
  <c r="OS9" i="20"/>
  <c r="X23" i="20"/>
  <c r="BL79" i="20"/>
  <c r="AY79" i="20" s="1"/>
  <c r="CL80" i="20"/>
  <c r="AD74" i="25" s="1"/>
  <c r="BN96" i="20"/>
  <c r="CS89" i="20"/>
  <c r="CL89" i="20"/>
  <c r="AD83" i="25" s="1"/>
  <c r="BR75" i="20"/>
  <c r="CU75" i="20"/>
  <c r="BN63" i="20"/>
  <c r="BT68" i="20"/>
  <c r="EJ54" i="20"/>
  <c r="EJ5" i="20" s="1"/>
  <c r="CQ80" i="20"/>
  <c r="DV69" i="20"/>
  <c r="BL73" i="20"/>
  <c r="AY73" i="20" s="1"/>
  <c r="BG73" i="20" s="1"/>
  <c r="CL95" i="20"/>
  <c r="AD89" i="25" s="1"/>
  <c r="BL95" i="20"/>
  <c r="AY95" i="20" s="1"/>
  <c r="BG95" i="20" s="1"/>
  <c r="BH95" i="20" s="1"/>
  <c r="T89" i="25" s="1"/>
  <c r="BM83" i="20"/>
  <c r="BM62" i="20"/>
  <c r="DV78" i="20"/>
  <c r="DP78" i="20" s="1"/>
  <c r="AN72" i="25" s="1"/>
  <c r="DQ79" i="20"/>
  <c r="AO73" i="25" s="1"/>
  <c r="BU56" i="20"/>
  <c r="DQ61" i="20"/>
  <c r="DR61" i="20" s="1"/>
  <c r="AP56" i="25" s="1"/>
  <c r="CF80" i="20"/>
  <c r="CG80" i="20" s="1"/>
  <c r="DW83" i="20"/>
  <c r="BN87" i="20"/>
  <c r="CA68" i="20"/>
  <c r="BS85" i="20"/>
  <c r="EE54" i="20"/>
  <c r="EE5" i="20" s="1"/>
  <c r="DX59" i="20"/>
  <c r="DV59" i="20"/>
  <c r="DW96" i="20"/>
  <c r="BM69" i="20"/>
  <c r="AD55" i="25"/>
  <c r="CM60" i="20"/>
  <c r="AE55" i="25" s="1"/>
  <c r="DK77" i="20"/>
  <c r="AJ71" i="25" s="1"/>
  <c r="CR72" i="20"/>
  <c r="CA85" i="20"/>
  <c r="CR80" i="20"/>
  <c r="BN79" i="20"/>
  <c r="CQ72" i="20"/>
  <c r="BT56" i="20"/>
  <c r="BZ85" i="20"/>
  <c r="CA75" i="20"/>
  <c r="BU75" i="20"/>
  <c r="BL82" i="20"/>
  <c r="BU68" i="20"/>
  <c r="DW82" i="20"/>
  <c r="CL72" i="20"/>
  <c r="AD66" i="25" s="1"/>
  <c r="DA54" i="20"/>
  <c r="DA5" i="20" s="1"/>
  <c r="CZ54" i="20"/>
  <c r="CZ5" i="20" s="1"/>
  <c r="BZ68" i="20"/>
  <c r="DV81" i="20"/>
  <c r="DJ81" i="20" s="1"/>
  <c r="AI75" i="25" s="1"/>
  <c r="DQ82" i="20"/>
  <c r="AO76" i="25" s="1"/>
  <c r="BN81" i="20"/>
  <c r="BX68" i="20"/>
  <c r="BL83" i="20"/>
  <c r="AY83" i="20" s="1"/>
  <c r="BG83" i="20" s="1"/>
  <c r="S77" i="25" s="1"/>
  <c r="CG72" i="20"/>
  <c r="CH72" i="20" s="1"/>
  <c r="BP91" i="20"/>
  <c r="ED54" i="20"/>
  <c r="ED5" i="20" s="1"/>
  <c r="BM57" i="20"/>
  <c r="BQ56" i="20"/>
  <c r="BX56" i="20"/>
  <c r="BP75" i="20"/>
  <c r="BN73" i="20"/>
  <c r="BM60" i="20"/>
  <c r="BS75" i="20"/>
  <c r="DZ68" i="20"/>
  <c r="BM79" i="20"/>
  <c r="BN65" i="20"/>
  <c r="BV56" i="20"/>
  <c r="DQ70" i="20"/>
  <c r="AO65" i="25" s="1"/>
  <c r="CS72" i="20"/>
  <c r="Y59" i="25"/>
  <c r="CG64" i="20"/>
  <c r="CH64" i="20" s="1"/>
  <c r="BS91" i="20"/>
  <c r="DZ91" i="20"/>
  <c r="CS63" i="20"/>
  <c r="DK72" i="20"/>
  <c r="AJ66" i="25" s="1"/>
  <c r="BN82" i="20"/>
  <c r="BN71" i="20"/>
  <c r="BN66" i="20"/>
  <c r="BN78" i="20"/>
  <c r="DW76" i="20"/>
  <c r="DV76" i="20"/>
  <c r="CQ81" i="20"/>
  <c r="CE81" i="20" s="1"/>
  <c r="X75" i="25" s="1"/>
  <c r="CL81" i="20"/>
  <c r="AD75" i="25" s="1"/>
  <c r="CF81" i="20"/>
  <c r="CS81" i="20"/>
  <c r="DC54" i="20"/>
  <c r="DC5" i="20" s="1"/>
  <c r="CQ59" i="20"/>
  <c r="BT85" i="20"/>
  <c r="CL57" i="20"/>
  <c r="CR57" i="20"/>
  <c r="DX87" i="20"/>
  <c r="DP87" i="20" s="1"/>
  <c r="AN81" i="25" s="1"/>
  <c r="DW87" i="20"/>
  <c r="DJ87" i="20" s="1"/>
  <c r="AI81" i="25" s="1"/>
  <c r="DK87" i="20"/>
  <c r="BX75" i="20"/>
  <c r="CR92" i="20"/>
  <c r="CF96" i="20"/>
  <c r="Y90" i="25" s="1"/>
  <c r="CR96" i="20"/>
  <c r="DX76" i="20"/>
  <c r="CF59" i="20"/>
  <c r="CG59" i="20" s="1"/>
  <c r="Z54" i="25" s="1"/>
  <c r="CL58" i="20"/>
  <c r="AD53" i="25" s="1"/>
  <c r="DK81" i="20"/>
  <c r="DW72" i="20"/>
  <c r="BV68" i="20"/>
  <c r="BV85" i="20"/>
  <c r="BL57" i="20"/>
  <c r="BN86" i="20"/>
  <c r="BM59" i="20"/>
  <c r="DQ89" i="20"/>
  <c r="DV89" i="20"/>
  <c r="CL92" i="20"/>
  <c r="AD86" i="25" s="1"/>
  <c r="BQ75" i="20"/>
  <c r="CQ64" i="20"/>
  <c r="CR64" i="20"/>
  <c r="BM78" i="20"/>
  <c r="BL64" i="20"/>
  <c r="BL77" i="20"/>
  <c r="DX71" i="20"/>
  <c r="DV71" i="20"/>
  <c r="DX86" i="20"/>
  <c r="DP86" i="20" s="1"/>
  <c r="AN80" i="25" s="1"/>
  <c r="DW86" i="20"/>
  <c r="DJ86" i="20" s="1"/>
  <c r="AI80" i="25" s="1"/>
  <c r="DK58" i="20"/>
  <c r="AJ53" i="25" s="1"/>
  <c r="CU91" i="20"/>
  <c r="DQ58" i="20"/>
  <c r="AO53" i="25" s="1"/>
  <c r="DW78" i="20"/>
  <c r="DV58" i="20"/>
  <c r="DJ58" i="20" s="1"/>
  <c r="AI53" i="25" s="1"/>
  <c r="CQ92" i="20"/>
  <c r="CM87" i="20"/>
  <c r="AE81" i="25" s="1"/>
  <c r="BS56" i="20"/>
  <c r="CS77" i="20"/>
  <c r="CR77" i="20"/>
  <c r="CL77" i="20"/>
  <c r="CQ77" i="20"/>
  <c r="CQ94" i="20"/>
  <c r="CS94" i="20"/>
  <c r="DK78" i="20"/>
  <c r="DL78" i="20" s="1"/>
  <c r="AK72" i="25" s="1"/>
  <c r="DZ56" i="20"/>
  <c r="DX58" i="20"/>
  <c r="BL76" i="20"/>
  <c r="DG54" i="20"/>
  <c r="DG5" i="20" s="1"/>
  <c r="BM82" i="20"/>
  <c r="BP68" i="20"/>
  <c r="CY54" i="20"/>
  <c r="CY5" i="20" s="1"/>
  <c r="CS87" i="20"/>
  <c r="DW61" i="20"/>
  <c r="CA56" i="20"/>
  <c r="BT91" i="20"/>
  <c r="CA91" i="20"/>
  <c r="DX82" i="20"/>
  <c r="DV82" i="20"/>
  <c r="DK82" i="20"/>
  <c r="DL82" i="20" s="1"/>
  <c r="AK76" i="25" s="1"/>
  <c r="BS68" i="20"/>
  <c r="DX83" i="20"/>
  <c r="DV83" i="20"/>
  <c r="DK83" i="20"/>
  <c r="CQ57" i="20"/>
  <c r="CG63" i="20"/>
  <c r="CH63" i="20" s="1"/>
  <c r="AA58" i="25" s="1"/>
  <c r="DZ75" i="20"/>
  <c r="CL63" i="20"/>
  <c r="AD58" i="25" s="1"/>
  <c r="BM76" i="20"/>
  <c r="BZ75" i="20"/>
  <c r="CF87" i="20"/>
  <c r="CG87" i="20" s="1"/>
  <c r="Z81" i="25" s="1"/>
  <c r="CL94" i="20"/>
  <c r="BM66" i="20"/>
  <c r="BM81" i="20"/>
  <c r="AO88" i="25"/>
  <c r="DR94" i="20"/>
  <c r="AP88" i="25" s="1"/>
  <c r="CQ87" i="20"/>
  <c r="BV75" i="20"/>
  <c r="DK96" i="20"/>
  <c r="DV96" i="20"/>
  <c r="DP96" i="20" s="1"/>
  <c r="CS73" i="20"/>
  <c r="CQ73" i="20"/>
  <c r="CF73" i="20"/>
  <c r="CR73" i="20"/>
  <c r="BL58" i="20"/>
  <c r="BL89" i="20"/>
  <c r="BM94" i="20"/>
  <c r="CL70" i="20"/>
  <c r="AD65" i="25" s="1"/>
  <c r="CS70" i="20"/>
  <c r="CQ70" i="20"/>
  <c r="CF70" i="20"/>
  <c r="CR70" i="20"/>
  <c r="DR83" i="20"/>
  <c r="DS83" i="20" s="1"/>
  <c r="AQ77" i="25" s="1"/>
  <c r="CS65" i="20"/>
  <c r="CQ65" i="20"/>
  <c r="CL65" i="20"/>
  <c r="CS78" i="20"/>
  <c r="CF78" i="20"/>
  <c r="CQ78" i="20"/>
  <c r="CL78" i="20"/>
  <c r="CR78" i="20"/>
  <c r="DQ62" i="20"/>
  <c r="DK62" i="20"/>
  <c r="DL62" i="20" s="1"/>
  <c r="AK57" i="25" s="1"/>
  <c r="DX62" i="20"/>
  <c r="DW62" i="20"/>
  <c r="DV62" i="20"/>
  <c r="BR68" i="20"/>
  <c r="CF65" i="20"/>
  <c r="Y60" i="25" s="1"/>
  <c r="BN69" i="20"/>
  <c r="BL69" i="20"/>
  <c r="CF92" i="20"/>
  <c r="CG92" i="20" s="1"/>
  <c r="Z86" i="25" s="1"/>
  <c r="CS92" i="20"/>
  <c r="CR71" i="20"/>
  <c r="CQ71" i="20"/>
  <c r="CS71" i="20"/>
  <c r="CF71" i="20"/>
  <c r="CG71" i="20" s="1"/>
  <c r="CH71" i="20" s="1"/>
  <c r="CI71" i="20" s="1"/>
  <c r="CL71" i="20"/>
  <c r="CM71" i="20" s="1"/>
  <c r="BP85" i="20"/>
  <c r="BM88" i="20"/>
  <c r="CR59" i="20"/>
  <c r="CS59" i="20"/>
  <c r="CQ69" i="20"/>
  <c r="CS69" i="20"/>
  <c r="CL69" i="20"/>
  <c r="CM69" i="20" s="1"/>
  <c r="AE64" i="25" s="1"/>
  <c r="CU68" i="20"/>
  <c r="CR69" i="20"/>
  <c r="CF69" i="20"/>
  <c r="BP56" i="20"/>
  <c r="BL86" i="20"/>
  <c r="AY86" i="20" s="1"/>
  <c r="BQ85" i="20"/>
  <c r="CS93" i="20"/>
  <c r="CL93" i="20"/>
  <c r="CQ93" i="20"/>
  <c r="CF93" i="20"/>
  <c r="CG93" i="20" s="1"/>
  <c r="Z87" i="25" s="1"/>
  <c r="CR93" i="20"/>
  <c r="BL94" i="20"/>
  <c r="CV54" i="20"/>
  <c r="CV5" i="20" s="1"/>
  <c r="BQ91" i="20"/>
  <c r="BL92" i="20"/>
  <c r="BM95" i="20"/>
  <c r="EK54" i="20"/>
  <c r="EK5" i="20" s="1"/>
  <c r="EI54" i="20"/>
  <c r="EI5" i="20" s="1"/>
  <c r="DW73" i="20"/>
  <c r="DV73" i="20"/>
  <c r="DX73" i="20"/>
  <c r="DK73" i="20"/>
  <c r="AJ67" i="25" s="1"/>
  <c r="BN93" i="20"/>
  <c r="BN88" i="20"/>
  <c r="CR62" i="20"/>
  <c r="CL62" i="20"/>
  <c r="CM62" i="20" s="1"/>
  <c r="BT75" i="20"/>
  <c r="CG94" i="20"/>
  <c r="Y88" i="25"/>
  <c r="DX72" i="20"/>
  <c r="DQ72" i="20"/>
  <c r="BV91" i="20"/>
  <c r="BM92" i="20"/>
  <c r="EB54" i="20"/>
  <c r="EB5" i="20" s="1"/>
  <c r="CS88" i="20"/>
  <c r="CK88" i="20" s="1"/>
  <c r="AC82" i="25" s="1"/>
  <c r="CR88" i="20"/>
  <c r="CE88" i="20" s="1"/>
  <c r="X82" i="25" s="1"/>
  <c r="BR56" i="20"/>
  <c r="BL87" i="20"/>
  <c r="AY87" i="20" s="1"/>
  <c r="DV77" i="20"/>
  <c r="DX77" i="20"/>
  <c r="DW77" i="20"/>
  <c r="DD54" i="20"/>
  <c r="DD5" i="20" s="1"/>
  <c r="DW92" i="20"/>
  <c r="DK92" i="20"/>
  <c r="DX92" i="20"/>
  <c r="DV92" i="20"/>
  <c r="DQ92" i="20"/>
  <c r="DV72" i="20"/>
  <c r="CR87" i="20"/>
  <c r="DK70" i="20"/>
  <c r="DX70" i="20"/>
  <c r="DP70" i="20" s="1"/>
  <c r="AN65" i="25" s="1"/>
  <c r="CR65" i="20"/>
  <c r="BN92" i="20"/>
  <c r="BX91" i="20"/>
  <c r="DX93" i="20"/>
  <c r="DQ93" i="20"/>
  <c r="AO87" i="25" s="1"/>
  <c r="DK93" i="20"/>
  <c r="CR86" i="20"/>
  <c r="CL86" i="20"/>
  <c r="CM86" i="20" s="1"/>
  <c r="AE80" i="25" s="1"/>
  <c r="CF86" i="20"/>
  <c r="CQ86" i="20"/>
  <c r="EH54" i="20"/>
  <c r="EH5" i="20" s="1"/>
  <c r="CU85" i="20"/>
  <c r="BL93" i="20"/>
  <c r="CF58" i="20"/>
  <c r="CQ58" i="20"/>
  <c r="CK58" i="20" s="1"/>
  <c r="AC53" i="25" s="1"/>
  <c r="BM89" i="20"/>
  <c r="CQ61" i="20"/>
  <c r="CS61" i="20"/>
  <c r="CL61" i="20"/>
  <c r="CR61" i="20"/>
  <c r="DQ65" i="20"/>
  <c r="DR65" i="20" s="1"/>
  <c r="AP60" i="25" s="1"/>
  <c r="DK65" i="20"/>
  <c r="DL65" i="20" s="1"/>
  <c r="AK60" i="25" s="1"/>
  <c r="DW65" i="20"/>
  <c r="DV65" i="20"/>
  <c r="DX65" i="20"/>
  <c r="DV61" i="20"/>
  <c r="DK61" i="20"/>
  <c r="CS76" i="20"/>
  <c r="CR76" i="20"/>
  <c r="CL76" i="20"/>
  <c r="CQ76" i="20"/>
  <c r="DX64" i="20"/>
  <c r="DP64" i="20" s="1"/>
  <c r="AN59" i="25" s="1"/>
  <c r="DK64" i="20"/>
  <c r="DL64" i="20" s="1"/>
  <c r="AK59" i="25" s="1"/>
  <c r="DW64" i="20"/>
  <c r="DJ64" i="20" s="1"/>
  <c r="AI59" i="25" s="1"/>
  <c r="DQ64" i="20"/>
  <c r="DW69" i="20"/>
  <c r="DX69" i="20"/>
  <c r="EF54" i="20"/>
  <c r="EF5" i="20" s="1"/>
  <c r="DW94" i="20"/>
  <c r="DX94" i="20"/>
  <c r="DK94" i="20"/>
  <c r="DV94" i="20"/>
  <c r="DQ78" i="20"/>
  <c r="AO72" i="25" s="1"/>
  <c r="DQ73" i="20"/>
  <c r="AO67" i="25" s="1"/>
  <c r="CF88" i="20"/>
  <c r="CF62" i="20"/>
  <c r="CG62" i="20" s="1"/>
  <c r="Z57" i="25" s="1"/>
  <c r="CW54" i="20"/>
  <c r="CW5" i="20" s="1"/>
  <c r="CU56" i="20"/>
  <c r="CQ63" i="20"/>
  <c r="CR63" i="20"/>
  <c r="BL70" i="20"/>
  <c r="BQ68" i="20"/>
  <c r="DV60" i="20"/>
  <c r="DQ60" i="20"/>
  <c r="DR60" i="20" s="1"/>
  <c r="AP55" i="25" s="1"/>
  <c r="DK60" i="20"/>
  <c r="DW60" i="20"/>
  <c r="DX60" i="20"/>
  <c r="AO70" i="25"/>
  <c r="DR76" i="20"/>
  <c r="DW66" i="20"/>
  <c r="DV66" i="20"/>
  <c r="DQ66" i="20"/>
  <c r="DK66" i="20"/>
  <c r="DL66" i="20" s="1"/>
  <c r="AK61" i="25" s="1"/>
  <c r="BL88" i="20"/>
  <c r="EA54" i="20"/>
  <c r="EA5" i="20" s="1"/>
  <c r="CB54" i="20"/>
  <c r="CB5" i="20" s="1"/>
  <c r="BY54" i="20"/>
  <c r="BY5" i="20" s="1"/>
  <c r="CX54" i="20"/>
  <c r="CX5" i="20" s="1"/>
  <c r="DF54" i="20"/>
  <c r="DF5" i="20" s="1"/>
  <c r="Y71" i="25"/>
  <c r="CG77" i="20"/>
  <c r="CM73" i="20"/>
  <c r="AD67" i="25"/>
  <c r="Y70" i="25"/>
  <c r="CG76" i="20"/>
  <c r="EL54" i="20"/>
  <c r="EL5" i="20" s="1"/>
  <c r="AJ83" i="25"/>
  <c r="DE54" i="20"/>
  <c r="DE5" i="20" s="1"/>
  <c r="CM59" i="20"/>
  <c r="AP54" i="25"/>
  <c r="CG57" i="20"/>
  <c r="CH57" i="20" s="1"/>
  <c r="CI57" i="20" s="1"/>
  <c r="Y52" i="25"/>
  <c r="Y56" i="25"/>
  <c r="CG61" i="20"/>
  <c r="Z56" i="25" s="1"/>
  <c r="AO54" i="25"/>
  <c r="DS59" i="20"/>
  <c r="DT59" i="20" s="1"/>
  <c r="DL80" i="20"/>
  <c r="AK74" i="25" s="1"/>
  <c r="AO71" i="25"/>
  <c r="DR77" i="20"/>
  <c r="DM89" i="20"/>
  <c r="AL83" i="25" s="1"/>
  <c r="JB72" i="20"/>
  <c r="KE77" i="20"/>
  <c r="KT54" i="20"/>
  <c r="KT5" i="20" s="1"/>
  <c r="KO54" i="20"/>
  <c r="KO5" i="20" s="1"/>
  <c r="JA70" i="20"/>
  <c r="JA65" i="20"/>
  <c r="IZ82" i="20"/>
  <c r="JN54" i="20"/>
  <c r="JN5" i="20" s="1"/>
  <c r="KF62" i="20"/>
  <c r="JA73" i="20"/>
  <c r="JA66" i="20"/>
  <c r="JA72" i="20"/>
  <c r="KM54" i="20"/>
  <c r="KM5" i="20" s="1"/>
  <c r="JT62" i="20"/>
  <c r="CQ57" i="25" s="1"/>
  <c r="JZ62" i="20"/>
  <c r="CV57" i="25" s="1"/>
  <c r="JB77" i="20"/>
  <c r="JA61" i="20"/>
  <c r="KN54" i="20"/>
  <c r="KN5" i="20" s="1"/>
  <c r="IZ80" i="20"/>
  <c r="IM80" i="20" s="1"/>
  <c r="IO80" i="20" s="1"/>
  <c r="IZ95" i="20"/>
  <c r="KE62" i="20"/>
  <c r="JY62" i="20" s="1"/>
  <c r="CU57" i="25" s="1"/>
  <c r="JB61" i="20"/>
  <c r="JA83" i="20"/>
  <c r="JB80" i="20"/>
  <c r="JG54" i="20"/>
  <c r="JG5" i="20" s="1"/>
  <c r="KS54" i="20"/>
  <c r="KS5" i="20" s="1"/>
  <c r="JA64" i="20"/>
  <c r="JA80" i="20"/>
  <c r="IZ61" i="20"/>
  <c r="IM61" i="20" s="1"/>
  <c r="JB86" i="20"/>
  <c r="JA81" i="20"/>
  <c r="JT73" i="20"/>
  <c r="CQ67" i="25" s="1"/>
  <c r="LL59" i="20"/>
  <c r="KF79" i="20"/>
  <c r="IZ70" i="20"/>
  <c r="LL78" i="20"/>
  <c r="LD78" i="20" s="1"/>
  <c r="DF72" i="25" s="1"/>
  <c r="JM54" i="20"/>
  <c r="JM5" i="20" s="1"/>
  <c r="KG86" i="20"/>
  <c r="KE79" i="20"/>
  <c r="KG79" i="20"/>
  <c r="KE86" i="20"/>
  <c r="JS86" i="20" s="1"/>
  <c r="KY79" i="20"/>
  <c r="DB73" i="25" s="1"/>
  <c r="JZ79" i="20"/>
  <c r="CV73" i="25" s="1"/>
  <c r="KQ54" i="20"/>
  <c r="KQ5" i="20" s="1"/>
  <c r="LF79" i="20"/>
  <c r="DH73" i="25" s="1"/>
  <c r="IZ57" i="20"/>
  <c r="IM57" i="20" s="1"/>
  <c r="IZ73" i="20"/>
  <c r="JZ63" i="20"/>
  <c r="CV58" i="25" s="1"/>
  <c r="JA79" i="20"/>
  <c r="JB95" i="20"/>
  <c r="LV54" i="20"/>
  <c r="LV5" i="20" s="1"/>
  <c r="KG73" i="20"/>
  <c r="LJ95" i="20"/>
  <c r="LY54" i="20"/>
  <c r="LY5" i="20" s="1"/>
  <c r="KF66" i="20"/>
  <c r="LL95" i="20"/>
  <c r="JE91" i="20"/>
  <c r="JT66" i="20"/>
  <c r="CQ61" i="25" s="1"/>
  <c r="IZ59" i="20"/>
  <c r="IM59" i="20" s="1"/>
  <c r="IO59" i="20" s="1"/>
  <c r="CF54" i="25" s="1"/>
  <c r="KE66" i="20"/>
  <c r="JY66" i="20" s="1"/>
  <c r="CU61" i="25" s="1"/>
  <c r="KE73" i="20"/>
  <c r="KE63" i="20"/>
  <c r="JJ91" i="20"/>
  <c r="JP68" i="20"/>
  <c r="JB78" i="20"/>
  <c r="JB83" i="20"/>
  <c r="JT92" i="20"/>
  <c r="CQ86" i="25" s="1"/>
  <c r="JU79" i="20"/>
  <c r="CR73" i="25" s="1"/>
  <c r="KF63" i="20"/>
  <c r="KU54" i="20"/>
  <c r="KU5" i="20" s="1"/>
  <c r="KG63" i="20"/>
  <c r="JF68" i="20"/>
  <c r="JB81" i="20"/>
  <c r="IZ93" i="20"/>
  <c r="IM93" i="20" s="1"/>
  <c r="JA95" i="20"/>
  <c r="JH54" i="20"/>
  <c r="JH5" i="20" s="1"/>
  <c r="JA60" i="20"/>
  <c r="JB60" i="20"/>
  <c r="KL54" i="20"/>
  <c r="KL5" i="20" s="1"/>
  <c r="IZ87" i="20"/>
  <c r="IM87" i="20" s="1"/>
  <c r="JD56" i="20"/>
  <c r="JA93" i="20"/>
  <c r="KA92" i="20"/>
  <c r="KB92" i="20" s="1"/>
  <c r="CX86" i="25" s="1"/>
  <c r="LJ73" i="20"/>
  <c r="KR54" i="20"/>
  <c r="KR5" i="20" s="1"/>
  <c r="LK73" i="20"/>
  <c r="KY76" i="20"/>
  <c r="KZ76" i="20" s="1"/>
  <c r="LA76" i="20" s="1"/>
  <c r="LE76" i="20"/>
  <c r="DG70" i="25" s="1"/>
  <c r="LK78" i="20"/>
  <c r="KX78" i="20" s="1"/>
  <c r="DA72" i="25" s="1"/>
  <c r="JA57" i="20"/>
  <c r="JZ96" i="20"/>
  <c r="CV90" i="25" s="1"/>
  <c r="KY73" i="20"/>
  <c r="KZ73" i="20" s="1"/>
  <c r="DC67" i="25" s="1"/>
  <c r="JZ73" i="20"/>
  <c r="LL73" i="20"/>
  <c r="JZ66" i="20"/>
  <c r="JB64" i="20"/>
  <c r="KF96" i="20"/>
  <c r="IZ92" i="20"/>
  <c r="IM92" i="20" s="1"/>
  <c r="LJ70" i="20"/>
  <c r="IZ72" i="20"/>
  <c r="IM72" i="20" s="1"/>
  <c r="IU72" i="20" s="1"/>
  <c r="DB65" i="25"/>
  <c r="JD85" i="20"/>
  <c r="LK59" i="20"/>
  <c r="LJ86" i="20"/>
  <c r="JT86" i="20"/>
  <c r="JU86" i="20" s="1"/>
  <c r="CR80" i="25" s="1"/>
  <c r="LJ63" i="20"/>
  <c r="LD63" i="20" s="1"/>
  <c r="DF58" i="25" s="1"/>
  <c r="LK63" i="20"/>
  <c r="LE80" i="20"/>
  <c r="DG74" i="25" s="1"/>
  <c r="LR54" i="20"/>
  <c r="LR5" i="20" s="1"/>
  <c r="LJ80" i="20"/>
  <c r="JA69" i="20"/>
  <c r="IZ65" i="20"/>
  <c r="IM65" i="20" s="1"/>
  <c r="IU65" i="20" s="1"/>
  <c r="JZ86" i="20"/>
  <c r="CV80" i="25" s="1"/>
  <c r="JE85" i="20"/>
  <c r="JB93" i="20"/>
  <c r="JI75" i="20"/>
  <c r="KZ70" i="20"/>
  <c r="DC65" i="25" s="1"/>
  <c r="LK80" i="20"/>
  <c r="KG77" i="20"/>
  <c r="KF77" i="20"/>
  <c r="KY63" i="20"/>
  <c r="JB69" i="20"/>
  <c r="JT57" i="20"/>
  <c r="CQ52" i="25" s="1"/>
  <c r="LJ59" i="20"/>
  <c r="JB89" i="20"/>
  <c r="KZ95" i="20"/>
  <c r="DC89" i="25" s="1"/>
  <c r="LT54" i="20"/>
  <c r="LT5" i="20" s="1"/>
  <c r="KE82" i="20"/>
  <c r="JY82" i="20" s="1"/>
  <c r="LN56" i="20"/>
  <c r="JB73" i="20"/>
  <c r="JO54" i="20"/>
  <c r="JO5" i="20" s="1"/>
  <c r="LW54" i="20"/>
  <c r="LW5" i="20" s="1"/>
  <c r="JU77" i="20"/>
  <c r="JV77" i="20" s="1"/>
  <c r="CS71" i="25" s="1"/>
  <c r="KY80" i="20"/>
  <c r="KZ82" i="20"/>
  <c r="DC76" i="25" s="1"/>
  <c r="LE59" i="20"/>
  <c r="LF59" i="20" s="1"/>
  <c r="DH54" i="25" s="1"/>
  <c r="JP91" i="20"/>
  <c r="KY86" i="20"/>
  <c r="JL68" i="20"/>
  <c r="JP85" i="20"/>
  <c r="KK54" i="20"/>
  <c r="KK5" i="20" s="1"/>
  <c r="LE63" i="20"/>
  <c r="DG58" i="25" s="1"/>
  <c r="IZ79" i="20"/>
  <c r="JI68" i="20"/>
  <c r="KG81" i="20"/>
  <c r="KE81" i="20"/>
  <c r="JT81" i="20"/>
  <c r="CQ75" i="25" s="1"/>
  <c r="KF81" i="20"/>
  <c r="JZ81" i="20"/>
  <c r="CV75" i="25" s="1"/>
  <c r="JA94" i="20"/>
  <c r="IZ94" i="20"/>
  <c r="JD91" i="20"/>
  <c r="IZ96" i="20"/>
  <c r="KE60" i="20"/>
  <c r="KG60" i="20"/>
  <c r="JT60" i="20"/>
  <c r="CQ55" i="25" s="1"/>
  <c r="KF60" i="20"/>
  <c r="JZ60" i="20"/>
  <c r="IZ76" i="20"/>
  <c r="JD75" i="20"/>
  <c r="LE87" i="20"/>
  <c r="DG81" i="25" s="1"/>
  <c r="LL87" i="20"/>
  <c r="LJ87" i="20"/>
  <c r="LK87" i="20"/>
  <c r="KY87" i="20"/>
  <c r="KG93" i="20"/>
  <c r="KF93" i="20"/>
  <c r="KE93" i="20"/>
  <c r="JT93" i="20"/>
  <c r="JZ93" i="20"/>
  <c r="CV87" i="25" s="1"/>
  <c r="JL91" i="20"/>
  <c r="JB96" i="20"/>
  <c r="LL83" i="20"/>
  <c r="KY83" i="20"/>
  <c r="LN75" i="20"/>
  <c r="LK83" i="20"/>
  <c r="LE83" i="20"/>
  <c r="LJ83" i="20"/>
  <c r="KY71" i="20"/>
  <c r="KZ71" i="20" s="1"/>
  <c r="LK71" i="20"/>
  <c r="LL71" i="20"/>
  <c r="LE71" i="20"/>
  <c r="LF71" i="20" s="1"/>
  <c r="LJ71" i="20"/>
  <c r="IZ66" i="20"/>
  <c r="JB94" i="20"/>
  <c r="KY93" i="20"/>
  <c r="DB87" i="25" s="1"/>
  <c r="LK93" i="20"/>
  <c r="LL93" i="20"/>
  <c r="LE93" i="20"/>
  <c r="DG87" i="25" s="1"/>
  <c r="LJ93" i="20"/>
  <c r="IZ89" i="20"/>
  <c r="IM89" i="20" s="1"/>
  <c r="DG80" i="25"/>
  <c r="LF86" i="20"/>
  <c r="LG86" i="20" s="1"/>
  <c r="IZ60" i="20"/>
  <c r="JE56" i="20"/>
  <c r="JE68" i="20"/>
  <c r="IZ69" i="20"/>
  <c r="IZ71" i="20"/>
  <c r="JA71" i="20"/>
  <c r="JD68" i="20"/>
  <c r="LL96" i="20"/>
  <c r="LJ96" i="20"/>
  <c r="LK96" i="20"/>
  <c r="LE96" i="20"/>
  <c r="DG90" i="25" s="1"/>
  <c r="KY96" i="20"/>
  <c r="DB90" i="25" s="1"/>
  <c r="IZ62" i="20"/>
  <c r="KG89" i="20"/>
  <c r="KE89" i="20"/>
  <c r="JT89" i="20"/>
  <c r="JZ89" i="20"/>
  <c r="CV83" i="25" s="1"/>
  <c r="KI56" i="20"/>
  <c r="KE69" i="20"/>
  <c r="KI68" i="20"/>
  <c r="KG69" i="20"/>
  <c r="KG78" i="20"/>
  <c r="JT78" i="20"/>
  <c r="CQ72" i="25" s="1"/>
  <c r="KG64" i="20"/>
  <c r="JZ64" i="20"/>
  <c r="CV59" i="25" s="1"/>
  <c r="KF64" i="20"/>
  <c r="LE57" i="20"/>
  <c r="LJ57" i="20"/>
  <c r="LL58" i="20"/>
  <c r="LJ58" i="20"/>
  <c r="LK64" i="20"/>
  <c r="LJ62" i="20"/>
  <c r="LK62" i="20"/>
  <c r="LE65" i="20"/>
  <c r="LL65" i="20"/>
  <c r="LJ65" i="20"/>
  <c r="KY66" i="20"/>
  <c r="DB61" i="25" s="1"/>
  <c r="JP75" i="20"/>
  <c r="KY64" i="20"/>
  <c r="DB59" i="25" s="1"/>
  <c r="JZ87" i="20"/>
  <c r="CV81" i="25" s="1"/>
  <c r="IZ64" i="20"/>
  <c r="LE64" i="20"/>
  <c r="DG59" i="25" s="1"/>
  <c r="JB71" i="20"/>
  <c r="KE80" i="20"/>
  <c r="KG80" i="20"/>
  <c r="JT80" i="20"/>
  <c r="JB58" i="20"/>
  <c r="KF69" i="20"/>
  <c r="JT95" i="20"/>
  <c r="LJ92" i="20"/>
  <c r="LE78" i="20"/>
  <c r="DG72" i="25" s="1"/>
  <c r="KA77" i="20"/>
  <c r="KB77" i="20" s="1"/>
  <c r="CX71" i="25" s="1"/>
  <c r="KE57" i="20"/>
  <c r="JS57" i="20" s="1"/>
  <c r="CP52" i="25" s="1"/>
  <c r="JA88" i="20"/>
  <c r="LZ54" i="20"/>
  <c r="LZ5" i="20" s="1"/>
  <c r="JT69" i="20"/>
  <c r="JU69" i="20" s="1"/>
  <c r="JZ78" i="20"/>
  <c r="CV72" i="25" s="1"/>
  <c r="JA86" i="20"/>
  <c r="JF85" i="20"/>
  <c r="LL88" i="20"/>
  <c r="LJ88" i="20"/>
  <c r="JA76" i="20"/>
  <c r="JF75" i="20"/>
  <c r="JA92" i="20"/>
  <c r="JF91" i="20"/>
  <c r="JB76" i="20"/>
  <c r="JZ59" i="20"/>
  <c r="CV54" i="25" s="1"/>
  <c r="KG59" i="20"/>
  <c r="JA89" i="20"/>
  <c r="JB87" i="20"/>
  <c r="LK89" i="20"/>
  <c r="LL89" i="20"/>
  <c r="KY89" i="20"/>
  <c r="LL62" i="20"/>
  <c r="LJ89" i="20"/>
  <c r="KE61" i="20"/>
  <c r="KG61" i="20"/>
  <c r="JT61" i="20"/>
  <c r="KF92" i="20"/>
  <c r="KI91" i="20"/>
  <c r="KG92" i="20"/>
  <c r="JF56" i="20"/>
  <c r="KA83" i="20"/>
  <c r="LL64" i="20"/>
  <c r="JZ95" i="20"/>
  <c r="CV89" i="25" s="1"/>
  <c r="KE72" i="20"/>
  <c r="KY57" i="20"/>
  <c r="LE66" i="20"/>
  <c r="DG61" i="25" s="1"/>
  <c r="KY65" i="20"/>
  <c r="DB60" i="25" s="1"/>
  <c r="JT70" i="20"/>
  <c r="KY62" i="20"/>
  <c r="DB57" i="25" s="1"/>
  <c r="KF82" i="20"/>
  <c r="KE92" i="20"/>
  <c r="JT64" i="20"/>
  <c r="JU64" i="20" s="1"/>
  <c r="JZ82" i="20"/>
  <c r="CV76" i="25" s="1"/>
  <c r="LF73" i="20"/>
  <c r="IZ88" i="20"/>
  <c r="JA63" i="20"/>
  <c r="JA96" i="20"/>
  <c r="LE58" i="20"/>
  <c r="LK92" i="20"/>
  <c r="KE95" i="20"/>
  <c r="JY95" i="20" s="1"/>
  <c r="CU89" i="25" s="1"/>
  <c r="IZ81" i="20"/>
  <c r="KY92" i="20"/>
  <c r="JJ85" i="20"/>
  <c r="LJ66" i="20"/>
  <c r="KX66" i="20" s="1"/>
  <c r="DA61" i="25" s="1"/>
  <c r="KE83" i="20"/>
  <c r="IZ77" i="20"/>
  <c r="KF78" i="20"/>
  <c r="LK60" i="20"/>
  <c r="JT82" i="20"/>
  <c r="CQ76" i="25" s="1"/>
  <c r="KE65" i="20"/>
  <c r="KF95" i="20"/>
  <c r="JT71" i="20"/>
  <c r="JU71" i="20" s="1"/>
  <c r="JV71" i="20" s="1"/>
  <c r="LL69" i="20"/>
  <c r="LK69" i="20"/>
  <c r="LJ69" i="20"/>
  <c r="LE69" i="20"/>
  <c r="LF69" i="20" s="1"/>
  <c r="LN68" i="20"/>
  <c r="LL81" i="20"/>
  <c r="LK81" i="20"/>
  <c r="IZ78" i="20"/>
  <c r="LN91" i="20"/>
  <c r="LE95" i="20"/>
  <c r="DG89" i="25" s="1"/>
  <c r="JP56" i="20"/>
  <c r="JZ76" i="20"/>
  <c r="KI75" i="20"/>
  <c r="KG76" i="20"/>
  <c r="JT76" i="20"/>
  <c r="KE76" i="20"/>
  <c r="JA78" i="20"/>
  <c r="LL57" i="20"/>
  <c r="KG58" i="20"/>
  <c r="KE58" i="20"/>
  <c r="JB59" i="20"/>
  <c r="JI56" i="20"/>
  <c r="KG72" i="20"/>
  <c r="JZ72" i="20"/>
  <c r="KY88" i="20"/>
  <c r="DB82" i="25" s="1"/>
  <c r="KY58" i="20"/>
  <c r="DB53" i="25" s="1"/>
  <c r="KF59" i="20"/>
  <c r="KE78" i="20"/>
  <c r="KE71" i="20"/>
  <c r="LO54" i="20"/>
  <c r="LO5" i="20" s="1"/>
  <c r="JE75" i="20"/>
  <c r="LX54" i="20"/>
  <c r="LX5" i="20" s="1"/>
  <c r="KF71" i="20"/>
  <c r="LE60" i="20"/>
  <c r="LF60" i="20" s="1"/>
  <c r="DH55" i="25" s="1"/>
  <c r="LE94" i="20"/>
  <c r="DG88" i="25" s="1"/>
  <c r="JB66" i="20"/>
  <c r="LK95" i="20"/>
  <c r="KF72" i="20"/>
  <c r="JT94" i="20"/>
  <c r="JT65" i="20"/>
  <c r="JU65" i="20" s="1"/>
  <c r="CR60" i="25" s="1"/>
  <c r="LJ81" i="20"/>
  <c r="KF83" i="20"/>
  <c r="KG88" i="20"/>
  <c r="KE88" i="20"/>
  <c r="JJ56" i="20"/>
  <c r="JU96" i="20"/>
  <c r="CR90" i="25" s="1"/>
  <c r="CQ90" i="25"/>
  <c r="IZ58" i="20"/>
  <c r="JU72" i="20"/>
  <c r="JV72" i="20" s="1"/>
  <c r="CS66" i="25" s="1"/>
  <c r="LK58" i="20"/>
  <c r="IZ86" i="20"/>
  <c r="JL75" i="20"/>
  <c r="JB79" i="20"/>
  <c r="JA62" i="20"/>
  <c r="JZ57" i="20"/>
  <c r="KA57" i="20" s="1"/>
  <c r="KG57" i="20"/>
  <c r="JA59" i="20"/>
  <c r="LL86" i="20"/>
  <c r="LN85" i="20"/>
  <c r="LK86" i="20"/>
  <c r="LE88" i="20"/>
  <c r="LF88" i="20" s="1"/>
  <c r="DH82" i="25" s="1"/>
  <c r="JB57" i="20"/>
  <c r="JL56" i="20"/>
  <c r="LK65" i="20"/>
  <c r="JT88" i="20"/>
  <c r="KF61" i="20"/>
  <c r="LQ54" i="20"/>
  <c r="LQ5" i="20" s="1"/>
  <c r="JZ65" i="20"/>
  <c r="KF80" i="20"/>
  <c r="KE64" i="20"/>
  <c r="KI85" i="20"/>
  <c r="KG87" i="20"/>
  <c r="KF87" i="20"/>
  <c r="KE87" i="20"/>
  <c r="LK76" i="20"/>
  <c r="LJ76" i="20"/>
  <c r="KY78" i="20"/>
  <c r="DB72" i="25" s="1"/>
  <c r="LL61" i="20"/>
  <c r="LK61" i="20"/>
  <c r="KY61" i="20"/>
  <c r="DB56" i="25" s="1"/>
  <c r="LE61" i="20"/>
  <c r="LJ61" i="20"/>
  <c r="JB63" i="20"/>
  <c r="JA58" i="20"/>
  <c r="IZ63" i="20"/>
  <c r="JJ68" i="20"/>
  <c r="JJ75" i="20"/>
  <c r="LE62" i="20"/>
  <c r="JB88" i="20"/>
  <c r="KG70" i="20"/>
  <c r="LS54" i="20"/>
  <c r="LS5" i="20" s="1"/>
  <c r="KF88" i="20"/>
  <c r="KG71" i="20"/>
  <c r="KB71" i="20"/>
  <c r="KC71" i="20" s="1"/>
  <c r="KE94" i="20"/>
  <c r="KF94" i="20"/>
  <c r="KG94" i="20"/>
  <c r="JZ94" i="20"/>
  <c r="CV88" i="25" s="1"/>
  <c r="JB70" i="20"/>
  <c r="LK79" i="20"/>
  <c r="LL79" i="20"/>
  <c r="LJ79" i="20"/>
  <c r="JA87" i="20"/>
  <c r="LK77" i="20"/>
  <c r="LP54" i="20"/>
  <c r="LP5" i="20" s="1"/>
  <c r="LL82" i="20"/>
  <c r="LJ82" i="20"/>
  <c r="LE82" i="20"/>
  <c r="LK82" i="20"/>
  <c r="LF81" i="20"/>
  <c r="DH75" i="25" s="1"/>
  <c r="JB92" i="20"/>
  <c r="KF58" i="20"/>
  <c r="JZ80" i="20"/>
  <c r="CV74" i="25" s="1"/>
  <c r="KF65" i="20"/>
  <c r="JT83" i="20"/>
  <c r="KG83" i="20"/>
  <c r="JT87" i="20"/>
  <c r="JU87" i="20" s="1"/>
  <c r="JI91" i="20"/>
  <c r="JB82" i="20"/>
  <c r="LE92" i="20"/>
  <c r="KF76" i="20"/>
  <c r="LK57" i="20"/>
  <c r="KJ54" i="20"/>
  <c r="KJ5" i="20" s="1"/>
  <c r="KY81" i="20"/>
  <c r="JZ58" i="20"/>
  <c r="KA58" i="20" s="1"/>
  <c r="JZ88" i="20"/>
  <c r="KE70" i="20"/>
  <c r="LL66" i="20"/>
  <c r="LJ60" i="20"/>
  <c r="IZ83" i="20"/>
  <c r="IM83" i="20" s="1"/>
  <c r="IU83" i="20" s="1"/>
  <c r="CK77" i="25" s="1"/>
  <c r="JZ69" i="20"/>
  <c r="KA69" i="20" s="1"/>
  <c r="LL72" i="20"/>
  <c r="LJ72" i="20"/>
  <c r="LK72" i="20"/>
  <c r="KZ72" i="20"/>
  <c r="DC66" i="25" s="1"/>
  <c r="LE72" i="20"/>
  <c r="DG66" i="25" s="1"/>
  <c r="LL77" i="20"/>
  <c r="LE77" i="20"/>
  <c r="LJ77" i="20"/>
  <c r="KZ77" i="20"/>
  <c r="JB62" i="20"/>
  <c r="LL94" i="20"/>
  <c r="LK94" i="20"/>
  <c r="LJ94" i="20"/>
  <c r="KY94" i="20"/>
  <c r="LJ64" i="20"/>
  <c r="KY69" i="20"/>
  <c r="KZ69" i="20" s="1"/>
  <c r="LA69" i="20" s="1"/>
  <c r="JA77" i="20"/>
  <c r="LE70" i="20"/>
  <c r="LL70" i="20"/>
  <c r="JI85" i="20"/>
  <c r="LK70" i="20"/>
  <c r="JL85" i="20"/>
  <c r="JT59" i="20"/>
  <c r="KG96" i="20"/>
  <c r="KE96" i="20"/>
  <c r="KY60" i="20"/>
  <c r="DB55" i="25" s="1"/>
  <c r="JZ70" i="20"/>
  <c r="JZ61" i="20"/>
  <c r="CV56" i="25" s="1"/>
  <c r="KE59" i="20"/>
  <c r="JB65" i="20"/>
  <c r="HX85" i="20"/>
  <c r="HK62" i="20"/>
  <c r="HL62" i="20" s="1"/>
  <c r="HM62" i="20" s="1"/>
  <c r="FO56" i="20"/>
  <c r="GX91" i="20"/>
  <c r="GY91" i="20"/>
  <c r="GZ91" i="20"/>
  <c r="ET64" i="20"/>
  <c r="AV59" i="25" s="1"/>
  <c r="HY91" i="20"/>
  <c r="HZ91" i="20"/>
  <c r="HA56" i="20"/>
  <c r="FS56" i="20"/>
  <c r="IB56" i="20"/>
  <c r="IC56" i="20"/>
  <c r="FN56" i="20"/>
  <c r="HV56" i="20"/>
  <c r="FL56" i="20"/>
  <c r="GP56" i="20"/>
  <c r="IF75" i="20"/>
  <c r="GA59" i="20"/>
  <c r="GB59" i="20" s="1"/>
  <c r="GC59" i="20" s="1"/>
  <c r="HY68" i="20"/>
  <c r="ET73" i="20"/>
  <c r="GL60" i="20"/>
  <c r="GT68" i="20"/>
  <c r="FM91" i="20"/>
  <c r="FV91" i="20"/>
  <c r="HY85" i="20"/>
  <c r="HZ85" i="20"/>
  <c r="FN85" i="20"/>
  <c r="FO85" i="20"/>
  <c r="FP85" i="20"/>
  <c r="FP56" i="20"/>
  <c r="GR56" i="20"/>
  <c r="GZ56" i="20"/>
  <c r="GS56" i="20"/>
  <c r="FM85" i="20"/>
  <c r="IB91" i="20"/>
  <c r="HP57" i="20"/>
  <c r="HE57" i="20"/>
  <c r="FT56" i="20"/>
  <c r="GT56" i="20"/>
  <c r="FV56" i="20"/>
  <c r="GL57" i="20"/>
  <c r="FY57" i="20" s="1"/>
  <c r="HY56" i="20"/>
  <c r="ID56" i="20"/>
  <c r="FM75" i="20"/>
  <c r="FG61" i="20"/>
  <c r="GH57" i="20"/>
  <c r="GI57" i="20" s="1"/>
  <c r="HT56" i="20"/>
  <c r="HZ56" i="20"/>
  <c r="FF70" i="20"/>
  <c r="ET70" i="20" s="1"/>
  <c r="FK68" i="20"/>
  <c r="ES71" i="20"/>
  <c r="EZ71" i="20"/>
  <c r="GQ56" i="20"/>
  <c r="BM53" i="25"/>
  <c r="GG58" i="20"/>
  <c r="FL68" i="20"/>
  <c r="FG69" i="20"/>
  <c r="ES64" i="20"/>
  <c r="EZ64" i="20"/>
  <c r="GR68" i="20"/>
  <c r="HP66" i="20"/>
  <c r="HE66" i="20"/>
  <c r="HK66" i="20"/>
  <c r="HV75" i="20"/>
  <c r="HQ76" i="20"/>
  <c r="HK59" i="20"/>
  <c r="HP59" i="20"/>
  <c r="HJ59" i="20" s="1"/>
  <c r="HE59" i="20"/>
  <c r="HF59" i="20" s="1"/>
  <c r="FM68" i="20"/>
  <c r="FF77" i="20"/>
  <c r="HR61" i="20"/>
  <c r="FN68" i="20"/>
  <c r="HP70" i="20"/>
  <c r="HE70" i="20"/>
  <c r="HK70" i="20"/>
  <c r="HX75" i="20"/>
  <c r="GG59" i="20"/>
  <c r="GH59" i="20" s="1"/>
  <c r="GK59" i="20"/>
  <c r="GO56" i="20"/>
  <c r="FF63" i="20"/>
  <c r="HE64" i="20"/>
  <c r="HF64" i="20" s="1"/>
  <c r="GM66" i="20"/>
  <c r="FV75" i="20"/>
  <c r="HW68" i="20"/>
  <c r="FG62" i="20"/>
  <c r="ET62" i="20" s="1"/>
  <c r="FF66" i="20"/>
  <c r="GZ68" i="20"/>
  <c r="FS68" i="20"/>
  <c r="GX85" i="20"/>
  <c r="FN91" i="20"/>
  <c r="FF81" i="20"/>
  <c r="GY85" i="20"/>
  <c r="FO91" i="20"/>
  <c r="HP95" i="20"/>
  <c r="HK95" i="20"/>
  <c r="HE95" i="20"/>
  <c r="HF95" i="20" s="1"/>
  <c r="FG81" i="20"/>
  <c r="GZ85" i="20"/>
  <c r="FP91" i="20"/>
  <c r="HQ95" i="20"/>
  <c r="GR85" i="20"/>
  <c r="GS85" i="20"/>
  <c r="FJ91" i="20"/>
  <c r="FH92" i="20"/>
  <c r="GL77" i="20"/>
  <c r="HP82" i="20"/>
  <c r="HE82" i="20"/>
  <c r="HF82" i="20" s="1"/>
  <c r="HG82" i="20" s="1"/>
  <c r="HK82" i="20"/>
  <c r="HL82" i="20" s="1"/>
  <c r="GT85" i="20"/>
  <c r="FZ88" i="20"/>
  <c r="GF88" i="20"/>
  <c r="GG88" i="20" s="1"/>
  <c r="GK88" i="20"/>
  <c r="FK91" i="20"/>
  <c r="FF92" i="20"/>
  <c r="GT75" i="20"/>
  <c r="FG80" i="20"/>
  <c r="GL87" i="20"/>
  <c r="IE91" i="20"/>
  <c r="HQ94" i="20"/>
  <c r="FF59" i="20"/>
  <c r="HA68" i="20"/>
  <c r="HR66" i="20"/>
  <c r="FV68" i="20"/>
  <c r="GP75" i="20"/>
  <c r="GK77" i="20"/>
  <c r="GF77" i="20"/>
  <c r="GG77" i="20" s="1"/>
  <c r="FZ77" i="20"/>
  <c r="GA77" i="20" s="1"/>
  <c r="HR63" i="20"/>
  <c r="HQ65" i="20"/>
  <c r="GM69" i="20"/>
  <c r="GO68" i="20"/>
  <c r="HW56" i="20"/>
  <c r="GK61" i="20"/>
  <c r="FZ61" i="20"/>
  <c r="GA61" i="20" s="1"/>
  <c r="HQ70" i="20"/>
  <c r="FZ72" i="20"/>
  <c r="GA72" i="20" s="1"/>
  <c r="GB72" i="20" s="1"/>
  <c r="GF72" i="20"/>
  <c r="GG72" i="20" s="1"/>
  <c r="GK72" i="20"/>
  <c r="GZ75" i="20"/>
  <c r="GL66" i="20"/>
  <c r="IE68" i="20"/>
  <c r="HE60" i="20"/>
  <c r="HP60" i="20"/>
  <c r="GL64" i="20"/>
  <c r="FH66" i="20"/>
  <c r="HX68" i="20"/>
  <c r="GL71" i="20"/>
  <c r="FF76" i="20"/>
  <c r="FK75" i="20"/>
  <c r="HP77" i="20"/>
  <c r="HE77" i="20"/>
  <c r="HF77" i="20" s="1"/>
  <c r="HK77" i="20"/>
  <c r="HL77" i="20" s="1"/>
  <c r="GO91" i="20"/>
  <c r="GM92" i="20"/>
  <c r="FF83" i="20"/>
  <c r="GP91" i="20"/>
  <c r="GF92" i="20"/>
  <c r="FZ92" i="20"/>
  <c r="GA92" i="20" s="1"/>
  <c r="GK92" i="20"/>
  <c r="FG83" i="20"/>
  <c r="GQ91" i="20"/>
  <c r="GL92" i="20"/>
  <c r="HA85" i="20"/>
  <c r="HR86" i="20"/>
  <c r="HT85" i="20"/>
  <c r="FS91" i="20"/>
  <c r="FZ79" i="20"/>
  <c r="GK79" i="20"/>
  <c r="GF79" i="20"/>
  <c r="HP86" i="20"/>
  <c r="HK86" i="20"/>
  <c r="HE86" i="20"/>
  <c r="HU85" i="20"/>
  <c r="FT91" i="20"/>
  <c r="FF94" i="20"/>
  <c r="ES94" i="20" s="1"/>
  <c r="IB75" i="20"/>
  <c r="FG82" i="20"/>
  <c r="GL89" i="20"/>
  <c r="HQ96" i="20"/>
  <c r="BM54" i="25"/>
  <c r="HP62" i="20"/>
  <c r="HE62" i="20"/>
  <c r="HF62" i="20" s="1"/>
  <c r="FU68" i="20"/>
  <c r="FZ76" i="20"/>
  <c r="GK76" i="20"/>
  <c r="GF76" i="20"/>
  <c r="GG76" i="20" s="1"/>
  <c r="GU68" i="20"/>
  <c r="FZ73" i="20"/>
  <c r="GA73" i="20" s="1"/>
  <c r="GK73" i="20"/>
  <c r="GE73" i="20" s="1"/>
  <c r="GF73" i="20"/>
  <c r="HT75" i="20"/>
  <c r="HR77" i="20"/>
  <c r="GW68" i="20"/>
  <c r="HQ77" i="20"/>
  <c r="HQ61" i="20"/>
  <c r="HP73" i="20"/>
  <c r="HK73" i="20"/>
  <c r="HL73" i="20" s="1"/>
  <c r="HE73" i="20"/>
  <c r="HK60" i="20"/>
  <c r="HL60" i="20" s="1"/>
  <c r="GF64" i="20"/>
  <c r="GG64" i="20" s="1"/>
  <c r="IF68" i="20"/>
  <c r="FU75" i="20"/>
  <c r="HE79" i="20"/>
  <c r="HP79" i="20"/>
  <c r="HK79" i="20"/>
  <c r="HL79" i="20" s="1"/>
  <c r="HM79" i="20" s="1"/>
  <c r="FF87" i="20"/>
  <c r="GK94" i="20"/>
  <c r="GF94" i="20"/>
  <c r="GG94" i="20" s="1"/>
  <c r="FZ94" i="20"/>
  <c r="HQ79" i="20"/>
  <c r="FG87" i="20"/>
  <c r="GL94" i="20"/>
  <c r="IB85" i="20"/>
  <c r="IC85" i="20"/>
  <c r="GS91" i="20"/>
  <c r="HY75" i="20"/>
  <c r="FZ81" i="20"/>
  <c r="GA81" i="20" s="1"/>
  <c r="GF81" i="20"/>
  <c r="GK81" i="20"/>
  <c r="GE81" i="20" s="1"/>
  <c r="ID85" i="20"/>
  <c r="HK88" i="20"/>
  <c r="HE88" i="20"/>
  <c r="HP88" i="20"/>
  <c r="GT91" i="20"/>
  <c r="FF96" i="20"/>
  <c r="FG77" i="20"/>
  <c r="HQ78" i="20"/>
  <c r="FL85" i="20"/>
  <c r="FG86" i="20"/>
  <c r="GL93" i="20"/>
  <c r="GL59" i="20"/>
  <c r="BG53" i="25"/>
  <c r="BH54" i="25"/>
  <c r="GS68" i="20"/>
  <c r="FZ60" i="20"/>
  <c r="GK60" i="20"/>
  <c r="GF60" i="20"/>
  <c r="GG60" i="20" s="1"/>
  <c r="HP65" i="20"/>
  <c r="HE65" i="20"/>
  <c r="HK65" i="20"/>
  <c r="HL65" i="20" s="1"/>
  <c r="HK69" i="20"/>
  <c r="HU68" i="20"/>
  <c r="HE69" i="20"/>
  <c r="HR58" i="20"/>
  <c r="GM62" i="20"/>
  <c r="HV68" i="20"/>
  <c r="HQ69" i="20"/>
  <c r="GL73" i="20"/>
  <c r="ET60" i="20"/>
  <c r="ES60" i="20"/>
  <c r="EU60" i="20" s="1"/>
  <c r="HK63" i="20"/>
  <c r="HP63" i="20"/>
  <c r="HE63" i="20"/>
  <c r="FO68" i="20"/>
  <c r="FZ70" i="20"/>
  <c r="GA70" i="20" s="1"/>
  <c r="GF70" i="20"/>
  <c r="GG70" i="20" s="1"/>
  <c r="GK70" i="20"/>
  <c r="FF72" i="20"/>
  <c r="FJ75" i="20"/>
  <c r="FH76" i="20"/>
  <c r="FH70" i="20"/>
  <c r="HQ73" i="20"/>
  <c r="HW85" i="20"/>
  <c r="GW75" i="20"/>
  <c r="HX91" i="20"/>
  <c r="HK81" i="20"/>
  <c r="HE81" i="20"/>
  <c r="HP81" i="20"/>
  <c r="FF89" i="20"/>
  <c r="GF96" i="20"/>
  <c r="GG96" i="20" s="1"/>
  <c r="FZ96" i="20"/>
  <c r="GA96" i="20" s="1"/>
  <c r="GB96" i="20" s="1"/>
  <c r="GK96" i="20"/>
  <c r="HQ81" i="20"/>
  <c r="FG89" i="20"/>
  <c r="GL96" i="20"/>
  <c r="GR91" i="20"/>
  <c r="HR92" i="20"/>
  <c r="HT91" i="20"/>
  <c r="FF78" i="20"/>
  <c r="FZ83" i="20"/>
  <c r="GA83" i="20" s="1"/>
  <c r="GF83" i="20"/>
  <c r="GG83" i="20" s="1"/>
  <c r="GK83" i="20"/>
  <c r="GE83" i="20" s="1"/>
  <c r="HP92" i="20"/>
  <c r="HE92" i="20"/>
  <c r="HF92" i="20" s="1"/>
  <c r="HG92" i="20" s="1"/>
  <c r="HU91" i="20"/>
  <c r="HK92" i="20"/>
  <c r="HQ80" i="20"/>
  <c r="FU85" i="20"/>
  <c r="FG88" i="20"/>
  <c r="GL95" i="20"/>
  <c r="FH60" i="20"/>
  <c r="EZ60" i="20" s="1"/>
  <c r="FK56" i="20"/>
  <c r="FF65" i="20"/>
  <c r="HR65" i="20"/>
  <c r="HP69" i="20"/>
  <c r="HT68" i="20"/>
  <c r="HR69" i="20"/>
  <c r="IB68" i="20"/>
  <c r="HQ71" i="20"/>
  <c r="GK78" i="20"/>
  <c r="FZ78" i="20"/>
  <c r="GF78" i="20"/>
  <c r="GG78" i="20" s="1"/>
  <c r="HQ64" i="20"/>
  <c r="GK66" i="20"/>
  <c r="GF66" i="20"/>
  <c r="GG66" i="20" s="1"/>
  <c r="FZ66" i="20"/>
  <c r="GA66" i="20" s="1"/>
  <c r="IC68" i="20"/>
  <c r="HP58" i="20"/>
  <c r="HE58" i="20"/>
  <c r="GX68" i="20"/>
  <c r="GK71" i="20"/>
  <c r="GF71" i="20"/>
  <c r="FZ71" i="20"/>
  <c r="GO75" i="20"/>
  <c r="GM76" i="20"/>
  <c r="GW85" i="20"/>
  <c r="GL61" i="20"/>
  <c r="FG72" i="20"/>
  <c r="FL75" i="20"/>
  <c r="FG76" i="20"/>
  <c r="HP76" i="20"/>
  <c r="HE76" i="20"/>
  <c r="HF76" i="20" s="1"/>
  <c r="HU75" i="20"/>
  <c r="HK76" i="20"/>
  <c r="HP83" i="20"/>
  <c r="HK83" i="20"/>
  <c r="HE83" i="20"/>
  <c r="FF93" i="20"/>
  <c r="HQ83" i="20"/>
  <c r="FG93" i="20"/>
  <c r="HA91" i="20"/>
  <c r="IC91" i="20"/>
  <c r="FF80" i="20"/>
  <c r="FZ87" i="20"/>
  <c r="GK87" i="20"/>
  <c r="GF87" i="20"/>
  <c r="ID91" i="20"/>
  <c r="HP94" i="20"/>
  <c r="HE94" i="20"/>
  <c r="HK94" i="20"/>
  <c r="HL94" i="20" s="1"/>
  <c r="GR75" i="20"/>
  <c r="HQ82" i="20"/>
  <c r="GU85" i="20"/>
  <c r="GL88" i="20"/>
  <c r="FG92" i="20"/>
  <c r="FL91" i="20"/>
  <c r="FJ56" i="20"/>
  <c r="FZ63" i="20"/>
  <c r="GF63" i="20"/>
  <c r="GK63" i="20"/>
  <c r="FG66" i="20"/>
  <c r="HZ68" i="20"/>
  <c r="HK71" i="20"/>
  <c r="HP71" i="20"/>
  <c r="HE71" i="20"/>
  <c r="FM56" i="20"/>
  <c r="FR75" i="20"/>
  <c r="FU56" i="20"/>
  <c r="HK58" i="20"/>
  <c r="GF62" i="20"/>
  <c r="GG62" i="20" s="1"/>
  <c r="FZ62" i="20"/>
  <c r="GA62" i="20" s="1"/>
  <c r="GK62" i="20"/>
  <c r="ID68" i="20"/>
  <c r="FP68" i="20"/>
  <c r="HA75" i="20"/>
  <c r="GF61" i="20"/>
  <c r="GF65" i="20"/>
  <c r="GG65" i="20" s="1"/>
  <c r="GK65" i="20"/>
  <c r="FZ65" i="20"/>
  <c r="GA65" i="20" s="1"/>
  <c r="FF69" i="20"/>
  <c r="FJ68" i="20"/>
  <c r="GL76" i="20"/>
  <c r="GQ75" i="20"/>
  <c r="ID75" i="20"/>
  <c r="GF80" i="20"/>
  <c r="GG80" i="20" s="1"/>
  <c r="GK80" i="20"/>
  <c r="FZ80" i="20"/>
  <c r="HK87" i="20"/>
  <c r="HE87" i="20"/>
  <c r="HP87" i="20"/>
  <c r="FF95" i="20"/>
  <c r="GL80" i="20"/>
  <c r="HQ87" i="20"/>
  <c r="FG95" i="20"/>
  <c r="FF82" i="20"/>
  <c r="GK89" i="20"/>
  <c r="GF89" i="20"/>
  <c r="FZ89" i="20"/>
  <c r="HE96" i="20"/>
  <c r="HP96" i="20"/>
  <c r="HK96" i="20"/>
  <c r="HL96" i="20" s="1"/>
  <c r="GL79" i="20"/>
  <c r="HV85" i="20"/>
  <c r="HQ86" i="20"/>
  <c r="FU91" i="20"/>
  <c r="FG94" i="20"/>
  <c r="HU56" i="20"/>
  <c r="FF61" i="20"/>
  <c r="HP64" i="20"/>
  <c r="HK64" i="20"/>
  <c r="GX75" i="20"/>
  <c r="HQ66" i="20"/>
  <c r="GP68" i="20"/>
  <c r="GF69" i="20"/>
  <c r="GG69" i="20" s="1"/>
  <c r="GK69" i="20"/>
  <c r="FZ69" i="20"/>
  <c r="GA69" i="20" s="1"/>
  <c r="HP72" i="20"/>
  <c r="HJ72" i="20" s="1"/>
  <c r="HK72" i="20"/>
  <c r="HL72" i="20" s="1"/>
  <c r="HE72" i="20"/>
  <c r="HF72" i="20" s="1"/>
  <c r="IC75" i="20"/>
  <c r="HX56" i="20"/>
  <c r="GL63" i="20"/>
  <c r="FP75" i="20"/>
  <c r="GF82" i="20"/>
  <c r="FZ82" i="20"/>
  <c r="GA82" i="20" s="1"/>
  <c r="GK82" i="20"/>
  <c r="HE89" i="20"/>
  <c r="HP89" i="20"/>
  <c r="HK89" i="20"/>
  <c r="HL89" i="20" s="1"/>
  <c r="GL82" i="20"/>
  <c r="HQ89" i="20"/>
  <c r="FJ85" i="20"/>
  <c r="FH86" i="20"/>
  <c r="HK78" i="20"/>
  <c r="HL78" i="20" s="1"/>
  <c r="HE78" i="20"/>
  <c r="HP78" i="20"/>
  <c r="FF86" i="20"/>
  <c r="FK85" i="20"/>
  <c r="GK93" i="20"/>
  <c r="GF93" i="20"/>
  <c r="FZ93" i="20"/>
  <c r="GA93" i="20" s="1"/>
  <c r="GL81" i="20"/>
  <c r="IE85" i="20"/>
  <c r="HQ88" i="20"/>
  <c r="GU91" i="20"/>
  <c r="FG96" i="20"/>
  <c r="FR56" i="20"/>
  <c r="FR54" i="20" s="1"/>
  <c r="FR5" i="20" s="1"/>
  <c r="FT68" i="20"/>
  <c r="HR64" i="20"/>
  <c r="HW75" i="20"/>
  <c r="HP61" i="20"/>
  <c r="HE61" i="20"/>
  <c r="HK61" i="20"/>
  <c r="GY75" i="20"/>
  <c r="GK64" i="20"/>
  <c r="FZ64" i="20"/>
  <c r="GY68" i="20"/>
  <c r="GQ68" i="20"/>
  <c r="GL69" i="20"/>
  <c r="HQ72" i="20"/>
  <c r="GO85" i="20"/>
  <c r="GM86" i="20"/>
  <c r="FF79" i="20"/>
  <c r="GF86" i="20"/>
  <c r="GG86" i="20" s="1"/>
  <c r="GP85" i="20"/>
  <c r="GK86" i="20"/>
  <c r="FZ86" i="20"/>
  <c r="HP93" i="20"/>
  <c r="HE93" i="20"/>
  <c r="HK93" i="20"/>
  <c r="HL93" i="20" s="1"/>
  <c r="FG79" i="20"/>
  <c r="GQ85" i="20"/>
  <c r="GL86" i="20"/>
  <c r="HQ93" i="20"/>
  <c r="FR85" i="20"/>
  <c r="FS85" i="20"/>
  <c r="HP80" i="20"/>
  <c r="HK80" i="20"/>
  <c r="HE80" i="20"/>
  <c r="FT85" i="20"/>
  <c r="FF88" i="20"/>
  <c r="GK95" i="20"/>
  <c r="FZ95" i="20"/>
  <c r="GF95" i="20"/>
  <c r="GG95" i="20" s="1"/>
  <c r="FS75" i="20"/>
  <c r="FG78" i="20"/>
  <c r="GL83" i="20"/>
  <c r="HV91" i="20"/>
  <c r="HQ92" i="20"/>
  <c r="BN52" i="25"/>
  <c r="ES62" i="20"/>
  <c r="EZ62" i="20"/>
  <c r="GE57" i="20"/>
  <c r="GA58" i="20"/>
  <c r="BH53" i="25"/>
  <c r="AW53" i="25"/>
  <c r="AV53" i="25"/>
  <c r="BM52" i="25"/>
  <c r="EV58" i="20"/>
  <c r="EW58" i="20" s="1"/>
  <c r="EX58" i="20" s="1"/>
  <c r="FA58" i="20"/>
  <c r="FB58" i="20" s="1"/>
  <c r="FC58" i="20" s="1"/>
  <c r="HL57" i="20"/>
  <c r="HM57" i="20" s="1"/>
  <c r="BL53" i="25"/>
  <c r="BA67" i="25"/>
  <c r="BX52" i="25"/>
  <c r="F100" i="20"/>
  <c r="G100" i="20" s="1"/>
  <c r="V98" i="20"/>
  <c r="BD100" i="20"/>
  <c r="Q95" i="25"/>
  <c r="AZ101" i="20"/>
  <c r="M101" i="20"/>
  <c r="AO98" i="20"/>
  <c r="AI98" i="20"/>
  <c r="CE94" i="25"/>
  <c r="AS98" i="20"/>
  <c r="AR98" i="20"/>
  <c r="IR100" i="20"/>
  <c r="IR98" i="20" s="1"/>
  <c r="CI95" i="25"/>
  <c r="AP98" i="20"/>
  <c r="IL98" i="20"/>
  <c r="S98" i="20"/>
  <c r="AQ98" i="20"/>
  <c r="AB98" i="20"/>
  <c r="J98" i="20"/>
  <c r="AC98" i="20"/>
  <c r="Y98" i="20"/>
  <c r="ER98" i="20"/>
  <c r="H98" i="20"/>
  <c r="Y9" i="20" l="1"/>
  <c r="P44" i="20"/>
  <c r="X9" i="20"/>
  <c r="AX9" i="20"/>
  <c r="F23" i="20"/>
  <c r="G23" i="20" s="1"/>
  <c r="AH62" i="20"/>
  <c r="NO65" i="20"/>
  <c r="EA60" i="25" s="1"/>
  <c r="AJ9" i="20"/>
  <c r="OZ62" i="20"/>
  <c r="EQ57" i="25" s="1"/>
  <c r="OZ94" i="20"/>
  <c r="EQ88" i="25" s="1"/>
  <c r="ND54" i="20"/>
  <c r="ND5" i="20" s="1"/>
  <c r="MH58" i="20"/>
  <c r="DN53" i="25" s="1"/>
  <c r="MZ54" i="20"/>
  <c r="MZ5" i="20" s="1"/>
  <c r="OR69" i="20"/>
  <c r="OY65" i="20"/>
  <c r="OZ65" i="20" s="1"/>
  <c r="EQ60" i="25" s="1"/>
  <c r="OS65" i="20"/>
  <c r="OT65" i="20" s="1"/>
  <c r="EL60" i="25" s="1"/>
  <c r="AH92" i="20"/>
  <c r="MJ83" i="20"/>
  <c r="DP77" i="25" s="1"/>
  <c r="OX65" i="20"/>
  <c r="EO60" i="25" s="1"/>
  <c r="MN86" i="20"/>
  <c r="DS80" i="25" s="1"/>
  <c r="MO86" i="20"/>
  <c r="DZ53" i="25"/>
  <c r="NU65" i="20"/>
  <c r="OR65" i="20"/>
  <c r="EJ60" i="25" s="1"/>
  <c r="NI54" i="20"/>
  <c r="NI5" i="20" s="1"/>
  <c r="NV60" i="20"/>
  <c r="EG55" i="25" s="1"/>
  <c r="AH87" i="20"/>
  <c r="OR70" i="20"/>
  <c r="EJ65" i="25" s="1"/>
  <c r="MN93" i="20"/>
  <c r="DS87" i="25" s="1"/>
  <c r="MN95" i="20"/>
  <c r="DS89" i="25" s="1"/>
  <c r="MN60" i="20"/>
  <c r="MH60" i="20"/>
  <c r="DN55" i="25" s="1"/>
  <c r="MN92" i="20"/>
  <c r="NM72" i="20"/>
  <c r="DY66" i="25" s="1"/>
  <c r="OY60" i="20"/>
  <c r="EP55" i="25" s="1"/>
  <c r="MX54" i="20"/>
  <c r="MX5" i="20" s="1"/>
  <c r="NL72" i="20"/>
  <c r="OS60" i="20"/>
  <c r="OT60" i="20" s="1"/>
  <c r="EL55" i="25" s="1"/>
  <c r="NN82" i="20"/>
  <c r="NO82" i="20" s="1"/>
  <c r="NM82" i="20"/>
  <c r="DY76" i="25" s="1"/>
  <c r="JU58" i="20"/>
  <c r="MN65" i="20"/>
  <c r="DS60" i="25" s="1"/>
  <c r="MH64" i="20"/>
  <c r="DN59" i="25" s="1"/>
  <c r="MI65" i="20"/>
  <c r="DO60" i="25" s="1"/>
  <c r="NA54" i="20"/>
  <c r="NA5" i="20" s="1"/>
  <c r="MO58" i="20"/>
  <c r="DT53" i="25" s="1"/>
  <c r="NS59" i="20"/>
  <c r="ED54" i="25" s="1"/>
  <c r="NS64" i="20"/>
  <c r="ED59" i="25" s="1"/>
  <c r="GC57" i="20"/>
  <c r="BK52" i="25" s="1"/>
  <c r="BI52" i="25"/>
  <c r="MH65" i="20"/>
  <c r="DN60" i="25" s="1"/>
  <c r="NU93" i="20"/>
  <c r="EF87" i="25" s="1"/>
  <c r="NT70" i="20"/>
  <c r="MY54" i="20"/>
  <c r="MY5" i="20" s="1"/>
  <c r="NF54" i="20"/>
  <c r="NF5" i="20" s="1"/>
  <c r="MO77" i="20"/>
  <c r="DT71" i="25" s="1"/>
  <c r="EE72" i="25"/>
  <c r="NB54" i="20"/>
  <c r="NB5" i="20" s="1"/>
  <c r="NC54" i="20"/>
  <c r="NC5" i="20" s="1"/>
  <c r="NS71" i="20"/>
  <c r="MF71" i="20" s="1"/>
  <c r="S9" i="20"/>
  <c r="NN59" i="20"/>
  <c r="NO59" i="20" s="1"/>
  <c r="EA54" i="25" s="1"/>
  <c r="H9" i="20"/>
  <c r="NT59" i="20"/>
  <c r="NU59" i="20" s="1"/>
  <c r="EF54" i="25" s="1"/>
  <c r="MI81" i="20"/>
  <c r="MJ81" i="20" s="1"/>
  <c r="DP75" i="25" s="1"/>
  <c r="H9" i="25"/>
  <c r="NN70" i="20"/>
  <c r="DZ65" i="25" s="1"/>
  <c r="MH86" i="20"/>
  <c r="DN80" i="25" s="1"/>
  <c r="MP69" i="20"/>
  <c r="DU64" i="25" s="1"/>
  <c r="EE55" i="25"/>
  <c r="OX60" i="20"/>
  <c r="EO55" i="25" s="1"/>
  <c r="NT82" i="20"/>
  <c r="EE76" i="25" s="1"/>
  <c r="MN59" i="20"/>
  <c r="DS54" i="25" s="1"/>
  <c r="NM83" i="20"/>
  <c r="DY77" i="25" s="1"/>
  <c r="MG75" i="20"/>
  <c r="OR64" i="20"/>
  <c r="EJ59" i="25" s="1"/>
  <c r="NJ54" i="20"/>
  <c r="NJ5" i="20" s="1"/>
  <c r="NM59" i="20"/>
  <c r="DY54" i="25" s="1"/>
  <c r="HD62" i="20"/>
  <c r="BR57" i="25" s="1"/>
  <c r="EU73" i="20"/>
  <c r="EV73" i="20" s="1"/>
  <c r="LF89" i="20"/>
  <c r="DH83" i="25" s="1"/>
  <c r="KZ59" i="20"/>
  <c r="LA59" i="20" s="1"/>
  <c r="BF81" i="20"/>
  <c r="R75" i="25" s="1"/>
  <c r="MJ61" i="20"/>
  <c r="MK61" i="20" s="1"/>
  <c r="DQ56" i="25" s="1"/>
  <c r="DO56" i="25"/>
  <c r="OC54" i="20"/>
  <c r="OC5" i="20" s="1"/>
  <c r="MF82" i="20"/>
  <c r="EE61" i="25"/>
  <c r="MH95" i="20"/>
  <c r="DN89" i="25" s="1"/>
  <c r="DN85" i="25" s="1"/>
  <c r="OZ89" i="20"/>
  <c r="NS80" i="20"/>
  <c r="ED74" i="25" s="1"/>
  <c r="NS61" i="20"/>
  <c r="MG95" i="20"/>
  <c r="MI95" i="20" s="1"/>
  <c r="DO89" i="25" s="1"/>
  <c r="MG94" i="20"/>
  <c r="MO94" i="20" s="1"/>
  <c r="OX87" i="20"/>
  <c r="EO81" i="25" s="1"/>
  <c r="NS70" i="20"/>
  <c r="ED65" i="25" s="1"/>
  <c r="OX63" i="20"/>
  <c r="EO58" i="25" s="1"/>
  <c r="MN69" i="20"/>
  <c r="DS64" i="25" s="1"/>
  <c r="MN72" i="20"/>
  <c r="DS66" i="25" s="1"/>
  <c r="NL80" i="20"/>
  <c r="NN80" i="20" s="1"/>
  <c r="DZ74" i="25" s="1"/>
  <c r="NL61" i="20"/>
  <c r="NT61" i="20" s="1"/>
  <c r="EE56" i="25" s="1"/>
  <c r="MI66" i="20"/>
  <c r="DO61" i="25" s="1"/>
  <c r="OY71" i="20"/>
  <c r="OZ71" i="20" s="1"/>
  <c r="AH71" i="20"/>
  <c r="NT64" i="20"/>
  <c r="AC64" i="20" s="1"/>
  <c r="MN66" i="20"/>
  <c r="DS61" i="25" s="1"/>
  <c r="EK87" i="25"/>
  <c r="MN94" i="20"/>
  <c r="DS88" i="25" s="1"/>
  <c r="MH61" i="20"/>
  <c r="DN56" i="25" s="1"/>
  <c r="NM64" i="20"/>
  <c r="DY59" i="25" s="1"/>
  <c r="NM63" i="20"/>
  <c r="DY58" i="25" s="1"/>
  <c r="MH72" i="20"/>
  <c r="DN66" i="25" s="1"/>
  <c r="NM96" i="20"/>
  <c r="DY90" i="25" s="1"/>
  <c r="OX96" i="20"/>
  <c r="EO90" i="25" s="1"/>
  <c r="DS76" i="25"/>
  <c r="MH69" i="20"/>
  <c r="DN64" i="25" s="1"/>
  <c r="DN63" i="25" s="1"/>
  <c r="U64" i="20"/>
  <c r="OR96" i="20"/>
  <c r="EJ90" i="25" s="1"/>
  <c r="EJ85" i="25" s="1"/>
  <c r="EA53" i="25"/>
  <c r="OX58" i="20"/>
  <c r="EO53" i="25" s="1"/>
  <c r="MJ73" i="20"/>
  <c r="DP67" i="25" s="1"/>
  <c r="OZ77" i="20"/>
  <c r="EQ71" i="25" s="1"/>
  <c r="OS87" i="20"/>
  <c r="EK81" i="25" s="1"/>
  <c r="MP73" i="20"/>
  <c r="DU67" i="25" s="1"/>
  <c r="MN81" i="20"/>
  <c r="DS75" i="25" s="1"/>
  <c r="OT89" i="20"/>
  <c r="EL83" i="25" s="1"/>
  <c r="NM89" i="20"/>
  <c r="DY83" i="25" s="1"/>
  <c r="NL89" i="20"/>
  <c r="MI69" i="20"/>
  <c r="MG92" i="20"/>
  <c r="MI92" i="20" s="1"/>
  <c r="OT86" i="20"/>
  <c r="EL80" i="25" s="1"/>
  <c r="PA86" i="20"/>
  <c r="PB86" i="20" s="1"/>
  <c r="ES80" i="25" s="1"/>
  <c r="OR58" i="20"/>
  <c r="EJ53" i="25" s="1"/>
  <c r="PH54" i="20"/>
  <c r="PH5" i="20" s="1"/>
  <c r="NL83" i="20"/>
  <c r="NS83" i="20"/>
  <c r="MN80" i="20"/>
  <c r="DS74" i="25" s="1"/>
  <c r="EP80" i="25"/>
  <c r="MH79" i="20"/>
  <c r="DN73" i="25" s="1"/>
  <c r="U93" i="20"/>
  <c r="NS93" i="20"/>
  <c r="ED87" i="25" s="1"/>
  <c r="OX86" i="20"/>
  <c r="MH81" i="20"/>
  <c r="DN75" i="25" s="1"/>
  <c r="OR81" i="20"/>
  <c r="EJ75" i="25" s="1"/>
  <c r="OR63" i="20"/>
  <c r="EJ58" i="25" s="1"/>
  <c r="MI79" i="20"/>
  <c r="MN57" i="20"/>
  <c r="DS52" i="25" s="1"/>
  <c r="MH66" i="20"/>
  <c r="DN61" i="25" s="1"/>
  <c r="MO61" i="20"/>
  <c r="DT56" i="25" s="1"/>
  <c r="NN93" i="20"/>
  <c r="MN61" i="20"/>
  <c r="DS56" i="25" s="1"/>
  <c r="NM70" i="20"/>
  <c r="DY65" i="25" s="1"/>
  <c r="AH86" i="20"/>
  <c r="NM93" i="20"/>
  <c r="DY87" i="25" s="1"/>
  <c r="OX88" i="20"/>
  <c r="EO82" i="25" s="1"/>
  <c r="MH76" i="20"/>
  <c r="DN70" i="25" s="1"/>
  <c r="MI93" i="20"/>
  <c r="DN81" i="25"/>
  <c r="NS95" i="20"/>
  <c r="ED89" i="25" s="1"/>
  <c r="OQ81" i="20"/>
  <c r="OX81" i="20"/>
  <c r="EO75" i="25" s="1"/>
  <c r="NM57" i="20"/>
  <c r="DY52" i="25" s="1"/>
  <c r="MO89" i="20"/>
  <c r="DT83" i="25" s="1"/>
  <c r="MO59" i="20"/>
  <c r="DT54" i="25" s="1"/>
  <c r="NL63" i="20"/>
  <c r="U63" i="20" s="1"/>
  <c r="NL57" i="20"/>
  <c r="NN57" i="20" s="1"/>
  <c r="NU82" i="20"/>
  <c r="EF76" i="25" s="1"/>
  <c r="OX79" i="20"/>
  <c r="EO73" i="25" s="1"/>
  <c r="MG88" i="20"/>
  <c r="MH88" i="20"/>
  <c r="DN82" i="25" s="1"/>
  <c r="NU81" i="20"/>
  <c r="EF75" i="25" s="1"/>
  <c r="MI89" i="20"/>
  <c r="DO83" i="25" s="1"/>
  <c r="OR72" i="20"/>
  <c r="EJ66" i="25" s="1"/>
  <c r="MN77" i="20"/>
  <c r="MF77" i="20" s="1"/>
  <c r="PB93" i="20"/>
  <c r="ES87" i="25" s="1"/>
  <c r="NS63" i="20"/>
  <c r="ED58" i="25" s="1"/>
  <c r="OR87" i="20"/>
  <c r="EJ81" i="25" s="1"/>
  <c r="AH77" i="20"/>
  <c r="NL88" i="20"/>
  <c r="NN88" i="20" s="1"/>
  <c r="W88" i="20" s="1"/>
  <c r="NS96" i="20"/>
  <c r="ED90" i="25" s="1"/>
  <c r="MH89" i="20"/>
  <c r="DN83" i="25" s="1"/>
  <c r="OS77" i="20"/>
  <c r="EK60" i="25"/>
  <c r="OR79" i="20"/>
  <c r="MP57" i="20"/>
  <c r="MQ57" i="20" s="1"/>
  <c r="MR57" i="20" s="1"/>
  <c r="NM95" i="20"/>
  <c r="DY89" i="25" s="1"/>
  <c r="OR88" i="20"/>
  <c r="EJ82" i="25" s="1"/>
  <c r="OQ88" i="20"/>
  <c r="OQ85" i="20" s="1"/>
  <c r="AH85" i="20" s="1"/>
  <c r="MF73" i="20"/>
  <c r="OQ72" i="20"/>
  <c r="OZ80" i="20"/>
  <c r="EQ74" i="25" s="1"/>
  <c r="NM88" i="20"/>
  <c r="DY82" i="25" s="1"/>
  <c r="DY79" i="25" s="1"/>
  <c r="NL92" i="20"/>
  <c r="NM92" i="20"/>
  <c r="NO66" i="20"/>
  <c r="EA61" i="25" s="1"/>
  <c r="EP60" i="25"/>
  <c r="OX69" i="20"/>
  <c r="OX68" i="20" s="1"/>
  <c r="OR60" i="20"/>
  <c r="EJ55" i="25" s="1"/>
  <c r="MI57" i="20"/>
  <c r="MN89" i="20"/>
  <c r="DS83" i="25" s="1"/>
  <c r="DS79" i="25" s="1"/>
  <c r="OT80" i="20"/>
  <c r="EL74" i="25" s="1"/>
  <c r="NL94" i="20"/>
  <c r="NS94" i="20"/>
  <c r="ED88" i="25" s="1"/>
  <c r="NO78" i="20"/>
  <c r="EA72" i="25" s="1"/>
  <c r="OQ91" i="20"/>
  <c r="AH91" i="20" s="1"/>
  <c r="MN76" i="20"/>
  <c r="DS70" i="25" s="1"/>
  <c r="NQ58" i="20"/>
  <c r="EC53" i="25" s="1"/>
  <c r="MH57" i="20"/>
  <c r="DN52" i="25" s="1"/>
  <c r="NP81" i="20"/>
  <c r="EB75" i="25" s="1"/>
  <c r="G23" i="25"/>
  <c r="I23" i="25" s="1"/>
  <c r="BH81" i="20"/>
  <c r="T75" i="25" s="1"/>
  <c r="AZ66" i="20"/>
  <c r="M61" i="25" s="1"/>
  <c r="BA81" i="20"/>
  <c r="BB81" i="20" s="1"/>
  <c r="O75" i="25" s="1"/>
  <c r="AZ81" i="20"/>
  <c r="M75" i="25" s="1"/>
  <c r="OS83" i="20"/>
  <c r="OT83" i="20" s="1"/>
  <c r="OY83" i="20"/>
  <c r="OZ83" i="20" s="1"/>
  <c r="EQ77" i="25" s="1"/>
  <c r="CM96" i="20"/>
  <c r="AE90" i="25" s="1"/>
  <c r="BF89" i="20"/>
  <c r="R83" i="25" s="1"/>
  <c r="DJ80" i="20"/>
  <c r="AI74" i="25" s="1"/>
  <c r="DP79" i="20"/>
  <c r="AN73" i="25" s="1"/>
  <c r="Z73" i="25"/>
  <c r="DR95" i="20"/>
  <c r="AP89" i="25" s="1"/>
  <c r="DL86" i="20"/>
  <c r="DM86" i="20" s="1"/>
  <c r="AZ58" i="20"/>
  <c r="M53" i="25" s="1"/>
  <c r="CE83" i="20"/>
  <c r="X77" i="25" s="1"/>
  <c r="AZ61" i="20"/>
  <c r="M56" i="25" s="1"/>
  <c r="BF76" i="20"/>
  <c r="R70" i="25" s="1"/>
  <c r="BF61" i="20"/>
  <c r="R56" i="25" s="1"/>
  <c r="DJ59" i="20"/>
  <c r="AI54" i="25" s="1"/>
  <c r="CG82" i="20"/>
  <c r="CH82" i="20" s="1"/>
  <c r="AA76" i="25" s="1"/>
  <c r="DL72" i="20"/>
  <c r="AK66" i="25" s="1"/>
  <c r="DR87" i="20"/>
  <c r="DS87" i="20" s="1"/>
  <c r="DK85" i="20"/>
  <c r="CE60" i="20"/>
  <c r="X55" i="25" s="1"/>
  <c r="BG65" i="20"/>
  <c r="S60" i="25" s="1"/>
  <c r="DL79" i="20"/>
  <c r="AK73" i="25" s="1"/>
  <c r="CM82" i="20"/>
  <c r="AE76" i="25" s="1"/>
  <c r="DR88" i="20"/>
  <c r="DS88" i="20" s="1"/>
  <c r="AQ82" i="25" s="1"/>
  <c r="Y55" i="25"/>
  <c r="DR80" i="20"/>
  <c r="AP74" i="25" s="1"/>
  <c r="CE79" i="20"/>
  <c r="X73" i="25" s="1"/>
  <c r="DJ95" i="20"/>
  <c r="AI89" i="25" s="1"/>
  <c r="BF65" i="20"/>
  <c r="R60" i="25" s="1"/>
  <c r="AJ89" i="25"/>
  <c r="CM83" i="20"/>
  <c r="AE77" i="25" s="1"/>
  <c r="CN64" i="20"/>
  <c r="AF59" i="25" s="1"/>
  <c r="CN88" i="20"/>
  <c r="AF82" i="25" s="1"/>
  <c r="BF66" i="20"/>
  <c r="R61" i="25" s="1"/>
  <c r="Z66" i="25"/>
  <c r="CI83" i="20"/>
  <c r="AB77" i="25" s="1"/>
  <c r="DP95" i="20"/>
  <c r="AN89" i="25" s="1"/>
  <c r="AD61" i="25"/>
  <c r="CK79" i="20"/>
  <c r="AC73" i="25" s="1"/>
  <c r="BF72" i="20"/>
  <c r="R66" i="25" s="1"/>
  <c r="BG72" i="20"/>
  <c r="S66" i="25" s="1"/>
  <c r="BF80" i="20"/>
  <c r="R74" i="25" s="1"/>
  <c r="DL59" i="20"/>
  <c r="AK54" i="25" s="1"/>
  <c r="AD59" i="25"/>
  <c r="AD82" i="25"/>
  <c r="DP93" i="20"/>
  <c r="AN87" i="25" s="1"/>
  <c r="Z77" i="25"/>
  <c r="CN66" i="20"/>
  <c r="AF61" i="25" s="1"/>
  <c r="AO80" i="25"/>
  <c r="DJ89" i="20"/>
  <c r="AI83" i="25" s="1"/>
  <c r="CE96" i="20"/>
  <c r="X90" i="25" s="1"/>
  <c r="DP80" i="20"/>
  <c r="AN74" i="25" s="1"/>
  <c r="S89" i="25"/>
  <c r="AZ96" i="20"/>
  <c r="M90" i="25" s="1"/>
  <c r="BF60" i="20"/>
  <c r="R55" i="25" s="1"/>
  <c r="AZ78" i="20"/>
  <c r="M72" i="25" s="1"/>
  <c r="BF78" i="20"/>
  <c r="R72" i="25" s="1"/>
  <c r="AZ65" i="20"/>
  <c r="M60" i="25" s="1"/>
  <c r="CK83" i="20"/>
  <c r="AC77" i="25" s="1"/>
  <c r="CK89" i="20"/>
  <c r="AC83" i="25" s="1"/>
  <c r="BF62" i="20"/>
  <c r="R57" i="25" s="1"/>
  <c r="AY80" i="20"/>
  <c r="BG80" i="20" s="1"/>
  <c r="S74" i="25" s="1"/>
  <c r="DR79" i="20"/>
  <c r="AP73" i="25" s="1"/>
  <c r="BF96" i="20"/>
  <c r="R90" i="25" s="1"/>
  <c r="DM71" i="20"/>
  <c r="DN71" i="20" s="1"/>
  <c r="CM79" i="20"/>
  <c r="AE73" i="25" s="1"/>
  <c r="DL69" i="20"/>
  <c r="DM69" i="20" s="1"/>
  <c r="AL64" i="25" s="1"/>
  <c r="AO90" i="25"/>
  <c r="DQ85" i="20"/>
  <c r="AZ71" i="20"/>
  <c r="AZ80" i="20"/>
  <c r="M74" i="25" s="1"/>
  <c r="CM89" i="20"/>
  <c r="AE83" i="25" s="1"/>
  <c r="AE79" i="25" s="1"/>
  <c r="DR93" i="20"/>
  <c r="DS93" i="20" s="1"/>
  <c r="AQ87" i="25" s="1"/>
  <c r="CE62" i="20"/>
  <c r="X57" i="25" s="1"/>
  <c r="AZ60" i="20"/>
  <c r="M55" i="25" s="1"/>
  <c r="MQ69" i="20"/>
  <c r="DV64" i="25" s="1"/>
  <c r="NO70" i="20"/>
  <c r="EA65" i="25" s="1"/>
  <c r="OS73" i="20"/>
  <c r="EK67" i="25" s="1"/>
  <c r="OY73" i="20"/>
  <c r="EP67" i="25" s="1"/>
  <c r="FY72" i="20"/>
  <c r="BG66" i="25" s="1"/>
  <c r="DS71" i="20"/>
  <c r="DT71" i="20" s="1"/>
  <c r="DM76" i="20"/>
  <c r="AL70" i="25" s="1"/>
  <c r="DZ76" i="25"/>
  <c r="AJ70" i="25"/>
  <c r="DU77" i="25"/>
  <c r="MJ78" i="20"/>
  <c r="DP72" i="25" s="1"/>
  <c r="NO62" i="20"/>
  <c r="EA57" i="25" s="1"/>
  <c r="DP63" i="20"/>
  <c r="AN58" i="25" s="1"/>
  <c r="BF59" i="20"/>
  <c r="R54" i="25" s="1"/>
  <c r="OS62" i="20"/>
  <c r="BI54" i="25"/>
  <c r="MF64" i="20"/>
  <c r="G11" i="25"/>
  <c r="I11" i="25" s="1"/>
  <c r="IU9" i="20"/>
  <c r="P11" i="20"/>
  <c r="CE80" i="20"/>
  <c r="X74" i="25" s="1"/>
  <c r="MJ80" i="20"/>
  <c r="DP74" i="25" s="1"/>
  <c r="MP61" i="20"/>
  <c r="DU56" i="25" s="1"/>
  <c r="CK60" i="20"/>
  <c r="AC55" i="25" s="1"/>
  <c r="NT86" i="20"/>
  <c r="EE80" i="25" s="1"/>
  <c r="U86" i="20"/>
  <c r="NN86" i="20"/>
  <c r="DZ80" i="25" s="1"/>
  <c r="DP76" i="25"/>
  <c r="MK82" i="20"/>
  <c r="O23" i="20"/>
  <c r="O9" i="20" s="1"/>
  <c r="R23" i="25"/>
  <c r="BG23" i="20"/>
  <c r="BF9" i="20"/>
  <c r="F69" i="25"/>
  <c r="F49" i="25" s="1"/>
  <c r="U96" i="20"/>
  <c r="NT96" i="20"/>
  <c r="AC96" i="20" s="1"/>
  <c r="NN96" i="20"/>
  <c r="MQ93" i="20"/>
  <c r="DV87" i="25" s="1"/>
  <c r="OX91" i="20"/>
  <c r="DJ63" i="20"/>
  <c r="AI58" i="25" s="1"/>
  <c r="EO85" i="25"/>
  <c r="NS85" i="20"/>
  <c r="BF79" i="20"/>
  <c r="R73" i="25" s="1"/>
  <c r="J9" i="20"/>
  <c r="ED79" i="25"/>
  <c r="IN82" i="20"/>
  <c r="CE76" i="25" s="1"/>
  <c r="MP82" i="20"/>
  <c r="EE81" i="25"/>
  <c r="NU87" i="20"/>
  <c r="AY71" i="20"/>
  <c r="BA71" i="20" s="1"/>
  <c r="BF95" i="20"/>
  <c r="R89" i="25" s="1"/>
  <c r="AZ79" i="20"/>
  <c r="M73" i="25" s="1"/>
  <c r="MP81" i="20"/>
  <c r="EF72" i="25"/>
  <c r="NW78" i="20"/>
  <c r="EH72" i="25" s="1"/>
  <c r="DZ81" i="25"/>
  <c r="NO87" i="20"/>
  <c r="DJ69" i="20"/>
  <c r="AI64" i="25" s="1"/>
  <c r="AP57" i="20"/>
  <c r="Y74" i="25"/>
  <c r="DP81" i="20"/>
  <c r="AN75" i="25" s="1"/>
  <c r="NV76" i="20"/>
  <c r="EG70" i="25" s="1"/>
  <c r="MK86" i="20"/>
  <c r="ML86" i="20" s="1"/>
  <c r="DR80" i="25" s="1"/>
  <c r="MP77" i="20"/>
  <c r="MR83" i="20"/>
  <c r="DW77" i="25" s="1"/>
  <c r="MI9" i="20"/>
  <c r="DO11" i="25"/>
  <c r="OZ87" i="20"/>
  <c r="EQ81" i="25" s="1"/>
  <c r="EQ83" i="25"/>
  <c r="PA89" i="20"/>
  <c r="ER83" i="25" s="1"/>
  <c r="CE87" i="20"/>
  <c r="X81" i="25" s="1"/>
  <c r="U95" i="20"/>
  <c r="NT95" i="20"/>
  <c r="AC95" i="20" s="1"/>
  <c r="NN95" i="20"/>
  <c r="U77" i="20"/>
  <c r="NN77" i="20"/>
  <c r="NT77" i="20"/>
  <c r="EE71" i="25" s="1"/>
  <c r="EL87" i="25"/>
  <c r="OV93" i="20"/>
  <c r="EN87" i="25" s="1"/>
  <c r="MI87" i="20"/>
  <c r="DO81" i="25" s="1"/>
  <c r="MO87" i="20"/>
  <c r="DT81" i="25" s="1"/>
  <c r="DS86" i="25"/>
  <c r="PA77" i="20"/>
  <c r="AH96" i="20"/>
  <c r="OY96" i="20"/>
  <c r="AP96" i="20" s="1"/>
  <c r="OS96" i="20"/>
  <c r="EK90" i="25" s="1"/>
  <c r="AH79" i="20"/>
  <c r="OY79" i="20"/>
  <c r="EP73" i="25" s="1"/>
  <c r="OS79" i="20"/>
  <c r="AJ79" i="20" s="1"/>
  <c r="JS77" i="20"/>
  <c r="CP71" i="25" s="1"/>
  <c r="BG63" i="20"/>
  <c r="BH63" i="20" s="1"/>
  <c r="T58" i="25" s="1"/>
  <c r="MF92" i="20"/>
  <c r="AH95" i="20"/>
  <c r="OS95" i="20"/>
  <c r="EK89" i="25" s="1"/>
  <c r="OY95" i="20"/>
  <c r="EP89" i="25" s="1"/>
  <c r="OY76" i="20"/>
  <c r="OZ76" i="20" s="1"/>
  <c r="AH76" i="20"/>
  <c r="OS76" i="20"/>
  <c r="OT76" i="20" s="1"/>
  <c r="Y83" i="25"/>
  <c r="MQ79" i="20"/>
  <c r="EL77" i="25"/>
  <c r="MF62" i="20"/>
  <c r="MI94" i="20"/>
  <c r="DO88" i="25" s="1"/>
  <c r="DP88" i="20"/>
  <c r="AN82" i="25" s="1"/>
  <c r="DS81" i="20"/>
  <c r="AQ75" i="25" s="1"/>
  <c r="BF71" i="20"/>
  <c r="AZ62" i="20"/>
  <c r="M57" i="25" s="1"/>
  <c r="F39" i="20"/>
  <c r="G39" i="20" s="1"/>
  <c r="MP80" i="20"/>
  <c r="PB82" i="20"/>
  <c r="ES76" i="25" s="1"/>
  <c r="OT94" i="20"/>
  <c r="EL88" i="25" s="1"/>
  <c r="MF70" i="20"/>
  <c r="MO96" i="20"/>
  <c r="MI96" i="20"/>
  <c r="DO90" i="25" s="1"/>
  <c r="MH100" i="20"/>
  <c r="MH98" i="20" s="1"/>
  <c r="DN95" i="25"/>
  <c r="DN94" i="25" s="1"/>
  <c r="BI95" i="20"/>
  <c r="U89" i="25" s="1"/>
  <c r="DL88" i="20"/>
  <c r="AK82" i="25" s="1"/>
  <c r="DP69" i="20"/>
  <c r="AN64" i="25" s="1"/>
  <c r="MP58" i="20"/>
  <c r="DU53" i="25" s="1"/>
  <c r="NU58" i="20"/>
  <c r="AH78" i="20"/>
  <c r="OS78" i="20"/>
  <c r="OT78" i="20" s="1"/>
  <c r="EL72" i="25" s="1"/>
  <c r="OY78" i="20"/>
  <c r="OZ78" i="20" s="1"/>
  <c r="EQ72" i="25" s="1"/>
  <c r="DS90" i="25"/>
  <c r="MK81" i="20"/>
  <c r="F94" i="25"/>
  <c r="F92" i="25" s="1"/>
  <c r="I95" i="25"/>
  <c r="I94" i="25" s="1"/>
  <c r="I92" i="25" s="1"/>
  <c r="DS63" i="20"/>
  <c r="AQ58" i="25" s="1"/>
  <c r="E5" i="20"/>
  <c r="AO58" i="25"/>
  <c r="AZ59" i="20"/>
  <c r="M54" i="25" s="1"/>
  <c r="NP60" i="20"/>
  <c r="NP65" i="20"/>
  <c r="EB60" i="25" s="1"/>
  <c r="OZ63" i="20"/>
  <c r="EQ58" i="25" s="1"/>
  <c r="MJ64" i="20"/>
  <c r="DP59" i="25" s="1"/>
  <c r="JU63" i="20"/>
  <c r="CR58" i="25" s="1"/>
  <c r="MP65" i="20"/>
  <c r="BF64" i="20"/>
  <c r="R59" i="25" s="1"/>
  <c r="NP64" i="20"/>
  <c r="EB59" i="25" s="1"/>
  <c r="ES57" i="20"/>
  <c r="EZ57" i="20"/>
  <c r="BA52" i="25" s="1"/>
  <c r="ET57" i="20"/>
  <c r="AV52" i="25" s="1"/>
  <c r="DR57" i="20"/>
  <c r="MG56" i="20"/>
  <c r="OU60" i="20"/>
  <c r="EM55" i="25" s="1"/>
  <c r="EF60" i="25"/>
  <c r="NV65" i="20"/>
  <c r="CM63" i="20"/>
  <c r="CN63" i="20" s="1"/>
  <c r="AF58" i="25" s="1"/>
  <c r="PA57" i="20"/>
  <c r="ER52" i="25" s="1"/>
  <c r="EK55" i="25"/>
  <c r="E4" i="20"/>
  <c r="DP59" i="20"/>
  <c r="AN54" i="25" s="1"/>
  <c r="CG66" i="20"/>
  <c r="CH66" i="20" s="1"/>
  <c r="AA61" i="25" s="1"/>
  <c r="Y61" i="25"/>
  <c r="CG65" i="20"/>
  <c r="CH65" i="20" s="1"/>
  <c r="AA60" i="25" s="1"/>
  <c r="CE72" i="20"/>
  <c r="X66" i="25" s="1"/>
  <c r="AZ72" i="20"/>
  <c r="M66" i="25" s="1"/>
  <c r="BZ54" i="20"/>
  <c r="BZ5" i="20" s="1"/>
  <c r="NP71" i="20"/>
  <c r="NQ71" i="20" s="1"/>
  <c r="U72" i="20"/>
  <c r="NT72" i="20"/>
  <c r="AC72" i="20" s="1"/>
  <c r="NN72" i="20"/>
  <c r="W72" i="20" s="1"/>
  <c r="PA71" i="20"/>
  <c r="PB71" i="20" s="1"/>
  <c r="OU71" i="20"/>
  <c r="OV71" i="20" s="1"/>
  <c r="MP70" i="20"/>
  <c r="MQ70" i="20" s="1"/>
  <c r="DV65" i="25" s="1"/>
  <c r="CM72" i="20"/>
  <c r="AE66" i="25" s="1"/>
  <c r="OS70" i="20"/>
  <c r="EK65" i="25" s="1"/>
  <c r="AH70" i="20"/>
  <c r="OY70" i="20"/>
  <c r="AP70" i="20" s="1"/>
  <c r="MJ70" i="20"/>
  <c r="U73" i="20"/>
  <c r="NT73" i="20"/>
  <c r="EE67" i="25" s="1"/>
  <c r="NN73" i="20"/>
  <c r="DZ67" i="25" s="1"/>
  <c r="OU65" i="20"/>
  <c r="NU62" i="20"/>
  <c r="EF57" i="25" s="1"/>
  <c r="MK62" i="20"/>
  <c r="DQ57" i="25" s="1"/>
  <c r="AH61" i="20"/>
  <c r="OS61" i="20"/>
  <c r="OY61" i="20"/>
  <c r="EP56" i="25" s="1"/>
  <c r="OY59" i="20"/>
  <c r="AP59" i="20" s="1"/>
  <c r="AH59" i="20"/>
  <c r="OS59" i="20"/>
  <c r="EK54" i="25" s="1"/>
  <c r="MF58" i="20"/>
  <c r="AH64" i="20"/>
  <c r="OS64" i="20"/>
  <c r="EK59" i="25" s="1"/>
  <c r="OY64" i="20"/>
  <c r="EP59" i="25" s="1"/>
  <c r="NW60" i="20"/>
  <c r="EH55" i="25" s="1"/>
  <c r="AK58" i="25"/>
  <c r="AO56" i="25"/>
  <c r="NV66" i="20"/>
  <c r="EG61" i="25" s="1"/>
  <c r="DL57" i="20"/>
  <c r="DM57" i="20" s="1"/>
  <c r="MJ66" i="20"/>
  <c r="DP61" i="25" s="1"/>
  <c r="NN63" i="20"/>
  <c r="DZ58" i="25" s="1"/>
  <c r="DP53" i="25"/>
  <c r="DO70" i="25"/>
  <c r="DZ70" i="25"/>
  <c r="OY66" i="20"/>
  <c r="EP61" i="25" s="1"/>
  <c r="AH66" i="20"/>
  <c r="OS66" i="20"/>
  <c r="EK61" i="25" s="1"/>
  <c r="NP59" i="20"/>
  <c r="OT57" i="20"/>
  <c r="OU57" i="20" s="1"/>
  <c r="DS55" i="25"/>
  <c r="DU70" i="25"/>
  <c r="MK83" i="20"/>
  <c r="DQ77" i="25" s="1"/>
  <c r="CM95" i="20"/>
  <c r="AE89" i="25" s="1"/>
  <c r="FO54" i="20"/>
  <c r="FO5" i="20" s="1"/>
  <c r="BA73" i="20"/>
  <c r="N67" i="25" s="1"/>
  <c r="DN63" i="20"/>
  <c r="AM58" i="25" s="1"/>
  <c r="BH83" i="20"/>
  <c r="T77" i="25" s="1"/>
  <c r="DO53" i="25"/>
  <c r="DN71" i="25"/>
  <c r="DU52" i="25"/>
  <c r="PA94" i="20"/>
  <c r="ER88" i="25" s="1"/>
  <c r="DS71" i="25"/>
  <c r="DJ65" i="20"/>
  <c r="AI60" i="25" s="1"/>
  <c r="CN87" i="20"/>
  <c r="AF81" i="25" s="1"/>
  <c r="BU54" i="20"/>
  <c r="BU5" i="20" s="1"/>
  <c r="MR93" i="20"/>
  <c r="DW87" i="25" s="1"/>
  <c r="MJ77" i="20"/>
  <c r="DP71" i="25" s="1"/>
  <c r="DT70" i="25"/>
  <c r="DT69" i="25" s="1"/>
  <c r="MO75" i="20"/>
  <c r="AZ95" i="25"/>
  <c r="AZ94" i="25" s="1"/>
  <c r="EX100" i="20"/>
  <c r="EX98" i="20" s="1"/>
  <c r="EP86" i="25"/>
  <c r="OZ92" i="20"/>
  <c r="PA92" i="20" s="1"/>
  <c r="MP66" i="20"/>
  <c r="DU61" i="25" s="1"/>
  <c r="MN68" i="20"/>
  <c r="DY56" i="25"/>
  <c r="EQ52" i="25"/>
  <c r="EF70" i="25"/>
  <c r="MO72" i="20"/>
  <c r="MP72" i="20" s="1"/>
  <c r="MI72" i="20"/>
  <c r="MG68" i="20"/>
  <c r="EK52" i="25"/>
  <c r="MJ76" i="20"/>
  <c r="MK76" i="20" s="1"/>
  <c r="ML76" i="20" s="1"/>
  <c r="U61" i="20"/>
  <c r="NN61" i="20"/>
  <c r="DZ56" i="25" s="1"/>
  <c r="EK86" i="25"/>
  <c r="MF78" i="20"/>
  <c r="CK80" i="20"/>
  <c r="AC74" i="25" s="1"/>
  <c r="DY64" i="25"/>
  <c r="EA76" i="25"/>
  <c r="NP82" i="20"/>
  <c r="PA62" i="20"/>
  <c r="ER57" i="25" s="1"/>
  <c r="DT80" i="25"/>
  <c r="DO73" i="25"/>
  <c r="MJ79" i="20"/>
  <c r="DP73" i="25" s="1"/>
  <c r="MP64" i="20"/>
  <c r="DU59" i="25" s="1"/>
  <c r="OU92" i="20"/>
  <c r="OV92" i="20" s="1"/>
  <c r="MP78" i="20"/>
  <c r="CG95" i="20"/>
  <c r="DR69" i="20"/>
  <c r="DS69" i="20" s="1"/>
  <c r="AQ64" i="25" s="1"/>
  <c r="EA70" i="25"/>
  <c r="ED64" i="25"/>
  <c r="ED63" i="25" s="1"/>
  <c r="EP52" i="25"/>
  <c r="EL86" i="25"/>
  <c r="MO63" i="20"/>
  <c r="DT58" i="25" s="1"/>
  <c r="MI63" i="20"/>
  <c r="DO58" i="25" s="1"/>
  <c r="CK92" i="20"/>
  <c r="AC86" i="25" s="1"/>
  <c r="AZ63" i="20"/>
  <c r="M58" i="25" s="1"/>
  <c r="EE70" i="25"/>
  <c r="DZ54" i="25"/>
  <c r="U69" i="20"/>
  <c r="NN69" i="20"/>
  <c r="W69" i="20" s="1"/>
  <c r="NT69" i="20"/>
  <c r="NU69" i="20" s="1"/>
  <c r="NL68" i="20"/>
  <c r="U68" i="20" s="1"/>
  <c r="OQ56" i="20"/>
  <c r="OT63" i="20"/>
  <c r="DY73" i="25"/>
  <c r="DY69" i="25" s="1"/>
  <c r="NM75" i="20"/>
  <c r="DO80" i="25"/>
  <c r="AH58" i="20"/>
  <c r="OY58" i="20"/>
  <c r="EP53" i="25" s="1"/>
  <c r="OS58" i="20"/>
  <c r="EK53" i="25" s="1"/>
  <c r="IL9" i="20"/>
  <c r="OY69" i="20"/>
  <c r="AP69" i="20" s="1"/>
  <c r="AH69" i="20"/>
  <c r="OS69" i="20"/>
  <c r="OT69" i="20" s="1"/>
  <c r="MP62" i="20"/>
  <c r="MQ62" i="20" s="1"/>
  <c r="DV57" i="25" s="1"/>
  <c r="DZ54" i="20"/>
  <c r="DZ5" i="20" s="1"/>
  <c r="AZ73" i="20"/>
  <c r="M67" i="25" s="1"/>
  <c r="CM80" i="20"/>
  <c r="CN80" i="20" s="1"/>
  <c r="AF74" i="25" s="1"/>
  <c r="EE54" i="25"/>
  <c r="MQ76" i="20"/>
  <c r="MR76" i="20" s="1"/>
  <c r="MJ59" i="20"/>
  <c r="EJ64" i="25"/>
  <c r="DS63" i="25"/>
  <c r="FK54" i="20"/>
  <c r="FK5" i="20" s="1"/>
  <c r="DJ66" i="20"/>
  <c r="AI61" i="25" s="1"/>
  <c r="AO75" i="25"/>
  <c r="AO69" i="25" s="1"/>
  <c r="NP76" i="20"/>
  <c r="NV59" i="20"/>
  <c r="NW59" i="20" s="1"/>
  <c r="EH54" i="25" s="1"/>
  <c r="NT79" i="20"/>
  <c r="EE73" i="25" s="1"/>
  <c r="U79" i="20"/>
  <c r="NN79" i="20"/>
  <c r="DZ73" i="25" s="1"/>
  <c r="DP80" i="25"/>
  <c r="DJ61" i="20"/>
  <c r="AI56" i="25" s="1"/>
  <c r="BF63" i="20"/>
  <c r="R58" i="25" s="1"/>
  <c r="MK58" i="20"/>
  <c r="ML58" i="20" s="1"/>
  <c r="MK80" i="20"/>
  <c r="DQ74" i="25" s="1"/>
  <c r="PA65" i="20"/>
  <c r="MI60" i="20"/>
  <c r="MF60" i="20"/>
  <c r="MO60" i="20"/>
  <c r="DT55" i="25" s="1"/>
  <c r="MP86" i="20"/>
  <c r="G9" i="20"/>
  <c r="DU23" i="25"/>
  <c r="MP9" i="20"/>
  <c r="Q23" i="20"/>
  <c r="Q9" i="20" s="1"/>
  <c r="F9" i="20"/>
  <c r="W9" i="20"/>
  <c r="MF9" i="20"/>
  <c r="FS54" i="20"/>
  <c r="FS5" i="20" s="1"/>
  <c r="FY83" i="20"/>
  <c r="HD89" i="20"/>
  <c r="DP58" i="20"/>
  <c r="AN53" i="25" s="1"/>
  <c r="CG96" i="20"/>
  <c r="Z90" i="25" s="1"/>
  <c r="CK59" i="20"/>
  <c r="AC54" i="25" s="1"/>
  <c r="CE59" i="20"/>
  <c r="X54" i="25" s="1"/>
  <c r="CM81" i="20"/>
  <c r="BF73" i="20"/>
  <c r="R67" i="25" s="1"/>
  <c r="AZ82" i="20"/>
  <c r="M76" i="25" s="1"/>
  <c r="Z58" i="25"/>
  <c r="DR58" i="20"/>
  <c r="AP53" i="25" s="1"/>
  <c r="DQ68" i="20"/>
  <c r="AZ95" i="20"/>
  <c r="M89" i="25" s="1"/>
  <c r="BA95" i="20"/>
  <c r="CK87" i="20"/>
  <c r="AC81" i="25" s="1"/>
  <c r="CN86" i="20"/>
  <c r="AF80" i="25" s="1"/>
  <c r="DJ78" i="20"/>
  <c r="AI72" i="25" s="1"/>
  <c r="BS54" i="20"/>
  <c r="BS5" i="20" s="1"/>
  <c r="BF83" i="20"/>
  <c r="R77" i="25" s="1"/>
  <c r="CL85" i="20"/>
  <c r="AZ57" i="20"/>
  <c r="M52" i="25" s="1"/>
  <c r="DR70" i="20"/>
  <c r="AZ83" i="20"/>
  <c r="M77" i="25" s="1"/>
  <c r="Y57" i="25"/>
  <c r="BB65" i="20"/>
  <c r="O60" i="25" s="1"/>
  <c r="Y81" i="25"/>
  <c r="CE86" i="20"/>
  <c r="X80" i="25" s="1"/>
  <c r="BG87" i="20"/>
  <c r="S81" i="25" s="1"/>
  <c r="CE58" i="20"/>
  <c r="X53" i="25" s="1"/>
  <c r="BF82" i="20"/>
  <c r="R76" i="25" s="1"/>
  <c r="DL58" i="20"/>
  <c r="AK53" i="25" s="1"/>
  <c r="CF4" i="20"/>
  <c r="BR54" i="20"/>
  <c r="BR5" i="20" s="1"/>
  <c r="AY82" i="20"/>
  <c r="BG82" i="20" s="1"/>
  <c r="S76" i="25" s="1"/>
  <c r="DS61" i="20"/>
  <c r="AQ56" i="25" s="1"/>
  <c r="DP71" i="20"/>
  <c r="DJ76" i="20"/>
  <c r="AI70" i="25" s="1"/>
  <c r="DP72" i="20"/>
  <c r="AN66" i="25" s="1"/>
  <c r="W58" i="20"/>
  <c r="CN60" i="20"/>
  <c r="AF55" i="25" s="1"/>
  <c r="BP54" i="20"/>
  <c r="BP5" i="20" s="1"/>
  <c r="AZ76" i="20"/>
  <c r="M70" i="25" s="1"/>
  <c r="CK72" i="20"/>
  <c r="AC66" i="25" s="1"/>
  <c r="BT54" i="20"/>
  <c r="BT5" i="20" s="1"/>
  <c r="CE92" i="20"/>
  <c r="X86" i="25" s="1"/>
  <c r="BG60" i="20"/>
  <c r="BA60" i="20"/>
  <c r="CH92" i="20"/>
  <c r="CI92" i="20" s="1"/>
  <c r="AB86" i="25" s="1"/>
  <c r="DL77" i="20"/>
  <c r="DM77" i="20" s="1"/>
  <c r="AL71" i="25" s="1"/>
  <c r="CH87" i="20"/>
  <c r="CI87" i="20" s="1"/>
  <c r="AB81" i="25" s="1"/>
  <c r="CM58" i="20"/>
  <c r="AE53" i="25" s="1"/>
  <c r="CK63" i="20"/>
  <c r="AC58" i="25" s="1"/>
  <c r="CL56" i="20"/>
  <c r="BA87" i="20"/>
  <c r="N81" i="25" s="1"/>
  <c r="BF87" i="20"/>
  <c r="R81" i="25" s="1"/>
  <c r="DK75" i="20"/>
  <c r="Z59" i="25"/>
  <c r="CL91" i="20"/>
  <c r="DR73" i="20"/>
  <c r="AP67" i="25" s="1"/>
  <c r="CF75" i="20"/>
  <c r="BA83" i="20"/>
  <c r="BB83" i="20" s="1"/>
  <c r="O77" i="25" s="1"/>
  <c r="DR82" i="20"/>
  <c r="AP76" i="25" s="1"/>
  <c r="CK77" i="20"/>
  <c r="AC71" i="25" s="1"/>
  <c r="CE77" i="20"/>
  <c r="X71" i="25" s="1"/>
  <c r="AJ75" i="25"/>
  <c r="DL81" i="20"/>
  <c r="AK75" i="25" s="1"/>
  <c r="CF56" i="20"/>
  <c r="DQ75" i="20"/>
  <c r="AY76" i="20"/>
  <c r="BG76" i="20" s="1"/>
  <c r="S70" i="25" s="1"/>
  <c r="DJ96" i="20"/>
  <c r="AI90" i="25" s="1"/>
  <c r="DP89" i="20"/>
  <c r="AN83" i="25" s="1"/>
  <c r="AD71" i="25"/>
  <c r="CM77" i="20"/>
  <c r="AE71" i="25" s="1"/>
  <c r="BF93" i="20"/>
  <c r="R87" i="25" s="1"/>
  <c r="AJ81" i="25"/>
  <c r="AJ79" i="25" s="1"/>
  <c r="DL87" i="20"/>
  <c r="AJ76" i="25"/>
  <c r="DM82" i="20"/>
  <c r="AL76" i="25" s="1"/>
  <c r="AO83" i="25"/>
  <c r="DR89" i="20"/>
  <c r="AP83" i="25" s="1"/>
  <c r="Y75" i="25"/>
  <c r="CG81" i="20"/>
  <c r="DM78" i="20"/>
  <c r="AL72" i="25" s="1"/>
  <c r="Y54" i="25"/>
  <c r="DJ82" i="20"/>
  <c r="AI76" i="25" s="1"/>
  <c r="DP82" i="20"/>
  <c r="AN76" i="25" s="1"/>
  <c r="AJ72" i="25"/>
  <c r="BB63" i="20"/>
  <c r="BC63" i="20" s="1"/>
  <c r="DP65" i="20"/>
  <c r="AN60" i="25" s="1"/>
  <c r="BH78" i="20"/>
  <c r="T72" i="25" s="1"/>
  <c r="DJ71" i="20"/>
  <c r="CK81" i="20"/>
  <c r="AZ77" i="20"/>
  <c r="M71" i="25" s="1"/>
  <c r="BF77" i="20"/>
  <c r="R71" i="25" s="1"/>
  <c r="AY77" i="20"/>
  <c r="BF57" i="20"/>
  <c r="R52" i="25" s="1"/>
  <c r="AY57" i="20"/>
  <c r="BQ54" i="20"/>
  <c r="BQ5" i="20" s="1"/>
  <c r="DP76" i="20"/>
  <c r="AN70" i="25" s="1"/>
  <c r="AD52" i="25"/>
  <c r="CM57" i="20"/>
  <c r="DR78" i="20"/>
  <c r="AP72" i="25" s="1"/>
  <c r="CK78" i="20"/>
  <c r="AD88" i="25"/>
  <c r="CM94" i="20"/>
  <c r="AE88" i="25" s="1"/>
  <c r="CE57" i="20"/>
  <c r="X52" i="25" s="1"/>
  <c r="CK57" i="20"/>
  <c r="AC52" i="25" s="1"/>
  <c r="AZ64" i="20"/>
  <c r="M59" i="25" s="1"/>
  <c r="AY64" i="20"/>
  <c r="BA78" i="20"/>
  <c r="N72" i="25" s="1"/>
  <c r="DK91" i="20"/>
  <c r="DJ72" i="20"/>
  <c r="AI66" i="25" s="1"/>
  <c r="AZ94" i="20"/>
  <c r="M88" i="25" s="1"/>
  <c r="DL83" i="20"/>
  <c r="AK77" i="25" s="1"/>
  <c r="AJ77" i="25"/>
  <c r="CA54" i="20"/>
  <c r="CA5" i="20" s="1"/>
  <c r="AC71" i="20"/>
  <c r="DJ94" i="20"/>
  <c r="AI88" i="25" s="1"/>
  <c r="DQ91" i="20"/>
  <c r="CK69" i="20"/>
  <c r="AC64" i="25" s="1"/>
  <c r="BV54" i="20"/>
  <c r="BV5" i="20" s="1"/>
  <c r="DP83" i="20"/>
  <c r="AN77" i="25" s="1"/>
  <c r="DJ83" i="20"/>
  <c r="AI77" i="25" s="1"/>
  <c r="CM92" i="20"/>
  <c r="DM95" i="20"/>
  <c r="AL89" i="25" s="1"/>
  <c r="CU54" i="20"/>
  <c r="CU5" i="20" s="1"/>
  <c r="BX54" i="20"/>
  <c r="BX5" i="20" s="1"/>
  <c r="DP92" i="20"/>
  <c r="AN86" i="25" s="1"/>
  <c r="CK94" i="20"/>
  <c r="AC88" i="25" s="1"/>
  <c r="CE94" i="20"/>
  <c r="X88" i="25" s="1"/>
  <c r="CE64" i="20"/>
  <c r="X59" i="25" s="1"/>
  <c r="CK64" i="20"/>
  <c r="AC59" i="25" s="1"/>
  <c r="AN90" i="25"/>
  <c r="AE57" i="25"/>
  <c r="CH59" i="20"/>
  <c r="AA54" i="25" s="1"/>
  <c r="CN71" i="20"/>
  <c r="CO71" i="20" s="1"/>
  <c r="AJ88" i="25"/>
  <c r="AZ87" i="20"/>
  <c r="M81" i="25" s="1"/>
  <c r="BG79" i="20"/>
  <c r="BA79" i="20"/>
  <c r="DM62" i="20"/>
  <c r="AL57" i="25" s="1"/>
  <c r="CG78" i="20"/>
  <c r="Y72" i="25"/>
  <c r="CK73" i="20"/>
  <c r="CE73" i="20"/>
  <c r="X67" i="25" s="1"/>
  <c r="CE76" i="20"/>
  <c r="CK76" i="20"/>
  <c r="AJ60" i="25"/>
  <c r="DM65" i="20"/>
  <c r="AL60" i="25" s="1"/>
  <c r="Y87" i="25"/>
  <c r="CH93" i="20"/>
  <c r="AD64" i="25"/>
  <c r="AD63" i="25" s="1"/>
  <c r="CL68" i="20"/>
  <c r="CN69" i="20"/>
  <c r="AY88" i="20"/>
  <c r="BF88" i="20"/>
  <c r="R82" i="25" s="1"/>
  <c r="AZ88" i="20"/>
  <c r="M82" i="25" s="1"/>
  <c r="DL60" i="20"/>
  <c r="AK55" i="25" s="1"/>
  <c r="AJ55" i="25"/>
  <c r="AD70" i="25"/>
  <c r="CL75" i="20"/>
  <c r="CM76" i="20"/>
  <c r="CN76" i="20" s="1"/>
  <c r="CO76" i="20" s="1"/>
  <c r="AG70" i="25" s="1"/>
  <c r="AD57" i="25"/>
  <c r="CN62" i="20"/>
  <c r="AF57" i="25" s="1"/>
  <c r="AD60" i="25"/>
  <c r="AJ61" i="25"/>
  <c r="DM66" i="20"/>
  <c r="AL61" i="25" s="1"/>
  <c r="AO55" i="25"/>
  <c r="AO60" i="25"/>
  <c r="DS65" i="20"/>
  <c r="AQ60" i="25" s="1"/>
  <c r="DL93" i="20"/>
  <c r="AJ87" i="25"/>
  <c r="DP66" i="20"/>
  <c r="AN61" i="25" s="1"/>
  <c r="AO66" i="25"/>
  <c r="AO63" i="25" s="1"/>
  <c r="DR72" i="20"/>
  <c r="CK93" i="20"/>
  <c r="CE93" i="20"/>
  <c r="X87" i="25" s="1"/>
  <c r="CK65" i="20"/>
  <c r="CE65" i="20"/>
  <c r="X60" i="25" s="1"/>
  <c r="CL4" i="20"/>
  <c r="CI63" i="20"/>
  <c r="AB58" i="25" s="1"/>
  <c r="DK68" i="20"/>
  <c r="AO61" i="25"/>
  <c r="DR66" i="20"/>
  <c r="AP61" i="25" s="1"/>
  <c r="AY92" i="20"/>
  <c r="AZ92" i="20"/>
  <c r="M86" i="25" s="1"/>
  <c r="AD87" i="25"/>
  <c r="CM93" i="20"/>
  <c r="CF91" i="20"/>
  <c r="Y86" i="25"/>
  <c r="DP61" i="20"/>
  <c r="AN56" i="25" s="1"/>
  <c r="DP60" i="20"/>
  <c r="DJ60" i="20"/>
  <c r="AI55" i="25" s="1"/>
  <c r="CG88" i="20"/>
  <c r="CH88" i="20" s="1"/>
  <c r="AA82" i="25" s="1"/>
  <c r="Y82" i="25"/>
  <c r="AJ56" i="25"/>
  <c r="DL61" i="20"/>
  <c r="AK56" i="25" s="1"/>
  <c r="AD56" i="25"/>
  <c r="CM61" i="20"/>
  <c r="AY69" i="20"/>
  <c r="BF69" i="20"/>
  <c r="AJ57" i="25"/>
  <c r="CM65" i="20"/>
  <c r="AE60" i="25" s="1"/>
  <c r="AJ90" i="25"/>
  <c r="AZ69" i="20"/>
  <c r="DR92" i="20"/>
  <c r="AP86" i="25" s="1"/>
  <c r="AO86" i="25"/>
  <c r="AO57" i="25"/>
  <c r="DT86" i="20"/>
  <c r="AR80" i="25" s="1"/>
  <c r="AP80" i="25"/>
  <c r="DL96" i="20"/>
  <c r="AK90" i="25" s="1"/>
  <c r="BF86" i="20"/>
  <c r="BG86" i="20"/>
  <c r="BH86" i="20" s="1"/>
  <c r="BA86" i="20"/>
  <c r="CK71" i="20"/>
  <c r="CE71" i="20"/>
  <c r="DR62" i="20"/>
  <c r="AP57" i="25" s="1"/>
  <c r="AP77" i="25"/>
  <c r="DT83" i="20"/>
  <c r="AR77" i="25" s="1"/>
  <c r="AY89" i="20"/>
  <c r="AZ89" i="20"/>
  <c r="M83" i="25" s="1"/>
  <c r="DS76" i="20"/>
  <c r="AQ70" i="25" s="1"/>
  <c r="AP70" i="25"/>
  <c r="AY70" i="20"/>
  <c r="AZ70" i="20"/>
  <c r="M65" i="25" s="1"/>
  <c r="BF70" i="20"/>
  <c r="R65" i="25" s="1"/>
  <c r="AO59" i="25"/>
  <c r="DR64" i="20"/>
  <c r="Y80" i="25"/>
  <c r="CG86" i="20"/>
  <c r="BF92" i="20"/>
  <c r="BG66" i="20"/>
  <c r="BA66" i="20"/>
  <c r="DJ73" i="20"/>
  <c r="AI67" i="25" s="1"/>
  <c r="DP73" i="20"/>
  <c r="AN67" i="25" s="1"/>
  <c r="CK86" i="20"/>
  <c r="AC80" i="25" s="1"/>
  <c r="DK56" i="20"/>
  <c r="Y64" i="25"/>
  <c r="CF68" i="20"/>
  <c r="CG70" i="20"/>
  <c r="Z65" i="25" s="1"/>
  <c r="Y65" i="25"/>
  <c r="BF58" i="20"/>
  <c r="R53" i="25" s="1"/>
  <c r="AY58" i="20"/>
  <c r="DL94" i="20"/>
  <c r="DM94" i="20" s="1"/>
  <c r="AL88" i="25" s="1"/>
  <c r="CK61" i="20"/>
  <c r="AC56" i="25" s="1"/>
  <c r="CE61" i="20"/>
  <c r="X56" i="25" s="1"/>
  <c r="DQ56" i="20"/>
  <c r="DS94" i="20"/>
  <c r="DS60" i="20"/>
  <c r="AQ55" i="25" s="1"/>
  <c r="CE63" i="20"/>
  <c r="X58" i="25" s="1"/>
  <c r="Y53" i="25"/>
  <c r="CG58" i="20"/>
  <c r="AD80" i="25"/>
  <c r="AJ86" i="25"/>
  <c r="DL92" i="20"/>
  <c r="Z88" i="25"/>
  <c r="CH94" i="20"/>
  <c r="DK4" i="20"/>
  <c r="CE69" i="20"/>
  <c r="AD72" i="25"/>
  <c r="CM78" i="20"/>
  <c r="CK70" i="20"/>
  <c r="AC65" i="25" s="1"/>
  <c r="CE70" i="20"/>
  <c r="X65" i="25" s="1"/>
  <c r="DQ4" i="20"/>
  <c r="CF85" i="20"/>
  <c r="AZ86" i="20"/>
  <c r="DP94" i="20"/>
  <c r="AJ59" i="25"/>
  <c r="DM64" i="20"/>
  <c r="AZ93" i="20"/>
  <c r="M87" i="25" s="1"/>
  <c r="AY93" i="20"/>
  <c r="AJ65" i="25"/>
  <c r="AJ63" i="25" s="1"/>
  <c r="DL70" i="20"/>
  <c r="DJ92" i="20"/>
  <c r="AI86" i="25" s="1"/>
  <c r="DJ77" i="20"/>
  <c r="DP77" i="20"/>
  <c r="AY94" i="20"/>
  <c r="BF94" i="20"/>
  <c r="R88" i="25" s="1"/>
  <c r="CG69" i="20"/>
  <c r="CH69" i="20" s="1"/>
  <c r="AA64" i="25" s="1"/>
  <c r="DP62" i="20"/>
  <c r="AN57" i="25" s="1"/>
  <c r="DJ62" i="20"/>
  <c r="AI57" i="25" s="1"/>
  <c r="CE78" i="20"/>
  <c r="X72" i="25" s="1"/>
  <c r="Y67" i="25"/>
  <c r="CG73" i="20"/>
  <c r="CM70" i="20"/>
  <c r="DL73" i="20"/>
  <c r="AK67" i="25" s="1"/>
  <c r="BG62" i="20"/>
  <c r="S57" i="25" s="1"/>
  <c r="BA62" i="20"/>
  <c r="BA96" i="20"/>
  <c r="N90" i="25" s="1"/>
  <c r="BG96" i="20"/>
  <c r="S90" i="25" s="1"/>
  <c r="CH89" i="20"/>
  <c r="Z71" i="25"/>
  <c r="CH77" i="20"/>
  <c r="CH61" i="20"/>
  <c r="AA56" i="25" s="1"/>
  <c r="AI87" i="25"/>
  <c r="Z70" i="25"/>
  <c r="CH76" i="20"/>
  <c r="CH80" i="20"/>
  <c r="Z74" i="25"/>
  <c r="AE67" i="25"/>
  <c r="CN73" i="20"/>
  <c r="AE54" i="25"/>
  <c r="CN59" i="20"/>
  <c r="AF54" i="25" s="1"/>
  <c r="BA59" i="20"/>
  <c r="N54" i="25" s="1"/>
  <c r="BG59" i="20"/>
  <c r="S54" i="25" s="1"/>
  <c r="CH62" i="20"/>
  <c r="AA57" i="25" s="1"/>
  <c r="AB52" i="25"/>
  <c r="AR54" i="25"/>
  <c r="S67" i="25"/>
  <c r="BH73" i="20"/>
  <c r="N66" i="25"/>
  <c r="BB72" i="20"/>
  <c r="AP71" i="25"/>
  <c r="DS77" i="20"/>
  <c r="DT77" i="20" s="1"/>
  <c r="DM80" i="20"/>
  <c r="Z52" i="25"/>
  <c r="AA66" i="25"/>
  <c r="CI72" i="20"/>
  <c r="AB66" i="25" s="1"/>
  <c r="DN89" i="20"/>
  <c r="AM83" i="25" s="1"/>
  <c r="AI82" i="25"/>
  <c r="DS96" i="20"/>
  <c r="CI79" i="20"/>
  <c r="AA59" i="25"/>
  <c r="CI64" i="20"/>
  <c r="AB59" i="25" s="1"/>
  <c r="BG61" i="20"/>
  <c r="S56" i="25" s="1"/>
  <c r="BA61" i="20"/>
  <c r="N56" i="25" s="1"/>
  <c r="AA52" i="25"/>
  <c r="AQ54" i="25"/>
  <c r="CH60" i="20"/>
  <c r="AA55" i="25" s="1"/>
  <c r="JY77" i="20"/>
  <c r="CU71" i="25" s="1"/>
  <c r="IM82" i="20"/>
  <c r="IO82" i="20" s="1"/>
  <c r="CF76" i="25" s="1"/>
  <c r="IT82" i="20"/>
  <c r="CJ76" i="25" s="1"/>
  <c r="IN70" i="20"/>
  <c r="CE65" i="25" s="1"/>
  <c r="IU80" i="20"/>
  <c r="IV80" i="20" s="1"/>
  <c r="CL74" i="25" s="1"/>
  <c r="IN73" i="20"/>
  <c r="CE67" i="25" s="1"/>
  <c r="IN95" i="20"/>
  <c r="CE89" i="25" s="1"/>
  <c r="JU62" i="20"/>
  <c r="JV62" i="20" s="1"/>
  <c r="IN61" i="20"/>
  <c r="CE56" i="25" s="1"/>
  <c r="IN80" i="20"/>
  <c r="CE74" i="25" s="1"/>
  <c r="IT95" i="20"/>
  <c r="CJ89" i="25" s="1"/>
  <c r="LD86" i="20"/>
  <c r="DF80" i="25" s="1"/>
  <c r="IT61" i="20"/>
  <c r="CJ56" i="25" s="1"/>
  <c r="IT70" i="20"/>
  <c r="CJ65" i="25" s="1"/>
  <c r="IM95" i="20"/>
  <c r="IO95" i="20" s="1"/>
  <c r="CF89" i="25" s="1"/>
  <c r="IM70" i="20"/>
  <c r="IU70" i="20" s="1"/>
  <c r="IT80" i="20"/>
  <c r="CJ74" i="25" s="1"/>
  <c r="IN64" i="20"/>
  <c r="CE59" i="25" s="1"/>
  <c r="KA62" i="20"/>
  <c r="CW57" i="25" s="1"/>
  <c r="IT73" i="20"/>
  <c r="LG79" i="20"/>
  <c r="DI73" i="25" s="1"/>
  <c r="IN93" i="20"/>
  <c r="CE87" i="25" s="1"/>
  <c r="JS62" i="20"/>
  <c r="CP57" i="25" s="1"/>
  <c r="JY73" i="20"/>
  <c r="CU67" i="25" s="1"/>
  <c r="KX86" i="20"/>
  <c r="DA80" i="25" s="1"/>
  <c r="IT59" i="20"/>
  <c r="CJ54" i="25" s="1"/>
  <c r="LD59" i="20"/>
  <c r="KA79" i="20"/>
  <c r="LD70" i="20"/>
  <c r="DF65" i="25" s="1"/>
  <c r="JU82" i="20"/>
  <c r="JV79" i="20"/>
  <c r="CS73" i="25" s="1"/>
  <c r="LF66" i="20"/>
  <c r="DH61" i="25" s="1"/>
  <c r="KA87" i="20"/>
  <c r="CW81" i="25" s="1"/>
  <c r="KZ79" i="20"/>
  <c r="DC73" i="25" s="1"/>
  <c r="JY79" i="20"/>
  <c r="CU73" i="25" s="1"/>
  <c r="IM73" i="20"/>
  <c r="JY86" i="20"/>
  <c r="CU80" i="25" s="1"/>
  <c r="LF94" i="20"/>
  <c r="DH88" i="25" s="1"/>
  <c r="JU73" i="20"/>
  <c r="CR67" i="25" s="1"/>
  <c r="KC92" i="20"/>
  <c r="CY86" i="25" s="1"/>
  <c r="JS79" i="20"/>
  <c r="CP73" i="25" s="1"/>
  <c r="JS73" i="20"/>
  <c r="CP67" i="25" s="1"/>
  <c r="CW86" i="25"/>
  <c r="LF63" i="20"/>
  <c r="LG63" i="20" s="1"/>
  <c r="DI58" i="25" s="1"/>
  <c r="KA86" i="20"/>
  <c r="LD95" i="20"/>
  <c r="IT92" i="20"/>
  <c r="CJ86" i="25" s="1"/>
  <c r="IN59" i="20"/>
  <c r="CE54" i="25" s="1"/>
  <c r="IT57" i="20"/>
  <c r="JS82" i="20"/>
  <c r="CP76" i="25" s="1"/>
  <c r="IN57" i="20"/>
  <c r="CE52" i="25" s="1"/>
  <c r="IT93" i="20"/>
  <c r="CJ87" i="25" s="1"/>
  <c r="KA63" i="20"/>
  <c r="CW58" i="25" s="1"/>
  <c r="JS66" i="20"/>
  <c r="CP61" i="25" s="1"/>
  <c r="JV86" i="20"/>
  <c r="CS80" i="25" s="1"/>
  <c r="KX95" i="20"/>
  <c r="DA89" i="25" s="1"/>
  <c r="JU66" i="20"/>
  <c r="CR61" i="25" s="1"/>
  <c r="LG71" i="20"/>
  <c r="LH71" i="20" s="1"/>
  <c r="KX59" i="20"/>
  <c r="DA54" i="25" s="1"/>
  <c r="KX73" i="20"/>
  <c r="DA67" i="25" s="1"/>
  <c r="AC58" i="20"/>
  <c r="IN79" i="20"/>
  <c r="CE73" i="25" s="1"/>
  <c r="IN92" i="20"/>
  <c r="CE86" i="25" s="1"/>
  <c r="LA82" i="20"/>
  <c r="DD76" i="25" s="1"/>
  <c r="W71" i="20"/>
  <c r="KA78" i="20"/>
  <c r="CW72" i="25" s="1"/>
  <c r="DB67" i="25"/>
  <c r="KZ96" i="20"/>
  <c r="LA96" i="20" s="1"/>
  <c r="DD90" i="25" s="1"/>
  <c r="IT72" i="20"/>
  <c r="CJ66" i="25" s="1"/>
  <c r="LA70" i="20"/>
  <c r="LD73" i="20"/>
  <c r="DF67" i="25" s="1"/>
  <c r="CK66" i="25"/>
  <c r="IV72" i="20"/>
  <c r="CL66" i="25" s="1"/>
  <c r="AC59" i="20"/>
  <c r="LF76" i="20"/>
  <c r="LG76" i="20" s="1"/>
  <c r="DI70" i="25" s="1"/>
  <c r="IT89" i="20"/>
  <c r="CJ83" i="25" s="1"/>
  <c r="DG54" i="25"/>
  <c r="IN77" i="20"/>
  <c r="CE71" i="25" s="1"/>
  <c r="JS95" i="20"/>
  <c r="CP89" i="25" s="1"/>
  <c r="CV85" i="25"/>
  <c r="KZ64" i="20"/>
  <c r="DC59" i="25" s="1"/>
  <c r="CV67" i="25"/>
  <c r="KA73" i="20"/>
  <c r="IN87" i="20"/>
  <c r="CE81" i="25" s="1"/>
  <c r="IT87" i="20"/>
  <c r="CJ81" i="25" s="1"/>
  <c r="JS87" i="20"/>
  <c r="CP81" i="25" s="1"/>
  <c r="KA59" i="20"/>
  <c r="KB59" i="20" s="1"/>
  <c r="LN54" i="20"/>
  <c r="LN5" i="20" s="1"/>
  <c r="KA66" i="20"/>
  <c r="CW61" i="25" s="1"/>
  <c r="CV61" i="25"/>
  <c r="JU92" i="20"/>
  <c r="CR86" i="25" s="1"/>
  <c r="DB70" i="25"/>
  <c r="IT65" i="20"/>
  <c r="CJ60" i="25" s="1"/>
  <c r="KZ78" i="20"/>
  <c r="DC72" i="25" s="1"/>
  <c r="KX70" i="20"/>
  <c r="DA65" i="25" s="1"/>
  <c r="KA64" i="20"/>
  <c r="CW59" i="25" s="1"/>
  <c r="KA95" i="20"/>
  <c r="KB95" i="20" s="1"/>
  <c r="KA82" i="20"/>
  <c r="CW76" i="25" s="1"/>
  <c r="KZ65" i="20"/>
  <c r="DC60" i="25" s="1"/>
  <c r="KA96" i="20"/>
  <c r="JY63" i="20"/>
  <c r="CU58" i="25" s="1"/>
  <c r="JS63" i="20"/>
  <c r="CP58" i="25" s="1"/>
  <c r="IO72" i="20"/>
  <c r="KZ88" i="20"/>
  <c r="DC82" i="25" s="1"/>
  <c r="LD66" i="20"/>
  <c r="DF61" i="25" s="1"/>
  <c r="IN89" i="20"/>
  <c r="CE83" i="25" s="1"/>
  <c r="JY57" i="20"/>
  <c r="JU60" i="20"/>
  <c r="CR55" i="25" s="1"/>
  <c r="IN72" i="20"/>
  <c r="CE66" i="25" s="1"/>
  <c r="LF93" i="20"/>
  <c r="DH87" i="25" s="1"/>
  <c r="LD77" i="20"/>
  <c r="DF71" i="25" s="1"/>
  <c r="JP54" i="20"/>
  <c r="JP5" i="20" s="1"/>
  <c r="LF65" i="20"/>
  <c r="DH60" i="25" s="1"/>
  <c r="KA89" i="20"/>
  <c r="CW83" i="25" s="1"/>
  <c r="KZ86" i="20"/>
  <c r="DB80" i="25"/>
  <c r="JL54" i="20"/>
  <c r="JL5" i="20" s="1"/>
  <c r="KX80" i="20"/>
  <c r="DA74" i="25" s="1"/>
  <c r="LD80" i="20"/>
  <c r="DF74" i="25" s="1"/>
  <c r="KZ66" i="20"/>
  <c r="DC61" i="25" s="1"/>
  <c r="JU78" i="20"/>
  <c r="CR72" i="25" s="1"/>
  <c r="IN65" i="20"/>
  <c r="CE60" i="25" s="1"/>
  <c r="KA81" i="20"/>
  <c r="CW75" i="25" s="1"/>
  <c r="JU57" i="20"/>
  <c r="LA95" i="20"/>
  <c r="DD89" i="25" s="1"/>
  <c r="KZ61" i="20"/>
  <c r="DC56" i="25" s="1"/>
  <c r="LF72" i="20"/>
  <c r="KA80" i="20"/>
  <c r="KB80" i="20" s="1"/>
  <c r="LF87" i="20"/>
  <c r="DH81" i="25" s="1"/>
  <c r="JZ85" i="20"/>
  <c r="KX77" i="20"/>
  <c r="DA71" i="25" s="1"/>
  <c r="LF95" i="20"/>
  <c r="LG95" i="20" s="1"/>
  <c r="DI89" i="25" s="1"/>
  <c r="LG81" i="20"/>
  <c r="LH81" i="20" s="1"/>
  <c r="DJ75" i="25" s="1"/>
  <c r="KA93" i="20"/>
  <c r="CW87" i="25" s="1"/>
  <c r="DB74" i="25"/>
  <c r="KZ80" i="20"/>
  <c r="LA80" i="20" s="1"/>
  <c r="DD74" i="25" s="1"/>
  <c r="DB58" i="25"/>
  <c r="KZ63" i="20"/>
  <c r="KX63" i="20"/>
  <c r="DA58" i="25" s="1"/>
  <c r="KA61" i="20"/>
  <c r="CQ80" i="25"/>
  <c r="JF54" i="20"/>
  <c r="JF5" i="20" s="1"/>
  <c r="LF96" i="20"/>
  <c r="DH90" i="25" s="1"/>
  <c r="JD54" i="20"/>
  <c r="JD5" i="20" s="1"/>
  <c r="CR71" i="25"/>
  <c r="JW77" i="20"/>
  <c r="CT71" i="25" s="1"/>
  <c r="LF80" i="20"/>
  <c r="LB69" i="20"/>
  <c r="DD64" i="25"/>
  <c r="CW64" i="25"/>
  <c r="IM77" i="20"/>
  <c r="IT77" i="20"/>
  <c r="CJ71" i="25" s="1"/>
  <c r="JY96" i="20"/>
  <c r="CU90" i="25" s="1"/>
  <c r="JS96" i="20"/>
  <c r="CP90" i="25" s="1"/>
  <c r="LD64" i="20"/>
  <c r="DF59" i="25" s="1"/>
  <c r="KX64" i="20"/>
  <c r="DA59" i="25" s="1"/>
  <c r="JY94" i="20"/>
  <c r="CU88" i="25" s="1"/>
  <c r="JS94" i="20"/>
  <c r="CP88" i="25" s="1"/>
  <c r="KX76" i="20"/>
  <c r="LD76" i="20"/>
  <c r="IU61" i="20"/>
  <c r="CK56" i="25" s="1"/>
  <c r="IO61" i="20"/>
  <c r="CF56" i="25" s="1"/>
  <c r="KA76" i="20"/>
  <c r="JZ75" i="20"/>
  <c r="CV70" i="25"/>
  <c r="CV69" i="25" s="1"/>
  <c r="JY92" i="20"/>
  <c r="JS92" i="20"/>
  <c r="IT62" i="20"/>
  <c r="CJ57" i="25" s="1"/>
  <c r="IM62" i="20"/>
  <c r="H62" i="20" s="1"/>
  <c r="IN62" i="20"/>
  <c r="CE57" i="25" s="1"/>
  <c r="JE54" i="20"/>
  <c r="JE5" i="20" s="1"/>
  <c r="DG77" i="25"/>
  <c r="LF83" i="20"/>
  <c r="DH77" i="25" s="1"/>
  <c r="DG53" i="25"/>
  <c r="LE56" i="20"/>
  <c r="LE4" i="20"/>
  <c r="LF58" i="20"/>
  <c r="DH53" i="25" s="1"/>
  <c r="CW52" i="25"/>
  <c r="CR66" i="25"/>
  <c r="JW72" i="20"/>
  <c r="CT66" i="25" s="1"/>
  <c r="DB86" i="25"/>
  <c r="KY91" i="20"/>
  <c r="KZ92" i="20"/>
  <c r="DB88" i="25"/>
  <c r="KZ94" i="20"/>
  <c r="DC88" i="25" s="1"/>
  <c r="LF77" i="20"/>
  <c r="DH71" i="25" s="1"/>
  <c r="DG71" i="25"/>
  <c r="LE75" i="20"/>
  <c r="LD79" i="20"/>
  <c r="DF73" i="25" s="1"/>
  <c r="KX79" i="20"/>
  <c r="DA73" i="25" s="1"/>
  <c r="LD61" i="20"/>
  <c r="DF56" i="25" s="1"/>
  <c r="KX61" i="20"/>
  <c r="DA56" i="25" s="1"/>
  <c r="CK60" i="25"/>
  <c r="IV65" i="20"/>
  <c r="CL60" i="25" s="1"/>
  <c r="CR59" i="25"/>
  <c r="JV64" i="20"/>
  <c r="CS59" i="25" s="1"/>
  <c r="IN71" i="20"/>
  <c r="IM71" i="20"/>
  <c r="IT71" i="20"/>
  <c r="LD94" i="20"/>
  <c r="DF88" i="25" s="1"/>
  <c r="KX94" i="20"/>
  <c r="DA88" i="25" s="1"/>
  <c r="DG56" i="25"/>
  <c r="CV60" i="25"/>
  <c r="KA65" i="20"/>
  <c r="CW60" i="25" s="1"/>
  <c r="JY65" i="20"/>
  <c r="CU60" i="25" s="1"/>
  <c r="JS65" i="20"/>
  <c r="CP60" i="25" s="1"/>
  <c r="IU57" i="20"/>
  <c r="IO57" i="20"/>
  <c r="IP57" i="20" s="1"/>
  <c r="CG52" i="25" s="1"/>
  <c r="LA71" i="20"/>
  <c r="JI54" i="20"/>
  <c r="JI5" i="20" s="1"/>
  <c r="CQ89" i="25"/>
  <c r="JU95" i="20"/>
  <c r="CV55" i="25"/>
  <c r="KA60" i="20"/>
  <c r="KY4" i="20"/>
  <c r="CV65" i="25"/>
  <c r="KA70" i="20"/>
  <c r="CW65" i="25" s="1"/>
  <c r="CQ54" i="25"/>
  <c r="W59" i="20"/>
  <c r="JT56" i="20"/>
  <c r="JU59" i="20"/>
  <c r="JV59" i="20" s="1"/>
  <c r="JT4" i="20"/>
  <c r="CQ77" i="25"/>
  <c r="JU83" i="20"/>
  <c r="DG57" i="25"/>
  <c r="LF62" i="20"/>
  <c r="DH57" i="25" s="1"/>
  <c r="DI80" i="25"/>
  <c r="LH86" i="20"/>
  <c r="DJ80" i="25" s="1"/>
  <c r="CR81" i="25"/>
  <c r="CV66" i="25"/>
  <c r="KA72" i="20"/>
  <c r="CW66" i="25" s="1"/>
  <c r="IM88" i="20"/>
  <c r="IN88" i="20"/>
  <c r="CE82" i="25" s="1"/>
  <c r="CQ65" i="25"/>
  <c r="JU70" i="20"/>
  <c r="CQ83" i="25"/>
  <c r="JU89" i="20"/>
  <c r="IU59" i="20"/>
  <c r="CK54" i="25" s="1"/>
  <c r="IP59" i="20"/>
  <c r="JY60" i="20"/>
  <c r="CU55" i="25" s="1"/>
  <c r="JS60" i="20"/>
  <c r="CP55" i="25" s="1"/>
  <c r="LD72" i="20"/>
  <c r="DF66" i="25" s="1"/>
  <c r="KX72" i="20"/>
  <c r="DA66" i="25" s="1"/>
  <c r="DC71" i="25"/>
  <c r="LA77" i="20"/>
  <c r="DD71" i="25" s="1"/>
  <c r="JS59" i="20"/>
  <c r="CP54" i="25" s="1"/>
  <c r="JY59" i="20"/>
  <c r="CU54" i="25" s="1"/>
  <c r="CV82" i="25"/>
  <c r="CV79" i="25" s="1"/>
  <c r="KA88" i="20"/>
  <c r="DH64" i="25"/>
  <c r="LG69" i="20"/>
  <c r="LH69" i="20" s="1"/>
  <c r="DJ64" i="25" s="1"/>
  <c r="IM86" i="20"/>
  <c r="IT86" i="20"/>
  <c r="IN86" i="20"/>
  <c r="CE80" i="25" s="1"/>
  <c r="CQ74" i="25"/>
  <c r="JU80" i="20"/>
  <c r="IM96" i="20"/>
  <c r="IT96" i="20"/>
  <c r="CJ90" i="25" s="1"/>
  <c r="IN96" i="20"/>
  <c r="CE90" i="25" s="1"/>
  <c r="DC64" i="25"/>
  <c r="DC63" i="25" s="1"/>
  <c r="KZ68" i="20"/>
  <c r="DB75" i="25"/>
  <c r="KZ81" i="20"/>
  <c r="DC75" i="25" s="1"/>
  <c r="KY75" i="20"/>
  <c r="CP80" i="25"/>
  <c r="IT63" i="20"/>
  <c r="CJ58" i="25" s="1"/>
  <c r="IM63" i="20"/>
  <c r="IN63" i="20"/>
  <c r="CE58" i="25" s="1"/>
  <c r="JY78" i="20"/>
  <c r="CU72" i="25" s="1"/>
  <c r="JS78" i="20"/>
  <c r="CP72" i="25" s="1"/>
  <c r="KB58" i="20"/>
  <c r="CX53" i="25" s="1"/>
  <c r="CW53" i="25"/>
  <c r="DG55" i="25"/>
  <c r="LG60" i="20"/>
  <c r="DI55" i="25" s="1"/>
  <c r="JZ4" i="20"/>
  <c r="CF74" i="25"/>
  <c r="IP80" i="20"/>
  <c r="CG74" i="25" s="1"/>
  <c r="CR64" i="25"/>
  <c r="JV69" i="20"/>
  <c r="LF70" i="20"/>
  <c r="DG65" i="25"/>
  <c r="JZ68" i="20"/>
  <c r="CV64" i="25"/>
  <c r="LF92" i="20"/>
  <c r="DG86" i="25"/>
  <c r="DG85" i="25" s="1"/>
  <c r="LE91" i="20"/>
  <c r="CQ82" i="25"/>
  <c r="JU88" i="20"/>
  <c r="CR82" i="25" s="1"/>
  <c r="JT85" i="20"/>
  <c r="JS88" i="20"/>
  <c r="CP82" i="25" s="1"/>
  <c r="JY88" i="20"/>
  <c r="CU82" i="25" s="1"/>
  <c r="KB69" i="20"/>
  <c r="JU76" i="20"/>
  <c r="JT75" i="20"/>
  <c r="CQ70" i="25"/>
  <c r="DH67" i="25"/>
  <c r="LG73" i="20"/>
  <c r="DI67" i="25" s="1"/>
  <c r="JY89" i="20"/>
  <c r="CU83" i="25" s="1"/>
  <c r="JS89" i="20"/>
  <c r="CP83" i="25" s="1"/>
  <c r="LF61" i="20"/>
  <c r="DH56" i="25" s="1"/>
  <c r="KZ57" i="20"/>
  <c r="DC52" i="25" s="1"/>
  <c r="DB52" i="25"/>
  <c r="JY72" i="20"/>
  <c r="JS72" i="20"/>
  <c r="CP66" i="25" s="1"/>
  <c r="LD58" i="20"/>
  <c r="DF53" i="25" s="1"/>
  <c r="KX58" i="20"/>
  <c r="DA53" i="25" s="1"/>
  <c r="LD87" i="20"/>
  <c r="DF81" i="25" s="1"/>
  <c r="KX87" i="20"/>
  <c r="DA81" i="25" s="1"/>
  <c r="IU92" i="20"/>
  <c r="IV92" i="20" s="1"/>
  <c r="CL86" i="25" s="1"/>
  <c r="JY70" i="20"/>
  <c r="CU65" i="25" s="1"/>
  <c r="JS70" i="20"/>
  <c r="CP65" i="25" s="1"/>
  <c r="JY87" i="20"/>
  <c r="CU81" i="25" s="1"/>
  <c r="JV96" i="20"/>
  <c r="IN58" i="20"/>
  <c r="IT58" i="20"/>
  <c r="IM58" i="20"/>
  <c r="CQ60" i="25"/>
  <c r="JV65" i="20"/>
  <c r="JS71" i="20"/>
  <c r="JY71" i="20"/>
  <c r="JW71" i="20"/>
  <c r="IT81" i="20"/>
  <c r="CJ75" i="25" s="1"/>
  <c r="IN81" i="20"/>
  <c r="CE75" i="25" s="1"/>
  <c r="IM81" i="20"/>
  <c r="IT83" i="20"/>
  <c r="DB83" i="25"/>
  <c r="KZ89" i="20"/>
  <c r="DC83" i="25" s="1"/>
  <c r="KZ62" i="20"/>
  <c r="KX62" i="20"/>
  <c r="LD62" i="20"/>
  <c r="DF57" i="25" s="1"/>
  <c r="KZ58" i="20"/>
  <c r="LA58" i="20" s="1"/>
  <c r="DD53" i="25" s="1"/>
  <c r="KI54" i="20"/>
  <c r="KI5" i="20" s="1"/>
  <c r="IM60" i="20"/>
  <c r="IN60" i="20"/>
  <c r="CE55" i="25" s="1"/>
  <c r="IT60" i="20"/>
  <c r="CJ55" i="25" s="1"/>
  <c r="IT94" i="20"/>
  <c r="CJ88" i="25" s="1"/>
  <c r="IN94" i="20"/>
  <c r="CE88" i="25" s="1"/>
  <c r="IM94" i="20"/>
  <c r="DB64" i="25"/>
  <c r="KY68" i="20"/>
  <c r="JV58" i="20"/>
  <c r="CS53" i="25" s="1"/>
  <c r="CR53" i="25"/>
  <c r="DG76" i="25"/>
  <c r="LF82" i="20"/>
  <c r="DH76" i="25" s="1"/>
  <c r="JS83" i="20"/>
  <c r="CP77" i="25" s="1"/>
  <c r="JY83" i="20"/>
  <c r="CU77" i="25" s="1"/>
  <c r="CQ56" i="25"/>
  <c r="LD88" i="20"/>
  <c r="DF82" i="25" s="1"/>
  <c r="KX88" i="20"/>
  <c r="DA82" i="25" s="1"/>
  <c r="CQ64" i="25"/>
  <c r="JT68" i="20"/>
  <c r="IO83" i="20"/>
  <c r="IT64" i="20"/>
  <c r="CJ59" i="25" s="1"/>
  <c r="IM64" i="20"/>
  <c r="KX65" i="20"/>
  <c r="DA60" i="25" s="1"/>
  <c r="LD65" i="20"/>
  <c r="DF60" i="25" s="1"/>
  <c r="KX57" i="20"/>
  <c r="DA52" i="25" s="1"/>
  <c r="LD57" i="20"/>
  <c r="DF52" i="25" s="1"/>
  <c r="IO65" i="20"/>
  <c r="KA94" i="20"/>
  <c r="IT69" i="20"/>
  <c r="IM69" i="20"/>
  <c r="IN69" i="20"/>
  <c r="LD93" i="20"/>
  <c r="DF87" i="25" s="1"/>
  <c r="IN66" i="20"/>
  <c r="CE61" i="25" s="1"/>
  <c r="IM66" i="20"/>
  <c r="IT66" i="20"/>
  <c r="CJ61" i="25" s="1"/>
  <c r="IM76" i="20"/>
  <c r="IN76" i="20"/>
  <c r="IT76" i="20"/>
  <c r="CJ70" i="25" s="1"/>
  <c r="JY81" i="20"/>
  <c r="CU75" i="25" s="1"/>
  <c r="JS81" i="20"/>
  <c r="CP75" i="25" s="1"/>
  <c r="LA73" i="20"/>
  <c r="LF64" i="20"/>
  <c r="KX82" i="20"/>
  <c r="DA76" i="25" s="1"/>
  <c r="LD82" i="20"/>
  <c r="DF76" i="25" s="1"/>
  <c r="LD81" i="20"/>
  <c r="DF75" i="25" s="1"/>
  <c r="KX81" i="20"/>
  <c r="DA75" i="25" s="1"/>
  <c r="JS58" i="20"/>
  <c r="JY58" i="20"/>
  <c r="DG64" i="25"/>
  <c r="LE68" i="20"/>
  <c r="IO92" i="20"/>
  <c r="IP92" i="20" s="1"/>
  <c r="CG86" i="25" s="1"/>
  <c r="JU61" i="20"/>
  <c r="CR56" i="25" s="1"/>
  <c r="CW71" i="25"/>
  <c r="KC77" i="20"/>
  <c r="CY71" i="25" s="1"/>
  <c r="JS80" i="20"/>
  <c r="CP74" i="25" s="1"/>
  <c r="JY80" i="20"/>
  <c r="DG52" i="25"/>
  <c r="LF57" i="20"/>
  <c r="DH80" i="25"/>
  <c r="KX93" i="20"/>
  <c r="DA87" i="25" s="1"/>
  <c r="KZ83" i="20"/>
  <c r="DB77" i="25"/>
  <c r="CQ87" i="25"/>
  <c r="JT91" i="20"/>
  <c r="KZ87" i="20"/>
  <c r="KY85" i="20"/>
  <c r="DB81" i="25"/>
  <c r="IN83" i="20"/>
  <c r="CE77" i="25" s="1"/>
  <c r="IV83" i="20"/>
  <c r="CL77" i="25" s="1"/>
  <c r="CQ81" i="25"/>
  <c r="JV87" i="20"/>
  <c r="KZ60" i="20"/>
  <c r="LA60" i="20" s="1"/>
  <c r="DD55" i="25" s="1"/>
  <c r="IT88" i="20"/>
  <c r="CJ82" i="25" s="1"/>
  <c r="LF78" i="20"/>
  <c r="DG82" i="25"/>
  <c r="DG79" i="25" s="1"/>
  <c r="LG88" i="20"/>
  <c r="CV52" i="25"/>
  <c r="KB57" i="20"/>
  <c r="JZ56" i="20"/>
  <c r="JJ54" i="20"/>
  <c r="JJ5" i="20" s="1"/>
  <c r="JU94" i="20"/>
  <c r="CQ88" i="25"/>
  <c r="CU76" i="25"/>
  <c r="KX89" i="20"/>
  <c r="DA83" i="25" s="1"/>
  <c r="LD89" i="20"/>
  <c r="DF83" i="25" s="1"/>
  <c r="LA72" i="20"/>
  <c r="JV63" i="20"/>
  <c r="CS58" i="25" s="1"/>
  <c r="DG60" i="25"/>
  <c r="KX96" i="20"/>
  <c r="DA90" i="25" s="1"/>
  <c r="LD96" i="20"/>
  <c r="DF90" i="25" s="1"/>
  <c r="KX71" i="20"/>
  <c r="LD71" i="20"/>
  <c r="JU93" i="20"/>
  <c r="JU81" i="20"/>
  <c r="IM79" i="20"/>
  <c r="IT79" i="20"/>
  <c r="CJ73" i="25" s="1"/>
  <c r="KZ93" i="20"/>
  <c r="KY56" i="20"/>
  <c r="LD60" i="20"/>
  <c r="DF55" i="25" s="1"/>
  <c r="KX60" i="20"/>
  <c r="DA55" i="25" s="1"/>
  <c r="CV53" i="25"/>
  <c r="JY64" i="20"/>
  <c r="CU59" i="25" s="1"/>
  <c r="JS64" i="20"/>
  <c r="CP59" i="25" s="1"/>
  <c r="JZ91" i="20"/>
  <c r="JY76" i="20"/>
  <c r="CU70" i="25" s="1"/>
  <c r="JS76" i="20"/>
  <c r="CP70" i="25" s="1"/>
  <c r="IN78" i="20"/>
  <c r="CE72" i="25" s="1"/>
  <c r="IM78" i="20"/>
  <c r="IT78" i="20"/>
  <c r="KX69" i="20"/>
  <c r="LD69" i="20"/>
  <c r="CQ59" i="25"/>
  <c r="KB83" i="20"/>
  <c r="CX77" i="25" s="1"/>
  <c r="CW77" i="25"/>
  <c r="JS61" i="20"/>
  <c r="CP56" i="25" s="1"/>
  <c r="JY61" i="20"/>
  <c r="CU56" i="25" s="1"/>
  <c r="LD92" i="20"/>
  <c r="DF86" i="25" s="1"/>
  <c r="KX92" i="20"/>
  <c r="DA86" i="25" s="1"/>
  <c r="JY69" i="20"/>
  <c r="JS69" i="20"/>
  <c r="LE85" i="20"/>
  <c r="LD83" i="20"/>
  <c r="DF77" i="25" s="1"/>
  <c r="KX83" i="20"/>
  <c r="DA77" i="25" s="1"/>
  <c r="JY93" i="20"/>
  <c r="CU87" i="25" s="1"/>
  <c r="JS93" i="20"/>
  <c r="CP87" i="25" s="1"/>
  <c r="DD54" i="25"/>
  <c r="DD70" i="25"/>
  <c r="LB76" i="20"/>
  <c r="IO93" i="20"/>
  <c r="IP93" i="20" s="1"/>
  <c r="IU93" i="20"/>
  <c r="IV93" i="20" s="1"/>
  <c r="IW93" i="20" s="1"/>
  <c r="LB59" i="20"/>
  <c r="DC54" i="25"/>
  <c r="IO87" i="20"/>
  <c r="IP87" i="20" s="1"/>
  <c r="IU87" i="20"/>
  <c r="DC70" i="25"/>
  <c r="IO89" i="20"/>
  <c r="CF83" i="25" s="1"/>
  <c r="IU89" i="20"/>
  <c r="CK83" i="25" s="1"/>
  <c r="LG59" i="20"/>
  <c r="LH59" i="20" s="1"/>
  <c r="ET94" i="20"/>
  <c r="AV88" i="25" s="1"/>
  <c r="IF54" i="20"/>
  <c r="IF5" i="20" s="1"/>
  <c r="BX57" i="25"/>
  <c r="AP62" i="20"/>
  <c r="FY73" i="20"/>
  <c r="BG67" i="25" s="1"/>
  <c r="FN54" i="20"/>
  <c r="FN5" i="20" s="1"/>
  <c r="FL54" i="20"/>
  <c r="FL5" i="20" s="1"/>
  <c r="HX54" i="20"/>
  <c r="HX5" i="20" s="1"/>
  <c r="FP54" i="20"/>
  <c r="FP5" i="20" s="1"/>
  <c r="HY54" i="20"/>
  <c r="HY5" i="20" s="1"/>
  <c r="FT54" i="20"/>
  <c r="FT5" i="20" s="1"/>
  <c r="FA71" i="20"/>
  <c r="BO52" i="25"/>
  <c r="FY81" i="20"/>
  <c r="BG75" i="25" s="1"/>
  <c r="EZ94" i="20"/>
  <c r="BA88" i="25" s="1"/>
  <c r="FY63" i="20"/>
  <c r="BG58" i="25" s="1"/>
  <c r="AV67" i="25"/>
  <c r="GF4" i="20"/>
  <c r="GF56" i="20"/>
  <c r="GE72" i="20"/>
  <c r="BL66" i="25" s="1"/>
  <c r="ET89" i="20"/>
  <c r="AV83" i="25" s="1"/>
  <c r="IE54" i="20"/>
  <c r="IE5" i="20" s="1"/>
  <c r="HU54" i="20"/>
  <c r="HU5" i="20" s="1"/>
  <c r="GA78" i="20"/>
  <c r="GB78" i="20" s="1"/>
  <c r="GH64" i="20"/>
  <c r="GI64" i="20" s="1"/>
  <c r="GY54" i="20"/>
  <c r="GY5" i="20" s="1"/>
  <c r="FV54" i="20"/>
  <c r="FV5" i="20" s="1"/>
  <c r="GT54" i="20"/>
  <c r="GT5" i="20" s="1"/>
  <c r="FU54" i="20"/>
  <c r="FU5" i="20" s="1"/>
  <c r="GH72" i="20"/>
  <c r="BO66" i="25" s="1"/>
  <c r="FM54" i="20"/>
  <c r="FM5" i="20" s="1"/>
  <c r="HK4" i="20"/>
  <c r="HM93" i="20"/>
  <c r="HN93" i="20" s="1"/>
  <c r="GH69" i="20"/>
  <c r="BO64" i="25" s="1"/>
  <c r="GH77" i="20"/>
  <c r="BO71" i="25" s="1"/>
  <c r="BS52" i="25"/>
  <c r="HF57" i="20"/>
  <c r="AJ57" i="20"/>
  <c r="GP54" i="20"/>
  <c r="GP5" i="20" s="1"/>
  <c r="GX54" i="20"/>
  <c r="GX5" i="20" s="1"/>
  <c r="GC96" i="20"/>
  <c r="BK90" i="25" s="1"/>
  <c r="HL59" i="20"/>
  <c r="HM59" i="20" s="1"/>
  <c r="HD57" i="20"/>
  <c r="HJ57" i="20"/>
  <c r="HK56" i="20"/>
  <c r="GB82" i="20"/>
  <c r="BJ76" i="25" s="1"/>
  <c r="GS54" i="20"/>
  <c r="GS5" i="20" s="1"/>
  <c r="GZ54" i="20"/>
  <c r="GZ5" i="20" s="1"/>
  <c r="GW54" i="20"/>
  <c r="GW5" i="20" s="1"/>
  <c r="GG61" i="20"/>
  <c r="GH61" i="20" s="1"/>
  <c r="IC54" i="20"/>
  <c r="IC5" i="20" s="1"/>
  <c r="HD69" i="20"/>
  <c r="BR64" i="25" s="1"/>
  <c r="FY86" i="20"/>
  <c r="GG71" i="20"/>
  <c r="AD71" i="20" s="1"/>
  <c r="HK91" i="20"/>
  <c r="HV54" i="20"/>
  <c r="HV5" i="20" s="1"/>
  <c r="GB65" i="20"/>
  <c r="GC65" i="20" s="1"/>
  <c r="ID54" i="20"/>
  <c r="ID5" i="20" s="1"/>
  <c r="GR54" i="20"/>
  <c r="GR5" i="20" s="1"/>
  <c r="GA71" i="20"/>
  <c r="GA68" i="20" s="1"/>
  <c r="IB54" i="20"/>
  <c r="IB5" i="20" s="1"/>
  <c r="GB77" i="20"/>
  <c r="GC77" i="20" s="1"/>
  <c r="BN89" i="25"/>
  <c r="BY90" i="25"/>
  <c r="HM96" i="20"/>
  <c r="BU86" i="25"/>
  <c r="BN90" i="25"/>
  <c r="BS75" i="25"/>
  <c r="HF81" i="20"/>
  <c r="HG81" i="20" s="1"/>
  <c r="BZ73" i="25"/>
  <c r="HN79" i="20"/>
  <c r="BI86" i="25"/>
  <c r="GB92" i="20"/>
  <c r="GC92" i="20" s="1"/>
  <c r="BT71" i="25"/>
  <c r="HG77" i="20"/>
  <c r="HH77" i="20" s="1"/>
  <c r="GE77" i="20"/>
  <c r="FY77" i="20"/>
  <c r="BY76" i="25"/>
  <c r="BI87" i="25"/>
  <c r="BY66" i="25"/>
  <c r="BY88" i="25"/>
  <c r="HM94" i="20"/>
  <c r="HN94" i="20" s="1"/>
  <c r="BX70" i="25"/>
  <c r="HK75" i="20"/>
  <c r="HL76" i="20"/>
  <c r="HM76" i="20" s="1"/>
  <c r="BN55" i="25"/>
  <c r="BH88" i="25"/>
  <c r="GA94" i="20"/>
  <c r="GB94" i="20" s="1"/>
  <c r="GA76" i="20"/>
  <c r="GB76" i="20" s="1"/>
  <c r="BH70" i="25"/>
  <c r="W76" i="20"/>
  <c r="FZ75" i="20"/>
  <c r="BH82" i="25"/>
  <c r="GA88" i="20"/>
  <c r="GB88" i="20" s="1"/>
  <c r="BT54" i="25"/>
  <c r="HM72" i="20"/>
  <c r="HN72" i="20" s="1"/>
  <c r="GQ54" i="20"/>
  <c r="GQ5" i="20" s="1"/>
  <c r="BN60" i="25"/>
  <c r="HD88" i="20"/>
  <c r="HJ88" i="20"/>
  <c r="BN88" i="25"/>
  <c r="BY67" i="25"/>
  <c r="BJ66" i="25"/>
  <c r="HJ89" i="20"/>
  <c r="BT70" i="25"/>
  <c r="BN72" i="25"/>
  <c r="HJ92" i="20"/>
  <c r="HD92" i="20"/>
  <c r="BM67" i="25"/>
  <c r="GG73" i="20"/>
  <c r="EZ83" i="20"/>
  <c r="ET83" i="20"/>
  <c r="ES83" i="20"/>
  <c r="AP87" i="20"/>
  <c r="BX81" i="25"/>
  <c r="HL87" i="20"/>
  <c r="HM87" i="20" s="1"/>
  <c r="BN65" i="25"/>
  <c r="AW55" i="25"/>
  <c r="GO54" i="20"/>
  <c r="GO5" i="20" s="1"/>
  <c r="BS74" i="25"/>
  <c r="AJ80" i="20"/>
  <c r="HF80" i="20"/>
  <c r="BR83" i="25"/>
  <c r="BI64" i="25"/>
  <c r="GB69" i="20"/>
  <c r="GC69" i="20" s="1"/>
  <c r="BX59" i="25"/>
  <c r="HL64" i="20"/>
  <c r="HM64" i="20" s="1"/>
  <c r="ET82" i="20"/>
  <c r="EZ82" i="20"/>
  <c r="ES82" i="20"/>
  <c r="BX53" i="25"/>
  <c r="HL58" i="20"/>
  <c r="EZ93" i="20"/>
  <c r="ES93" i="20"/>
  <c r="BL77" i="25"/>
  <c r="BX64" i="25"/>
  <c r="HK68" i="20"/>
  <c r="HL69" i="20"/>
  <c r="HM69" i="20" s="1"/>
  <c r="BI67" i="25"/>
  <c r="GB73" i="20"/>
  <c r="GC73" i="20" s="1"/>
  <c r="BT57" i="25"/>
  <c r="BU76" i="25"/>
  <c r="HD95" i="20"/>
  <c r="HJ95" i="20"/>
  <c r="BT66" i="25"/>
  <c r="HN57" i="20"/>
  <c r="BN80" i="25"/>
  <c r="GH86" i="20"/>
  <c r="BY72" i="25"/>
  <c r="GH66" i="20"/>
  <c r="GI66" i="20" s="1"/>
  <c r="BN61" i="25"/>
  <c r="ES65" i="20"/>
  <c r="EZ65" i="20"/>
  <c r="ET65" i="20"/>
  <c r="BY60" i="25"/>
  <c r="BH73" i="25"/>
  <c r="GA79" i="20"/>
  <c r="GB79" i="20" s="1"/>
  <c r="BY71" i="25"/>
  <c r="BH81" i="25"/>
  <c r="W87" i="20"/>
  <c r="FZ4" i="20"/>
  <c r="GA87" i="20"/>
  <c r="GB87" i="20" s="1"/>
  <c r="BI61" i="25"/>
  <c r="BX61" i="25"/>
  <c r="HL66" i="20"/>
  <c r="HM66" i="20" s="1"/>
  <c r="HN66" i="20" s="1"/>
  <c r="EW73" i="20"/>
  <c r="EX73" i="20" s="1"/>
  <c r="AZ67" i="25" s="1"/>
  <c r="ET88" i="20"/>
  <c r="EZ88" i="20"/>
  <c r="ES88" i="20"/>
  <c r="HJ93" i="20"/>
  <c r="HD93" i="20"/>
  <c r="ES79" i="20"/>
  <c r="ET79" i="20"/>
  <c r="EZ79" i="20"/>
  <c r="FY64" i="20"/>
  <c r="GE64" i="20"/>
  <c r="AC93" i="20"/>
  <c r="BM87" i="25"/>
  <c r="GG93" i="20"/>
  <c r="HG72" i="20"/>
  <c r="BS66" i="25"/>
  <c r="ES61" i="20"/>
  <c r="EZ61" i="20"/>
  <c r="BX90" i="25"/>
  <c r="HD87" i="20"/>
  <c r="HJ87" i="20"/>
  <c r="W62" i="20"/>
  <c r="BH57" i="25"/>
  <c r="GB62" i="20"/>
  <c r="HJ71" i="20"/>
  <c r="HD71" i="20"/>
  <c r="BH58" i="25"/>
  <c r="GA63" i="20"/>
  <c r="FY87" i="20"/>
  <c r="GE87" i="20"/>
  <c r="HD83" i="20"/>
  <c r="HJ83" i="20"/>
  <c r="HJ76" i="20"/>
  <c r="HD76" i="20"/>
  <c r="GB66" i="20"/>
  <c r="GC66" i="20" s="1"/>
  <c r="BS86" i="25"/>
  <c r="AJ92" i="20"/>
  <c r="HH92" i="20"/>
  <c r="HE91" i="20"/>
  <c r="EZ78" i="20"/>
  <c r="ET78" i="20"/>
  <c r="ES78" i="20"/>
  <c r="ES89" i="20"/>
  <c r="EZ89" i="20"/>
  <c r="BH65" i="25"/>
  <c r="GB70" i="20"/>
  <c r="AV55" i="25"/>
  <c r="GA60" i="20"/>
  <c r="GB60" i="20" s="1"/>
  <c r="BM75" i="25"/>
  <c r="GG81" i="20"/>
  <c r="AC81" i="20"/>
  <c r="BX73" i="25"/>
  <c r="BM59" i="25"/>
  <c r="HT54" i="20"/>
  <c r="HT5" i="20" s="1"/>
  <c r="FY76" i="20"/>
  <c r="GE76" i="20"/>
  <c r="HF60" i="20"/>
  <c r="HG60" i="20" s="1"/>
  <c r="BS55" i="25"/>
  <c r="AJ60" i="20"/>
  <c r="BM66" i="25"/>
  <c r="HW54" i="20"/>
  <c r="HW5" i="20" s="1"/>
  <c r="EZ92" i="20"/>
  <c r="ET92" i="20"/>
  <c r="ES92" i="20"/>
  <c r="BM82" i="25"/>
  <c r="GH88" i="20"/>
  <c r="HJ82" i="20"/>
  <c r="HD82" i="20"/>
  <c r="BS89" i="25"/>
  <c r="ES66" i="20"/>
  <c r="ET66" i="20"/>
  <c r="EZ66" i="20"/>
  <c r="HJ70" i="20"/>
  <c r="HD70" i="20"/>
  <c r="FA64" i="20"/>
  <c r="EU64" i="20"/>
  <c r="HJ62" i="20"/>
  <c r="BG77" i="25"/>
  <c r="FZ85" i="20"/>
  <c r="BH80" i="25"/>
  <c r="GA86" i="20"/>
  <c r="GB86" i="20" s="1"/>
  <c r="GC86" i="20" s="1"/>
  <c r="GE86" i="20"/>
  <c r="GE93" i="20"/>
  <c r="FY93" i="20"/>
  <c r="BX72" i="25"/>
  <c r="HM78" i="20"/>
  <c r="HN78" i="20" s="1"/>
  <c r="BX83" i="25"/>
  <c r="AP89" i="20"/>
  <c r="HM89" i="20"/>
  <c r="GG82" i="20"/>
  <c r="AC82" i="20"/>
  <c r="BM76" i="25"/>
  <c r="BT59" i="25"/>
  <c r="HJ96" i="20"/>
  <c r="HD96" i="20"/>
  <c r="GE89" i="20"/>
  <c r="FY89" i="20"/>
  <c r="HF87" i="20"/>
  <c r="HG87" i="20" s="1"/>
  <c r="BS81" i="25"/>
  <c r="BM57" i="25"/>
  <c r="AC62" i="20"/>
  <c r="HL71" i="20"/>
  <c r="FJ54" i="20"/>
  <c r="FJ5" i="20" s="1"/>
  <c r="BX88" i="25"/>
  <c r="AP94" i="20"/>
  <c r="BH72" i="25"/>
  <c r="W78" i="20"/>
  <c r="HJ69" i="20"/>
  <c r="HD81" i="20"/>
  <c r="HJ81" i="20"/>
  <c r="W81" i="20"/>
  <c r="BH75" i="25"/>
  <c r="GB81" i="20"/>
  <c r="HD79" i="20"/>
  <c r="HJ79" i="20"/>
  <c r="BX55" i="25"/>
  <c r="AP60" i="20"/>
  <c r="HD73" i="20"/>
  <c r="HJ73" i="20"/>
  <c r="EU94" i="20"/>
  <c r="FA94" i="20"/>
  <c r="FY79" i="20"/>
  <c r="GE79" i="20"/>
  <c r="BS71" i="25"/>
  <c r="HM60" i="20"/>
  <c r="BM71" i="25"/>
  <c r="AC77" i="20"/>
  <c r="ES59" i="20"/>
  <c r="EZ59" i="20"/>
  <c r="ET59" i="20"/>
  <c r="BX89" i="25"/>
  <c r="AP95" i="20"/>
  <c r="ES63" i="20"/>
  <c r="ET63" i="20"/>
  <c r="EZ63" i="20"/>
  <c r="BN53" i="25"/>
  <c r="GH58" i="20"/>
  <c r="HD59" i="20"/>
  <c r="ES70" i="20"/>
  <c r="EZ70" i="20"/>
  <c r="BX56" i="25"/>
  <c r="HL61" i="20"/>
  <c r="AP61" i="20"/>
  <c r="BS83" i="25"/>
  <c r="AJ89" i="20"/>
  <c r="BX66" i="25"/>
  <c r="BN64" i="25"/>
  <c r="HJ64" i="20"/>
  <c r="HD64" i="20"/>
  <c r="BH74" i="25"/>
  <c r="FY65" i="20"/>
  <c r="GE65" i="20"/>
  <c r="BS88" i="25"/>
  <c r="AJ94" i="20"/>
  <c r="HF94" i="20"/>
  <c r="ES80" i="20"/>
  <c r="ET80" i="20"/>
  <c r="EZ80" i="20"/>
  <c r="BS77" i="25"/>
  <c r="HF58" i="20"/>
  <c r="BS53" i="25"/>
  <c r="HE4" i="20"/>
  <c r="HE56" i="20"/>
  <c r="W66" i="20"/>
  <c r="BH61" i="25"/>
  <c r="BI56" i="25"/>
  <c r="BI77" i="25"/>
  <c r="BJ90" i="25"/>
  <c r="BX75" i="25"/>
  <c r="HL81" i="20"/>
  <c r="ES72" i="20"/>
  <c r="ET72" i="20"/>
  <c r="EZ72" i="20"/>
  <c r="HF63" i="20"/>
  <c r="BS58" i="25"/>
  <c r="AJ63" i="20"/>
  <c r="BX60" i="25"/>
  <c r="AP65" i="20"/>
  <c r="BM55" i="25"/>
  <c r="AC60" i="20"/>
  <c r="HF88" i="20"/>
  <c r="HG88" i="20" s="1"/>
  <c r="BS82" i="25"/>
  <c r="BM88" i="25"/>
  <c r="GH94" i="20"/>
  <c r="HF79" i="20"/>
  <c r="BS73" i="25"/>
  <c r="BS67" i="25"/>
  <c r="BW66" i="25"/>
  <c r="BN70" i="25"/>
  <c r="HD77" i="20"/>
  <c r="HJ77" i="20"/>
  <c r="BI66" i="25"/>
  <c r="BI71" i="25"/>
  <c r="BN82" i="25"/>
  <c r="GE59" i="20"/>
  <c r="FY59" i="20"/>
  <c r="EZ77" i="20"/>
  <c r="ES77" i="20"/>
  <c r="ET77" i="20"/>
  <c r="BS54" i="25"/>
  <c r="BS61" i="25"/>
  <c r="HF66" i="20"/>
  <c r="FZ56" i="20"/>
  <c r="AP80" i="20"/>
  <c r="HL80" i="20"/>
  <c r="BX74" i="25"/>
  <c r="AJ61" i="20"/>
  <c r="BS56" i="25"/>
  <c r="HF61" i="20"/>
  <c r="HF89" i="20"/>
  <c r="HG89" i="20" s="1"/>
  <c r="HD72" i="20"/>
  <c r="FY69" i="20"/>
  <c r="GE69" i="20"/>
  <c r="BS90" i="25"/>
  <c r="HF96" i="20"/>
  <c r="GE80" i="20"/>
  <c r="FY80" i="20"/>
  <c r="BM60" i="25"/>
  <c r="AC65" i="20"/>
  <c r="GH65" i="20"/>
  <c r="GH62" i="20"/>
  <c r="BN57" i="25"/>
  <c r="BM61" i="25"/>
  <c r="AC66" i="20"/>
  <c r="GE78" i="20"/>
  <c r="FY78" i="20"/>
  <c r="GB61" i="20"/>
  <c r="GE96" i="20"/>
  <c r="FY96" i="20"/>
  <c r="BI65" i="25"/>
  <c r="HJ63" i="20"/>
  <c r="HD63" i="20"/>
  <c r="GE60" i="20"/>
  <c r="FY60" i="20"/>
  <c r="BX82" i="25"/>
  <c r="HL88" i="20"/>
  <c r="HM88" i="20" s="1"/>
  <c r="GE94" i="20"/>
  <c r="FY94" i="20"/>
  <c r="BX67" i="25"/>
  <c r="BL67" i="25"/>
  <c r="BS80" i="25"/>
  <c r="AJ86" i="20"/>
  <c r="HE85" i="20"/>
  <c r="HF86" i="20"/>
  <c r="FY92" i="20"/>
  <c r="GE92" i="20"/>
  <c r="BH66" i="25"/>
  <c r="GC72" i="20"/>
  <c r="HG95" i="20"/>
  <c r="HH95" i="20" s="1"/>
  <c r="GI59" i="20"/>
  <c r="BN54" i="25"/>
  <c r="BW54" i="25"/>
  <c r="EV60" i="20"/>
  <c r="EW60" i="20" s="1"/>
  <c r="BM89" i="25"/>
  <c r="GH95" i="20"/>
  <c r="HJ80" i="20"/>
  <c r="HD80" i="20"/>
  <c r="BX87" i="25"/>
  <c r="AP93" i="20"/>
  <c r="HJ61" i="20"/>
  <c r="HD61" i="20"/>
  <c r="ES86" i="20"/>
  <c r="EZ86" i="20"/>
  <c r="ET86" i="20"/>
  <c r="FY82" i="20"/>
  <c r="GE82" i="20"/>
  <c r="BH64" i="25"/>
  <c r="FZ68" i="20"/>
  <c r="BM64" i="25"/>
  <c r="GF68" i="20"/>
  <c r="GA80" i="20"/>
  <c r="GB80" i="20" s="1"/>
  <c r="ET69" i="20"/>
  <c r="ES69" i="20"/>
  <c r="EZ69" i="20"/>
  <c r="BM56" i="25"/>
  <c r="HD94" i="20"/>
  <c r="HJ94" i="20"/>
  <c r="HF83" i="20"/>
  <c r="HG83" i="20" s="1"/>
  <c r="HH83" i="20" s="1"/>
  <c r="HJ58" i="20"/>
  <c r="HD58" i="20"/>
  <c r="FY66" i="20"/>
  <c r="GE66" i="20"/>
  <c r="HL92" i="20"/>
  <c r="AP92" i="20"/>
  <c r="BX86" i="25"/>
  <c r="BM77" i="25"/>
  <c r="GH83" i="20"/>
  <c r="BH90" i="25"/>
  <c r="AP63" i="20"/>
  <c r="BX58" i="25"/>
  <c r="HL63" i="20"/>
  <c r="BS60" i="25"/>
  <c r="HF65" i="20"/>
  <c r="AJ65" i="20"/>
  <c r="EZ87" i="20"/>
  <c r="ES87" i="20"/>
  <c r="ET87" i="20"/>
  <c r="BH67" i="25"/>
  <c r="AV65" i="25"/>
  <c r="AP86" i="20"/>
  <c r="BX80" i="25"/>
  <c r="HK85" i="20"/>
  <c r="HL86" i="20"/>
  <c r="BH71" i="25"/>
  <c r="W77" i="20"/>
  <c r="BX76" i="25"/>
  <c r="AP82" i="20"/>
  <c r="HM82" i="20"/>
  <c r="HN82" i="20" s="1"/>
  <c r="ET81" i="20"/>
  <c r="ES81" i="20"/>
  <c r="EZ81" i="20"/>
  <c r="BS59" i="25"/>
  <c r="HG64" i="20"/>
  <c r="HG59" i="20"/>
  <c r="HH59" i="20" s="1"/>
  <c r="BX54" i="25"/>
  <c r="HD66" i="20"/>
  <c r="HJ66" i="20"/>
  <c r="EU71" i="20"/>
  <c r="HZ54" i="20"/>
  <c r="HZ5" i="20" s="1"/>
  <c r="W95" i="20"/>
  <c r="GA95" i="20"/>
  <c r="GB95" i="20" s="1"/>
  <c r="BH89" i="25"/>
  <c r="AJ93" i="20"/>
  <c r="HF93" i="20"/>
  <c r="BS87" i="25"/>
  <c r="HJ78" i="20"/>
  <c r="HD78" i="20"/>
  <c r="BY83" i="25"/>
  <c r="BI76" i="25"/>
  <c r="BH83" i="25"/>
  <c r="GA89" i="20"/>
  <c r="BN74" i="25"/>
  <c r="BI60" i="25"/>
  <c r="FY62" i="20"/>
  <c r="GE62" i="20"/>
  <c r="AJ71" i="20"/>
  <c r="ET93" i="20"/>
  <c r="AP83" i="20"/>
  <c r="HL83" i="20"/>
  <c r="HM83" i="20" s="1"/>
  <c r="BX77" i="25"/>
  <c r="GE71" i="20"/>
  <c r="FY71" i="20"/>
  <c r="BO54" i="25"/>
  <c r="BT86" i="25"/>
  <c r="BN77" i="25"/>
  <c r="BI90" i="25"/>
  <c r="FY70" i="20"/>
  <c r="GE70" i="20"/>
  <c r="BA55" i="25"/>
  <c r="HF69" i="20"/>
  <c r="BS64" i="25"/>
  <c r="HE68" i="20"/>
  <c r="HD65" i="20"/>
  <c r="HJ65" i="20"/>
  <c r="BH55" i="25"/>
  <c r="W60" i="20"/>
  <c r="BL75" i="25"/>
  <c r="HF73" i="20"/>
  <c r="GU54" i="20"/>
  <c r="GU5" i="20" s="1"/>
  <c r="AJ62" i="20"/>
  <c r="BS57" i="25"/>
  <c r="HG62" i="20"/>
  <c r="HH62" i="20" s="1"/>
  <c r="HD86" i="20"/>
  <c r="HJ86" i="20"/>
  <c r="BH86" i="25"/>
  <c r="FZ91" i="20"/>
  <c r="BY55" i="25"/>
  <c r="BN66" i="25"/>
  <c r="BH56" i="25"/>
  <c r="W61" i="20"/>
  <c r="FY88" i="20"/>
  <c r="GE88" i="20"/>
  <c r="BT76" i="25"/>
  <c r="AK82" i="20"/>
  <c r="BT89" i="25"/>
  <c r="BX65" i="25"/>
  <c r="HL70" i="20"/>
  <c r="HM70" i="20" s="1"/>
  <c r="ET61" i="20"/>
  <c r="GE95" i="20"/>
  <c r="FY95" i="20"/>
  <c r="BY87" i="25"/>
  <c r="BM80" i="25"/>
  <c r="GF85" i="20"/>
  <c r="BH59" i="25"/>
  <c r="W64" i="20"/>
  <c r="GA64" i="20"/>
  <c r="W93" i="20"/>
  <c r="GB93" i="20"/>
  <c r="GC93" i="20" s="1"/>
  <c r="BH87" i="25"/>
  <c r="HF78" i="20"/>
  <c r="BS72" i="25"/>
  <c r="BH76" i="25"/>
  <c r="W82" i="20"/>
  <c r="GG89" i="20"/>
  <c r="GH89" i="20" s="1"/>
  <c r="BM83" i="25"/>
  <c r="EZ95" i="20"/>
  <c r="ES95" i="20"/>
  <c r="ET95" i="20"/>
  <c r="BM74" i="25"/>
  <c r="GH80" i="20"/>
  <c r="BH60" i="25"/>
  <c r="W65" i="20"/>
  <c r="BI57" i="25"/>
  <c r="HF71" i="20"/>
  <c r="GG63" i="20"/>
  <c r="BM58" i="25"/>
  <c r="GG87" i="20"/>
  <c r="AC87" i="20"/>
  <c r="BM81" i="25"/>
  <c r="BS70" i="25"/>
  <c r="HE75" i="20"/>
  <c r="HG76" i="20"/>
  <c r="AC78" i="20"/>
  <c r="GH78" i="20"/>
  <c r="BM72" i="25"/>
  <c r="BH77" i="25"/>
  <c r="GB83" i="20"/>
  <c r="BM90" i="25"/>
  <c r="GH96" i="20"/>
  <c r="BM65" i="25"/>
  <c r="AC70" i="20"/>
  <c r="GH70" i="20"/>
  <c r="FA60" i="20"/>
  <c r="HM65" i="20"/>
  <c r="HN65" i="20" s="1"/>
  <c r="GH60" i="20"/>
  <c r="ES96" i="20"/>
  <c r="ET96" i="20"/>
  <c r="EZ96" i="20"/>
  <c r="BI75" i="25"/>
  <c r="BY73" i="25"/>
  <c r="BN59" i="25"/>
  <c r="HM73" i="20"/>
  <c r="HN73" i="20" s="1"/>
  <c r="AC76" i="20"/>
  <c r="BM70" i="25"/>
  <c r="GH76" i="20"/>
  <c r="GF75" i="20"/>
  <c r="BM73" i="25"/>
  <c r="GG79" i="20"/>
  <c r="GF91" i="20"/>
  <c r="GG92" i="20"/>
  <c r="BM86" i="25"/>
  <c r="BX71" i="25"/>
  <c r="AP77" i="20"/>
  <c r="HM77" i="20"/>
  <c r="ES76" i="20"/>
  <c r="ET76" i="20"/>
  <c r="EZ76" i="20"/>
  <c r="HD60" i="20"/>
  <c r="HJ60" i="20"/>
  <c r="GE61" i="20"/>
  <c r="FY61" i="20"/>
  <c r="BN71" i="25"/>
  <c r="HA54" i="20"/>
  <c r="HA5" i="20" s="1"/>
  <c r="BS76" i="25"/>
  <c r="AJ82" i="20"/>
  <c r="HH82" i="20"/>
  <c r="HL95" i="20"/>
  <c r="HF70" i="20"/>
  <c r="BS65" i="25"/>
  <c r="BA59" i="25"/>
  <c r="GE63" i="20"/>
  <c r="AZ53" i="25"/>
  <c r="BD53" i="25"/>
  <c r="FD58" i="20"/>
  <c r="BZ57" i="25"/>
  <c r="BA57" i="25"/>
  <c r="BB67" i="25"/>
  <c r="BG52" i="25"/>
  <c r="AX53" i="25"/>
  <c r="EU62" i="20"/>
  <c r="EV62" i="20" s="1"/>
  <c r="FA62" i="20"/>
  <c r="FB62" i="20" s="1"/>
  <c r="BZ52" i="25"/>
  <c r="BY52" i="25"/>
  <c r="BC53" i="25"/>
  <c r="AV57" i="25"/>
  <c r="FB73" i="20"/>
  <c r="FC73" i="20" s="1"/>
  <c r="BP52" i="25"/>
  <c r="BY57" i="25"/>
  <c r="AY53" i="25"/>
  <c r="BK54" i="25"/>
  <c r="BI53" i="25"/>
  <c r="GB58" i="20"/>
  <c r="GC58" i="20" s="1"/>
  <c r="AX67" i="25"/>
  <c r="HN62" i="20"/>
  <c r="BB53" i="25"/>
  <c r="BJ54" i="25"/>
  <c r="BL52" i="25"/>
  <c r="AW67" i="25"/>
  <c r="AZ100" i="20"/>
  <c r="M95" i="25"/>
  <c r="I101" i="20"/>
  <c r="BD98" i="20"/>
  <c r="M100" i="20"/>
  <c r="Q94" i="25"/>
  <c r="CI94" i="25"/>
  <c r="F98" i="20"/>
  <c r="G98" i="20" s="1"/>
  <c r="BI81" i="20" l="1"/>
  <c r="U75" i="25" s="1"/>
  <c r="AJ87" i="20"/>
  <c r="NP66" i="20"/>
  <c r="EB61" i="25" s="1"/>
  <c r="W70" i="20"/>
  <c r="NS56" i="20"/>
  <c r="DN79" i="25"/>
  <c r="AJ96" i="20"/>
  <c r="MF57" i="20"/>
  <c r="W79" i="20"/>
  <c r="OU86" i="20"/>
  <c r="AJ70" i="20"/>
  <c r="AP79" i="20"/>
  <c r="OT87" i="20"/>
  <c r="OU87" i="20" s="1"/>
  <c r="EM81" i="25" s="1"/>
  <c r="MF72" i="20"/>
  <c r="OZ60" i="20"/>
  <c r="EQ55" i="25" s="1"/>
  <c r="AC86" i="20"/>
  <c r="NL75" i="20"/>
  <c r="U75" i="20" s="1"/>
  <c r="ER80" i="25"/>
  <c r="NT80" i="20"/>
  <c r="EE74" i="25" s="1"/>
  <c r="DP56" i="25"/>
  <c r="NU86" i="20"/>
  <c r="EF80" i="25" s="1"/>
  <c r="EJ79" i="25"/>
  <c r="AC69" i="20"/>
  <c r="U80" i="20"/>
  <c r="NS68" i="20"/>
  <c r="ML61" i="20"/>
  <c r="DR56" i="25" s="1"/>
  <c r="MN91" i="20"/>
  <c r="NV81" i="20"/>
  <c r="EG75" i="25" s="1"/>
  <c r="NV93" i="20"/>
  <c r="EG87" i="25" s="1"/>
  <c r="OZ95" i="20"/>
  <c r="EQ89" i="25" s="1"/>
  <c r="MH56" i="20"/>
  <c r="MP59" i="20"/>
  <c r="PB57" i="20"/>
  <c r="ES52" i="25" s="1"/>
  <c r="MJ65" i="20"/>
  <c r="DP60" i="25" s="1"/>
  <c r="MF65" i="20"/>
  <c r="BN56" i="25"/>
  <c r="EO51" i="25"/>
  <c r="OR56" i="20"/>
  <c r="EO69" i="25"/>
  <c r="LG89" i="20"/>
  <c r="DI83" i="25" s="1"/>
  <c r="MI75" i="20"/>
  <c r="DO75" i="25"/>
  <c r="DO69" i="25" s="1"/>
  <c r="MF59" i="20"/>
  <c r="MF76" i="20"/>
  <c r="MF69" i="20"/>
  <c r="BC81" i="20"/>
  <c r="P75" i="25" s="1"/>
  <c r="H57" i="20"/>
  <c r="N75" i="25"/>
  <c r="MH91" i="20"/>
  <c r="NV82" i="20"/>
  <c r="EG76" i="25" s="1"/>
  <c r="EE65" i="25"/>
  <c r="NU70" i="20"/>
  <c r="MF79" i="20"/>
  <c r="OX56" i="20"/>
  <c r="MF80" i="20"/>
  <c r="NS4" i="20"/>
  <c r="I9" i="25"/>
  <c r="CN96" i="20"/>
  <c r="AF90" i="25" s="1"/>
  <c r="MJ69" i="20"/>
  <c r="DP64" i="25" s="1"/>
  <c r="DO64" i="25"/>
  <c r="AJ66" i="20"/>
  <c r="NN89" i="20"/>
  <c r="NO89" i="20" s="1"/>
  <c r="NT89" i="20"/>
  <c r="U89" i="20"/>
  <c r="MO92" i="20"/>
  <c r="DZ87" i="25"/>
  <c r="NO93" i="20"/>
  <c r="EA87" i="25" s="1"/>
  <c r="MH68" i="20"/>
  <c r="MG91" i="20"/>
  <c r="MF87" i="20"/>
  <c r="OQ4" i="20"/>
  <c r="AH4" i="20" s="1"/>
  <c r="ED85" i="25"/>
  <c r="MF66" i="20"/>
  <c r="MF61" i="20"/>
  <c r="NM68" i="20"/>
  <c r="NS75" i="20"/>
  <c r="NL56" i="20"/>
  <c r="U56" i="20" s="1"/>
  <c r="ED56" i="25"/>
  <c r="ED51" i="25" s="1"/>
  <c r="DY63" i="25"/>
  <c r="MF93" i="20"/>
  <c r="OU89" i="20"/>
  <c r="EM83" i="25" s="1"/>
  <c r="MF94" i="20"/>
  <c r="ED77" i="25"/>
  <c r="ED69" i="25" s="1"/>
  <c r="MF83" i="20"/>
  <c r="MF63" i="20"/>
  <c r="DS69" i="25"/>
  <c r="EP77" i="25"/>
  <c r="NN83" i="20"/>
  <c r="NN75" i="20" s="1"/>
  <c r="W75" i="20" s="1"/>
  <c r="NT83" i="20"/>
  <c r="NT75" i="20" s="1"/>
  <c r="AC75" i="20" s="1"/>
  <c r="U83" i="20"/>
  <c r="MH4" i="20"/>
  <c r="AP71" i="20"/>
  <c r="OR68" i="20"/>
  <c r="MK66" i="20"/>
  <c r="DQ61" i="25" s="1"/>
  <c r="NU64" i="20"/>
  <c r="EF59" i="25" s="1"/>
  <c r="MK73" i="20"/>
  <c r="DQ67" i="25" s="1"/>
  <c r="PA80" i="20"/>
  <c r="ER74" i="25" s="1"/>
  <c r="DN51" i="25"/>
  <c r="MQ73" i="20"/>
  <c r="DV67" i="25" s="1"/>
  <c r="DO87" i="25"/>
  <c r="MJ93" i="20"/>
  <c r="MN56" i="20"/>
  <c r="OR91" i="20"/>
  <c r="NL4" i="20"/>
  <c r="U4" i="20" s="1"/>
  <c r="EE59" i="25"/>
  <c r="MO95" i="20"/>
  <c r="DT89" i="25" s="1"/>
  <c r="AJ76" i="20"/>
  <c r="DN4" i="25"/>
  <c r="MH75" i="20"/>
  <c r="NT63" i="20"/>
  <c r="EE58" i="25" s="1"/>
  <c r="MF96" i="20"/>
  <c r="OV89" i="20"/>
  <c r="EN83" i="25" s="1"/>
  <c r="NL85" i="20"/>
  <c r="U85" i="20" s="1"/>
  <c r="AC61" i="20"/>
  <c r="NM56" i="20"/>
  <c r="NW81" i="20"/>
  <c r="EH75" i="25" s="1"/>
  <c r="DN69" i="25"/>
  <c r="U88" i="20"/>
  <c r="OX85" i="20"/>
  <c r="EO80" i="25"/>
  <c r="EO79" i="25" s="1"/>
  <c r="MF86" i="20"/>
  <c r="DZ52" i="25"/>
  <c r="DZ51" i="25" s="1"/>
  <c r="NO57" i="20"/>
  <c r="EA52" i="25" s="1"/>
  <c r="W57" i="20"/>
  <c r="NT94" i="20"/>
  <c r="NU94" i="20" s="1"/>
  <c r="AD94" i="20" s="1"/>
  <c r="NN94" i="20"/>
  <c r="NO94" i="20" s="1"/>
  <c r="U94" i="20"/>
  <c r="EK71" i="25"/>
  <c r="OT77" i="20"/>
  <c r="EL71" i="25" s="1"/>
  <c r="OY72" i="20"/>
  <c r="OZ72" i="20" s="1"/>
  <c r="EQ66" i="25" s="1"/>
  <c r="AH81" i="20"/>
  <c r="OY81" i="20"/>
  <c r="OZ81" i="20" s="1"/>
  <c r="OS81" i="20"/>
  <c r="OS75" i="20" s="1"/>
  <c r="AJ75" i="20" s="1"/>
  <c r="OS72" i="20"/>
  <c r="OT72" i="20" s="1"/>
  <c r="OU72" i="20" s="1"/>
  <c r="OY91" i="20"/>
  <c r="OU83" i="20"/>
  <c r="EM77" i="25" s="1"/>
  <c r="MN85" i="20"/>
  <c r="MO88" i="20"/>
  <c r="DT82" i="25" s="1"/>
  <c r="DT79" i="25" s="1"/>
  <c r="MG85" i="20"/>
  <c r="MI88" i="20"/>
  <c r="AJ78" i="20"/>
  <c r="W80" i="20"/>
  <c r="AJ83" i="20"/>
  <c r="EO64" i="25"/>
  <c r="EO63" i="25" s="1"/>
  <c r="NP62" i="20"/>
  <c r="EB57" i="25" s="1"/>
  <c r="EK77" i="25"/>
  <c r="NQ81" i="20"/>
  <c r="EC75" i="25" s="1"/>
  <c r="NM85" i="20"/>
  <c r="AJ95" i="20"/>
  <c r="AC73" i="20"/>
  <c r="MK78" i="20"/>
  <c r="DQ72" i="25" s="1"/>
  <c r="OU80" i="20"/>
  <c r="OV80" i="20" s="1"/>
  <c r="EN74" i="25" s="1"/>
  <c r="NT57" i="20"/>
  <c r="EE52" i="25" s="1"/>
  <c r="PA83" i="20"/>
  <c r="ER77" i="25" s="1"/>
  <c r="MF95" i="20"/>
  <c r="NP78" i="20"/>
  <c r="MJ57" i="20"/>
  <c r="DO52" i="25"/>
  <c r="MN4" i="20"/>
  <c r="NL91" i="20"/>
  <c r="U91" i="20" s="1"/>
  <c r="MJ87" i="20"/>
  <c r="DP81" i="25" s="1"/>
  <c r="OQ68" i="20"/>
  <c r="AH68" i="20" s="1"/>
  <c r="AH72" i="20"/>
  <c r="OS88" i="20"/>
  <c r="OT88" i="20" s="1"/>
  <c r="AH88" i="20"/>
  <c r="OY88" i="20"/>
  <c r="OZ88" i="20" s="1"/>
  <c r="AQ88" i="20" s="1"/>
  <c r="NT88" i="20"/>
  <c r="AC88" i="20" s="1"/>
  <c r="W96" i="20"/>
  <c r="AJ77" i="20"/>
  <c r="MG4" i="20"/>
  <c r="OX75" i="20"/>
  <c r="EJ73" i="25"/>
  <c r="EJ69" i="25" s="1"/>
  <c r="OR75" i="20"/>
  <c r="MF89" i="20"/>
  <c r="W86" i="20"/>
  <c r="OR4" i="20"/>
  <c r="DY51" i="25"/>
  <c r="U57" i="20"/>
  <c r="MR73" i="20"/>
  <c r="DW67" i="25" s="1"/>
  <c r="MJ89" i="20"/>
  <c r="DP83" i="25" s="1"/>
  <c r="OQ75" i="20"/>
  <c r="AH75" i="20" s="1"/>
  <c r="OR85" i="20"/>
  <c r="MF81" i="20"/>
  <c r="NM91" i="20"/>
  <c r="DY86" i="25"/>
  <c r="DY85" i="25" s="1"/>
  <c r="MH85" i="20"/>
  <c r="MP89" i="20"/>
  <c r="DU83" i="25" s="1"/>
  <c r="OZ73" i="20"/>
  <c r="AQ73" i="20" s="1"/>
  <c r="AP73" i="20"/>
  <c r="AP76" i="20"/>
  <c r="OT73" i="20"/>
  <c r="OU73" i="20" s="1"/>
  <c r="EM67" i="25" s="1"/>
  <c r="MP87" i="20"/>
  <c r="DU81" i="25" s="1"/>
  <c r="W73" i="20"/>
  <c r="NM4" i="20"/>
  <c r="MF88" i="20"/>
  <c r="AJ73" i="20"/>
  <c r="EJ63" i="25"/>
  <c r="EJ51" i="25"/>
  <c r="MN75" i="20"/>
  <c r="NW93" i="20"/>
  <c r="EH87" i="25" s="1"/>
  <c r="NN92" i="20"/>
  <c r="NO92" i="20" s="1"/>
  <c r="EA86" i="25" s="1"/>
  <c r="U92" i="20"/>
  <c r="NT92" i="20"/>
  <c r="NS91" i="20"/>
  <c r="G9" i="25"/>
  <c r="OU94" i="20"/>
  <c r="EM88" i="25" s="1"/>
  <c r="ML62" i="20"/>
  <c r="DR57" i="25" s="1"/>
  <c r="DS4" i="25"/>
  <c r="AJ64" i="20"/>
  <c r="AC79" i="20"/>
  <c r="F4" i="25"/>
  <c r="MR69" i="20"/>
  <c r="DW64" i="25" s="1"/>
  <c r="DS95" i="20"/>
  <c r="AQ89" i="25" s="1"/>
  <c r="AK80" i="25"/>
  <c r="X82" i="20"/>
  <c r="CN82" i="20"/>
  <c r="AF76" i="25" s="1"/>
  <c r="AP81" i="25"/>
  <c r="AP82" i="25"/>
  <c r="X79" i="25"/>
  <c r="DT88" i="20"/>
  <c r="AR82" i="25" s="1"/>
  <c r="CI82" i="20"/>
  <c r="AB76" i="25" s="1"/>
  <c r="CG91" i="20"/>
  <c r="DM72" i="20"/>
  <c r="AL66" i="25" s="1"/>
  <c r="H71" i="20"/>
  <c r="BH65" i="20"/>
  <c r="T60" i="25" s="1"/>
  <c r="CO64" i="20"/>
  <c r="AG59" i="25" s="1"/>
  <c r="DM79" i="20"/>
  <c r="AL73" i="25" s="1"/>
  <c r="AE58" i="25"/>
  <c r="BG71" i="20"/>
  <c r="BH71" i="20" s="1"/>
  <c r="BI71" i="20" s="1"/>
  <c r="Z76" i="25"/>
  <c r="AD79" i="25"/>
  <c r="DM59" i="20"/>
  <c r="AL54" i="25" s="1"/>
  <c r="DS80" i="20"/>
  <c r="AQ74" i="25" s="1"/>
  <c r="AI79" i="25"/>
  <c r="DT81" i="20"/>
  <c r="AR75" i="25" s="1"/>
  <c r="AO79" i="25"/>
  <c r="BA80" i="20"/>
  <c r="N74" i="25" s="1"/>
  <c r="BI63" i="20"/>
  <c r="U58" i="25" s="1"/>
  <c r="Y69" i="25"/>
  <c r="BB73" i="20"/>
  <c r="O67" i="25" s="1"/>
  <c r="CO66" i="20"/>
  <c r="AG61" i="25" s="1"/>
  <c r="BH72" i="20"/>
  <c r="T66" i="25" s="1"/>
  <c r="CN83" i="20"/>
  <c r="AF77" i="25" s="1"/>
  <c r="BH80" i="20"/>
  <c r="T74" i="25" s="1"/>
  <c r="S58" i="25"/>
  <c r="CM85" i="20"/>
  <c r="AP87" i="25"/>
  <c r="AP85" i="25" s="1"/>
  <c r="X70" i="20"/>
  <c r="AX79" i="20"/>
  <c r="DJ85" i="20"/>
  <c r="CO88" i="20"/>
  <c r="AG82" i="25" s="1"/>
  <c r="AX96" i="20"/>
  <c r="CM68" i="20"/>
  <c r="CN89" i="20"/>
  <c r="CO89" i="20" s="1"/>
  <c r="AG83" i="25" s="1"/>
  <c r="AX95" i="20"/>
  <c r="DM88" i="20"/>
  <c r="AL82" i="25" s="1"/>
  <c r="AK52" i="25"/>
  <c r="AK51" i="25" s="1"/>
  <c r="AJ69" i="25"/>
  <c r="DN76" i="20"/>
  <c r="AM70" i="25" s="1"/>
  <c r="DT63" i="20"/>
  <c r="AR58" i="25" s="1"/>
  <c r="CN79" i="20"/>
  <c r="AF73" i="25" s="1"/>
  <c r="AK71" i="25"/>
  <c r="AK69" i="25" s="1"/>
  <c r="I71" i="20"/>
  <c r="AQ89" i="20"/>
  <c r="DN77" i="20"/>
  <c r="AM71" i="25" s="1"/>
  <c r="DS79" i="20"/>
  <c r="AQ73" i="25" s="1"/>
  <c r="CN95" i="20"/>
  <c r="AF89" i="25" s="1"/>
  <c r="AK64" i="25"/>
  <c r="AO85" i="25"/>
  <c r="DM96" i="20"/>
  <c r="AL90" i="25" s="1"/>
  <c r="BJ95" i="20"/>
  <c r="V89" i="25" s="1"/>
  <c r="CI65" i="20"/>
  <c r="AB60" i="25" s="1"/>
  <c r="AX80" i="20"/>
  <c r="Z60" i="25"/>
  <c r="BA76" i="20"/>
  <c r="N70" i="25" s="1"/>
  <c r="DN69" i="20"/>
  <c r="AM64" i="25" s="1"/>
  <c r="X65" i="20"/>
  <c r="PB89" i="20"/>
  <c r="ES83" i="25" s="1"/>
  <c r="DP85" i="20"/>
  <c r="CO86" i="20"/>
  <c r="AG80" i="25" s="1"/>
  <c r="NO86" i="20"/>
  <c r="EA80" i="25" s="1"/>
  <c r="NP70" i="20"/>
  <c r="EL70" i="25"/>
  <c r="AK76" i="20"/>
  <c r="NW76" i="20"/>
  <c r="EH70" i="25" s="1"/>
  <c r="AP78" i="20"/>
  <c r="M69" i="25"/>
  <c r="AC80" i="20"/>
  <c r="DL75" i="20"/>
  <c r="NQ64" i="20"/>
  <c r="EC59" i="25" s="1"/>
  <c r="MK65" i="20"/>
  <c r="DQ60" i="25" s="1"/>
  <c r="AJ58" i="20"/>
  <c r="AP66" i="20"/>
  <c r="OT62" i="20"/>
  <c r="OU62" i="20" s="1"/>
  <c r="EM57" i="25" s="1"/>
  <c r="EK57" i="25"/>
  <c r="W63" i="20"/>
  <c r="AP64" i="20"/>
  <c r="OT66" i="20"/>
  <c r="EL61" i="25" s="1"/>
  <c r="MQ61" i="20"/>
  <c r="DV56" i="25" s="1"/>
  <c r="MJ95" i="20"/>
  <c r="DP89" i="25" s="1"/>
  <c r="EE90" i="25"/>
  <c r="DQ76" i="25"/>
  <c r="ML82" i="20"/>
  <c r="DR76" i="25" s="1"/>
  <c r="AP58" i="20"/>
  <c r="NO63" i="20"/>
  <c r="EA58" i="25" s="1"/>
  <c r="MP75" i="20"/>
  <c r="DU76" i="25"/>
  <c r="MQ82" i="20"/>
  <c r="DV76" i="25" s="1"/>
  <c r="CO87" i="20"/>
  <c r="AG81" i="25" s="1"/>
  <c r="EK85" i="25"/>
  <c r="OS91" i="20"/>
  <c r="AJ91" i="20" s="1"/>
  <c r="BG9" i="20"/>
  <c r="P23" i="20"/>
  <c r="P9" i="20" s="1"/>
  <c r="S23" i="25"/>
  <c r="O57" i="20"/>
  <c r="NV62" i="20"/>
  <c r="NQ65" i="20"/>
  <c r="EC60" i="25" s="1"/>
  <c r="OT95" i="20"/>
  <c r="OU95" i="20" s="1"/>
  <c r="EM89" i="25" s="1"/>
  <c r="MQ78" i="20"/>
  <c r="DV72" i="25" s="1"/>
  <c r="NP86" i="20"/>
  <c r="EB80" i="25" s="1"/>
  <c r="AJ69" i="20"/>
  <c r="CK74" i="25"/>
  <c r="AA81" i="25"/>
  <c r="MP96" i="20"/>
  <c r="DU90" i="25" s="1"/>
  <c r="DZ90" i="25"/>
  <c r="NO96" i="20"/>
  <c r="DQ80" i="25"/>
  <c r="DS85" i="25"/>
  <c r="NU96" i="20"/>
  <c r="NV96" i="20" s="1"/>
  <c r="EG90" i="25" s="1"/>
  <c r="DJ91" i="20"/>
  <c r="CL54" i="20"/>
  <c r="CL5" i="20" s="1"/>
  <c r="CN72" i="20"/>
  <c r="AF66" i="25" s="1"/>
  <c r="NO80" i="20"/>
  <c r="EA74" i="25" s="1"/>
  <c r="MQ58" i="20"/>
  <c r="DQ75" i="25"/>
  <c r="ML81" i="20"/>
  <c r="DR75" i="25" s="1"/>
  <c r="OV83" i="20"/>
  <c r="EN77" i="25" s="1"/>
  <c r="OZ79" i="20"/>
  <c r="OZ96" i="20"/>
  <c r="EQ90" i="25" s="1"/>
  <c r="EP90" i="25"/>
  <c r="EP85" i="25" s="1"/>
  <c r="NP87" i="20"/>
  <c r="EB81" i="25" s="1"/>
  <c r="EA81" i="25"/>
  <c r="CO80" i="20"/>
  <c r="AG74" i="25" s="1"/>
  <c r="MK64" i="20"/>
  <c r="DQ59" i="25" s="1"/>
  <c r="EP70" i="25"/>
  <c r="PA76" i="20"/>
  <c r="PB76" i="20" s="1"/>
  <c r="ES70" i="25" s="1"/>
  <c r="ER71" i="25"/>
  <c r="PB77" i="20"/>
  <c r="ES71" i="25" s="1"/>
  <c r="NU77" i="20"/>
  <c r="AD85" i="25"/>
  <c r="DY4" i="25"/>
  <c r="OT58" i="20"/>
  <c r="EL53" i="25" s="1"/>
  <c r="NO88" i="20"/>
  <c r="X88" i="20" s="1"/>
  <c r="DZ82" i="25"/>
  <c r="BF75" i="20"/>
  <c r="BI83" i="20"/>
  <c r="BJ83" i="20" s="1"/>
  <c r="V77" i="25" s="1"/>
  <c r="PA63" i="20"/>
  <c r="ER58" i="25" s="1"/>
  <c r="OU78" i="20"/>
  <c r="EM72" i="25" s="1"/>
  <c r="MJ96" i="20"/>
  <c r="DP90" i="25" s="1"/>
  <c r="DU71" i="25"/>
  <c r="MQ77" i="20"/>
  <c r="PA78" i="20"/>
  <c r="ER72" i="25" s="1"/>
  <c r="DU74" i="25"/>
  <c r="MQ80" i="20"/>
  <c r="DT88" i="25"/>
  <c r="NO77" i="20"/>
  <c r="NP77" i="20" s="1"/>
  <c r="EB71" i="25" s="1"/>
  <c r="DZ71" i="25"/>
  <c r="PA87" i="20"/>
  <c r="ER81" i="25" s="1"/>
  <c r="NV87" i="20"/>
  <c r="EG81" i="25" s="1"/>
  <c r="EF81" i="25"/>
  <c r="BA82" i="20"/>
  <c r="N76" i="25" s="1"/>
  <c r="AE74" i="25"/>
  <c r="PB94" i="20"/>
  <c r="ES88" i="25" s="1"/>
  <c r="DT90" i="25"/>
  <c r="MJ94" i="20"/>
  <c r="DP88" i="25" s="1"/>
  <c r="DO86" i="25"/>
  <c r="DO85" i="25" s="1"/>
  <c r="MI91" i="20"/>
  <c r="IP82" i="20"/>
  <c r="CG76" i="25" s="1"/>
  <c r="BC65" i="20"/>
  <c r="P60" i="25" s="1"/>
  <c r="EP72" i="25"/>
  <c r="MJ92" i="20"/>
  <c r="EL81" i="25"/>
  <c r="OV87" i="20"/>
  <c r="EN81" i="25" s="1"/>
  <c r="DU75" i="25"/>
  <c r="MQ81" i="20"/>
  <c r="DV75" i="25" s="1"/>
  <c r="O58" i="25"/>
  <c r="EK72" i="25"/>
  <c r="MP92" i="20"/>
  <c r="MP94" i="20"/>
  <c r="DU88" i="25" s="1"/>
  <c r="EK70" i="25"/>
  <c r="NO95" i="20"/>
  <c r="X95" i="20" s="1"/>
  <c r="DZ89" i="25"/>
  <c r="EQ70" i="25"/>
  <c r="EE89" i="25"/>
  <c r="IU82" i="20"/>
  <c r="CK76" i="25" s="1"/>
  <c r="DN82" i="20"/>
  <c r="AM76" i="25" s="1"/>
  <c r="DV73" i="25"/>
  <c r="MR79" i="20"/>
  <c r="DW73" i="25" s="1"/>
  <c r="OU76" i="20"/>
  <c r="EM70" i="25" s="1"/>
  <c r="OT96" i="20"/>
  <c r="AK96" i="20" s="1"/>
  <c r="NU95" i="20"/>
  <c r="AD95" i="20" s="1"/>
  <c r="NV58" i="20"/>
  <c r="EG53" i="25" s="1"/>
  <c r="EF53" i="25"/>
  <c r="OT79" i="20"/>
  <c r="AK79" i="20" s="1"/>
  <c r="EK73" i="25"/>
  <c r="EB55" i="25"/>
  <c r="NQ60" i="20"/>
  <c r="EC55" i="25" s="1"/>
  <c r="BH59" i="20"/>
  <c r="T54" i="25" s="1"/>
  <c r="CI59" i="20"/>
  <c r="AB54" i="25" s="1"/>
  <c r="DU60" i="25"/>
  <c r="MQ65" i="20"/>
  <c r="DV60" i="25" s="1"/>
  <c r="EG60" i="25"/>
  <c r="NW65" i="20"/>
  <c r="EH60" i="25" s="1"/>
  <c r="AX59" i="20"/>
  <c r="DS51" i="25"/>
  <c r="OZ64" i="20"/>
  <c r="EQ59" i="25" s="1"/>
  <c r="AO59" i="20"/>
  <c r="AX64" i="20"/>
  <c r="DM58" i="20"/>
  <c r="AL53" i="25" s="1"/>
  <c r="AQ57" i="20"/>
  <c r="AZ56" i="20"/>
  <c r="Z61" i="25"/>
  <c r="CI66" i="20"/>
  <c r="AB61" i="25" s="1"/>
  <c r="AD58" i="20"/>
  <c r="AP52" i="25"/>
  <c r="DS57" i="20"/>
  <c r="AQ52" i="25" s="1"/>
  <c r="OV60" i="20"/>
  <c r="EN55" i="25" s="1"/>
  <c r="EU57" i="20"/>
  <c r="FA57" i="20"/>
  <c r="NW66" i="20"/>
  <c r="EH61" i="25" s="1"/>
  <c r="CO60" i="20"/>
  <c r="AG55" i="25" s="1"/>
  <c r="V57" i="20"/>
  <c r="AJ59" i="20"/>
  <c r="NU73" i="20"/>
  <c r="NV73" i="20" s="1"/>
  <c r="EG67" i="25" s="1"/>
  <c r="AP64" i="25"/>
  <c r="DT69" i="20"/>
  <c r="AR64" i="25" s="1"/>
  <c r="NV69" i="20"/>
  <c r="EG64" i="25" s="1"/>
  <c r="AD69" i="20"/>
  <c r="AX71" i="20"/>
  <c r="MK70" i="20"/>
  <c r="DP65" i="25"/>
  <c r="O73" i="20"/>
  <c r="NO72" i="20"/>
  <c r="DZ66" i="25"/>
  <c r="NO73" i="20"/>
  <c r="X73" i="20" s="1"/>
  <c r="OZ70" i="20"/>
  <c r="EQ65" i="25" s="1"/>
  <c r="EP65" i="25"/>
  <c r="NU72" i="20"/>
  <c r="EE66" i="25"/>
  <c r="GI72" i="20"/>
  <c r="BP66" i="25" s="1"/>
  <c r="OT70" i="20"/>
  <c r="EL65" i="25" s="1"/>
  <c r="OZ69" i="20"/>
  <c r="PA69" i="20" s="1"/>
  <c r="AR69" i="20" s="1"/>
  <c r="DR68" i="20"/>
  <c r="DU65" i="25"/>
  <c r="MR70" i="20"/>
  <c r="DW65" i="25" s="1"/>
  <c r="AB57" i="20"/>
  <c r="OY56" i="20"/>
  <c r="AP56" i="20" s="1"/>
  <c r="EP54" i="25"/>
  <c r="EP51" i="25" s="1"/>
  <c r="AX63" i="20"/>
  <c r="MQ66" i="20"/>
  <c r="DV61" i="25" s="1"/>
  <c r="PB62" i="20"/>
  <c r="ES57" i="25" s="1"/>
  <c r="OZ61" i="20"/>
  <c r="EQ56" i="25" s="1"/>
  <c r="OT61" i="20"/>
  <c r="EL56" i="25" s="1"/>
  <c r="EK56" i="25"/>
  <c r="EK51" i="25" s="1"/>
  <c r="OZ59" i="20"/>
  <c r="EQ54" i="25" s="1"/>
  <c r="BO59" i="25"/>
  <c r="CN58" i="20"/>
  <c r="CO58" i="20" s="1"/>
  <c r="AG53" i="25" s="1"/>
  <c r="OT64" i="20"/>
  <c r="AY56" i="20"/>
  <c r="OT59" i="20"/>
  <c r="OU59" i="20" s="1"/>
  <c r="EM54" i="25" s="1"/>
  <c r="EM60" i="25"/>
  <c r="OV65" i="20"/>
  <c r="EN60" i="25" s="1"/>
  <c r="DR70" i="25"/>
  <c r="EN86" i="25"/>
  <c r="EL64" i="25"/>
  <c r="OU69" i="20"/>
  <c r="OV69" i="20" s="1"/>
  <c r="DU66" i="25"/>
  <c r="MP68" i="20"/>
  <c r="GI69" i="20"/>
  <c r="BP64" i="25" s="1"/>
  <c r="CM56" i="20"/>
  <c r="DO55" i="25"/>
  <c r="MI56" i="20"/>
  <c r="DQ53" i="25"/>
  <c r="NU79" i="20"/>
  <c r="NV79" i="20" s="1"/>
  <c r="NW79" i="20" s="1"/>
  <c r="EH73" i="25" s="1"/>
  <c r="DU57" i="25"/>
  <c r="MR62" i="20"/>
  <c r="DW57" i="25" s="1"/>
  <c r="AH56" i="20"/>
  <c r="OQ54" i="20"/>
  <c r="OQ5" i="20" s="1"/>
  <c r="MJ75" i="20"/>
  <c r="DP70" i="25"/>
  <c r="DP69" i="25" s="1"/>
  <c r="MQ72" i="20"/>
  <c r="MR72" i="20" s="1"/>
  <c r="H52" i="25"/>
  <c r="OV73" i="20"/>
  <c r="EN67" i="25" s="1"/>
  <c r="NP80" i="20"/>
  <c r="EB74" i="25" s="1"/>
  <c r="DT51" i="25"/>
  <c r="ML80" i="20"/>
  <c r="DR74" i="25" s="1"/>
  <c r="X85" i="25"/>
  <c r="DW52" i="25"/>
  <c r="EB70" i="25"/>
  <c r="NQ76" i="20"/>
  <c r="DP54" i="25"/>
  <c r="MK59" i="20"/>
  <c r="DQ54" i="25" s="1"/>
  <c r="EF64" i="25"/>
  <c r="MK79" i="20"/>
  <c r="DQ73" i="25" s="1"/>
  <c r="DO66" i="25"/>
  <c r="DO63" i="25" s="1"/>
  <c r="MI68" i="20"/>
  <c r="EQ86" i="25"/>
  <c r="PB92" i="20"/>
  <c r="DN65" i="20"/>
  <c r="AM60" i="25" s="1"/>
  <c r="AJ51" i="25"/>
  <c r="DQ70" i="25"/>
  <c r="DR53" i="25"/>
  <c r="EL52" i="25"/>
  <c r="DU80" i="25"/>
  <c r="MQ86" i="20"/>
  <c r="MR86" i="20" s="1"/>
  <c r="DW70" i="25"/>
  <c r="EM80" i="25"/>
  <c r="DT66" i="25"/>
  <c r="DT63" i="25" s="1"/>
  <c r="MO68" i="20"/>
  <c r="EB54" i="25"/>
  <c r="NQ59" i="20"/>
  <c r="DQ54" i="20"/>
  <c r="DQ5" i="20" s="1"/>
  <c r="BB87" i="20"/>
  <c r="MJ63" i="20"/>
  <c r="DP58" i="25" s="1"/>
  <c r="OV86" i="20"/>
  <c r="OS56" i="20"/>
  <c r="AJ56" i="20" s="1"/>
  <c r="MQ64" i="20"/>
  <c r="MO56" i="20"/>
  <c r="X51" i="25"/>
  <c r="EM52" i="25"/>
  <c r="ER86" i="25"/>
  <c r="NT68" i="20"/>
  <c r="AC68" i="20" s="1"/>
  <c r="EE64" i="25"/>
  <c r="OV57" i="20"/>
  <c r="M51" i="25"/>
  <c r="EK64" i="25"/>
  <c r="NQ66" i="20"/>
  <c r="EC61" i="25" s="1"/>
  <c r="DZ64" i="25"/>
  <c r="NN68" i="20"/>
  <c r="W68" i="20" s="1"/>
  <c r="DV52" i="25"/>
  <c r="MP60" i="20"/>
  <c r="ER60" i="25"/>
  <c r="PB65" i="20"/>
  <c r="ES60" i="25" s="1"/>
  <c r="NO79" i="20"/>
  <c r="X79" i="20" s="1"/>
  <c r="OZ58" i="20"/>
  <c r="PA58" i="20" s="1"/>
  <c r="Z89" i="25"/>
  <c r="Z85" i="25" s="1"/>
  <c r="CH95" i="20"/>
  <c r="NU61" i="20"/>
  <c r="AD61" i="20" s="1"/>
  <c r="MJ72" i="20"/>
  <c r="ML83" i="20"/>
  <c r="DR77" i="25" s="1"/>
  <c r="DU54" i="25"/>
  <c r="MQ59" i="20"/>
  <c r="MJ60" i="20"/>
  <c r="DP55" i="25" s="1"/>
  <c r="EG54" i="25"/>
  <c r="DV70" i="25"/>
  <c r="NO61" i="20"/>
  <c r="NP61" i="20" s="1"/>
  <c r="EB56" i="25" s="1"/>
  <c r="MK77" i="20"/>
  <c r="DQ71" i="25" s="1"/>
  <c r="GC82" i="20"/>
  <c r="BK76" i="25" s="1"/>
  <c r="EL58" i="25"/>
  <c r="OU63" i="20"/>
  <c r="EM58" i="25" s="1"/>
  <c r="NO69" i="20"/>
  <c r="MP63" i="20"/>
  <c r="DU58" i="25" s="1"/>
  <c r="DU72" i="25"/>
  <c r="EB76" i="25"/>
  <c r="NQ82" i="20"/>
  <c r="EC76" i="25" s="1"/>
  <c r="MF68" i="20"/>
  <c r="OZ66" i="20"/>
  <c r="AQ66" i="20" s="1"/>
  <c r="NU80" i="20"/>
  <c r="EF74" i="25" s="1"/>
  <c r="EP64" i="25"/>
  <c r="NN56" i="20"/>
  <c r="W56" i="20" s="1"/>
  <c r="EM86" i="25"/>
  <c r="BZ87" i="25"/>
  <c r="BY54" i="25"/>
  <c r="X71" i="20"/>
  <c r="GG75" i="20"/>
  <c r="GB71" i="20"/>
  <c r="Y71" i="20" s="1"/>
  <c r="CE85" i="20"/>
  <c r="AY4" i="20"/>
  <c r="BB71" i="20"/>
  <c r="BC71" i="20" s="1"/>
  <c r="CG75" i="20"/>
  <c r="AC79" i="25"/>
  <c r="DR85" i="20"/>
  <c r="AN63" i="25"/>
  <c r="DS58" i="20"/>
  <c r="AQ53" i="25" s="1"/>
  <c r="AP65" i="25"/>
  <c r="DS70" i="20"/>
  <c r="AQ65" i="25" s="1"/>
  <c r="CN81" i="20"/>
  <c r="AF75" i="25" s="1"/>
  <c r="AE75" i="25"/>
  <c r="DS89" i="20"/>
  <c r="AR89" i="20" s="1"/>
  <c r="CH96" i="20"/>
  <c r="AA90" i="25" s="1"/>
  <c r="BB95" i="20"/>
  <c r="N89" i="25"/>
  <c r="V86" i="20"/>
  <c r="CN94" i="20"/>
  <c r="AF88" i="25" s="1"/>
  <c r="DS82" i="20"/>
  <c r="AQ76" i="25" s="1"/>
  <c r="BJ81" i="20"/>
  <c r="V75" i="25" s="1"/>
  <c r="DT61" i="20"/>
  <c r="AR56" i="25" s="1"/>
  <c r="AX87" i="20"/>
  <c r="M85" i="25"/>
  <c r="DS73" i="20"/>
  <c r="AQ67" i="25" s="1"/>
  <c r="DL56" i="20"/>
  <c r="X81" i="20"/>
  <c r="DP56" i="20"/>
  <c r="BH60" i="20"/>
  <c r="S55" i="25"/>
  <c r="CG4" i="20"/>
  <c r="AA86" i="25"/>
  <c r="CN77" i="20"/>
  <c r="AF71" i="25" s="1"/>
  <c r="Y4" i="25"/>
  <c r="DN62" i="20"/>
  <c r="AM57" i="25" s="1"/>
  <c r="DP4" i="20"/>
  <c r="DM60" i="20"/>
  <c r="AL55" i="25" s="1"/>
  <c r="CN65" i="20"/>
  <c r="AF60" i="25" s="1"/>
  <c r="DM83" i="20"/>
  <c r="AL77" i="25" s="1"/>
  <c r="R51" i="25"/>
  <c r="AK92" i="20"/>
  <c r="AX82" i="20"/>
  <c r="CE91" i="20"/>
  <c r="AX62" i="20"/>
  <c r="CG85" i="20"/>
  <c r="AY85" i="20"/>
  <c r="N77" i="25"/>
  <c r="BC83" i="20"/>
  <c r="N55" i="25"/>
  <c r="BB60" i="20"/>
  <c r="O55" i="25" s="1"/>
  <c r="DL4" i="20"/>
  <c r="AX72" i="20"/>
  <c r="CF54" i="20"/>
  <c r="CF5" i="20" s="1"/>
  <c r="Y79" i="25"/>
  <c r="AO4" i="25"/>
  <c r="AI63" i="25"/>
  <c r="R69" i="25"/>
  <c r="DN78" i="20"/>
  <c r="AM72" i="25" s="1"/>
  <c r="DN95" i="20"/>
  <c r="AM89" i="25" s="1"/>
  <c r="AL80" i="25"/>
  <c r="DN86" i="20"/>
  <c r="AM80" i="25" s="1"/>
  <c r="BH87" i="20"/>
  <c r="BI86" i="20"/>
  <c r="BJ86" i="20" s="1"/>
  <c r="V80" i="25" s="1"/>
  <c r="T80" i="25"/>
  <c r="AO51" i="25"/>
  <c r="BF4" i="20"/>
  <c r="DK54" i="20"/>
  <c r="DK5" i="20" s="1"/>
  <c r="DM81" i="20"/>
  <c r="DS72" i="20"/>
  <c r="AE86" i="25"/>
  <c r="CN92" i="20"/>
  <c r="AC72" i="25"/>
  <c r="AX78" i="20"/>
  <c r="AX61" i="20"/>
  <c r="AP69" i="25"/>
  <c r="CO59" i="20"/>
  <c r="AG54" i="25" s="1"/>
  <c r="BH62" i="20"/>
  <c r="T57" i="25" s="1"/>
  <c r="AJ4" i="25"/>
  <c r="AC75" i="25"/>
  <c r="AX81" i="20"/>
  <c r="AK81" i="25"/>
  <c r="DM87" i="20"/>
  <c r="DL85" i="20"/>
  <c r="AN79" i="25"/>
  <c r="CH70" i="20"/>
  <c r="AA65" i="25" s="1"/>
  <c r="AZ75" i="20"/>
  <c r="AD51" i="25"/>
  <c r="BG64" i="20"/>
  <c r="BA64" i="20"/>
  <c r="CN57" i="20"/>
  <c r="AE52" i="25"/>
  <c r="AX83" i="20"/>
  <c r="DR75" i="20"/>
  <c r="AZ4" i="20"/>
  <c r="X58" i="20"/>
  <c r="BF56" i="20"/>
  <c r="Z75" i="25"/>
  <c r="CH81" i="20"/>
  <c r="CG56" i="20"/>
  <c r="CK85" i="20"/>
  <c r="BB96" i="20"/>
  <c r="O90" i="25" s="1"/>
  <c r="DS92" i="20"/>
  <c r="DS91" i="20" s="1"/>
  <c r="DM61" i="20"/>
  <c r="BB78" i="20"/>
  <c r="DR91" i="20"/>
  <c r="CI62" i="20"/>
  <c r="AB57" i="25" s="1"/>
  <c r="DS78" i="20"/>
  <c r="AQ72" i="25" s="1"/>
  <c r="DT60" i="20"/>
  <c r="AR55" i="25" s="1"/>
  <c r="BG57" i="20"/>
  <c r="AX57" i="20"/>
  <c r="BA57" i="20"/>
  <c r="DJ4" i="20"/>
  <c r="CK4" i="20"/>
  <c r="DP68" i="20"/>
  <c r="H88" i="25"/>
  <c r="DJ56" i="20"/>
  <c r="Y51" i="25"/>
  <c r="DR56" i="20"/>
  <c r="BI78" i="20"/>
  <c r="BA77" i="20"/>
  <c r="BG77" i="20"/>
  <c r="AY75" i="20"/>
  <c r="AZ91" i="20"/>
  <c r="AN71" i="25"/>
  <c r="AN69" i="25" s="1"/>
  <c r="AX77" i="20"/>
  <c r="BB66" i="20"/>
  <c r="N61" i="25"/>
  <c r="AE87" i="25"/>
  <c r="CM91" i="20"/>
  <c r="CN93" i="20"/>
  <c r="AD69" i="25"/>
  <c r="BB79" i="20"/>
  <c r="O73" i="25" s="1"/>
  <c r="N73" i="25"/>
  <c r="AI71" i="25"/>
  <c r="AI69" i="25" s="1"/>
  <c r="DJ75" i="20"/>
  <c r="X64" i="25"/>
  <c r="X63" i="25" s="1"/>
  <c r="CE68" i="20"/>
  <c r="CH58" i="20"/>
  <c r="AA53" i="25" s="1"/>
  <c r="AA51" i="25" s="1"/>
  <c r="Z53" i="25"/>
  <c r="DM73" i="20"/>
  <c r="S61" i="25"/>
  <c r="R64" i="25"/>
  <c r="R63" i="25" s="1"/>
  <c r="BF68" i="20"/>
  <c r="Z82" i="25"/>
  <c r="CI88" i="20"/>
  <c r="AB82" i="25" s="1"/>
  <c r="BH79" i="20"/>
  <c r="T73" i="25" s="1"/>
  <c r="S73" i="25"/>
  <c r="BG69" i="20"/>
  <c r="BA69" i="20"/>
  <c r="AY68" i="20"/>
  <c r="CE4" i="20"/>
  <c r="CO63" i="20"/>
  <c r="AG58" i="25" s="1"/>
  <c r="AX69" i="20"/>
  <c r="CN70" i="20"/>
  <c r="AF65" i="25" s="1"/>
  <c r="AE65" i="25"/>
  <c r="AE63" i="25" s="1"/>
  <c r="AK65" i="25"/>
  <c r="DL68" i="20"/>
  <c r="DM70" i="20"/>
  <c r="Y63" i="25"/>
  <c r="R86" i="25"/>
  <c r="R85" i="25" s="1"/>
  <c r="BF91" i="20"/>
  <c r="N80" i="25"/>
  <c r="BB86" i="20"/>
  <c r="DN57" i="20"/>
  <c r="AM52" i="25" s="1"/>
  <c r="AL52" i="25"/>
  <c r="AN55" i="25"/>
  <c r="AN51" i="25" s="1"/>
  <c r="AX60" i="20"/>
  <c r="AX92" i="20"/>
  <c r="BG92" i="20"/>
  <c r="BH92" i="20" s="1"/>
  <c r="T86" i="25" s="1"/>
  <c r="BA92" i="20"/>
  <c r="BB92" i="20" s="1"/>
  <c r="AY91" i="20"/>
  <c r="AK87" i="25"/>
  <c r="DM93" i="20"/>
  <c r="AL87" i="25" s="1"/>
  <c r="DT93" i="20"/>
  <c r="AR87" i="25" s="1"/>
  <c r="CH73" i="20"/>
  <c r="Z67" i="25"/>
  <c r="CH86" i="20"/>
  <c r="Z80" i="25"/>
  <c r="AX86" i="20"/>
  <c r="S80" i="25"/>
  <c r="CK56" i="20"/>
  <c r="DT65" i="20"/>
  <c r="AR60" i="25" s="1"/>
  <c r="DS62" i="20"/>
  <c r="BG93" i="20"/>
  <c r="BH93" i="20" s="1"/>
  <c r="T87" i="25" s="1"/>
  <c r="AX93" i="20"/>
  <c r="BA93" i="20"/>
  <c r="CI94" i="20"/>
  <c r="AB88" i="25" s="1"/>
  <c r="AA88" i="25"/>
  <c r="AQ88" i="25"/>
  <c r="DT94" i="20"/>
  <c r="AR88" i="25" s="1"/>
  <c r="AE56" i="25"/>
  <c r="CN61" i="20"/>
  <c r="AF56" i="25" s="1"/>
  <c r="CK75" i="20"/>
  <c r="AC70" i="25"/>
  <c r="DN94" i="20"/>
  <c r="AM88" i="25" s="1"/>
  <c r="AK88" i="25"/>
  <c r="AP59" i="25"/>
  <c r="DS64" i="20"/>
  <c r="AQ59" i="25" s="1"/>
  <c r="M64" i="25"/>
  <c r="M63" i="25" s="1"/>
  <c r="AZ68" i="20"/>
  <c r="BG88" i="20"/>
  <c r="BA88" i="20"/>
  <c r="N82" i="25" s="1"/>
  <c r="X70" i="25"/>
  <c r="X69" i="25" s="1"/>
  <c r="CE75" i="20"/>
  <c r="CO62" i="20"/>
  <c r="AG57" i="25" s="1"/>
  <c r="AL59" i="25"/>
  <c r="DN64" i="20"/>
  <c r="AM59" i="25" s="1"/>
  <c r="BG58" i="20"/>
  <c r="S53" i="25" s="1"/>
  <c r="BA58" i="20"/>
  <c r="BB58" i="20" s="1"/>
  <c r="O53" i="25" s="1"/>
  <c r="AX58" i="20"/>
  <c r="AD4" i="25"/>
  <c r="AI85" i="25"/>
  <c r="Y85" i="25"/>
  <c r="AC60" i="25"/>
  <c r="AX65" i="20"/>
  <c r="CO69" i="20"/>
  <c r="AG64" i="25" s="1"/>
  <c r="AF64" i="25"/>
  <c r="AC67" i="25"/>
  <c r="AC63" i="25" s="1"/>
  <c r="AX73" i="20"/>
  <c r="DN66" i="20"/>
  <c r="AM61" i="25" s="1"/>
  <c r="DR4" i="20"/>
  <c r="AX88" i="20"/>
  <c r="CM4" i="20"/>
  <c r="Z64" i="25"/>
  <c r="CI69" i="20"/>
  <c r="AB64" i="25" s="1"/>
  <c r="CG68" i="20"/>
  <c r="AN88" i="25"/>
  <c r="AN85" i="25" s="1"/>
  <c r="DP91" i="20"/>
  <c r="DM92" i="20"/>
  <c r="DN92" i="20" s="1"/>
  <c r="AK86" i="25"/>
  <c r="DL91" i="20"/>
  <c r="AX66" i="20"/>
  <c r="BA89" i="20"/>
  <c r="N83" i="25" s="1"/>
  <c r="AX89" i="20"/>
  <c r="BG89" i="20"/>
  <c r="BH89" i="20" s="1"/>
  <c r="T83" i="25" s="1"/>
  <c r="R80" i="25"/>
  <c r="R79" i="25" s="1"/>
  <c r="BF85" i="20"/>
  <c r="DS66" i="20"/>
  <c r="AQ61" i="25" s="1"/>
  <c r="AZ85" i="20"/>
  <c r="M80" i="25"/>
  <c r="M79" i="25" s="1"/>
  <c r="AJ85" i="25"/>
  <c r="BG70" i="20"/>
  <c r="S65" i="25" s="1"/>
  <c r="BA70" i="20"/>
  <c r="N65" i="25" s="1"/>
  <c r="AX70" i="20"/>
  <c r="CK68" i="20"/>
  <c r="AC87" i="25"/>
  <c r="AC85" i="25" s="1"/>
  <c r="CK91" i="20"/>
  <c r="AE70" i="25"/>
  <c r="CM75" i="20"/>
  <c r="Z72" i="25"/>
  <c r="CH78" i="20"/>
  <c r="AF70" i="25"/>
  <c r="CO96" i="20"/>
  <c r="AG90" i="25" s="1"/>
  <c r="DJ68" i="20"/>
  <c r="AX76" i="20"/>
  <c r="CE56" i="20"/>
  <c r="DP75" i="20"/>
  <c r="AX94" i="20"/>
  <c r="BG94" i="20"/>
  <c r="BH94" i="20" s="1"/>
  <c r="T88" i="25" s="1"/>
  <c r="BA94" i="20"/>
  <c r="AE72" i="25"/>
  <c r="CN78" i="20"/>
  <c r="BH66" i="20"/>
  <c r="T61" i="25" s="1"/>
  <c r="DT76" i="20"/>
  <c r="AR70" i="25" s="1"/>
  <c r="AP66" i="25"/>
  <c r="AA87" i="25"/>
  <c r="CI93" i="20"/>
  <c r="BH61" i="20"/>
  <c r="T56" i="25" s="1"/>
  <c r="CI61" i="20"/>
  <c r="AB56" i="25" s="1"/>
  <c r="CO73" i="20"/>
  <c r="AF67" i="25"/>
  <c r="AA70" i="25"/>
  <c r="CI76" i="20"/>
  <c r="AB70" i="25" s="1"/>
  <c r="CI77" i="20"/>
  <c r="AB71" i="25" s="1"/>
  <c r="AA71" i="25"/>
  <c r="CI89" i="20"/>
  <c r="AB83" i="25" s="1"/>
  <c r="AA83" i="25"/>
  <c r="AA74" i="25"/>
  <c r="CI80" i="20"/>
  <c r="AB74" i="25" s="1"/>
  <c r="BD63" i="20"/>
  <c r="Q58" i="25" s="1"/>
  <c r="P58" i="25"/>
  <c r="BH96" i="20"/>
  <c r="BI96" i="20" s="1"/>
  <c r="AQ81" i="25"/>
  <c r="DT87" i="20"/>
  <c r="N57" i="25"/>
  <c r="BB62" i="20"/>
  <c r="O57" i="25" s="1"/>
  <c r="BD81" i="20"/>
  <c r="Q75" i="25" s="1"/>
  <c r="BB59" i="20"/>
  <c r="O54" i="25" s="1"/>
  <c r="BH76" i="20"/>
  <c r="T70" i="25" s="1"/>
  <c r="AR71" i="25"/>
  <c r="AQ90" i="25"/>
  <c r="DT96" i="20"/>
  <c r="BH82" i="20"/>
  <c r="T67" i="25"/>
  <c r="BI73" i="20"/>
  <c r="AQ71" i="25"/>
  <c r="BB61" i="20"/>
  <c r="O66" i="25"/>
  <c r="AI51" i="25"/>
  <c r="CI60" i="20"/>
  <c r="AB73" i="25"/>
  <c r="BC72" i="20"/>
  <c r="BD72" i="20" s="1"/>
  <c r="AL74" i="25"/>
  <c r="DN80" i="20"/>
  <c r="AM74" i="25" s="1"/>
  <c r="IO70" i="20"/>
  <c r="CF65" i="25" s="1"/>
  <c r="CR57" i="25"/>
  <c r="I73" i="20"/>
  <c r="X62" i="20"/>
  <c r="I70" i="20"/>
  <c r="AD62" i="20"/>
  <c r="IP95" i="20"/>
  <c r="CG89" i="25" s="1"/>
  <c r="CR76" i="25"/>
  <c r="LH79" i="20"/>
  <c r="DJ73" i="25" s="1"/>
  <c r="LG94" i="20"/>
  <c r="AR94" i="20" s="1"/>
  <c r="IL95" i="20"/>
  <c r="DC90" i="25"/>
  <c r="AB73" i="20"/>
  <c r="JV82" i="20"/>
  <c r="CS76" i="25" s="1"/>
  <c r="CJ67" i="25"/>
  <c r="DF54" i="25"/>
  <c r="DF51" i="25" s="1"/>
  <c r="DF89" i="25"/>
  <c r="DF85" i="25" s="1"/>
  <c r="KB87" i="20"/>
  <c r="CX81" i="25" s="1"/>
  <c r="I64" i="20"/>
  <c r="JW64" i="20"/>
  <c r="CT59" i="25" s="1"/>
  <c r="IU95" i="20"/>
  <c r="IV95" i="20" s="1"/>
  <c r="CL89" i="25" s="1"/>
  <c r="KB62" i="20"/>
  <c r="CX57" i="25" s="1"/>
  <c r="JW86" i="20"/>
  <c r="CT80" i="25" s="1"/>
  <c r="JV73" i="20"/>
  <c r="CS67" i="25" s="1"/>
  <c r="X66" i="20"/>
  <c r="AQ94" i="20"/>
  <c r="IV61" i="20"/>
  <c r="CL56" i="25" s="1"/>
  <c r="AQ93" i="20"/>
  <c r="JV78" i="20"/>
  <c r="CS72" i="25" s="1"/>
  <c r="IL73" i="20"/>
  <c r="KB79" i="20"/>
  <c r="CX73" i="25" s="1"/>
  <c r="CW73" i="25"/>
  <c r="JW79" i="20"/>
  <c r="CT73" i="25" s="1"/>
  <c r="LG93" i="20"/>
  <c r="DI87" i="25" s="1"/>
  <c r="KB86" i="20"/>
  <c r="CX80" i="25" s="1"/>
  <c r="AD78" i="20"/>
  <c r="LA79" i="20"/>
  <c r="DD73" i="25" s="1"/>
  <c r="O62" i="20"/>
  <c r="JV66" i="20"/>
  <c r="CS61" i="25" s="1"/>
  <c r="V73" i="20"/>
  <c r="H67" i="25"/>
  <c r="AQ62" i="20"/>
  <c r="KC58" i="20"/>
  <c r="CY53" i="25" s="1"/>
  <c r="LG66" i="20"/>
  <c r="DI61" i="25" s="1"/>
  <c r="LA81" i="20"/>
  <c r="DD75" i="25" s="1"/>
  <c r="IQ80" i="20"/>
  <c r="CH74" i="25" s="1"/>
  <c r="CJ52" i="25"/>
  <c r="LA65" i="20"/>
  <c r="DD60" i="25" s="1"/>
  <c r="KB94" i="20"/>
  <c r="CX88" i="25" s="1"/>
  <c r="DB69" i="25"/>
  <c r="IU73" i="20"/>
  <c r="H73" i="20"/>
  <c r="IO73" i="20"/>
  <c r="JV92" i="20"/>
  <c r="JW92" i="20" s="1"/>
  <c r="CT86" i="25" s="1"/>
  <c r="AD59" i="20"/>
  <c r="IN91" i="20"/>
  <c r="DB63" i="25"/>
  <c r="KB78" i="20"/>
  <c r="CX72" i="25" s="1"/>
  <c r="CW80" i="25"/>
  <c r="LH63" i="20"/>
  <c r="DJ58" i="25" s="1"/>
  <c r="DH58" i="25"/>
  <c r="IW72" i="20"/>
  <c r="CM66" i="25" s="1"/>
  <c r="I57" i="20"/>
  <c r="KB63" i="20"/>
  <c r="LA78" i="20"/>
  <c r="LH73" i="20"/>
  <c r="DJ67" i="25" s="1"/>
  <c r="I89" i="20"/>
  <c r="AL82" i="20"/>
  <c r="V72" i="20"/>
  <c r="LF68" i="20"/>
  <c r="IM85" i="20"/>
  <c r="LG62" i="20"/>
  <c r="DI57" i="25" s="1"/>
  <c r="CU52" i="25"/>
  <c r="LB82" i="20"/>
  <c r="DE76" i="25" s="1"/>
  <c r="CW74" i="25"/>
  <c r="IP61" i="20"/>
  <c r="CG56" i="25" s="1"/>
  <c r="KB64" i="20"/>
  <c r="CX59" i="25" s="1"/>
  <c r="IL70" i="20"/>
  <c r="KB70" i="20"/>
  <c r="CX65" i="25" s="1"/>
  <c r="LA88" i="20"/>
  <c r="DD82" i="25" s="1"/>
  <c r="LB95" i="20"/>
  <c r="DE89" i="25" s="1"/>
  <c r="AD65" i="20"/>
  <c r="LF85" i="20"/>
  <c r="LH76" i="20"/>
  <c r="DJ70" i="25" s="1"/>
  <c r="JW58" i="20"/>
  <c r="CT53" i="25" s="1"/>
  <c r="LG96" i="20"/>
  <c r="DI90" i="25" s="1"/>
  <c r="LG83" i="20"/>
  <c r="DI77" i="25" s="1"/>
  <c r="KB82" i="20"/>
  <c r="DD65" i="25"/>
  <c r="LB70" i="20"/>
  <c r="DE65" i="25" s="1"/>
  <c r="AB83" i="20"/>
  <c r="IP89" i="20"/>
  <c r="CG83" i="25" s="1"/>
  <c r="LG70" i="20"/>
  <c r="DI65" i="25" s="1"/>
  <c r="KA56" i="20"/>
  <c r="DH66" i="25"/>
  <c r="JV61" i="20"/>
  <c r="CS56" i="25" s="1"/>
  <c r="CW90" i="25"/>
  <c r="KB96" i="20"/>
  <c r="AI89" i="20"/>
  <c r="I94" i="20"/>
  <c r="DI75" i="25"/>
  <c r="CV63" i="25"/>
  <c r="DB51" i="25"/>
  <c r="IL93" i="20"/>
  <c r="AD60" i="20"/>
  <c r="KB60" i="20"/>
  <c r="CX55" i="25" s="1"/>
  <c r="AD66" i="20"/>
  <c r="CW54" i="25"/>
  <c r="KZ75" i="20"/>
  <c r="JV60" i="20"/>
  <c r="CS55" i="25" s="1"/>
  <c r="KB93" i="20"/>
  <c r="CX87" i="25" s="1"/>
  <c r="KY54" i="20"/>
  <c r="KY5" i="20" s="1"/>
  <c r="LG72" i="20"/>
  <c r="DI66" i="25" s="1"/>
  <c r="IT85" i="20"/>
  <c r="DH70" i="25"/>
  <c r="CW89" i="25"/>
  <c r="IW65" i="20"/>
  <c r="CM60" i="25" s="1"/>
  <c r="CF66" i="25"/>
  <c r="IP72" i="20"/>
  <c r="IQ72" i="20" s="1"/>
  <c r="CH66" i="25" s="1"/>
  <c r="LA66" i="20"/>
  <c r="DD61" i="25" s="1"/>
  <c r="AD64" i="20"/>
  <c r="CP69" i="25"/>
  <c r="IM4" i="20"/>
  <c r="IW92" i="20"/>
  <c r="CM86" i="25" s="1"/>
  <c r="CE85" i="25"/>
  <c r="O60" i="20"/>
  <c r="KC83" i="20"/>
  <c r="CY77" i="25" s="1"/>
  <c r="DB79" i="25"/>
  <c r="CP79" i="25"/>
  <c r="KB66" i="20"/>
  <c r="CX61" i="25" s="1"/>
  <c r="KB73" i="20"/>
  <c r="CW67" i="25"/>
  <c r="CW63" i="25" s="1"/>
  <c r="LA64" i="20"/>
  <c r="CQ69" i="25"/>
  <c r="JV57" i="20"/>
  <c r="JW57" i="20" s="1"/>
  <c r="CR52" i="25"/>
  <c r="H60" i="20"/>
  <c r="DB4" i="25"/>
  <c r="LB96" i="20"/>
  <c r="DE90" i="25" s="1"/>
  <c r="DG69" i="25"/>
  <c r="CQ79" i="25"/>
  <c r="JU68" i="20"/>
  <c r="DB85" i="25"/>
  <c r="KA68" i="20"/>
  <c r="DC74" i="25"/>
  <c r="LB80" i="20"/>
  <c r="DE74" i="25" s="1"/>
  <c r="I62" i="20"/>
  <c r="JS4" i="20"/>
  <c r="KX56" i="20"/>
  <c r="KB89" i="20"/>
  <c r="CX83" i="25" s="1"/>
  <c r="LH60" i="20"/>
  <c r="DJ55" i="25" s="1"/>
  <c r="IM91" i="20"/>
  <c r="DC58" i="25"/>
  <c r="LA63" i="20"/>
  <c r="DD58" i="25" s="1"/>
  <c r="AQ65" i="20"/>
  <c r="H55" i="25"/>
  <c r="H94" i="20"/>
  <c r="I60" i="20"/>
  <c r="AI71" i="20"/>
  <c r="AQ77" i="20"/>
  <c r="IT91" i="20"/>
  <c r="KZ56" i="20"/>
  <c r="DH89" i="25"/>
  <c r="KB65" i="20"/>
  <c r="CX60" i="25" s="1"/>
  <c r="KB81" i="20"/>
  <c r="DA85" i="25"/>
  <c r="CQ51" i="25"/>
  <c r="H57" i="25"/>
  <c r="AD70" i="20"/>
  <c r="CJ85" i="25"/>
  <c r="CQ4" i="25"/>
  <c r="LF75" i="20"/>
  <c r="JZ54" i="20"/>
  <c r="JZ5" i="20" s="1"/>
  <c r="DG51" i="25"/>
  <c r="LG87" i="20"/>
  <c r="LH87" i="20" s="1"/>
  <c r="DJ81" i="25" s="1"/>
  <c r="DH74" i="25"/>
  <c r="LG80" i="20"/>
  <c r="CW56" i="25"/>
  <c r="KB61" i="20"/>
  <c r="CX56" i="25" s="1"/>
  <c r="O94" i="20"/>
  <c r="AQ82" i="20"/>
  <c r="IL89" i="20"/>
  <c r="IT4" i="20"/>
  <c r="IN85" i="20"/>
  <c r="LA68" i="20"/>
  <c r="CV4" i="25"/>
  <c r="LA61" i="20"/>
  <c r="DD56" i="25" s="1"/>
  <c r="DC80" i="25"/>
  <c r="LA86" i="20"/>
  <c r="LG65" i="20"/>
  <c r="DI60" i="25" s="1"/>
  <c r="CR88" i="25"/>
  <c r="CW70" i="25"/>
  <c r="KA75" i="20"/>
  <c r="CW82" i="25"/>
  <c r="KB88" i="20"/>
  <c r="CX82" i="25" s="1"/>
  <c r="JW59" i="20"/>
  <c r="CS54" i="25"/>
  <c r="IL61" i="20"/>
  <c r="AQ78" i="20"/>
  <c r="KX4" i="20"/>
  <c r="IN4" i="20"/>
  <c r="LA83" i="20"/>
  <c r="DD77" i="25" s="1"/>
  <c r="CP64" i="25"/>
  <c r="CP63" i="25" s="1"/>
  <c r="JS68" i="20"/>
  <c r="IT75" i="20"/>
  <c r="CJ72" i="25"/>
  <c r="JU4" i="20"/>
  <c r="JV93" i="20"/>
  <c r="CR87" i="25"/>
  <c r="DH79" i="25"/>
  <c r="IL65" i="20"/>
  <c r="CF77" i="25"/>
  <c r="IP83" i="20"/>
  <c r="CG77" i="25" s="1"/>
  <c r="DC57" i="25"/>
  <c r="LA62" i="20"/>
  <c r="DD57" i="25" s="1"/>
  <c r="CK65" i="25"/>
  <c r="JW65" i="20"/>
  <c r="CT60" i="25" s="1"/>
  <c r="CS60" i="25"/>
  <c r="CK86" i="25"/>
  <c r="LF91" i="20"/>
  <c r="DH86" i="25"/>
  <c r="IL88" i="20"/>
  <c r="IU88" i="20"/>
  <c r="CK82" i="25" s="1"/>
  <c r="IO88" i="20"/>
  <c r="CF82" i="25" s="1"/>
  <c r="CW55" i="25"/>
  <c r="LG77" i="20"/>
  <c r="AR77" i="20" s="1"/>
  <c r="CP86" i="25"/>
  <c r="CP85" i="25" s="1"/>
  <c r="JS91" i="20"/>
  <c r="LD75" i="20"/>
  <c r="DF70" i="25"/>
  <c r="DF69" i="25" s="1"/>
  <c r="IW83" i="20"/>
  <c r="LB77" i="20"/>
  <c r="DE71" i="25" s="1"/>
  <c r="IL64" i="20"/>
  <c r="IO64" i="20"/>
  <c r="IU64" i="20"/>
  <c r="CK59" i="25" s="1"/>
  <c r="JV76" i="20"/>
  <c r="CR70" i="25"/>
  <c r="JU75" i="20"/>
  <c r="IL96" i="20"/>
  <c r="IU96" i="20"/>
  <c r="CK90" i="25" s="1"/>
  <c r="IO96" i="20"/>
  <c r="CU74" i="25"/>
  <c r="CU69" i="25" s="1"/>
  <c r="IL80" i="20"/>
  <c r="CF86" i="25"/>
  <c r="DD67" i="25"/>
  <c r="LB73" i="20"/>
  <c r="DE67" i="25" s="1"/>
  <c r="LA57" i="20"/>
  <c r="O64" i="20"/>
  <c r="IO78" i="20"/>
  <c r="IL78" i="20"/>
  <c r="IU78" i="20"/>
  <c r="IQ92" i="20"/>
  <c r="IL86" i="20"/>
  <c r="CJ80" i="25"/>
  <c r="CJ79" i="25" s="1"/>
  <c r="LF4" i="20"/>
  <c r="KX91" i="20"/>
  <c r="DD66" i="25"/>
  <c r="LB72" i="20"/>
  <c r="DE66" i="25" s="1"/>
  <c r="DC55" i="25"/>
  <c r="LB60" i="20"/>
  <c r="DE55" i="25" s="1"/>
  <c r="DC81" i="25"/>
  <c r="LA87" i="20"/>
  <c r="KZ85" i="20"/>
  <c r="CU53" i="25"/>
  <c r="AB58" i="20"/>
  <c r="DH59" i="25"/>
  <c r="LG64" i="20"/>
  <c r="DI59" i="25" s="1"/>
  <c r="CE64" i="25"/>
  <c r="IN68" i="20"/>
  <c r="CQ63" i="25"/>
  <c r="IL81" i="20"/>
  <c r="IO81" i="20"/>
  <c r="IP81" i="20" s="1"/>
  <c r="CG75" i="25" s="1"/>
  <c r="IU81" i="20"/>
  <c r="IV81" i="20" s="1"/>
  <c r="CL75" i="25" s="1"/>
  <c r="IU58" i="20"/>
  <c r="IV58" i="20" s="1"/>
  <c r="IW58" i="20" s="1"/>
  <c r="IO58" i="20"/>
  <c r="IP58" i="20" s="1"/>
  <c r="IL58" i="20"/>
  <c r="H58" i="20"/>
  <c r="H53" i="25"/>
  <c r="IU63" i="20"/>
  <c r="IL63" i="20"/>
  <c r="IO63" i="20"/>
  <c r="IU86" i="20"/>
  <c r="CK80" i="25" s="1"/>
  <c r="IO86" i="20"/>
  <c r="CF80" i="25" s="1"/>
  <c r="JV89" i="20"/>
  <c r="CR83" i="25"/>
  <c r="CR79" i="25" s="1"/>
  <c r="IM56" i="20"/>
  <c r="IL77" i="20"/>
  <c r="IO77" i="20"/>
  <c r="IP77" i="20" s="1"/>
  <c r="IU77" i="20"/>
  <c r="IV77" i="20" s="1"/>
  <c r="DF64" i="25"/>
  <c r="DF63" i="25" s="1"/>
  <c r="LD68" i="20"/>
  <c r="CX89" i="25"/>
  <c r="KC95" i="20"/>
  <c r="CY89" i="25" s="1"/>
  <c r="JY56" i="20"/>
  <c r="CX54" i="25"/>
  <c r="KC59" i="20"/>
  <c r="JW62" i="20"/>
  <c r="CT57" i="25" s="1"/>
  <c r="CS57" i="25"/>
  <c r="IL82" i="20"/>
  <c r="IT56" i="20"/>
  <c r="CS64" i="25"/>
  <c r="CU86" i="25"/>
  <c r="CU85" i="25" s="1"/>
  <c r="JY91" i="20"/>
  <c r="DA70" i="25"/>
  <c r="DA69" i="25" s="1"/>
  <c r="KX75" i="20"/>
  <c r="V71" i="20"/>
  <c r="AD76" i="20"/>
  <c r="Y59" i="20"/>
  <c r="AB71" i="20"/>
  <c r="AO72" i="20"/>
  <c r="H64" i="20"/>
  <c r="IL79" i="20"/>
  <c r="LD56" i="20"/>
  <c r="LF56" i="20"/>
  <c r="KA85" i="20"/>
  <c r="JS75" i="20"/>
  <c r="IW80" i="20"/>
  <c r="CM74" i="25" s="1"/>
  <c r="DC87" i="25"/>
  <c r="LA93" i="20"/>
  <c r="KC57" i="20"/>
  <c r="CX52" i="25"/>
  <c r="JW87" i="20"/>
  <c r="CT81" i="25" s="1"/>
  <c r="CS81" i="25"/>
  <c r="LA89" i="20"/>
  <c r="CP53" i="25"/>
  <c r="V58" i="20"/>
  <c r="JS56" i="20"/>
  <c r="CE70" i="25"/>
  <c r="CE69" i="25" s="1"/>
  <c r="IN75" i="20"/>
  <c r="IU69" i="20"/>
  <c r="IV69" i="20" s="1"/>
  <c r="IL69" i="20"/>
  <c r="IM68" i="20"/>
  <c r="IO69" i="20"/>
  <c r="IO94" i="20"/>
  <c r="IL94" i="20"/>
  <c r="IU94" i="20"/>
  <c r="IU60" i="20"/>
  <c r="CK55" i="25" s="1"/>
  <c r="IL60" i="20"/>
  <c r="IO60" i="20"/>
  <c r="IP60" i="20" s="1"/>
  <c r="CG55" i="25" s="1"/>
  <c r="CJ53" i="25"/>
  <c r="O58" i="20"/>
  <c r="LD85" i="20"/>
  <c r="CR74" i="25"/>
  <c r="JV80" i="20"/>
  <c r="CS74" i="25" s="1"/>
  <c r="KB72" i="20"/>
  <c r="JU91" i="20"/>
  <c r="CR89" i="25"/>
  <c r="LB71" i="20"/>
  <c r="IQ57" i="20"/>
  <c r="CH52" i="25" s="1"/>
  <c r="CF52" i="25"/>
  <c r="LG61" i="20"/>
  <c r="JY4" i="20"/>
  <c r="LG58" i="20"/>
  <c r="DI53" i="25" s="1"/>
  <c r="KB76" i="20"/>
  <c r="DC77" i="25"/>
  <c r="IL66" i="20"/>
  <c r="IO66" i="20"/>
  <c r="CF61" i="25" s="1"/>
  <c r="IU66" i="20"/>
  <c r="CG54" i="25"/>
  <c r="IU71" i="20"/>
  <c r="IV71" i="20" s="1"/>
  <c r="IO71" i="20"/>
  <c r="IP71" i="20" s="1"/>
  <c r="IQ71" i="20" s="1"/>
  <c r="IR71" i="20" s="1"/>
  <c r="DA64" i="25"/>
  <c r="DA63" i="25" s="1"/>
  <c r="KX68" i="20"/>
  <c r="DA57" i="25"/>
  <c r="AI62" i="20"/>
  <c r="CX64" i="25"/>
  <c r="H59" i="25"/>
  <c r="CU79" i="25"/>
  <c r="KC69" i="20"/>
  <c r="CR77" i="25"/>
  <c r="JV83" i="20"/>
  <c r="CS77" i="25" s="1"/>
  <c r="DG4" i="25"/>
  <c r="KA4" i="20"/>
  <c r="LH95" i="20"/>
  <c r="DJ89" i="25" s="1"/>
  <c r="JV94" i="20"/>
  <c r="CV51" i="25"/>
  <c r="LD91" i="20"/>
  <c r="JW69" i="20"/>
  <c r="IM75" i="20"/>
  <c r="IL76" i="20"/>
  <c r="IO76" i="20"/>
  <c r="IP76" i="20" s="1"/>
  <c r="IU76" i="20"/>
  <c r="CJ64" i="25"/>
  <c r="IT68" i="20"/>
  <c r="CX74" i="25"/>
  <c r="KC80" i="20"/>
  <c r="CY74" i="25" s="1"/>
  <c r="IV70" i="20"/>
  <c r="CE53" i="25"/>
  <c r="CE51" i="25" s="1"/>
  <c r="I58" i="20"/>
  <c r="IN56" i="20"/>
  <c r="CU66" i="25"/>
  <c r="IL72" i="20"/>
  <c r="DF79" i="25"/>
  <c r="DG63" i="25"/>
  <c r="JS85" i="20"/>
  <c r="IV59" i="20"/>
  <c r="CR54" i="25"/>
  <c r="JU56" i="20"/>
  <c r="X59" i="20"/>
  <c r="CQ85" i="25"/>
  <c r="IL57" i="20"/>
  <c r="DA79" i="25"/>
  <c r="LA94" i="20"/>
  <c r="DD88" i="25" s="1"/>
  <c r="DC86" i="25"/>
  <c r="KZ91" i="20"/>
  <c r="LE54" i="20"/>
  <c r="LE5" i="20" s="1"/>
  <c r="IL62" i="20"/>
  <c r="IU62" i="20"/>
  <c r="P62" i="20" s="1"/>
  <c r="IO62" i="20"/>
  <c r="CF57" i="25" s="1"/>
  <c r="CR75" i="25"/>
  <c r="JV81" i="20"/>
  <c r="CS75" i="25" s="1"/>
  <c r="DH72" i="25"/>
  <c r="LG78" i="20"/>
  <c r="DI72" i="25" s="1"/>
  <c r="AE59" i="20"/>
  <c r="AP91" i="20"/>
  <c r="JY75" i="20"/>
  <c r="CU64" i="25"/>
  <c r="JY68" i="20"/>
  <c r="CF60" i="25"/>
  <c r="IP65" i="20"/>
  <c r="CG60" i="25" s="1"/>
  <c r="CJ77" i="25"/>
  <c r="IL83" i="20"/>
  <c r="JY85" i="20"/>
  <c r="IL59" i="20"/>
  <c r="AB81" i="20"/>
  <c r="AI69" i="20"/>
  <c r="IV89" i="20"/>
  <c r="CL83" i="25" s="1"/>
  <c r="LD4" i="20"/>
  <c r="V83" i="20"/>
  <c r="AO71" i="20"/>
  <c r="IL87" i="20"/>
  <c r="KZ4" i="20"/>
  <c r="IQ93" i="20"/>
  <c r="IR93" i="20" s="1"/>
  <c r="IU79" i="20"/>
  <c r="IO79" i="20"/>
  <c r="CF73" i="25" s="1"/>
  <c r="DI82" i="25"/>
  <c r="LH88" i="20"/>
  <c r="DJ82" i="25" s="1"/>
  <c r="LG57" i="20"/>
  <c r="LH57" i="20" s="1"/>
  <c r="DJ52" i="25" s="1"/>
  <c r="DH52" i="25"/>
  <c r="IL92" i="20"/>
  <c r="CW88" i="25"/>
  <c r="KA91" i="20"/>
  <c r="JW63" i="20"/>
  <c r="CT58" i="25" s="1"/>
  <c r="LG82" i="20"/>
  <c r="DI76" i="25" s="1"/>
  <c r="DC53" i="25"/>
  <c r="LB58" i="20"/>
  <c r="DE53" i="25" s="1"/>
  <c r="CS90" i="25"/>
  <c r="JW96" i="20"/>
  <c r="CT90" i="25" s="1"/>
  <c r="JV88" i="20"/>
  <c r="LG92" i="20"/>
  <c r="DH65" i="25"/>
  <c r="DI64" i="25"/>
  <c r="IQ59" i="20"/>
  <c r="CH54" i="25" s="1"/>
  <c r="CR65" i="25"/>
  <c r="CR63" i="25" s="1"/>
  <c r="JV70" i="20"/>
  <c r="JU85" i="20"/>
  <c r="JT54" i="20"/>
  <c r="JT5" i="20" s="1"/>
  <c r="JV95" i="20"/>
  <c r="CK52" i="25"/>
  <c r="IV57" i="20"/>
  <c r="KX85" i="20"/>
  <c r="IL71" i="20"/>
  <c r="O71" i="20"/>
  <c r="LA92" i="20"/>
  <c r="DE64" i="25"/>
  <c r="DJ54" i="25"/>
  <c r="CK81" i="25"/>
  <c r="CM87" i="25"/>
  <c r="CK87" i="25"/>
  <c r="DE54" i="25"/>
  <c r="CG87" i="25"/>
  <c r="CE79" i="25"/>
  <c r="CF87" i="25"/>
  <c r="CG81" i="25"/>
  <c r="IV87" i="20"/>
  <c r="IW87" i="20" s="1"/>
  <c r="DI54" i="25"/>
  <c r="IQ87" i="20"/>
  <c r="CF81" i="25"/>
  <c r="CL87" i="25"/>
  <c r="IX93" i="20"/>
  <c r="DE70" i="25"/>
  <c r="ER62" i="20"/>
  <c r="BG80" i="25"/>
  <c r="CA52" i="25"/>
  <c r="AB72" i="20"/>
  <c r="BX51" i="25"/>
  <c r="AY67" i="25"/>
  <c r="Y65" i="20"/>
  <c r="BJ60" i="25"/>
  <c r="GI77" i="20"/>
  <c r="BP71" i="25" s="1"/>
  <c r="GE4" i="20"/>
  <c r="HL56" i="20"/>
  <c r="V63" i="20"/>
  <c r="BM63" i="25"/>
  <c r="V81" i="20"/>
  <c r="GE56" i="20"/>
  <c r="BM85" i="25"/>
  <c r="BX4" i="25"/>
  <c r="FB71" i="20"/>
  <c r="BJ72" i="25"/>
  <c r="BJ71" i="25"/>
  <c r="BS85" i="25"/>
  <c r="GC78" i="20"/>
  <c r="BK72" i="25" s="1"/>
  <c r="X78" i="20"/>
  <c r="BX63" i="25"/>
  <c r="FY56" i="20"/>
  <c r="BI72" i="25"/>
  <c r="BX85" i="25"/>
  <c r="BM4" i="25"/>
  <c r="GH71" i="20"/>
  <c r="AE71" i="20" s="1"/>
  <c r="BO56" i="25"/>
  <c r="GI61" i="20"/>
  <c r="BP56" i="25" s="1"/>
  <c r="BZ54" i="25"/>
  <c r="HN59" i="20"/>
  <c r="CA54" i="25" s="1"/>
  <c r="HN87" i="20"/>
  <c r="CA81" i="25" s="1"/>
  <c r="BZ81" i="25"/>
  <c r="BK60" i="25"/>
  <c r="BM51" i="25"/>
  <c r="HG57" i="20"/>
  <c r="BT52" i="25"/>
  <c r="AK57" i="20"/>
  <c r="GC60" i="20"/>
  <c r="BK55" i="25" s="1"/>
  <c r="BW52" i="25"/>
  <c r="AO57" i="20"/>
  <c r="ER57" i="20"/>
  <c r="HK54" i="20"/>
  <c r="HK5" i="20" s="1"/>
  <c r="FY4" i="20"/>
  <c r="BS63" i="25"/>
  <c r="BR52" i="25"/>
  <c r="AI57" i="20"/>
  <c r="BM69" i="25"/>
  <c r="EX60" i="20"/>
  <c r="HL4" i="20"/>
  <c r="HN64" i="20"/>
  <c r="BZ59" i="25"/>
  <c r="BJ81" i="25"/>
  <c r="BZ64" i="25"/>
  <c r="BZ70" i="25"/>
  <c r="BO83" i="25"/>
  <c r="HH87" i="20"/>
  <c r="BU81" i="25"/>
  <c r="CA61" i="25"/>
  <c r="BJ82" i="25"/>
  <c r="BK87" i="25"/>
  <c r="BV54" i="25"/>
  <c r="CA76" i="25"/>
  <c r="GC94" i="20"/>
  <c r="BJ88" i="25"/>
  <c r="GB91" i="20"/>
  <c r="CA88" i="25"/>
  <c r="CA60" i="25"/>
  <c r="BV71" i="25"/>
  <c r="BU82" i="25"/>
  <c r="BK80" i="25"/>
  <c r="AO60" i="20"/>
  <c r="BW55" i="25"/>
  <c r="GI76" i="20"/>
  <c r="BO70" i="25"/>
  <c r="GH87" i="20"/>
  <c r="BN81" i="25"/>
  <c r="AD87" i="20"/>
  <c r="BA89" i="25"/>
  <c r="O95" i="20"/>
  <c r="BU83" i="25"/>
  <c r="X64" i="20"/>
  <c r="GB64" i="20"/>
  <c r="BI59" i="25"/>
  <c r="BG89" i="25"/>
  <c r="V95" i="20"/>
  <c r="BK86" i="25"/>
  <c r="HN83" i="20"/>
  <c r="BY77" i="25"/>
  <c r="AQ83" i="20"/>
  <c r="V62" i="20"/>
  <c r="BG57" i="25"/>
  <c r="BU59" i="25"/>
  <c r="HH64" i="20"/>
  <c r="AQ86" i="20"/>
  <c r="BY80" i="25"/>
  <c r="HL85" i="20"/>
  <c r="CA67" i="25"/>
  <c r="AV64" i="25"/>
  <c r="I69" i="20"/>
  <c r="ET68" i="20"/>
  <c r="BL76" i="25"/>
  <c r="AB82" i="20"/>
  <c r="V92" i="20"/>
  <c r="BG86" i="25"/>
  <c r="FY91" i="20"/>
  <c r="AB60" i="20"/>
  <c r="BL55" i="25"/>
  <c r="BJ56" i="25"/>
  <c r="HG96" i="20"/>
  <c r="HH96" i="20" s="1"/>
  <c r="BT90" i="25"/>
  <c r="BT56" i="25"/>
  <c r="BA71" i="25"/>
  <c r="O77" i="20"/>
  <c r="H72" i="20"/>
  <c r="H66" i="25"/>
  <c r="FA72" i="20"/>
  <c r="FB72" i="20" s="1"/>
  <c r="EU72" i="20"/>
  <c r="EV72" i="20" s="1"/>
  <c r="ER72" i="20"/>
  <c r="H74" i="25"/>
  <c r="H80" i="20"/>
  <c r="EU80" i="20"/>
  <c r="FA80" i="20"/>
  <c r="FB80" i="20" s="1"/>
  <c r="ER80" i="20"/>
  <c r="BW67" i="25"/>
  <c r="AO73" i="20"/>
  <c r="ER73" i="20"/>
  <c r="CA72" i="25"/>
  <c r="AW59" i="25"/>
  <c r="EV64" i="20"/>
  <c r="AV61" i="25"/>
  <c r="I66" i="20"/>
  <c r="BJ65" i="25"/>
  <c r="GC70" i="20"/>
  <c r="BW77" i="25"/>
  <c r="AO83" i="20"/>
  <c r="AO93" i="20"/>
  <c r="BW87" i="25"/>
  <c r="AV60" i="25"/>
  <c r="I65" i="20"/>
  <c r="HM58" i="20"/>
  <c r="GA75" i="20"/>
  <c r="BI70" i="25"/>
  <c r="X76" i="20"/>
  <c r="AB77" i="20"/>
  <c r="BL71" i="25"/>
  <c r="CA73" i="25"/>
  <c r="BZ90" i="25"/>
  <c r="BR55" i="25"/>
  <c r="AI60" i="20"/>
  <c r="GH92" i="20"/>
  <c r="BN86" i="25"/>
  <c r="GG91" i="20"/>
  <c r="ER60" i="20"/>
  <c r="BU70" i="25"/>
  <c r="HH76" i="20"/>
  <c r="BL89" i="25"/>
  <c r="AB95" i="20"/>
  <c r="BH4" i="25"/>
  <c r="BH51" i="25"/>
  <c r="HF91" i="20"/>
  <c r="AK93" i="20"/>
  <c r="HG93" i="20"/>
  <c r="BT87" i="25"/>
  <c r="EV71" i="20"/>
  <c r="I87" i="20"/>
  <c r="AV81" i="25"/>
  <c r="BY86" i="25"/>
  <c r="AQ92" i="20"/>
  <c r="HL91" i="20"/>
  <c r="HM92" i="20"/>
  <c r="BT77" i="25"/>
  <c r="AK83" i="20"/>
  <c r="BI74" i="25"/>
  <c r="X80" i="20"/>
  <c r="BG76" i="25"/>
  <c r="V82" i="20"/>
  <c r="CA87" i="25"/>
  <c r="BP54" i="25"/>
  <c r="BT80" i="25"/>
  <c r="AK86" i="20"/>
  <c r="HG86" i="20"/>
  <c r="HH86" i="20" s="1"/>
  <c r="HF85" i="20"/>
  <c r="BG88" i="25"/>
  <c r="V94" i="20"/>
  <c r="BG72" i="25"/>
  <c r="V78" i="20"/>
  <c r="BG54" i="25"/>
  <c r="V59" i="20"/>
  <c r="AO77" i="20"/>
  <c r="BW71" i="25"/>
  <c r="BY75" i="25"/>
  <c r="HM81" i="20"/>
  <c r="AK94" i="20"/>
  <c r="HG94" i="20"/>
  <c r="HH94" i="20" s="1"/>
  <c r="BT88" i="25"/>
  <c r="BR59" i="25"/>
  <c r="AI64" i="20"/>
  <c r="BR67" i="25"/>
  <c r="AI73" i="20"/>
  <c r="BJ55" i="25"/>
  <c r="BZ72" i="25"/>
  <c r="BI80" i="25"/>
  <c r="GA85" i="20"/>
  <c r="X86" i="20"/>
  <c r="H61" i="25"/>
  <c r="H66" i="20"/>
  <c r="ER66" i="20"/>
  <c r="EU66" i="20"/>
  <c r="EV66" i="20" s="1"/>
  <c r="FA66" i="20"/>
  <c r="FB66" i="20" s="1"/>
  <c r="FA92" i="20"/>
  <c r="FB92" i="20" s="1"/>
  <c r="FC92" i="20" s="1"/>
  <c r="H86" i="25"/>
  <c r="ES91" i="20"/>
  <c r="H92" i="20"/>
  <c r="EU92" i="20"/>
  <c r="EV92" i="20" s="1"/>
  <c r="ER92" i="20"/>
  <c r="BT55" i="25"/>
  <c r="AK60" i="20"/>
  <c r="HH60" i="20"/>
  <c r="BV86" i="25"/>
  <c r="BR77" i="25"/>
  <c r="AI83" i="20"/>
  <c r="BJ57" i="25"/>
  <c r="GC62" i="20"/>
  <c r="BA56" i="25"/>
  <c r="O61" i="20"/>
  <c r="EU88" i="20"/>
  <c r="H88" i="20"/>
  <c r="H82" i="25"/>
  <c r="FA88" i="20"/>
  <c r="ER88" i="20"/>
  <c r="BI73" i="25"/>
  <c r="BA60" i="25"/>
  <c r="O65" i="20"/>
  <c r="BJ67" i="25"/>
  <c r="BY81" i="25"/>
  <c r="AQ87" i="20"/>
  <c r="BZ66" i="25"/>
  <c r="HN76" i="20"/>
  <c r="O76" i="20"/>
  <c r="BA70" i="25"/>
  <c r="EZ91" i="20"/>
  <c r="O96" i="20"/>
  <c r="BA90" i="25"/>
  <c r="HG78" i="20"/>
  <c r="HF75" i="20"/>
  <c r="BT72" i="25"/>
  <c r="AK78" i="20"/>
  <c r="I61" i="20"/>
  <c r="AV56" i="25"/>
  <c r="BW60" i="25"/>
  <c r="AO65" i="20"/>
  <c r="BL65" i="25"/>
  <c r="AB70" i="20"/>
  <c r="AV87" i="25"/>
  <c r="I93" i="20"/>
  <c r="AY55" i="25"/>
  <c r="BK71" i="25"/>
  <c r="ER87" i="20"/>
  <c r="EU87" i="20"/>
  <c r="H87" i="20"/>
  <c r="H81" i="25"/>
  <c r="FA87" i="20"/>
  <c r="GC61" i="20"/>
  <c r="AO94" i="20"/>
  <c r="BW88" i="25"/>
  <c r="I86" i="20"/>
  <c r="AV80" i="25"/>
  <c r="ET85" i="20"/>
  <c r="BU89" i="25"/>
  <c r="BL88" i="25"/>
  <c r="ER94" i="20"/>
  <c r="AB94" i="20"/>
  <c r="AI63" i="20"/>
  <c r="BR58" i="25"/>
  <c r="BL72" i="25"/>
  <c r="AB78" i="20"/>
  <c r="BO57" i="25"/>
  <c r="GI62" i="20"/>
  <c r="HG66" i="20"/>
  <c r="HH66" i="20" s="1"/>
  <c r="BT61" i="25"/>
  <c r="AB59" i="20"/>
  <c r="BL54" i="25"/>
  <c r="AI77" i="20"/>
  <c r="BR71" i="25"/>
  <c r="BS51" i="25"/>
  <c r="BW59" i="25"/>
  <c r="AO64" i="20"/>
  <c r="HM61" i="20"/>
  <c r="BY56" i="25"/>
  <c r="AV54" i="25"/>
  <c r="I59" i="20"/>
  <c r="ET56" i="20"/>
  <c r="ET4" i="20"/>
  <c r="BL73" i="25"/>
  <c r="AB79" i="20"/>
  <c r="BT81" i="25"/>
  <c r="AK87" i="20"/>
  <c r="BH79" i="25"/>
  <c r="BB59" i="25"/>
  <c r="FB64" i="20"/>
  <c r="AV86" i="25"/>
  <c r="I92" i="20"/>
  <c r="ET91" i="20"/>
  <c r="BL70" i="25"/>
  <c r="GE75" i="20"/>
  <c r="AB76" i="20"/>
  <c r="BL81" i="25"/>
  <c r="AB87" i="20"/>
  <c r="H61" i="20"/>
  <c r="H56" i="25"/>
  <c r="FA61" i="20"/>
  <c r="ER61" i="20"/>
  <c r="EU61" i="20"/>
  <c r="EV61" i="20" s="1"/>
  <c r="BL59" i="25"/>
  <c r="AB64" i="20"/>
  <c r="BA82" i="25"/>
  <c r="O88" i="20"/>
  <c r="HD68" i="20"/>
  <c r="GB75" i="20"/>
  <c r="BJ73" i="25"/>
  <c r="H60" i="25"/>
  <c r="H65" i="20"/>
  <c r="FA65" i="20"/>
  <c r="EU65" i="20"/>
  <c r="EV65" i="20" s="1"/>
  <c r="ER65" i="20"/>
  <c r="BO80" i="25"/>
  <c r="HG80" i="20"/>
  <c r="HH80" i="20" s="1"/>
  <c r="BT74" i="25"/>
  <c r="AK80" i="20"/>
  <c r="BX79" i="25"/>
  <c r="GG68" i="20"/>
  <c r="BN67" i="25"/>
  <c r="BN63" i="25" s="1"/>
  <c r="BW83" i="25"/>
  <c r="AO89" i="20"/>
  <c r="AO88" i="20"/>
  <c r="BW82" i="25"/>
  <c r="BI88" i="25"/>
  <c r="GA91" i="20"/>
  <c r="BU71" i="25"/>
  <c r="AV70" i="25"/>
  <c r="I76" i="20"/>
  <c r="ET75" i="20"/>
  <c r="BZ67" i="25"/>
  <c r="I96" i="20"/>
  <c r="AV90" i="25"/>
  <c r="GI70" i="20"/>
  <c r="BO65" i="25"/>
  <c r="BJ77" i="25"/>
  <c r="GC83" i="20"/>
  <c r="BN58" i="25"/>
  <c r="GI80" i="20"/>
  <c r="BO74" i="25"/>
  <c r="BN83" i="25"/>
  <c r="BT67" i="25"/>
  <c r="AK73" i="20"/>
  <c r="HG73" i="20"/>
  <c r="HH73" i="20" s="1"/>
  <c r="BR60" i="25"/>
  <c r="AI65" i="20"/>
  <c r="V70" i="20"/>
  <c r="BG65" i="25"/>
  <c r="BJ89" i="25"/>
  <c r="BW61" i="25"/>
  <c r="AO66" i="20"/>
  <c r="BA75" i="25"/>
  <c r="O81" i="20"/>
  <c r="O87" i="20"/>
  <c r="BA81" i="25"/>
  <c r="BL61" i="25"/>
  <c r="AB66" i="20"/>
  <c r="BR88" i="25"/>
  <c r="AI94" i="20"/>
  <c r="O86" i="20"/>
  <c r="BA80" i="25"/>
  <c r="EZ85" i="20"/>
  <c r="ER71" i="20"/>
  <c r="BK66" i="25"/>
  <c r="BZ82" i="25"/>
  <c r="BW58" i="25"/>
  <c r="AO63" i="20"/>
  <c r="BO60" i="25"/>
  <c r="GE68" i="20"/>
  <c r="AB69" i="20"/>
  <c r="BL64" i="25"/>
  <c r="BS69" i="25"/>
  <c r="HH88" i="20"/>
  <c r="BT82" i="25"/>
  <c r="BT53" i="25"/>
  <c r="HF4" i="20"/>
  <c r="HF56" i="20"/>
  <c r="HG58" i="20"/>
  <c r="HH58" i="20" s="1"/>
  <c r="O59" i="20"/>
  <c r="BA54" i="25"/>
  <c r="EZ4" i="20"/>
  <c r="EZ56" i="20"/>
  <c r="BG73" i="25"/>
  <c r="V79" i="20"/>
  <c r="ER64" i="20"/>
  <c r="O92" i="20"/>
  <c r="BA86" i="25"/>
  <c r="V76" i="20"/>
  <c r="BG70" i="25"/>
  <c r="FY75" i="20"/>
  <c r="AD81" i="20"/>
  <c r="GH81" i="20"/>
  <c r="BN75" i="25"/>
  <c r="BA83" i="25"/>
  <c r="O89" i="20"/>
  <c r="BG81" i="25"/>
  <c r="V87" i="20"/>
  <c r="V64" i="20"/>
  <c r="BG59" i="25"/>
  <c r="AV82" i="25"/>
  <c r="I88" i="20"/>
  <c r="GC79" i="20"/>
  <c r="BP61" i="25"/>
  <c r="GG85" i="20"/>
  <c r="AO95" i="20"/>
  <c r="BW89" i="25"/>
  <c r="BK64" i="25"/>
  <c r="BR82" i="25"/>
  <c r="AI88" i="20"/>
  <c r="BJ70" i="25"/>
  <c r="BH85" i="25"/>
  <c r="AQ76" i="20"/>
  <c r="HL75" i="20"/>
  <c r="BY70" i="25"/>
  <c r="BT75" i="25"/>
  <c r="GF54" i="20"/>
  <c r="GF5" i="20" s="1"/>
  <c r="HG70" i="20"/>
  <c r="BT65" i="25"/>
  <c r="AK70" i="20"/>
  <c r="H70" i="25"/>
  <c r="H76" i="20"/>
  <c r="FA76" i="20"/>
  <c r="FB76" i="20" s="1"/>
  <c r="EU76" i="20"/>
  <c r="ES75" i="20"/>
  <c r="ER76" i="20"/>
  <c r="BN73" i="25"/>
  <c r="GH79" i="20"/>
  <c r="GI79" i="20" s="1"/>
  <c r="H90" i="25"/>
  <c r="H96" i="20"/>
  <c r="FA96" i="20"/>
  <c r="FB96" i="20" s="1"/>
  <c r="EU96" i="20"/>
  <c r="ER96" i="20"/>
  <c r="AK71" i="20"/>
  <c r="CA66" i="25"/>
  <c r="BW80" i="25"/>
  <c r="AO86" i="20"/>
  <c r="HJ85" i="20"/>
  <c r="BR72" i="25"/>
  <c r="AI78" i="20"/>
  <c r="BR61" i="25"/>
  <c r="AI66" i="20"/>
  <c r="H75" i="25"/>
  <c r="H81" i="20"/>
  <c r="FA81" i="20"/>
  <c r="EU81" i="20"/>
  <c r="BO77" i="25"/>
  <c r="GI83" i="20"/>
  <c r="BG61" i="25"/>
  <c r="V66" i="20"/>
  <c r="H80" i="25"/>
  <c r="H86" i="20"/>
  <c r="FA86" i="20"/>
  <c r="FB86" i="20" s="1"/>
  <c r="FC86" i="20" s="1"/>
  <c r="ER86" i="20"/>
  <c r="ES85" i="20"/>
  <c r="EU86" i="20"/>
  <c r="BR74" i="25"/>
  <c r="AI80" i="20"/>
  <c r="AX55" i="25"/>
  <c r="BS79" i="25"/>
  <c r="BI63" i="25"/>
  <c r="V69" i="20"/>
  <c r="BG64" i="25"/>
  <c r="FY68" i="20"/>
  <c r="HM80" i="20"/>
  <c r="AQ80" i="20"/>
  <c r="BY74" i="25"/>
  <c r="HG79" i="20"/>
  <c r="HH79" i="20" s="1"/>
  <c r="BT73" i="25"/>
  <c r="BK61" i="25"/>
  <c r="AB65" i="20"/>
  <c r="BL60" i="25"/>
  <c r="BA65" i="25"/>
  <c r="O70" i="20"/>
  <c r="O63" i="20"/>
  <c r="BA58" i="25"/>
  <c r="H54" i="25"/>
  <c r="H59" i="20"/>
  <c r="EU59" i="20"/>
  <c r="EV59" i="20" s="1"/>
  <c r="ER59" i="20"/>
  <c r="FA59" i="20"/>
  <c r="FB59" i="20" s="1"/>
  <c r="ES4" i="20"/>
  <c r="ES56" i="20"/>
  <c r="BB88" i="25"/>
  <c r="FB94" i="20"/>
  <c r="BW73" i="25"/>
  <c r="AO79" i="20"/>
  <c r="ER81" i="20"/>
  <c r="BW75" i="25"/>
  <c r="AO81" i="20"/>
  <c r="AQ71" i="20"/>
  <c r="HM71" i="20"/>
  <c r="BG83" i="25"/>
  <c r="V89" i="20"/>
  <c r="AD82" i="20"/>
  <c r="GH82" i="20"/>
  <c r="BN76" i="25"/>
  <c r="BG87" i="25"/>
  <c r="V93" i="20"/>
  <c r="BR76" i="25"/>
  <c r="AI82" i="20"/>
  <c r="H83" i="25"/>
  <c r="H89" i="20"/>
  <c r="EU89" i="20"/>
  <c r="EV89" i="20" s="1"/>
  <c r="FA89" i="20"/>
  <c r="FB89" i="20" s="1"/>
  <c r="ER89" i="20"/>
  <c r="BJ61" i="25"/>
  <c r="BI58" i="25"/>
  <c r="GB63" i="20"/>
  <c r="BW81" i="25"/>
  <c r="AO87" i="20"/>
  <c r="EZ75" i="20"/>
  <c r="O79" i="20"/>
  <c r="BA73" i="25"/>
  <c r="GH63" i="20"/>
  <c r="GH56" i="20" s="1"/>
  <c r="BR89" i="25"/>
  <c r="AI95" i="20"/>
  <c r="H76" i="25"/>
  <c r="H82" i="20"/>
  <c r="EU82" i="20"/>
  <c r="FA82" i="20"/>
  <c r="FB82" i="20" s="1"/>
  <c r="ER82" i="20"/>
  <c r="BJ64" i="25"/>
  <c r="H83" i="20"/>
  <c r="H77" i="25"/>
  <c r="FA83" i="20"/>
  <c r="EU83" i="20"/>
  <c r="ER83" i="20"/>
  <c r="BU75" i="25"/>
  <c r="V61" i="20"/>
  <c r="BG56" i="25"/>
  <c r="HN77" i="20"/>
  <c r="BZ71" i="25"/>
  <c r="BO55" i="25"/>
  <c r="BV77" i="25"/>
  <c r="BM79" i="25"/>
  <c r="BY65" i="25"/>
  <c r="HN70" i="20"/>
  <c r="BL82" i="25"/>
  <c r="AB88" i="20"/>
  <c r="AI86" i="20"/>
  <c r="HD85" i="20"/>
  <c r="BR80" i="25"/>
  <c r="HG71" i="20"/>
  <c r="AL71" i="20" s="1"/>
  <c r="BW72" i="25"/>
  <c r="AO78" i="20"/>
  <c r="BI89" i="25"/>
  <c r="GC95" i="20"/>
  <c r="AV75" i="25"/>
  <c r="I81" i="20"/>
  <c r="BT60" i="25"/>
  <c r="HG65" i="20"/>
  <c r="AK65" i="20"/>
  <c r="AI58" i="20"/>
  <c r="BR53" i="25"/>
  <c r="HD56" i="20"/>
  <c r="HD4" i="20"/>
  <c r="BR56" i="25"/>
  <c r="AI61" i="20"/>
  <c r="AO80" i="20"/>
  <c r="BW74" i="25"/>
  <c r="HN88" i="20"/>
  <c r="BY82" i="25"/>
  <c r="BR66" i="25"/>
  <c r="AI72" i="20"/>
  <c r="GI60" i="20"/>
  <c r="BT58" i="25"/>
  <c r="AK63" i="20"/>
  <c r="HG63" i="20"/>
  <c r="V65" i="20"/>
  <c r="BG60" i="25"/>
  <c r="H70" i="20"/>
  <c r="H65" i="25"/>
  <c r="ER70" i="20"/>
  <c r="EU70" i="20"/>
  <c r="EV70" i="20" s="1"/>
  <c r="FA70" i="20"/>
  <c r="AV58" i="25"/>
  <c r="I63" i="20"/>
  <c r="BR73" i="25"/>
  <c r="AI79" i="20"/>
  <c r="BR75" i="25"/>
  <c r="AI81" i="20"/>
  <c r="AB89" i="20"/>
  <c r="BL83" i="25"/>
  <c r="HN89" i="20"/>
  <c r="BZ83" i="25"/>
  <c r="BL87" i="25"/>
  <c r="AB93" i="20"/>
  <c r="BR65" i="25"/>
  <c r="AI70" i="20"/>
  <c r="BW76" i="25"/>
  <c r="AO82" i="20"/>
  <c r="BP59" i="25"/>
  <c r="BI55" i="25"/>
  <c r="X60" i="20"/>
  <c r="GA4" i="20"/>
  <c r="GA56" i="20"/>
  <c r="H78" i="20"/>
  <c r="FA78" i="20"/>
  <c r="ER78" i="20"/>
  <c r="H72" i="25"/>
  <c r="EU78" i="20"/>
  <c r="GC71" i="20"/>
  <c r="Z71" i="20" s="1"/>
  <c r="BR81" i="25"/>
  <c r="AI87" i="20"/>
  <c r="BU66" i="25"/>
  <c r="HH72" i="20"/>
  <c r="AV73" i="25"/>
  <c r="I79" i="20"/>
  <c r="AQ69" i="20"/>
  <c r="BY64" i="25"/>
  <c r="HL68" i="20"/>
  <c r="ER93" i="20"/>
  <c r="H93" i="20"/>
  <c r="H87" i="25"/>
  <c r="FA93" i="20"/>
  <c r="EU93" i="20"/>
  <c r="BA76" i="25"/>
  <c r="O82" i="20"/>
  <c r="AV77" i="25"/>
  <c r="I83" i="20"/>
  <c r="GI65" i="20"/>
  <c r="BI82" i="25"/>
  <c r="GC76" i="20"/>
  <c r="GG56" i="20"/>
  <c r="BX69" i="25"/>
  <c r="BJ86" i="25"/>
  <c r="AB63" i="20"/>
  <c r="BL58" i="25"/>
  <c r="BY89" i="25"/>
  <c r="AQ95" i="20"/>
  <c r="AB61" i="20"/>
  <c r="BL56" i="25"/>
  <c r="BZ60" i="25"/>
  <c r="BO90" i="25"/>
  <c r="GI96" i="20"/>
  <c r="I95" i="20"/>
  <c r="AV89" i="25"/>
  <c r="BJ87" i="25"/>
  <c r="FY85" i="20"/>
  <c r="V88" i="20"/>
  <c r="BG82" i="25"/>
  <c r="BV57" i="25"/>
  <c r="BZ77" i="25"/>
  <c r="BI83" i="25"/>
  <c r="GB89" i="20"/>
  <c r="GC89" i="20" s="1"/>
  <c r="BV89" i="25"/>
  <c r="BS4" i="25"/>
  <c r="BW53" i="25"/>
  <c r="AO58" i="20"/>
  <c r="HJ56" i="20"/>
  <c r="ER58" i="20"/>
  <c r="O69" i="20"/>
  <c r="BA64" i="25"/>
  <c r="EZ68" i="20"/>
  <c r="AO61" i="20"/>
  <c r="BW56" i="25"/>
  <c r="GI95" i="20"/>
  <c r="BO89" i="25"/>
  <c r="BU55" i="25"/>
  <c r="BG90" i="25"/>
  <c r="V96" i="20"/>
  <c r="BU77" i="25"/>
  <c r="BG74" i="25"/>
  <c r="V80" i="20"/>
  <c r="BT83" i="25"/>
  <c r="AK89" i="20"/>
  <c r="I77" i="20"/>
  <c r="AV71" i="25"/>
  <c r="BO88" i="25"/>
  <c r="GI94" i="20"/>
  <c r="BA66" i="25"/>
  <c r="O72" i="20"/>
  <c r="O80" i="20"/>
  <c r="BA74" i="25"/>
  <c r="BH69" i="25"/>
  <c r="BR54" i="25"/>
  <c r="AI59" i="20"/>
  <c r="H63" i="20"/>
  <c r="H58" i="25"/>
  <c r="EU63" i="20"/>
  <c r="ER63" i="20"/>
  <c r="FA63" i="20"/>
  <c r="AW88" i="25"/>
  <c r="EV94" i="20"/>
  <c r="GC81" i="20"/>
  <c r="BJ75" i="25"/>
  <c r="BW64" i="25"/>
  <c r="AO69" i="20"/>
  <c r="HJ68" i="20"/>
  <c r="AI96" i="20"/>
  <c r="BR90" i="25"/>
  <c r="BL80" i="25"/>
  <c r="AB86" i="20"/>
  <c r="GE85" i="20"/>
  <c r="BW65" i="25"/>
  <c r="AO70" i="20"/>
  <c r="GI88" i="20"/>
  <c r="BO82" i="25"/>
  <c r="I78" i="20"/>
  <c r="AV72" i="25"/>
  <c r="BR70" i="25"/>
  <c r="AI76" i="20"/>
  <c r="HD75" i="20"/>
  <c r="GI89" i="20"/>
  <c r="H73" i="25"/>
  <c r="EU79" i="20"/>
  <c r="EV79" i="20" s="1"/>
  <c r="EW79" i="20" s="1"/>
  <c r="H79" i="20"/>
  <c r="FA79" i="20"/>
  <c r="ER79" i="20"/>
  <c r="BY61" i="25"/>
  <c r="BO61" i="25"/>
  <c r="HN69" i="20"/>
  <c r="BA87" i="25"/>
  <c r="O93" i="20"/>
  <c r="AV76" i="25"/>
  <c r="I82" i="20"/>
  <c r="BA77" i="25"/>
  <c r="O83" i="20"/>
  <c r="AI92" i="20"/>
  <c r="BR86" i="25"/>
  <c r="HD91" i="20"/>
  <c r="GC88" i="20"/>
  <c r="GG4" i="20"/>
  <c r="HH81" i="20"/>
  <c r="BK67" i="25"/>
  <c r="BV76" i="25"/>
  <c r="FB60" i="20"/>
  <c r="BB55" i="25"/>
  <c r="GI78" i="20"/>
  <c r="BO72" i="25"/>
  <c r="H89" i="25"/>
  <c r="H95" i="20"/>
  <c r="EU95" i="20"/>
  <c r="FA95" i="20"/>
  <c r="FB95" i="20" s="1"/>
  <c r="FC95" i="20" s="1"/>
  <c r="ER95" i="20"/>
  <c r="BZ65" i="25"/>
  <c r="BU57" i="25"/>
  <c r="HG69" i="20"/>
  <c r="HH69" i="20" s="1"/>
  <c r="HF68" i="20"/>
  <c r="BT64" i="25"/>
  <c r="AK69" i="20"/>
  <c r="BL57" i="25"/>
  <c r="AB62" i="20"/>
  <c r="BU54" i="25"/>
  <c r="BZ76" i="25"/>
  <c r="HM86" i="20"/>
  <c r="AQ63" i="20"/>
  <c r="HM63" i="20"/>
  <c r="HN63" i="20" s="1"/>
  <c r="BY58" i="25"/>
  <c r="H64" i="25"/>
  <c r="H69" i="20"/>
  <c r="FA69" i="20"/>
  <c r="ER69" i="20"/>
  <c r="EU69" i="20"/>
  <c r="EV69" i="20" s="1"/>
  <c r="ES68" i="20"/>
  <c r="BH63" i="25"/>
  <c r="GE91" i="20"/>
  <c r="AB92" i="20"/>
  <c r="BL86" i="25"/>
  <c r="BG55" i="25"/>
  <c r="V60" i="20"/>
  <c r="BL90" i="25"/>
  <c r="AB96" i="20"/>
  <c r="BL74" i="25"/>
  <c r="AB80" i="20"/>
  <c r="HG61" i="20"/>
  <c r="HH61" i="20" s="1"/>
  <c r="FZ54" i="20"/>
  <c r="FZ5" i="20" s="1"/>
  <c r="FA77" i="20"/>
  <c r="H71" i="25"/>
  <c r="H77" i="20"/>
  <c r="EU77" i="20"/>
  <c r="ER77" i="20"/>
  <c r="AV66" i="25"/>
  <c r="I72" i="20"/>
  <c r="HE54" i="20"/>
  <c r="HE5" i="20" s="1"/>
  <c r="AV74" i="25"/>
  <c r="I80" i="20"/>
  <c r="GC80" i="20"/>
  <c r="BJ74" i="25"/>
  <c r="BO53" i="25"/>
  <c r="GI58" i="20"/>
  <c r="HM95" i="20"/>
  <c r="HN60" i="20"/>
  <c r="BZ55" i="25"/>
  <c r="AO96" i="20"/>
  <c r="BW90" i="25"/>
  <c r="BJ80" i="25"/>
  <c r="HJ4" i="20"/>
  <c r="AO62" i="20"/>
  <c r="BW57" i="25"/>
  <c r="O66" i="20"/>
  <c r="BA61" i="25"/>
  <c r="O78" i="20"/>
  <c r="BA72" i="25"/>
  <c r="BW70" i="25"/>
  <c r="AO76" i="20"/>
  <c r="HJ75" i="20"/>
  <c r="AD93" i="20"/>
  <c r="BN87" i="25"/>
  <c r="GH93" i="20"/>
  <c r="GI93" i="20" s="1"/>
  <c r="AI93" i="20"/>
  <c r="BR87" i="25"/>
  <c r="BZ61" i="25"/>
  <c r="X87" i="20"/>
  <c r="BI81" i="25"/>
  <c r="GC87" i="20"/>
  <c r="HH89" i="20"/>
  <c r="BY53" i="25"/>
  <c r="BY59" i="25"/>
  <c r="GH73" i="20"/>
  <c r="GI73" i="20" s="1"/>
  <c r="BW86" i="25"/>
  <c r="AO92" i="20"/>
  <c r="HJ91" i="20"/>
  <c r="BZ88" i="25"/>
  <c r="BG71" i="25"/>
  <c r="V77" i="20"/>
  <c r="HN96" i="20"/>
  <c r="GI86" i="20"/>
  <c r="BC57" i="25"/>
  <c r="FC62" i="20"/>
  <c r="FD62" i="20" s="1"/>
  <c r="BD67" i="25"/>
  <c r="BK53" i="25"/>
  <c r="BE53" i="25"/>
  <c r="BB57" i="25"/>
  <c r="AX57" i="25"/>
  <c r="BC67" i="25"/>
  <c r="FD73" i="20"/>
  <c r="AW57" i="25"/>
  <c r="EW62" i="20"/>
  <c r="BJ53" i="25"/>
  <c r="BK88" i="25"/>
  <c r="CA57" i="25"/>
  <c r="M98" i="20"/>
  <c r="M94" i="25"/>
  <c r="AZ98" i="20"/>
  <c r="I100" i="20"/>
  <c r="EL67" i="25" l="1"/>
  <c r="OV94" i="20"/>
  <c r="EN88" i="25" s="1"/>
  <c r="LH89" i="20"/>
  <c r="PA73" i="20"/>
  <c r="ER67" i="25" s="1"/>
  <c r="EQ67" i="25"/>
  <c r="MF56" i="20"/>
  <c r="OS68" i="20"/>
  <c r="AJ68" i="20" s="1"/>
  <c r="MG54" i="20"/>
  <c r="MG5" i="20" s="1"/>
  <c r="AQ60" i="20"/>
  <c r="AQ58" i="20"/>
  <c r="MF91" i="20"/>
  <c r="OY75" i="20"/>
  <c r="AP75" i="20" s="1"/>
  <c r="PA60" i="20"/>
  <c r="PB60" i="20" s="1"/>
  <c r="Y62" i="20"/>
  <c r="MF75" i="20"/>
  <c r="MH54" i="20"/>
  <c r="MH5" i="20" s="1"/>
  <c r="MQ94" i="20"/>
  <c r="DV88" i="25" s="1"/>
  <c r="MO91" i="20"/>
  <c r="PA95" i="20"/>
  <c r="AD86" i="20"/>
  <c r="MQ89" i="20"/>
  <c r="DV83" i="25" s="1"/>
  <c r="NV86" i="20"/>
  <c r="NW86" i="20" s="1"/>
  <c r="EH80" i="25" s="1"/>
  <c r="MQ87" i="20"/>
  <c r="DV81" i="25" s="1"/>
  <c r="OX54" i="20"/>
  <c r="OX5" i="20" s="1"/>
  <c r="NP63" i="20"/>
  <c r="NP57" i="20"/>
  <c r="EB52" i="25" s="1"/>
  <c r="X57" i="20"/>
  <c r="MR61" i="20"/>
  <c r="DW56" i="25" s="1"/>
  <c r="AC57" i="20"/>
  <c r="IQ82" i="20"/>
  <c r="CH76" i="25" s="1"/>
  <c r="IP70" i="20"/>
  <c r="CG65" i="25" s="1"/>
  <c r="IV82" i="20"/>
  <c r="CL76" i="25" s="1"/>
  <c r="EQ75" i="25"/>
  <c r="AQ81" i="20"/>
  <c r="BI65" i="20"/>
  <c r="U60" i="25" s="1"/>
  <c r="OY4" i="20"/>
  <c r="AP4" i="20" s="1"/>
  <c r="AH54" i="20"/>
  <c r="AH5" i="20" s="1"/>
  <c r="NU63" i="20"/>
  <c r="EF58" i="25" s="1"/>
  <c r="OZ75" i="20"/>
  <c r="NP92" i="20"/>
  <c r="EB86" i="25" s="1"/>
  <c r="AC63" i="20"/>
  <c r="EE51" i="25"/>
  <c r="NW82" i="20"/>
  <c r="EH76" i="25" s="1"/>
  <c r="NS54" i="20"/>
  <c r="NS5" i="20" s="1"/>
  <c r="MK89" i="20"/>
  <c r="DQ83" i="25" s="1"/>
  <c r="OR54" i="20"/>
  <c r="OR5" i="20" s="1"/>
  <c r="MK69" i="20"/>
  <c r="DQ64" i="25" s="1"/>
  <c r="NV70" i="20"/>
  <c r="EG65" i="25" s="1"/>
  <c r="EF65" i="25"/>
  <c r="X94" i="20"/>
  <c r="EA88" i="25"/>
  <c r="EL82" i="25"/>
  <c r="OT85" i="20"/>
  <c r="AK85" i="20" s="1"/>
  <c r="NP93" i="20"/>
  <c r="EB87" i="25" s="1"/>
  <c r="ML73" i="20"/>
  <c r="DR67" i="25" s="1"/>
  <c r="MP95" i="20"/>
  <c r="DU89" i="25" s="1"/>
  <c r="NM54" i="20"/>
  <c r="NM5" i="20" s="1"/>
  <c r="PA88" i="20"/>
  <c r="PB88" i="20" s="1"/>
  <c r="ES82" i="25" s="1"/>
  <c r="DT86" i="25"/>
  <c r="DT85" i="25" s="1"/>
  <c r="EO4" i="25"/>
  <c r="OU77" i="20"/>
  <c r="OV77" i="20" s="1"/>
  <c r="X63" i="20"/>
  <c r="OY68" i="20"/>
  <c r="AP68" i="20" s="1"/>
  <c r="EQ82" i="25"/>
  <c r="EQ79" i="25" s="1"/>
  <c r="ML66" i="20"/>
  <c r="DR61" i="25" s="1"/>
  <c r="OS4" i="20"/>
  <c r="AJ4" i="20" s="1"/>
  <c r="X93" i="20"/>
  <c r="EE77" i="25"/>
  <c r="EE69" i="25" s="1"/>
  <c r="AC83" i="20"/>
  <c r="DZ77" i="25"/>
  <c r="DZ69" i="25" s="1"/>
  <c r="W83" i="20"/>
  <c r="PB83" i="20"/>
  <c r="ES77" i="25" s="1"/>
  <c r="MF85" i="20"/>
  <c r="MF54" i="20" s="1"/>
  <c r="MF5" i="20" s="1"/>
  <c r="ED4" i="25"/>
  <c r="EE83" i="25"/>
  <c r="AC89" i="20"/>
  <c r="NU89" i="20"/>
  <c r="NV89" i="20" s="1"/>
  <c r="EG83" i="25" s="1"/>
  <c r="U54" i="20"/>
  <c r="U5" i="20" s="1"/>
  <c r="MN54" i="20"/>
  <c r="MN5" i="20" s="1"/>
  <c r="NP89" i="20"/>
  <c r="Y89" i="20" s="1"/>
  <c r="EA83" i="25"/>
  <c r="DP87" i="25"/>
  <c r="MK93" i="20"/>
  <c r="DQ87" i="25" s="1"/>
  <c r="X92" i="20"/>
  <c r="EJ4" i="25"/>
  <c r="MF4" i="20"/>
  <c r="PB80" i="20"/>
  <c r="ES74" i="25" s="1"/>
  <c r="NU83" i="20"/>
  <c r="NV83" i="20" s="1"/>
  <c r="EG77" i="25" s="1"/>
  <c r="NT56" i="20"/>
  <c r="AC56" i="20" s="1"/>
  <c r="NV64" i="20"/>
  <c r="EG59" i="25" s="1"/>
  <c r="MR82" i="20"/>
  <c r="DW76" i="25" s="1"/>
  <c r="OZ85" i="20"/>
  <c r="AQ85" i="20" s="1"/>
  <c r="NU57" i="20"/>
  <c r="AD57" i="20" s="1"/>
  <c r="DZ83" i="25"/>
  <c r="DZ79" i="25" s="1"/>
  <c r="W89" i="20"/>
  <c r="NN85" i="20"/>
  <c r="W85" i="20" s="1"/>
  <c r="NO83" i="20"/>
  <c r="NP83" i="20" s="1"/>
  <c r="X89" i="20"/>
  <c r="MK87" i="20"/>
  <c r="DQ81" i="25" s="1"/>
  <c r="DO82" i="25"/>
  <c r="DO79" i="25" s="1"/>
  <c r="MI85" i="20"/>
  <c r="MI54" i="20" s="1"/>
  <c r="MI5" i="20" s="1"/>
  <c r="DZ86" i="25"/>
  <c r="W92" i="20"/>
  <c r="NU88" i="20"/>
  <c r="AQ70" i="20"/>
  <c r="MO4" i="20"/>
  <c r="MR89" i="20"/>
  <c r="DW83" i="25" s="1"/>
  <c r="AK77" i="20"/>
  <c r="EK66" i="25"/>
  <c r="EK63" i="25" s="1"/>
  <c r="AJ72" i="20"/>
  <c r="W94" i="20"/>
  <c r="DZ88" i="25"/>
  <c r="AL95" i="20"/>
  <c r="NL54" i="20"/>
  <c r="NL5" i="20" s="1"/>
  <c r="NQ62" i="20"/>
  <c r="EC57" i="25" s="1"/>
  <c r="MO85" i="20"/>
  <c r="MO54" i="20" s="1"/>
  <c r="MO5" i="20" s="1"/>
  <c r="EK82" i="25"/>
  <c r="EK79" i="25" s="1"/>
  <c r="OS85" i="20"/>
  <c r="AJ85" i="20" s="1"/>
  <c r="AJ88" i="20"/>
  <c r="EB72" i="25"/>
  <c r="NQ78" i="20"/>
  <c r="EC72" i="25" s="1"/>
  <c r="OT81" i="20"/>
  <c r="OT4" i="20" s="1"/>
  <c r="AK4" i="20" s="1"/>
  <c r="AJ81" i="20"/>
  <c r="EK75" i="25"/>
  <c r="EK69" i="25" s="1"/>
  <c r="EE88" i="25"/>
  <c r="AC94" i="20"/>
  <c r="NU92" i="20"/>
  <c r="EE86" i="25"/>
  <c r="AC92" i="20"/>
  <c r="NW69" i="20"/>
  <c r="AF69" i="20" s="1"/>
  <c r="MI4" i="20"/>
  <c r="MK57" i="20"/>
  <c r="DQ52" i="25" s="1"/>
  <c r="DP52" i="25"/>
  <c r="OZ91" i="20"/>
  <c r="DO51" i="25"/>
  <c r="NV94" i="20"/>
  <c r="AE94" i="20" s="1"/>
  <c r="EF88" i="25"/>
  <c r="AK88" i="20"/>
  <c r="EP82" i="25"/>
  <c r="EP79" i="25" s="1"/>
  <c r="OY85" i="20"/>
  <c r="AP85" i="20" s="1"/>
  <c r="AP88" i="20"/>
  <c r="NP94" i="20"/>
  <c r="EB88" i="25" s="1"/>
  <c r="AL76" i="20"/>
  <c r="AD80" i="20"/>
  <c r="NT4" i="20"/>
  <c r="AC4" i="20" s="1"/>
  <c r="ML78" i="20"/>
  <c r="DR72" i="25" s="1"/>
  <c r="PA81" i="20"/>
  <c r="NN91" i="20"/>
  <c r="W91" i="20" s="1"/>
  <c r="MP88" i="20"/>
  <c r="MQ88" i="20" s="1"/>
  <c r="OU88" i="20"/>
  <c r="OU85" i="20" s="1"/>
  <c r="NT91" i="20"/>
  <c r="AC91" i="20" s="1"/>
  <c r="NT85" i="20"/>
  <c r="AC85" i="20" s="1"/>
  <c r="EP75" i="25"/>
  <c r="AP81" i="20"/>
  <c r="AE69" i="20"/>
  <c r="EP66" i="25"/>
  <c r="EP63" i="25" s="1"/>
  <c r="AP72" i="20"/>
  <c r="Y87" i="20"/>
  <c r="EM74" i="25"/>
  <c r="PA79" i="20"/>
  <c r="ER73" i="25" s="1"/>
  <c r="MJ88" i="20"/>
  <c r="DP82" i="25" s="1"/>
  <c r="DP79" i="25" s="1"/>
  <c r="NN4" i="20"/>
  <c r="W4" i="20" s="1"/>
  <c r="EE82" i="25"/>
  <c r="EE79" i="25" s="1"/>
  <c r="NQ87" i="20"/>
  <c r="EC81" i="25" s="1"/>
  <c r="EL79" i="25"/>
  <c r="MK95" i="20"/>
  <c r="ML95" i="20" s="1"/>
  <c r="DR89" i="25" s="1"/>
  <c r="EQ85" i="25"/>
  <c r="MK96" i="20"/>
  <c r="DQ90" i="25" s="1"/>
  <c r="BJ63" i="20"/>
  <c r="V58" i="25" s="1"/>
  <c r="DT95" i="20"/>
  <c r="AR89" i="25" s="1"/>
  <c r="AP79" i="25"/>
  <c r="AK79" i="25"/>
  <c r="CO82" i="20"/>
  <c r="AG76" i="25" s="1"/>
  <c r="CO79" i="20"/>
  <c r="AG73" i="25" s="1"/>
  <c r="DN72" i="20"/>
  <c r="AM66" i="25" s="1"/>
  <c r="BC73" i="20"/>
  <c r="P67" i="25" s="1"/>
  <c r="DN58" i="20"/>
  <c r="AM53" i="25" s="1"/>
  <c r="DN79" i="20"/>
  <c r="AM73" i="25" s="1"/>
  <c r="DN59" i="20"/>
  <c r="AM54" i="25" s="1"/>
  <c r="BI80" i="20"/>
  <c r="U74" i="25" s="1"/>
  <c r="DT80" i="20"/>
  <c r="AR74" i="25" s="1"/>
  <c r="J64" i="20"/>
  <c r="BB80" i="20"/>
  <c r="BI72" i="20"/>
  <c r="BJ72" i="20" s="1"/>
  <c r="V66" i="25" s="1"/>
  <c r="AE58" i="20"/>
  <c r="CO83" i="20"/>
  <c r="AG77" i="25" s="1"/>
  <c r="DM85" i="20"/>
  <c r="DN88" i="20"/>
  <c r="AM82" i="25" s="1"/>
  <c r="AF83" i="25"/>
  <c r="AF79" i="25" s="1"/>
  <c r="CO72" i="20"/>
  <c r="AG66" i="25" s="1"/>
  <c r="CO95" i="20"/>
  <c r="AG89" i="25" s="1"/>
  <c r="BB76" i="20"/>
  <c r="O70" i="25" s="1"/>
  <c r="AK63" i="25"/>
  <c r="BD65" i="20"/>
  <c r="Q60" i="25" s="1"/>
  <c r="CN85" i="20"/>
  <c r="CH91" i="20"/>
  <c r="AP51" i="25"/>
  <c r="DN96" i="20"/>
  <c r="AM90" i="25" s="1"/>
  <c r="AG79" i="25"/>
  <c r="CI96" i="20"/>
  <c r="AB90" i="25" s="1"/>
  <c r="DT79" i="20"/>
  <c r="AR73" i="25" s="1"/>
  <c r="CO85" i="20"/>
  <c r="P94" i="20"/>
  <c r="MR87" i="20"/>
  <c r="DW81" i="25" s="1"/>
  <c r="PB87" i="20"/>
  <c r="ES81" i="25" s="1"/>
  <c r="NW87" i="20"/>
  <c r="EH81" i="25" s="1"/>
  <c r="M4" i="25"/>
  <c r="DZ63" i="25"/>
  <c r="AD73" i="20"/>
  <c r="EB65" i="25"/>
  <c r="NQ70" i="20"/>
  <c r="EC65" i="25" s="1"/>
  <c r="NU68" i="20"/>
  <c r="AD68" i="20" s="1"/>
  <c r="AD79" i="20"/>
  <c r="AR76" i="20"/>
  <c r="MR78" i="20"/>
  <c r="DW72" i="25" s="1"/>
  <c r="ML65" i="20"/>
  <c r="DR60" i="25" s="1"/>
  <c r="AK66" i="20"/>
  <c r="OU58" i="20"/>
  <c r="EM53" i="25" s="1"/>
  <c r="EL57" i="25"/>
  <c r="OV62" i="20"/>
  <c r="EN57" i="25" s="1"/>
  <c r="DT57" i="20"/>
  <c r="AR52" i="25" s="1"/>
  <c r="AK58" i="20"/>
  <c r="BI59" i="20"/>
  <c r="U54" i="25" s="1"/>
  <c r="OU66" i="20"/>
  <c r="EM61" i="25" s="1"/>
  <c r="ML64" i="20"/>
  <c r="DR59" i="25" s="1"/>
  <c r="AK62" i="20"/>
  <c r="AD72" i="20"/>
  <c r="BB82" i="20"/>
  <c r="O76" i="25" s="1"/>
  <c r="AD96" i="20"/>
  <c r="AQ61" i="20"/>
  <c r="Y86" i="20"/>
  <c r="BA75" i="20"/>
  <c r="MR81" i="20"/>
  <c r="DW75" i="25" s="1"/>
  <c r="PA96" i="20"/>
  <c r="PB96" i="20" s="1"/>
  <c r="EF90" i="25"/>
  <c r="NW96" i="20"/>
  <c r="EH90" i="25" s="1"/>
  <c r="ML77" i="20"/>
  <c r="DR71" i="25" s="1"/>
  <c r="EF67" i="25"/>
  <c r="X96" i="20"/>
  <c r="NP96" i="20"/>
  <c r="Y96" i="20" s="1"/>
  <c r="EA90" i="25"/>
  <c r="EA85" i="25" s="1"/>
  <c r="DU69" i="25"/>
  <c r="ML59" i="20"/>
  <c r="DR54" i="25" s="1"/>
  <c r="EL89" i="25"/>
  <c r="AK95" i="20"/>
  <c r="MQ96" i="20"/>
  <c r="AQ96" i="20"/>
  <c r="Y77" i="20"/>
  <c r="EG57" i="25"/>
  <c r="NW62" i="20"/>
  <c r="EH57" i="25" s="1"/>
  <c r="NQ86" i="20"/>
  <c r="EC80" i="25" s="1"/>
  <c r="EE63" i="25"/>
  <c r="MJ91" i="20"/>
  <c r="DP86" i="25"/>
  <c r="MK92" i="20"/>
  <c r="EL73" i="25"/>
  <c r="OU79" i="20"/>
  <c r="OV79" i="20" s="1"/>
  <c r="EN73" i="25" s="1"/>
  <c r="MQ92" i="20"/>
  <c r="MR92" i="20" s="1"/>
  <c r="DU86" i="25"/>
  <c r="DV53" i="25"/>
  <c r="MR58" i="20"/>
  <c r="DW53" i="25" s="1"/>
  <c r="MR65" i="20"/>
  <c r="DW60" i="25" s="1"/>
  <c r="EF82" i="25"/>
  <c r="OV78" i="20"/>
  <c r="EN72" i="25" s="1"/>
  <c r="PB63" i="20"/>
  <c r="ES58" i="25" s="1"/>
  <c r="DV71" i="25"/>
  <c r="MR77" i="20"/>
  <c r="DW71" i="25" s="1"/>
  <c r="NV77" i="20"/>
  <c r="EG71" i="25" s="1"/>
  <c r="EF71" i="25"/>
  <c r="AD77" i="20"/>
  <c r="EA89" i="25"/>
  <c r="NP95" i="20"/>
  <c r="Y95" i="20" s="1"/>
  <c r="MK94" i="20"/>
  <c r="U80" i="25"/>
  <c r="PB78" i="20"/>
  <c r="ES72" i="25" s="1"/>
  <c r="MQ95" i="20"/>
  <c r="DV89" i="25" s="1"/>
  <c r="OV95" i="20"/>
  <c r="EN89" i="25" s="1"/>
  <c r="BH70" i="20"/>
  <c r="T65" i="25" s="1"/>
  <c r="AQ72" i="20"/>
  <c r="EF89" i="25"/>
  <c r="NV95" i="20"/>
  <c r="OV76" i="20"/>
  <c r="AM76" i="20" s="1"/>
  <c r="EA71" i="25"/>
  <c r="X77" i="20"/>
  <c r="NQ77" i="20"/>
  <c r="EC71" i="25" s="1"/>
  <c r="U77" i="25"/>
  <c r="EQ64" i="25"/>
  <c r="EQ63" i="25" s="1"/>
  <c r="MR94" i="20"/>
  <c r="DW88" i="25" s="1"/>
  <c r="ER70" i="25"/>
  <c r="EQ73" i="25"/>
  <c r="EQ69" i="25" s="1"/>
  <c r="AQ79" i="20"/>
  <c r="MQ75" i="20"/>
  <c r="NO91" i="20"/>
  <c r="X91" i="20" s="1"/>
  <c r="OU96" i="20"/>
  <c r="EM90" i="25" s="1"/>
  <c r="EM85" i="25" s="1"/>
  <c r="EL90" i="25"/>
  <c r="EL85" i="25" s="1"/>
  <c r="OT91" i="20"/>
  <c r="AK91" i="20" s="1"/>
  <c r="EA82" i="25"/>
  <c r="EA79" i="25" s="1"/>
  <c r="NP88" i="20"/>
  <c r="NQ88" i="20" s="1"/>
  <c r="EC82" i="25" s="1"/>
  <c r="NO85" i="20"/>
  <c r="X85" i="20" s="1"/>
  <c r="EP69" i="25"/>
  <c r="NW58" i="20"/>
  <c r="EH53" i="25" s="1"/>
  <c r="DV74" i="25"/>
  <c r="MR80" i="20"/>
  <c r="DW74" i="25" s="1"/>
  <c r="AQ59" i="20"/>
  <c r="OV58" i="20"/>
  <c r="EN53" i="25" s="1"/>
  <c r="Z51" i="25"/>
  <c r="Y58" i="20"/>
  <c r="X61" i="20"/>
  <c r="J57" i="20"/>
  <c r="MK63" i="20"/>
  <c r="DQ58" i="25" s="1"/>
  <c r="BB52" i="25"/>
  <c r="FB57" i="20"/>
  <c r="AW52" i="25"/>
  <c r="EV57" i="20"/>
  <c r="NQ57" i="20"/>
  <c r="EC52" i="25" s="1"/>
  <c r="AF53" i="25"/>
  <c r="AQ64" i="20"/>
  <c r="PA64" i="20"/>
  <c r="ER59" i="25" s="1"/>
  <c r="OV59" i="20"/>
  <c r="MR66" i="20"/>
  <c r="DW61" i="25" s="1"/>
  <c r="NW64" i="20"/>
  <c r="EH59" i="25" s="1"/>
  <c r="EM66" i="25"/>
  <c r="AL72" i="20"/>
  <c r="OV72" i="20"/>
  <c r="EN66" i="25" s="1"/>
  <c r="PA72" i="20"/>
  <c r="ER66" i="25" s="1"/>
  <c r="PB73" i="20"/>
  <c r="ES67" i="25" s="1"/>
  <c r="OT68" i="20"/>
  <c r="AK68" i="20" s="1"/>
  <c r="EA66" i="25"/>
  <c r="X72" i="20"/>
  <c r="NP72" i="20"/>
  <c r="NQ72" i="20" s="1"/>
  <c r="MK72" i="20"/>
  <c r="DQ66" i="25" s="1"/>
  <c r="OU70" i="20"/>
  <c r="EM65" i="25" s="1"/>
  <c r="DU63" i="25"/>
  <c r="EF66" i="25"/>
  <c r="NV72" i="20"/>
  <c r="AE72" i="20" s="1"/>
  <c r="ML70" i="20"/>
  <c r="DR65" i="25" s="1"/>
  <c r="DQ65" i="25"/>
  <c r="OZ68" i="20"/>
  <c r="AQ68" i="20" s="1"/>
  <c r="PA70" i="20"/>
  <c r="ER65" i="25" s="1"/>
  <c r="NW73" i="20"/>
  <c r="EH67" i="25" s="1"/>
  <c r="GB68" i="20"/>
  <c r="EL66" i="25"/>
  <c r="EL63" i="25" s="1"/>
  <c r="AK72" i="20"/>
  <c r="EA67" i="25"/>
  <c r="NP73" i="20"/>
  <c r="EB67" i="25" s="1"/>
  <c r="AP63" i="25"/>
  <c r="EK4" i="25"/>
  <c r="OT56" i="20"/>
  <c r="AK56" i="20" s="1"/>
  <c r="EL59" i="25"/>
  <c r="OU64" i="20"/>
  <c r="EM59" i="25" s="1"/>
  <c r="GI63" i="20"/>
  <c r="GI56" i="20" s="1"/>
  <c r="CH56" i="20"/>
  <c r="PA61" i="20"/>
  <c r="ER56" i="25" s="1"/>
  <c r="EB58" i="25"/>
  <c r="EB51" i="25" s="1"/>
  <c r="NQ63" i="20"/>
  <c r="EC58" i="25" s="1"/>
  <c r="MP56" i="20"/>
  <c r="PA59" i="20"/>
  <c r="PB59" i="20" s="1"/>
  <c r="ES54" i="25" s="1"/>
  <c r="EF52" i="25"/>
  <c r="BC60" i="20"/>
  <c r="P55" i="25" s="1"/>
  <c r="G57" i="25"/>
  <c r="I57" i="25" s="1"/>
  <c r="AL59" i="20"/>
  <c r="AK61" i="20"/>
  <c r="AK64" i="20"/>
  <c r="EL54" i="25"/>
  <c r="AK59" i="20"/>
  <c r="OU61" i="20"/>
  <c r="EM56" i="25" s="1"/>
  <c r="DW80" i="25"/>
  <c r="EF56" i="25"/>
  <c r="NU56" i="20"/>
  <c r="DM56" i="20"/>
  <c r="EA73" i="25"/>
  <c r="NO75" i="20"/>
  <c r="X75" i="20" s="1"/>
  <c r="NP79" i="20"/>
  <c r="NQ79" i="20" s="1"/>
  <c r="EF73" i="25"/>
  <c r="BA56" i="20"/>
  <c r="EN52" i="25"/>
  <c r="ER53" i="25"/>
  <c r="DV59" i="25"/>
  <c r="MR64" i="20"/>
  <c r="DW59" i="25" s="1"/>
  <c r="EN64" i="25"/>
  <c r="ER64" i="25"/>
  <c r="DN60" i="20"/>
  <c r="AM55" i="25" s="1"/>
  <c r="DT70" i="20"/>
  <c r="AR65" i="25" s="1"/>
  <c r="DP66" i="25"/>
  <c r="DP63" i="25" s="1"/>
  <c r="MJ68" i="20"/>
  <c r="NV61" i="20"/>
  <c r="NW61" i="20" s="1"/>
  <c r="DV66" i="25"/>
  <c r="DV63" i="25" s="1"/>
  <c r="MQ68" i="20"/>
  <c r="EM64" i="25"/>
  <c r="DU55" i="25"/>
  <c r="DU51" i="25" s="1"/>
  <c r="MQ60" i="20"/>
  <c r="DV55" i="25" s="1"/>
  <c r="MP4" i="20"/>
  <c r="MQ63" i="20"/>
  <c r="DV58" i="25" s="1"/>
  <c r="EN80" i="25"/>
  <c r="DT58" i="20"/>
  <c r="AR53" i="25" s="1"/>
  <c r="CO65" i="20"/>
  <c r="AG60" i="25" s="1"/>
  <c r="EQ61" i="25"/>
  <c r="PA66" i="20"/>
  <c r="ER61" i="25" s="1"/>
  <c r="ES86" i="25"/>
  <c r="PB69" i="20"/>
  <c r="EA56" i="25"/>
  <c r="NO56" i="20"/>
  <c r="X56" i="20" s="1"/>
  <c r="NQ61" i="20"/>
  <c r="EC56" i="25" s="1"/>
  <c r="AA89" i="25"/>
  <c r="AA85" i="25" s="1"/>
  <c r="CI95" i="20"/>
  <c r="AB89" i="25" s="1"/>
  <c r="MJ56" i="20"/>
  <c r="NV80" i="20"/>
  <c r="NW80" i="20" s="1"/>
  <c r="AF80" i="20" s="1"/>
  <c r="BC87" i="20"/>
  <c r="P81" i="25" s="1"/>
  <c r="O81" i="25"/>
  <c r="CO81" i="20"/>
  <c r="AG75" i="25" s="1"/>
  <c r="DV54" i="25"/>
  <c r="MR59" i="20"/>
  <c r="OV63" i="20"/>
  <c r="EN58" i="25" s="1"/>
  <c r="GI71" i="20"/>
  <c r="AF71" i="20" s="1"/>
  <c r="DV80" i="25"/>
  <c r="EA64" i="25"/>
  <c r="NO68" i="20"/>
  <c r="X68" i="20" s="1"/>
  <c r="NP69" i="20"/>
  <c r="AL60" i="20"/>
  <c r="DT82" i="20"/>
  <c r="AR76" i="25" s="1"/>
  <c r="EC54" i="25"/>
  <c r="EG73" i="25"/>
  <c r="DP51" i="25"/>
  <c r="PA85" i="20"/>
  <c r="X69" i="20"/>
  <c r="MK60" i="20"/>
  <c r="ML60" i="20" s="1"/>
  <c r="MK75" i="20"/>
  <c r="EC70" i="25"/>
  <c r="ML79" i="20"/>
  <c r="DR73" i="25" s="1"/>
  <c r="CG54" i="20"/>
  <c r="CG5" i="20" s="1"/>
  <c r="AX75" i="20"/>
  <c r="AX56" i="20"/>
  <c r="DW66" i="25"/>
  <c r="DW63" i="25" s="1"/>
  <c r="MR68" i="20"/>
  <c r="EQ53" i="25"/>
  <c r="PB58" i="20"/>
  <c r="OZ4" i="20"/>
  <c r="AQ4" i="20" s="1"/>
  <c r="OZ56" i="20"/>
  <c r="DQ69" i="25"/>
  <c r="NQ80" i="20"/>
  <c r="EC74" i="25" s="1"/>
  <c r="AV85" i="25"/>
  <c r="BC95" i="20"/>
  <c r="P89" i="25" s="1"/>
  <c r="O89" i="25"/>
  <c r="CN56" i="20"/>
  <c r="AQ83" i="25"/>
  <c r="AQ79" i="25" s="1"/>
  <c r="DT89" i="20"/>
  <c r="AR83" i="25" s="1"/>
  <c r="AR73" i="20"/>
  <c r="CI70" i="20"/>
  <c r="AB65" i="25" s="1"/>
  <c r="AZ54" i="20"/>
  <c r="AZ5" i="20" s="1"/>
  <c r="DS75" i="20"/>
  <c r="CO94" i="20"/>
  <c r="AG88" i="25" s="1"/>
  <c r="DT73" i="20"/>
  <c r="AR67" i="25" s="1"/>
  <c r="AQ69" i="25"/>
  <c r="DS85" i="20"/>
  <c r="CI58" i="20"/>
  <c r="AB53" i="25" s="1"/>
  <c r="DR54" i="20"/>
  <c r="DR5" i="20" s="1"/>
  <c r="BD71" i="20"/>
  <c r="AX85" i="20"/>
  <c r="BC79" i="20"/>
  <c r="P73" i="25" s="1"/>
  <c r="AP4" i="25"/>
  <c r="CO77" i="20"/>
  <c r="BG85" i="20"/>
  <c r="BB57" i="20"/>
  <c r="O52" i="25" s="1"/>
  <c r="T55" i="25"/>
  <c r="BI60" i="20"/>
  <c r="U55" i="25" s="1"/>
  <c r="P77" i="25"/>
  <c r="BD83" i="20"/>
  <c r="Q77" i="25" s="1"/>
  <c r="DN83" i="20"/>
  <c r="AM77" i="25" s="1"/>
  <c r="BC96" i="20"/>
  <c r="P90" i="25" s="1"/>
  <c r="CH4" i="20"/>
  <c r="BI87" i="20"/>
  <c r="U81" i="25" s="1"/>
  <c r="T81" i="25"/>
  <c r="DM4" i="20"/>
  <c r="AE51" i="25"/>
  <c r="V56" i="20"/>
  <c r="AK4" i="25"/>
  <c r="CM54" i="20"/>
  <c r="CM5" i="20" s="1"/>
  <c r="S59" i="25"/>
  <c r="BH64" i="20"/>
  <c r="T59" i="25" s="1"/>
  <c r="BH88" i="20"/>
  <c r="BH85" i="20" s="1"/>
  <c r="AF52" i="25"/>
  <c r="CO57" i="20"/>
  <c r="AG52" i="25" s="1"/>
  <c r="DN87" i="20"/>
  <c r="AL81" i="25"/>
  <c r="AL79" i="25" s="1"/>
  <c r="DJ54" i="20"/>
  <c r="DJ5" i="20" s="1"/>
  <c r="AK85" i="25"/>
  <c r="BB88" i="20"/>
  <c r="O82" i="25" s="1"/>
  <c r="DN93" i="20"/>
  <c r="AM87" i="25" s="1"/>
  <c r="BH57" i="20"/>
  <c r="BI57" i="20" s="1"/>
  <c r="U52" i="25" s="1"/>
  <c r="S52" i="25"/>
  <c r="N59" i="25"/>
  <c r="BB64" i="20"/>
  <c r="O59" i="25" s="1"/>
  <c r="AA75" i="25"/>
  <c r="CI81" i="20"/>
  <c r="AB75" i="25" s="1"/>
  <c r="AX4" i="20"/>
  <c r="N79" i="25"/>
  <c r="CO92" i="20"/>
  <c r="AG86" i="25" s="1"/>
  <c r="AF86" i="25"/>
  <c r="DT66" i="20"/>
  <c r="AR61" i="25" s="1"/>
  <c r="AQ66" i="25"/>
  <c r="AQ63" i="25" s="1"/>
  <c r="DS68" i="20"/>
  <c r="AI4" i="25"/>
  <c r="AE4" i="25"/>
  <c r="CK54" i="20"/>
  <c r="CK5" i="20" s="1"/>
  <c r="BI89" i="20"/>
  <c r="U83" i="25" s="1"/>
  <c r="BF54" i="20"/>
  <c r="BF5" i="20" s="1"/>
  <c r="AL75" i="25"/>
  <c r="AL69" i="25" s="1"/>
  <c r="DN81" i="20"/>
  <c r="AM75" i="25" s="1"/>
  <c r="CN4" i="20"/>
  <c r="BH77" i="20"/>
  <c r="T71" i="25" s="1"/>
  <c r="S71" i="25"/>
  <c r="S69" i="25" s="1"/>
  <c r="O72" i="25"/>
  <c r="BC78" i="20"/>
  <c r="P72" i="25" s="1"/>
  <c r="DL54" i="20"/>
  <c r="DL5" i="20" s="1"/>
  <c r="N71" i="25"/>
  <c r="N69" i="25" s="1"/>
  <c r="BB77" i="20"/>
  <c r="AL56" i="25"/>
  <c r="AL51" i="25" s="1"/>
  <c r="DN61" i="20"/>
  <c r="AM56" i="25" s="1"/>
  <c r="AQ86" i="25"/>
  <c r="U72" i="25"/>
  <c r="BJ78" i="20"/>
  <c r="V72" i="25" s="1"/>
  <c r="DT78" i="20"/>
  <c r="AR72" i="25" s="1"/>
  <c r="BB70" i="20"/>
  <c r="O65" i="25" s="1"/>
  <c r="BG56" i="20"/>
  <c r="CN91" i="20"/>
  <c r="BG75" i="20"/>
  <c r="CN68" i="20"/>
  <c r="DT92" i="20"/>
  <c r="AR86" i="25" s="1"/>
  <c r="Z4" i="25"/>
  <c r="P57" i="20"/>
  <c r="BI62" i="20"/>
  <c r="U57" i="25" s="1"/>
  <c r="AF63" i="25"/>
  <c r="DT72" i="20"/>
  <c r="CE54" i="20"/>
  <c r="CE5" i="20" s="1"/>
  <c r="Z69" i="25"/>
  <c r="AC69" i="25"/>
  <c r="CO70" i="20"/>
  <c r="AG65" i="25" s="1"/>
  <c r="AE85" i="25"/>
  <c r="DM75" i="20"/>
  <c r="N52" i="25"/>
  <c r="AA72" i="25"/>
  <c r="CI78" i="20"/>
  <c r="AB72" i="25" s="1"/>
  <c r="BC86" i="20"/>
  <c r="BD86" i="20" s="1"/>
  <c r="Q80" i="25" s="1"/>
  <c r="O80" i="25"/>
  <c r="N64" i="25"/>
  <c r="N63" i="25" s="1"/>
  <c r="BA68" i="20"/>
  <c r="AM86" i="25"/>
  <c r="AX91" i="20"/>
  <c r="S64" i="25"/>
  <c r="S63" i="25" s="1"/>
  <c r="BG68" i="20"/>
  <c r="O61" i="25"/>
  <c r="BC66" i="20"/>
  <c r="P61" i="25" s="1"/>
  <c r="Z79" i="25"/>
  <c r="N86" i="25"/>
  <c r="BA91" i="20"/>
  <c r="BC92" i="20"/>
  <c r="BD92" i="20" s="1"/>
  <c r="Q86" i="25" s="1"/>
  <c r="BG4" i="20"/>
  <c r="DM91" i="20"/>
  <c r="AL86" i="25"/>
  <c r="AL85" i="25" s="1"/>
  <c r="BA85" i="20"/>
  <c r="R4" i="25"/>
  <c r="CO78" i="20"/>
  <c r="AF72" i="25"/>
  <c r="AF69" i="25" s="1"/>
  <c r="AE69" i="25"/>
  <c r="S83" i="25"/>
  <c r="DS56" i="20"/>
  <c r="BB93" i="20"/>
  <c r="N87" i="25"/>
  <c r="AA80" i="25"/>
  <c r="AA79" i="25" s="1"/>
  <c r="CH85" i="20"/>
  <c r="CI86" i="20"/>
  <c r="S86" i="25"/>
  <c r="BG91" i="20"/>
  <c r="CH75" i="20"/>
  <c r="BI66" i="20"/>
  <c r="U61" i="25" s="1"/>
  <c r="BI76" i="20"/>
  <c r="U70" i="25" s="1"/>
  <c r="CI73" i="20"/>
  <c r="AA67" i="25"/>
  <c r="AA63" i="25" s="1"/>
  <c r="CH68" i="20"/>
  <c r="O86" i="25"/>
  <c r="AL67" i="25"/>
  <c r="DN73" i="20"/>
  <c r="AM67" i="25" s="1"/>
  <c r="BC62" i="20"/>
  <c r="P57" i="25" s="1"/>
  <c r="BI94" i="20"/>
  <c r="U88" i="25" s="1"/>
  <c r="S87" i="25"/>
  <c r="BI92" i="20"/>
  <c r="U86" i="25" s="1"/>
  <c r="AL65" i="25"/>
  <c r="DM68" i="20"/>
  <c r="DN70" i="20"/>
  <c r="X4" i="25"/>
  <c r="AB87" i="25"/>
  <c r="BB94" i="20"/>
  <c r="N88" i="25"/>
  <c r="DT64" i="20"/>
  <c r="AR59" i="25" s="1"/>
  <c r="BB89" i="20"/>
  <c r="O83" i="25" s="1"/>
  <c r="Z63" i="25"/>
  <c r="N53" i="25"/>
  <c r="BC58" i="20"/>
  <c r="P53" i="25" s="1"/>
  <c r="AQ57" i="25"/>
  <c r="AQ51" i="25" s="1"/>
  <c r="DS4" i="20"/>
  <c r="DT62" i="20"/>
  <c r="AR57" i="25" s="1"/>
  <c r="BH69" i="20"/>
  <c r="AF87" i="25"/>
  <c r="CO93" i="20"/>
  <c r="BA4" i="20"/>
  <c r="S88" i="25"/>
  <c r="CN75" i="20"/>
  <c r="S82" i="25"/>
  <c r="CO61" i="20"/>
  <c r="BJ71" i="20"/>
  <c r="BB69" i="20"/>
  <c r="BC69" i="20" s="1"/>
  <c r="P64" i="25" s="1"/>
  <c r="BI79" i="20"/>
  <c r="U73" i="25" s="1"/>
  <c r="AN4" i="25"/>
  <c r="AX68" i="20"/>
  <c r="AY54" i="20"/>
  <c r="AY5" i="20" s="1"/>
  <c r="AB56" i="20"/>
  <c r="DP54" i="20"/>
  <c r="DP5" i="20" s="1"/>
  <c r="AC51" i="25"/>
  <c r="AC4" i="25"/>
  <c r="BH58" i="20"/>
  <c r="BI93" i="20"/>
  <c r="U87" i="25" s="1"/>
  <c r="U90" i="25"/>
  <c r="AG67" i="25"/>
  <c r="AR81" i="25"/>
  <c r="BI61" i="20"/>
  <c r="BJ65" i="20"/>
  <c r="V60" i="25" s="1"/>
  <c r="T90" i="25"/>
  <c r="T85" i="25" s="1"/>
  <c r="BH91" i="20"/>
  <c r="BJ96" i="20"/>
  <c r="BC59" i="20"/>
  <c r="P54" i="25" s="1"/>
  <c r="Q66" i="25"/>
  <c r="AB55" i="25"/>
  <c r="U67" i="25"/>
  <c r="BJ73" i="20"/>
  <c r="O56" i="25"/>
  <c r="P66" i="25"/>
  <c r="BC61" i="20"/>
  <c r="AR90" i="25"/>
  <c r="T76" i="25"/>
  <c r="BI82" i="20"/>
  <c r="LH66" i="20"/>
  <c r="DJ61" i="25" s="1"/>
  <c r="DI88" i="25"/>
  <c r="LH94" i="20"/>
  <c r="DJ88" i="25" s="1"/>
  <c r="KC78" i="20"/>
  <c r="CY72" i="25" s="1"/>
  <c r="AE78" i="20"/>
  <c r="AR87" i="20"/>
  <c r="IQ95" i="20"/>
  <c r="CH89" i="25" s="1"/>
  <c r="CK89" i="25"/>
  <c r="DC79" i="25"/>
  <c r="AQ75" i="20"/>
  <c r="LH83" i="20"/>
  <c r="DJ77" i="25" s="1"/>
  <c r="AR83" i="20"/>
  <c r="V4" i="20"/>
  <c r="KC86" i="20"/>
  <c r="CY80" i="25" s="1"/>
  <c r="IX72" i="20"/>
  <c r="CN66" i="25" s="1"/>
  <c r="KC70" i="20"/>
  <c r="CY65" i="25" s="1"/>
  <c r="JW82" i="20"/>
  <c r="CT76" i="25" s="1"/>
  <c r="Y82" i="20"/>
  <c r="AE62" i="20"/>
  <c r="LB81" i="20"/>
  <c r="DE75" i="25" s="1"/>
  <c r="AE70" i="20"/>
  <c r="CJ63" i="25"/>
  <c r="IQ61" i="20"/>
  <c r="CH56" i="25" s="1"/>
  <c r="Y78" i="20"/>
  <c r="IW61" i="20"/>
  <c r="CM56" i="25" s="1"/>
  <c r="Y66" i="20"/>
  <c r="KC87" i="20"/>
  <c r="CY81" i="25" s="1"/>
  <c r="Y80" i="20"/>
  <c r="KC62" i="20"/>
  <c r="CY57" i="25" s="1"/>
  <c r="AR96" i="20"/>
  <c r="LB79" i="20"/>
  <c r="DE73" i="25" s="1"/>
  <c r="CJ51" i="25"/>
  <c r="JW78" i="20"/>
  <c r="LB65" i="20"/>
  <c r="DE60" i="25" s="1"/>
  <c r="IR80" i="20"/>
  <c r="CI74" i="25" s="1"/>
  <c r="CS86" i="25"/>
  <c r="JW73" i="20"/>
  <c r="CT67" i="25" s="1"/>
  <c r="LH96" i="20"/>
  <c r="DJ90" i="25" s="1"/>
  <c r="JW66" i="20"/>
  <c r="CT61" i="25" s="1"/>
  <c r="LH93" i="20"/>
  <c r="DJ87" i="25" s="1"/>
  <c r="KC79" i="20"/>
  <c r="CY73" i="25" s="1"/>
  <c r="AR93" i="20"/>
  <c r="H4" i="20"/>
  <c r="CW69" i="25"/>
  <c r="AE66" i="20"/>
  <c r="V75" i="20"/>
  <c r="LG85" i="20"/>
  <c r="IX65" i="20"/>
  <c r="CN60" i="25" s="1"/>
  <c r="V91" i="20"/>
  <c r="JW61" i="20"/>
  <c r="CT56" i="25" s="1"/>
  <c r="CR51" i="25"/>
  <c r="IX92" i="20"/>
  <c r="CN86" i="25" s="1"/>
  <c r="KC65" i="20"/>
  <c r="CY60" i="25" s="1"/>
  <c r="CF67" i="25"/>
  <c r="IP73" i="20"/>
  <c r="J73" i="20"/>
  <c r="KC60" i="20"/>
  <c r="CY55" i="25" s="1"/>
  <c r="LH72" i="20"/>
  <c r="DJ66" i="25" s="1"/>
  <c r="AL62" i="20"/>
  <c r="I91" i="20"/>
  <c r="J71" i="20"/>
  <c r="KC94" i="20"/>
  <c r="CY88" i="25" s="1"/>
  <c r="CK67" i="25"/>
  <c r="IV73" i="20"/>
  <c r="P73" i="20"/>
  <c r="AE60" i="20"/>
  <c r="DH63" i="25"/>
  <c r="CW79" i="25"/>
  <c r="LH62" i="20"/>
  <c r="DD72" i="25"/>
  <c r="DD69" i="25" s="1"/>
  <c r="LB78" i="20"/>
  <c r="DE72" i="25" s="1"/>
  <c r="I75" i="20"/>
  <c r="LB66" i="20"/>
  <c r="DE61" i="25" s="1"/>
  <c r="KC63" i="20"/>
  <c r="CY58" i="25" s="1"/>
  <c r="CX58" i="25"/>
  <c r="CX51" i="25" s="1"/>
  <c r="DC69" i="25"/>
  <c r="AI4" i="20"/>
  <c r="AR62" i="20"/>
  <c r="Y81" i="20"/>
  <c r="AE65" i="20"/>
  <c r="AM82" i="20"/>
  <c r="O4" i="20"/>
  <c r="I85" i="20"/>
  <c r="IQ89" i="20"/>
  <c r="CH83" i="25" s="1"/>
  <c r="CU51" i="25"/>
  <c r="LB61" i="20"/>
  <c r="DE56" i="25" s="1"/>
  <c r="DA4" i="25"/>
  <c r="LH65" i="20"/>
  <c r="DJ60" i="25" s="1"/>
  <c r="IP88" i="20"/>
  <c r="CG82" i="25" s="1"/>
  <c r="LG68" i="20"/>
  <c r="LB88" i="20"/>
  <c r="DE82" i="25" s="1"/>
  <c r="KC93" i="20"/>
  <c r="CY87" i="25" s="1"/>
  <c r="KC64" i="20"/>
  <c r="DI63" i="25"/>
  <c r="CW85" i="25"/>
  <c r="P71" i="20"/>
  <c r="AE64" i="20"/>
  <c r="LH70" i="20"/>
  <c r="DJ65" i="25" s="1"/>
  <c r="CU63" i="25"/>
  <c r="DI81" i="25"/>
  <c r="DI79" i="25" s="1"/>
  <c r="LF54" i="20"/>
  <c r="LF5" i="20" s="1"/>
  <c r="LB63" i="20"/>
  <c r="DE58" i="25" s="1"/>
  <c r="KB91" i="20"/>
  <c r="KC82" i="20"/>
  <c r="CY76" i="25" s="1"/>
  <c r="CX76" i="25"/>
  <c r="KC66" i="20"/>
  <c r="CY61" i="25" s="1"/>
  <c r="AI91" i="20"/>
  <c r="IL75" i="20"/>
  <c r="DD59" i="25"/>
  <c r="LB64" i="20"/>
  <c r="DE59" i="25" s="1"/>
  <c r="CH87" i="25"/>
  <c r="IM54" i="20"/>
  <c r="IM5" i="20" s="1"/>
  <c r="P64" i="20"/>
  <c r="Y61" i="20"/>
  <c r="I68" i="20"/>
  <c r="KB85" i="20"/>
  <c r="CJ4" i="25"/>
  <c r="CJ69" i="25"/>
  <c r="CX67" i="25"/>
  <c r="KC73" i="20"/>
  <c r="CY67" i="25" s="1"/>
  <c r="IL85" i="20"/>
  <c r="CR69" i="25"/>
  <c r="CR85" i="25"/>
  <c r="IR57" i="20"/>
  <c r="CI52" i="25" s="1"/>
  <c r="JW60" i="20"/>
  <c r="DH85" i="25"/>
  <c r="IL91" i="20"/>
  <c r="AB91" i="20"/>
  <c r="AO68" i="20"/>
  <c r="AO4" i="20"/>
  <c r="AB75" i="20"/>
  <c r="IX80" i="20"/>
  <c r="CN74" i="25" s="1"/>
  <c r="DH69" i="25"/>
  <c r="KZ54" i="20"/>
  <c r="KZ5" i="20" s="1"/>
  <c r="KB68" i="20"/>
  <c r="IV60" i="20"/>
  <c r="CL55" i="25" s="1"/>
  <c r="IV64" i="20"/>
  <c r="CL59" i="25" s="1"/>
  <c r="CG66" i="25"/>
  <c r="IR72" i="20"/>
  <c r="CI66" i="25" s="1"/>
  <c r="KC96" i="20"/>
  <c r="CY90" i="25" s="1"/>
  <c r="CX90" i="25"/>
  <c r="CX85" i="25" s="1"/>
  <c r="AE96" i="20"/>
  <c r="Y60" i="20"/>
  <c r="KA54" i="20"/>
  <c r="KA5" i="20" s="1"/>
  <c r="KC61" i="20"/>
  <c r="O85" i="20"/>
  <c r="DC4" i="25"/>
  <c r="JV91" i="20"/>
  <c r="F62" i="20"/>
  <c r="G62" i="20" s="1"/>
  <c r="AB85" i="20"/>
  <c r="AO85" i="20"/>
  <c r="Z65" i="20"/>
  <c r="JV85" i="20"/>
  <c r="KB56" i="20"/>
  <c r="IW95" i="20"/>
  <c r="CM89" i="25" s="1"/>
  <c r="JY54" i="20"/>
  <c r="JY5" i="20" s="1"/>
  <c r="CT52" i="25"/>
  <c r="DA51" i="25"/>
  <c r="DC85" i="25"/>
  <c r="IW89" i="20"/>
  <c r="IX89" i="20" s="1"/>
  <c r="CN83" i="25" s="1"/>
  <c r="DD63" i="25"/>
  <c r="IL4" i="20"/>
  <c r="LB86" i="20"/>
  <c r="DE80" i="25" s="1"/>
  <c r="DD80" i="25"/>
  <c r="CX75" i="25"/>
  <c r="KC81" i="20"/>
  <c r="CY75" i="25" s="1"/>
  <c r="IV86" i="20"/>
  <c r="CL80" i="25" s="1"/>
  <c r="DI74" i="25"/>
  <c r="LH80" i="20"/>
  <c r="DJ74" i="25" s="1"/>
  <c r="V85" i="20"/>
  <c r="AR65" i="20"/>
  <c r="V68" i="20"/>
  <c r="AR78" i="20"/>
  <c r="IU85" i="20"/>
  <c r="KC88" i="20"/>
  <c r="CY82" i="25" s="1"/>
  <c r="JW81" i="20"/>
  <c r="CT75" i="25" s="1"/>
  <c r="KX54" i="20"/>
  <c r="KX5" i="20" s="1"/>
  <c r="AO56" i="20"/>
  <c r="O91" i="20"/>
  <c r="JU54" i="20"/>
  <c r="JU5" i="20" s="1"/>
  <c r="IN54" i="20"/>
  <c r="IN5" i="20" s="1"/>
  <c r="LH58" i="20"/>
  <c r="DJ53" i="25" s="1"/>
  <c r="IP69" i="20"/>
  <c r="IQ69" i="20" s="1"/>
  <c r="CW51" i="25"/>
  <c r="KC89" i="20"/>
  <c r="CY83" i="25" s="1"/>
  <c r="IW71" i="20"/>
  <c r="IX71" i="20" s="1"/>
  <c r="IQ83" i="20"/>
  <c r="CH77" i="25" s="1"/>
  <c r="IW69" i="20"/>
  <c r="CM64" i="25" s="1"/>
  <c r="LB62" i="20"/>
  <c r="DE57" i="25" s="1"/>
  <c r="JV56" i="20"/>
  <c r="Y57" i="20"/>
  <c r="CS52" i="25"/>
  <c r="CS51" i="25" s="1"/>
  <c r="O75" i="20"/>
  <c r="DE63" i="25"/>
  <c r="LH64" i="20"/>
  <c r="DJ59" i="25" s="1"/>
  <c r="LB68" i="20"/>
  <c r="IP62" i="20"/>
  <c r="CG57" i="25" s="1"/>
  <c r="IR59" i="20"/>
  <c r="CI54" i="25" s="1"/>
  <c r="CS65" i="25"/>
  <c r="CS63" i="25" s="1"/>
  <c r="JV68" i="20"/>
  <c r="JW70" i="20"/>
  <c r="CT65" i="25" s="1"/>
  <c r="JV4" i="20"/>
  <c r="CE63" i="25"/>
  <c r="CE4" i="25"/>
  <c r="CX70" i="25"/>
  <c r="KB75" i="20"/>
  <c r="KC76" i="20"/>
  <c r="AF76" i="20" s="1"/>
  <c r="AE76" i="20"/>
  <c r="KB4" i="20"/>
  <c r="CF88" i="25"/>
  <c r="IP94" i="20"/>
  <c r="IO91" i="20"/>
  <c r="J94" i="20"/>
  <c r="CY54" i="25"/>
  <c r="AF59" i="20"/>
  <c r="IW77" i="20"/>
  <c r="CM71" i="25" s="1"/>
  <c r="CL71" i="25"/>
  <c r="IL56" i="20"/>
  <c r="IT54" i="20"/>
  <c r="IT5" i="20" s="1"/>
  <c r="IP78" i="20"/>
  <c r="CG72" i="25" s="1"/>
  <c r="CF72" i="25"/>
  <c r="CK61" i="25"/>
  <c r="IV66" i="20"/>
  <c r="CL61" i="25" s="1"/>
  <c r="IU4" i="20"/>
  <c r="DC51" i="25"/>
  <c r="DJ83" i="25"/>
  <c r="DJ79" i="25" s="1"/>
  <c r="LH85" i="20"/>
  <c r="DD81" i="25"/>
  <c r="LA85" i="20"/>
  <c r="AL87" i="20"/>
  <c r="LB87" i="20"/>
  <c r="CM77" i="25"/>
  <c r="IX83" i="20"/>
  <c r="CN77" i="25" s="1"/>
  <c r="Y70" i="20"/>
  <c r="F71" i="20"/>
  <c r="G71" i="20" s="1"/>
  <c r="CS88" i="25"/>
  <c r="JW94" i="20"/>
  <c r="Y94" i="20"/>
  <c r="CL64" i="25"/>
  <c r="DD83" i="25"/>
  <c r="LB89" i="20"/>
  <c r="DE83" i="25" s="1"/>
  <c r="AL89" i="20"/>
  <c r="CH86" i="25"/>
  <c r="IR92" i="20"/>
  <c r="CI86" i="25" s="1"/>
  <c r="LH92" i="20"/>
  <c r="DI86" i="25"/>
  <c r="LG91" i="20"/>
  <c r="CR4" i="25"/>
  <c r="CS83" i="25"/>
  <c r="JW89" i="20"/>
  <c r="CT83" i="25" s="1"/>
  <c r="IO4" i="20"/>
  <c r="CF58" i="25"/>
  <c r="IP63" i="20"/>
  <c r="IU56" i="20"/>
  <c r="DI52" i="25"/>
  <c r="AR57" i="20"/>
  <c r="IW59" i="20"/>
  <c r="CL54" i="25"/>
  <c r="IQ76" i="20"/>
  <c r="CG70" i="25"/>
  <c r="DI56" i="25"/>
  <c r="LH61" i="20"/>
  <c r="DJ56" i="25" s="1"/>
  <c r="IP96" i="20"/>
  <c r="CG90" i="25" s="1"/>
  <c r="CF90" i="25"/>
  <c r="JW93" i="20"/>
  <c r="CS87" i="25"/>
  <c r="CK70" i="25"/>
  <c r="IU75" i="20"/>
  <c r="IP66" i="20"/>
  <c r="CG61" i="25" s="1"/>
  <c r="LB83" i="20"/>
  <c r="CF55" i="25"/>
  <c r="J60" i="20"/>
  <c r="CK88" i="25"/>
  <c r="IP86" i="20"/>
  <c r="CK58" i="25"/>
  <c r="IV63" i="20"/>
  <c r="CF53" i="25"/>
  <c r="J58" i="20"/>
  <c r="CF75" i="25"/>
  <c r="IQ81" i="20"/>
  <c r="CH75" i="25" s="1"/>
  <c r="IQ77" i="20"/>
  <c r="CH71" i="25" s="1"/>
  <c r="CG71" i="25"/>
  <c r="K60" i="20"/>
  <c r="CL52" i="25"/>
  <c r="IW57" i="20"/>
  <c r="IX57" i="20" s="1"/>
  <c r="CN52" i="25" s="1"/>
  <c r="CF64" i="25"/>
  <c r="IO68" i="20"/>
  <c r="CM53" i="25"/>
  <c r="LB57" i="20"/>
  <c r="DD52" i="25"/>
  <c r="LA56" i="20"/>
  <c r="LA4" i="20"/>
  <c r="AO75" i="20"/>
  <c r="IV79" i="20"/>
  <c r="CL73" i="25" s="1"/>
  <c r="CK73" i="25"/>
  <c r="CF71" i="25"/>
  <c r="CG53" i="25"/>
  <c r="K58" i="20"/>
  <c r="CK75" i="25"/>
  <c r="IW81" i="20"/>
  <c r="CM75" i="25" s="1"/>
  <c r="CK72" i="25"/>
  <c r="CS70" i="25"/>
  <c r="CS69" i="25" s="1"/>
  <c r="JV75" i="20"/>
  <c r="J62" i="20"/>
  <c r="AL83" i="20"/>
  <c r="AB4" i="20"/>
  <c r="IO85" i="20"/>
  <c r="CW4" i="25"/>
  <c r="AI68" i="20"/>
  <c r="AQ91" i="20"/>
  <c r="IU91" i="20"/>
  <c r="DD86" i="25"/>
  <c r="AL92" i="20"/>
  <c r="LB92" i="20"/>
  <c r="LA91" i="20"/>
  <c r="CS89" i="25"/>
  <c r="JW95" i="20"/>
  <c r="CT89" i="25" s="1"/>
  <c r="IQ65" i="20"/>
  <c r="IV62" i="20"/>
  <c r="CK57" i="25"/>
  <c r="JW80" i="20"/>
  <c r="CT74" i="25" s="1"/>
  <c r="CF70" i="25"/>
  <c r="IO75" i="20"/>
  <c r="CT64" i="25"/>
  <c r="CU4" i="25"/>
  <c r="JS54" i="20"/>
  <c r="JS5" i="20" s="1"/>
  <c r="CK53" i="25"/>
  <c r="P58" i="20"/>
  <c r="IV78" i="20"/>
  <c r="CL72" i="25" s="1"/>
  <c r="IV96" i="20"/>
  <c r="Q96" i="20" s="1"/>
  <c r="IP64" i="20"/>
  <c r="CF59" i="25"/>
  <c r="IV88" i="20"/>
  <c r="JW83" i="20"/>
  <c r="CT77" i="25" s="1"/>
  <c r="DH4" i="25"/>
  <c r="DH51" i="25"/>
  <c r="LA75" i="20"/>
  <c r="DF4" i="25"/>
  <c r="P60" i="20"/>
  <c r="AI85" i="20"/>
  <c r="LG4" i="20"/>
  <c r="LB94" i="20"/>
  <c r="DE88" i="25" s="1"/>
  <c r="IW70" i="20"/>
  <c r="CM65" i="25" s="1"/>
  <c r="CL65" i="25"/>
  <c r="IV76" i="20"/>
  <c r="Q76" i="20" s="1"/>
  <c r="IO56" i="20"/>
  <c r="CY52" i="25"/>
  <c r="LD54" i="20"/>
  <c r="LD5" i="20" s="1"/>
  <c r="IQ58" i="20"/>
  <c r="DI71" i="25"/>
  <c r="LH77" i="20"/>
  <c r="AS77" i="20" s="1"/>
  <c r="LG75" i="20"/>
  <c r="CT54" i="25"/>
  <c r="Z59" i="20"/>
  <c r="CS82" i="25"/>
  <c r="JW88" i="20"/>
  <c r="CT82" i="25" s="1"/>
  <c r="CY64" i="25"/>
  <c r="CK64" i="25"/>
  <c r="IU68" i="20"/>
  <c r="CK71" i="25"/>
  <c r="CX66" i="25"/>
  <c r="IL68" i="20"/>
  <c r="AR82" i="20"/>
  <c r="AI75" i="20"/>
  <c r="O68" i="20"/>
  <c r="Y76" i="20"/>
  <c r="AB68" i="20"/>
  <c r="I4" i="20"/>
  <c r="Y88" i="20"/>
  <c r="LG56" i="20"/>
  <c r="IP79" i="20"/>
  <c r="IQ79" i="20" s="1"/>
  <c r="LH82" i="20"/>
  <c r="JW76" i="20"/>
  <c r="Z76" i="20" s="1"/>
  <c r="IQ60" i="20"/>
  <c r="IV94" i="20"/>
  <c r="CP51" i="25"/>
  <c r="CP4" i="25"/>
  <c r="LB93" i="20"/>
  <c r="DE87" i="25" s="1"/>
  <c r="DD87" i="25"/>
  <c r="KC72" i="20"/>
  <c r="CL53" i="25"/>
  <c r="IX58" i="20"/>
  <c r="LH78" i="20"/>
  <c r="CM81" i="25"/>
  <c r="IX87" i="20"/>
  <c r="CN87" i="25"/>
  <c r="CF79" i="25"/>
  <c r="CX79" i="25"/>
  <c r="CH81" i="25"/>
  <c r="CL81" i="25"/>
  <c r="CK79" i="25"/>
  <c r="CI87" i="25"/>
  <c r="IR87" i="20"/>
  <c r="ER56" i="20"/>
  <c r="BI69" i="25"/>
  <c r="AV51" i="25"/>
  <c r="FA56" i="20"/>
  <c r="BT63" i="25"/>
  <c r="BZ63" i="25"/>
  <c r="GB56" i="20"/>
  <c r="AZ55" i="25"/>
  <c r="BY51" i="25"/>
  <c r="AV69" i="25"/>
  <c r="BI51" i="25"/>
  <c r="BL63" i="25"/>
  <c r="Q71" i="20"/>
  <c r="FC71" i="20"/>
  <c r="FY54" i="20"/>
  <c r="FY5" i="20" s="1"/>
  <c r="BA63" i="25"/>
  <c r="HH71" i="20"/>
  <c r="AM71" i="20" s="1"/>
  <c r="GB4" i="20"/>
  <c r="H69" i="25"/>
  <c r="BY63" i="25"/>
  <c r="EW65" i="20"/>
  <c r="EX65" i="20" s="1"/>
  <c r="BR63" i="25"/>
  <c r="BJ69" i="25"/>
  <c r="BW63" i="25"/>
  <c r="BL51" i="25"/>
  <c r="EV82" i="20"/>
  <c r="EW82" i="20" s="1"/>
  <c r="HH57" i="20"/>
  <c r="BU52" i="25"/>
  <c r="AL57" i="20"/>
  <c r="EV63" i="20"/>
  <c r="EW63" i="20" s="1"/>
  <c r="EV93" i="20"/>
  <c r="EW93" i="20" s="1"/>
  <c r="BR79" i="25"/>
  <c r="H51" i="25"/>
  <c r="BI85" i="25"/>
  <c r="BL85" i="25"/>
  <c r="FB63" i="20"/>
  <c r="FC63" i="20" s="1"/>
  <c r="BN69" i="25"/>
  <c r="BG4" i="25"/>
  <c r="BA79" i="25"/>
  <c r="GH68" i="20"/>
  <c r="HG75" i="20"/>
  <c r="GB85" i="20"/>
  <c r="G52" i="25"/>
  <c r="I52" i="25" s="1"/>
  <c r="F57" i="20"/>
  <c r="G57" i="20" s="1"/>
  <c r="H63" i="25"/>
  <c r="BA85" i="25"/>
  <c r="BJ63" i="25"/>
  <c r="FC82" i="20"/>
  <c r="FD82" i="20" s="1"/>
  <c r="BC70" i="25"/>
  <c r="BC61" i="25"/>
  <c r="FC66" i="20"/>
  <c r="FD66" i="20" s="1"/>
  <c r="GC85" i="20"/>
  <c r="BV56" i="25"/>
  <c r="BK83" i="25"/>
  <c r="BP73" i="25"/>
  <c r="AX86" i="25"/>
  <c r="K92" i="20"/>
  <c r="EW92" i="20"/>
  <c r="EX92" i="20" s="1"/>
  <c r="BD80" i="25"/>
  <c r="BP67" i="25"/>
  <c r="BV61" i="25"/>
  <c r="BV67" i="25"/>
  <c r="AX66" i="25"/>
  <c r="K72" i="20"/>
  <c r="AX56" i="25"/>
  <c r="K61" i="20"/>
  <c r="EV68" i="20"/>
  <c r="AX64" i="25"/>
  <c r="BC90" i="25"/>
  <c r="BC74" i="25"/>
  <c r="Q80" i="20"/>
  <c r="BL4" i="25"/>
  <c r="BG51" i="25"/>
  <c r="BZ89" i="25"/>
  <c r="AR95" i="20"/>
  <c r="AW71" i="25"/>
  <c r="J77" i="20"/>
  <c r="F69" i="20"/>
  <c r="G69" i="20" s="1"/>
  <c r="G64" i="25"/>
  <c r="BZ80" i="25"/>
  <c r="BZ79" i="25" s="1"/>
  <c r="AR86" i="20"/>
  <c r="HM85" i="20"/>
  <c r="BD89" i="25"/>
  <c r="BK82" i="25"/>
  <c r="HN95" i="20"/>
  <c r="H85" i="25"/>
  <c r="AW72" i="25"/>
  <c r="J78" i="20"/>
  <c r="GA54" i="20"/>
  <c r="GA5" i="20" s="1"/>
  <c r="FB70" i="20"/>
  <c r="FC70" i="20" s="1"/>
  <c r="CA71" i="25"/>
  <c r="G77" i="25"/>
  <c r="I77" i="25" s="1"/>
  <c r="F83" i="20"/>
  <c r="G83" i="20" s="1"/>
  <c r="BW69" i="25"/>
  <c r="K59" i="20"/>
  <c r="AX54" i="25"/>
  <c r="BV73" i="25"/>
  <c r="H79" i="25"/>
  <c r="ER75" i="20"/>
  <c r="H75" i="20"/>
  <c r="AM80" i="20"/>
  <c r="BV74" i="25"/>
  <c r="BK73" i="25"/>
  <c r="BG69" i="25"/>
  <c r="G60" i="25"/>
  <c r="I60" i="25" s="1"/>
  <c r="F65" i="20"/>
  <c r="G65" i="20" s="1"/>
  <c r="G56" i="25"/>
  <c r="I56" i="25" s="1"/>
  <c r="F61" i="20"/>
  <c r="G61" i="20" s="1"/>
  <c r="BL69" i="25"/>
  <c r="AV4" i="25"/>
  <c r="BP57" i="25"/>
  <c r="G88" i="25"/>
  <c r="I88" i="25" s="1"/>
  <c r="F94" i="20"/>
  <c r="G94" i="20" s="1"/>
  <c r="BW85" i="25"/>
  <c r="J87" i="20"/>
  <c r="AW81" i="25"/>
  <c r="HH78" i="20"/>
  <c r="HH75" i="20" s="1"/>
  <c r="G61" i="25"/>
  <c r="I61" i="25" s="1"/>
  <c r="F66" i="20"/>
  <c r="G66" i="20" s="1"/>
  <c r="BT79" i="25"/>
  <c r="G66" i="25"/>
  <c r="I66" i="25" s="1"/>
  <c r="F72" i="20"/>
  <c r="G72" i="20" s="1"/>
  <c r="BU90" i="25"/>
  <c r="BY79" i="25"/>
  <c r="Y64" i="20"/>
  <c r="BJ59" i="25"/>
  <c r="BN79" i="25"/>
  <c r="BI4" i="25"/>
  <c r="BP53" i="25"/>
  <c r="BB64" i="25"/>
  <c r="FA68" i="20"/>
  <c r="P69" i="20"/>
  <c r="AX73" i="25"/>
  <c r="BP83" i="25"/>
  <c r="BP82" i="25"/>
  <c r="GG54" i="20"/>
  <c r="GG5" i="20" s="1"/>
  <c r="BV66" i="25"/>
  <c r="AX65" i="25"/>
  <c r="AI56" i="20"/>
  <c r="HD54" i="20"/>
  <c r="HD5" i="20" s="1"/>
  <c r="AW77" i="25"/>
  <c r="EV83" i="20"/>
  <c r="EW83" i="20" s="1"/>
  <c r="J83" i="20"/>
  <c r="BC88" i="25"/>
  <c r="FC94" i="20"/>
  <c r="FD94" i="20" s="1"/>
  <c r="BC54" i="25"/>
  <c r="Q59" i="20"/>
  <c r="J81" i="20"/>
  <c r="AW75" i="25"/>
  <c r="BG79" i="25"/>
  <c r="BA4" i="25"/>
  <c r="BA51" i="25"/>
  <c r="P61" i="20"/>
  <c r="BB56" i="25"/>
  <c r="F87" i="20"/>
  <c r="G87" i="20" s="1"/>
  <c r="G81" i="25"/>
  <c r="I81" i="25" s="1"/>
  <c r="Q92" i="20"/>
  <c r="BC86" i="25"/>
  <c r="BB86" i="25"/>
  <c r="P92" i="20"/>
  <c r="FA91" i="20"/>
  <c r="K71" i="20"/>
  <c r="EW71" i="20"/>
  <c r="G55" i="25"/>
  <c r="I55" i="25" s="1"/>
  <c r="F60" i="20"/>
  <c r="G60" i="20" s="1"/>
  <c r="AR58" i="20"/>
  <c r="BZ53" i="25"/>
  <c r="HM4" i="20"/>
  <c r="HM56" i="20"/>
  <c r="BK65" i="25"/>
  <c r="BK63" i="25" s="1"/>
  <c r="GC68" i="20"/>
  <c r="BB74" i="25"/>
  <c r="P80" i="20"/>
  <c r="HN86" i="20"/>
  <c r="GC64" i="20"/>
  <c r="GI87" i="20"/>
  <c r="GI85" i="20" s="1"/>
  <c r="GH85" i="20"/>
  <c r="AE87" i="20"/>
  <c r="BO81" i="25"/>
  <c r="BO79" i="25" s="1"/>
  <c r="BV81" i="25"/>
  <c r="BP72" i="25"/>
  <c r="G83" i="25"/>
  <c r="I83" i="25" s="1"/>
  <c r="F89" i="20"/>
  <c r="G89" i="20" s="1"/>
  <c r="BZ56" i="25"/>
  <c r="EV88" i="20"/>
  <c r="EW88" i="20" s="1"/>
  <c r="AW82" i="25"/>
  <c r="J88" i="20"/>
  <c r="FD92" i="20"/>
  <c r="BD86" i="25"/>
  <c r="HN81" i="20"/>
  <c r="BZ75" i="25"/>
  <c r="G67" i="25"/>
  <c r="I67" i="25" s="1"/>
  <c r="F73" i="20"/>
  <c r="G73" i="20" s="1"/>
  <c r="AW74" i="25"/>
  <c r="J80" i="20"/>
  <c r="J72" i="20"/>
  <c r="AW66" i="25"/>
  <c r="CA77" i="25"/>
  <c r="F95" i="20"/>
  <c r="G95" i="20" s="1"/>
  <c r="G89" i="25"/>
  <c r="I89" i="25" s="1"/>
  <c r="BK70" i="25"/>
  <c r="GC75" i="20"/>
  <c r="F93" i="20"/>
  <c r="G93" i="20" s="1"/>
  <c r="G87" i="25"/>
  <c r="I87" i="25" s="1"/>
  <c r="BK89" i="25"/>
  <c r="BK85" i="25" s="1"/>
  <c r="BC76" i="25"/>
  <c r="F59" i="20"/>
  <c r="G59" i="20" s="1"/>
  <c r="G54" i="25"/>
  <c r="I54" i="25" s="1"/>
  <c r="BV82" i="25"/>
  <c r="BK56" i="25"/>
  <c r="BY4" i="25"/>
  <c r="HJ54" i="20"/>
  <c r="HJ5" i="20" s="1"/>
  <c r="AO91" i="20"/>
  <c r="BV83" i="25"/>
  <c r="BO87" i="25"/>
  <c r="AE93" i="20"/>
  <c r="EV77" i="20"/>
  <c r="EW77" i="20" s="1"/>
  <c r="EW69" i="20"/>
  <c r="EX69" i="20" s="1"/>
  <c r="AL69" i="20"/>
  <c r="HG68" i="20"/>
  <c r="BU64" i="25"/>
  <c r="BB89" i="25"/>
  <c r="P95" i="20"/>
  <c r="FD95" i="20"/>
  <c r="FC60" i="20"/>
  <c r="FD60" i="20" s="1"/>
  <c r="G73" i="25"/>
  <c r="I73" i="25" s="1"/>
  <c r="F79" i="20"/>
  <c r="G79" i="20" s="1"/>
  <c r="BJ83" i="25"/>
  <c r="BJ79" i="25" s="1"/>
  <c r="HL54" i="20"/>
  <c r="HL5" i="20" s="1"/>
  <c r="F78" i="20"/>
  <c r="G78" i="20" s="1"/>
  <c r="G72" i="25"/>
  <c r="I72" i="25" s="1"/>
  <c r="EW70" i="20"/>
  <c r="EX70" i="20" s="1"/>
  <c r="CA82" i="25"/>
  <c r="BC83" i="25"/>
  <c r="Q89" i="20"/>
  <c r="J59" i="20"/>
  <c r="AW54" i="25"/>
  <c r="EW59" i="20"/>
  <c r="EU4" i="20"/>
  <c r="H85" i="20"/>
  <c r="ER85" i="20"/>
  <c r="EV96" i="20"/>
  <c r="J96" i="20"/>
  <c r="AW90" i="25"/>
  <c r="BU53" i="25"/>
  <c r="HG4" i="20"/>
  <c r="HG56" i="20"/>
  <c r="BP74" i="25"/>
  <c r="BW79" i="25"/>
  <c r="J65" i="20"/>
  <c r="AW60" i="25"/>
  <c r="FB61" i="20"/>
  <c r="HN61" i="20"/>
  <c r="EV87" i="20"/>
  <c r="EW87" i="20" s="1"/>
  <c r="CA70" i="25"/>
  <c r="AS76" i="20"/>
  <c r="BY69" i="25"/>
  <c r="HM91" i="20"/>
  <c r="AR92" i="20"/>
  <c r="BZ86" i="25"/>
  <c r="HN92" i="20"/>
  <c r="BT85" i="25"/>
  <c r="BN85" i="25"/>
  <c r="BB66" i="25"/>
  <c r="P72" i="20"/>
  <c r="FC72" i="20"/>
  <c r="BV59" i="25"/>
  <c r="AX88" i="25"/>
  <c r="AL63" i="20"/>
  <c r="BU58" i="25"/>
  <c r="HH63" i="20"/>
  <c r="AW80" i="25"/>
  <c r="J86" i="20"/>
  <c r="EU85" i="20"/>
  <c r="BP80" i="25"/>
  <c r="BK81" i="25"/>
  <c r="BB71" i="25"/>
  <c r="P77" i="20"/>
  <c r="EV95" i="20"/>
  <c r="AW89" i="25"/>
  <c r="J95" i="20"/>
  <c r="CA64" i="25"/>
  <c r="F58" i="20"/>
  <c r="G58" i="20" s="1"/>
  <c r="ER4" i="20"/>
  <c r="G53" i="25"/>
  <c r="AW87" i="25"/>
  <c r="J93" i="20"/>
  <c r="BB72" i="25"/>
  <c r="P78" i="20"/>
  <c r="BR69" i="25"/>
  <c r="AW65" i="25"/>
  <c r="J70" i="20"/>
  <c r="CA65" i="25"/>
  <c r="G76" i="25"/>
  <c r="I76" i="25" s="1"/>
  <c r="F82" i="20"/>
  <c r="G82" i="20" s="1"/>
  <c r="GC63" i="20"/>
  <c r="BJ58" i="25"/>
  <c r="Y63" i="20"/>
  <c r="BB83" i="25"/>
  <c r="P89" i="20"/>
  <c r="FC89" i="20"/>
  <c r="H56" i="20"/>
  <c r="ES54" i="20"/>
  <c r="ES5" i="20" s="1"/>
  <c r="AR80" i="20"/>
  <c r="HN80" i="20"/>
  <c r="BZ74" i="25"/>
  <c r="G80" i="25"/>
  <c r="F86" i="20"/>
  <c r="G86" i="20" s="1"/>
  <c r="BP77" i="25"/>
  <c r="EV81" i="20"/>
  <c r="EW81" i="20" s="1"/>
  <c r="BB70" i="25"/>
  <c r="P76" i="20"/>
  <c r="FA75" i="20"/>
  <c r="F64" i="20"/>
  <c r="G64" i="20" s="1"/>
  <c r="G59" i="25"/>
  <c r="I59" i="25" s="1"/>
  <c r="HF54" i="20"/>
  <c r="HF5" i="20" s="1"/>
  <c r="BR85" i="25"/>
  <c r="AL73" i="20"/>
  <c r="BU67" i="25"/>
  <c r="BN4" i="25"/>
  <c r="BP65" i="25"/>
  <c r="BC59" i="25"/>
  <c r="BB81" i="25"/>
  <c r="FB87" i="20"/>
  <c r="P87" i="20"/>
  <c r="BV55" i="25"/>
  <c r="AW86" i="25"/>
  <c r="J92" i="20"/>
  <c r="EU91" i="20"/>
  <c r="HH85" i="20"/>
  <c r="BV80" i="25"/>
  <c r="HH93" i="20"/>
  <c r="BU87" i="25"/>
  <c r="HG91" i="20"/>
  <c r="AL93" i="20"/>
  <c r="GH91" i="20"/>
  <c r="BO86" i="25"/>
  <c r="GI92" i="20"/>
  <c r="AV63" i="25"/>
  <c r="BP70" i="25"/>
  <c r="HN58" i="20"/>
  <c r="HM75" i="20"/>
  <c r="AY73" i="25"/>
  <c r="BR51" i="25"/>
  <c r="BR4" i="25"/>
  <c r="AR71" i="20"/>
  <c r="HN71" i="20"/>
  <c r="AS71" i="20" s="1"/>
  <c r="FB81" i="20"/>
  <c r="FC81" i="20" s="1"/>
  <c r="P81" i="20"/>
  <c r="BB75" i="25"/>
  <c r="F96" i="20"/>
  <c r="G96" i="20" s="1"/>
  <c r="G90" i="25"/>
  <c r="I90" i="25" s="1"/>
  <c r="GH75" i="20"/>
  <c r="BO73" i="25"/>
  <c r="AE79" i="20"/>
  <c r="J76" i="20"/>
  <c r="AW70" i="25"/>
  <c r="EU75" i="20"/>
  <c r="BU72" i="25"/>
  <c r="AL78" i="20"/>
  <c r="GE54" i="20"/>
  <c r="GE5" i="20" s="1"/>
  <c r="CA90" i="25"/>
  <c r="BP87" i="25"/>
  <c r="FB69" i="20"/>
  <c r="BZ58" i="25"/>
  <c r="AR63" i="20"/>
  <c r="BC89" i="25"/>
  <c r="FB79" i="20"/>
  <c r="FC79" i="20" s="1"/>
  <c r="BB73" i="25"/>
  <c r="P79" i="20"/>
  <c r="BB58" i="25"/>
  <c r="P63" i="20"/>
  <c r="BP60" i="25"/>
  <c r="P93" i="20"/>
  <c r="BB87" i="25"/>
  <c r="EV78" i="20"/>
  <c r="F70" i="20"/>
  <c r="G70" i="20" s="1"/>
  <c r="G65" i="25"/>
  <c r="I65" i="25" s="1"/>
  <c r="BP55" i="25"/>
  <c r="HH65" i="20"/>
  <c r="AL65" i="20"/>
  <c r="BU60" i="25"/>
  <c r="BB76" i="25"/>
  <c r="P82" i="20"/>
  <c r="BO58" i="25"/>
  <c r="BO51" i="25" s="1"/>
  <c r="GH4" i="20"/>
  <c r="EW89" i="20"/>
  <c r="AX83" i="25"/>
  <c r="EV86" i="20"/>
  <c r="EW86" i="20" s="1"/>
  <c r="FC76" i="20"/>
  <c r="AE81" i="20"/>
  <c r="GI81" i="20"/>
  <c r="BO75" i="25"/>
  <c r="BU74" i="25"/>
  <c r="AL80" i="20"/>
  <c r="FB65" i="20"/>
  <c r="P65" i="20"/>
  <c r="BB60" i="25"/>
  <c r="EW61" i="20"/>
  <c r="BI79" i="25"/>
  <c r="BV70" i="25"/>
  <c r="EW64" i="20"/>
  <c r="AX59" i="25"/>
  <c r="EV80" i="20"/>
  <c r="Q72" i="20"/>
  <c r="BC66" i="25"/>
  <c r="BN51" i="25"/>
  <c r="P70" i="20"/>
  <c r="BB65" i="25"/>
  <c r="FB83" i="20"/>
  <c r="BB77" i="25"/>
  <c r="P83" i="20"/>
  <c r="HH70" i="20"/>
  <c r="BU65" i="25"/>
  <c r="AX61" i="25"/>
  <c r="GC91" i="20"/>
  <c r="FA4" i="20"/>
  <c r="BO67" i="25"/>
  <c r="BO63" i="25" s="1"/>
  <c r="AE73" i="20"/>
  <c r="BW51" i="25"/>
  <c r="FB77" i="20"/>
  <c r="H68" i="20"/>
  <c r="ER68" i="20"/>
  <c r="BV75" i="25"/>
  <c r="BL79" i="25"/>
  <c r="BK75" i="25"/>
  <c r="F63" i="20"/>
  <c r="G63" i="20" s="1"/>
  <c r="G58" i="25"/>
  <c r="I58" i="25" s="1"/>
  <c r="BP88" i="25"/>
  <c r="BP89" i="25"/>
  <c r="FB93" i="20"/>
  <c r="FB78" i="20"/>
  <c r="FC78" i="20" s="1"/>
  <c r="CA83" i="25"/>
  <c r="J82" i="20"/>
  <c r="AW76" i="25"/>
  <c r="AW83" i="25"/>
  <c r="J89" i="20"/>
  <c r="BO76" i="25"/>
  <c r="AE82" i="20"/>
  <c r="GI82" i="20"/>
  <c r="G75" i="25"/>
  <c r="I75" i="25" s="1"/>
  <c r="F81" i="20"/>
  <c r="G81" i="20" s="1"/>
  <c r="P59" i="20"/>
  <c r="BB54" i="25"/>
  <c r="BG63" i="25"/>
  <c r="BB80" i="25"/>
  <c r="FA85" i="20"/>
  <c r="P86" i="20"/>
  <c r="EV76" i="20"/>
  <c r="BK77" i="25"/>
  <c r="FC64" i="20"/>
  <c r="FD64" i="20" s="1"/>
  <c r="I56" i="20"/>
  <c r="ET54" i="20"/>
  <c r="ET5" i="20" s="1"/>
  <c r="AV79" i="25"/>
  <c r="BA69" i="25"/>
  <c r="F88" i="20"/>
  <c r="G88" i="20" s="1"/>
  <c r="G82" i="25"/>
  <c r="I82" i="25" s="1"/>
  <c r="BK57" i="25"/>
  <c r="BB61" i="25"/>
  <c r="P66" i="20"/>
  <c r="BU80" i="25"/>
  <c r="BU79" i="25" s="1"/>
  <c r="HG85" i="20"/>
  <c r="AL86" i="20"/>
  <c r="BY85" i="25"/>
  <c r="G74" i="25"/>
  <c r="I74" i="25" s="1"/>
  <c r="F80" i="20"/>
  <c r="G80" i="20" s="1"/>
  <c r="EW72" i="20"/>
  <c r="EX72" i="20" s="1"/>
  <c r="BV90" i="25"/>
  <c r="BG85" i="25"/>
  <c r="BJ85" i="25"/>
  <c r="BP90" i="25"/>
  <c r="CA55" i="25"/>
  <c r="BK74" i="25"/>
  <c r="F77" i="20"/>
  <c r="G77" i="20" s="1"/>
  <c r="G71" i="25"/>
  <c r="I71" i="25" s="1"/>
  <c r="BU56" i="25"/>
  <c r="J69" i="20"/>
  <c r="EU68" i="20"/>
  <c r="AW64" i="25"/>
  <c r="CA58" i="25"/>
  <c r="BV64" i="25"/>
  <c r="AM69" i="20"/>
  <c r="BC55" i="25"/>
  <c r="AW73" i="25"/>
  <c r="J79" i="20"/>
  <c r="EX79" i="20"/>
  <c r="EW94" i="20"/>
  <c r="AW58" i="25"/>
  <c r="J63" i="20"/>
  <c r="BW4" i="25"/>
  <c r="BV88" i="25"/>
  <c r="FC59" i="20"/>
  <c r="FD59" i="20" s="1"/>
  <c r="BU73" i="25"/>
  <c r="FD86" i="20"/>
  <c r="BC80" i="25"/>
  <c r="BB90" i="25"/>
  <c r="P96" i="20"/>
  <c r="FC96" i="20"/>
  <c r="FD96" i="20" s="1"/>
  <c r="F76" i="20"/>
  <c r="G76" i="20" s="1"/>
  <c r="G70" i="25"/>
  <c r="BV53" i="25"/>
  <c r="EZ54" i="20"/>
  <c r="EZ5" i="20" s="1"/>
  <c r="O56" i="20"/>
  <c r="BT51" i="25"/>
  <c r="BT4" i="25"/>
  <c r="AX60" i="25"/>
  <c r="K65" i="20"/>
  <c r="AW56" i="25"/>
  <c r="J61" i="20"/>
  <c r="BU61" i="25"/>
  <c r="BT69" i="25"/>
  <c r="BB82" i="25"/>
  <c r="P88" i="20"/>
  <c r="FB88" i="20"/>
  <c r="FC88" i="20" s="1"/>
  <c r="G86" i="25"/>
  <c r="F92" i="20"/>
  <c r="G92" i="20" s="1"/>
  <c r="H91" i="20"/>
  <c r="ER91" i="20"/>
  <c r="AW61" i="25"/>
  <c r="J66" i="20"/>
  <c r="EW66" i="20"/>
  <c r="BU88" i="25"/>
  <c r="AL94" i="20"/>
  <c r="FC80" i="20"/>
  <c r="EU56" i="20"/>
  <c r="HM68" i="20"/>
  <c r="CA59" i="25"/>
  <c r="AY57" i="25"/>
  <c r="EX62" i="20"/>
  <c r="BD57" i="25"/>
  <c r="BE67" i="25"/>
  <c r="BE57" i="25"/>
  <c r="I98" i="20"/>
  <c r="EN71" i="25" l="1"/>
  <c r="AM77" i="20"/>
  <c r="ES55" i="25"/>
  <c r="AS60" i="20"/>
  <c r="AL58" i="20"/>
  <c r="NV63" i="20"/>
  <c r="NW63" i="20" s="1"/>
  <c r="EH58" i="25" s="1"/>
  <c r="NU85" i="20"/>
  <c r="AD85" i="20" s="1"/>
  <c r="EG80" i="25"/>
  <c r="AJ54" i="20"/>
  <c r="AJ5" i="20" s="1"/>
  <c r="AE86" i="20"/>
  <c r="ML93" i="20"/>
  <c r="DR87" i="25" s="1"/>
  <c r="ML87" i="20"/>
  <c r="DR81" i="25" s="1"/>
  <c r="Y92" i="20"/>
  <c r="ER55" i="25"/>
  <c r="AR60" i="20"/>
  <c r="PB79" i="20"/>
  <c r="ES73" i="25" s="1"/>
  <c r="DZ85" i="25"/>
  <c r="ES79" i="25"/>
  <c r="ER89" i="25"/>
  <c r="PB95" i="20"/>
  <c r="ES89" i="25" s="1"/>
  <c r="Q82" i="20"/>
  <c r="IR82" i="20"/>
  <c r="CI76" i="25" s="1"/>
  <c r="IW82" i="20"/>
  <c r="CM76" i="25" s="1"/>
  <c r="IQ70" i="20"/>
  <c r="NP56" i="20"/>
  <c r="NV57" i="20"/>
  <c r="AE57" i="20" s="1"/>
  <c r="BP58" i="25"/>
  <c r="BP51" i="25" s="1"/>
  <c r="S51" i="25"/>
  <c r="ER82" i="25"/>
  <c r="ER79" i="25" s="1"/>
  <c r="ML89" i="20"/>
  <c r="DR83" i="25" s="1"/>
  <c r="AS63" i="20"/>
  <c r="ML69" i="20"/>
  <c r="DR64" i="25" s="1"/>
  <c r="AD63" i="20"/>
  <c r="EE85" i="25"/>
  <c r="EH64" i="25"/>
  <c r="NQ93" i="20"/>
  <c r="EC87" i="25" s="1"/>
  <c r="NW70" i="20"/>
  <c r="EH65" i="25" s="1"/>
  <c r="AL79" i="20"/>
  <c r="AS88" i="20"/>
  <c r="NW83" i="20"/>
  <c r="EH77" i="25" s="1"/>
  <c r="NQ92" i="20"/>
  <c r="EB77" i="25"/>
  <c r="Y83" i="20"/>
  <c r="DT4" i="25"/>
  <c r="NO4" i="20"/>
  <c r="X4" i="20" s="1"/>
  <c r="AL88" i="20"/>
  <c r="AE83" i="20"/>
  <c r="AL96" i="20"/>
  <c r="AL64" i="20"/>
  <c r="PA75" i="20"/>
  <c r="AR75" i="20" s="1"/>
  <c r="EP4" i="25"/>
  <c r="EF77" i="25"/>
  <c r="AD83" i="20"/>
  <c r="AC54" i="20"/>
  <c r="AC5" i="20" s="1"/>
  <c r="EF83" i="25"/>
  <c r="EF79" i="25" s="1"/>
  <c r="AD89" i="20"/>
  <c r="Z57" i="20"/>
  <c r="PB85" i="20"/>
  <c r="OV88" i="20"/>
  <c r="EN82" i="25" s="1"/>
  <c r="EN79" i="25" s="1"/>
  <c r="AP54" i="20"/>
  <c r="AP5" i="20" s="1"/>
  <c r="W54" i="20"/>
  <c r="W5" i="20" s="1"/>
  <c r="AR88" i="20"/>
  <c r="MJ4" i="20"/>
  <c r="OY54" i="20"/>
  <c r="OY5" i="20" s="1"/>
  <c r="NU75" i="20"/>
  <c r="AD75" i="20" s="1"/>
  <c r="NQ83" i="20"/>
  <c r="EC77" i="25" s="1"/>
  <c r="EB83" i="25"/>
  <c r="NQ89" i="20"/>
  <c r="EC83" i="25" s="1"/>
  <c r="EC79" i="25" s="1"/>
  <c r="Q95" i="20"/>
  <c r="PB72" i="20"/>
  <c r="ES66" i="25" s="1"/>
  <c r="DO4" i="25"/>
  <c r="NW89" i="20"/>
  <c r="EH83" i="25" s="1"/>
  <c r="AL77" i="20"/>
  <c r="EM71" i="25"/>
  <c r="EA77" i="25"/>
  <c r="EA69" i="25" s="1"/>
  <c r="X83" i="20"/>
  <c r="EM82" i="25"/>
  <c r="EM79" i="25" s="1"/>
  <c r="MP91" i="20"/>
  <c r="AR79" i="20"/>
  <c r="AE89" i="20"/>
  <c r="ML63" i="20"/>
  <c r="DR58" i="25" s="1"/>
  <c r="DP85" i="25"/>
  <c r="Y93" i="20"/>
  <c r="DV82" i="25"/>
  <c r="MQ85" i="20"/>
  <c r="MR88" i="20"/>
  <c r="DW82" i="25" s="1"/>
  <c r="DW79" i="25" s="1"/>
  <c r="ES90" i="25"/>
  <c r="ES85" i="25" s="1"/>
  <c r="PB91" i="20"/>
  <c r="ER75" i="25"/>
  <c r="ER69" i="25" s="1"/>
  <c r="PB81" i="20"/>
  <c r="ES75" i="25" s="1"/>
  <c r="EG88" i="25"/>
  <c r="NW94" i="20"/>
  <c r="EH88" i="25" s="1"/>
  <c r="Z62" i="20"/>
  <c r="NN54" i="20"/>
  <c r="NN5" i="20" s="1"/>
  <c r="ML96" i="20"/>
  <c r="DR90" i="25" s="1"/>
  <c r="AM95" i="20"/>
  <c r="DR69" i="25"/>
  <c r="DV69" i="25"/>
  <c r="AK81" i="20"/>
  <c r="OU81" i="20"/>
  <c r="EL75" i="25"/>
  <c r="EL69" i="25" s="1"/>
  <c r="AL66" i="20"/>
  <c r="AR81" i="20"/>
  <c r="DZ4" i="25"/>
  <c r="EE4" i="25"/>
  <c r="DQ89" i="25"/>
  <c r="NQ94" i="20"/>
  <c r="EC88" i="25" s="1"/>
  <c r="MK88" i="20"/>
  <c r="MK4" i="20" s="1"/>
  <c r="EF86" i="25"/>
  <c r="EF85" i="25" s="1"/>
  <c r="AD92" i="20"/>
  <c r="EM51" i="25"/>
  <c r="OZ54" i="20"/>
  <c r="OZ5" i="20" s="1"/>
  <c r="ES69" i="25"/>
  <c r="AD88" i="20"/>
  <c r="AR72" i="20"/>
  <c r="AS87" i="20"/>
  <c r="OU68" i="20"/>
  <c r="AL68" i="20" s="1"/>
  <c r="OT75" i="20"/>
  <c r="AK75" i="20" s="1"/>
  <c r="AK54" i="20" s="1"/>
  <c r="AK5" i="20" s="1"/>
  <c r="DV79" i="25"/>
  <c r="OV66" i="20"/>
  <c r="EN61" i="25" s="1"/>
  <c r="AR70" i="20"/>
  <c r="OS54" i="20"/>
  <c r="OS5" i="20" s="1"/>
  <c r="NU91" i="20"/>
  <c r="AD91" i="20" s="1"/>
  <c r="NV88" i="20"/>
  <c r="AE88" i="20" s="1"/>
  <c r="NT54" i="20"/>
  <c r="NT5" i="20" s="1"/>
  <c r="MJ85" i="20"/>
  <c r="MJ54" i="20" s="1"/>
  <c r="MJ5" i="20" s="1"/>
  <c r="ML57" i="20"/>
  <c r="DR52" i="25" s="1"/>
  <c r="AL70" i="20"/>
  <c r="Z87" i="20"/>
  <c r="NU4" i="20"/>
  <c r="AD4" i="20" s="1"/>
  <c r="MP85" i="20"/>
  <c r="DU82" i="25"/>
  <c r="DU79" i="25" s="1"/>
  <c r="NV92" i="20"/>
  <c r="BD73" i="20"/>
  <c r="Q67" i="25" s="1"/>
  <c r="EF63" i="25"/>
  <c r="MR95" i="20"/>
  <c r="DW89" i="25" s="1"/>
  <c r="AM72" i="20"/>
  <c r="BJ80" i="20"/>
  <c r="V74" i="25" s="1"/>
  <c r="U66" i="25"/>
  <c r="AM59" i="20"/>
  <c r="AF83" i="20"/>
  <c r="AS89" i="20"/>
  <c r="BI70" i="20"/>
  <c r="U65" i="25" s="1"/>
  <c r="DT85" i="20"/>
  <c r="AM69" i="25"/>
  <c r="O74" i="25"/>
  <c r="BC80" i="20"/>
  <c r="BC76" i="20"/>
  <c r="P70" i="25" s="1"/>
  <c r="CI56" i="20"/>
  <c r="AS57" i="20"/>
  <c r="AS79" i="20"/>
  <c r="BC70" i="20"/>
  <c r="P65" i="25" s="1"/>
  <c r="P63" i="25" s="1"/>
  <c r="Q57" i="20"/>
  <c r="BJ76" i="20"/>
  <c r="V70" i="25" s="1"/>
  <c r="BC82" i="20"/>
  <c r="P76" i="25" s="1"/>
  <c r="EA63" i="25"/>
  <c r="DW69" i="25"/>
  <c r="DM54" i="20"/>
  <c r="DM5" i="20" s="1"/>
  <c r="AE77" i="20"/>
  <c r="AM60" i="20"/>
  <c r="BJ59" i="20"/>
  <c r="V54" i="25" s="1"/>
  <c r="MR60" i="20"/>
  <c r="DW55" i="25" s="1"/>
  <c r="AM58" i="20"/>
  <c r="BH56" i="20"/>
  <c r="AF51" i="25"/>
  <c r="AL61" i="20"/>
  <c r="EC73" i="25"/>
  <c r="Z79" i="20"/>
  <c r="OV96" i="20"/>
  <c r="ER90" i="25"/>
  <c r="ER85" i="25" s="1"/>
  <c r="PA91" i="20"/>
  <c r="AR91" i="20" s="1"/>
  <c r="DP4" i="25"/>
  <c r="EB90" i="25"/>
  <c r="NQ96" i="20"/>
  <c r="AF58" i="20"/>
  <c r="OU91" i="20"/>
  <c r="AL91" i="20" s="1"/>
  <c r="MR75" i="20"/>
  <c r="Z86" i="20"/>
  <c r="Z77" i="20"/>
  <c r="DV90" i="25"/>
  <c r="MR96" i="20"/>
  <c r="DW90" i="25" s="1"/>
  <c r="BH75" i="20"/>
  <c r="EM63" i="25"/>
  <c r="DQ63" i="25"/>
  <c r="BD79" i="20"/>
  <c r="Q73" i="25" s="1"/>
  <c r="BD60" i="20"/>
  <c r="Q55" i="25" s="1"/>
  <c r="ML72" i="20"/>
  <c r="DR66" i="25" s="1"/>
  <c r="DR63" i="25" s="1"/>
  <c r="BJ94" i="20"/>
  <c r="V88" i="25" s="1"/>
  <c r="NV75" i="20"/>
  <c r="AE75" i="20" s="1"/>
  <c r="MK68" i="20"/>
  <c r="EG82" i="25"/>
  <c r="EG79" i="25" s="1"/>
  <c r="NV85" i="20"/>
  <c r="AE85" i="20" s="1"/>
  <c r="NW77" i="20"/>
  <c r="EH71" i="25" s="1"/>
  <c r="MK91" i="20"/>
  <c r="DQ86" i="25"/>
  <c r="ML92" i="20"/>
  <c r="M92" i="20" s="1"/>
  <c r="EB82" i="25"/>
  <c r="NP85" i="20"/>
  <c r="Y85" i="20" s="1"/>
  <c r="BJ66" i="20"/>
  <c r="V61" i="25" s="1"/>
  <c r="CI91" i="20"/>
  <c r="NW88" i="20"/>
  <c r="AB85" i="25"/>
  <c r="NP4" i="20"/>
  <c r="Y4" i="20" s="1"/>
  <c r="OV85" i="20"/>
  <c r="NO54" i="20"/>
  <c r="NO5" i="20" s="1"/>
  <c r="EN70" i="25"/>
  <c r="DU85" i="25"/>
  <c r="GI68" i="20"/>
  <c r="BC89" i="20"/>
  <c r="P83" i="25" s="1"/>
  <c r="DW86" i="25"/>
  <c r="EN54" i="25"/>
  <c r="EG89" i="25"/>
  <c r="NW95" i="20"/>
  <c r="AE95" i="20"/>
  <c r="ML94" i="20"/>
  <c r="DR88" i="25" s="1"/>
  <c r="DQ88" i="25"/>
  <c r="DV86" i="25"/>
  <c r="MQ91" i="20"/>
  <c r="AS73" i="20"/>
  <c r="EF69" i="25"/>
  <c r="NQ95" i="20"/>
  <c r="Z95" i="20" s="1"/>
  <c r="EB89" i="25"/>
  <c r="NP91" i="20"/>
  <c r="Y91" i="20" s="1"/>
  <c r="EM73" i="25"/>
  <c r="OU75" i="20"/>
  <c r="AL75" i="20" s="1"/>
  <c r="AE61" i="20"/>
  <c r="PB64" i="20"/>
  <c r="ES59" i="25" s="1"/>
  <c r="AR64" i="20"/>
  <c r="EL51" i="25"/>
  <c r="AX52" i="25"/>
  <c r="EW57" i="20"/>
  <c r="AY52" i="25" s="1"/>
  <c r="AR61" i="20"/>
  <c r="BC52" i="25"/>
  <c r="FC57" i="20"/>
  <c r="R57" i="20" s="1"/>
  <c r="P56" i="20"/>
  <c r="PB66" i="20"/>
  <c r="ES61" i="25" s="1"/>
  <c r="OV70" i="20"/>
  <c r="AM70" i="20" s="1"/>
  <c r="DS54" i="20"/>
  <c r="DS5" i="20" s="1"/>
  <c r="ER63" i="25"/>
  <c r="PA68" i="20"/>
  <c r="AR68" i="20" s="1"/>
  <c r="PB70" i="20"/>
  <c r="ES65" i="25" s="1"/>
  <c r="EB66" i="25"/>
  <c r="Y72" i="20"/>
  <c r="NQ73" i="20"/>
  <c r="EC67" i="25" s="1"/>
  <c r="EC66" i="25"/>
  <c r="Z72" i="20"/>
  <c r="NW72" i="20"/>
  <c r="AF72" i="20" s="1"/>
  <c r="EG66" i="25"/>
  <c r="EG63" i="25" s="1"/>
  <c r="NV68" i="20"/>
  <c r="AE68" i="20" s="1"/>
  <c r="Y73" i="20"/>
  <c r="N51" i="25"/>
  <c r="OU4" i="20"/>
  <c r="AL4" i="20" s="1"/>
  <c r="AQ56" i="20"/>
  <c r="AQ54" i="20" s="1"/>
  <c r="AQ5" i="20" s="1"/>
  <c r="OV64" i="20"/>
  <c r="EN59" i="25" s="1"/>
  <c r="OU56" i="20"/>
  <c r="AS59" i="20"/>
  <c r="PB61" i="20"/>
  <c r="ES56" i="25" s="1"/>
  <c r="OV61" i="20"/>
  <c r="EN56" i="25" s="1"/>
  <c r="DV51" i="25"/>
  <c r="EG52" i="25"/>
  <c r="NW57" i="20"/>
  <c r="EH52" i="25" s="1"/>
  <c r="ER54" i="25"/>
  <c r="AR59" i="20"/>
  <c r="F56" i="20"/>
  <c r="G56" i="20" s="1"/>
  <c r="AR66" i="20"/>
  <c r="BA54" i="20"/>
  <c r="BA5" i="20" s="1"/>
  <c r="DI85" i="25"/>
  <c r="DN75" i="20"/>
  <c r="AR69" i="25"/>
  <c r="DN56" i="20"/>
  <c r="EH74" i="25"/>
  <c r="MR63" i="20"/>
  <c r="DW58" i="25" s="1"/>
  <c r="AM51" i="25"/>
  <c r="BD96" i="20"/>
  <c r="Q90" i="25" s="1"/>
  <c r="MQ4" i="20"/>
  <c r="EA51" i="25"/>
  <c r="EA4" i="25"/>
  <c r="DR55" i="25"/>
  <c r="EB64" i="25"/>
  <c r="NP68" i="20"/>
  <c r="Y68" i="20" s="1"/>
  <c r="Y69" i="20"/>
  <c r="ES64" i="25"/>
  <c r="GC56" i="20"/>
  <c r="GC54" i="20" s="1"/>
  <c r="GC5" i="20" s="1"/>
  <c r="EG74" i="25"/>
  <c r="EG69" i="25" s="1"/>
  <c r="AE80" i="20"/>
  <c r="EH56" i="25"/>
  <c r="EG56" i="25"/>
  <c r="EF51" i="25"/>
  <c r="AS69" i="20"/>
  <c r="PA56" i="20"/>
  <c r="NQ69" i="20"/>
  <c r="ES53" i="25"/>
  <c r="DQ55" i="25"/>
  <c r="MK56" i="20"/>
  <c r="PA4" i="20"/>
  <c r="AR4" i="20" s="1"/>
  <c r="AD56" i="20"/>
  <c r="BJ51" i="25"/>
  <c r="BD59" i="20"/>
  <c r="Q54" i="25" s="1"/>
  <c r="T82" i="25"/>
  <c r="T79" i="25" s="1"/>
  <c r="K93" i="20"/>
  <c r="EQ51" i="25"/>
  <c r="EQ4" i="25"/>
  <c r="ML75" i="20"/>
  <c r="MQ56" i="20"/>
  <c r="NQ56" i="20"/>
  <c r="DW54" i="25"/>
  <c r="EB73" i="25"/>
  <c r="Y79" i="20"/>
  <c r="NP75" i="20"/>
  <c r="Y75" i="20" s="1"/>
  <c r="BD87" i="20"/>
  <c r="Q81" i="25" s="1"/>
  <c r="EC51" i="25"/>
  <c r="BD76" i="25"/>
  <c r="BJ4" i="25"/>
  <c r="AX87" i="25"/>
  <c r="DT75" i="20"/>
  <c r="AQ4" i="25"/>
  <c r="DT91" i="20"/>
  <c r="CH54" i="20"/>
  <c r="CH5" i="20" s="1"/>
  <c r="BJ60" i="20"/>
  <c r="V55" i="25" s="1"/>
  <c r="AR79" i="25"/>
  <c r="BC57" i="20"/>
  <c r="DN4" i="20"/>
  <c r="BD95" i="20"/>
  <c r="Q89" i="25" s="1"/>
  <c r="BJ87" i="20"/>
  <c r="V81" i="25" s="1"/>
  <c r="AQ85" i="25"/>
  <c r="Z58" i="20"/>
  <c r="BI88" i="20"/>
  <c r="BI85" i="20" s="1"/>
  <c r="K57" i="20"/>
  <c r="AB69" i="25"/>
  <c r="S79" i="25"/>
  <c r="BD62" i="20"/>
  <c r="Q57" i="25" s="1"/>
  <c r="K89" i="20"/>
  <c r="AG71" i="25"/>
  <c r="O79" i="25"/>
  <c r="CI75" i="20"/>
  <c r="BB85" i="20"/>
  <c r="AF85" i="25"/>
  <c r="N4" i="25"/>
  <c r="BJ79" i="20"/>
  <c r="V73" i="25" s="1"/>
  <c r="BG54" i="20"/>
  <c r="BG5" i="20" s="1"/>
  <c r="BI77" i="20"/>
  <c r="U71" i="25" s="1"/>
  <c r="BB91" i="20"/>
  <c r="BC77" i="20"/>
  <c r="P71" i="25" s="1"/>
  <c r="O71" i="25"/>
  <c r="Q58" i="20"/>
  <c r="CI4" i="20"/>
  <c r="BJ62" i="20"/>
  <c r="V57" i="25" s="1"/>
  <c r="BB75" i="20"/>
  <c r="AL4" i="25"/>
  <c r="AR66" i="25"/>
  <c r="AR63" i="25" s="1"/>
  <c r="DT68" i="20"/>
  <c r="BC88" i="20"/>
  <c r="P82" i="25" s="1"/>
  <c r="AA69" i="25"/>
  <c r="BC64" i="20"/>
  <c r="AM81" i="25"/>
  <c r="AM79" i="25" s="1"/>
  <c r="DN85" i="20"/>
  <c r="CO4" i="20"/>
  <c r="BB4" i="20"/>
  <c r="CO68" i="20"/>
  <c r="AM85" i="25"/>
  <c r="AG63" i="25"/>
  <c r="BI64" i="20"/>
  <c r="BJ89" i="20"/>
  <c r="V83" i="25" s="1"/>
  <c r="DN91" i="20"/>
  <c r="BB56" i="20"/>
  <c r="CN54" i="20"/>
  <c r="CN5" i="20" s="1"/>
  <c r="K70" i="20"/>
  <c r="AM73" i="20"/>
  <c r="AX54" i="20"/>
  <c r="AX5" i="20" s="1"/>
  <c r="BD58" i="20"/>
  <c r="Q53" i="25" s="1"/>
  <c r="AL63" i="25"/>
  <c r="BD78" i="20"/>
  <c r="Q72" i="25" s="1"/>
  <c r="T52" i="25"/>
  <c r="BJ57" i="20"/>
  <c r="V52" i="25" s="1"/>
  <c r="AG87" i="25"/>
  <c r="AG85" i="25" s="1"/>
  <c r="CO91" i="20"/>
  <c r="AF4" i="25"/>
  <c r="T53" i="25"/>
  <c r="BI58" i="20"/>
  <c r="BH4" i="20"/>
  <c r="AM65" i="25"/>
  <c r="AM63" i="25" s="1"/>
  <c r="DN68" i="20"/>
  <c r="T64" i="25"/>
  <c r="T63" i="25" s="1"/>
  <c r="BH68" i="20"/>
  <c r="O88" i="25"/>
  <c r="BC94" i="20"/>
  <c r="BJ92" i="20"/>
  <c r="V86" i="25" s="1"/>
  <c r="P80" i="25"/>
  <c r="AA4" i="25"/>
  <c r="BJ93" i="20"/>
  <c r="V87" i="25" s="1"/>
  <c r="AB67" i="25"/>
  <c r="AB63" i="25" s="1"/>
  <c r="CI68" i="20"/>
  <c r="AB80" i="25"/>
  <c r="AB79" i="25" s="1"/>
  <c r="CI85" i="20"/>
  <c r="S85" i="25"/>
  <c r="AG72" i="25"/>
  <c r="CO75" i="20"/>
  <c r="BI91" i="20"/>
  <c r="DT4" i="20"/>
  <c r="O64" i="25"/>
  <c r="O63" i="25" s="1"/>
  <c r="BB68" i="20"/>
  <c r="P86" i="25"/>
  <c r="R92" i="20"/>
  <c r="U85" i="25"/>
  <c r="DT56" i="20"/>
  <c r="AG56" i="25"/>
  <c r="AG51" i="25" s="1"/>
  <c r="CO56" i="20"/>
  <c r="N85" i="25"/>
  <c r="S4" i="25"/>
  <c r="AR51" i="25"/>
  <c r="BD66" i="20"/>
  <c r="Q61" i="25" s="1"/>
  <c r="BI69" i="20"/>
  <c r="O87" i="25"/>
  <c r="BC93" i="20"/>
  <c r="P87" i="25" s="1"/>
  <c r="BD69" i="20"/>
  <c r="Q64" i="25" s="1"/>
  <c r="V90" i="25"/>
  <c r="U56" i="25"/>
  <c r="BJ61" i="20"/>
  <c r="P56" i="25"/>
  <c r="U76" i="25"/>
  <c r="BJ82" i="20"/>
  <c r="O51" i="25"/>
  <c r="T69" i="25"/>
  <c r="V67" i="25"/>
  <c r="AB51" i="25"/>
  <c r="AR85" i="25"/>
  <c r="BD61" i="20"/>
  <c r="AS94" i="20"/>
  <c r="Z82" i="20"/>
  <c r="AF78" i="20"/>
  <c r="AF86" i="20"/>
  <c r="CK85" i="25"/>
  <c r="IR95" i="20"/>
  <c r="CI89" i="25" s="1"/>
  <c r="AF62" i="20"/>
  <c r="IR89" i="20"/>
  <c r="CI83" i="25" s="1"/>
  <c r="IR61" i="20"/>
  <c r="CI56" i="25" s="1"/>
  <c r="IW64" i="20"/>
  <c r="IW60" i="20"/>
  <c r="CM55" i="25" s="1"/>
  <c r="AF94" i="20"/>
  <c r="AS83" i="20"/>
  <c r="AF70" i="20"/>
  <c r="IX61" i="20"/>
  <c r="CN56" i="25" s="1"/>
  <c r="AF73" i="20"/>
  <c r="AS93" i="20"/>
  <c r="AR85" i="20"/>
  <c r="Z66" i="20"/>
  <c r="AF79" i="20"/>
  <c r="CF63" i="25"/>
  <c r="Z89" i="20"/>
  <c r="AM79" i="20"/>
  <c r="CT72" i="25"/>
  <c r="Z78" i="20"/>
  <c r="AS96" i="20"/>
  <c r="AF65" i="20"/>
  <c r="Z81" i="20"/>
  <c r="AF60" i="20"/>
  <c r="JW56" i="20"/>
  <c r="KC56" i="20"/>
  <c r="P75" i="20"/>
  <c r="Z61" i="20"/>
  <c r="CY85" i="25"/>
  <c r="CL67" i="25"/>
  <c r="CL63" i="25" s="1"/>
  <c r="Q73" i="20"/>
  <c r="IW73" i="20"/>
  <c r="IX73" i="20" s="1"/>
  <c r="DJ63" i="25"/>
  <c r="IV68" i="20"/>
  <c r="LH68" i="20"/>
  <c r="AF93" i="20"/>
  <c r="Z88" i="20"/>
  <c r="CX63" i="25"/>
  <c r="CG67" i="25"/>
  <c r="K73" i="20"/>
  <c r="IQ73" i="20"/>
  <c r="IQ68" i="20" s="1"/>
  <c r="V54" i="20"/>
  <c r="V5" i="20" s="1"/>
  <c r="AS72" i="20"/>
  <c r="AF63" i="20"/>
  <c r="CK63" i="25"/>
  <c r="AS65" i="20"/>
  <c r="DJ57" i="25"/>
  <c r="DJ51" i="25" s="1"/>
  <c r="AS62" i="20"/>
  <c r="AM94" i="20"/>
  <c r="Z80" i="20"/>
  <c r="AM89" i="20"/>
  <c r="IQ88" i="20"/>
  <c r="J85" i="20"/>
  <c r="P85" i="20"/>
  <c r="F91" i="20"/>
  <c r="G91" i="20" s="1"/>
  <c r="CT63" i="25"/>
  <c r="F4" i="20"/>
  <c r="G4" i="20" s="1"/>
  <c r="IX95" i="20"/>
  <c r="CN89" i="25" s="1"/>
  <c r="AM62" i="20"/>
  <c r="AM86" i="20"/>
  <c r="Q64" i="20"/>
  <c r="P68" i="20"/>
  <c r="R95" i="20"/>
  <c r="AB54" i="20"/>
  <c r="AB5" i="20" s="1"/>
  <c r="IP68" i="20"/>
  <c r="CG64" i="25"/>
  <c r="CY59" i="25"/>
  <c r="AF64" i="20"/>
  <c r="Y56" i="20"/>
  <c r="KC85" i="20"/>
  <c r="AF66" i="20"/>
  <c r="P4" i="20"/>
  <c r="J91" i="20"/>
  <c r="KC4" i="20"/>
  <c r="IQ78" i="20"/>
  <c r="CH72" i="25" s="1"/>
  <c r="IL54" i="20"/>
  <c r="IL5" i="20" s="1"/>
  <c r="Q60" i="20"/>
  <c r="K69" i="20"/>
  <c r="DI51" i="25"/>
  <c r="CX69" i="25"/>
  <c r="CY56" i="25"/>
  <c r="AF61" i="20"/>
  <c r="KB54" i="20"/>
  <c r="KB5" i="20" s="1"/>
  <c r="F85" i="20"/>
  <c r="G85" i="20" s="1"/>
  <c r="Q86" i="20"/>
  <c r="I54" i="20"/>
  <c r="I5" i="20" s="1"/>
  <c r="AF89" i="20"/>
  <c r="CS79" i="25"/>
  <c r="IQ96" i="20"/>
  <c r="IR96" i="20" s="1"/>
  <c r="CI90" i="25" s="1"/>
  <c r="IP56" i="20"/>
  <c r="CT55" i="25"/>
  <c r="CT51" i="25" s="1"/>
  <c r="Z60" i="20"/>
  <c r="O54" i="20"/>
  <c r="O5" i="20" s="1"/>
  <c r="AF96" i="20"/>
  <c r="F75" i="20"/>
  <c r="G75" i="20" s="1"/>
  <c r="JW4" i="20"/>
  <c r="IQ62" i="20"/>
  <c r="CH57" i="25" s="1"/>
  <c r="IR81" i="20"/>
  <c r="CI75" i="25" s="1"/>
  <c r="CS85" i="25"/>
  <c r="AL85" i="20"/>
  <c r="IV85" i="20"/>
  <c r="F68" i="20"/>
  <c r="G68" i="20" s="1"/>
  <c r="P91" i="20"/>
  <c r="IW86" i="20"/>
  <c r="IX86" i="20" s="1"/>
  <c r="CN80" i="25" s="1"/>
  <c r="IX77" i="20"/>
  <c r="CN71" i="25" s="1"/>
  <c r="KC91" i="20"/>
  <c r="K62" i="20"/>
  <c r="IU54" i="20"/>
  <c r="IU5" i="20" s="1"/>
  <c r="CH64" i="25"/>
  <c r="IR69" i="20"/>
  <c r="CI64" i="25" s="1"/>
  <c r="Z70" i="20"/>
  <c r="JW68" i="20"/>
  <c r="IX69" i="20"/>
  <c r="CN64" i="25" s="1"/>
  <c r="IQ63" i="20"/>
  <c r="IR63" i="20" s="1"/>
  <c r="CI58" i="25" s="1"/>
  <c r="CM83" i="25"/>
  <c r="CF85" i="25"/>
  <c r="CF4" i="25"/>
  <c r="CX4" i="25"/>
  <c r="CK51" i="25"/>
  <c r="IR83" i="20"/>
  <c r="CI77" i="25" s="1"/>
  <c r="CK4" i="25"/>
  <c r="CT79" i="25"/>
  <c r="X54" i="20"/>
  <c r="X5" i="20" s="1"/>
  <c r="DI69" i="25"/>
  <c r="DI4" i="25"/>
  <c r="J75" i="20"/>
  <c r="AF88" i="20"/>
  <c r="LH4" i="20"/>
  <c r="CH73" i="25"/>
  <c r="L79" i="20"/>
  <c r="CG88" i="25"/>
  <c r="CG85" i="25" s="1"/>
  <c r="IP91" i="20"/>
  <c r="CL57" i="25"/>
  <c r="IW62" i="20"/>
  <c r="IX62" i="20" s="1"/>
  <c r="Q62" i="20"/>
  <c r="AI54" i="20"/>
  <c r="AI5" i="20" s="1"/>
  <c r="CL90" i="25"/>
  <c r="IW96" i="20"/>
  <c r="CM90" i="25" s="1"/>
  <c r="LH56" i="20"/>
  <c r="DE77" i="25"/>
  <c r="DE69" i="25" s="1"/>
  <c r="LB75" i="20"/>
  <c r="AM83" i="20"/>
  <c r="DJ86" i="25"/>
  <c r="DJ85" i="25" s="1"/>
  <c r="LH91" i="20"/>
  <c r="IW94" i="20"/>
  <c r="IX94" i="20" s="1"/>
  <c r="CT87" i="25"/>
  <c r="Z93" i="20"/>
  <c r="JW91" i="20"/>
  <c r="IP75" i="20"/>
  <c r="DE81" i="25"/>
  <c r="DE79" i="25" s="1"/>
  <c r="LB85" i="20"/>
  <c r="K66" i="20"/>
  <c r="K94" i="20"/>
  <c r="Q94" i="20"/>
  <c r="CY66" i="25"/>
  <c r="CH55" i="25"/>
  <c r="L60" i="20"/>
  <c r="IV56" i="20"/>
  <c r="KC68" i="20"/>
  <c r="DJ71" i="25"/>
  <c r="LH75" i="20"/>
  <c r="IR70" i="20"/>
  <c r="CI65" i="25" s="1"/>
  <c r="CH65" i="25"/>
  <c r="LA54" i="20"/>
  <c r="LA5" i="20" s="1"/>
  <c r="JW85" i="20"/>
  <c r="IX81" i="20"/>
  <c r="CN75" i="25" s="1"/>
  <c r="CT88" i="25"/>
  <c r="CF51" i="25"/>
  <c r="AO54" i="20"/>
  <c r="AO5" i="20" s="1"/>
  <c r="CG73" i="25"/>
  <c r="CG69" i="25" s="1"/>
  <c r="IR79" i="20"/>
  <c r="CI73" i="25" s="1"/>
  <c r="IW79" i="20"/>
  <c r="CM73" i="25" s="1"/>
  <c r="JW75" i="20"/>
  <c r="CT70" i="25"/>
  <c r="IQ66" i="20"/>
  <c r="L66" i="20" s="1"/>
  <c r="IO54" i="20"/>
  <c r="IO5" i="20" s="1"/>
  <c r="IR77" i="20"/>
  <c r="CI71" i="25" s="1"/>
  <c r="DD4" i="25"/>
  <c r="DD51" i="25"/>
  <c r="CM52" i="25"/>
  <c r="CL58" i="25"/>
  <c r="CK69" i="25"/>
  <c r="CH70" i="25"/>
  <c r="IR76" i="20"/>
  <c r="IP4" i="20"/>
  <c r="CG58" i="25"/>
  <c r="IQ94" i="20"/>
  <c r="IR94" i="20" s="1"/>
  <c r="CY70" i="25"/>
  <c r="CY69" i="25" s="1"/>
  <c r="KC75" i="20"/>
  <c r="CN53" i="25"/>
  <c r="DJ76" i="25"/>
  <c r="AS82" i="20"/>
  <c r="CG80" i="25"/>
  <c r="CG79" i="25" s="1"/>
  <c r="IP85" i="20"/>
  <c r="IQ86" i="20"/>
  <c r="L86" i="20" s="1"/>
  <c r="CG59" i="25"/>
  <c r="IQ64" i="20"/>
  <c r="CH59" i="25" s="1"/>
  <c r="IR65" i="20"/>
  <c r="CI60" i="25" s="1"/>
  <c r="CH60" i="25"/>
  <c r="IV4" i="20"/>
  <c r="CL88" i="25"/>
  <c r="IV91" i="20"/>
  <c r="CS4" i="25"/>
  <c r="K64" i="20"/>
  <c r="J4" i="20"/>
  <c r="AM87" i="20"/>
  <c r="K79" i="20"/>
  <c r="Q66" i="20"/>
  <c r="DJ72" i="25"/>
  <c r="AS78" i="20"/>
  <c r="DD85" i="25"/>
  <c r="LG54" i="20"/>
  <c r="LG5" i="20" s="1"/>
  <c r="CL70" i="25"/>
  <c r="CL69" i="25" s="1"/>
  <c r="IV75" i="20"/>
  <c r="IW76" i="20"/>
  <c r="R76" i="20" s="1"/>
  <c r="CF69" i="25"/>
  <c r="DE52" i="25"/>
  <c r="LB56" i="20"/>
  <c r="LB4" i="20"/>
  <c r="IW63" i="20"/>
  <c r="CM58" i="25" s="1"/>
  <c r="IR60" i="20"/>
  <c r="DD79" i="25"/>
  <c r="JV54" i="20"/>
  <c r="JV5" i="20" s="1"/>
  <c r="J68" i="20"/>
  <c r="CH53" i="25"/>
  <c r="L58" i="20"/>
  <c r="IR58" i="20"/>
  <c r="CL82" i="25"/>
  <c r="CL79" i="25" s="1"/>
  <c r="IW88" i="20"/>
  <c r="CM82" i="25" s="1"/>
  <c r="DE86" i="25"/>
  <c r="DE85" i="25" s="1"/>
  <c r="LB91" i="20"/>
  <c r="AM92" i="20"/>
  <c r="IW78" i="20"/>
  <c r="CM72" i="25" s="1"/>
  <c r="IX59" i="20"/>
  <c r="CN54" i="25" s="1"/>
  <c r="CM54" i="25"/>
  <c r="IX70" i="20"/>
  <c r="IW66" i="20"/>
  <c r="CM61" i="25" s="1"/>
  <c r="CY79" i="25"/>
  <c r="CN81" i="25"/>
  <c r="CI81" i="25"/>
  <c r="AX58" i="25"/>
  <c r="FA54" i="20"/>
  <c r="FA5" i="20" s="1"/>
  <c r="AX76" i="25"/>
  <c r="GC4" i="20"/>
  <c r="GB54" i="20"/>
  <c r="GB5" i="20" s="1"/>
  <c r="BZ85" i="25"/>
  <c r="H49" i="25"/>
  <c r="H4" i="25" s="1"/>
  <c r="K82" i="20"/>
  <c r="AW51" i="25"/>
  <c r="BP63" i="25"/>
  <c r="BC58" i="25"/>
  <c r="BZ69" i="25"/>
  <c r="Q63" i="20"/>
  <c r="R71" i="20"/>
  <c r="FD71" i="20"/>
  <c r="S71" i="20" s="1"/>
  <c r="AZ60" i="25"/>
  <c r="L65" i="20"/>
  <c r="AY60" i="25"/>
  <c r="BO85" i="25"/>
  <c r="EV56" i="20"/>
  <c r="K63" i="20"/>
  <c r="BB79" i="25"/>
  <c r="AW63" i="25"/>
  <c r="AW85" i="25"/>
  <c r="BD58" i="25"/>
  <c r="FD63" i="20"/>
  <c r="BE58" i="25" s="1"/>
  <c r="EX82" i="20"/>
  <c r="AY76" i="25"/>
  <c r="AY87" i="25"/>
  <c r="EX93" i="20"/>
  <c r="AZ87" i="25" s="1"/>
  <c r="AY58" i="25"/>
  <c r="EX63" i="20"/>
  <c r="AZ58" i="25" s="1"/>
  <c r="BB4" i="25"/>
  <c r="FD70" i="20"/>
  <c r="BU69" i="25"/>
  <c r="HH4" i="20"/>
  <c r="AW4" i="25"/>
  <c r="ER54" i="20"/>
  <c r="ER5" i="20" s="1"/>
  <c r="BB85" i="25"/>
  <c r="FD78" i="20"/>
  <c r="FB75" i="20"/>
  <c r="BV52" i="25"/>
  <c r="AM57" i="20"/>
  <c r="BE54" i="25"/>
  <c r="BE59" i="25"/>
  <c r="AY82" i="25"/>
  <c r="EX88" i="20"/>
  <c r="AY80" i="25"/>
  <c r="EW85" i="20"/>
  <c r="AY75" i="25"/>
  <c r="L81" i="20"/>
  <c r="EX81" i="20"/>
  <c r="BE88" i="25"/>
  <c r="BD73" i="25"/>
  <c r="FD79" i="20"/>
  <c r="AZ65" i="25"/>
  <c r="BE55" i="25"/>
  <c r="AY71" i="25"/>
  <c r="EW76" i="20"/>
  <c r="EX76" i="20" s="1"/>
  <c r="AX70" i="25"/>
  <c r="K76" i="20"/>
  <c r="AY61" i="25"/>
  <c r="BD82" i="25"/>
  <c r="BD75" i="25"/>
  <c r="R81" i="20"/>
  <c r="AY88" i="25"/>
  <c r="L61" i="20"/>
  <c r="AY56" i="25"/>
  <c r="AS80" i="20"/>
  <c r="CA74" i="25"/>
  <c r="HN75" i="20"/>
  <c r="K95" i="20"/>
  <c r="AX89" i="25"/>
  <c r="EW95" i="20"/>
  <c r="AX90" i="25"/>
  <c r="K96" i="20"/>
  <c r="EW96" i="20"/>
  <c r="BE86" i="25"/>
  <c r="L71" i="20"/>
  <c r="EX71" i="20"/>
  <c r="M71" i="20" s="1"/>
  <c r="EX86" i="20"/>
  <c r="EX77" i="20"/>
  <c r="AX63" i="25"/>
  <c r="EV91" i="20"/>
  <c r="BD74" i="25"/>
  <c r="R80" i="20"/>
  <c r="AZ73" i="25"/>
  <c r="BP76" i="25"/>
  <c r="AF82" i="20"/>
  <c r="BD70" i="25"/>
  <c r="BO4" i="25"/>
  <c r="BC75" i="25"/>
  <c r="Q81" i="20"/>
  <c r="CA53" i="25"/>
  <c r="AS58" i="20"/>
  <c r="HN56" i="20"/>
  <c r="HN4" i="20"/>
  <c r="BK58" i="25"/>
  <c r="Z63" i="20"/>
  <c r="AS92" i="20"/>
  <c r="HN91" i="20"/>
  <c r="CA86" i="25"/>
  <c r="AX81" i="25"/>
  <c r="K87" i="20"/>
  <c r="AF87" i="20"/>
  <c r="BP81" i="25"/>
  <c r="BB63" i="25"/>
  <c r="BV72" i="25"/>
  <c r="BV69" i="25" s="1"/>
  <c r="AM78" i="20"/>
  <c r="BE76" i="25"/>
  <c r="FD76" i="20"/>
  <c r="I70" i="25"/>
  <c r="I69" i="25" s="1"/>
  <c r="G69" i="25"/>
  <c r="AZ64" i="25"/>
  <c r="BD59" i="25"/>
  <c r="HH68" i="20"/>
  <c r="BV65" i="25"/>
  <c r="AY59" i="25"/>
  <c r="AX80" i="25"/>
  <c r="K86" i="20"/>
  <c r="EV85" i="20"/>
  <c r="AX72" i="25"/>
  <c r="K78" i="20"/>
  <c r="EW78" i="20"/>
  <c r="AX75" i="25"/>
  <c r="K81" i="20"/>
  <c r="HN68" i="20"/>
  <c r="FC77" i="20"/>
  <c r="FD77" i="20" s="1"/>
  <c r="CA56" i="25"/>
  <c r="HG54" i="20"/>
  <c r="HG5" i="20" s="1"/>
  <c r="BU63" i="25"/>
  <c r="Z64" i="20"/>
  <c r="BK59" i="25"/>
  <c r="L83" i="20"/>
  <c r="AY77" i="25"/>
  <c r="CA89" i="25"/>
  <c r="AS95" i="20"/>
  <c r="EX66" i="20"/>
  <c r="EX94" i="20"/>
  <c r="BE90" i="25"/>
  <c r="J56" i="20"/>
  <c r="EU54" i="20"/>
  <c r="EU5" i="20" s="1"/>
  <c r="BE80" i="25"/>
  <c r="BC72" i="25"/>
  <c r="Q78" i="20"/>
  <c r="BC71" i="25"/>
  <c r="Q77" i="20"/>
  <c r="Q65" i="20"/>
  <c r="BC60" i="25"/>
  <c r="FC65" i="20"/>
  <c r="FD65" i="20" s="1"/>
  <c r="BC64" i="25"/>
  <c r="Q69" i="20"/>
  <c r="FB68" i="20"/>
  <c r="BO69" i="25"/>
  <c r="BU85" i="25"/>
  <c r="H54" i="20"/>
  <c r="H5" i="20" s="1"/>
  <c r="BB69" i="25"/>
  <c r="AW79" i="25"/>
  <c r="Q61" i="20"/>
  <c r="BC56" i="25"/>
  <c r="FB56" i="20"/>
  <c r="FC61" i="20"/>
  <c r="FB4" i="20"/>
  <c r="BB51" i="25"/>
  <c r="AS86" i="20"/>
  <c r="CA80" i="25"/>
  <c r="CA79" i="25" s="1"/>
  <c r="HN85" i="20"/>
  <c r="AZ66" i="25"/>
  <c r="BD90" i="25"/>
  <c r="BD72" i="25"/>
  <c r="BV87" i="25"/>
  <c r="BV85" i="25" s="1"/>
  <c r="AM93" i="20"/>
  <c r="HH91" i="20"/>
  <c r="EX61" i="20"/>
  <c r="R89" i="20"/>
  <c r="FD89" i="20"/>
  <c r="BD83" i="25"/>
  <c r="CA63" i="25"/>
  <c r="BV58" i="25"/>
  <c r="AM63" i="20"/>
  <c r="FD72" i="20"/>
  <c r="R72" i="20"/>
  <c r="BD66" i="25"/>
  <c r="HM54" i="20"/>
  <c r="HM5" i="20" s="1"/>
  <c r="K88" i="20"/>
  <c r="AX82" i="25"/>
  <c r="FD80" i="20"/>
  <c r="BZ51" i="25"/>
  <c r="BZ4" i="25"/>
  <c r="BD88" i="25"/>
  <c r="EV75" i="20"/>
  <c r="K83" i="20"/>
  <c r="EX83" i="20"/>
  <c r="AX77" i="25"/>
  <c r="EX87" i="20"/>
  <c r="Q70" i="20"/>
  <c r="BC65" i="25"/>
  <c r="G63" i="25"/>
  <c r="I64" i="25"/>
  <c r="I63" i="25" s="1"/>
  <c r="EV4" i="20"/>
  <c r="GI4" i="20"/>
  <c r="BC87" i="25"/>
  <c r="BC85" i="25" s="1"/>
  <c r="Q93" i="20"/>
  <c r="FC93" i="20"/>
  <c r="FD93" i="20" s="1"/>
  <c r="BC77" i="25"/>
  <c r="Q83" i="20"/>
  <c r="AY83" i="25"/>
  <c r="EX89" i="20"/>
  <c r="BV60" i="25"/>
  <c r="AM65" i="20"/>
  <c r="BU4" i="25"/>
  <c r="BU51" i="25"/>
  <c r="L59" i="20"/>
  <c r="AY54" i="25"/>
  <c r="EX59" i="20"/>
  <c r="AY65" i="25"/>
  <c r="AY64" i="25"/>
  <c r="L69" i="20"/>
  <c r="EW68" i="20"/>
  <c r="CA75" i="25"/>
  <c r="FD81" i="20"/>
  <c r="G85" i="25"/>
  <c r="I86" i="25"/>
  <c r="I85" i="25" s="1"/>
  <c r="BD54" i="25"/>
  <c r="R59" i="20"/>
  <c r="L87" i="20"/>
  <c r="AY81" i="25"/>
  <c r="BD65" i="25"/>
  <c r="AX74" i="25"/>
  <c r="K80" i="20"/>
  <c r="BC73" i="25"/>
  <c r="Q79" i="20"/>
  <c r="GI91" i="20"/>
  <c r="BP86" i="25"/>
  <c r="BP85" i="25" s="1"/>
  <c r="BV79" i="25"/>
  <c r="I80" i="25"/>
  <c r="I79" i="25" s="1"/>
  <c r="G79" i="25"/>
  <c r="BE61" i="25"/>
  <c r="BD55" i="25"/>
  <c r="AX71" i="25"/>
  <c r="K77" i="20"/>
  <c r="BK69" i="25"/>
  <c r="EW80" i="20"/>
  <c r="EX80" i="20" s="1"/>
  <c r="FC69" i="20"/>
  <c r="FD69" i="20" s="1"/>
  <c r="GH54" i="20"/>
  <c r="GH5" i="20" s="1"/>
  <c r="BD61" i="25"/>
  <c r="Q88" i="20"/>
  <c r="FD88" i="20"/>
  <c r="BC82" i="25"/>
  <c r="HH56" i="20"/>
  <c r="FC83" i="20"/>
  <c r="L72" i="20"/>
  <c r="AY66" i="25"/>
  <c r="EX64" i="20"/>
  <c r="AZ86" i="25"/>
  <c r="BP75" i="25"/>
  <c r="AF81" i="20"/>
  <c r="FB85" i="20"/>
  <c r="FC87" i="20"/>
  <c r="BC81" i="25"/>
  <c r="Q87" i="20"/>
  <c r="I53" i="25"/>
  <c r="I51" i="25" s="1"/>
  <c r="G51" i="25"/>
  <c r="BE89" i="25"/>
  <c r="GI75" i="20"/>
  <c r="FB91" i="20"/>
  <c r="AW69" i="25"/>
  <c r="L92" i="20"/>
  <c r="AY86" i="25"/>
  <c r="BK79" i="25"/>
  <c r="AZ57" i="25"/>
  <c r="IX82" i="20" l="1"/>
  <c r="CN76" i="25" s="1"/>
  <c r="EG58" i="25"/>
  <c r="AE63" i="20"/>
  <c r="EF4" i="25"/>
  <c r="MK85" i="20"/>
  <c r="R82" i="20"/>
  <c r="M72" i="20"/>
  <c r="EL4" i="25"/>
  <c r="MP54" i="20"/>
  <c r="MP5" i="20" s="1"/>
  <c r="NV56" i="20"/>
  <c r="Z83" i="20"/>
  <c r="EB79" i="25"/>
  <c r="EC86" i="25"/>
  <c r="Z92" i="20"/>
  <c r="DV85" i="25"/>
  <c r="NQ75" i="20"/>
  <c r="Z75" i="20" s="1"/>
  <c r="AM88" i="20"/>
  <c r="EB69" i="25"/>
  <c r="EC69" i="25"/>
  <c r="Z94" i="20"/>
  <c r="OT54" i="20"/>
  <c r="OT5" i="20" s="1"/>
  <c r="MR85" i="20"/>
  <c r="ML56" i="20"/>
  <c r="AM66" i="20"/>
  <c r="DW85" i="25"/>
  <c r="NQ85" i="20"/>
  <c r="Z85" i="20" s="1"/>
  <c r="EG86" i="25"/>
  <c r="EG4" i="25" s="1"/>
  <c r="AE92" i="20"/>
  <c r="AD54" i="20"/>
  <c r="AD5" i="20" s="1"/>
  <c r="AS61" i="20"/>
  <c r="DV4" i="25"/>
  <c r="NW92" i="20"/>
  <c r="NW91" i="20" s="1"/>
  <c r="AF91" i="20" s="1"/>
  <c r="AS81" i="20"/>
  <c r="EM75" i="25"/>
  <c r="EM4" i="25" s="1"/>
  <c r="OV81" i="20"/>
  <c r="AL81" i="20"/>
  <c r="DU4" i="25"/>
  <c r="NV4" i="20"/>
  <c r="AE4" i="20" s="1"/>
  <c r="NV91" i="20"/>
  <c r="AE91" i="20" s="1"/>
  <c r="AS64" i="20"/>
  <c r="EB85" i="25"/>
  <c r="EG85" i="25"/>
  <c r="MQ54" i="20"/>
  <c r="MQ5" i="20" s="1"/>
  <c r="MR91" i="20"/>
  <c r="NU54" i="20"/>
  <c r="NU5" i="20" s="1"/>
  <c r="DQ82" i="25"/>
  <c r="DQ79" i="25" s="1"/>
  <c r="ML88" i="20"/>
  <c r="ER4" i="25"/>
  <c r="PB75" i="20"/>
  <c r="AS75" i="20" s="1"/>
  <c r="R70" i="20"/>
  <c r="L70" i="20"/>
  <c r="AS85" i="20"/>
  <c r="BJ70" i="20"/>
  <c r="V65" i="25" s="1"/>
  <c r="L77" i="20"/>
  <c r="BC75" i="20"/>
  <c r="BD76" i="20"/>
  <c r="Q70" i="25" s="1"/>
  <c r="BD70" i="20"/>
  <c r="Q65" i="25" s="1"/>
  <c r="Q63" i="25" s="1"/>
  <c r="O69" i="25"/>
  <c r="BD80" i="20"/>
  <c r="Q74" i="25" s="1"/>
  <c r="P74" i="25"/>
  <c r="P69" i="25" s="1"/>
  <c r="BD82" i="20"/>
  <c r="Q76" i="25" s="1"/>
  <c r="L89" i="20"/>
  <c r="S94" i="20"/>
  <c r="BC68" i="20"/>
  <c r="L68" i="20" s="1"/>
  <c r="BI75" i="20"/>
  <c r="U69" i="25"/>
  <c r="L82" i="20"/>
  <c r="BH54" i="20"/>
  <c r="BH5" i="20" s="1"/>
  <c r="BD89" i="20"/>
  <c r="Q83" i="25" s="1"/>
  <c r="Z73" i="20"/>
  <c r="ML68" i="20"/>
  <c r="OU54" i="20"/>
  <c r="OU5" i="20" s="1"/>
  <c r="AX51" i="25"/>
  <c r="ER51" i="25"/>
  <c r="MR4" i="20"/>
  <c r="EW56" i="20"/>
  <c r="BI56" i="20"/>
  <c r="MK54" i="20"/>
  <c r="MK5" i="20" s="1"/>
  <c r="S92" i="20"/>
  <c r="L57" i="20"/>
  <c r="ES63" i="25"/>
  <c r="EC90" i="25"/>
  <c r="Z96" i="20"/>
  <c r="AM64" i="20"/>
  <c r="AF77" i="20"/>
  <c r="NW75" i="20"/>
  <c r="AF75" i="20" s="1"/>
  <c r="EN90" i="25"/>
  <c r="EN85" i="25" s="1"/>
  <c r="AM96" i="20"/>
  <c r="OV91" i="20"/>
  <c r="AM91" i="20" s="1"/>
  <c r="EH69" i="25"/>
  <c r="BJ88" i="20"/>
  <c r="V82" i="25" s="1"/>
  <c r="V79" i="25" s="1"/>
  <c r="U82" i="25"/>
  <c r="U79" i="25" s="1"/>
  <c r="EC89" i="25"/>
  <c r="NQ91" i="20"/>
  <c r="Z91" i="20" s="1"/>
  <c r="EH82" i="25"/>
  <c r="EH79" i="25" s="1"/>
  <c r="NW85" i="20"/>
  <c r="AF85" i="20" s="1"/>
  <c r="AF57" i="20"/>
  <c r="MR56" i="20"/>
  <c r="AE56" i="20"/>
  <c r="NW56" i="20"/>
  <c r="AF56" i="20" s="1"/>
  <c r="EH89" i="25"/>
  <c r="AF95" i="20"/>
  <c r="ML91" i="20"/>
  <c r="DR86" i="25"/>
  <c r="DR85" i="25" s="1"/>
  <c r="DQ85" i="25"/>
  <c r="BD52" i="25"/>
  <c r="FD57" i="20"/>
  <c r="BE52" i="25" s="1"/>
  <c r="AL56" i="20"/>
  <c r="AL54" i="20" s="1"/>
  <c r="AL5" i="20" s="1"/>
  <c r="EX57" i="20"/>
  <c r="AZ52" i="25" s="1"/>
  <c r="AS66" i="20"/>
  <c r="Z56" i="20"/>
  <c r="OV56" i="20"/>
  <c r="AM56" i="20" s="1"/>
  <c r="EN51" i="25"/>
  <c r="PA54" i="20"/>
  <c r="PA5" i="20" s="1"/>
  <c r="PB68" i="20"/>
  <c r="AS68" i="20" s="1"/>
  <c r="AS70" i="20"/>
  <c r="EN65" i="25"/>
  <c r="EN63" i="25" s="1"/>
  <c r="OV68" i="20"/>
  <c r="AM68" i="20" s="1"/>
  <c r="EH66" i="25"/>
  <c r="EH63" i="25" s="1"/>
  <c r="NW68" i="20"/>
  <c r="PB4" i="20"/>
  <c r="AS4" i="20" s="1"/>
  <c r="AR56" i="20"/>
  <c r="AR54" i="20" s="1"/>
  <c r="AR5" i="20" s="1"/>
  <c r="R64" i="20"/>
  <c r="AM61" i="20"/>
  <c r="PB56" i="20"/>
  <c r="DQ51" i="25"/>
  <c r="EG51" i="25"/>
  <c r="ES51" i="25"/>
  <c r="ES4" i="25"/>
  <c r="EB63" i="25"/>
  <c r="EB4" i="25"/>
  <c r="NQ68" i="20"/>
  <c r="Z68" i="20" s="1"/>
  <c r="EC64" i="25"/>
  <c r="Z69" i="20"/>
  <c r="EH51" i="25"/>
  <c r="DT54" i="20"/>
  <c r="DT5" i="20" s="1"/>
  <c r="BD93" i="20"/>
  <c r="M93" i="20" s="1"/>
  <c r="DR51" i="25"/>
  <c r="NP54" i="20"/>
  <c r="NP5" i="20" s="1"/>
  <c r="BD57" i="20"/>
  <c r="Q52" i="25" s="1"/>
  <c r="BC56" i="20"/>
  <c r="DW4" i="25"/>
  <c r="DW51" i="25"/>
  <c r="T4" i="25"/>
  <c r="NQ4" i="20"/>
  <c r="Z4" i="20" s="1"/>
  <c r="BD77" i="20"/>
  <c r="Q71" i="25" s="1"/>
  <c r="AG69" i="25"/>
  <c r="P52" i="25"/>
  <c r="BJ77" i="20"/>
  <c r="V71" i="25" s="1"/>
  <c r="DN54" i="20"/>
  <c r="DN5" i="20" s="1"/>
  <c r="AM85" i="20"/>
  <c r="AM4" i="25"/>
  <c r="BB54" i="20"/>
  <c r="BB5" i="20" s="1"/>
  <c r="O85" i="25"/>
  <c r="K68" i="20"/>
  <c r="AR4" i="25"/>
  <c r="BC4" i="20"/>
  <c r="CI54" i="20"/>
  <c r="CI5" i="20" s="1"/>
  <c r="BC85" i="20"/>
  <c r="BD88" i="20"/>
  <c r="BD64" i="20"/>
  <c r="Q59" i="25" s="1"/>
  <c r="P59" i="25"/>
  <c r="L88" i="20"/>
  <c r="P79" i="25"/>
  <c r="T51" i="25"/>
  <c r="U59" i="25"/>
  <c r="BJ64" i="20"/>
  <c r="V59" i="25" s="1"/>
  <c r="L93" i="20"/>
  <c r="O4" i="25"/>
  <c r="AB4" i="25"/>
  <c r="U53" i="25"/>
  <c r="R58" i="20"/>
  <c r="BJ58" i="20"/>
  <c r="AG4" i="25"/>
  <c r="U64" i="25"/>
  <c r="U63" i="25" s="1"/>
  <c r="BJ69" i="20"/>
  <c r="S69" i="20" s="1"/>
  <c r="BI68" i="20"/>
  <c r="P88" i="25"/>
  <c r="P85" i="25" s="1"/>
  <c r="BD94" i="20"/>
  <c r="Q88" i="25" s="1"/>
  <c r="BC91" i="20"/>
  <c r="BI4" i="20"/>
  <c r="BJ91" i="20"/>
  <c r="V85" i="25"/>
  <c r="CO54" i="20"/>
  <c r="CO5" i="20" s="1"/>
  <c r="V56" i="25"/>
  <c r="V76" i="25"/>
  <c r="Q56" i="25"/>
  <c r="P54" i="20"/>
  <c r="P5" i="20" s="1"/>
  <c r="IX64" i="20"/>
  <c r="CN59" i="25" s="1"/>
  <c r="CM59" i="25"/>
  <c r="CT69" i="25"/>
  <c r="R60" i="20"/>
  <c r="IX60" i="20"/>
  <c r="CN55" i="25" s="1"/>
  <c r="Y54" i="20"/>
  <c r="Y5" i="20" s="1"/>
  <c r="S82" i="20"/>
  <c r="S95" i="20"/>
  <c r="CY51" i="25"/>
  <c r="IW68" i="20"/>
  <c r="Q68" i="20"/>
  <c r="CH90" i="25"/>
  <c r="M69" i="20"/>
  <c r="CG63" i="25"/>
  <c r="CH67" i="25"/>
  <c r="CH63" i="25" s="1"/>
  <c r="L73" i="20"/>
  <c r="IR73" i="20"/>
  <c r="IR68" i="20" s="1"/>
  <c r="CM67" i="25"/>
  <c r="CM63" i="25" s="1"/>
  <c r="R73" i="20"/>
  <c r="CN67" i="25"/>
  <c r="S73" i="20"/>
  <c r="J54" i="20"/>
  <c r="J5" i="20" s="1"/>
  <c r="R94" i="20"/>
  <c r="IR78" i="20"/>
  <c r="CI72" i="25" s="1"/>
  <c r="Q85" i="20"/>
  <c r="R96" i="20"/>
  <c r="F5" i="20"/>
  <c r="G5" i="20" s="1"/>
  <c r="IQ75" i="20"/>
  <c r="CH82" i="25"/>
  <c r="IR88" i="20"/>
  <c r="CI82" i="25" s="1"/>
  <c r="K56" i="20"/>
  <c r="L94" i="20"/>
  <c r="K85" i="20"/>
  <c r="CY4" i="25"/>
  <c r="M79" i="20"/>
  <c r="R63" i="20"/>
  <c r="L62" i="20"/>
  <c r="IR62" i="20"/>
  <c r="R88" i="20"/>
  <c r="IR86" i="20"/>
  <c r="CI80" i="25" s="1"/>
  <c r="CG51" i="25"/>
  <c r="IX96" i="20"/>
  <c r="CN90" i="25" s="1"/>
  <c r="F54" i="20"/>
  <c r="G54" i="20"/>
  <c r="CL4" i="25"/>
  <c r="IW85" i="20"/>
  <c r="IP54" i="20"/>
  <c r="IP5" i="20" s="1"/>
  <c r="CL51" i="25"/>
  <c r="CH58" i="25"/>
  <c r="CT4" i="25"/>
  <c r="CM80" i="25"/>
  <c r="CM79" i="25" s="1"/>
  <c r="R86" i="20"/>
  <c r="K91" i="20"/>
  <c r="S86" i="20"/>
  <c r="KC54" i="20"/>
  <c r="KC5" i="20" s="1"/>
  <c r="M63" i="20"/>
  <c r="K4" i="20"/>
  <c r="CH69" i="25"/>
  <c r="Q91" i="20"/>
  <c r="CY63" i="25"/>
  <c r="IV54" i="20"/>
  <c r="IV5" i="20" s="1"/>
  <c r="L63" i="20"/>
  <c r="LB54" i="20"/>
  <c r="LB5" i="20" s="1"/>
  <c r="Q75" i="20"/>
  <c r="M65" i="20"/>
  <c r="IX79" i="20"/>
  <c r="CN73" i="25" s="1"/>
  <c r="JW54" i="20"/>
  <c r="JW5" i="20" s="1"/>
  <c r="CN57" i="25"/>
  <c r="S62" i="20"/>
  <c r="DJ69" i="25"/>
  <c r="CG4" i="25"/>
  <c r="R78" i="20"/>
  <c r="CN65" i="25"/>
  <c r="IX68" i="20"/>
  <c r="CL85" i="25"/>
  <c r="CI88" i="25"/>
  <c r="CI85" i="25" s="1"/>
  <c r="IR91" i="20"/>
  <c r="IQ4" i="20"/>
  <c r="Q4" i="20"/>
  <c r="AS91" i="20"/>
  <c r="IX88" i="20"/>
  <c r="IQ56" i="20"/>
  <c r="CH80" i="25"/>
  <c r="IQ85" i="20"/>
  <c r="IX63" i="20"/>
  <c r="CN58" i="25" s="1"/>
  <c r="CT85" i="25"/>
  <c r="DE51" i="25"/>
  <c r="DE4" i="25"/>
  <c r="CH88" i="25"/>
  <c r="IQ91" i="20"/>
  <c r="CH61" i="25"/>
  <c r="IR66" i="20"/>
  <c r="CI61" i="25" s="1"/>
  <c r="CM88" i="25"/>
  <c r="CM85" i="25" s="1"/>
  <c r="IW91" i="20"/>
  <c r="CM57" i="25"/>
  <c r="IW4" i="20"/>
  <c r="R62" i="20"/>
  <c r="IX78" i="20"/>
  <c r="CN72" i="25" s="1"/>
  <c r="CI70" i="25"/>
  <c r="CN88" i="25"/>
  <c r="IX66" i="20"/>
  <c r="CI55" i="25"/>
  <c r="M60" i="20"/>
  <c r="CM70" i="25"/>
  <c r="CM69" i="25" s="1"/>
  <c r="IW75" i="20"/>
  <c r="R66" i="20"/>
  <c r="L64" i="20"/>
  <c r="R79" i="20"/>
  <c r="S59" i="20"/>
  <c r="IX76" i="20"/>
  <c r="IR64" i="20"/>
  <c r="CI59" i="25" s="1"/>
  <c r="IW56" i="20"/>
  <c r="LH54" i="20"/>
  <c r="LH5" i="20" s="1"/>
  <c r="DJ4" i="25"/>
  <c r="CI53" i="25"/>
  <c r="M58" i="20"/>
  <c r="EW91" i="20"/>
  <c r="BE72" i="25"/>
  <c r="AZ76" i="25"/>
  <c r="BE65" i="25"/>
  <c r="BP69" i="25"/>
  <c r="AX85" i="25"/>
  <c r="BV51" i="25"/>
  <c r="BC69" i="25"/>
  <c r="EX68" i="20"/>
  <c r="G49" i="25"/>
  <c r="G4" i="25" s="1"/>
  <c r="EW4" i="20"/>
  <c r="AX4" i="25"/>
  <c r="S93" i="20"/>
  <c r="BE87" i="25"/>
  <c r="BE85" i="25" s="1"/>
  <c r="FD91" i="20"/>
  <c r="FD68" i="20"/>
  <c r="BE64" i="25"/>
  <c r="AZ74" i="25"/>
  <c r="M59" i="20"/>
  <c r="AZ54" i="25"/>
  <c r="AZ77" i="25"/>
  <c r="M83" i="20"/>
  <c r="BE74" i="25"/>
  <c r="S80" i="20"/>
  <c r="AZ56" i="25"/>
  <c r="M61" i="20"/>
  <c r="BP4" i="25"/>
  <c r="BK4" i="25"/>
  <c r="AY79" i="25"/>
  <c r="I49" i="25"/>
  <c r="I4" i="25" s="1"/>
  <c r="BE82" i="25"/>
  <c r="AY51" i="25"/>
  <c r="R61" i="20"/>
  <c r="BD56" i="25"/>
  <c r="FC4" i="20"/>
  <c r="FC56" i="20"/>
  <c r="EX56" i="20"/>
  <c r="FD61" i="20"/>
  <c r="BK51" i="25"/>
  <c r="BC79" i="25"/>
  <c r="AZ59" i="25"/>
  <c r="K75" i="20"/>
  <c r="EV54" i="20"/>
  <c r="EV5" i="20" s="1"/>
  <c r="Q56" i="20"/>
  <c r="FB54" i="20"/>
  <c r="FB5" i="20" s="1"/>
  <c r="BE71" i="25"/>
  <c r="BE70" i="25"/>
  <c r="HN54" i="20"/>
  <c r="HN5" i="20" s="1"/>
  <c r="BD81" i="25"/>
  <c r="BD79" i="25" s="1"/>
  <c r="FC85" i="20"/>
  <c r="FD87" i="20"/>
  <c r="R87" i="20"/>
  <c r="BE60" i="25"/>
  <c r="S65" i="20"/>
  <c r="BC4" i="25"/>
  <c r="BD71" i="25"/>
  <c r="R77" i="20"/>
  <c r="FC75" i="20"/>
  <c r="AY90" i="25"/>
  <c r="L96" i="20"/>
  <c r="EX96" i="20"/>
  <c r="CA69" i="25"/>
  <c r="BD87" i="25"/>
  <c r="BD85" i="25" s="1"/>
  <c r="R93" i="20"/>
  <c r="AX79" i="25"/>
  <c r="AZ63" i="25"/>
  <c r="CA85" i="25"/>
  <c r="CA4" i="25"/>
  <c r="CA51" i="25"/>
  <c r="AZ71" i="25"/>
  <c r="AY70" i="25"/>
  <c r="L76" i="20"/>
  <c r="EW75" i="20"/>
  <c r="EW54" i="20" s="1"/>
  <c r="EW5" i="20" s="1"/>
  <c r="BC51" i="25"/>
  <c r="GI54" i="20"/>
  <c r="GI5" i="20" s="1"/>
  <c r="AY63" i="25"/>
  <c r="FD83" i="20"/>
  <c r="FD75" i="20" s="1"/>
  <c r="BD77" i="25"/>
  <c r="R83" i="20"/>
  <c r="AZ70" i="25"/>
  <c r="M87" i="20"/>
  <c r="AZ81" i="25"/>
  <c r="FC91" i="20"/>
  <c r="BC63" i="25"/>
  <c r="AZ80" i="25"/>
  <c r="EX85" i="20"/>
  <c r="M81" i="20"/>
  <c r="AZ75" i="25"/>
  <c r="HH54" i="20"/>
  <c r="HH5" i="20" s="1"/>
  <c r="FC68" i="20"/>
  <c r="BD64" i="25"/>
  <c r="BD63" i="25" s="1"/>
  <c r="R69" i="20"/>
  <c r="BE75" i="25"/>
  <c r="S81" i="20"/>
  <c r="S89" i="20"/>
  <c r="BE83" i="25"/>
  <c r="BD60" i="25"/>
  <c r="R65" i="20"/>
  <c r="AZ88" i="25"/>
  <c r="BP79" i="25"/>
  <c r="AZ82" i="25"/>
  <c r="AY74" i="25"/>
  <c r="L80" i="20"/>
  <c r="AZ83" i="25"/>
  <c r="AX69" i="25"/>
  <c r="S72" i="20"/>
  <c r="BE66" i="25"/>
  <c r="AZ61" i="25"/>
  <c r="L78" i="20"/>
  <c r="AY72" i="25"/>
  <c r="EX78" i="20"/>
  <c r="EX75" i="20" s="1"/>
  <c r="BV4" i="25"/>
  <c r="BV63" i="25"/>
  <c r="AY89" i="25"/>
  <c r="L95" i="20"/>
  <c r="EX95" i="20"/>
  <c r="BE73" i="25"/>
  <c r="NV54" i="20" l="1"/>
  <c r="NV5" i="20" s="1"/>
  <c r="S57" i="20"/>
  <c r="AE54" i="20"/>
  <c r="AE5" i="20" s="1"/>
  <c r="S70" i="20"/>
  <c r="DQ4" i="25"/>
  <c r="MR54" i="20"/>
  <c r="MR5" i="20" s="1"/>
  <c r="EM69" i="25"/>
  <c r="DR82" i="25"/>
  <c r="DR79" i="25" s="1"/>
  <c r="ML85" i="20"/>
  <c r="ML54" i="20" s="1"/>
  <c r="ML5" i="20" s="1"/>
  <c r="EN75" i="25"/>
  <c r="EN69" i="25" s="1"/>
  <c r="OV75" i="20"/>
  <c r="AM75" i="20" s="1"/>
  <c r="AM81" i="20"/>
  <c r="EH86" i="25"/>
  <c r="EH85" i="25" s="1"/>
  <c r="AF92" i="20"/>
  <c r="ML4" i="20"/>
  <c r="EC85" i="25"/>
  <c r="OV4" i="20"/>
  <c r="AM4" i="20" s="1"/>
  <c r="NW4" i="20"/>
  <c r="AF4" i="20" s="1"/>
  <c r="M76" i="20"/>
  <c r="M70" i="20"/>
  <c r="M80" i="20"/>
  <c r="BD68" i="20"/>
  <c r="M68" i="20" s="1"/>
  <c r="M82" i="20"/>
  <c r="S88" i="20"/>
  <c r="BJ85" i="20"/>
  <c r="M89" i="20"/>
  <c r="BI54" i="20"/>
  <c r="BI5" i="20" s="1"/>
  <c r="P51" i="25"/>
  <c r="BJ75" i="20"/>
  <c r="L56" i="20"/>
  <c r="S77" i="20"/>
  <c r="M77" i="20"/>
  <c r="NW54" i="20"/>
  <c r="NW5" i="20" s="1"/>
  <c r="BD75" i="20"/>
  <c r="Q69" i="25"/>
  <c r="Q87" i="25"/>
  <c r="Q85" i="25" s="1"/>
  <c r="OV54" i="20"/>
  <c r="OV5" i="20" s="1"/>
  <c r="NQ54" i="20"/>
  <c r="NQ5" i="20" s="1"/>
  <c r="AF68" i="20"/>
  <c r="AF54" i="20" s="1"/>
  <c r="AF5" i="20" s="1"/>
  <c r="PB54" i="20"/>
  <c r="PB5" i="20" s="1"/>
  <c r="AS56" i="20"/>
  <c r="AS54" i="20" s="1"/>
  <c r="AS5" i="20" s="1"/>
  <c r="EC63" i="25"/>
  <c r="EC4" i="25"/>
  <c r="M57" i="20"/>
  <c r="L85" i="20"/>
  <c r="BJ4" i="20"/>
  <c r="M94" i="20"/>
  <c r="P4" i="25"/>
  <c r="BC54" i="20"/>
  <c r="BC5" i="20" s="1"/>
  <c r="U4" i="25"/>
  <c r="Q82" i="25"/>
  <c r="Q79" i="25" s="1"/>
  <c r="BD85" i="20"/>
  <c r="BD4" i="20"/>
  <c r="BD56" i="20"/>
  <c r="U51" i="25"/>
  <c r="V53" i="25"/>
  <c r="V51" i="25" s="1"/>
  <c r="S58" i="20"/>
  <c r="BJ56" i="20"/>
  <c r="BD91" i="20"/>
  <c r="Z54" i="20"/>
  <c r="Z5" i="20" s="1"/>
  <c r="V64" i="25"/>
  <c r="V63" i="25" s="1"/>
  <c r="BJ68" i="20"/>
  <c r="S68" i="20" s="1"/>
  <c r="Q51" i="25"/>
  <c r="V69" i="25"/>
  <c r="CM51" i="25"/>
  <c r="S79" i="20"/>
  <c r="S64" i="20"/>
  <c r="S60" i="20"/>
  <c r="AM54" i="20"/>
  <c r="AM5" i="20" s="1"/>
  <c r="R68" i="20"/>
  <c r="CH85" i="25"/>
  <c r="R85" i="20"/>
  <c r="CH79" i="25"/>
  <c r="CI79" i="25"/>
  <c r="CN63" i="25"/>
  <c r="M88" i="20"/>
  <c r="IR75" i="20"/>
  <c r="CI69" i="25"/>
  <c r="CI67" i="25"/>
  <c r="CI63" i="25" s="1"/>
  <c r="M73" i="20"/>
  <c r="L75" i="20"/>
  <c r="K54" i="20"/>
  <c r="K5" i="20" s="1"/>
  <c r="IW54" i="20"/>
  <c r="IW5" i="20" s="1"/>
  <c r="M86" i="20"/>
  <c r="S96" i="20"/>
  <c r="IX91" i="20"/>
  <c r="S91" i="20" s="1"/>
  <c r="IR85" i="20"/>
  <c r="CI57" i="25"/>
  <c r="CI51" i="25" s="1"/>
  <c r="M62" i="20"/>
  <c r="CN85" i="25"/>
  <c r="L91" i="20"/>
  <c r="CM4" i="25"/>
  <c r="Q54" i="20"/>
  <c r="Q5" i="20" s="1"/>
  <c r="R4" i="20"/>
  <c r="R91" i="20"/>
  <c r="M64" i="20"/>
  <c r="CN70" i="25"/>
  <c r="CN69" i="25" s="1"/>
  <c r="IX75" i="20"/>
  <c r="CH4" i="25"/>
  <c r="CH51" i="25"/>
  <c r="M66" i="20"/>
  <c r="S76" i="20"/>
  <c r="IR56" i="20"/>
  <c r="CN61" i="25"/>
  <c r="CN51" i="25" s="1"/>
  <c r="S66" i="20"/>
  <c r="IQ54" i="20"/>
  <c r="IQ5" i="20" s="1"/>
  <c r="IR4" i="20"/>
  <c r="CN82" i="25"/>
  <c r="CN79" i="25" s="1"/>
  <c r="IX85" i="20"/>
  <c r="S63" i="20"/>
  <c r="S78" i="20"/>
  <c r="IX4" i="20"/>
  <c r="L4" i="20"/>
  <c r="IX56" i="20"/>
  <c r="R75" i="20"/>
  <c r="AY4" i="25"/>
  <c r="AY69" i="25"/>
  <c r="AZ90" i="25"/>
  <c r="M96" i="20"/>
  <c r="BE63" i="25"/>
  <c r="R56" i="20"/>
  <c r="FC54" i="20"/>
  <c r="FC5" i="20" s="1"/>
  <c r="M78" i="20"/>
  <c r="AZ72" i="25"/>
  <c r="AZ69" i="25" s="1"/>
  <c r="AZ79" i="25"/>
  <c r="AY85" i="25"/>
  <c r="AZ89" i="25"/>
  <c r="M95" i="20"/>
  <c r="EX91" i="20"/>
  <c r="BD69" i="25"/>
  <c r="BE81" i="25"/>
  <c r="BE79" i="25" s="1"/>
  <c r="S87" i="20"/>
  <c r="FD85" i="20"/>
  <c r="BD4" i="25"/>
  <c r="BE77" i="25"/>
  <c r="BE69" i="25" s="1"/>
  <c r="S83" i="20"/>
  <c r="AZ51" i="25"/>
  <c r="EX4" i="20"/>
  <c r="BE56" i="25"/>
  <c r="S61" i="20"/>
  <c r="FD4" i="20"/>
  <c r="FD56" i="20"/>
  <c r="BD51" i="25"/>
  <c r="DR4" i="25" l="1"/>
  <c r="EN4" i="25"/>
  <c r="EH4" i="25"/>
  <c r="S75" i="20"/>
  <c r="Q4" i="25"/>
  <c r="M85" i="20"/>
  <c r="M75" i="20"/>
  <c r="AZ4" i="25"/>
  <c r="BD54" i="20"/>
  <c r="BD5" i="20" s="1"/>
  <c r="BJ54" i="20"/>
  <c r="BJ5" i="20" s="1"/>
  <c r="M91" i="20"/>
  <c r="V4" i="25"/>
  <c r="L54" i="20"/>
  <c r="L5" i="20" s="1"/>
  <c r="CI4" i="25"/>
  <c r="IR54" i="20"/>
  <c r="IR5" i="20" s="1"/>
  <c r="IX54" i="20"/>
  <c r="IX5" i="20" s="1"/>
  <c r="S4" i="20"/>
  <c r="M56" i="20"/>
  <c r="S85" i="20"/>
  <c r="M4" i="20"/>
  <c r="R54" i="20"/>
  <c r="R5" i="20" s="1"/>
  <c r="CN4" i="25"/>
  <c r="AZ85" i="25"/>
  <c r="EX54" i="20"/>
  <c r="EX5" i="20" s="1"/>
  <c r="FD54" i="20"/>
  <c r="FD5" i="20" s="1"/>
  <c r="S56" i="20"/>
  <c r="BE4" i="25"/>
  <c r="BE51" i="25"/>
  <c r="M54" i="20" l="1"/>
  <c r="M5" i="20" s="1"/>
  <c r="S54" i="20"/>
  <c r="S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tc={5700B218-B870-4222-908B-EAE9553D3F05}</author>
  </authors>
  <commentList>
    <comment ref="E466" authorId="0" shapeId="0" xr:uid="{5700B218-B870-4222-908B-EAE9553D3F05}">
      <text>
        <t>[Threaded comment]
Your version of Excel allows you to read this threaded comment; however, any edits to it will get removed if the file is opened in a newer version of Excel. Learn more: https://go.microsoft.com/fwlink/?linkid=870924
Comment:
    TBD by Kamal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<sst xmlns="http://schemas.openxmlformats.org/spreadsheetml/2006/main" count="10509" uniqueCount="1773">
  <si>
    <t>Packages Summary</t>
  </si>
  <si>
    <r>
      <rPr>
        <sz val="14"/>
        <color theme="0"/>
        <rFont val="Meta-Normal"/>
        <family val="3"/>
      </rPr>
      <t>0059</t>
    </r>
    <r>
      <rPr>
        <sz val="14"/>
        <color theme="0"/>
        <rFont val="Impact"/>
        <family val="2"/>
      </rPr>
      <t xml:space="preserve"> | Pursuit of a Radical Rhapsody | Tower 8</t>
    </r>
  </si>
  <si>
    <t>Total</t>
  </si>
  <si>
    <t>Released Till Date</t>
  </si>
  <si>
    <t>Released Till Dec 23</t>
  </si>
  <si>
    <t>Balance</t>
  </si>
  <si>
    <t>AR</t>
  </si>
  <si>
    <t>Planned Packages CY 24</t>
  </si>
  <si>
    <t>Q1</t>
  </si>
  <si>
    <t>Q2</t>
  </si>
  <si>
    <t>Q3</t>
  </si>
  <si>
    <t>Q4</t>
  </si>
  <si>
    <t>Actual Packages CY 24</t>
  </si>
  <si>
    <t>Planned Packages CY 25</t>
  </si>
  <si>
    <t>Actual Packages CY 25</t>
  </si>
  <si>
    <t>Planned Packages CY 26</t>
  </si>
  <si>
    <t>Actual Packages CY 26</t>
  </si>
  <si>
    <t>ST</t>
  </si>
  <si>
    <t>MEP</t>
  </si>
  <si>
    <t>UDLS</t>
  </si>
  <si>
    <t>Design Packages</t>
  </si>
  <si>
    <t>Design Fees</t>
  </si>
  <si>
    <t xml:space="preserve">DESIGN </t>
  </si>
  <si>
    <t>Contract + Design Brief</t>
  </si>
  <si>
    <t>Vision Statement</t>
  </si>
  <si>
    <t xml:space="preserve">Land - Topographical Survey with information as per defined standard, </t>
  </si>
  <si>
    <t>Zoning &amp; Development Regulations</t>
  </si>
  <si>
    <t>Design Brief</t>
  </si>
  <si>
    <t>Schematic Concept</t>
  </si>
  <si>
    <t>Master Plan</t>
  </si>
  <si>
    <t>Blocks and Products</t>
  </si>
  <si>
    <t>Amenities &amp; Facilities</t>
  </si>
  <si>
    <t>Design Basis</t>
  </si>
  <si>
    <t>Pre Construction Set</t>
  </si>
  <si>
    <t>Blocks</t>
  </si>
  <si>
    <t>Products</t>
  </si>
  <si>
    <t>Approvals</t>
  </si>
  <si>
    <t>Development Plan</t>
  </si>
  <si>
    <t>Building Plan</t>
  </si>
  <si>
    <t>Fire Safety</t>
  </si>
  <si>
    <t>Environment</t>
  </si>
  <si>
    <t>Water Supply and Sewerage</t>
  </si>
  <si>
    <t>Power Supply</t>
  </si>
  <si>
    <t>Airport Authority</t>
  </si>
  <si>
    <t>Marketing and Sales</t>
  </si>
  <si>
    <t>Masterplan</t>
  </si>
  <si>
    <t>Specifications</t>
  </si>
  <si>
    <t>Clubhouse Design with list of Amenities</t>
  </si>
  <si>
    <t>Renders, Walk-through and Scaled model</t>
  </si>
  <si>
    <t>Project Entrance and Boundary wall</t>
  </si>
  <si>
    <t>Sales Centre and Experience Homes [Construction Docs]</t>
  </si>
  <si>
    <t>CONSTRUCTION DOCUMENTS</t>
  </si>
  <si>
    <t>BB01</t>
  </si>
  <si>
    <r>
      <t>GFC | Tower—</t>
    </r>
    <r>
      <rPr>
        <b/>
        <sz val="10"/>
        <color theme="1"/>
        <rFont val="Meta-Normal"/>
        <family val="3"/>
      </rPr>
      <t>08</t>
    </r>
  </si>
  <si>
    <t>T08-1</t>
  </si>
  <si>
    <t>Foundation and Grade Slab</t>
  </si>
  <si>
    <t>T08-2</t>
  </si>
  <si>
    <t>Parking Level-Sub grade</t>
  </si>
  <si>
    <t>T08-3</t>
  </si>
  <si>
    <t>Building Envelope and Common Areas [Basement]</t>
  </si>
  <si>
    <t>T08-4</t>
  </si>
  <si>
    <r>
      <t xml:space="preserve">Habitable Level </t>
    </r>
    <r>
      <rPr>
        <sz val="10"/>
        <color theme="1"/>
        <rFont val="Meta-Normal"/>
        <family val="3"/>
      </rPr>
      <t>01</t>
    </r>
  </si>
  <si>
    <t>T08-5</t>
  </si>
  <si>
    <t>Habitable Level - Even</t>
  </si>
  <si>
    <t>T08-6</t>
  </si>
  <si>
    <t>Habitable Level - Odd</t>
  </si>
  <si>
    <t>T08-7</t>
  </si>
  <si>
    <t>Building Envelope and Common Areas [Typical Tower Levels]</t>
  </si>
  <si>
    <t>T08-8</t>
  </si>
  <si>
    <t>Penthouse Levels</t>
  </si>
  <si>
    <t>T08-9</t>
  </si>
  <si>
    <t>Terrace Level</t>
  </si>
  <si>
    <t>T08-10</t>
  </si>
  <si>
    <t>Building Envelope and Common Areas [Penthouse Levels And Terrace Level]</t>
  </si>
  <si>
    <t>BB02</t>
  </si>
  <si>
    <t>GFC | Independent Subgrade Structure - Tower 8</t>
  </si>
  <si>
    <t>BB02-1</t>
  </si>
  <si>
    <t>Earthwork</t>
  </si>
  <si>
    <t>BB02-2</t>
  </si>
  <si>
    <t>Foundations &amp; Grade Slab</t>
  </si>
  <si>
    <t>BB02-3</t>
  </si>
  <si>
    <t>Podium Slab</t>
  </si>
  <si>
    <t>BB02-4</t>
  </si>
  <si>
    <t>Building Envelope and Common Areas</t>
  </si>
  <si>
    <t>PD</t>
  </si>
  <si>
    <t>GFC | Individual Homes</t>
  </si>
  <si>
    <t>R25-1</t>
  </si>
  <si>
    <t>R25 Default and it's variants</t>
  </si>
  <si>
    <t>L20-1</t>
  </si>
  <si>
    <t>L20 Default and it's variants</t>
  </si>
  <si>
    <t>D35-1</t>
  </si>
  <si>
    <t>D35 Default and it's variants</t>
  </si>
  <si>
    <t>L22-1</t>
  </si>
  <si>
    <t>L22 Default and it's variants</t>
  </si>
  <si>
    <t>R25P-1</t>
  </si>
  <si>
    <t>R25 P Default and it's variants</t>
  </si>
  <si>
    <t>L20P-1</t>
  </si>
  <si>
    <t>L20 P Default and it's variants</t>
  </si>
  <si>
    <t>D35P-1</t>
  </si>
  <si>
    <t>D35 P Default and it's variants</t>
  </si>
  <si>
    <t>L22P-1</t>
  </si>
  <si>
    <t>L22 P Default and it's variants</t>
  </si>
  <si>
    <t>MP</t>
  </si>
  <si>
    <t>GFC | Master Plan</t>
  </si>
  <si>
    <t>SDV-1</t>
  </si>
  <si>
    <t>SDV-2</t>
  </si>
  <si>
    <t>Site Development</t>
  </si>
  <si>
    <t>SDV-3</t>
  </si>
  <si>
    <t>Site MEP</t>
  </si>
  <si>
    <t>SDV-4</t>
  </si>
  <si>
    <t>Landscaping</t>
  </si>
  <si>
    <t>AM</t>
  </si>
  <si>
    <t>GFC | Amenities &amp; Facilities</t>
  </si>
  <si>
    <t>AMN-1</t>
  </si>
  <si>
    <t>Clubhouse—Structure and Envelope</t>
  </si>
  <si>
    <t>AMN-2</t>
  </si>
  <si>
    <t>Clubhouse—Interiors and Facilities</t>
  </si>
  <si>
    <t>AMN-3</t>
  </si>
  <si>
    <t>Clubhouse—Outdoor Spaces and Pool</t>
  </si>
  <si>
    <t>AMN-4</t>
  </si>
  <si>
    <t>Community spaces [Board Walk, Children play area]</t>
  </si>
  <si>
    <t>AMN-5</t>
  </si>
  <si>
    <t>Sporting Facilities</t>
  </si>
  <si>
    <t>POST-CONSTRUCTION</t>
  </si>
  <si>
    <t>Archives</t>
  </si>
  <si>
    <t xml:space="preserve">Complete set of "As-Built" drawings, final BoQ and project costs, </t>
  </si>
  <si>
    <t>Packages Design Fee</t>
  </si>
  <si>
    <t>Planned Billing CY 2024</t>
  </si>
  <si>
    <t>Actual Billing for CY 2024</t>
  </si>
  <si>
    <t>Planned Billing CY 2025</t>
  </si>
  <si>
    <t>Actual Billing for CY 2025</t>
  </si>
  <si>
    <t>Planned Billing CY 2026</t>
  </si>
  <si>
    <t>Actual Billing for CY 2026</t>
  </si>
  <si>
    <t>Status [in %]</t>
  </si>
  <si>
    <t>Status [GFC's]</t>
  </si>
  <si>
    <t>Issued Packages CY 24</t>
  </si>
  <si>
    <t>Issued Packages CY 25</t>
  </si>
  <si>
    <t>Issued Packages CY 26</t>
  </si>
  <si>
    <r>
      <rPr>
        <sz val="18"/>
        <color theme="0"/>
        <rFont val="Meta-Normal"/>
        <family val="3"/>
      </rPr>
      <t>0059</t>
    </r>
    <r>
      <rPr>
        <sz val="18"/>
        <color theme="0"/>
        <rFont val="Impact"/>
        <family val="2"/>
      </rPr>
      <t xml:space="preserve"> | Pursuit of a Radical Rhapsody | Tower 8</t>
    </r>
  </si>
  <si>
    <t>Total Fee</t>
  </si>
  <si>
    <t>Billed till Dec'23</t>
  </si>
  <si>
    <t>Planned Billing CY 24</t>
  </si>
  <si>
    <t>Actual Billing CY 24</t>
  </si>
  <si>
    <t>Billed till Dec'24</t>
  </si>
  <si>
    <t>Planned Billing CY 25</t>
  </si>
  <si>
    <t>Actual Billing CY 25</t>
  </si>
  <si>
    <t>Billed till Dec'25</t>
  </si>
  <si>
    <t>Planned Billing CY 26</t>
  </si>
  <si>
    <t>Actual Billing CY 26</t>
  </si>
  <si>
    <t>Fee</t>
  </si>
  <si>
    <t>Billed YTD</t>
  </si>
  <si>
    <t>Completed till Dec'23</t>
  </si>
  <si>
    <t>Plan in 
FY: 24</t>
  </si>
  <si>
    <t>Actual in CY : 24</t>
  </si>
  <si>
    <t>Issued till Dec'23</t>
  </si>
  <si>
    <t>Plan in FY - 24</t>
  </si>
  <si>
    <t>Actual in CY - 24</t>
  </si>
  <si>
    <t>Completed till Dec'24</t>
  </si>
  <si>
    <t>Plan in 
FY: 25</t>
  </si>
  <si>
    <t>Actual in CY : 25</t>
  </si>
  <si>
    <t>Issued till Dec'24</t>
  </si>
  <si>
    <t>Plan in FY - 25</t>
  </si>
  <si>
    <t>Actual in CY - 25</t>
  </si>
  <si>
    <t>Completed till Dec'25</t>
  </si>
  <si>
    <t>Plan in 
FY: 26</t>
  </si>
  <si>
    <t>Actual in CY : 26</t>
  </si>
  <si>
    <t>Issued till Dec'25</t>
  </si>
  <si>
    <t>Plan in FY - 26</t>
  </si>
  <si>
    <t>Actual in CY - 26</t>
  </si>
  <si>
    <t>LDS</t>
  </si>
  <si>
    <t>REMARKS</t>
  </si>
  <si>
    <t>Status</t>
  </si>
  <si>
    <t>GFC Release</t>
  </si>
  <si>
    <t>ITD23</t>
  </si>
  <si>
    <t>P23</t>
  </si>
  <si>
    <t>A23</t>
  </si>
  <si>
    <t>ITD24</t>
  </si>
  <si>
    <t>P24</t>
  </si>
  <si>
    <t>A24</t>
  </si>
  <si>
    <t>ITD25</t>
  </si>
  <si>
    <t>P25</t>
  </si>
  <si>
    <t>A25</t>
  </si>
  <si>
    <t>Experience Home + Project Experience</t>
  </si>
  <si>
    <t>Tree Planting Plan</t>
  </si>
  <si>
    <t>BB01-1</t>
  </si>
  <si>
    <t>BB01-2</t>
  </si>
  <si>
    <t>BB01-3</t>
  </si>
  <si>
    <t>BB01-4</t>
  </si>
  <si>
    <t>Habitable Level 01</t>
  </si>
  <si>
    <t>BB01-5</t>
  </si>
  <si>
    <t>BB01-6</t>
  </si>
  <si>
    <t>BB01-7</t>
  </si>
  <si>
    <t>BB01-8</t>
  </si>
  <si>
    <t>BB01-9</t>
  </si>
  <si>
    <t>BB01-10</t>
  </si>
  <si>
    <t>Parking level Subgrade</t>
  </si>
  <si>
    <t>BB02-5</t>
  </si>
  <si>
    <t>MP-1</t>
  </si>
  <si>
    <t>MP-2</t>
  </si>
  <si>
    <t>MP-3</t>
  </si>
  <si>
    <t>MP-4</t>
  </si>
  <si>
    <t>AM-1</t>
  </si>
  <si>
    <t>`</t>
  </si>
  <si>
    <t>AM-2</t>
  </si>
  <si>
    <t>AM-3</t>
  </si>
  <si>
    <t>AM-4</t>
  </si>
  <si>
    <t>AM-5</t>
  </si>
  <si>
    <t>0059 | Pursuit of a Radical Rhapsody</t>
  </si>
  <si>
    <t>Location</t>
  </si>
  <si>
    <t>Batch Code</t>
  </si>
  <si>
    <t>Batch</t>
  </si>
  <si>
    <t>Issued till Dec 23</t>
  </si>
  <si>
    <t>Revision</t>
  </si>
  <si>
    <t>Plan in FY 24</t>
  </si>
  <si>
    <t>Issued in FY 24</t>
  </si>
  <si>
    <t>Issued till Dec 24</t>
  </si>
  <si>
    <t>Plan in 
FY 25</t>
  </si>
  <si>
    <t>Issued in 
FY 25</t>
  </si>
  <si>
    <t>Issued till Dec 25</t>
  </si>
  <si>
    <t>Plan in 
FY 26</t>
  </si>
  <si>
    <t>Issued in 
FY 26</t>
  </si>
  <si>
    <t>AR | DRAWING LIST</t>
  </si>
  <si>
    <t>Reference Batch</t>
  </si>
  <si>
    <t>Independent Subgrade Structure [Tower 8]</t>
  </si>
  <si>
    <t/>
  </si>
  <si>
    <t>GENERAL</t>
  </si>
  <si>
    <t>A</t>
  </si>
  <si>
    <t>BA1</t>
  </si>
  <si>
    <t>0000</t>
  </si>
  <si>
    <t>COVER SHEET</t>
  </si>
  <si>
    <t>0001</t>
  </si>
  <si>
    <t>ABBREVIATIONS AND SYMBOLS</t>
  </si>
  <si>
    <t>0002</t>
  </si>
  <si>
    <t>GA - KEY PLAN</t>
  </si>
  <si>
    <t>BASEMENT DRAWINGS</t>
  </si>
  <si>
    <t>1001</t>
  </si>
  <si>
    <t>OVERALL BASEMENT GA PLAN &amp; SECTIONS</t>
  </si>
  <si>
    <t>ELECTRICAL PLANS</t>
  </si>
  <si>
    <t>1401</t>
  </si>
  <si>
    <t xml:space="preserve">T08 BASEMENT  ELECTRICAL LAYOUT </t>
  </si>
  <si>
    <t>1431</t>
  </si>
  <si>
    <t>ELECTRICAL – SSL 01 - PODIUM</t>
  </si>
  <si>
    <t>REFLECTED CEILING PLANS</t>
  </si>
  <si>
    <t>1501</t>
  </si>
  <si>
    <t xml:space="preserve">RCP - GRADE SLAB - BASEMENT </t>
  </si>
  <si>
    <t>1531</t>
  </si>
  <si>
    <t>RCP – SSL 01 - STILT</t>
  </si>
  <si>
    <t>DRAINAGE PLANS - 16XX</t>
  </si>
  <si>
    <t>1601</t>
  </si>
  <si>
    <t xml:space="preserve">DRAINAGE PLAN – GRADE SLAB </t>
  </si>
  <si>
    <t>DRAINAGE PLAN - SSL 01 - STILT</t>
  </si>
  <si>
    <t>PART PLANS - 41XX</t>
  </si>
  <si>
    <t>4101</t>
  </si>
  <si>
    <t>DRIVERS &amp; MAIDS LOUNGE</t>
  </si>
  <si>
    <t>4102</t>
  </si>
  <si>
    <t>GARBAGE ROOMS</t>
  </si>
  <si>
    <t>4103</t>
  </si>
  <si>
    <t>COMMUNICATION ROOMS</t>
  </si>
  <si>
    <t>4104</t>
  </si>
  <si>
    <t>IBMS ROOM</t>
  </si>
  <si>
    <t>4105</t>
  </si>
  <si>
    <t>UGT 1 DETAILS</t>
  </si>
  <si>
    <t>4106</t>
  </si>
  <si>
    <t>STP 1 DETAILS</t>
  </si>
  <si>
    <t>PART SECTION - 43XX</t>
  </si>
  <si>
    <t>4301</t>
  </si>
  <si>
    <t>PART SECTION 1</t>
  </si>
  <si>
    <t>4302</t>
  </si>
  <si>
    <t>PART SECTION 2</t>
  </si>
  <si>
    <t>4303</t>
  </si>
  <si>
    <t>PART SECTION 3</t>
  </si>
  <si>
    <t>GENERAL ARRANGEMENT ELEVATIONS - 20XX</t>
  </si>
  <si>
    <t>C01</t>
  </si>
  <si>
    <t>2001</t>
  </si>
  <si>
    <t>GENERAL ELEVATION 1</t>
  </si>
  <si>
    <t>2002</t>
  </si>
  <si>
    <t>GENERAL ELEVATION 2</t>
  </si>
  <si>
    <t>2003</t>
  </si>
  <si>
    <t>GENERAL ELEVATION 3</t>
  </si>
  <si>
    <t>GENERAL ARRANGEMENT SECTIONS - 30XX</t>
  </si>
  <si>
    <t>3001</t>
  </si>
  <si>
    <t>GENERAL SECTION 1</t>
  </si>
  <si>
    <t>3002</t>
  </si>
  <si>
    <t>GENERAL SECTION 2</t>
  </si>
  <si>
    <t>GENERAL ARRANGEMENT PLANS - 10XX</t>
  </si>
  <si>
    <t>T9B</t>
  </si>
  <si>
    <t>FLOOR PLAN - BASEMENT 3</t>
  </si>
  <si>
    <t>1002</t>
  </si>
  <si>
    <t>FLOOR PLAN - BASEMENT 2</t>
  </si>
  <si>
    <t>1003</t>
  </si>
  <si>
    <t>FLOOR PLAN – BASEMENT 1</t>
  </si>
  <si>
    <t>STAIRCASE DETAILS - 46XX</t>
  </si>
  <si>
    <t>4601</t>
  </si>
  <si>
    <t>STAIRCASE 1 - BASEMENT 3 TO BASEMENT 1</t>
  </si>
  <si>
    <t>4602</t>
  </si>
  <si>
    <t>STAIRCASE 1 - BASEMENT 1 TO LEVEL 1</t>
  </si>
  <si>
    <t>MASONRY PLANS - 11XX</t>
  </si>
  <si>
    <t>1101</t>
  </si>
  <si>
    <t>MASONRY SETOUT PLAN - BASEMENT 3</t>
  </si>
  <si>
    <t>1102</t>
  </si>
  <si>
    <t>MASONRY SETOUT PLAN - BASEMENT 2</t>
  </si>
  <si>
    <t>1103</t>
  </si>
  <si>
    <t>MASONRY SETOUT PLAN - BASEMENT 1</t>
  </si>
  <si>
    <t>FLOORING &amp; DRAINAGE PLANS - 13XX</t>
  </si>
  <si>
    <t>1301</t>
  </si>
  <si>
    <t>FLOORING AND DRAINAGE PLAN - BASEMENT 3</t>
  </si>
  <si>
    <t>1302</t>
  </si>
  <si>
    <t>FLOORING AND DRAINAGE PLAN - BASEMENT 2</t>
  </si>
  <si>
    <t>1303</t>
  </si>
  <si>
    <t>FLOORING AND DRAINAGE PLAN - BASEMENT 1</t>
  </si>
  <si>
    <t>ELECTRICAL &amp; REFLECTED CEILING PLANS - 14XX</t>
  </si>
  <si>
    <t>ELECTRICAL PLAN - BASEMENT 3</t>
  </si>
  <si>
    <t>1402</t>
  </si>
  <si>
    <t>ELECTRICAL PLAN - BASEMENT 2</t>
  </si>
  <si>
    <t>1403</t>
  </si>
  <si>
    <t>ELECTRICAL PLAN - BASEMENT 1</t>
  </si>
  <si>
    <t>DETAILED INTERIOR PLANS - 40XX</t>
  </si>
  <si>
    <t>4001</t>
  </si>
  <si>
    <t>INTERIOR PLAN - STAFF AREAS - BASEMENTS</t>
  </si>
  <si>
    <t>FLOOR PLAN- BASEMENT 3 - PART A</t>
  </si>
  <si>
    <t>FLOOR PLAN- BASEMENT 3 - PART B</t>
  </si>
  <si>
    <t>FLOOR PLAN- BASEMENT 3 - PART C</t>
  </si>
  <si>
    <t>FLOOR PLAN- BASEMENT 2 - PART A</t>
  </si>
  <si>
    <t>4107</t>
  </si>
  <si>
    <t>FLOOR PLAN- BASEMENT 2 - PART B</t>
  </si>
  <si>
    <t>4108</t>
  </si>
  <si>
    <t>FLOOR PLAN- BASEMENT 2 - PART C</t>
  </si>
  <si>
    <t>4111</t>
  </si>
  <si>
    <t>FLOOR PLAN- BASEMENT 1 - PART A</t>
  </si>
  <si>
    <t>4112</t>
  </si>
  <si>
    <t>FLOOR PLAN- BASEMENT 1 - PART B</t>
  </si>
  <si>
    <t>4113</t>
  </si>
  <si>
    <t>FLOOR PLAN- BASEMENT 1 - PART C</t>
  </si>
  <si>
    <t>Tower—08</t>
  </si>
  <si>
    <t>GENERAL  - 0000</t>
  </si>
  <si>
    <t>T8</t>
  </si>
  <si>
    <t>SETTING OUT PLANS</t>
  </si>
  <si>
    <t>0101</t>
  </si>
  <si>
    <t>SETTING OUT PLAN - RAFT</t>
  </si>
  <si>
    <t>0102</t>
  </si>
  <si>
    <t>LOWER BASEMENT SETTING OUT PLAN</t>
  </si>
  <si>
    <t>0103</t>
  </si>
  <si>
    <t>LEVEL 1 SETTING OUT PLAN</t>
  </si>
  <si>
    <t>T8B</t>
  </si>
  <si>
    <t>1031</t>
  </si>
  <si>
    <t>GRADE SLAB – BASEMENT LEVEL PLAN</t>
  </si>
  <si>
    <t>SSL 01 - LEVEL 1 PLAN</t>
  </si>
  <si>
    <t>SSL 02 - TYPICAL EVEN LEVEL PLAN</t>
  </si>
  <si>
    <t>SSL 03 - LEVEL 3 PLAN</t>
  </si>
  <si>
    <t>1004</t>
  </si>
  <si>
    <t>SSL04 - LEVEL 4 PLAN</t>
  </si>
  <si>
    <t>1005</t>
  </si>
  <si>
    <t>TYPICAL ODD LEVEL PLAN</t>
  </si>
  <si>
    <t>1027</t>
  </si>
  <si>
    <t>SSL 27 - LEVEL 27 PLAN - PENTHOUSE LOWER LEVEL</t>
  </si>
  <si>
    <t>1028</t>
  </si>
  <si>
    <t xml:space="preserve">SSL 28 - LEVEL 28 PLAN - PENTHOUSE/OHT UPPER LEVEL </t>
  </si>
  <si>
    <t>1029</t>
  </si>
  <si>
    <t>SSL 29 - LEVEL 29 PLAN - TERRACE LEVEL</t>
  </si>
  <si>
    <t>1030</t>
  </si>
  <si>
    <t>SSL 30 - TERRACE PLAN</t>
  </si>
  <si>
    <t>1100</t>
  </si>
  <si>
    <t>MASONRY WALL LEGEND</t>
  </si>
  <si>
    <t>MASONRY SETOUT PLAN – GRADE SLAB – BASEMENT</t>
  </si>
  <si>
    <t>MASONRY SECTIONS - BASEMENT LEVEL</t>
  </si>
  <si>
    <t>MASONRY SETOUT PLAN – SSL 1 – LEVEL 1</t>
  </si>
  <si>
    <t>MASONRY SETOUT PLAN - TYPICAL EVEN LEVEL</t>
  </si>
  <si>
    <t>MASONRY SETOUT PLAN - TYPICAL ODD LEVEL</t>
  </si>
  <si>
    <t>1104</t>
  </si>
  <si>
    <t>MASONRY SETOUT PLAN – SSL 27 – LEVEL 27 - PENTHOUSE LOWER LEVEL</t>
  </si>
  <si>
    <t>1105</t>
  </si>
  <si>
    <t>MASONRY SETOUT PLAN – SSL 28 – LEVEL 28 - OHT &amp; PENTHOUSE UPPER LEVEL</t>
  </si>
  <si>
    <t>FLOORING PLANS - 13XX</t>
  </si>
  <si>
    <t>FLOORING PLAN – SSL 0 – BASEMENT</t>
  </si>
  <si>
    <t>FLOORING PLAN – SSL 1 – LEVEL 1</t>
  </si>
  <si>
    <t>ELECTRICAL PLANS - 14XX</t>
  </si>
  <si>
    <t>1400</t>
  </si>
  <si>
    <t>TOWER 1 ELECTRICAL SCHEDULE</t>
  </si>
  <si>
    <t>ELECTRICAL LAYOUT - LEVEL 1 RCP</t>
  </si>
  <si>
    <t>ELECTRICAL LAYOUT - TYP. EVEN LEVEL RCP</t>
  </si>
  <si>
    <t>ELECTRICAL LAYOUT - TYP. ODD LEVEL RCP</t>
  </si>
  <si>
    <t>1404</t>
  </si>
  <si>
    <t>ELECTRICAL LAYOUT - 1031 &amp; 1041 RCP</t>
  </si>
  <si>
    <t>1405</t>
  </si>
  <si>
    <t>ELECTRICAL CEILING PLAN – SSL 28 – OHT &amp; PENTHOUSE UPPER LEVEL</t>
  </si>
  <si>
    <t>DRAINAGE PLAN - SSL 1 - LEVEL 1</t>
  </si>
  <si>
    <t>1602</t>
  </si>
  <si>
    <t>DRAINAGE PLAN - SSL 28 - LEVEL 28</t>
  </si>
  <si>
    <t>BLOCK ELEVATIONS-1</t>
  </si>
  <si>
    <t>BLOCK ELEVATIONS-2</t>
  </si>
  <si>
    <t>BLOCK SECTIONS</t>
  </si>
  <si>
    <t>PLANS - LIFT LOBBY &amp; SERVICE CORE – GRADE SLAB &amp; SSL 1</t>
  </si>
  <si>
    <t>4002</t>
  </si>
  <si>
    <t>PLANS - LIFT LOBBY AND SERVICE CORE – SSL 2-27 - TYPICAL ODD &amp; EVEN LEVELS</t>
  </si>
  <si>
    <t>4003</t>
  </si>
  <si>
    <t>PLANS - LIFT LOBBY &amp; SERVICE CORE - SSL 28- PENTHOUSE UL &amp; OHT</t>
  </si>
  <si>
    <t>LIFT LOBBY DETAILS</t>
  </si>
  <si>
    <t>DETAILED SECTIONS / PART SECTIONS - 43XX</t>
  </si>
  <si>
    <t>SSL 0 - BASEMENT SLAB SECTIONS</t>
  </si>
  <si>
    <t>SSL 01 - LEVEL 1 SLAB SECTIONS</t>
  </si>
  <si>
    <t>SSL 01 - LEVEL 1 DETAILED SLAB SECTIONS</t>
  </si>
  <si>
    <t>4304</t>
  </si>
  <si>
    <t>SSL 02 &amp; 03 - DETAILED SLAB SECTIONS</t>
  </si>
  <si>
    <t>EXTERNAL BUILDING ENEVELOPE - 44XX</t>
  </si>
  <si>
    <t>4400</t>
  </si>
  <si>
    <t>KEY PLAN - WALL SECTIONS (EXTERNAL)</t>
  </si>
  <si>
    <t>4401</t>
  </si>
  <si>
    <t>WALL SECTION-A SHEAR WALL &amp; WIRE-CUT BRICK DETAILS (1/3)</t>
  </si>
  <si>
    <t>4402</t>
  </si>
  <si>
    <t>WALL SECTION-A SHEAR WALL &amp; WIRE-CUT BRICK DETAILS (2/3)</t>
  </si>
  <si>
    <t>4403</t>
  </si>
  <si>
    <t>WALL SECTION-A SHEAR WALL &amp; WIRE-CUT BRICK DETAILS (3/3)</t>
  </si>
  <si>
    <t>4411</t>
  </si>
  <si>
    <t>DETAILS OF PERGOLAS CONNECTING BLOCKS 1 AND 2</t>
  </si>
  <si>
    <t>4413</t>
  </si>
  <si>
    <t>DETAILS OF CHAJJA FOR PENTHOUSE UNITS</t>
  </si>
  <si>
    <t>STAIRCASE DETAILS - TYPE A,B,C,D &amp; E(TYPICAL) - 1/3</t>
  </si>
  <si>
    <t>STAIRCASE DETAILS - TYPE A,B,C,D &amp; E(TYPICAL) - 2/3</t>
  </si>
  <si>
    <t>4603</t>
  </si>
  <si>
    <t>STAIRCASE DETAILS - TYPE A,B,C,D &amp; E(TYPICAL) - 3/3</t>
  </si>
  <si>
    <t>DOOR AND WINDOW DETAILS - 47XX</t>
  </si>
  <si>
    <t>4701</t>
  </si>
  <si>
    <t>DOOR DETAIL - D1</t>
  </si>
  <si>
    <t>4702</t>
  </si>
  <si>
    <t>DOOR DETAIL - D2</t>
  </si>
  <si>
    <t>4703</t>
  </si>
  <si>
    <t>DOOR DETAIL - D3</t>
  </si>
  <si>
    <t>4704</t>
  </si>
  <si>
    <t>DOOR WINDOW DETAIL - DW1</t>
  </si>
  <si>
    <t>4705</t>
  </si>
  <si>
    <t>DOOR WINDOW DETAIL - DW2</t>
  </si>
  <si>
    <t>4706</t>
  </si>
  <si>
    <t>WINDOW DETAIL - W2</t>
  </si>
  <si>
    <t>4707</t>
  </si>
  <si>
    <t>WINDOW DETAIL - W3</t>
  </si>
  <si>
    <t>4708</t>
  </si>
  <si>
    <t>WINDOW DETAIL - W8</t>
  </si>
  <si>
    <t>4709</t>
  </si>
  <si>
    <t>WINDOW DETAIL - W2-6N-TH</t>
  </si>
  <si>
    <t>4710</t>
  </si>
  <si>
    <t>WINDOW DETAIL - W10</t>
  </si>
  <si>
    <t>4711</t>
  </si>
  <si>
    <t>WINDOW DETAIL - W11</t>
  </si>
  <si>
    <t>4712</t>
  </si>
  <si>
    <t>FRENCH WINDOW DETAIL - FW1</t>
  </si>
  <si>
    <t>4713</t>
  </si>
  <si>
    <t>FRENCH WINDOW DETAIL - FW2</t>
  </si>
  <si>
    <t>4714</t>
  </si>
  <si>
    <t>FRENCH WINDOW DETAIL - FW3/1</t>
  </si>
  <si>
    <t>4715</t>
  </si>
  <si>
    <t>FRENCH WINDOW DETAIL - FW3/2</t>
  </si>
  <si>
    <t>4716</t>
  </si>
  <si>
    <t>UTILITY SHAFT - COVER</t>
  </si>
  <si>
    <t>4731</t>
  </si>
  <si>
    <t>COMMON AREA DOOR DRAWINGS</t>
  </si>
  <si>
    <t>4732</t>
  </si>
  <si>
    <t>SERVICE DOORS</t>
  </si>
  <si>
    <t>FLOORING DETAILS - 59XX</t>
  </si>
  <si>
    <t>5901</t>
  </si>
  <si>
    <t>FLOORING DETAILS - LOBBIES, BASEMENT, STAIRS</t>
  </si>
  <si>
    <t>CEILING DETAILS - 60XX</t>
  </si>
  <si>
    <t>6001</t>
  </si>
  <si>
    <t>CEILING DETAILS - LOBBIES, BASEMENT</t>
  </si>
  <si>
    <t>TERRACE GARDEN DETAILS - 62XX</t>
  </si>
  <si>
    <t>6201</t>
  </si>
  <si>
    <t>TERRACE GARDEN - DETAILS - 1 OF 3</t>
  </si>
  <si>
    <t>6202</t>
  </si>
  <si>
    <t>TERRACE GARDEN - DETAILS - 2 OF 3</t>
  </si>
  <si>
    <t>6203</t>
  </si>
  <si>
    <t>TERRACE GARDEN - DETAILS - 3 OF 3</t>
  </si>
  <si>
    <t>6204</t>
  </si>
  <si>
    <t>TERRACE GARDEN - DETAILS - LEVEL 1</t>
  </si>
  <si>
    <t>6205</t>
  </si>
  <si>
    <t>GUEST BEDROOM BALCONY DETAILS</t>
  </si>
  <si>
    <t>6206</t>
  </si>
  <si>
    <t>SERVICE PLATFORM DETAILS</t>
  </si>
  <si>
    <t>6207</t>
  </si>
  <si>
    <t>TERRACE GARDEN SHAFT RAILINGS</t>
  </si>
  <si>
    <t>TERRACE / SKYWALK DETAILS - 63XX</t>
  </si>
  <si>
    <t>6300</t>
  </si>
  <si>
    <t>TERRACE/SKYWALK LEVEL PERGOLA DETAIL</t>
  </si>
  <si>
    <t>6502</t>
  </si>
  <si>
    <t>CONNECTING BRIDGE DETAILS</t>
  </si>
  <si>
    <t>SPECIFICATIONS / SCHEDULES - 7XXX</t>
  </si>
  <si>
    <t>DOORS AND WINDOWS SCHEDULE</t>
  </si>
  <si>
    <t>FINISHES SCHEDULE</t>
  </si>
  <si>
    <t>PLUMBING AND SANITARY SCHEDULE</t>
  </si>
  <si>
    <t>SWITCHBOARD SCHEDULE</t>
  </si>
  <si>
    <t>LUMINAIRE SCHEDULE</t>
  </si>
  <si>
    <t>Individual Homes</t>
  </si>
  <si>
    <t>DEFAULT UNIT SET - R25</t>
  </si>
  <si>
    <t>UNIT PLANS</t>
  </si>
  <si>
    <t>R25</t>
  </si>
  <si>
    <t>INTERIOR PLAN</t>
  </si>
  <si>
    <t>MASONRY SET- OUT PLAN</t>
  </si>
  <si>
    <t>FLOORING PLANS</t>
  </si>
  <si>
    <t>ELECTRICAL PLANS - 3.6M HEIGHT (C25G AS WELL)</t>
  </si>
  <si>
    <t>ELECTRICAL PLANS - 3.0M HEIGHT</t>
  </si>
  <si>
    <t>REFLECTED CELING PLANS- 3.6M HEIGHT</t>
  </si>
  <si>
    <t>1502</t>
  </si>
  <si>
    <t>REFLECTED CELING PLANS - 3.0M HEIGHT</t>
  </si>
  <si>
    <t>VACUUM LAYOUT PLANS</t>
  </si>
  <si>
    <t>DETAILED SECTIONS - 43XX</t>
  </si>
  <si>
    <t>4330</t>
  </si>
  <si>
    <t>UNIT SECTIONS C25A (ODD LEVEL)</t>
  </si>
  <si>
    <t>4331</t>
  </si>
  <si>
    <t>DOOR WINDOW DRAWINGS</t>
  </si>
  <si>
    <t>DOOR AND WINDOW DETAILS – 1</t>
  </si>
  <si>
    <t>DOOR AND WINDOW DETAILS – 2</t>
  </si>
  <si>
    <t>DOOR AND WINDOW DETAILS – 3</t>
  </si>
  <si>
    <t>DOOR AND WINDOW DETAILS – 4</t>
  </si>
  <si>
    <t>DOOR AND WINDOW DETAILS – 5</t>
  </si>
  <si>
    <t>DOOR AND WINDOW DETAILS – 6</t>
  </si>
  <si>
    <t>DOOR AND WINDOW DETAILS – 7</t>
  </si>
  <si>
    <t>DOOR AND WINDOW DETAILS – 8</t>
  </si>
  <si>
    <t>DOOR AND WINDOW DETAILS – 9</t>
  </si>
  <si>
    <t>DOOR AND WINDOW DETAILS – 10</t>
  </si>
  <si>
    <t>DOOR AND WINDOW DETAILS – 11</t>
  </si>
  <si>
    <t>DOOR AND WINDOW DETAILS – 12</t>
  </si>
  <si>
    <t>DOOR AND WINDOW DETAILS – 13</t>
  </si>
  <si>
    <t>KITCHEN DETAILS - 54XX</t>
  </si>
  <si>
    <t>5401</t>
  </si>
  <si>
    <t>MAIN KITCHEN ELECTRICAL AND PLUMBING DETAILS - PLAN</t>
  </si>
  <si>
    <t>5402</t>
  </si>
  <si>
    <t>MAIN KITCHEN ELECTRICAL AND PLUMBING DETAILS – ELEVATION SHEET 1</t>
  </si>
  <si>
    <t>5403</t>
  </si>
  <si>
    <t>MAIN KITCHEN ELECTRICAL AND PLUMBING DETAILS – ELEVATION SHEET 2</t>
  </si>
  <si>
    <t>5404</t>
  </si>
  <si>
    <t>MAIN KITCHEN ELECTRICAL AND PLUMBING DETAILS – ELEVATION SHEET 3</t>
  </si>
  <si>
    <t>BATHROOM DETAILS - 55XX</t>
  </si>
  <si>
    <t>5501</t>
  </si>
  <si>
    <t>DETAILS - TYP. MASTER BATHROOM - 3.6M HEIGHT</t>
  </si>
  <si>
    <t>5502</t>
  </si>
  <si>
    <t>DETAILS - TYP. MASTER BATHROOM - 3.0M HEIGHT</t>
  </si>
  <si>
    <t>5503</t>
  </si>
  <si>
    <t>DETAILS - TYP. CHILDREN'S BATHROOM - 3.6M HEIGHT</t>
  </si>
  <si>
    <t>5504</t>
  </si>
  <si>
    <t>DETAILS - TYP. CHILDREN'S BATHROOM - 3.0M HEIGHT</t>
  </si>
  <si>
    <t>5505</t>
  </si>
  <si>
    <t>DETAILS - TYP. GUEST BATHROOM - 3.6M HEIGHT</t>
  </si>
  <si>
    <t>5506</t>
  </si>
  <si>
    <t>DETAILS - TYP. GUEST BATHROOM - 3.0M HEIGHT</t>
  </si>
  <si>
    <t>CLIENT EXCEPTIONS</t>
  </si>
  <si>
    <t>CABINETRY SCHEDULE</t>
  </si>
  <si>
    <t>KITCHEN SPECIFICATION</t>
  </si>
  <si>
    <t>PANTRY SPECIFICATION</t>
  </si>
  <si>
    <t>BAR UNIT SPECIFICATION</t>
  </si>
  <si>
    <t>SERVICES SUMMARY</t>
  </si>
  <si>
    <t>SERVICES DETAILS : Home Automation</t>
  </si>
  <si>
    <t>GENERAL SELECTIONS</t>
  </si>
  <si>
    <t>7520</t>
  </si>
  <si>
    <t>FURNITURE, FIXTURES AND EQUIPMENTS SCHEDULE</t>
  </si>
  <si>
    <t>DEFAULT UNIT SET - L20</t>
  </si>
  <si>
    <t>L20</t>
  </si>
  <si>
    <t>ELECTRICAL PLANS - L20 ag</t>
  </si>
  <si>
    <t>ELECTRICAL PLANS - L20 a &amp; b</t>
  </si>
  <si>
    <t>REFLECTED CELING PLANS L20ag</t>
  </si>
  <si>
    <t>REFLECTED CELING PLANS L20 a &amp; b</t>
  </si>
  <si>
    <t>1701</t>
  </si>
  <si>
    <t>CHANNEL MUSIC ?</t>
  </si>
  <si>
    <t xml:space="preserve">DETAILS - TYP. MASTER BATHROOM </t>
  </si>
  <si>
    <t xml:space="preserve">DETAILS - TYP. CHILDREN'S BATHROOM </t>
  </si>
  <si>
    <t xml:space="preserve">DETAILS - TYP. GUEST BATHROOM </t>
  </si>
  <si>
    <t>DETAILS - MAIDS TOILET</t>
  </si>
  <si>
    <t>DEFAULT UNIT SET - D35</t>
  </si>
  <si>
    <t>D35</t>
  </si>
  <si>
    <t>ELECTRICAL PLANS - D35 ag</t>
  </si>
  <si>
    <t>ELECTRICAL PLANS - D35 a &amp; b</t>
  </si>
  <si>
    <t>REFLECTED CELING PLANS D35ag</t>
  </si>
  <si>
    <t>REFLECTED CELING PLANS D35 a &amp; b</t>
  </si>
  <si>
    <t>DEFAULT UNIT SET - L22</t>
  </si>
  <si>
    <t>L22</t>
  </si>
  <si>
    <t>ELECTRICAL PLANS - L19 ag</t>
  </si>
  <si>
    <t>ELECTRICAL PLANS - L19 a &amp; b</t>
  </si>
  <si>
    <t>REFLECTED CELING PLANS L19ag</t>
  </si>
  <si>
    <t>REFLECTED CELING PLANS L19 a &amp; b</t>
  </si>
  <si>
    <t>DEFAULT UNIT SET - R25P</t>
  </si>
  <si>
    <t>R25P</t>
  </si>
  <si>
    <t>DEFAULT UNIT SET - L20P</t>
  </si>
  <si>
    <t>L20P</t>
  </si>
  <si>
    <t>ELECTRICAL PLANS - L20P ag</t>
  </si>
  <si>
    <t>ELECTRICAL PLANS - L20P a &amp; b</t>
  </si>
  <si>
    <t>REFLECTED CELING PLANS L20Pag</t>
  </si>
  <si>
    <t>REFLECTED CELING PLANS L20P a &amp; b</t>
  </si>
  <si>
    <t>DEFAULT UNIT SET - D35P</t>
  </si>
  <si>
    <t>D35P</t>
  </si>
  <si>
    <t>ELECTRICAL PLANS - D35P ag</t>
  </si>
  <si>
    <t>ELECTRICAL PLANS - D35P a &amp; b</t>
  </si>
  <si>
    <t>REFLECTED CELING PLANS D35Pag</t>
  </si>
  <si>
    <t>REFLECTED CELING PLANS D35P a &amp; b</t>
  </si>
  <si>
    <t>DEFAULT UNIT SET - L22P</t>
  </si>
  <si>
    <t>L22P</t>
  </si>
  <si>
    <t>00</t>
  </si>
  <si>
    <t>SITE MASTER KEY PLAN</t>
  </si>
  <si>
    <t>PLANS</t>
  </si>
  <si>
    <t>0011</t>
  </si>
  <si>
    <t>MASTERPLAN</t>
  </si>
  <si>
    <t>0012</t>
  </si>
  <si>
    <t>SITE PLAN - LEVEL 1</t>
  </si>
  <si>
    <t>0013</t>
  </si>
  <si>
    <t>GRADING PLAN</t>
  </si>
  <si>
    <t>0014</t>
  </si>
  <si>
    <t>DRAINAGE PLAN</t>
  </si>
  <si>
    <t>0015</t>
  </si>
  <si>
    <t>FINISHES PLAN</t>
  </si>
  <si>
    <t>0016</t>
  </si>
  <si>
    <t>LANDSCAPE PLAN</t>
  </si>
  <si>
    <t>0021</t>
  </si>
  <si>
    <t>VILLA SITE PLAN</t>
  </si>
  <si>
    <t>0022</t>
  </si>
  <si>
    <t>PARTIAL SITE PLAN - BLOCK 1-7 LEVEL 1 PLAN</t>
  </si>
  <si>
    <t>0031</t>
  </si>
  <si>
    <t>VILLA CLUSTER 1 PLAN</t>
  </si>
  <si>
    <t>0032</t>
  </si>
  <si>
    <t>VILLA CLUSTER 2 PLAN</t>
  </si>
  <si>
    <t>0033</t>
  </si>
  <si>
    <t>VILLA CLUSTER 3 PLAN</t>
  </si>
  <si>
    <t>0050</t>
  </si>
  <si>
    <t xml:space="preserve">ELECTRICAL </t>
  </si>
  <si>
    <t>0060</t>
  </si>
  <si>
    <t>METAL FABRICATION</t>
  </si>
  <si>
    <t>0070</t>
  </si>
  <si>
    <t>SIGNAGE AND FURNITURE</t>
  </si>
  <si>
    <t>ELECTRICAL  - 14XX</t>
  </si>
  <si>
    <t>SITE - STREET LIGHTING LAYOUT</t>
  </si>
  <si>
    <t>VILLAS - STREET LIGHTING LAYOUT</t>
  </si>
  <si>
    <t>VILLAS - TREE TUB STREET LIGHTING DETAILS</t>
  </si>
  <si>
    <t>GENERAL ARRANGEMENT ELEVATIONS</t>
  </si>
  <si>
    <t>2000</t>
  </si>
  <si>
    <t>ELEVATION (EAST)</t>
  </si>
  <si>
    <t>2010</t>
  </si>
  <si>
    <t>ELEVATION (WEST)</t>
  </si>
  <si>
    <t>2020</t>
  </si>
  <si>
    <t>ELEVATION (NORTH)</t>
  </si>
  <si>
    <t>2030</t>
  </si>
  <si>
    <t>ELEVATION (SOUTH)</t>
  </si>
  <si>
    <t>GENERAL ARRANGEMENT SECTIONS</t>
  </si>
  <si>
    <t>3010</t>
  </si>
  <si>
    <t>SITE SECTION THROUGH BLOCK 3</t>
  </si>
  <si>
    <t>3020</t>
  </si>
  <si>
    <t>SITE SECTION THROUGH BLOCK 2</t>
  </si>
  <si>
    <t>3022</t>
  </si>
  <si>
    <t>SITE SECTION ALONG CENTRAL GREEN</t>
  </si>
  <si>
    <t>3023</t>
  </si>
  <si>
    <t>SITE SECTION THROUGH TOWER 8</t>
  </si>
  <si>
    <t>SITE SECTION THROUGH TOWER 9</t>
  </si>
  <si>
    <t>3030</t>
  </si>
  <si>
    <t>SITE SECTION ALONG BASAVANAGAR MAIN ROAD</t>
  </si>
  <si>
    <t>PARTIAL PLANS</t>
  </si>
  <si>
    <t>PART PLAN - SOUTH WEST ENTRANCE</t>
  </si>
  <si>
    <t>PARTIAL SECTIONS</t>
  </si>
  <si>
    <t>DETAILED SECTIONS - 1 - SECTION THROUGH EXTENDED BASEMENT AND LAKE</t>
  </si>
  <si>
    <t>DETAILED SECTIONS - 2</t>
  </si>
  <si>
    <t>EXTERNAL BUILDING ENVELOPE DETAILS</t>
  </si>
  <si>
    <t>EXTERNAL BUILDING ELEMENTS - 1</t>
  </si>
  <si>
    <t>EXTERNAL BUILDING ELEMENTS - 2</t>
  </si>
  <si>
    <t>ENCLOSURE AND FENCING DETAILS</t>
  </si>
  <si>
    <t>5001</t>
  </si>
  <si>
    <t>WEST BOUNDARY WALL DETAIL - 01</t>
  </si>
  <si>
    <t>5002</t>
  </si>
  <si>
    <t>WEST BOUNDARY WALL DETAIL - 02</t>
  </si>
  <si>
    <t>5003</t>
  </si>
  <si>
    <t>ENCLOSURE AND FENCING - PHASE 1 TRANSFORMER YARD</t>
  </si>
  <si>
    <t>5004</t>
  </si>
  <si>
    <t>ENCLOSURE AND FENCING - PHASE 1 DG YARD</t>
  </si>
  <si>
    <t>5005</t>
  </si>
  <si>
    <t>ENCLOSURE AND FENCING - PHASE 2 TRANSFORMER YARD</t>
  </si>
  <si>
    <t>5006</t>
  </si>
  <si>
    <t>ENCLOSURE AND FENCING - PHASE 2 DG YARD</t>
  </si>
  <si>
    <t>RAMP DETAILS</t>
  </si>
  <si>
    <t>5103</t>
  </si>
  <si>
    <t>RAMP DETAILS - 3 - RAMP ADJACENT TO STEPPED TOWER 7</t>
  </si>
  <si>
    <t>5104</t>
  </si>
  <si>
    <t>RAMP DETAILS - 4 - RAMP ADJACENT TO STEPPED TOWER 8</t>
  </si>
  <si>
    <t>OUTDOOR STRUCTURES</t>
  </si>
  <si>
    <t>5301</t>
  </si>
  <si>
    <t>OUTDOOR STRUCTURES - 1 - VILLA ELECTRICAL PANEL ROOM</t>
  </si>
  <si>
    <t>OUTDOOR STRUCTURES -Property Management Staff and Store rooms</t>
  </si>
  <si>
    <t>SERVICE INFORMATION DRAWINGS</t>
  </si>
  <si>
    <t>5801</t>
  </si>
  <si>
    <t>CHAMBER SETTING OUT - TYPICAL BLOCK PLAN</t>
  </si>
  <si>
    <t>5802</t>
  </si>
  <si>
    <t>CHAMBER SETTING OUT - 1-NS-VILLA PARKING</t>
  </si>
  <si>
    <t>5803</t>
  </si>
  <si>
    <t>CHAMBER SETTING OUT - 2-NS-VILLA PARKING</t>
  </si>
  <si>
    <t>5805</t>
  </si>
  <si>
    <t>1-NS TYPICAL SECTION THROUGH TREE TUB</t>
  </si>
  <si>
    <t>5806</t>
  </si>
  <si>
    <t>1-NS TYPICAL SECTION THROUGH PARKING</t>
  </si>
  <si>
    <t>5807</t>
  </si>
  <si>
    <t>1-NS TYPICAL SECTION THROUGH GUEST PARKING</t>
  </si>
  <si>
    <t>5808</t>
  </si>
  <si>
    <t>2-NS TPICAL SECTION THROUGH TREE TUB</t>
  </si>
  <si>
    <t>5809</t>
  </si>
  <si>
    <t>2-NS TYPICAL SECTION THROUGH PARKING</t>
  </si>
  <si>
    <t>SIGNAGE AND BRANDING</t>
  </si>
  <si>
    <t>8001</t>
  </si>
  <si>
    <t>PHASE 1 SIGNAGE PLAN</t>
  </si>
  <si>
    <t>8002</t>
  </si>
  <si>
    <t>PHASE 1 SIGNAGE DETAILS</t>
  </si>
  <si>
    <t>STREET LIGHTING</t>
  </si>
  <si>
    <t>INFRASTRUCTURE DRAWINGS</t>
  </si>
  <si>
    <t>INFRA</t>
  </si>
  <si>
    <t>001</t>
  </si>
  <si>
    <t>OVER ALL SITE PLAN WITH SHEET INDEX</t>
  </si>
  <si>
    <t>002</t>
  </si>
  <si>
    <t>1-EW, 2-EW, 1-NS AND 2-NS PLAN</t>
  </si>
  <si>
    <t>003</t>
  </si>
  <si>
    <t>1-EW, 2-EW, 1-NS AND 2-NS PROFILE (L-SECTION)</t>
  </si>
  <si>
    <t>004</t>
  </si>
  <si>
    <t>MAIN ENTRANCE ROAD PLAN, PRILE (L-SECTION) AND CROSS SECTION</t>
  </si>
  <si>
    <t>005</t>
  </si>
  <si>
    <t>4-EW, 5-EW AND 5-NS PLAN AND PROFILE (L-SECTION)</t>
  </si>
  <si>
    <t>006</t>
  </si>
  <si>
    <t>TYPICAL VILLA DRIVE WAY ENTRANCE AND INTERSECTION 1 AND 3 DETAILS</t>
  </si>
  <si>
    <t>007</t>
  </si>
  <si>
    <t>SECONDARY ENTRANCE, INTERSECTION - 2 AND CUL-DE-SAC DETAIL</t>
  </si>
  <si>
    <t>008</t>
  </si>
  <si>
    <t>ROAD CROSS SECTIONS</t>
  </si>
  <si>
    <t>009</t>
  </si>
  <si>
    <t>ROAD CENTER LINE SET OUT PLAN</t>
  </si>
  <si>
    <t>010</t>
  </si>
  <si>
    <t>ROAD CENTER LINE SET OUT TABLE</t>
  </si>
  <si>
    <t>SD</t>
  </si>
  <si>
    <t>STORM DRAIN PLAN</t>
  </si>
  <si>
    <t>STORM DRAIN - PROFILE L-SECTION</t>
  </si>
  <si>
    <t>STORM DRAIN - STRUCTURE TABLES</t>
  </si>
  <si>
    <t>STORM DRAIN - STRUCTURE TABLES &amp; MANHOLE DETAILS</t>
  </si>
  <si>
    <t>011</t>
  </si>
  <si>
    <t>STORM DRAIN PIPE TABLES AND RAIN WATER RECHARGE PIT DETAIL</t>
  </si>
  <si>
    <t>012</t>
  </si>
  <si>
    <t>MANHOLE DETAILS</t>
  </si>
  <si>
    <t>ORGANIC WASTE CONVERTER</t>
  </si>
  <si>
    <t>GENERAL 0000</t>
  </si>
  <si>
    <t>OW</t>
  </si>
  <si>
    <t>ABBREVIATIONS, SYMBOLS AND ANNOTATIONS</t>
  </si>
  <si>
    <t>SETTING OUT PLANS 00XX</t>
  </si>
  <si>
    <t>SETOUT PLAN - COLUMNS</t>
  </si>
  <si>
    <t>GENERAL ARRANGEMENT - PLANS - 10XX</t>
  </si>
  <si>
    <t>G.A. PLAN – SSL 1 - LEVEL 1</t>
  </si>
  <si>
    <t>G.A. PLAN – SSL 2 - LEVEL 2</t>
  </si>
  <si>
    <t xml:space="preserve">G.A. PLAN – ROOF LEVEL </t>
  </si>
  <si>
    <t>MASONARY  PLANS 11XX</t>
  </si>
  <si>
    <t>MASONRY SETOUT PLAN – SSL 1 - LEVEL 1</t>
  </si>
  <si>
    <t>MASONRY SETOUT PLAN – SSL 1 - LEVEL 2</t>
  </si>
  <si>
    <t>FLOORING PLANS 13XX</t>
  </si>
  <si>
    <t>FLOORING PLAN – SSL 1 - LEVEL 2</t>
  </si>
  <si>
    <t>FLOORING PLAN – SSL 1 - LEVEL 1</t>
  </si>
  <si>
    <t>FLOORING PLAN – ROOF</t>
  </si>
  <si>
    <t>ELECTRICAL (co-orinated) - 14XX</t>
  </si>
  <si>
    <t>ELECTRICAL - LEVEL -1</t>
  </si>
  <si>
    <t>ELECTRICAL - LEVEL -2</t>
  </si>
  <si>
    <t>ELECTRICAL - ROOF</t>
  </si>
  <si>
    <t>SWITCH SCHEDULE</t>
  </si>
  <si>
    <t>LIGHTING FIXTURE  SCHEDULE</t>
  </si>
  <si>
    <t>GENERAL ARRANGEMENT - ELEVATIONS - 20XX</t>
  </si>
  <si>
    <t>GA - ELEVATIONS</t>
  </si>
  <si>
    <t>GENERAL ARRANGEMENT - SECTIONS - 30XX</t>
  </si>
  <si>
    <t>GA -SECTIONS</t>
  </si>
  <si>
    <t>BUILDING ENVOLOPE DETAILS -  44XX</t>
  </si>
  <si>
    <t>WALL SECTION - 1</t>
  </si>
  <si>
    <t>WALL SECTION - 2</t>
  </si>
  <si>
    <t>ROOF SECTION</t>
  </si>
  <si>
    <t>STAIRCASE 1 - DETAIL</t>
  </si>
  <si>
    <t>DOOR WINDOW-  47XX</t>
  </si>
  <si>
    <t>AREA PLANS - 66XX</t>
  </si>
  <si>
    <t>AREA PLAN - LEVEL 1</t>
  </si>
  <si>
    <t>AREA PLAN - LEVEL 2</t>
  </si>
  <si>
    <t>SIGNAGE &amp; BRANDING - 81XX</t>
  </si>
  <si>
    <t>CH</t>
  </si>
  <si>
    <t>LEVEL 1 SIGNAGE</t>
  </si>
  <si>
    <t>LEVEL 2 SIGNAGE</t>
  </si>
  <si>
    <t>RENDERS &amp; VIEWS - 82XX</t>
  </si>
  <si>
    <t>EXTERNAL VIEWS</t>
  </si>
  <si>
    <t>MAIN SECURITY CABIN</t>
  </si>
  <si>
    <t>SC1</t>
  </si>
  <si>
    <t>FLOORING PLAN - LEVEL 1</t>
  </si>
  <si>
    <t>RESIDENTIAL SECURITY CABIN 1</t>
  </si>
  <si>
    <t>SC2</t>
  </si>
  <si>
    <t>RESIDENTIAL SECURITY CABIN 2 - BASAVANAGAR MAIN ROAD</t>
  </si>
  <si>
    <t>SC3</t>
  </si>
  <si>
    <t>TEMPORARY ENTRANCE GATE</t>
  </si>
  <si>
    <t>TMP</t>
  </si>
  <si>
    <t>LOCATION MAP, VICINITY MAP AND INDEX OF DRAWINGS</t>
  </si>
  <si>
    <t>ABBREVATIONS AND SYMBOLS</t>
  </si>
  <si>
    <t>1000</t>
  </si>
  <si>
    <t>DEMOLITION PLAN</t>
  </si>
  <si>
    <t>PARTIAL SITE PLAN</t>
  </si>
  <si>
    <t>ROAD LAYOUT AND SET-OUT PLAN</t>
  </si>
  <si>
    <t>PARTIAL PLAN - SECURITY CABIN</t>
  </si>
  <si>
    <t>ROOF PLAN</t>
  </si>
  <si>
    <t>ELEVATIONS - TEMPORARY ENTRY</t>
  </si>
  <si>
    <t>ELEVATIONS - SECURITY CABIN</t>
  </si>
  <si>
    <t>3100</t>
  </si>
  <si>
    <t>SECURITY CABIN - SECTIONS</t>
  </si>
  <si>
    <t>3200</t>
  </si>
  <si>
    <t>WALL DETAILS - TYPICAL SECTIONS</t>
  </si>
  <si>
    <t>3201</t>
  </si>
  <si>
    <t>WALL DETAILS - TYPICAL SECTION 2</t>
  </si>
  <si>
    <t>4004</t>
  </si>
  <si>
    <t>SECURITY CABIN DETAILS</t>
  </si>
  <si>
    <t>GATE DETAILS</t>
  </si>
  <si>
    <t>4006</t>
  </si>
  <si>
    <t>WINDOW DETAILS</t>
  </si>
  <si>
    <t>4100</t>
  </si>
  <si>
    <t>SECURITY CABIN TOILET DETAILS</t>
  </si>
  <si>
    <t>4110</t>
  </si>
  <si>
    <t>SIGNAGE DETAILS</t>
  </si>
  <si>
    <t>5000</t>
  </si>
  <si>
    <t>ELECTRICAL LAYOUT - ARCHITECTURAL</t>
  </si>
  <si>
    <t>ELECTRICAL SCHEDULE</t>
  </si>
  <si>
    <t>CLUBHOUSE</t>
  </si>
  <si>
    <t>G.A. PLAN – SSL 1 - LEVEL 2 - PART PLAN - BLOCK-A</t>
  </si>
  <si>
    <t>G.A. PLAN – SSL 1 - LEVEL 2 - PART PLAN - BLOCK-B&amp;C</t>
  </si>
  <si>
    <t>G.A. PLAN – SSL 1 - LEVEL 1 - PART PLAN - BLOCK-A</t>
  </si>
  <si>
    <t>1006</t>
  </si>
  <si>
    <t>G.A. PLAN – SSL 1 - LEVEL 1 - PART PLAN - BLOCK-B&amp;C</t>
  </si>
  <si>
    <t>MASONRY SETOUT PLAN – SSL 1 - LEVEL 2 - PART PLAN - BLOCK-A</t>
  </si>
  <si>
    <t>MASONRY SETOUT PLAN – SSL 1 - LEVEL 2 - PART PLAN - BLOCK-B&amp;C</t>
  </si>
  <si>
    <t>MASONRY SETOUT PLAN – SSL 1 - LEVEL 1 - PART PLAN - BLOCK-A</t>
  </si>
  <si>
    <t>MASONRY SETOUT PLAN –SSL 1 - LEVEL 1 - PART PLAN - BLOCK-B&amp;C</t>
  </si>
  <si>
    <t>SURFACE DRAINAGE PLAN - POOL DECK</t>
  </si>
  <si>
    <t>1401a</t>
  </si>
  <si>
    <t>ELECTRICAL - LEVEL -2 - PART PLANS</t>
  </si>
  <si>
    <t>1402a</t>
  </si>
  <si>
    <t>ELECTRICAL - LEVEL -1 - PART PLAN - BLOCK-A</t>
  </si>
  <si>
    <t>1402b</t>
  </si>
  <si>
    <t>ELECTRICAL - LEVEL -1 - PART PLAN - BLOCK-B&amp;C</t>
  </si>
  <si>
    <t xml:space="preserve">ELECTRICAL - EXTERIOR LIGHTING </t>
  </si>
  <si>
    <t>1403a</t>
  </si>
  <si>
    <t>ELECTRICAL - EXTERIOR LIGHTING PART A</t>
  </si>
  <si>
    <t>1403b</t>
  </si>
  <si>
    <t>ELECTRICAL - EXTERIOR LIGHTING PART B</t>
  </si>
  <si>
    <t xml:space="preserve">REFLECTED CEILING PLANS WITH SLEEVE INFORMATION  (co-orinated) - 15XX </t>
  </si>
  <si>
    <t>REFLECTED CEILING PLAN – SSL 1 - LEVEL 2</t>
  </si>
  <si>
    <t>REFLECTED CEILING PLAN – SSL 1 - LEVEL 2 - BLOCK-A</t>
  </si>
  <si>
    <t>1503</t>
  </si>
  <si>
    <t>REFLECTED CEILING PLAN – SSL 1 - LEVEL 2 - BLOCL B&amp;C</t>
  </si>
  <si>
    <t>1504</t>
  </si>
  <si>
    <t>REFLECTED CEILING PLAN – SSL 2 - LEVEL 1</t>
  </si>
  <si>
    <t>1505</t>
  </si>
  <si>
    <t>1506</t>
  </si>
  <si>
    <t>3003</t>
  </si>
  <si>
    <t>DETAILED PLANS ( with false ceiling) -  40XX</t>
  </si>
  <si>
    <t>SQUASH COURT 1 - LEVEL 1 - PLAN AND ELEVATIONS</t>
  </si>
  <si>
    <t>SQUASH COURT 2 - LEVEL 1 - PLAN AND ELEVATIONS</t>
  </si>
  <si>
    <t>THEATRE AND AV ROOM - LEVEL 1 - PLAN AND SECTIONS</t>
  </si>
  <si>
    <t>MULTIPURPOSE HALL - LEVEL 1 - PLAN AND ELEVATIONS</t>
  </si>
  <si>
    <t>MULTIPURPOSE HALL - LEVEL 1 - ELEVATIONS</t>
  </si>
  <si>
    <t>YOGA / DANCE STUDIO - LEVEL 1 - PLAN AND ELEVATIONS</t>
  </si>
  <si>
    <t>GYM - LEVEL 2 - PLAN AND ELEVATIONS</t>
  </si>
  <si>
    <t>GYM - LEVEL 2 - ELEVATIONS</t>
  </si>
  <si>
    <t>SUITE - LEVEL 2 - PLAN AND ELEVATIONS</t>
  </si>
  <si>
    <t>SUITE BATHROOM - LEVEL 2 - PLAN AND ELEVATIONS</t>
  </si>
  <si>
    <t>4319</t>
  </si>
  <si>
    <t>CLUB HOUSE EXTERIOR ENVELOPE DETAILS</t>
  </si>
  <si>
    <t>4320</t>
  </si>
  <si>
    <t>MAIN ENTRANCE DETAILS</t>
  </si>
  <si>
    <t xml:space="preserve">STAIRCASE 1 - DETAIL, STAIRCASE 2, 3 TYPICAL DETAIL </t>
  </si>
  <si>
    <t>WATER BODY -  52XX</t>
  </si>
  <si>
    <t>POOL AREA</t>
  </si>
  <si>
    <t>MECHANICAL SERVICE DETAILS -  62XX</t>
  </si>
  <si>
    <t>LEVEL 2</t>
  </si>
  <si>
    <t>LEVEL 1</t>
  </si>
  <si>
    <t>WINDOW 1</t>
  </si>
  <si>
    <t>DOOR 3 AND WINDOW 2</t>
  </si>
  <si>
    <t>WINDOW 4</t>
  </si>
  <si>
    <t>DOOR 12 AND WINDOW 5</t>
  </si>
  <si>
    <t>WINDOW 6</t>
  </si>
  <si>
    <t>DOOR 8 AND WINDOW 7</t>
  </si>
  <si>
    <t>WINDOW 8</t>
  </si>
  <si>
    <t>WINDOW 9</t>
  </si>
  <si>
    <t>DOOR 8 AND WINDOW 10</t>
  </si>
  <si>
    <t>WINDOW 11</t>
  </si>
  <si>
    <t>WINDOW 12</t>
  </si>
  <si>
    <t>KITCHEN 1 - LEVEL 1 - PLAN</t>
  </si>
  <si>
    <t>KITCHEN 1 - LEVEL 1 - ELEVATIONS(A)</t>
  </si>
  <si>
    <t>KITCHEN 1 - LEVEL 1 - ELEVATIONS(B)</t>
  </si>
  <si>
    <t>KITCHEN 2 - LEVEL 1 - PLAN</t>
  </si>
  <si>
    <t>KITCHEN 2 - LEVEL 1 - ELEVATIONS(A)</t>
  </si>
  <si>
    <t>KITCHEN 2 - LEVEL 1 - ELEVATIONS(B)</t>
  </si>
  <si>
    <t>TOILET DETAILS - 55XX</t>
  </si>
  <si>
    <t>MEN'S TOILET - LEVEL 2 - PLAN AND SECTIONS</t>
  </si>
  <si>
    <t>MEN'S TOILET - LEVEL 2 - PLANS AND SECTIONS</t>
  </si>
  <si>
    <t>WOMEN'S TOILET - LEVEL 2 - PLAN AND SECTIONS</t>
  </si>
  <si>
    <t>MEN'S TOILET - LEVEL 2 - REFLECTED CEILING PLAN</t>
  </si>
  <si>
    <t>WOMEN'S TOILET - LEVEL 2 - REFLECTED CEILING PLAN</t>
  </si>
  <si>
    <t>RENDERS &amp; VIEWS - 80XX</t>
  </si>
  <si>
    <t>EXTERNAL VIEWS (A)</t>
  </si>
  <si>
    <t>EXTERNAL VIEWS (B)</t>
  </si>
  <si>
    <t>EXTERNAL VIEWS (C)</t>
  </si>
  <si>
    <t>EXTERNAL VIEWS (D)</t>
  </si>
  <si>
    <t>INTERNAL VIEWS (A)</t>
  </si>
  <si>
    <t>INTERNAL VIEWS (B)</t>
  </si>
  <si>
    <t>INTERNAL VIEWS (C)</t>
  </si>
  <si>
    <t>INTERNAL VIEWS (D)</t>
  </si>
  <si>
    <t>INTERNAL VIEWS (E)</t>
  </si>
  <si>
    <t>CHILDREN'S PARK</t>
  </si>
  <si>
    <t>CP</t>
  </si>
  <si>
    <t>SETOUT PLAN</t>
  </si>
  <si>
    <t>G.A. PLAN – LEVEL 1</t>
  </si>
  <si>
    <t>MASONRY SETOUT PLAN – LEVEL 1</t>
  </si>
  <si>
    <t>FLOORING PLAN – LEVEL 1</t>
  </si>
  <si>
    <t>DETAILED PLANS -  40XX</t>
  </si>
  <si>
    <t>DETAILED PLAN - 1</t>
  </si>
  <si>
    <t>DETAILED PLAN - 2</t>
  </si>
  <si>
    <t>DETAILED PLAN - 3</t>
  </si>
  <si>
    <t>SIGNAGE PLAN - LEVEL 1</t>
  </si>
  <si>
    <t>RENDERS &amp; VIEWS - 81XX</t>
  </si>
  <si>
    <t>5</t>
  </si>
  <si>
    <t>DOG PARK</t>
  </si>
  <si>
    <t>DP</t>
  </si>
  <si>
    <t>BOARD WALK</t>
  </si>
  <si>
    <t>BW</t>
  </si>
  <si>
    <t>COURTS</t>
  </si>
  <si>
    <t>CO</t>
  </si>
  <si>
    <t>G.A. PLAN – SSL 2 - LEVEL 2 ROOF</t>
  </si>
  <si>
    <t>MASONRY SETOUT PLAN  - LEVEL 2</t>
  </si>
  <si>
    <t>FLOORING PLAN – LEVEL 2 ROOF</t>
  </si>
  <si>
    <t>ELECTRICAL - LEVEL -2 ROOF</t>
  </si>
  <si>
    <t>REFLECTED CEILING PLAN – SSL 1 - LEVEL 1</t>
  </si>
  <si>
    <t>REFLECTED CEILING PLAN – SSL 1 - LEVEL 2 - ROOF</t>
  </si>
  <si>
    <t>BADMINTON COURT DETAILS 1</t>
  </si>
  <si>
    <t>BADMINTON COURT DETAILS 2</t>
  </si>
  <si>
    <t>TENNIS COURT DETAILS 1</t>
  </si>
  <si>
    <t>TENNIS COURT DETAILS 2</t>
  </si>
  <si>
    <t>TOILET 1 &amp; 2 - LEVEL 1 - PLAN</t>
  </si>
  <si>
    <t>TOILET 1 - LEVEL 1 - ELEVATIONS</t>
  </si>
  <si>
    <t>TOILET 2 - LEVEL 1 - ELEVATIONS</t>
  </si>
  <si>
    <t>SIGNAGE &amp; BRANDING - 80XX</t>
  </si>
  <si>
    <t>TOWER 8</t>
  </si>
  <si>
    <t>GENERAL - 00XX</t>
  </si>
  <si>
    <t xml:space="preserve">COVER SHEET </t>
  </si>
  <si>
    <t xml:space="preserve">ABBREVIATIONS AND SYMBOLS </t>
  </si>
  <si>
    <t xml:space="preserve"> </t>
  </si>
  <si>
    <t>SITE &amp; SETTING OUT DRGS - 0XXX</t>
  </si>
  <si>
    <t xml:space="preserve"> PLAN SITE PLAN (STILT / PODIUM LEVEL (SSL04)</t>
  </si>
  <si>
    <t>SETTING OUT PLAN - BASEMENT 4</t>
  </si>
  <si>
    <t>PLAN -  BASEMENT 1 (SSL03)</t>
  </si>
  <si>
    <t>PLAN -  BASEMENT 2 (SSL02)</t>
  </si>
  <si>
    <t>PLAN -  BASEMENT 3 (SSL01)</t>
  </si>
  <si>
    <t>PLAN -  BASEMENT 4 (GRADE SLAB)</t>
  </si>
  <si>
    <t>PLAN -  SITE &amp; STILT / PODIUM LEVEL (SSL04)</t>
  </si>
  <si>
    <t>PLAN -  LEVEL 1 (SSL05)</t>
  </si>
  <si>
    <t>PLAN -  TYPICAL EVEN LEVELS</t>
  </si>
  <si>
    <t>PLAN -  TYPICAL ODD LEVELS</t>
  </si>
  <si>
    <t>PLAN -  LEVELS 19 &amp; 29 (SSL 23 &amp; 33)</t>
  </si>
  <si>
    <t>PLAN -  LEVEL 31 (SSL 35)</t>
  </si>
  <si>
    <t>PLAN -  LEVEL 32 (SSL 36)</t>
  </si>
  <si>
    <t>PLAN -  LEVEL 33 (SSL 37)</t>
  </si>
  <si>
    <t>PLAN -  LEVEL 34 (SSL 38) - TERRACE, LMR &amp; ROOF</t>
  </si>
  <si>
    <t>MASONRY &amp; FLOORING PLANS - 11XX</t>
  </si>
  <si>
    <t>MASONRY PLAN - BASEMENT 1 (SSL03)</t>
  </si>
  <si>
    <t>MASONRY PLAN - BASEMENT 2 (SSL02)</t>
  </si>
  <si>
    <t>MASONRY PLAN - BASEMENT 3 (SSL01)</t>
  </si>
  <si>
    <t>MASONRY PLAN - BASEMENT 4 (GRADE SLAB)</t>
  </si>
  <si>
    <t>MASONRY PLAN - STILT / PODIUM LEVEL (SSL04)</t>
  </si>
  <si>
    <t>T8.1</t>
  </si>
  <si>
    <t>MASONRY PLAN - LEVEL 1 (SSL05) - WING 1</t>
  </si>
  <si>
    <t>MASONRY PLAN - TYPICAL EVEN LEVELS - WING 1</t>
  </si>
  <si>
    <t>MASONRY PLAN - TYPICAL ODD LEVELS - WING 1</t>
  </si>
  <si>
    <t>MASONRY PLAN - LEVELS 19 &amp; 29 (SSL 23 &amp; 33) - WING 1</t>
  </si>
  <si>
    <t>MASONRY PLAN - LEVEL 31 (SSL 35) - WING 1</t>
  </si>
  <si>
    <t>MASONRY PLAN - LEVEL 32 (SSL 36) - WING 1</t>
  </si>
  <si>
    <t>MASONRY PLAN - LEVEL 33 (SSL 37) - WING 1</t>
  </si>
  <si>
    <t>T8.2</t>
  </si>
  <si>
    <t>MASONRY PLAN - LEVEL 1 (SSL05) - WING 2</t>
  </si>
  <si>
    <t>MASONRY PLAN - TYPICAL EVEN LEVELS - WING 2</t>
  </si>
  <si>
    <t>MASONRY PLAN - TYPICAL ODD LEVELS - WING 2</t>
  </si>
  <si>
    <t>MASONRY PLAN - LEVELS 19 &amp; 29 (SSL 23 &amp; 33) - WING 2</t>
  </si>
  <si>
    <t>MASONRY PLAN - LEVEL 31 (SSL 35) - WING 2</t>
  </si>
  <si>
    <t>MASONRY PLAN - LEVEL 32 (SSL 36) - WING 2</t>
  </si>
  <si>
    <t>MASONRY PLAN - LEVEL 33 (SSL 37) - WING 2</t>
  </si>
  <si>
    <t>MASONRY PLAN - LEVEL 34 (SSL 38) - TERRACE, LMR &amp; ROOF</t>
  </si>
  <si>
    <t>ELECTRICAL DRAWINGS - 14XX</t>
  </si>
  <si>
    <t xml:space="preserve">ELECTRICAL SCHEDULE - TOWER 8 </t>
  </si>
  <si>
    <t>ELECTRICAL PLAN (RCP) -  BASEMENT 1 (SSL03)</t>
  </si>
  <si>
    <t>ELECTRICAL PLAN (RCP) -  BASEMENT 2 (SSL02)</t>
  </si>
  <si>
    <t>ELECTRICAL PLAN (RCP) -  BASEMENT 3 (SSL01)</t>
  </si>
  <si>
    <t>ELECTRICAL PLAN (RCP) -  BASEMENT 4 (GRADE SLAB)</t>
  </si>
  <si>
    <t>ELECTRICAL PLAN (RCP) -  STILT / PODIUM LEVEL (SSL04)</t>
  </si>
  <si>
    <t>ELECTRICAL PLAN (RCP) -  LEVEL 1 (SSL05)</t>
  </si>
  <si>
    <t>ELECTRICAL PLAN (RCP) -  TYPICAL EVEN LEVELS</t>
  </si>
  <si>
    <t>ELECTRICAL PLAN (RCP) -  TYPICAL ODD LEVELS</t>
  </si>
  <si>
    <t>ELECTRICAL PLAN (RCP) -  LEVELS 19 &amp; 29 (SSL 23 &amp; 33)</t>
  </si>
  <si>
    <t>ELECTRICAL PLAN (RCP) -  LEVEL 31 (SSL 35)</t>
  </si>
  <si>
    <t>ELECTRICAL PLAN (RCP) -  LEVEL 32 (SSL 36)</t>
  </si>
  <si>
    <t>ELECTRICAL PLAN (RCP) -  LEVEL 33 (SSL 37)</t>
  </si>
  <si>
    <t>ELECTRICAL PLAN (RCP) -  LEVEL 34 (SSL 38) - TERRACE</t>
  </si>
  <si>
    <t xml:space="preserve">BLOCK ELEVATION - 1 </t>
  </si>
  <si>
    <t xml:space="preserve">BLOCK ELEVATION - 2 </t>
  </si>
  <si>
    <t xml:space="preserve">BLOCK ELEVATION - 3 </t>
  </si>
  <si>
    <t xml:space="preserve">BLOCK ELEVATION - 4 </t>
  </si>
  <si>
    <t xml:space="preserve">BLOCK SECTION - 1 </t>
  </si>
  <si>
    <t xml:space="preserve">BLOCK SECTION - 2 </t>
  </si>
  <si>
    <t xml:space="preserve">BLOCK SECTION - 3 </t>
  </si>
  <si>
    <t xml:space="preserve">BLOCK SECTION - 4 </t>
  </si>
  <si>
    <t xml:space="preserve">BLOCK SECTION - 5 </t>
  </si>
  <si>
    <t xml:space="preserve">BLOCK SECTION - 6 </t>
  </si>
  <si>
    <t>PLAN (GA) -  LOBBIES &amp; CLUBHOUSE</t>
  </si>
  <si>
    <t>PLAN -  RECEPTION LOBBY - STILT LEVEL</t>
  </si>
  <si>
    <t>PLAN -  RECEPTION - VISITOR'S TOILET</t>
  </si>
  <si>
    <t xml:space="preserve">PLAN -  CAFE </t>
  </si>
  <si>
    <t>PLAN -  MULTIPURPOSE HALL</t>
  </si>
  <si>
    <t>PLAN -  GYM</t>
  </si>
  <si>
    <t>PLAN -  CRECHE</t>
  </si>
  <si>
    <t>PLAN STUDIOS (YOGA ROOM, ETC)</t>
  </si>
  <si>
    <t xml:space="preserve">LIFT LOBBY AND SERVICE CORE DETAILS </t>
  </si>
  <si>
    <t xml:space="preserve">FIRE CONTROL ROOM 1 &amp; 2 - STILT LEVEL </t>
  </si>
  <si>
    <t xml:space="preserve">COMMUNICATION ROOM - W1 - BASEMENT 1 </t>
  </si>
  <si>
    <t xml:space="preserve">COMMUNICATION ROOM - W2 - BASEMENT 1 </t>
  </si>
  <si>
    <t xml:space="preserve">ELECTRICAL PANEL ROOM W1 - BASEMENT 1 </t>
  </si>
  <si>
    <t xml:space="preserve">ELECTRICAL PANEL ROOM W2 - BASEMENT 1 </t>
  </si>
  <si>
    <t xml:space="preserve">GARBAGE ROOM - BASEMENT 1 </t>
  </si>
  <si>
    <t xml:space="preserve">DRIVER'S/STAFF LOUNGE </t>
  </si>
  <si>
    <t xml:space="preserve">DRIVER'S/STAFF TOILETS  </t>
  </si>
  <si>
    <t xml:space="preserve">UGT DETAILS </t>
  </si>
  <si>
    <t xml:space="preserve">STP DETAILS </t>
  </si>
  <si>
    <t xml:space="preserve">LMR DETAILS-W1 </t>
  </si>
  <si>
    <t xml:space="preserve">LMR DETAILS-W2 </t>
  </si>
  <si>
    <t xml:space="preserve">VENTILATION SHAFTS STURCTURE - STILT LEVEL </t>
  </si>
  <si>
    <t xml:space="preserve">VENTILATION SHAFTS STRUCTURE- STILT LEVEL </t>
  </si>
  <si>
    <t>EXTERNAL BUILDING ENVELOPE - 44XX</t>
  </si>
  <si>
    <t xml:space="preserve">KEY PLAN - WALL SECTIONS (EXTERNAL) </t>
  </si>
  <si>
    <t xml:space="preserve">EXTERNAL WALL SECTIONS </t>
  </si>
  <si>
    <t xml:space="preserve">WALL SECTION &amp; WIRE-CUT BRICK DETAILS - CURVED WALL W1 </t>
  </si>
  <si>
    <t xml:space="preserve">WALL SECTION &amp; WIRE-CUT BRICK DETAILS </t>
  </si>
  <si>
    <t>4404</t>
  </si>
  <si>
    <t xml:space="preserve">WALL SECTION &amp; WIRE-CUT BRICK DETAILS - CURVED WALL W2 </t>
  </si>
  <si>
    <t xml:space="preserve">WALL SECTION &amp; WIRE-CUT BRICK DETAILS  </t>
  </si>
  <si>
    <t>4421</t>
  </si>
  <si>
    <t xml:space="preserve">FRAMING ELEVATION </t>
  </si>
  <si>
    <t>4422</t>
  </si>
  <si>
    <t>4423</t>
  </si>
  <si>
    <t>4424</t>
  </si>
  <si>
    <t>4425</t>
  </si>
  <si>
    <t>4426</t>
  </si>
  <si>
    <t>4427</t>
  </si>
  <si>
    <t>4428</t>
  </si>
  <si>
    <t>4429</t>
  </si>
  <si>
    <t xml:space="preserve">FRAMING ELEVATION - WING 1 INTERIOR SIDE ELEVATIONS </t>
  </si>
  <si>
    <t>4430</t>
  </si>
  <si>
    <t>4435</t>
  </si>
  <si>
    <t xml:space="preserve">PERGOLA DETAIL	 </t>
  </si>
  <si>
    <t>4436</t>
  </si>
  <si>
    <t>STAIRCASE DETAILS - TYPE W1-1 - 1/3</t>
  </si>
  <si>
    <t>STAIRCASE DETAILS - TYPE W1-1 - 2/3</t>
  </si>
  <si>
    <t>STAIRCASE DETAILS - TYPE W1-1 - 3/3</t>
  </si>
  <si>
    <t>4606</t>
  </si>
  <si>
    <t>STAIRCASE DETAILS - TYPE W1-2 - 1/3</t>
  </si>
  <si>
    <t>4607</t>
  </si>
  <si>
    <t>STAIRCASE DETAILS - TYPE W1-2 - 2/3</t>
  </si>
  <si>
    <t>4608</t>
  </si>
  <si>
    <t>STAIRCASE DETAILS - TYPE W1-2 - 3/3</t>
  </si>
  <si>
    <t>4611</t>
  </si>
  <si>
    <t>STAIRCASE DETAILS - TYPE W2-1 - 1/3</t>
  </si>
  <si>
    <t>4612</t>
  </si>
  <si>
    <t>STAIRCASE DETAILS - TYPE W2-1 - 2/3</t>
  </si>
  <si>
    <t>4613</t>
  </si>
  <si>
    <t>STAIRCASE DETAILS - TYPE W2-1 - 3/3</t>
  </si>
  <si>
    <t>4616</t>
  </si>
  <si>
    <t>STAIRCASE DETAILS - TYPE W2-2 - 1/3</t>
  </si>
  <si>
    <t>4617</t>
  </si>
  <si>
    <t>STAIRCASE DETAILS - TYPE W2-2 - 2/3</t>
  </si>
  <si>
    <t>4618</t>
  </si>
  <si>
    <t>STAIRCASE DETAILS - TYPE W2-2 - 3/3</t>
  </si>
  <si>
    <t>4621</t>
  </si>
  <si>
    <t>STAIRCASE DETAILS - TYPE 3 - 1/3</t>
  </si>
  <si>
    <t>4622</t>
  </si>
  <si>
    <t>STAIRCASE DETAILS - TYPE 3 - 2/3</t>
  </si>
  <si>
    <t>4623</t>
  </si>
  <si>
    <t>STAIRCASE DETAILS - TYPE 3 - 3/3</t>
  </si>
  <si>
    <t>DOOR DETAIL -  D01</t>
  </si>
  <si>
    <t>DOOR DETAIL -  D08</t>
  </si>
  <si>
    <t>DOOR DETAIL -  D09</t>
  </si>
  <si>
    <t>DOOR DETAIL -  D10</t>
  </si>
  <si>
    <t>DOOR DETAIL -  D11</t>
  </si>
  <si>
    <t>DOOR DETAIL -  D12</t>
  </si>
  <si>
    <t>DOOR DETAIL -  D13</t>
  </si>
  <si>
    <t>DOOR DETAIL -  D14</t>
  </si>
  <si>
    <t>DOOR DETAIL -  D15</t>
  </si>
  <si>
    <t>DOOR DETAIL -  UGT</t>
  </si>
  <si>
    <t>DOOR DETAIL -  STP</t>
  </si>
  <si>
    <t>WINDOW DETAIL -  RW01</t>
  </si>
  <si>
    <t>WINDOW DETAIL -  RW02</t>
  </si>
  <si>
    <t>4717</t>
  </si>
  <si>
    <t>WINDOW DETAIL -  RW03</t>
  </si>
  <si>
    <t>4718</t>
  </si>
  <si>
    <t>WINDOW DETAIL -  RW04</t>
  </si>
  <si>
    <t>4719</t>
  </si>
  <si>
    <t>WINDOW DETAIL -  TW01</t>
  </si>
  <si>
    <t>4720</t>
  </si>
  <si>
    <t>WINDOW DETAIL -  TW02</t>
  </si>
  <si>
    <t>4721</t>
  </si>
  <si>
    <t>WINDOW DETAIL -  TW03</t>
  </si>
  <si>
    <t>4722</t>
  </si>
  <si>
    <t>WINDOW DETAIL -  TW04</t>
  </si>
  <si>
    <t>4723</t>
  </si>
  <si>
    <t>WINDOW DETAIL -  TW05</t>
  </si>
  <si>
    <t>4724</t>
  </si>
  <si>
    <t>WINDOW DETAIL -  DW1</t>
  </si>
  <si>
    <t>4725</t>
  </si>
  <si>
    <t>WINDOW DETAIL -  DW2</t>
  </si>
  <si>
    <t>4726</t>
  </si>
  <si>
    <t>WINDOW DETAIL -  DW3</t>
  </si>
  <si>
    <t>4727</t>
  </si>
  <si>
    <t>WINDOW DETAIL -  DW03**</t>
  </si>
  <si>
    <t>4728</t>
  </si>
  <si>
    <t>WINDOW DETAIL -  DW4</t>
  </si>
  <si>
    <t>WINDOW DETAIL -  DW04</t>
  </si>
  <si>
    <t>WINDOW DETAIL -  DW8</t>
  </si>
  <si>
    <t>WINDOW DETAIL -  DW08</t>
  </si>
  <si>
    <t>WINDOW DETAIL -  LW1</t>
  </si>
  <si>
    <t>WINDOW DETAIL -  LW2</t>
  </si>
  <si>
    <t>WINDOW DETAIL -  LW3</t>
  </si>
  <si>
    <t>WINDOW DETAIL -  W4</t>
  </si>
  <si>
    <t>WINDOW DETAIL -  W5</t>
  </si>
  <si>
    <t>WINDOW DETAIL -  W6</t>
  </si>
  <si>
    <t xml:space="preserve">SHAFT DOOR DETAIL - SD01 </t>
  </si>
  <si>
    <t xml:space="preserve">SHAFT DOOR DETAIL - SD02 </t>
  </si>
  <si>
    <t xml:space="preserve">SHAFT DOOR DETAIL - SD03 </t>
  </si>
  <si>
    <t xml:space="preserve">SHAFT DOOR DETAIL - SD04 </t>
  </si>
  <si>
    <t xml:space="preserve">SHAFT DOOR DETAIL - SD05 </t>
  </si>
  <si>
    <t xml:space="preserve">SHAFT DOOR DETAIL - SD06 </t>
  </si>
  <si>
    <t xml:space="preserve">FRENCH DOOR DETAIL - DFD01 </t>
  </si>
  <si>
    <t xml:space="preserve">FRENCH DOOR DETAIL - DFD02 </t>
  </si>
  <si>
    <t xml:space="preserve">FRENCH DOOR DETAIL - DFD03 </t>
  </si>
  <si>
    <t xml:space="preserve">FRENCH DOOR DETAIL - DFD04 </t>
  </si>
  <si>
    <t xml:space="preserve">FRENCH DOOR DETAIL - DFD05 </t>
  </si>
  <si>
    <t xml:space="preserve">FRENCH DOOR DETAIL - LFD01 </t>
  </si>
  <si>
    <t xml:space="preserve">FRENCH DOOR DETAIL - LFD02 </t>
  </si>
  <si>
    <t xml:space="preserve">FRENCH DOOR DETAIL - LFD03 </t>
  </si>
  <si>
    <t xml:space="preserve">FRENCH DOOR DETAIL - RFD01 </t>
  </si>
  <si>
    <t xml:space="preserve">FRENCH DOOR DETAIL - RFD02 </t>
  </si>
  <si>
    <t xml:space="preserve">FRENCH DOOR DETAIL - TFD01 </t>
  </si>
  <si>
    <t xml:space="preserve">FRENCH DOOR DETAIL - TFD02 </t>
  </si>
  <si>
    <t xml:space="preserve">FRENCH DOOR DETAIL - TFD03 </t>
  </si>
  <si>
    <t xml:space="preserve">FRENCH DOOR DETAIL - TFD04 </t>
  </si>
  <si>
    <t>RAMP DRAWINGS - 51XX</t>
  </si>
  <si>
    <t xml:space="preserve">ENTRY RAMP DETAILS </t>
  </si>
  <si>
    <t xml:space="preserve">EXIT RAMP DETAILS </t>
  </si>
  <si>
    <t xml:space="preserve">R25 TYP. TERRACE GARDEN - DETAILS - 1 OF 3 </t>
  </si>
  <si>
    <t xml:space="preserve">R25 TYP. TERRACE GARDEN - DETAILS - 2 OF 3 </t>
  </si>
  <si>
    <t xml:space="preserve">R25 TYP. TERRACE GARDEN - DETAILS - 3 OF 3 </t>
  </si>
  <si>
    <t xml:space="preserve">SERVICE PLATFORM - DETAILS </t>
  </si>
  <si>
    <t xml:space="preserve">L22 TYP. TERRACE GARDEN - DETAILS - 1 OF 3 </t>
  </si>
  <si>
    <t xml:space="preserve">L22 TYP. TERRACE GARDEN - DETAILS - 2 OF 3 </t>
  </si>
  <si>
    <t xml:space="preserve">L22 TYP. TERRACE GARDEN - DETAILS - 3 OF 3 </t>
  </si>
  <si>
    <t xml:space="preserve">L20 TYP. TERRACE GARDEN - DETAILS - 1 OF 3 </t>
  </si>
  <si>
    <t xml:space="preserve">L20 TYP. TERRACE GARDEN - DETAILS - 2 OF 3 </t>
  </si>
  <si>
    <t xml:space="preserve">L20 TYP. TERRACE GARDEN - DETAILS - 3 OF 3 </t>
  </si>
  <si>
    <t xml:space="preserve">D35 TERRACE GARDEN - DETAILS - 1 OF 3 </t>
  </si>
  <si>
    <t xml:space="preserve">D35 TERRACE GARDEN - DETAILS - 2 OF 3 </t>
  </si>
  <si>
    <t xml:space="preserve">D35 TERRACE GARDEN - DETAILS - 3 OF 3 </t>
  </si>
  <si>
    <t>TERRACE DETAILS - 63XX</t>
  </si>
  <si>
    <t xml:space="preserve">SKYLIGHT DETAILS - W1 </t>
  </si>
  <si>
    <t>SIGNAGE DRAWINGS - 66XX</t>
  </si>
  <si>
    <t xml:space="preserve">BASEMENT - PARKING ALLOTMENT </t>
  </si>
  <si>
    <t xml:space="preserve">STILT FLOOR </t>
  </si>
  <si>
    <t xml:space="preserve">TYPICAL FLOOR </t>
  </si>
  <si>
    <t xml:space="preserve">REFUGE FLOOR </t>
  </si>
  <si>
    <t xml:space="preserve">TERRACE FLOOR </t>
  </si>
  <si>
    <t>GFC | Tower—08</t>
  </si>
  <si>
    <t>Please do not delete this row</t>
  </si>
  <si>
    <t>ST | DRAWING LIST</t>
  </si>
  <si>
    <t>Independent Subgrade Structure [Block Z]</t>
  </si>
  <si>
    <t>ISSZ</t>
  </si>
  <si>
    <t>FD</t>
  </si>
  <si>
    <t>EXCAVATION DRAWING</t>
  </si>
  <si>
    <t>FOUNDATION DETAILS</t>
  </si>
  <si>
    <t>CL</t>
  </si>
  <si>
    <t>COLUMN DETAILS</t>
  </si>
  <si>
    <t>RW</t>
  </si>
  <si>
    <t>WALL DETAILS</t>
  </si>
  <si>
    <t>Parking Level Subgrade</t>
  </si>
  <si>
    <t>FP</t>
  </si>
  <si>
    <t>FRAMING PLAN AT SSL1</t>
  </si>
  <si>
    <t>BM</t>
  </si>
  <si>
    <t>BEAM REINFORCEMENT DETAILS—SSL1</t>
  </si>
  <si>
    <t>SB</t>
  </si>
  <si>
    <t>SLAB REINFORCEMENT DETAILS—SSL1</t>
  </si>
  <si>
    <t>FRAMING PLAN AT SSL2</t>
  </si>
  <si>
    <t>BEAM REINFORCEMENT DETAILS—SSL2</t>
  </si>
  <si>
    <t>SLAB REINFORCEMENT DETAILS—SSL2</t>
  </si>
  <si>
    <t>T08</t>
  </si>
  <si>
    <t>PCC LAYOUT</t>
  </si>
  <si>
    <t>FOUNDATION LAYOUT</t>
  </si>
  <si>
    <t>RAFT REINFORCEMENT DETAILS</t>
  </si>
  <si>
    <t>NTA FOOTING DETAILS</t>
  </si>
  <si>
    <t>GENERAL COLUMN DETAILS</t>
  </si>
  <si>
    <t>TYPICAL COLUMN LAPPING DETAILS</t>
  </si>
  <si>
    <t>TOWER COLUMN DETAILS</t>
  </si>
  <si>
    <t>STAIRCASE - 1 DETAILS</t>
  </si>
  <si>
    <t>STAIRCASE - 2 DETAILS</t>
  </si>
  <si>
    <t>STAIRCASE - 3 DETAILS</t>
  </si>
  <si>
    <t>STAIRCASE - 4 DETAILS</t>
  </si>
  <si>
    <t>NTA STAIRCASE-1 DETAILS</t>
  </si>
  <si>
    <t>RP</t>
  </si>
  <si>
    <t>EXIT RAMP DETAILS_FP, BEAMS, SLABS</t>
  </si>
  <si>
    <t>ENTRY RAMP DETAILS_FP, BEAMS, SLABS</t>
  </si>
  <si>
    <t>RETAINING WALL DETAILS(SSL3-SSL4)</t>
  </si>
  <si>
    <t>RETAINING WALL CUTOUT DETAILS</t>
  </si>
  <si>
    <t>FRAMING PLAN SSL 1</t>
  </si>
  <si>
    <t>FRAMING PLAN SSL 2</t>
  </si>
  <si>
    <t>FRAMING PLAN SSL 3</t>
  </si>
  <si>
    <t>FRAMING PLAN SSL 4</t>
  </si>
  <si>
    <t>GENERAL NOTES - BEAMS</t>
  </si>
  <si>
    <t>BEAM DETAILS SSL 1</t>
  </si>
  <si>
    <t>BEAM DETAILS SSL 2</t>
  </si>
  <si>
    <t>BEAM DETAILS SSL 3</t>
  </si>
  <si>
    <t>BEAM DETAILS SSL 4</t>
  </si>
  <si>
    <t>GENERAL NOTES - SLABS</t>
  </si>
  <si>
    <t>SLAB DETAILS SSL 1</t>
  </si>
  <si>
    <t>SLAB DETAILS SSL 2</t>
  </si>
  <si>
    <t>SLAB DETAILS SSL 3</t>
  </si>
  <si>
    <t>SLAB DETAILS SSL 4</t>
  </si>
  <si>
    <t>SL</t>
  </si>
  <si>
    <t>SLEEVE DETAILS - SSL 5</t>
  </si>
  <si>
    <t>BEAM DETAILS SSL 5</t>
  </si>
  <si>
    <t>SLAB DETAILS SSL 5</t>
  </si>
  <si>
    <t>SLEEVE DETAILS - SSL 6-35</t>
  </si>
  <si>
    <t>FRAMING PLAN SSL 5</t>
  </si>
  <si>
    <t>NON-TOWER COLUMN DETAILS</t>
  </si>
  <si>
    <t>FRAMING PLAN SSL 6,8,10,12,14....34</t>
  </si>
  <si>
    <t>BEAM DETAILS SSL 6,8,10,12,14....34</t>
  </si>
  <si>
    <t>SLAB DETAILS SSL 6 - 35</t>
  </si>
  <si>
    <t>FRAMING PLAN SSL 7,9,11,13,15....35</t>
  </si>
  <si>
    <t>BEAM DETAILS SSL 7,9,11,13,15....35</t>
  </si>
  <si>
    <t>FRAMING PLAN SSL36 (penthouse lower level)</t>
  </si>
  <si>
    <t>FRAMING PLAN SSL37(penthouse upper level)</t>
  </si>
  <si>
    <t>BEAM DETAILS SSL36</t>
  </si>
  <si>
    <t>BEAM DETAILS SSL37</t>
  </si>
  <si>
    <t>SLAB DETAILS SSL36</t>
  </si>
  <si>
    <t>SLAB DETAILS SSL37</t>
  </si>
  <si>
    <t>SLEEVE  DETAILS - SSL36</t>
  </si>
  <si>
    <t>SLEEVE DETAILS - SSL37</t>
  </si>
  <si>
    <t>SLEEVE  DETAILS - SSL38</t>
  </si>
  <si>
    <t>FRAMING PLAN SSL38(TERRACE)</t>
  </si>
  <si>
    <t>FRAMING PLAN OF OHT AND LMR</t>
  </si>
  <si>
    <t>BEAM DETAILS SSL38(TERRACE)</t>
  </si>
  <si>
    <t>BEAM DETAILS OF OHT AND LMR</t>
  </si>
  <si>
    <t>SLAB DETAILS SSL38(TERRACE)</t>
  </si>
  <si>
    <t>SLAB DETAILS OF OHT AND LMR</t>
  </si>
  <si>
    <t>SI</t>
  </si>
  <si>
    <t>COMPOUND WALL AND BOUNDARY WALLS</t>
  </si>
  <si>
    <t>STORM WATER DRAINAGE</t>
  </si>
  <si>
    <t>CULVERT DETAILS</t>
  </si>
  <si>
    <t>LANDSCAPE DETAILS</t>
  </si>
  <si>
    <t>HVAC TUNNELS</t>
  </si>
  <si>
    <t>TRANSFORMER YARD DETAILS</t>
  </si>
  <si>
    <t>DG YARD DETAILS</t>
  </si>
  <si>
    <t>MEP | DRAWING LIST</t>
  </si>
  <si>
    <t>Basement</t>
  </si>
  <si>
    <t>PHE</t>
  </si>
  <si>
    <t>U G Sump Plan and Sectional Detail</t>
  </si>
  <si>
    <t>FPS</t>
  </si>
  <si>
    <t>Basement-4 Floor Plan -  Fire Protection System Layout</t>
  </si>
  <si>
    <t>Basement-4  - Fire Protection co ordinated System Layout</t>
  </si>
  <si>
    <t>Basement-3 Floor Plan - Fire Protection System Layout</t>
  </si>
  <si>
    <t>Basement-3  - Fire Protection co ordinated System Layout</t>
  </si>
  <si>
    <t>Basement-2 Floor Plan - Fire Protection System Layout</t>
  </si>
  <si>
    <t>Basement-2  - Fire Protection co ordinated System Layout</t>
  </si>
  <si>
    <t>ELE</t>
  </si>
  <si>
    <t>Basement-2 lighting layout</t>
  </si>
  <si>
    <t>Basement-2 lighting layout -DB Scheme</t>
  </si>
  <si>
    <t>Basement-2  cable tray routing layout</t>
  </si>
  <si>
    <t>Basement-3 lighting layout</t>
  </si>
  <si>
    <t>Basement-3 lighting layout -DB Scheme</t>
  </si>
  <si>
    <t>Basement-3  cable tray routing layout</t>
  </si>
  <si>
    <t>Basement-4 lighting layout</t>
  </si>
  <si>
    <t>Basement-4 lighting layout -DB Scheme</t>
  </si>
  <si>
    <t>Basement-4  cable tray routing layout</t>
  </si>
  <si>
    <t>HVAC</t>
  </si>
  <si>
    <t>Basement-2 Mechanical ventilation layout</t>
  </si>
  <si>
    <t>Basement-3 Mechanical ventilation layout</t>
  </si>
  <si>
    <t>Basement-4 Mechanical ventilation layout</t>
  </si>
  <si>
    <t>Basement-1 Floor Plan - Fire Protection System Layout</t>
  </si>
  <si>
    <t>Basement-1- Fire Protection co ordinated System Layout</t>
  </si>
  <si>
    <t>Basement-1 Lighting layout</t>
  </si>
  <si>
    <t>Basement-1 Lighting layout -DB Scheme</t>
  </si>
  <si>
    <t>Basement-1 Mechanical ventilation layout</t>
  </si>
  <si>
    <t>Basement-1 Equipment &amp; cable tray routing layout</t>
  </si>
  <si>
    <t>Basement-1 Equipment &amp; cable tray routing layout -Section</t>
  </si>
  <si>
    <t xml:space="preserve">Basement-1  -PHE CO-ordinated services   [water supply, sewerage and rain water disposal] </t>
  </si>
  <si>
    <t xml:space="preserve">Basement-1  -MEP CO-ordinated services   </t>
  </si>
  <si>
    <t xml:space="preserve">Basement-4 -PHE CO-ordinated services   [water supply, sewerage and rain water disposal] </t>
  </si>
  <si>
    <t xml:space="preserve">Basement-4  -MEP CO-ordinated services   </t>
  </si>
  <si>
    <t xml:space="preserve">Basement-3 -PHE CO-ordinated services   [water supply, sewerage and rain water disposal] </t>
  </si>
  <si>
    <t xml:space="preserve">Basement-3  -MEP CO-ordinated services   </t>
  </si>
  <si>
    <t xml:space="preserve">Basement-2 -PHE CO-ordinated services   [water supply, sewerage and rain water disposal] </t>
  </si>
  <si>
    <t xml:space="preserve">Basement-2  -MEP CO-ordinated services   </t>
  </si>
  <si>
    <t xml:space="preserve">Basement-4 Floor Plan - Surface  Drainage System Layout </t>
  </si>
  <si>
    <t xml:space="preserve">Basement-4 Floor Plan - Subsoil  Drainage System Layout </t>
  </si>
  <si>
    <t>Basement-4 Floor Plan - Storm Water collection Sump details and sections</t>
  </si>
  <si>
    <t xml:space="preserve">Basement-3 Floor Plan - Surface  Drainage  Layout </t>
  </si>
  <si>
    <t xml:space="preserve">Basement-2 Floor Plan - Surface  Drainage  Layout </t>
  </si>
  <si>
    <t xml:space="preserve">Basement-1 Floor Plan - Surface  Drainage  Layout </t>
  </si>
  <si>
    <t>Staricase lighting layout Wing-1</t>
  </si>
  <si>
    <t>Staricase lighting layout Wing-2</t>
  </si>
  <si>
    <t>Tower</t>
  </si>
  <si>
    <t>Fire Sprinklers and Hydrant System Schematic Diagram</t>
  </si>
  <si>
    <t xml:space="preserve">FAPA Schematic Diagram </t>
  </si>
  <si>
    <t xml:space="preserve">Water Supply Schematic Diagram  </t>
  </si>
  <si>
    <t>Level 1 (SSL05)-Fire Protection System Layout</t>
  </si>
  <si>
    <t>Stilt level Electrical layout</t>
  </si>
  <si>
    <t>Stilt level Electrical layout -DB scheme</t>
  </si>
  <si>
    <t>T08w1</t>
  </si>
  <si>
    <t>Stilt level HVAC layout-Wing1</t>
  </si>
  <si>
    <t>T08w2</t>
  </si>
  <si>
    <t>Stilt level HVAC layout-Wing2</t>
  </si>
  <si>
    <t>T08W1</t>
  </si>
  <si>
    <t>Level-1 Electrical layout (SSl05) -Wing1</t>
  </si>
  <si>
    <t>Level-1 Electrical layout - DB scheme -Wing1</t>
  </si>
  <si>
    <t>T08W2</t>
  </si>
  <si>
    <t>Level-1 Electrical layout (SSl05) -Wing2</t>
  </si>
  <si>
    <t>Level-1 Electrical layout - DB scheme -Wing2</t>
  </si>
  <si>
    <t xml:space="preserve"> `</t>
  </si>
  <si>
    <t>All the below drawings were initially in P7 but was asked to be moved to P4 in the Q7 MEP goals discussion meeting held on 8-7-24 at 12.30 PM in Meeting room no. 2</t>
  </si>
  <si>
    <t>Typical Even Level - PHE Layout (Drainage and Water Supply)</t>
  </si>
  <si>
    <t>Typical Odd Level - PHE Layout (Drainage and Water Supply)</t>
  </si>
  <si>
    <t>Level - 19 &amp; 29 (SSL 23 &amp; 33)-PHE Layout (Drainage and Water Supply)</t>
  </si>
  <si>
    <t>Level - 31 (SSL 35) - PHE Layout (Drainage and Water Supply)</t>
  </si>
  <si>
    <t>Level - 32 (SSL 36) - PHE Layout (Drainage and Water Supply)</t>
  </si>
  <si>
    <t>Typical Even Level - Fire Protection System Layout</t>
  </si>
  <si>
    <t>Typical Odd Level - Fire Protection System Layout</t>
  </si>
  <si>
    <t>Level - 19 &amp; 29 (SSL 23 &amp; 33)-Fire Protection System Layout</t>
  </si>
  <si>
    <t>Level - 31 (SSL 35) - Fire Protection System Layout</t>
  </si>
  <si>
    <t>Level - 32 (SSL 36) - Fire Protection System Layout</t>
  </si>
  <si>
    <t>Typical odd level Electrical layout (SSl05) -Wing1</t>
  </si>
  <si>
    <t>Typical odd level Electrical layout - DB scheme -Wing1</t>
  </si>
  <si>
    <t>Typical Even level Electrical layout (SSl05) -Wing1</t>
  </si>
  <si>
    <t>Typical Even level Electrical layout - DB scheme -Wing1</t>
  </si>
  <si>
    <t>Level 19 &amp; 29 Electrical layout - Wing1</t>
  </si>
  <si>
    <t>Level 19 &amp; 29 Electrical layout -DB scheme- Wing1</t>
  </si>
  <si>
    <t>Level 31 Electrical layout-Wing1</t>
  </si>
  <si>
    <t>Level 31 Electrical layout-DB scheme-Wing1</t>
  </si>
  <si>
    <t>Typical odd level Electrical layout (SSl05) -Wing2</t>
  </si>
  <si>
    <t>Typical odd level Electrical layout - DB scheme -Wing2</t>
  </si>
  <si>
    <t>Typical Even level Electrical layout (SSl05) -Wing2</t>
  </si>
  <si>
    <t>Typical Even level Electrical layout - DB scheme -Wing2</t>
  </si>
  <si>
    <t>Level 19 &amp; 29 Electrical layout - Wing2</t>
  </si>
  <si>
    <t>Level 19 &amp; 29 Electrical layout -DB scheme- Wing2</t>
  </si>
  <si>
    <t>Level 31 Electrical layout-Wing2</t>
  </si>
  <si>
    <t>Level 31 Electrical layout-DB scheme-Wing2</t>
  </si>
  <si>
    <t>Typical floor Electrical &amp; communication shaft detail</t>
  </si>
  <si>
    <t>Typical odd level HVAC shaft layout-Wing1</t>
  </si>
  <si>
    <t>Typical even level HVAC shaft layout-Wing-1</t>
  </si>
  <si>
    <t>Typical odd level HVAC shaft layout-Wing2</t>
  </si>
  <si>
    <t>Typical even level HVAC shaft layout-Wing-2</t>
  </si>
  <si>
    <t>Level - 33 (SSL 37) - PHE Layout (Drainage and Water Supply)</t>
  </si>
  <si>
    <t>Level - 33 (SSL 37) - Fire Protection System Layout</t>
  </si>
  <si>
    <t>Level 32 Electrical layout-Wing1</t>
  </si>
  <si>
    <t>Level 32 Electrical layout-DB scheme-Wing1</t>
  </si>
  <si>
    <t>Level 32 Electrical layout-Wing2</t>
  </si>
  <si>
    <t>Level - 34 (SSL 38) - PHE Layout -Drainage System Layout</t>
  </si>
  <si>
    <t>Level - 34 (SSL 38) - PHE Layout -Water Supply Layout</t>
  </si>
  <si>
    <t>OHT Plan and Sectinal Detail</t>
  </si>
  <si>
    <t>Level - 34 (SSL 38) - Fire Protection System Layout</t>
  </si>
  <si>
    <t>Level 33 Electrical layout-Wing1</t>
  </si>
  <si>
    <t>Level 33 Electrical layout-DB scheme-Wing1</t>
  </si>
  <si>
    <t>Level 33 Electrical layout-DB scheme-Wing2</t>
  </si>
  <si>
    <t>Terrace lightning arrester layout</t>
  </si>
  <si>
    <t>Site plan- LA earth pit location layout</t>
  </si>
  <si>
    <t>LA-Down conductor routing -1</t>
  </si>
  <si>
    <t>LA-Down conductor routing -2</t>
  </si>
  <si>
    <t>Terrace level HVAC equipment layout-Wing1</t>
  </si>
  <si>
    <t>Terrace level HVAC equipment layout-Wing2</t>
  </si>
  <si>
    <t>PLUMBING</t>
  </si>
  <si>
    <t>TOILET DETAILS &amp; WALL ELEVATIONS</t>
  </si>
  <si>
    <t>Enlarged toilet details and Wall Elevation Master Bath</t>
  </si>
  <si>
    <t>Enlarged toilet details and Wall Elevation Guest Bath</t>
  </si>
  <si>
    <t>Enlarged toilet details and Wall Elevation Children's Bath</t>
  </si>
  <si>
    <t xml:space="preserve">Enlarged Kitchen &amp; Utility Plumbing details and Wall Elevation </t>
  </si>
  <si>
    <t>ELECTRICAL</t>
  </si>
  <si>
    <t>Will be released in the floor level drawing</t>
  </si>
  <si>
    <t>1AA1</t>
  </si>
  <si>
    <t xml:space="preserve">Typical Unit R25 HVAC layout </t>
  </si>
  <si>
    <t>COORDINATED DRAWINGS</t>
  </si>
  <si>
    <t xml:space="preserve">Co-ordinated Enlarged toilet details and Wall Elevation BTR 1 </t>
  </si>
  <si>
    <t xml:space="preserve">Co-ordinated Enlarged toilet details and Wall Elevation BTR 2 </t>
  </si>
  <si>
    <t xml:space="preserve">Co-ordinated Enlarged toilet details and Wall Elevation BTR 3 </t>
  </si>
  <si>
    <t xml:space="preserve">Co-ordinated Enlarged Kitchen &amp; Utility Plumbing details and Wall Elevation </t>
  </si>
  <si>
    <t>HOME AUTOMATION</t>
  </si>
  <si>
    <t xml:space="preserve">HA </t>
  </si>
  <si>
    <t>R25 Home Automation Layout</t>
  </si>
  <si>
    <t>R25 Client Specification Sheet</t>
  </si>
  <si>
    <t>Enlarged toilet details and Wall Elevation L20 BTR 1 of T8</t>
  </si>
  <si>
    <t>Enlarged toilet details and Wall Elevation L20 BTR 2 of T8</t>
  </si>
  <si>
    <t>Enlarged toilet details and Wall Elevation L20 BTR 3 of T8</t>
  </si>
  <si>
    <t>Enlarged toilet details and Wall Elevation L20 BTR 4 of T8</t>
  </si>
  <si>
    <t>Enlarged L20 Maids Toilet Plumbing details and Wall Elevation of T8</t>
  </si>
  <si>
    <t>Enlarged L20 Dry Kitchen Plumbing details and Wall Elevation of T8</t>
  </si>
  <si>
    <t>Enlarged L20 Wet Kitchen Plumbing details and Wall Elevation of T8</t>
  </si>
  <si>
    <t>Enlarged L20 Utility Plumbing details and Wall Elevation of T8</t>
  </si>
  <si>
    <t>Enlarged L20 Powder Toilet Plumbing details and Wall Elevation of T8</t>
  </si>
  <si>
    <t>Heat Pump Layout</t>
  </si>
  <si>
    <t>Typical  L20 HVAC layout  VRV Option- Tower 8</t>
  </si>
  <si>
    <t>1AA5</t>
  </si>
  <si>
    <t>Typical  L20 HVAC layout  Split Option- Tower 8</t>
  </si>
  <si>
    <t>COORDINATED DRAWING</t>
  </si>
  <si>
    <t>Co-ordinated Enlarged toilet details and Wall Elevation L20 BTR 1 of T8</t>
  </si>
  <si>
    <t>Co-ordinated Enlarged toilet details and Wall Elevation L20 BTR 2 of T8</t>
  </si>
  <si>
    <t>Co-ordinated Enlarged toilet details and Wall Elevation L20 BTR 3 of T8</t>
  </si>
  <si>
    <t>Co-ordinated Enlarged toilet details and Wall Elevation L20 BTR 4 of T8</t>
  </si>
  <si>
    <t>Co-ordinated Enlarged L20 Maids Toilet Plumbing details and Wall Elevation of T8</t>
  </si>
  <si>
    <t>Co-ordinated Enlarged L20 Dry Kitchen Plumbing details and Wall Elevation of T8</t>
  </si>
  <si>
    <t>Co-ordinated Enlarged L20 Wet Kitchen Plumbing details and Wall Elevation of T8</t>
  </si>
  <si>
    <t>Co-ordinated Enlarged L20 Utility Plumbing details and Wall Elevation of T8</t>
  </si>
  <si>
    <t>Co-ordinated Enlarged L20 Pantry Plumbing details and Wall Elevation of T8</t>
  </si>
  <si>
    <t>Co-ordinated Typical  L20 Sleeves Layout  VRV Option- Tower 8</t>
  </si>
  <si>
    <t>Co-ordinated Typical  L20 Sleeves Layout  Split Option- Tower 8</t>
  </si>
  <si>
    <t>L20 Home Automation Layout</t>
  </si>
  <si>
    <t>L20 Client Specification Sheet</t>
  </si>
  <si>
    <t>Enlarged toilet details and Wall Elevation D35 BTR 1 of T8</t>
  </si>
  <si>
    <t>Enlarged toilet details and Wall Elevation D35 BTR 2 of T8</t>
  </si>
  <si>
    <t>Enlarged toilet details and Wall Elevation D35 BTR 3 of T8</t>
  </si>
  <si>
    <t>Enlarged toilet details and Wall Elevation D35 BTR 4 of T8</t>
  </si>
  <si>
    <t>Enlarged D35 Maids Toilet Plumbing details and Wall Elevation of T8</t>
  </si>
  <si>
    <t>Enlarged D35 Dry Kitchen Plumbing details and Wall Elevation of T8</t>
  </si>
  <si>
    <t>Enlarged D35 Wet Kitchen Plumbing details and Wall Elevation of T8</t>
  </si>
  <si>
    <t>Enlarged D35 Utility Plumbing details and Wall Elevation of T8</t>
  </si>
  <si>
    <t>Enlarged D35 Powder Toilet Plumbing details and Wall Elevation of T8</t>
  </si>
  <si>
    <t>Typical  D35 HVAC layout  VRV Option- Tower 8</t>
  </si>
  <si>
    <t>Typical  D35 HVAC layout  Split Option- Tower 8</t>
  </si>
  <si>
    <t>Co-ordinated Enlarged toilet details and Wall Elevation D35 BTR 1 of T8</t>
  </si>
  <si>
    <t>Co-ordinated Enlarged toilet details and Wall Elevation D35 BTR 2 of T8</t>
  </si>
  <si>
    <t>Co-ordinated Enlarged toilet details and Wall Elevation D35 BTR 3 of T8</t>
  </si>
  <si>
    <t>Co-ordinated Enlarged toilet details and Wall Elevation D35 BTR 4 of T8</t>
  </si>
  <si>
    <t>Co-ordinated Enlarged D35 Maids Toilet Plumbing details and Wall Elevation of T8</t>
  </si>
  <si>
    <t>Co-ordinated Enlarged D35 Dry Kitchen Plumbing details and Wall Elevation of T8</t>
  </si>
  <si>
    <t>Co-ordinated Enlarged D35 Wet Kitchen Plumbing details and Wall Elevation of T8</t>
  </si>
  <si>
    <t>Co-ordinated Enlarged D35 Utility Plumbing details and Wall Elevation of T8</t>
  </si>
  <si>
    <t>Co-ordinated Enlarged D35 Pantry Plumbing details and Wall Elevation of T8</t>
  </si>
  <si>
    <t>Co-ordinated Typical  D35 Sleeves Layout  VRV Option- Tower 8</t>
  </si>
  <si>
    <t>Co-ordinated Typical  D35 Sleeves Layout  Split Option- Tower 8</t>
  </si>
  <si>
    <t>D35 Home Automation Layout</t>
  </si>
  <si>
    <t>D35 Client Specification Sheet</t>
  </si>
  <si>
    <t>Enlarged toilet details and Wall Elevation L19 BTR 1 ofT8</t>
  </si>
  <si>
    <t>Enlarged toilet details and Wall Elevation L19 BTR 2 ofT8</t>
  </si>
  <si>
    <t>Enlarged toilet details and Wall Elevation L19 BTR 3 ofT8</t>
  </si>
  <si>
    <t>Enlarged toilet details and Wall Elevation L19 BTR 4 ofT8</t>
  </si>
  <si>
    <t>Enlarged L19 Maids Toilet Plumbing details and Wall Elevation ofT8</t>
  </si>
  <si>
    <t>Enlarged L19 Dry Kitchen Plumbing details and Wall Elevation ofT8</t>
  </si>
  <si>
    <t>Enlarged L19 Wet Kitchen Plumbing details and Wall Elevation ofT8</t>
  </si>
  <si>
    <t>Enlarged L19 Utility Plumbing details and Wall Elevation ofT8</t>
  </si>
  <si>
    <t>Enlarged L19 Powder Toilet Plumbing details and Wall Elevation of T8</t>
  </si>
  <si>
    <t>T02V</t>
  </si>
  <si>
    <t>Typical  L19 HVAC layout  VRV Option- Tower 8</t>
  </si>
  <si>
    <t>Typical  L19 HVAC layout  Split Option- Tower 8</t>
  </si>
  <si>
    <t>Co-ordinated Enlarged toilet details and Wall Elevation L19 BTR 1 ofT8</t>
  </si>
  <si>
    <t>Co-ordinated Enlarged toilet details and Wall Elevation L19 BTR 2 ofT8</t>
  </si>
  <si>
    <t>Co-ordinated Enlarged toilet details and Wall Elevation L19 BTR 3 ofT8</t>
  </si>
  <si>
    <t>Co-ordinated Enlarged toilet details and Wall Elevation L19 BTR 4 ofT8</t>
  </si>
  <si>
    <t>Co-ordinated Enlarged L19 Maids Toilet Plumbing details and Wall Elevation ofT8</t>
  </si>
  <si>
    <t>Co-ordinated Enlarged L19 Dry Kitchen Plumbing details and Wall Elevation ofT8</t>
  </si>
  <si>
    <t>Co-ordinated Enlarged L19 Wet Kitchen Plumbing details and Wall Elevation ofT8</t>
  </si>
  <si>
    <t>Co-ordinated Enlarged L19 Utility Plumbing details and Wall Elevation ofT8</t>
  </si>
  <si>
    <t>Co-ordinated Enlarged L19 Pantry Plumbing details and Wall Elevation ofT8</t>
  </si>
  <si>
    <t>Co-ordinated Typical  L19 Sleeves Layout  VRV Option- Tower 8</t>
  </si>
  <si>
    <t>Co-ordinated Typical  L19 Sleeves Layout  Split Option- Tower 8</t>
  </si>
  <si>
    <t>L22 Home Automation Layout</t>
  </si>
  <si>
    <t>L22 Client Specification Sheet</t>
  </si>
  <si>
    <t>Enlarged R25P Powder Toilet Plumbing details and Wall Elevation of T8</t>
  </si>
  <si>
    <t xml:space="preserve">Typical Unit R25P HVAC layout </t>
  </si>
  <si>
    <t>R25P Home Automation Layout</t>
  </si>
  <si>
    <t>R25P Client Specification Sheet</t>
  </si>
  <si>
    <t>Enlarged toilet details and Wall Elevation L20P BTR 1 of T8</t>
  </si>
  <si>
    <t>Enlarged toilet details and Wall Elevation L20P BTR 2 of T8</t>
  </si>
  <si>
    <t>Enlarged toilet details and Wall Elevation L20P BTR 3 of T8</t>
  </si>
  <si>
    <t>Enlarged toilet details and Wall Elevation L20P BTR 4 of T8</t>
  </si>
  <si>
    <t>Enlarged L20P Maids Toilet Plumbing details and Wall Elevation of T8</t>
  </si>
  <si>
    <t>Enlarged L20P Dry Kitchen Plumbing details and Wall Elevation of T8</t>
  </si>
  <si>
    <t>Enlarged L20P Wet Kitchen Plumbing details and Wall Elevation of T8</t>
  </si>
  <si>
    <t>Enlarged L20P Utility Plumbing details and Wall Elevation of T8</t>
  </si>
  <si>
    <t>Enlarged L20P Powder Toilet Plumbing details and Wall Elevation of T8</t>
  </si>
  <si>
    <t>Typical  L20P HVAC layout  VRV Option- Tower 8</t>
  </si>
  <si>
    <t>Typical  L20P HVAC layout  Split Option- Tower 8</t>
  </si>
  <si>
    <t>Co-ordinated Enlarged toilet details and Wall Elevation L20P BTR 1 of T8</t>
  </si>
  <si>
    <t>Co-ordinated Enlarged toilet details and Wall Elevation L20P BTR 2 of T8</t>
  </si>
  <si>
    <t>Co-ordinated Enlarged toilet details and Wall Elevation L20P BTR 3 of T8</t>
  </si>
  <si>
    <t>Co-ordinated Enlarged toilet details and Wall Elevation L20P BTR 4 of T8</t>
  </si>
  <si>
    <t>Co-ordinated Enlarged L20P Maids Toilet Plumbing details and Wall Elevation of T8</t>
  </si>
  <si>
    <t>Co-ordinated Enlarged L20P Dry Kitchen Plumbing details and Wall Elevation of T8</t>
  </si>
  <si>
    <t>Co-ordinated Enlarged L20P Wet Kitchen Plumbing details and Wall Elevation of T8</t>
  </si>
  <si>
    <t>Co-ordinated Enlarged L20P Utility Plumbing details and Wall Elevation of T8</t>
  </si>
  <si>
    <t>Co-ordinated Enlarged L20P Pantry Plumbing details and Wall Elevation of T8</t>
  </si>
  <si>
    <t>Co-ordinated Typical  L20P Sleeves Layout  VRV Option- Tower 8</t>
  </si>
  <si>
    <t>Co-ordinated Typical  L20P Sleeves Layout  Split Option- Tower 8</t>
  </si>
  <si>
    <t>L20P Home Automation Layout</t>
  </si>
  <si>
    <t>L20P Client Specification Sheet</t>
  </si>
  <si>
    <t>Enlarged toilet details and Wall Elevation D35P BTR 1 of T8</t>
  </si>
  <si>
    <t>Enlarged toilet details and Wall Elevation D35P BTR 2 of T8</t>
  </si>
  <si>
    <t>Enlarged toilet details and Wall Elevation D35P BTR 3 of T8</t>
  </si>
  <si>
    <t>Enlarged toilet details and Wall Elevation D35P BTR 4 of T8</t>
  </si>
  <si>
    <t>Enlarged D35P Maids Toilet Plumbing details and Wall Elevation of T8</t>
  </si>
  <si>
    <t>Enlarged D35P Dry Kitchen Plumbing details and Wall Elevation of T8</t>
  </si>
  <si>
    <t>Enlarged D35P Wet Kitchen Plumbing details and Wall Elevation of T8</t>
  </si>
  <si>
    <t>Enlarged D35P Utility Plumbing details and Wall Elevation of T8</t>
  </si>
  <si>
    <t>Enlarged D35P Powder Toilet Plumbing details and Wall Elevation of T8</t>
  </si>
  <si>
    <t>Typical  D35P HVAC layout  VRV Option- Tower 8</t>
  </si>
  <si>
    <t>Typical  D35P HVAC layout  Split Option- Tower 8</t>
  </si>
  <si>
    <t>Co-ordinated Enlarged toilet details and Wall Elevation D35P BTR 1 of T8</t>
  </si>
  <si>
    <t>Co-ordinated Enlarged toilet details and Wall Elevation D35P BTR 2 of T8</t>
  </si>
  <si>
    <t>Co-ordinated Enlarged toilet details and Wall Elevation D35P BTR 3 of T8</t>
  </si>
  <si>
    <t>Co-ordinated Enlarged toilet details and Wall Elevation D35P BTR 4 of T8</t>
  </si>
  <si>
    <t>Co-ordinated Enlarged D35P Maids Toilet Plumbing details and Wall Elevation of T8</t>
  </si>
  <si>
    <t>Co-ordinated Enlarged D35P Dry Kitchen Plumbing details and Wall Elevation of T8</t>
  </si>
  <si>
    <t>Co-ordinated Enlarged D35P Wet Kitchen Plumbing details and Wall Elevation of T8</t>
  </si>
  <si>
    <t>Co-ordinated Enlarged D35P Utility Plumbing details and Wall Elevation of T8</t>
  </si>
  <si>
    <t>Co-ordinated Enlarged D35P Pantry Plumbing details and Wall Elevation of T8</t>
  </si>
  <si>
    <t>Co-ordinated Typical  D35P Sleeves Layout  VRV Option- Tower 8</t>
  </si>
  <si>
    <t>Co-ordinated Typical  D35P Sleeves Layout  Split Option- Tower 8</t>
  </si>
  <si>
    <t>D35P Home Automation Layout</t>
  </si>
  <si>
    <t>D35P Client Specification Sheet</t>
  </si>
  <si>
    <t>Enlarged toilet details and Wall Elevation L22P BTR 1 ofT8</t>
  </si>
  <si>
    <t>Enlarged toilet details and Wall Elevation L22P BTR 2 ofT8</t>
  </si>
  <si>
    <t>Enlarged toilet details and Wall Elevation L22P BTR 3 ofT8</t>
  </si>
  <si>
    <t>Enlarged toilet details and Wall Elevation L22P BTR 4 ofT8</t>
  </si>
  <si>
    <t>Enlarged L22P Maids Toilet Plumbing details and Wall Elevation ofT8</t>
  </si>
  <si>
    <t>Enlarged L22P Dry Kitchen Plumbing details and Wall Elevation ofT8</t>
  </si>
  <si>
    <t>Enlarged L22P Wet Kitchen Plumbing details and Wall Elevation ofT8</t>
  </si>
  <si>
    <t>Enlarged L22P Utility Plumbing details and Wall Elevation ofT8</t>
  </si>
  <si>
    <t>Enlarged L22P Powder Toilet Plumbing details and Wall Elevation of T8</t>
  </si>
  <si>
    <t>L22P Home Automation Layout</t>
  </si>
  <si>
    <t>L22P Client Specification Sheet</t>
  </si>
  <si>
    <t>Podium level Mechanical ventilation layout</t>
  </si>
  <si>
    <t>Site Plan -PHE -Spatial Requirements</t>
  </si>
  <si>
    <t>Site Plan -FIRE -Spatial Requirements</t>
  </si>
  <si>
    <t>GN01</t>
  </si>
  <si>
    <t>Electrical Standard Notes</t>
  </si>
  <si>
    <t>0003</t>
  </si>
  <si>
    <t>Site plan- External cable routing layout</t>
  </si>
  <si>
    <t>0004</t>
  </si>
  <si>
    <t>Site plan- External cable routing layout -Section</t>
  </si>
  <si>
    <t>0005</t>
  </si>
  <si>
    <t>Site plan- Earthing layout</t>
  </si>
  <si>
    <t>0006</t>
  </si>
  <si>
    <t>Site plan- Earthing Scheme</t>
  </si>
  <si>
    <t>0007</t>
  </si>
  <si>
    <t>External &amp; Street lighting layout</t>
  </si>
  <si>
    <t>0008</t>
  </si>
  <si>
    <t>Main single line diagram-Sheet-1</t>
  </si>
  <si>
    <t xml:space="preserve">Site Plan -PHE CO-ordinated services   [water supply, sewerage and rain water disposal] </t>
  </si>
  <si>
    <t xml:space="preserve">Site Plan -FIRE CO-ordinated services  </t>
  </si>
  <si>
    <t xml:space="preserve">Site Plan  -MEP CO-ordinated services   </t>
  </si>
  <si>
    <t>0009</t>
  </si>
  <si>
    <t>Main single line diagram-Sheet-2</t>
  </si>
  <si>
    <t>Site plan- Transformer &amp;DG yard  layout</t>
  </si>
  <si>
    <t>Site plan- Transformer &amp;DG yard  layout -Section</t>
  </si>
  <si>
    <t>0010</t>
  </si>
  <si>
    <t>Main single line diagram-Sheet-3</t>
  </si>
  <si>
    <t>STP Sump Plan and Sectional Detail</t>
  </si>
  <si>
    <t>STP Cable tray routing layout</t>
  </si>
  <si>
    <t>UGT Cable tray routing layout</t>
  </si>
  <si>
    <t>STP Mechanical Ventilation</t>
  </si>
  <si>
    <t>UGT Mechanical Ventilation</t>
  </si>
  <si>
    <t>Enlarged toilet details and Wall Elevation Pool Male</t>
  </si>
  <si>
    <t>Enlarged toilet details and Wall Elevation Pool Female</t>
  </si>
  <si>
    <t>Enlarged toilet details and Wall Elevation Pool Handicap</t>
  </si>
  <si>
    <t>Enlarged toilet details and Wall Elevation Male Washroom</t>
  </si>
  <si>
    <t>Enlarged toilet details and Wall Elevation Female Washroom</t>
  </si>
  <si>
    <t>Enlarged toilet details and Wall Elevation Handicap Washroom</t>
  </si>
  <si>
    <t>Enlarged toilet details and Wall Elevation Green Room</t>
  </si>
  <si>
    <t>LS | DRAWING LIST</t>
  </si>
  <si>
    <t>LS</t>
  </si>
  <si>
    <t>PLANTING &amp; MATERIAL PLAN</t>
  </si>
  <si>
    <t>SETTING OUT PLAN</t>
  </si>
  <si>
    <t>LEVELS &amp; DRAINAGE PLAN</t>
  </si>
  <si>
    <t xml:space="preserve">SUB SURFACE DRAINAGE PLAN </t>
  </si>
  <si>
    <t>LIGHTING PLAN</t>
  </si>
  <si>
    <t>IRRIGATION PLAN</t>
  </si>
  <si>
    <t xml:space="preserve">SECTIONS </t>
  </si>
  <si>
    <t>DETAILS</t>
  </si>
  <si>
    <t xml:space="preserve">GRAB BAR DETAILS </t>
  </si>
  <si>
    <t>ELECTRO MECHANICAL LAYOUT</t>
  </si>
  <si>
    <t>SITE</t>
  </si>
  <si>
    <t>General arrangement Plan</t>
  </si>
  <si>
    <t>Setting out plan </t>
  </si>
  <si>
    <t>Drainage plan</t>
  </si>
  <si>
    <t>Lighting plan</t>
  </si>
  <si>
    <t>Material plan </t>
  </si>
  <si>
    <t>Shrubs planting plan </t>
  </si>
  <si>
    <t>Irrigation plan </t>
  </si>
  <si>
    <t>sections</t>
  </si>
  <si>
    <t>Details</t>
  </si>
  <si>
    <t>Grading Plan</t>
  </si>
  <si>
    <t>Tree Planting plan</t>
  </si>
  <si>
    <t>Planting &amp; material plan</t>
  </si>
  <si>
    <t xml:space="preserve">Subsurface drainage plan </t>
  </si>
  <si>
    <t xml:space="preserve">Irrigation plan </t>
  </si>
  <si>
    <t xml:space="preserve">Sections &amp; Details </t>
  </si>
  <si>
    <t>Levels &amp; drainage plan</t>
  </si>
  <si>
    <t xml:space="preserve">Swimming pool electromechanical drawings </t>
  </si>
  <si>
    <t>Initial</t>
  </si>
  <si>
    <t>Current</t>
  </si>
  <si>
    <t>Ar</t>
  </si>
  <si>
    <t>St</t>
  </si>
  <si>
    <t>foundation and columns upto roof</t>
  </si>
  <si>
    <t>update framing plans and loads as per intent</t>
  </si>
  <si>
    <t>Loading &amp;framing signoff by March 31st</t>
  </si>
  <si>
    <t>ssl1,2,3</t>
  </si>
  <si>
    <t>subgrade</t>
  </si>
  <si>
    <t>share framing plans for signoff by first week of April</t>
  </si>
  <si>
    <t>confirmation on framing plans - approval latest by April end</t>
  </si>
  <si>
    <t>ssl4</t>
  </si>
  <si>
    <t>stilit - common area</t>
  </si>
  <si>
    <t>ssl5</t>
  </si>
  <si>
    <t>habitable level 1</t>
  </si>
  <si>
    <t>24 Q1</t>
  </si>
  <si>
    <t>ssl6,8,10..</t>
  </si>
  <si>
    <t>even</t>
  </si>
  <si>
    <t>ssl7,9,11..</t>
  </si>
  <si>
    <t>odd</t>
  </si>
  <si>
    <t>24 Q2</t>
  </si>
  <si>
    <t>ssl37</t>
  </si>
  <si>
    <t>consider typical level framing but customization loads for penthouse lower and upper levels</t>
  </si>
  <si>
    <t>ssl38,OHT</t>
  </si>
  <si>
    <t>consider OHT, lift services - areas shown_framing typical</t>
  </si>
  <si>
    <r>
      <t xml:space="preserve">GFC | Independent Subgrade Structure—Block </t>
    </r>
    <r>
      <rPr>
        <b/>
        <sz val="10"/>
        <color theme="1"/>
        <rFont val="Meta-Normal"/>
        <family val="3"/>
      </rPr>
      <t>01</t>
    </r>
  </si>
  <si>
    <t>GFC | Site Development</t>
  </si>
  <si>
    <t>Master Plan and Below Grade Structures</t>
  </si>
  <si>
    <t>Boundary wall and Site Structures</t>
  </si>
  <si>
    <t>Roads and Pavements</t>
  </si>
  <si>
    <t>Utility Structure—Power Supply and Backup</t>
  </si>
  <si>
    <t>Utility Structure—Water Supply and FPS</t>
  </si>
  <si>
    <t>Utility Structure—Sewerage | Wastewater</t>
  </si>
  <si>
    <t>Utility Structure—Reticulated Gas</t>
  </si>
  <si>
    <t>Utility Structure—Garbage Disposal | OWC</t>
  </si>
  <si>
    <t>Landscaping, Site Lighting and Signage</t>
  </si>
  <si>
    <t>24 Q3</t>
  </si>
  <si>
    <t>SR</t>
  </si>
  <si>
    <t>GFC | Parking(8)</t>
  </si>
  <si>
    <t>T8 Built up area</t>
  </si>
  <si>
    <t>sqft</t>
  </si>
  <si>
    <t>GFC | Tower1</t>
  </si>
  <si>
    <t>GFC | Tower2</t>
  </si>
  <si>
    <t>GFC | Tower3</t>
  </si>
  <si>
    <t>GFC | Tower4</t>
  </si>
  <si>
    <t>GFC | Tower5</t>
  </si>
  <si>
    <t>GFC | Tower6</t>
  </si>
  <si>
    <t>GFC | Tower7</t>
  </si>
  <si>
    <t>GFC | Tower8</t>
  </si>
  <si>
    <t>T8 Site Area</t>
  </si>
  <si>
    <t>GFC | Villas</t>
  </si>
  <si>
    <t>Site Dev rate</t>
  </si>
  <si>
    <t>GFC | Site Development and Site Services</t>
  </si>
  <si>
    <t>Service rate</t>
  </si>
  <si>
    <t>Aminities Rate</t>
  </si>
  <si>
    <t>Check</t>
  </si>
  <si>
    <t>[16:16] Pragati Prasoon</t>
  </si>
  <si>
    <t>From Residential sheet Percentage wise</t>
  </si>
  <si>
    <t>1.General arrangement Plan</t>
  </si>
  <si>
    <t>SD &amp; SS</t>
  </si>
  <si>
    <t>A&amp;F</t>
  </si>
  <si>
    <t>2.Setting out plan </t>
  </si>
  <si>
    <t>Ind Homes</t>
  </si>
  <si>
    <t>3.Grading Plan</t>
  </si>
  <si>
    <t>4.Drainage plan</t>
  </si>
  <si>
    <t>5.Lighting plan</t>
  </si>
  <si>
    <t>6.Material plan </t>
  </si>
  <si>
    <t>7.Tree Planting plan</t>
  </si>
  <si>
    <t>8.Shrubs planting plan </t>
  </si>
  <si>
    <t>9.Irrigation plan </t>
  </si>
  <si>
    <t>10.sections</t>
  </si>
  <si>
    <t>11.Details</t>
  </si>
  <si>
    <t>Issue Status</t>
  </si>
  <si>
    <t>Plan in 
FY: 21-22</t>
  </si>
  <si>
    <t>Issued in 
FY: 21-22</t>
  </si>
  <si>
    <t>Till Mar'21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</si>
  <si>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</si>
  <si>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</si>
  <si>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</si>
  <si>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</si>
  <si>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</si>
  <si>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</si>
  <si>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</si>
  <si>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</si>
  <si>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</si>
  <si>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</si>
  <si>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</si>
  <si>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 - 21</t>
  </si>
  <si>
    <t>Tower—01</t>
  </si>
  <si>
    <t>T1</t>
  </si>
  <si>
    <t>IRRIGATION WATER SUPPLY  SCHEMATIC - T1</t>
  </si>
  <si>
    <t>T01</t>
  </si>
  <si>
    <t>Tower—2V</t>
  </si>
  <si>
    <t>T2V</t>
  </si>
  <si>
    <t>IRRIGATION WATER SUPPLY  SCHEMATIC - T2</t>
  </si>
  <si>
    <t>Tower—2S</t>
  </si>
  <si>
    <t>T2S</t>
  </si>
  <si>
    <t>IRRIGATION WATER SUPPLY  SCHEMATIC - T2S</t>
  </si>
  <si>
    <t>PLANTING PLAN</t>
  </si>
  <si>
    <t>SECTIONS 01</t>
  </si>
  <si>
    <t>SECTIONS 02</t>
  </si>
  <si>
    <t>Tower—3V-5V</t>
  </si>
  <si>
    <t>T3V</t>
  </si>
  <si>
    <t>IRRIGATION WATER SUPPLY  SCHEMATIC - T3V-5V</t>
  </si>
  <si>
    <t>TXV</t>
  </si>
  <si>
    <t>Tower—3S-5S</t>
  </si>
  <si>
    <t>T3S</t>
  </si>
  <si>
    <t>IRRIGATION WATER SUPPLY  SCHEMATIC - T3S-5S</t>
  </si>
  <si>
    <t>TXS</t>
  </si>
  <si>
    <t>Tower—6V</t>
  </si>
  <si>
    <t>T6V</t>
  </si>
  <si>
    <t>IRRIGATION WATER SUPPLY  SCHEMATIC - T6</t>
  </si>
  <si>
    <t>Tower—6S</t>
  </si>
  <si>
    <t>T6S</t>
  </si>
  <si>
    <t>IRRIGATION WATER SUPPLY  SCHEMATIC - T6S</t>
  </si>
  <si>
    <t>Tower—07</t>
  </si>
  <si>
    <t>T7</t>
  </si>
  <si>
    <t>IRRIGATION WATER SUPPLY  SCHEMATIC - T7</t>
  </si>
  <si>
    <t>T07</t>
  </si>
  <si>
    <t>Tower—09 [Commercial]</t>
  </si>
  <si>
    <t>T9</t>
  </si>
  <si>
    <t>IRRIGATION WATER SUPPLY  SCHEMATIC - T9</t>
  </si>
  <si>
    <t>T09</t>
  </si>
  <si>
    <t>Villa Block - Cluster 1 &amp; 2</t>
  </si>
  <si>
    <t>VO1</t>
  </si>
  <si>
    <t>V01</t>
  </si>
  <si>
    <t>Villa Block - Cluster 3</t>
  </si>
  <si>
    <t>V03</t>
  </si>
  <si>
    <t>Individual Home V50</t>
  </si>
  <si>
    <t>V50</t>
  </si>
  <si>
    <t>Individual Home L30</t>
  </si>
  <si>
    <t>L30</t>
  </si>
  <si>
    <t>Individual Home V40</t>
  </si>
  <si>
    <t>V40</t>
  </si>
  <si>
    <t>Individual Home C20</t>
  </si>
  <si>
    <t>C20</t>
  </si>
  <si>
    <t>Individual Home L45</t>
  </si>
  <si>
    <t>L45</t>
  </si>
  <si>
    <t>LANDSCAPE DEVELOPMENT PLAN</t>
  </si>
  <si>
    <t>SDV</t>
  </si>
  <si>
    <t>HARDSCAPE LAYOUT – IF REQUIRED</t>
  </si>
  <si>
    <t>SECTIONS 03</t>
  </si>
  <si>
    <t>PROJECT ENTRANCE</t>
  </si>
  <si>
    <t>TEMPORARY ENTRANCE</t>
  </si>
  <si>
    <t>CLUB HOUSE LANDSCAPE LAYOUT—ALL LEVELS</t>
  </si>
  <si>
    <t>AMN</t>
  </si>
  <si>
    <t>CLUB HOUSE LANDSCAPE LAYOUT—ROOF LEVEL</t>
  </si>
  <si>
    <t>CLUB HOUSE LANDSCAPE LAYOUT—COMMON AREA</t>
  </si>
  <si>
    <t>CENTRAL GREEN AREA LAYOUT</t>
  </si>
  <si>
    <t>CHILDREN'S PLAY AREA LAYOUT</t>
  </si>
  <si>
    <t>Architecture</t>
  </si>
  <si>
    <t>Indpendent 1 to 7</t>
  </si>
  <si>
    <t>Remaining drawings (All batches)</t>
  </si>
  <si>
    <t>June and July</t>
  </si>
  <si>
    <t>Indpendent 9</t>
  </si>
  <si>
    <t xml:space="preserve">Batch 5 details are remaining </t>
  </si>
  <si>
    <t>Sept</t>
  </si>
  <si>
    <t>Tower 1</t>
  </si>
  <si>
    <t>Batch 8,9 &amp; 10</t>
  </si>
  <si>
    <t>June</t>
  </si>
  <si>
    <t>Tower 2V</t>
  </si>
  <si>
    <t>Batch 7(Some drawings)</t>
  </si>
  <si>
    <t>July</t>
  </si>
  <si>
    <t>Batch 8</t>
  </si>
  <si>
    <t>Batch 9 &amp; 10</t>
  </si>
  <si>
    <t>Tower 2s</t>
  </si>
  <si>
    <t>Batch 5 &amp; 6</t>
  </si>
  <si>
    <t>August</t>
  </si>
  <si>
    <t>Batch 7</t>
  </si>
  <si>
    <t>batch 8</t>
  </si>
  <si>
    <t>Oct</t>
  </si>
  <si>
    <t>batch 9 &amp; 10</t>
  </si>
  <si>
    <t>Nov</t>
  </si>
  <si>
    <t>Villa Cluster 3</t>
  </si>
  <si>
    <t>Batch 1</t>
  </si>
  <si>
    <t>Sep</t>
  </si>
  <si>
    <t>Batch 2 &amp; 3</t>
  </si>
  <si>
    <t>Commercial</t>
  </si>
  <si>
    <t>Aug &amp; Sep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</si>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</sst>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0.0%"/>
    <numFmt numFmtId="166" formatCode="0.0"/>
    <numFmt numFmtId="167" formatCode="mmmm&quot; &quot;d&quot;, &quot;yyyy;@"/>
    <numFmt numFmtId="168" formatCode="0%;\-0%;\-;@"/>
    <numFmt numFmtId="169" formatCode="0.0%;\-0.0%;\-;@"/>
    <numFmt numFmtId="170" formatCode="[$-409]mmmm\ d\,\ yyyy;@"/>
    <numFmt numFmtId="171" formatCode="_(* #,##0_);_(* \(#,##0\);_(* &quot;-&quot;??_);_(@_)"/>
    <numFmt numFmtId="172" formatCode="_(* #,##0.00_);_(* \(#,##0.00\);_(* \-??_);_(@_)"/>
    <numFmt numFmtId="173" formatCode="0.00_);\(0.00\)"/>
    <numFmt numFmtId="174" formatCode="#,##0.00\ ;&quot; -&quot;#,##0.00\ ;&quot; -&quot;#\ ;@\ "/>
    <numFmt numFmtId="175" formatCode="#,##0.00\ ;&quot; (&quot;#,##0.00\);&quot; -&quot;#\ ;@\ "/>
    <numFmt numFmtId="176" formatCode="0.0000"/>
    <numFmt numFmtId="177" formatCode="_ * #,##0_ ;_ * \-#,##0_ ;_ * &quot;-&quot;??_ ;_ @_ "/>
    <numFmt numFmtId="178" formatCode="_(* #,##0.0_);_(* \(#,##0.0\);_(* &quot;-&quot;??_);_(@_)"/>
  </numFmts>
  <fonts count="135">
    <font>
      <sz val="10"/>
      <color theme="1"/>
      <name val="Meta-Norm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Neo Sans Pro Light"/>
      <family val="2"/>
    </font>
    <font>
      <sz val="10"/>
      <color theme="1"/>
      <name val="Neo Sans Pro Medium"/>
      <family val="2"/>
    </font>
    <font>
      <sz val="10"/>
      <color theme="1"/>
      <name val="Neo Sans Pro"/>
      <family val="2"/>
    </font>
    <font>
      <sz val="10"/>
      <color theme="1"/>
      <name val="Meta-Normal"/>
      <family val="2"/>
    </font>
    <font>
      <b/>
      <sz val="10"/>
      <color theme="1"/>
      <name val="Meta-Normal"/>
      <family val="3"/>
    </font>
    <font>
      <sz val="10"/>
      <name val="Arial"/>
      <family val="2"/>
    </font>
    <font>
      <sz val="10"/>
      <color rgb="FF000000"/>
      <name val="Neo Sans Pro Light"/>
      <family val="2"/>
    </font>
    <font>
      <sz val="11"/>
      <color rgb="FF000000"/>
      <name val="Arial"/>
      <family val="2"/>
    </font>
    <font>
      <sz val="10"/>
      <color rgb="FF000000"/>
      <name val="Meta-Normal"/>
      <family val="2"/>
      <charset val="1"/>
    </font>
    <font>
      <sz val="10"/>
      <name val="Neo Sans Pro Medium"/>
      <family val="2"/>
    </font>
    <font>
      <sz val="10"/>
      <color theme="1"/>
      <name val="Meta-Normal"/>
      <family val="3"/>
    </font>
    <font>
      <sz val="14"/>
      <color theme="0"/>
      <name val="Impact"/>
      <family val="2"/>
    </font>
    <font>
      <sz val="9"/>
      <name val="Times New Roman"/>
      <family val="1"/>
      <charset val="1"/>
    </font>
    <font>
      <sz val="10"/>
      <name val="Century Gothic"/>
      <family val="2"/>
      <charset val="1"/>
    </font>
    <font>
      <sz val="9"/>
      <color indexed="8"/>
      <name val="Neo Sans Pro Light"/>
      <family val="2"/>
    </font>
    <font>
      <strike/>
      <sz val="10"/>
      <name val="Cambria"/>
      <family val="1"/>
    </font>
    <font>
      <sz val="10"/>
      <name val="Neo Sans Pro Light"/>
      <family val="2"/>
    </font>
    <font>
      <sz val="9"/>
      <color rgb="FF000000"/>
      <name val="Times New Roman"/>
      <family val="1"/>
    </font>
    <font>
      <sz val="10"/>
      <name val="Meta-Normal"/>
      <family val="3"/>
    </font>
    <font>
      <sz val="8"/>
      <name val="Neo Sans Pro Light"/>
      <family val="2"/>
    </font>
    <font>
      <b/>
      <sz val="10"/>
      <name val="Neo Sans Pro Light"/>
      <family val="2"/>
    </font>
    <font>
      <b/>
      <sz val="10"/>
      <name val="Century Gothic"/>
      <family val="2"/>
      <charset val="1"/>
    </font>
    <font>
      <sz val="10"/>
      <name val="Neo Sans Pro Light"/>
      <family val="2"/>
      <charset val="1"/>
    </font>
    <font>
      <b/>
      <sz val="10"/>
      <name val="Meta-Normal"/>
      <family val="3"/>
    </font>
    <font>
      <sz val="10"/>
      <name val="Meta-Normal"/>
      <family val="2"/>
    </font>
    <font>
      <sz val="10"/>
      <name val="Calibri Light"/>
      <family val="2"/>
    </font>
    <font>
      <b/>
      <sz val="10"/>
      <color theme="1"/>
      <name val="Meta-Normal"/>
      <family val="2"/>
    </font>
    <font>
      <b/>
      <sz val="10"/>
      <color theme="1"/>
      <name val="Neo Sans Pro Light"/>
      <family val="2"/>
    </font>
    <font>
      <sz val="10"/>
      <color theme="1"/>
      <name val="Meta-Normal"/>
      <family val="1"/>
    </font>
    <font>
      <sz val="12"/>
      <color theme="1"/>
      <name val="Calibri"/>
      <family val="2"/>
      <scheme val="minor"/>
    </font>
    <font>
      <sz val="10"/>
      <color rgb="FFFF0000"/>
      <name val="Neo Sans Pro Light"/>
      <family val="2"/>
    </font>
    <font>
      <sz val="10"/>
      <color rgb="FFFF0000"/>
      <name val="Neo Sans Pro Medium"/>
      <family val="2"/>
    </font>
    <font>
      <sz val="10"/>
      <name val="Neo Sans Pro"/>
      <family val="2"/>
    </font>
    <font>
      <b/>
      <sz val="12"/>
      <color theme="1"/>
      <name val="Meta-Normal"/>
      <family val="3"/>
    </font>
    <font>
      <sz val="9"/>
      <color theme="1"/>
      <name val="Meta-Normal"/>
      <family val="2"/>
    </font>
    <font>
      <sz val="9"/>
      <color theme="1"/>
      <name val="Neo Sans Pro Light"/>
      <family val="2"/>
    </font>
    <font>
      <sz val="9"/>
      <color rgb="FF000000"/>
      <name val="Neo Sans Pro Light"/>
      <family val="2"/>
    </font>
    <font>
      <sz val="11"/>
      <color indexed="8"/>
      <name val="Calibri"/>
      <family val="2"/>
    </font>
    <font>
      <sz val="10"/>
      <color theme="0"/>
      <name val="Neo Sans Pro Light"/>
      <family val="2"/>
    </font>
    <font>
      <sz val="10"/>
      <color theme="0"/>
      <name val="Meta-Normal"/>
      <family val="3"/>
    </font>
    <font>
      <sz val="12"/>
      <color theme="1"/>
      <name val="Neo Sans Pro Medium"/>
      <family val="2"/>
    </font>
    <font>
      <sz val="14"/>
      <color theme="0"/>
      <name val="Meta-Normal"/>
      <family val="3"/>
    </font>
    <font>
      <sz val="8"/>
      <name val="Meta-Normal"/>
      <family val="2"/>
    </font>
    <font>
      <sz val="12"/>
      <name val="Times New Roman"/>
      <family val="1"/>
    </font>
    <font>
      <sz val="10"/>
      <color theme="1"/>
      <name val="NeoSansPro-Light"/>
      <family val="2"/>
    </font>
    <font>
      <sz val="8"/>
      <color indexed="8"/>
      <name val="Neo Sans Pro Light"/>
      <family val="2"/>
    </font>
    <font>
      <sz val="8"/>
      <color indexed="8"/>
      <name val="Calibri"/>
      <family val="2"/>
    </font>
    <font>
      <sz val="8"/>
      <color theme="1"/>
      <name val="Calibri"/>
      <family val="2"/>
    </font>
    <font>
      <sz val="10"/>
      <color indexed="8"/>
      <name val="Arial"/>
      <family val="2"/>
    </font>
    <font>
      <sz val="8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Meta-Normal"/>
      <family val="2"/>
      <charset val="1"/>
    </font>
    <font>
      <sz val="8"/>
      <name val="Neo Sans Pro Light"/>
      <family val="2"/>
      <charset val="134"/>
    </font>
    <font>
      <sz val="12"/>
      <name val="Times New Roman"/>
      <family val="1"/>
      <charset val="134"/>
    </font>
    <font>
      <sz val="8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angal"/>
      <family val="1"/>
    </font>
    <font>
      <sz val="10"/>
      <name val="Verdan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sz val="12"/>
      <color indexed="8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Meta-Normal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Meta-Normal"/>
    </font>
    <font>
      <sz val="14"/>
      <color theme="0"/>
      <name val="Impact"/>
      <family val="3"/>
    </font>
    <font>
      <b/>
      <sz val="12"/>
      <name val="Neo Sans Pro Light"/>
      <family val="2"/>
    </font>
    <font>
      <sz val="12"/>
      <name val="Neo Sans Pro Medium"/>
      <family val="2"/>
    </font>
    <font>
      <sz val="11"/>
      <color theme="1"/>
      <name val="Neo Sans Pro Medium"/>
      <family val="2"/>
    </font>
    <font>
      <b/>
      <sz val="12"/>
      <color theme="1"/>
      <name val="Meta-Normal"/>
    </font>
    <font>
      <b/>
      <sz val="10"/>
      <color theme="1"/>
      <name val="Meta-Normal"/>
    </font>
    <font>
      <b/>
      <sz val="10"/>
      <color theme="1"/>
      <name val="Neo Sans Pro"/>
      <family val="2"/>
    </font>
    <font>
      <b/>
      <sz val="11"/>
      <color theme="1"/>
      <name val="Meta-Normal"/>
    </font>
    <font>
      <sz val="10"/>
      <color rgb="FFFF0000"/>
      <name val="Meta-Normal"/>
    </font>
    <font>
      <sz val="14"/>
      <color theme="0"/>
      <name val="Neo Sans Pro"/>
      <family val="2"/>
    </font>
    <font>
      <sz val="10"/>
      <name val="Meta-Normal"/>
    </font>
    <font>
      <sz val="10"/>
      <color rgb="FFFF0000"/>
      <name val="Meta-Normal"/>
      <family val="3"/>
    </font>
    <font>
      <sz val="10"/>
      <color rgb="FFFF0000"/>
      <name val="Meta-Normal"/>
      <family val="2"/>
    </font>
    <font>
      <b/>
      <sz val="10"/>
      <name val="Meta-Normal"/>
      <family val="2"/>
    </font>
    <font>
      <sz val="9"/>
      <name val="Meta-Normal"/>
      <family val="2"/>
    </font>
    <font>
      <sz val="9"/>
      <name val="Neo Sans Pro Light"/>
      <family val="2"/>
    </font>
    <font>
      <sz val="10"/>
      <color theme="0"/>
      <name val="Meta-Normal"/>
      <family val="2"/>
    </font>
    <font>
      <b/>
      <sz val="10"/>
      <color theme="0"/>
      <name val="Helvetica"/>
      <family val="2"/>
    </font>
    <font>
      <b/>
      <sz val="14"/>
      <color theme="0"/>
      <name val="Helvetica"/>
      <family val="2"/>
    </font>
    <font>
      <b/>
      <sz val="10"/>
      <color theme="1"/>
      <name val="Helvetica"/>
      <family val="2"/>
    </font>
    <font>
      <sz val="12"/>
      <color theme="1"/>
      <name val="Meta-Normal"/>
      <family val="2"/>
    </font>
    <font>
      <sz val="12"/>
      <color theme="0"/>
      <name val="Impact"/>
      <family val="2"/>
    </font>
    <font>
      <b/>
      <sz val="12"/>
      <color theme="1"/>
      <name val="Meta-Normal"/>
      <family val="2"/>
    </font>
    <font>
      <b/>
      <sz val="8"/>
      <color theme="1"/>
      <name val="Meta-Normal"/>
      <family val="2"/>
    </font>
    <font>
      <sz val="8"/>
      <color theme="1"/>
      <name val="Neo Sans Pro Light"/>
      <family val="2"/>
    </font>
    <font>
      <sz val="8"/>
      <color theme="1"/>
      <name val="Meta-Normal"/>
      <family val="2"/>
    </font>
    <font>
      <sz val="9"/>
      <color theme="0"/>
      <name val="Impact"/>
      <family val="2"/>
    </font>
    <font>
      <b/>
      <sz val="12"/>
      <color theme="0"/>
      <name val="Impact"/>
      <family val="2"/>
    </font>
    <font>
      <b/>
      <sz val="9"/>
      <color theme="1"/>
      <name val="Neo Sans Pro Light"/>
      <family val="2"/>
    </font>
    <font>
      <sz val="12"/>
      <color theme="0"/>
      <name val="Meta-Bold"/>
    </font>
    <font>
      <sz val="12"/>
      <color theme="1"/>
      <name val="Meta-Bold"/>
    </font>
    <font>
      <b/>
      <sz val="12"/>
      <color theme="1"/>
      <name val="Meta-Bold"/>
    </font>
    <font>
      <sz val="13"/>
      <color theme="1"/>
      <name val="Meta-Bold"/>
    </font>
    <font>
      <b/>
      <sz val="13"/>
      <color theme="1"/>
      <name val="Meta-Bold"/>
    </font>
    <font>
      <sz val="18"/>
      <color theme="0"/>
      <name val="Impact"/>
      <family val="3"/>
    </font>
    <font>
      <sz val="18"/>
      <color theme="0"/>
      <name val="Meta-Normal"/>
      <family val="3"/>
    </font>
    <font>
      <sz val="18"/>
      <color theme="0"/>
      <name val="Impact"/>
      <family val="2"/>
    </font>
    <font>
      <sz val="14"/>
      <color theme="0"/>
      <name val="Neo Sans Pro Medium"/>
      <family val="2"/>
    </font>
    <font>
      <b/>
      <sz val="11"/>
      <color theme="1"/>
      <name val="Helvetica"/>
      <family val="2"/>
    </font>
    <font>
      <b/>
      <sz val="11"/>
      <name val="Helvetica"/>
      <family val="2"/>
    </font>
    <font>
      <sz val="12"/>
      <color theme="0"/>
      <name val="Neo Sans Pro Medium"/>
      <family val="2"/>
    </font>
    <font>
      <sz val="10"/>
      <name val="Century Gothic"/>
      <family val="2"/>
    </font>
    <font>
      <sz val="10"/>
      <color theme="1"/>
      <name val="Meta-Bold"/>
    </font>
    <font>
      <sz val="9"/>
      <color theme="1"/>
      <name val="Meta-Bold"/>
    </font>
    <font>
      <b/>
      <sz val="10"/>
      <color theme="1"/>
      <name val="Meta-Bold"/>
    </font>
    <font>
      <sz val="10"/>
      <color theme="0"/>
      <name val="Meta-Normal"/>
    </font>
    <font>
      <sz val="11"/>
      <color theme="1"/>
      <name val="Segoe UI"/>
      <family val="2"/>
    </font>
    <font>
      <b/>
      <strike/>
      <sz val="10"/>
      <color theme="0"/>
      <name val="Calibri Light"/>
      <family val="2"/>
    </font>
    <font>
      <strike/>
      <sz val="10"/>
      <color theme="0"/>
      <name val="Calibri Light"/>
      <family val="2"/>
    </font>
    <font>
      <b/>
      <sz val="10"/>
      <color rgb="FFFF0000"/>
      <name val="Meta-Normal"/>
      <family val="3"/>
    </font>
  </fonts>
  <fills count="4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245A7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2253">
    <xf numFmtId="0" fontId="0" fillId="0" borderId="0"/>
    <xf numFmtId="9" fontId="9" fillId="0" borderId="0" applyFont="0" applyFill="0" applyBorder="0" applyAlignment="0" applyProtection="0"/>
    <xf numFmtId="0" fontId="11" fillId="0" borderId="0"/>
    <xf numFmtId="0" fontId="13" fillId="0" borderId="0"/>
    <xf numFmtId="0" fontId="14" fillId="0" borderId="0"/>
    <xf numFmtId="0" fontId="18" fillId="0" borderId="0"/>
    <xf numFmtId="49" fontId="15" fillId="0" borderId="0">
      <alignment horizontal="left" vertical="center"/>
    </xf>
    <xf numFmtId="49" fontId="20" fillId="0" borderId="0"/>
    <xf numFmtId="167" fontId="23" fillId="0" borderId="0"/>
    <xf numFmtId="0" fontId="25" fillId="0" borderId="0"/>
    <xf numFmtId="0" fontId="5" fillId="0" borderId="0"/>
    <xf numFmtId="0" fontId="9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0" borderId="0"/>
    <xf numFmtId="9" fontId="9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23" fillId="0" borderId="0" applyNumberFormat="0" applyBorder="0" applyProtection="0"/>
    <xf numFmtId="170" fontId="43" fillId="0" borderId="0"/>
    <xf numFmtId="0" fontId="13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9" fillId="0" borderId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11" fillId="0" borderId="0"/>
    <xf numFmtId="43" fontId="6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5" fillId="0" borderId="0"/>
    <xf numFmtId="43" fontId="11" fillId="0" borderId="0" applyFont="0" applyFill="0" applyBorder="0" applyAlignment="0" applyProtection="0"/>
    <xf numFmtId="0" fontId="51" fillId="0" borderId="0" applyBorder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52" fillId="0" borderId="0"/>
    <xf numFmtId="0" fontId="49" fillId="0" borderId="0">
      <alignment vertical="center"/>
    </xf>
    <xf numFmtId="43" fontId="25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2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5" fillId="0" borderId="0"/>
    <xf numFmtId="0" fontId="53" fillId="0" borderId="0"/>
    <xf numFmtId="0" fontId="50" fillId="0" borderId="0"/>
    <xf numFmtId="43" fontId="52" fillId="0" borderId="0" applyFont="0" applyFill="0" applyBorder="0" applyAlignment="0" applyProtection="0"/>
    <xf numFmtId="0" fontId="52" fillId="0" borderId="0"/>
    <xf numFmtId="0" fontId="25" fillId="0" borderId="0"/>
    <xf numFmtId="0" fontId="52" fillId="0" borderId="0"/>
    <xf numFmtId="0" fontId="2" fillId="0" borderId="0"/>
    <xf numFmtId="43" fontId="52" fillId="0" borderId="0" applyProtection="0"/>
    <xf numFmtId="0" fontId="54" fillId="0" borderId="0" applyProtection="0"/>
    <xf numFmtId="0" fontId="52" fillId="0" borderId="0"/>
    <xf numFmtId="43" fontId="2" fillId="0" borderId="0" applyFont="0" applyFill="0" applyBorder="0" applyAlignment="0" applyProtection="0"/>
    <xf numFmtId="0" fontId="11" fillId="0" borderId="0">
      <alignment vertical="center"/>
    </xf>
    <xf numFmtId="0" fontId="52" fillId="0" borderId="0" applyProtection="0"/>
    <xf numFmtId="0" fontId="52" fillId="0" borderId="0" applyProtection="0"/>
    <xf numFmtId="0" fontId="55" fillId="0" borderId="0"/>
    <xf numFmtId="0" fontId="52" fillId="0" borderId="0" applyNumberFormat="0" applyFont="0" applyFill="0" applyBorder="0" applyProtection="0"/>
    <xf numFmtId="0" fontId="43" fillId="0" borderId="0" applyProtection="0"/>
    <xf numFmtId="0" fontId="52" fillId="0" borderId="0" applyProtection="0"/>
    <xf numFmtId="172" fontId="43" fillId="0" borderId="0" applyFill="0" applyBorder="0" applyAlignment="0" applyProtection="0"/>
    <xf numFmtId="0" fontId="11" fillId="0" borderId="0">
      <alignment vertical="center"/>
    </xf>
    <xf numFmtId="0" fontId="43" fillId="0" borderId="0" applyProtection="0"/>
    <xf numFmtId="43" fontId="25" fillId="0" borderId="0" applyFont="0" applyFill="0" applyBorder="0" applyAlignment="0" applyProtection="0"/>
    <xf numFmtId="0" fontId="52" fillId="0" borderId="0"/>
    <xf numFmtId="0" fontId="11" fillId="0" borderId="0" applyProtection="0"/>
    <xf numFmtId="0" fontId="11" fillId="0" borderId="0"/>
    <xf numFmtId="0" fontId="52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56" fillId="0" borderId="0"/>
    <xf numFmtId="43" fontId="2" fillId="0" borderId="0" applyFont="0" applyFill="0" applyBorder="0" applyAlignment="0" applyProtection="0"/>
    <xf numFmtId="0" fontId="5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0" fillId="0" borderId="0"/>
    <xf numFmtId="0" fontId="57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5" fillId="0" borderId="0"/>
    <xf numFmtId="0" fontId="2" fillId="0" borderId="0"/>
    <xf numFmtId="43" fontId="2" fillId="0" borderId="0" applyFont="0" applyFill="0" applyBorder="0" applyAlignment="0" applyProtection="0"/>
    <xf numFmtId="0" fontId="58" fillId="0" borderId="0">
      <alignment vertical="center"/>
    </xf>
    <xf numFmtId="0" fontId="59" fillId="0" borderId="0">
      <alignment vertical="center"/>
    </xf>
    <xf numFmtId="43" fontId="2" fillId="0" borderId="0" applyFont="0" applyFill="0" applyBorder="0" applyAlignment="0" applyProtection="0"/>
    <xf numFmtId="173" fontId="60" fillId="0" borderId="0" applyFont="0" applyFill="0" applyBorder="0" applyAlignment="0" applyProtection="0"/>
    <xf numFmtId="0" fontId="11" fillId="0" borderId="0"/>
    <xf numFmtId="0" fontId="49" fillId="0" borderId="0"/>
    <xf numFmtId="0" fontId="25" fillId="0" borderId="0"/>
    <xf numFmtId="43" fontId="11" fillId="0" borderId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52" fillId="0" borderId="0">
      <alignment vertical="center"/>
    </xf>
    <xf numFmtId="43" fontId="52" fillId="0" borderId="0" applyFont="0" applyFill="0" applyBorder="0" applyAlignment="0" applyProtection="0"/>
    <xf numFmtId="0" fontId="52" fillId="0" borderId="0">
      <alignment vertical="center"/>
    </xf>
    <xf numFmtId="0" fontId="52" fillId="0" borderId="0">
      <alignment vertical="center"/>
    </xf>
    <xf numFmtId="0" fontId="11" fillId="0" borderId="0">
      <alignment vertical="center"/>
    </xf>
    <xf numFmtId="0" fontId="52" fillId="0" borderId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7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12" borderId="6" applyNumberFormat="0" applyAlignment="0" applyProtection="0">
      <alignment vertical="center"/>
    </xf>
    <xf numFmtId="0" fontId="64" fillId="9" borderId="7" applyNumberFormat="0" applyAlignment="0" applyProtection="0">
      <alignment vertical="center"/>
    </xf>
    <xf numFmtId="174" fontId="65" fillId="0" borderId="0" applyFill="0" applyBorder="0" applyAlignment="0" applyProtection="0">
      <alignment vertical="center"/>
    </xf>
    <xf numFmtId="174" fontId="65" fillId="0" borderId="0" applyFill="0" applyBorder="0" applyAlignment="0" applyProtection="0">
      <alignment vertical="center"/>
    </xf>
    <xf numFmtId="43" fontId="52" fillId="0" borderId="0" applyFont="0" applyFill="0" applyBorder="0" applyAlignment="0" applyProtection="0">
      <alignment vertical="center"/>
    </xf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75" fontId="65" fillId="0" borderId="0" applyFill="0" applyBorder="0" applyAlignment="0" applyProtection="0"/>
    <xf numFmtId="174" fontId="65" fillId="0" borderId="0" applyFill="0" applyBorder="0" applyAlignment="0" applyProtection="0">
      <alignment vertical="center"/>
    </xf>
    <xf numFmtId="43" fontId="52" fillId="0" borderId="0" applyFont="0" applyFill="0" applyBorder="0" applyAlignment="0" applyProtection="0"/>
    <xf numFmtId="174" fontId="65" fillId="0" borderId="0" applyFill="0" applyBorder="0" applyAlignment="0" applyProtection="0">
      <alignment vertical="center"/>
    </xf>
    <xf numFmtId="175" fontId="65" fillId="0" borderId="0" applyFill="0" applyBorder="0" applyAlignment="0" applyProtection="0"/>
    <xf numFmtId="0" fontId="52" fillId="0" borderId="0">
      <alignment vertical="center"/>
    </xf>
    <xf numFmtId="0" fontId="66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9" fillId="0" borderId="8" applyNumberFormat="0" applyFill="0" applyAlignment="0" applyProtection="0">
      <alignment vertical="center"/>
    </xf>
    <xf numFmtId="0" fontId="70" fillId="0" borderId="9" applyNumberFormat="0" applyFill="0" applyAlignment="0" applyProtection="0">
      <alignment vertical="center"/>
    </xf>
    <xf numFmtId="0" fontId="71" fillId="0" borderId="10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3" borderId="6" applyNumberFormat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75" fillId="0" borderId="0" applyNumberFormat="0" applyBorder="0" applyProtection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0" borderId="0"/>
    <xf numFmtId="0" fontId="54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54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54" fillId="0" borderId="0"/>
    <xf numFmtId="0" fontId="54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54" fillId="0" borderId="0"/>
    <xf numFmtId="0" fontId="54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3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5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11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11" fillId="0" borderId="0">
      <alignment vertical="center"/>
    </xf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76" fillId="0" borderId="0">
      <alignment vertical="center"/>
    </xf>
    <xf numFmtId="0" fontId="25" fillId="0" borderId="0">
      <alignment vertical="center"/>
    </xf>
    <xf numFmtId="0" fontId="76" fillId="0" borderId="0"/>
    <xf numFmtId="0" fontId="76" fillId="0" borderId="0"/>
    <xf numFmtId="0" fontId="76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 applyProtection="0">
      <alignment vertical="center"/>
    </xf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2" fillId="6" borderId="12" applyNumberFormat="0" applyFont="0" applyAlignment="0" applyProtection="0">
      <alignment vertical="center"/>
    </xf>
    <xf numFmtId="0" fontId="77" fillId="12" borderId="13" applyNumberFormat="0" applyAlignment="0" applyProtection="0">
      <alignment vertical="center"/>
    </xf>
    <xf numFmtId="0" fontId="65" fillId="0" borderId="5" applyFill="0" applyProtection="0">
      <alignment vertical="center"/>
    </xf>
    <xf numFmtId="0" fontId="65" fillId="0" borderId="5" applyFill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14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5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3" fontId="52" fillId="0" borderId="0" applyFont="0" applyFill="0" applyBorder="0" applyAlignment="0" applyProtection="0"/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57">
    <xf numFmtId="0" fontId="0" fillId="0" borderId="0" xfId="0"/>
    <xf numFmtId="0" fontId="30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49" fontId="16" fillId="0" borderId="1" xfId="5" applyNumberFormat="1" applyFont="1" applyBorder="1" applyAlignment="1">
      <alignment horizontal="center"/>
    </xf>
    <xf numFmtId="0" fontId="6" fillId="0" borderId="1" xfId="5" applyFont="1" applyBorder="1" applyAlignment="1">
      <alignment horizontal="center" vertical="center"/>
    </xf>
    <xf numFmtId="0" fontId="15" fillId="0" borderId="1" xfId="24" applyFont="1" applyBorder="1" applyAlignment="1">
      <alignment horizontal="center" vertical="center"/>
    </xf>
    <xf numFmtId="0" fontId="7" fillId="0" borderId="1" xfId="24" applyFont="1" applyBorder="1" applyAlignment="1">
      <alignment horizontal="left" vertical="center"/>
    </xf>
    <xf numFmtId="0" fontId="6" fillId="0" borderId="1" xfId="24" applyFont="1" applyBorder="1" applyAlignment="1">
      <alignment horizontal="center" vertical="center"/>
    </xf>
    <xf numFmtId="0" fontId="7" fillId="0" borderId="1" xfId="24" applyFont="1" applyBorder="1" applyAlignment="1">
      <alignment horizontal="center" vertical="center"/>
    </xf>
    <xf numFmtId="0" fontId="6" fillId="0" borderId="1" xfId="23" applyFont="1" applyBorder="1" applyAlignment="1">
      <alignment horizontal="left"/>
    </xf>
    <xf numFmtId="0" fontId="6" fillId="0" borderId="1" xfId="23" applyFont="1" applyBorder="1" applyAlignment="1">
      <alignment horizontal="center"/>
    </xf>
    <xf numFmtId="0" fontId="16" fillId="0" borderId="1" xfId="23" applyFont="1" applyBorder="1"/>
    <xf numFmtId="0" fontId="16" fillId="0" borderId="1" xfId="23" applyFont="1" applyBorder="1" applyAlignment="1">
      <alignment horizontal="center"/>
    </xf>
    <xf numFmtId="0" fontId="6" fillId="0" borderId="1" xfId="23" applyFont="1" applyBorder="1"/>
    <xf numFmtId="0" fontId="7" fillId="0" borderId="1" xfId="23" applyFont="1" applyBorder="1" applyAlignment="1">
      <alignment horizontal="left"/>
    </xf>
    <xf numFmtId="0" fontId="7" fillId="0" borderId="1" xfId="23" applyFont="1" applyBorder="1"/>
    <xf numFmtId="0" fontId="6" fillId="0" borderId="1" xfId="24" applyFont="1" applyBorder="1" applyAlignment="1">
      <alignment horizontal="left" vertical="center"/>
    </xf>
    <xf numFmtId="0" fontId="6" fillId="0" borderId="0" xfId="23" applyFont="1"/>
    <xf numFmtId="0" fontId="6" fillId="0" borderId="0" xfId="23" applyFont="1" applyAlignment="1">
      <alignment horizontal="center"/>
    </xf>
    <xf numFmtId="0" fontId="7" fillId="0" borderId="0" xfId="23" applyFont="1"/>
    <xf numFmtId="0" fontId="16" fillId="0" borderId="0" xfId="23" applyFont="1" applyAlignment="1">
      <alignment horizontal="center"/>
    </xf>
    <xf numFmtId="0" fontId="34" fillId="0" borderId="0" xfId="23" applyFont="1" applyAlignment="1">
      <alignment horizontal="left"/>
    </xf>
    <xf numFmtId="0" fontId="15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9" fontId="22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vertical="center"/>
    </xf>
    <xf numFmtId="1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34" fillId="0" borderId="1" xfId="23" applyFont="1" applyBorder="1" applyAlignment="1">
      <alignment horizontal="left"/>
    </xf>
    <xf numFmtId="0" fontId="16" fillId="0" borderId="1" xfId="23" applyFont="1" applyBorder="1" applyAlignment="1">
      <alignment vertical="center"/>
    </xf>
    <xf numFmtId="0" fontId="38" fillId="0" borderId="1" xfId="23" applyFont="1" applyBorder="1" applyAlignment="1">
      <alignment horizontal="left" indent="1"/>
    </xf>
    <xf numFmtId="0" fontId="16" fillId="0" borderId="1" xfId="23" quotePrefix="1" applyFont="1" applyBorder="1" applyAlignment="1">
      <alignment horizontal="center" vertical="center"/>
    </xf>
    <xf numFmtId="0" fontId="8" fillId="0" borderId="1" xfId="23" applyFont="1" applyBorder="1" applyAlignment="1">
      <alignment horizontal="left"/>
    </xf>
    <xf numFmtId="0" fontId="38" fillId="0" borderId="1" xfId="23" applyFont="1" applyBorder="1" applyAlignment="1">
      <alignment horizontal="left"/>
    </xf>
    <xf numFmtId="0" fontId="16" fillId="0" borderId="0" xfId="23" applyFont="1" applyAlignment="1">
      <alignment vertical="center"/>
    </xf>
    <xf numFmtId="0" fontId="44" fillId="0" borderId="0" xfId="5" applyFont="1" applyAlignment="1">
      <alignment horizontal="center" vertical="center"/>
    </xf>
    <xf numFmtId="166" fontId="45" fillId="0" borderId="0" xfId="5" applyNumberFormat="1" applyFont="1" applyAlignment="1">
      <alignment horizontal="center" vertical="center"/>
    </xf>
    <xf numFmtId="2" fontId="32" fillId="0" borderId="1" xfId="0" applyNumberFormat="1" applyFont="1" applyBorder="1" applyAlignment="1">
      <alignment horizontal="right" vertical="center"/>
    </xf>
    <xf numFmtId="0" fontId="33" fillId="0" borderId="1" xfId="0" applyFont="1" applyBorder="1" applyAlignment="1">
      <alignment horizontal="right" vertical="center"/>
    </xf>
    <xf numFmtId="1" fontId="1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vertical="center" wrapText="1"/>
    </xf>
    <xf numFmtId="0" fontId="32" fillId="4" borderId="1" xfId="0" applyFont="1" applyFill="1" applyBorder="1" applyAlignment="1">
      <alignment horizontal="center" vertical="center"/>
    </xf>
    <xf numFmtId="49" fontId="15" fillId="0" borderId="1" xfId="10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10" fillId="0" borderId="0" xfId="0" applyFont="1"/>
    <xf numFmtId="1" fontId="15" fillId="0" borderId="1" xfId="10" applyNumberFormat="1" applyFont="1" applyBorder="1" applyAlignment="1">
      <alignment horizontal="center" vertical="center" wrapText="1"/>
    </xf>
    <xf numFmtId="1" fontId="15" fillId="0" borderId="1" xfId="5" applyNumberFormat="1" applyFont="1" applyBorder="1" applyAlignment="1">
      <alignment horizontal="center" vertical="center"/>
    </xf>
    <xf numFmtId="0" fontId="82" fillId="0" borderId="0" xfId="0" applyFont="1"/>
    <xf numFmtId="0" fontId="82" fillId="0" borderId="0" xfId="0" applyFont="1" applyAlignment="1">
      <alignment horizontal="center"/>
    </xf>
    <xf numFmtId="0" fontId="82" fillId="0" borderId="0" xfId="0" applyFont="1" applyAlignment="1">
      <alignment wrapText="1"/>
    </xf>
    <xf numFmtId="166" fontId="32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76" fontId="82" fillId="0" borderId="0" xfId="0" applyNumberFormat="1" applyFont="1"/>
    <xf numFmtId="2" fontId="82" fillId="0" borderId="0" xfId="0" applyNumberFormat="1" applyFont="1"/>
    <xf numFmtId="0" fontId="36" fillId="0" borderId="1" xfId="0" applyFont="1" applyBorder="1" applyAlignment="1">
      <alignment vertical="center" wrapText="1"/>
    </xf>
    <xf numFmtId="176" fontId="83" fillId="19" borderId="15" xfId="0" applyNumberFormat="1" applyFont="1" applyFill="1" applyBorder="1" applyAlignment="1">
      <alignment horizontal="right" vertical="center"/>
    </xf>
    <xf numFmtId="176" fontId="83" fillId="0" borderId="15" xfId="0" applyNumberFormat="1" applyFont="1" applyBorder="1" applyAlignment="1">
      <alignment horizontal="right" vertical="center"/>
    </xf>
    <xf numFmtId="176" fontId="83" fillId="19" borderId="15" xfId="29" applyNumberFormat="1" applyFont="1" applyFill="1" applyBorder="1" applyAlignment="1">
      <alignment horizontal="right" vertical="center"/>
    </xf>
    <xf numFmtId="0" fontId="22" fillId="0" borderId="1" xfId="0" applyFont="1" applyBorder="1" applyAlignment="1">
      <alignment vertical="center" wrapText="1"/>
    </xf>
    <xf numFmtId="1" fontId="96" fillId="0" borderId="1" xfId="0" applyNumberFormat="1" applyFont="1" applyBorder="1" applyAlignment="1">
      <alignment horizontal="right" vertical="center"/>
    </xf>
    <xf numFmtId="0" fontId="97" fillId="0" borderId="0" xfId="0" applyFont="1"/>
    <xf numFmtId="0" fontId="30" fillId="0" borderId="0" xfId="0" applyFont="1"/>
    <xf numFmtId="0" fontId="0" fillId="21" borderId="0" xfId="0" applyFill="1" applyAlignment="1">
      <alignment horizontal="center"/>
    </xf>
    <xf numFmtId="0" fontId="0" fillId="21" borderId="0" xfId="0" applyFill="1"/>
    <xf numFmtId="0" fontId="97" fillId="21" borderId="0" xfId="0" applyFont="1" applyFill="1"/>
    <xf numFmtId="0" fontId="30" fillId="21" borderId="0" xfId="0" applyFont="1" applyFill="1"/>
    <xf numFmtId="0" fontId="0" fillId="0" borderId="16" xfId="0" applyBorder="1" applyAlignment="1">
      <alignment vertical="center"/>
    </xf>
    <xf numFmtId="0" fontId="32" fillId="0" borderId="16" xfId="0" applyFont="1" applyBorder="1" applyAlignment="1">
      <alignment horizontal="right" vertical="center"/>
    </xf>
    <xf numFmtId="0" fontId="6" fillId="0" borderId="16" xfId="0" applyFont="1" applyBorder="1" applyAlignment="1">
      <alignment vertical="center" wrapText="1"/>
    </xf>
    <xf numFmtId="0" fontId="6" fillId="0" borderId="16" xfId="0" applyFont="1" applyBorder="1" applyAlignment="1">
      <alignment vertical="center"/>
    </xf>
    <xf numFmtId="168" fontId="0" fillId="0" borderId="16" xfId="0" applyNumberFormat="1" applyBorder="1" applyAlignment="1">
      <alignment horizontal="center" vertical="center"/>
    </xf>
    <xf numFmtId="168" fontId="6" fillId="0" borderId="16" xfId="0" applyNumberFormat="1" applyFont="1" applyBorder="1" applyAlignment="1">
      <alignment vertical="center"/>
    </xf>
    <xf numFmtId="0" fontId="0" fillId="28" borderId="16" xfId="11" applyFont="1" applyFill="1" applyBorder="1" applyAlignment="1">
      <alignment vertical="center"/>
    </xf>
    <xf numFmtId="0" fontId="8" fillId="28" borderId="16" xfId="11" applyFont="1" applyFill="1" applyBorder="1" applyAlignment="1">
      <alignment vertical="center"/>
    </xf>
    <xf numFmtId="9" fontId="0" fillId="28" borderId="16" xfId="11" applyNumberFormat="1" applyFont="1" applyFill="1" applyBorder="1" applyAlignment="1">
      <alignment horizontal="center" vertical="center"/>
    </xf>
    <xf numFmtId="0" fontId="0" fillId="29" borderId="16" xfId="11" applyFont="1" applyFill="1" applyBorder="1" applyAlignment="1">
      <alignment vertical="center"/>
    </xf>
    <xf numFmtId="0" fontId="8" fillId="29" borderId="16" xfId="11" applyFont="1" applyFill="1" applyBorder="1" applyAlignment="1">
      <alignment vertical="center"/>
    </xf>
    <xf numFmtId="1" fontId="0" fillId="0" borderId="16" xfId="11" applyNumberFormat="1" applyFont="1" applyBorder="1" applyAlignment="1">
      <alignment vertical="center"/>
    </xf>
    <xf numFmtId="0" fontId="0" fillId="30" borderId="16" xfId="11" applyFont="1" applyFill="1" applyBorder="1" applyAlignment="1">
      <alignment vertical="center"/>
    </xf>
    <xf numFmtId="0" fontId="8" fillId="30" borderId="16" xfId="11" applyFont="1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177" fontId="7" fillId="27" borderId="16" xfId="29" applyNumberFormat="1" applyFont="1" applyFill="1" applyBorder="1" applyAlignment="1">
      <alignment horizontal="center" vertical="center" wrapText="1"/>
    </xf>
    <xf numFmtId="171" fontId="81" fillId="27" borderId="16" xfId="29" applyNumberFormat="1" applyFont="1" applyFill="1" applyBorder="1" applyAlignment="1">
      <alignment vertical="center"/>
    </xf>
    <xf numFmtId="0" fontId="7" fillId="0" borderId="16" xfId="11" applyFont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left" vertical="center" wrapText="1"/>
    </xf>
    <xf numFmtId="0" fontId="17" fillId="0" borderId="16" xfId="0" applyFont="1" applyBorder="1" applyAlignment="1">
      <alignment horizontal="center" vertical="center"/>
    </xf>
    <xf numFmtId="168" fontId="17" fillId="3" borderId="16" xfId="0" applyNumberFormat="1" applyFont="1" applyFill="1" applyBorder="1" applyAlignment="1">
      <alignment horizontal="center" vertical="center"/>
    </xf>
    <xf numFmtId="168" fontId="17" fillId="0" borderId="16" xfId="0" applyNumberFormat="1" applyFont="1" applyBorder="1" applyAlignment="1">
      <alignment horizontal="center" vertical="center"/>
    </xf>
    <xf numFmtId="9" fontId="7" fillId="24" borderId="16" xfId="11" applyNumberFormat="1" applyFont="1" applyFill="1" applyBorder="1" applyAlignment="1">
      <alignment horizontal="center" vertical="center" wrapText="1"/>
    </xf>
    <xf numFmtId="171" fontId="81" fillId="0" borderId="16" xfId="29" applyNumberFormat="1" applyFont="1" applyBorder="1" applyAlignment="1">
      <alignment vertical="center"/>
    </xf>
    <xf numFmtId="1" fontId="7" fillId="0" borderId="16" xfId="11" applyNumberFormat="1" applyFont="1" applyBorder="1" applyAlignment="1">
      <alignment horizontal="center" vertical="center" wrapText="1"/>
    </xf>
    <xf numFmtId="164" fontId="32" fillId="33" borderId="16" xfId="29" applyNumberFormat="1" applyFont="1" applyFill="1" applyBorder="1" applyAlignment="1">
      <alignment horizontal="center" vertical="center"/>
    </xf>
    <xf numFmtId="164" fontId="81" fillId="33" borderId="16" xfId="29" applyNumberFormat="1" applyFont="1" applyFill="1" applyBorder="1" applyAlignment="1">
      <alignment horizontal="center" vertical="center"/>
    </xf>
    <xf numFmtId="164" fontId="92" fillId="33" borderId="16" xfId="29" applyNumberFormat="1" applyFont="1" applyFill="1" applyBorder="1" applyAlignment="1">
      <alignment horizontal="center" vertical="center"/>
    </xf>
    <xf numFmtId="1" fontId="0" fillId="0" borderId="16" xfId="12" applyNumberFormat="1" applyFont="1" applyFill="1" applyBorder="1" applyAlignment="1">
      <alignment vertical="center"/>
    </xf>
    <xf numFmtId="0" fontId="17" fillId="0" borderId="16" xfId="0" applyFont="1" applyBorder="1" applyAlignment="1">
      <alignment vertical="center" wrapText="1"/>
    </xf>
    <xf numFmtId="0" fontId="17" fillId="0" borderId="16" xfId="0" applyFont="1" applyBorder="1" applyAlignment="1">
      <alignment vertical="center"/>
    </xf>
    <xf numFmtId="168" fontId="17" fillId="0" borderId="16" xfId="0" applyNumberFormat="1" applyFont="1" applyBorder="1" applyAlignment="1">
      <alignment vertical="center"/>
    </xf>
    <xf numFmtId="171" fontId="0" fillId="0" borderId="16" xfId="11" applyNumberFormat="1" applyFont="1" applyBorder="1" applyAlignment="1">
      <alignment horizontal="center" vertical="center"/>
    </xf>
    <xf numFmtId="171" fontId="90" fillId="0" borderId="16" xfId="11" applyNumberFormat="1" applyFont="1" applyBorder="1" applyAlignment="1">
      <alignment horizontal="center" vertical="center"/>
    </xf>
    <xf numFmtId="171" fontId="91" fillId="0" borderId="16" xfId="11" applyNumberFormat="1" applyFont="1" applyBorder="1" applyAlignment="1">
      <alignment horizontal="center" vertical="center"/>
    </xf>
    <xf numFmtId="1" fontId="7" fillId="0" borderId="16" xfId="11" applyNumberFormat="1" applyFont="1" applyBorder="1" applyAlignment="1">
      <alignment vertical="center" wrapText="1"/>
    </xf>
    <xf numFmtId="0" fontId="32" fillId="3" borderId="16" xfId="0" applyFont="1" applyFill="1" applyBorder="1" applyAlignment="1">
      <alignment horizontal="right" vertical="center"/>
    </xf>
    <xf numFmtId="0" fontId="17" fillId="3" borderId="16" xfId="0" applyFont="1" applyFill="1" applyBorder="1" applyAlignment="1">
      <alignment vertical="center" wrapText="1"/>
    </xf>
    <xf numFmtId="0" fontId="17" fillId="3" borderId="16" xfId="0" applyFont="1" applyFill="1" applyBorder="1" applyAlignment="1">
      <alignment vertical="center"/>
    </xf>
    <xf numFmtId="168" fontId="101" fillId="3" borderId="16" xfId="0" applyNumberFormat="1" applyFont="1" applyFill="1" applyBorder="1" applyAlignment="1">
      <alignment horizontal="center" vertical="center"/>
    </xf>
    <xf numFmtId="168" fontId="0" fillId="3" borderId="16" xfId="0" applyNumberFormat="1" applyFill="1" applyBorder="1" applyAlignment="1">
      <alignment horizontal="center" vertical="center"/>
    </xf>
    <xf numFmtId="171" fontId="0" fillId="3" borderId="16" xfId="0" applyNumberFormat="1" applyFill="1" applyBorder="1" applyAlignment="1">
      <alignment horizontal="center" vertical="center"/>
    </xf>
    <xf numFmtId="171" fontId="84" fillId="3" borderId="16" xfId="0" applyNumberFormat="1" applyFont="1" applyFill="1" applyBorder="1" applyAlignment="1">
      <alignment horizontal="center" vertical="center"/>
    </xf>
    <xf numFmtId="171" fontId="8" fillId="3" borderId="16" xfId="0" applyNumberFormat="1" applyFont="1" applyFill="1" applyBorder="1" applyAlignment="1">
      <alignment horizontal="center" vertical="center"/>
    </xf>
    <xf numFmtId="171" fontId="10" fillId="0" borderId="16" xfId="12" applyNumberFormat="1" applyFont="1" applyFill="1" applyBorder="1" applyAlignment="1">
      <alignment vertical="center"/>
    </xf>
    <xf numFmtId="171" fontId="90" fillId="0" borderId="16" xfId="12" applyNumberFormat="1" applyFont="1" applyFill="1" applyBorder="1" applyAlignment="1">
      <alignment vertical="center"/>
    </xf>
    <xf numFmtId="171" fontId="91" fillId="0" borderId="16" xfId="12" applyNumberFormat="1" applyFont="1" applyFill="1" applyBorder="1" applyAlignment="1">
      <alignment vertical="center"/>
    </xf>
    <xf numFmtId="164" fontId="10" fillId="0" borderId="16" xfId="12" applyNumberFormat="1" applyFont="1" applyFill="1" applyBorder="1" applyAlignment="1">
      <alignment horizontal="center" vertical="center"/>
    </xf>
    <xf numFmtId="171" fontId="81" fillId="0" borderId="16" xfId="29" applyNumberFormat="1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4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vertical="center"/>
    </xf>
    <xf numFmtId="168" fontId="32" fillId="4" borderId="16" xfId="0" applyNumberFormat="1" applyFont="1" applyFill="1" applyBorder="1" applyAlignment="1">
      <alignment horizontal="center" vertical="center"/>
    </xf>
    <xf numFmtId="164" fontId="32" fillId="4" borderId="16" xfId="12" applyNumberFormat="1" applyFont="1" applyFill="1" applyBorder="1" applyAlignment="1">
      <alignment horizontal="center" vertical="center"/>
    </xf>
    <xf numFmtId="164" fontId="90" fillId="4" borderId="16" xfId="12" applyNumberFormat="1" applyFont="1" applyFill="1" applyBorder="1" applyAlignment="1">
      <alignment horizontal="center" vertical="center"/>
    </xf>
    <xf numFmtId="171" fontId="32" fillId="4" borderId="16" xfId="12" applyNumberFormat="1" applyFont="1" applyFill="1" applyBorder="1" applyAlignment="1">
      <alignment horizontal="center" vertical="center"/>
    </xf>
    <xf numFmtId="171" fontId="90" fillId="4" borderId="16" xfId="12" applyNumberFormat="1" applyFont="1" applyFill="1" applyBorder="1" applyAlignment="1">
      <alignment horizontal="center" vertical="center"/>
    </xf>
    <xf numFmtId="1" fontId="0" fillId="4" borderId="16" xfId="12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169" fontId="40" fillId="0" borderId="16" xfId="0" applyNumberFormat="1" applyFont="1" applyBorder="1" applyAlignment="1">
      <alignment horizontal="center" vertical="center"/>
    </xf>
    <xf numFmtId="168" fontId="41" fillId="0" borderId="16" xfId="0" applyNumberFormat="1" applyFont="1" applyBorder="1" applyAlignment="1">
      <alignment vertical="center" wrapText="1"/>
    </xf>
    <xf numFmtId="164" fontId="0" fillId="0" borderId="16" xfId="12" applyNumberFormat="1" applyFont="1" applyBorder="1" applyAlignment="1">
      <alignment horizontal="center" vertical="center"/>
    </xf>
    <xf numFmtId="164" fontId="84" fillId="0" borderId="16" xfId="12" applyNumberFormat="1" applyFont="1" applyBorder="1" applyAlignment="1">
      <alignment horizontal="center" vertical="center"/>
    </xf>
    <xf numFmtId="171" fontId="0" fillId="0" borderId="16" xfId="12" applyNumberFormat="1" applyFont="1" applyBorder="1" applyAlignment="1">
      <alignment horizontal="center" vertical="center"/>
    </xf>
    <xf numFmtId="171" fontId="84" fillId="0" borderId="16" xfId="12" applyNumberFormat="1" applyFont="1" applyBorder="1" applyAlignment="1">
      <alignment horizontal="center" vertical="center"/>
    </xf>
    <xf numFmtId="1" fontId="0" fillId="0" borderId="16" xfId="12" applyNumberFormat="1" applyFont="1" applyFill="1" applyBorder="1" applyAlignment="1">
      <alignment horizontal="center" vertical="center"/>
    </xf>
    <xf numFmtId="168" fontId="41" fillId="0" borderId="16" xfId="0" applyNumberFormat="1" applyFont="1" applyBorder="1" applyAlignment="1">
      <alignment horizontal="center" vertical="center" wrapText="1"/>
    </xf>
    <xf numFmtId="168" fontId="40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168" fontId="40" fillId="0" borderId="16" xfId="1" applyNumberFormat="1" applyFont="1" applyBorder="1" applyAlignment="1">
      <alignment horizontal="center" vertical="center"/>
    </xf>
    <xf numFmtId="168" fontId="42" fillId="0" borderId="16" xfId="0" applyNumberFormat="1" applyFont="1" applyBorder="1" applyAlignment="1">
      <alignment vertical="center" wrapText="1"/>
    </xf>
    <xf numFmtId="168" fontId="42" fillId="0" borderId="16" xfId="0" applyNumberFormat="1" applyFont="1" applyBorder="1" applyAlignment="1">
      <alignment horizontal="center" vertical="center" wrapText="1"/>
    </xf>
    <xf numFmtId="0" fontId="33" fillId="0" borderId="16" xfId="0" applyFont="1" applyBorder="1" applyAlignment="1">
      <alignment horizontal="right" vertical="center"/>
    </xf>
    <xf numFmtId="164" fontId="0" fillId="0" borderId="16" xfId="12" applyNumberFormat="1" applyFont="1" applyFill="1" applyBorder="1" applyAlignment="1">
      <alignment horizontal="center" vertical="center"/>
    </xf>
    <xf numFmtId="1" fontId="0" fillId="0" borderId="16" xfId="13" applyNumberFormat="1" applyFont="1" applyFill="1" applyBorder="1" applyAlignment="1">
      <alignment horizontal="center" vertical="center"/>
    </xf>
    <xf numFmtId="164" fontId="84" fillId="4" borderId="16" xfId="12" applyNumberFormat="1" applyFont="1" applyFill="1" applyBorder="1" applyAlignment="1">
      <alignment horizontal="center" vertical="center"/>
    </xf>
    <xf numFmtId="171" fontId="84" fillId="4" borderId="16" xfId="12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right" vertical="center"/>
    </xf>
    <xf numFmtId="171" fontId="10" fillId="0" borderId="16" xfId="12" applyNumberFormat="1" applyFont="1" applyFill="1" applyBorder="1" applyAlignment="1">
      <alignment horizontal="center" vertical="center"/>
    </xf>
    <xf numFmtId="177" fontId="32" fillId="4" borderId="16" xfId="0" applyNumberFormat="1" applyFont="1" applyFill="1" applyBorder="1" applyAlignment="1">
      <alignment horizontal="center" vertical="center"/>
    </xf>
    <xf numFmtId="177" fontId="0" fillId="4" borderId="16" xfId="12" applyNumberFormat="1" applyFont="1" applyFill="1" applyBorder="1" applyAlignment="1">
      <alignment horizontal="center" vertical="center"/>
    </xf>
    <xf numFmtId="1" fontId="16" fillId="0" borderId="16" xfId="0" applyNumberFormat="1" applyFont="1" applyBorder="1" applyAlignment="1">
      <alignment horizontal="right" vertical="center"/>
    </xf>
    <xf numFmtId="43" fontId="84" fillId="0" borderId="16" xfId="29" applyFont="1" applyBorder="1" applyAlignment="1">
      <alignment horizontal="center" vertical="center"/>
    </xf>
    <xf numFmtId="0" fontId="22" fillId="0" borderId="16" xfId="0" applyFont="1" applyBorder="1" applyAlignment="1">
      <alignment vertical="center" wrapText="1"/>
    </xf>
    <xf numFmtId="1" fontId="0" fillId="0" borderId="16" xfId="11" applyNumberFormat="1" applyFont="1" applyBorder="1" applyAlignment="1">
      <alignment horizontal="center" vertical="center"/>
    </xf>
    <xf numFmtId="2" fontId="32" fillId="0" borderId="16" xfId="0" applyNumberFormat="1" applyFont="1" applyBorder="1" applyAlignment="1">
      <alignment horizontal="right" vertical="center"/>
    </xf>
    <xf numFmtId="43" fontId="0" fillId="0" borderId="16" xfId="29" applyFont="1" applyBorder="1" applyAlignment="1">
      <alignment horizontal="center" vertical="center"/>
    </xf>
    <xf numFmtId="168" fontId="10" fillId="4" borderId="16" xfId="0" applyNumberFormat="1" applyFont="1" applyFill="1" applyBorder="1" applyAlignment="1">
      <alignment horizontal="center" vertical="center"/>
    </xf>
    <xf numFmtId="166" fontId="32" fillId="0" borderId="16" xfId="0" applyNumberFormat="1" applyFont="1" applyBorder="1" applyAlignment="1">
      <alignment horizontal="right" vertical="center"/>
    </xf>
    <xf numFmtId="0" fontId="30" fillId="0" borderId="16" xfId="0" applyFont="1" applyBorder="1" applyAlignment="1">
      <alignment vertical="center"/>
    </xf>
    <xf numFmtId="2" fontId="98" fillId="0" borderId="16" xfId="0" applyNumberFormat="1" applyFont="1" applyBorder="1" applyAlignment="1">
      <alignment horizontal="right" vertical="center"/>
    </xf>
    <xf numFmtId="169" fontId="99" fillId="0" borderId="16" xfId="0" applyNumberFormat="1" applyFont="1" applyBorder="1" applyAlignment="1">
      <alignment horizontal="center" vertical="center"/>
    </xf>
    <xf numFmtId="168" fontId="100" fillId="0" borderId="16" xfId="0" applyNumberFormat="1" applyFont="1" applyBorder="1" applyAlignment="1">
      <alignment vertical="center" wrapText="1"/>
    </xf>
    <xf numFmtId="43" fontId="95" fillId="0" borderId="16" xfId="29" applyFont="1" applyFill="1" applyBorder="1" applyAlignment="1">
      <alignment horizontal="center" vertical="center"/>
    </xf>
    <xf numFmtId="171" fontId="95" fillId="0" borderId="16" xfId="12" applyNumberFormat="1" applyFont="1" applyFill="1" applyBorder="1" applyAlignment="1">
      <alignment horizontal="center" vertical="center"/>
    </xf>
    <xf numFmtId="1" fontId="30" fillId="0" borderId="16" xfId="12" applyNumberFormat="1" applyFont="1" applyFill="1" applyBorder="1" applyAlignment="1">
      <alignment horizontal="center" vertical="center"/>
    </xf>
    <xf numFmtId="168" fontId="100" fillId="0" borderId="16" xfId="0" applyNumberFormat="1" applyFont="1" applyBorder="1" applyAlignment="1">
      <alignment horizontal="center" vertical="center" wrapText="1"/>
    </xf>
    <xf numFmtId="0" fontId="0" fillId="0" borderId="16" xfId="11" applyFont="1" applyBorder="1" applyAlignment="1">
      <alignment horizontal="center" vertical="center"/>
    </xf>
    <xf numFmtId="171" fontId="84" fillId="0" borderId="16" xfId="12" applyNumberFormat="1" applyFont="1" applyFill="1" applyBorder="1" applyAlignment="1">
      <alignment horizontal="center" vertical="center"/>
    </xf>
    <xf numFmtId="168" fontId="6" fillId="0" borderId="16" xfId="0" applyNumberFormat="1" applyFont="1" applyBorder="1" applyAlignment="1">
      <alignment horizontal="center" vertical="center"/>
    </xf>
    <xf numFmtId="9" fontId="0" fillId="0" borderId="16" xfId="1" applyFont="1" applyBorder="1" applyAlignment="1">
      <alignment vertical="center"/>
    </xf>
    <xf numFmtId="0" fontId="17" fillId="3" borderId="16" xfId="0" applyFont="1" applyFill="1" applyBorder="1" applyAlignment="1">
      <alignment horizontal="left" vertical="center"/>
    </xf>
    <xf numFmtId="168" fontId="17" fillId="3" borderId="16" xfId="0" applyNumberFormat="1" applyFont="1" applyFill="1" applyBorder="1" applyAlignment="1">
      <alignment horizontal="left" vertical="center"/>
    </xf>
    <xf numFmtId="9" fontId="0" fillId="0" borderId="16" xfId="11" applyNumberFormat="1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6" xfId="0" applyFont="1" applyBorder="1" applyAlignment="1">
      <alignment vertical="center"/>
    </xf>
    <xf numFmtId="168" fontId="8" fillId="0" borderId="16" xfId="0" applyNumberFormat="1" applyFont="1" applyBorder="1" applyAlignment="1">
      <alignment vertical="center"/>
    </xf>
    <xf numFmtId="0" fontId="0" fillId="0" borderId="16" xfId="11" applyFont="1" applyBorder="1" applyAlignment="1">
      <alignment vertical="center"/>
    </xf>
    <xf numFmtId="171" fontId="84" fillId="0" borderId="16" xfId="12" applyNumberFormat="1" applyFont="1" applyFill="1" applyBorder="1" applyAlignment="1">
      <alignment vertical="center"/>
    </xf>
    <xf numFmtId="9" fontId="0" fillId="0" borderId="16" xfId="1" applyFont="1" applyFill="1" applyBorder="1" applyAlignment="1">
      <alignment vertical="center"/>
    </xf>
    <xf numFmtId="171" fontId="84" fillId="0" borderId="16" xfId="11" applyNumberFormat="1" applyFont="1" applyBorder="1" applyAlignment="1">
      <alignment vertical="center"/>
    </xf>
    <xf numFmtId="171" fontId="84" fillId="0" borderId="16" xfId="16" applyNumberFormat="1" applyFont="1" applyFill="1" applyBorder="1" applyAlignment="1">
      <alignment vertical="center"/>
    </xf>
    <xf numFmtId="171" fontId="92" fillId="0" borderId="16" xfId="29" applyNumberFormat="1" applyFont="1" applyFill="1" applyBorder="1" applyAlignment="1">
      <alignment horizontal="center" vertical="center"/>
    </xf>
    <xf numFmtId="171" fontId="92" fillId="0" borderId="16" xfId="12" applyNumberFormat="1" applyFont="1" applyFill="1" applyBorder="1" applyAlignment="1">
      <alignment vertical="center"/>
    </xf>
    <xf numFmtId="171" fontId="93" fillId="0" borderId="16" xfId="12" applyNumberFormat="1" applyFont="1" applyFill="1" applyBorder="1" applyAlignment="1">
      <alignment vertical="center"/>
    </xf>
    <xf numFmtId="0" fontId="84" fillId="0" borderId="16" xfId="11" applyFont="1" applyBorder="1" applyAlignment="1">
      <alignment vertical="center"/>
    </xf>
    <xf numFmtId="168" fontId="94" fillId="0" borderId="16" xfId="0" applyNumberFormat="1" applyFont="1" applyBorder="1" applyAlignment="1">
      <alignment horizontal="left" vertical="center"/>
    </xf>
    <xf numFmtId="0" fontId="8" fillId="0" borderId="16" xfId="11" applyFont="1" applyBorder="1" applyAlignment="1">
      <alignment vertical="center"/>
    </xf>
    <xf numFmtId="171" fontId="88" fillId="34" borderId="16" xfId="29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32" fillId="0" borderId="17" xfId="0" applyFont="1" applyBorder="1" applyAlignment="1">
      <alignment horizontal="right" vertical="center"/>
    </xf>
    <xf numFmtId="0" fontId="6" fillId="0" borderId="17" xfId="0" applyFont="1" applyBorder="1" applyAlignment="1">
      <alignment vertical="center" wrapText="1"/>
    </xf>
    <xf numFmtId="168" fontId="0" fillId="0" borderId="17" xfId="0" applyNumberFormat="1" applyBorder="1" applyAlignment="1">
      <alignment horizontal="center" vertical="center"/>
    </xf>
    <xf numFmtId="168" fontId="6" fillId="0" borderId="17" xfId="0" applyNumberFormat="1" applyFont="1" applyBorder="1" applyAlignment="1">
      <alignment vertical="center"/>
    </xf>
    <xf numFmtId="0" fontId="103" fillId="32" borderId="17" xfId="29" applyNumberFormat="1" applyFont="1" applyFill="1" applyBorder="1" applyAlignment="1">
      <alignment horizontal="centerContinuous" vertical="center" wrapText="1"/>
    </xf>
    <xf numFmtId="43" fontId="104" fillId="33" borderId="17" xfId="29" applyFont="1" applyFill="1" applyBorder="1" applyAlignment="1">
      <alignment horizontal="left"/>
    </xf>
    <xf numFmtId="43" fontId="104" fillId="0" borderId="17" xfId="29" applyFont="1" applyFill="1" applyBorder="1" applyAlignment="1">
      <alignment horizontal="left"/>
    </xf>
    <xf numFmtId="43" fontId="104" fillId="22" borderId="17" xfId="29" applyFont="1" applyFill="1" applyBorder="1" applyAlignment="1">
      <alignment horizontal="left"/>
    </xf>
    <xf numFmtId="9" fontId="0" fillId="0" borderId="17" xfId="11" applyNumberFormat="1" applyFon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1" fontId="8" fillId="0" borderId="17" xfId="11" applyNumberFormat="1" applyFont="1" applyBorder="1" applyAlignment="1">
      <alignment vertical="center"/>
    </xf>
    <xf numFmtId="1" fontId="0" fillId="0" borderId="17" xfId="11" applyNumberFormat="1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7" fontId="7" fillId="0" borderId="17" xfId="29" applyNumberFormat="1" applyFont="1" applyFill="1" applyBorder="1" applyAlignment="1">
      <alignment horizontal="center" vertical="center" wrapText="1"/>
    </xf>
    <xf numFmtId="171" fontId="81" fillId="0" borderId="17" xfId="29" applyNumberFormat="1" applyFont="1" applyFill="1" applyBorder="1" applyAlignment="1">
      <alignment vertical="center"/>
    </xf>
    <xf numFmtId="0" fontId="7" fillId="27" borderId="17" xfId="11" applyFont="1" applyFill="1" applyBorder="1" applyAlignment="1">
      <alignment horizontal="center" vertical="center" wrapText="1"/>
    </xf>
    <xf numFmtId="0" fontId="0" fillId="27" borderId="17" xfId="0" applyFill="1" applyBorder="1" applyAlignment="1">
      <alignment horizontal="center" vertical="center"/>
    </xf>
    <xf numFmtId="0" fontId="7" fillId="0" borderId="17" xfId="1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left" vertical="center" wrapText="1"/>
    </xf>
    <xf numFmtId="168" fontId="17" fillId="0" borderId="17" xfId="0" applyNumberFormat="1" applyFont="1" applyBorder="1" applyAlignment="1">
      <alignment horizontal="center" vertical="center"/>
    </xf>
    <xf numFmtId="171" fontId="7" fillId="26" borderId="17" xfId="29" applyNumberFormat="1" applyFont="1" applyFill="1" applyBorder="1" applyAlignment="1">
      <alignment horizontal="center" vertical="center" wrapText="1"/>
    </xf>
    <xf numFmtId="9" fontId="7" fillId="22" borderId="17" xfId="11" applyNumberFormat="1" applyFont="1" applyFill="1" applyBorder="1" applyAlignment="1">
      <alignment horizontal="center" vertical="center" wrapText="1"/>
    </xf>
    <xf numFmtId="171" fontId="88" fillId="23" borderId="17" xfId="29" applyNumberFormat="1" applyFont="1" applyFill="1" applyBorder="1" applyAlignment="1">
      <alignment horizontal="center" vertical="center" wrapText="1"/>
    </xf>
    <xf numFmtId="9" fontId="7" fillId="24" borderId="17" xfId="11" applyNumberFormat="1" applyFont="1" applyFill="1" applyBorder="1" applyAlignment="1">
      <alignment horizontal="center" vertical="center" wrapText="1"/>
    </xf>
    <xf numFmtId="9" fontId="7" fillId="0" borderId="17" xfId="11" applyNumberFormat="1" applyFont="1" applyBorder="1" applyAlignment="1">
      <alignment horizontal="center" vertical="center" wrapText="1"/>
    </xf>
    <xf numFmtId="9" fontId="7" fillId="23" borderId="17" xfId="11" applyNumberFormat="1" applyFont="1" applyFill="1" applyBorder="1" applyAlignment="1">
      <alignment horizontal="center" vertical="center" wrapText="1"/>
    </xf>
    <xf numFmtId="43" fontId="0" fillId="0" borderId="17" xfId="12" applyFont="1" applyFill="1" applyBorder="1" applyAlignment="1">
      <alignment horizontal="center" vertical="center"/>
    </xf>
    <xf numFmtId="171" fontId="81" fillId="0" borderId="17" xfId="29" applyNumberFormat="1" applyFont="1" applyBorder="1" applyAlignment="1">
      <alignment vertical="center"/>
    </xf>
    <xf numFmtId="1" fontId="7" fillId="0" borderId="17" xfId="11" applyNumberFormat="1" applyFont="1" applyBorder="1" applyAlignment="1">
      <alignment horizontal="center" vertical="center" wrapText="1"/>
    </xf>
    <xf numFmtId="164" fontId="39" fillId="0" borderId="17" xfId="29" applyNumberFormat="1" applyFont="1" applyFill="1" applyBorder="1" applyAlignment="1">
      <alignment horizontal="center" vertical="center"/>
    </xf>
    <xf numFmtId="171" fontId="39" fillId="0" borderId="17" xfId="29" applyNumberFormat="1" applyFont="1" applyFill="1" applyBorder="1" applyAlignment="1">
      <alignment horizontal="center" vertical="center"/>
    </xf>
    <xf numFmtId="171" fontId="89" fillId="2" borderId="17" xfId="29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vertical="center" wrapText="1"/>
    </xf>
    <xf numFmtId="168" fontId="17" fillId="0" borderId="17" xfId="0" applyNumberFormat="1" applyFont="1" applyBorder="1" applyAlignment="1">
      <alignment vertical="center"/>
    </xf>
    <xf numFmtId="171" fontId="0" fillId="0" borderId="17" xfId="29" applyNumberFormat="1" applyFont="1" applyFill="1" applyBorder="1" applyAlignment="1">
      <alignment horizontal="center" vertical="center"/>
    </xf>
    <xf numFmtId="43" fontId="0" fillId="0" borderId="17" xfId="12" applyFont="1" applyFill="1" applyBorder="1" applyAlignment="1">
      <alignment vertical="center"/>
    </xf>
    <xf numFmtId="0" fontId="32" fillId="3" borderId="17" xfId="0" applyFont="1" applyFill="1" applyBorder="1" applyAlignment="1">
      <alignment horizontal="right" vertical="center"/>
    </xf>
    <xf numFmtId="0" fontId="17" fillId="3" borderId="17" xfId="0" applyFont="1" applyFill="1" applyBorder="1" applyAlignment="1">
      <alignment vertical="center" wrapText="1"/>
    </xf>
    <xf numFmtId="168" fontId="101" fillId="3" borderId="17" xfId="0" applyNumberFormat="1" applyFont="1" applyFill="1" applyBorder="1" applyAlignment="1">
      <alignment horizontal="center" vertical="center"/>
    </xf>
    <xf numFmtId="171" fontId="10" fillId="0" borderId="17" xfId="29" applyNumberFormat="1" applyFont="1" applyFill="1" applyBorder="1" applyAlignment="1">
      <alignment horizontal="center" vertical="center"/>
    </xf>
    <xf numFmtId="171" fontId="10" fillId="0" borderId="17" xfId="12" applyNumberFormat="1" applyFont="1" applyFill="1" applyBorder="1" applyAlignment="1">
      <alignment vertical="center"/>
    </xf>
    <xf numFmtId="171" fontId="90" fillId="0" borderId="17" xfId="12" applyNumberFormat="1" applyFont="1" applyFill="1" applyBorder="1" applyAlignment="1">
      <alignment vertical="center"/>
    </xf>
    <xf numFmtId="1" fontId="0" fillId="0" borderId="17" xfId="12" applyNumberFormat="1" applyFont="1" applyFill="1" applyBorder="1" applyAlignment="1">
      <alignment vertical="center"/>
    </xf>
    <xf numFmtId="168" fontId="105" fillId="0" borderId="17" xfId="0" applyNumberFormat="1" applyFont="1" applyBorder="1" applyAlignment="1">
      <alignment horizontal="center" vertical="center"/>
    </xf>
    <xf numFmtId="168" fontId="106" fillId="0" borderId="17" xfId="0" applyNumberFormat="1" applyFont="1" applyBorder="1" applyAlignment="1">
      <alignment vertical="center"/>
    </xf>
    <xf numFmtId="164" fontId="81" fillId="0" borderId="17" xfId="29" applyNumberFormat="1" applyFont="1" applyFill="1" applyBorder="1" applyAlignment="1">
      <alignment horizontal="center" vertical="center"/>
    </xf>
    <xf numFmtId="171" fontId="81" fillId="0" borderId="17" xfId="29" applyNumberFormat="1" applyFont="1" applyBorder="1" applyAlignment="1">
      <alignment horizontal="center" vertical="center"/>
    </xf>
    <xf numFmtId="171" fontId="81" fillId="0" borderId="17" xfId="29" applyNumberFormat="1" applyFont="1" applyFill="1" applyBorder="1" applyAlignment="1">
      <alignment horizontal="center" vertical="center"/>
    </xf>
    <xf numFmtId="1" fontId="89" fillId="0" borderId="17" xfId="12" applyNumberFormat="1" applyFont="1" applyFill="1" applyBorder="1" applyAlignment="1">
      <alignment vertical="center"/>
    </xf>
    <xf numFmtId="171" fontId="89" fillId="0" borderId="17" xfId="29" applyNumberFormat="1" applyFont="1" applyBorder="1" applyAlignment="1">
      <alignment horizontal="center" vertical="center"/>
    </xf>
    <xf numFmtId="1" fontId="105" fillId="0" borderId="17" xfId="12" applyNumberFormat="1" applyFont="1" applyFill="1" applyBorder="1" applyAlignment="1">
      <alignment vertical="center"/>
    </xf>
    <xf numFmtId="1" fontId="84" fillId="0" borderId="17" xfId="12" applyNumberFormat="1" applyFont="1" applyFill="1" applyBorder="1" applyAlignment="1">
      <alignment vertical="center"/>
    </xf>
    <xf numFmtId="0" fontId="32" fillId="4" borderId="17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vertical="center" wrapText="1"/>
    </xf>
    <xf numFmtId="168" fontId="32" fillId="4" borderId="17" xfId="0" applyNumberFormat="1" applyFont="1" applyFill="1" applyBorder="1" applyAlignment="1">
      <alignment horizontal="center" vertical="center"/>
    </xf>
    <xf numFmtId="164" fontId="32" fillId="4" borderId="17" xfId="2245" applyNumberFormat="1" applyFont="1" applyFill="1" applyBorder="1" applyAlignment="1">
      <alignment horizontal="center" vertical="center"/>
    </xf>
    <xf numFmtId="164" fontId="32" fillId="4" borderId="17" xfId="12" applyNumberFormat="1" applyFont="1" applyFill="1" applyBorder="1" applyAlignment="1">
      <alignment vertical="center"/>
    </xf>
    <xf numFmtId="164" fontId="32" fillId="0" borderId="17" xfId="12" applyNumberFormat="1" applyFont="1" applyFill="1" applyBorder="1" applyAlignment="1">
      <alignment vertical="center"/>
    </xf>
    <xf numFmtId="164" fontId="90" fillId="4" borderId="17" xfId="12" applyNumberFormat="1" applyFont="1" applyFill="1" applyBorder="1" applyAlignment="1">
      <alignment vertical="center"/>
    </xf>
    <xf numFmtId="171" fontId="32" fillId="4" borderId="17" xfId="12" applyNumberFormat="1" applyFont="1" applyFill="1" applyBorder="1" applyAlignment="1">
      <alignment vertical="center"/>
    </xf>
    <xf numFmtId="171" fontId="32" fillId="0" borderId="17" xfId="12" applyNumberFormat="1" applyFont="1" applyFill="1" applyBorder="1" applyAlignment="1">
      <alignment vertical="center"/>
    </xf>
    <xf numFmtId="1" fontId="90" fillId="4" borderId="17" xfId="12" applyNumberFormat="1" applyFont="1" applyFill="1" applyBorder="1" applyAlignment="1">
      <alignment vertical="center"/>
    </xf>
    <xf numFmtId="171" fontId="90" fillId="4" borderId="17" xfId="12" applyNumberFormat="1" applyFont="1" applyFill="1" applyBorder="1" applyAlignment="1">
      <alignment vertical="center"/>
    </xf>
    <xf numFmtId="1" fontId="0" fillId="4" borderId="17" xfId="12" applyNumberFormat="1" applyFont="1" applyFill="1" applyBorder="1" applyAlignment="1">
      <alignment vertical="center"/>
    </xf>
    <xf numFmtId="0" fontId="0" fillId="0" borderId="17" xfId="0" applyBorder="1" applyAlignment="1">
      <alignment horizontal="right" vertical="center"/>
    </xf>
    <xf numFmtId="169" fontId="40" fillId="0" borderId="17" xfId="0" applyNumberFormat="1" applyFont="1" applyBorder="1" applyAlignment="1">
      <alignment horizontal="center" vertical="center"/>
    </xf>
    <xf numFmtId="168" fontId="41" fillId="0" borderId="17" xfId="0" applyNumberFormat="1" applyFont="1" applyBorder="1" applyAlignment="1">
      <alignment vertical="center" wrapText="1"/>
    </xf>
    <xf numFmtId="164" fontId="0" fillId="0" borderId="17" xfId="29" applyNumberFormat="1" applyFont="1" applyFill="1" applyBorder="1" applyAlignment="1">
      <alignment horizontal="center" vertical="center"/>
    </xf>
    <xf numFmtId="164" fontId="0" fillId="0" borderId="17" xfId="12" applyNumberFormat="1" applyFont="1" applyBorder="1" applyAlignment="1">
      <alignment vertical="center"/>
    </xf>
    <xf numFmtId="164" fontId="0" fillId="0" borderId="17" xfId="12" applyNumberFormat="1" applyFont="1" applyFill="1" applyBorder="1" applyAlignment="1">
      <alignment vertical="center"/>
    </xf>
    <xf numFmtId="164" fontId="84" fillId="0" borderId="17" xfId="12" applyNumberFormat="1" applyFont="1" applyBorder="1" applyAlignment="1">
      <alignment vertical="center"/>
    </xf>
    <xf numFmtId="9" fontId="0" fillId="0" borderId="17" xfId="14" applyFont="1" applyBorder="1" applyAlignment="1">
      <alignment vertical="center"/>
    </xf>
    <xf numFmtId="165" fontId="0" fillId="0" borderId="17" xfId="0" applyNumberFormat="1" applyBorder="1" applyAlignment="1">
      <alignment horizontal="center" vertical="center"/>
    </xf>
    <xf numFmtId="171" fontId="0" fillId="0" borderId="17" xfId="12" applyNumberFormat="1" applyFont="1" applyBorder="1" applyAlignment="1">
      <alignment vertical="center"/>
    </xf>
    <xf numFmtId="171" fontId="0" fillId="0" borderId="17" xfId="12" applyNumberFormat="1" applyFont="1" applyFill="1" applyBorder="1" applyAlignment="1">
      <alignment vertical="center"/>
    </xf>
    <xf numFmtId="171" fontId="84" fillId="0" borderId="17" xfId="12" applyNumberFormat="1" applyFont="1" applyBorder="1" applyAlignment="1">
      <alignment vertical="center"/>
    </xf>
    <xf numFmtId="168" fontId="40" fillId="0" borderId="17" xfId="0" applyNumberFormat="1" applyFont="1" applyBorder="1" applyAlignment="1">
      <alignment horizontal="center" vertical="center"/>
    </xf>
    <xf numFmtId="164" fontId="10" fillId="0" borderId="17" xfId="29" applyNumberFormat="1" applyFont="1" applyFill="1" applyBorder="1" applyAlignment="1">
      <alignment horizontal="center" vertical="center"/>
    </xf>
    <xf numFmtId="164" fontId="10" fillId="0" borderId="17" xfId="12" applyNumberFormat="1" applyFont="1" applyFill="1" applyBorder="1" applyAlignment="1">
      <alignment vertical="center"/>
    </xf>
    <xf numFmtId="164" fontId="90" fillId="0" borderId="17" xfId="12" applyNumberFormat="1" applyFont="1" applyFill="1" applyBorder="1" applyAlignment="1">
      <alignment vertical="center"/>
    </xf>
    <xf numFmtId="0" fontId="0" fillId="0" borderId="17" xfId="11" applyFont="1" applyBorder="1" applyAlignment="1">
      <alignment vertical="center"/>
    </xf>
    <xf numFmtId="9" fontId="10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 wrapText="1"/>
    </xf>
    <xf numFmtId="168" fontId="40" fillId="0" borderId="17" xfId="1" applyNumberFormat="1" applyFont="1" applyBorder="1" applyAlignment="1">
      <alignment horizontal="center" vertical="center"/>
    </xf>
    <xf numFmtId="168" fontId="42" fillId="0" borderId="17" xfId="0" applyNumberFormat="1" applyFont="1" applyBorder="1" applyAlignment="1">
      <alignment vertical="center" wrapText="1"/>
    </xf>
    <xf numFmtId="0" fontId="33" fillId="0" borderId="17" xfId="0" applyFont="1" applyBorder="1" applyAlignment="1">
      <alignment horizontal="right" vertical="center"/>
    </xf>
    <xf numFmtId="164" fontId="84" fillId="0" borderId="17" xfId="12" applyNumberFormat="1" applyFont="1" applyFill="1" applyBorder="1" applyAlignment="1">
      <alignment vertical="center"/>
    </xf>
    <xf numFmtId="9" fontId="0" fillId="0" borderId="17" xfId="14" applyFont="1" applyFill="1" applyBorder="1" applyAlignment="1">
      <alignment vertical="center"/>
    </xf>
    <xf numFmtId="171" fontId="84" fillId="0" borderId="17" xfId="12" applyNumberFormat="1" applyFont="1" applyFill="1" applyBorder="1" applyAlignment="1">
      <alignment vertical="center"/>
    </xf>
    <xf numFmtId="1" fontId="0" fillId="0" borderId="17" xfId="13" applyNumberFormat="1" applyFont="1" applyFill="1" applyBorder="1" applyAlignment="1">
      <alignment vertical="center"/>
    </xf>
    <xf numFmtId="164" fontId="84" fillId="4" borderId="17" xfId="12" applyNumberFormat="1" applyFont="1" applyFill="1" applyBorder="1" applyAlignment="1">
      <alignment vertical="center"/>
    </xf>
    <xf numFmtId="1" fontId="84" fillId="4" borderId="17" xfId="12" applyNumberFormat="1" applyFont="1" applyFill="1" applyBorder="1" applyAlignment="1">
      <alignment vertical="center"/>
    </xf>
    <xf numFmtId="171" fontId="84" fillId="4" borderId="17" xfId="12" applyNumberFormat="1" applyFont="1" applyFill="1" applyBorder="1" applyAlignment="1">
      <alignment vertical="center"/>
    </xf>
    <xf numFmtId="164" fontId="89" fillId="0" borderId="17" xfId="29" applyNumberFormat="1" applyFont="1" applyFill="1" applyBorder="1" applyAlignment="1">
      <alignment horizontal="center" vertical="center"/>
    </xf>
    <xf numFmtId="171" fontId="89" fillId="0" borderId="17" xfId="29" applyNumberFormat="1" applyFont="1" applyFill="1" applyBorder="1" applyAlignment="1">
      <alignment vertical="center"/>
    </xf>
    <xf numFmtId="171" fontId="89" fillId="0" borderId="17" xfId="29" applyNumberFormat="1" applyFont="1" applyFill="1" applyBorder="1" applyAlignment="1">
      <alignment horizontal="center" vertical="center"/>
    </xf>
    <xf numFmtId="171" fontId="89" fillId="0" borderId="17" xfId="29" applyNumberFormat="1" applyFont="1" applyBorder="1" applyAlignment="1">
      <alignment vertical="center"/>
    </xf>
    <xf numFmtId="43" fontId="32" fillId="4" borderId="17" xfId="29" applyFont="1" applyFill="1" applyBorder="1" applyAlignment="1">
      <alignment horizontal="center" vertical="center"/>
    </xf>
    <xf numFmtId="43" fontId="32" fillId="0" borderId="17" xfId="29" applyFont="1" applyFill="1" applyBorder="1" applyAlignment="1">
      <alignment vertical="center"/>
    </xf>
    <xf numFmtId="43" fontId="0" fillId="0" borderId="17" xfId="29" applyFont="1" applyFill="1" applyBorder="1" applyAlignment="1">
      <alignment horizontal="center" vertical="center"/>
    </xf>
    <xf numFmtId="43" fontId="0" fillId="0" borderId="17" xfId="29" applyFont="1" applyBorder="1" applyAlignment="1">
      <alignment vertical="center"/>
    </xf>
    <xf numFmtId="43" fontId="84" fillId="0" borderId="17" xfId="29" applyFont="1" applyBorder="1" applyAlignment="1">
      <alignment vertical="center"/>
    </xf>
    <xf numFmtId="43" fontId="84" fillId="0" borderId="17" xfId="29" applyFont="1" applyFill="1" applyBorder="1" applyAlignment="1">
      <alignment vertical="center"/>
    </xf>
    <xf numFmtId="0" fontId="22" fillId="0" borderId="17" xfId="0" applyFont="1" applyBorder="1" applyAlignment="1">
      <alignment vertical="center" wrapText="1"/>
    </xf>
    <xf numFmtId="1" fontId="95" fillId="0" borderId="17" xfId="12" applyNumberFormat="1" applyFont="1" applyFill="1" applyBorder="1" applyAlignment="1">
      <alignment vertical="center"/>
    </xf>
    <xf numFmtId="2" fontId="32" fillId="0" borderId="17" xfId="0" applyNumberFormat="1" applyFont="1" applyBorder="1" applyAlignment="1">
      <alignment horizontal="right" vertical="center"/>
    </xf>
    <xf numFmtId="43" fontId="0" fillId="0" borderId="17" xfId="29" applyFont="1" applyFill="1" applyBorder="1" applyAlignment="1">
      <alignment vertical="center"/>
    </xf>
    <xf numFmtId="171" fontId="0" fillId="0" borderId="17" xfId="11" applyNumberFormat="1" applyFont="1" applyBorder="1" applyAlignment="1">
      <alignment vertical="center"/>
    </xf>
    <xf numFmtId="168" fontId="10" fillId="0" borderId="17" xfId="0" applyNumberFormat="1" applyFont="1" applyBorder="1" applyAlignment="1">
      <alignment horizontal="center" vertical="center"/>
    </xf>
    <xf numFmtId="168" fontId="10" fillId="4" borderId="17" xfId="0" applyNumberFormat="1" applyFont="1" applyFill="1" applyBorder="1" applyAlignment="1">
      <alignment horizontal="center" vertical="center"/>
    </xf>
    <xf numFmtId="43" fontId="10" fillId="0" borderId="17" xfId="29" applyFont="1" applyFill="1" applyBorder="1" applyAlignment="1">
      <alignment vertical="center"/>
    </xf>
    <xf numFmtId="171" fontId="10" fillId="4" borderId="17" xfId="12" applyNumberFormat="1" applyFont="1" applyFill="1" applyBorder="1" applyAlignment="1">
      <alignment vertical="center"/>
    </xf>
    <xf numFmtId="166" fontId="32" fillId="0" borderId="17" xfId="0" applyNumberFormat="1" applyFont="1" applyBorder="1" applyAlignment="1">
      <alignment horizontal="right" vertical="center"/>
    </xf>
    <xf numFmtId="9" fontId="0" fillId="4" borderId="17" xfId="14" applyFont="1" applyFill="1" applyBorder="1" applyAlignment="1">
      <alignment vertical="center"/>
    </xf>
    <xf numFmtId="165" fontId="0" fillId="4" borderId="17" xfId="0" applyNumberFormat="1" applyFill="1" applyBorder="1" applyAlignment="1">
      <alignment horizontal="center" vertical="center"/>
    </xf>
    <xf numFmtId="168" fontId="84" fillId="0" borderId="17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vertical="center"/>
    </xf>
    <xf numFmtId="168" fontId="100" fillId="0" borderId="17" xfId="0" applyNumberFormat="1" applyFont="1" applyBorder="1" applyAlignment="1">
      <alignment vertical="center" wrapText="1"/>
    </xf>
    <xf numFmtId="43" fontId="30" fillId="0" borderId="17" xfId="29" applyFont="1" applyFill="1" applyBorder="1" applyAlignment="1">
      <alignment horizontal="center" vertical="center"/>
    </xf>
    <xf numFmtId="43" fontId="95" fillId="0" borderId="17" xfId="29" applyFont="1" applyFill="1" applyBorder="1" applyAlignment="1">
      <alignment vertical="center"/>
    </xf>
    <xf numFmtId="165" fontId="30" fillId="0" borderId="17" xfId="0" applyNumberFormat="1" applyFont="1" applyBorder="1" applyAlignment="1">
      <alignment horizontal="center" vertical="center"/>
    </xf>
    <xf numFmtId="171" fontId="95" fillId="0" borderId="17" xfId="12" applyNumberFormat="1" applyFont="1" applyFill="1" applyBorder="1" applyAlignment="1">
      <alignment vertical="center"/>
    </xf>
    <xf numFmtId="1" fontId="30" fillId="0" borderId="17" xfId="12" applyNumberFormat="1" applyFont="1" applyFill="1" applyBorder="1" applyAlignment="1">
      <alignment vertical="center"/>
    </xf>
    <xf numFmtId="168" fontId="29" fillId="0" borderId="17" xfId="0" applyNumberFormat="1" applyFont="1" applyBorder="1" applyAlignment="1">
      <alignment horizontal="center" vertical="center"/>
    </xf>
    <xf numFmtId="1" fontId="84" fillId="0" borderId="17" xfId="11" applyNumberFormat="1" applyFont="1" applyBorder="1" applyAlignment="1">
      <alignment vertical="center"/>
    </xf>
    <xf numFmtId="168" fontId="40" fillId="0" borderId="17" xfId="1" applyNumberFormat="1" applyFont="1" applyFill="1" applyBorder="1" applyAlignment="1">
      <alignment horizontal="center" vertical="center"/>
    </xf>
    <xf numFmtId="168" fontId="0" fillId="0" borderId="17" xfId="1" applyNumberFormat="1" applyFont="1" applyFill="1" applyBorder="1" applyAlignment="1">
      <alignment horizontal="center" vertical="center"/>
    </xf>
    <xf numFmtId="164" fontId="0" fillId="0" borderId="17" xfId="0" applyNumberFormat="1" applyBorder="1" applyAlignment="1">
      <alignment vertical="center"/>
    </xf>
    <xf numFmtId="9" fontId="0" fillId="0" borderId="17" xfId="1" applyFont="1" applyBorder="1" applyAlignment="1">
      <alignment vertical="center"/>
    </xf>
    <xf numFmtId="0" fontId="8" fillId="0" borderId="17" xfId="0" applyFont="1" applyBorder="1" applyAlignment="1">
      <alignment vertical="center" wrapText="1"/>
    </xf>
    <xf numFmtId="168" fontId="8" fillId="0" borderId="17" xfId="0" applyNumberFormat="1" applyFont="1" applyBorder="1" applyAlignment="1">
      <alignment vertical="center"/>
    </xf>
    <xf numFmtId="9" fontId="0" fillId="0" borderId="17" xfId="1" applyFont="1" applyFill="1" applyBorder="1" applyAlignment="1">
      <alignment vertical="center"/>
    </xf>
    <xf numFmtId="171" fontId="84" fillId="0" borderId="17" xfId="11" applyNumberFormat="1" applyFont="1" applyBorder="1" applyAlignment="1">
      <alignment vertical="center"/>
    </xf>
    <xf numFmtId="0" fontId="8" fillId="0" borderId="17" xfId="11" applyFont="1" applyBorder="1" applyAlignment="1">
      <alignment vertical="center"/>
    </xf>
    <xf numFmtId="171" fontId="84" fillId="0" borderId="17" xfId="16" applyNumberFormat="1" applyFont="1" applyFill="1" applyBorder="1" applyAlignment="1">
      <alignment vertical="center"/>
    </xf>
    <xf numFmtId="1" fontId="84" fillId="0" borderId="17" xfId="16" applyNumberFormat="1" applyFont="1" applyFill="1" applyBorder="1" applyAlignment="1">
      <alignment vertical="center"/>
    </xf>
    <xf numFmtId="171" fontId="92" fillId="0" borderId="17" xfId="29" applyNumberFormat="1" applyFont="1" applyFill="1" applyBorder="1" applyAlignment="1">
      <alignment horizontal="center" vertical="center"/>
    </xf>
    <xf numFmtId="171" fontId="92" fillId="0" borderId="17" xfId="12" applyNumberFormat="1" applyFont="1" applyFill="1" applyBorder="1" applyAlignment="1">
      <alignment vertical="center"/>
    </xf>
    <xf numFmtId="1" fontId="92" fillId="0" borderId="17" xfId="12" applyNumberFormat="1" applyFont="1" applyFill="1" applyBorder="1" applyAlignment="1">
      <alignment vertical="center"/>
    </xf>
    <xf numFmtId="171" fontId="93" fillId="0" borderId="17" xfId="12" applyNumberFormat="1" applyFont="1" applyFill="1" applyBorder="1" applyAlignment="1">
      <alignment vertical="center"/>
    </xf>
    <xf numFmtId="0" fontId="84" fillId="0" borderId="17" xfId="11" applyFont="1" applyBorder="1" applyAlignment="1">
      <alignment vertical="center"/>
    </xf>
    <xf numFmtId="168" fontId="94" fillId="0" borderId="17" xfId="0" applyNumberFormat="1" applyFont="1" applyBorder="1" applyAlignment="1">
      <alignment horizontal="left" vertical="center"/>
    </xf>
    <xf numFmtId="0" fontId="103" fillId="0" borderId="17" xfId="29" applyNumberFormat="1" applyFont="1" applyFill="1" applyBorder="1" applyAlignment="1">
      <alignment horizontal="centerContinuous" vertical="center" wrapText="1"/>
    </xf>
    <xf numFmtId="0" fontId="103" fillId="32" borderId="17" xfId="29" applyNumberFormat="1" applyFont="1" applyFill="1" applyBorder="1" applyAlignment="1">
      <alignment horizontal="center" vertical="top" wrapText="1"/>
    </xf>
    <xf numFmtId="171" fontId="81" fillId="0" borderId="16" xfId="29" applyNumberFormat="1" applyFont="1" applyFill="1" applyBorder="1" applyAlignment="1">
      <alignment vertical="center"/>
    </xf>
    <xf numFmtId="171" fontId="81" fillId="0" borderId="16" xfId="29" applyNumberFormat="1" applyFont="1" applyFill="1" applyBorder="1" applyAlignment="1">
      <alignment horizontal="center" vertical="center"/>
    </xf>
    <xf numFmtId="177" fontId="7" fillId="27" borderId="16" xfId="29" applyNumberFormat="1" applyFont="1" applyFill="1" applyBorder="1" applyAlignment="1">
      <alignment vertical="center" wrapText="1"/>
    </xf>
    <xf numFmtId="0" fontId="108" fillId="0" borderId="17" xfId="0" applyFont="1" applyBorder="1" applyAlignment="1">
      <alignment horizontal="center" vertical="center"/>
    </xf>
    <xf numFmtId="0" fontId="109" fillId="0" borderId="17" xfId="0" applyFont="1" applyBorder="1" applyAlignment="1">
      <alignment horizontal="center" vertical="center" wrapText="1"/>
    </xf>
    <xf numFmtId="0" fontId="110" fillId="0" borderId="17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vertical="center" wrapText="1"/>
    </xf>
    <xf numFmtId="43" fontId="39" fillId="2" borderId="17" xfId="29" applyFont="1" applyFill="1" applyBorder="1" applyAlignment="1">
      <alignment horizontal="center" vertical="center"/>
    </xf>
    <xf numFmtId="43" fontId="89" fillId="0" borderId="17" xfId="29" applyFont="1" applyBorder="1" applyAlignment="1">
      <alignment horizontal="center" vertical="center"/>
    </xf>
    <xf numFmtId="43" fontId="107" fillId="0" borderId="17" xfId="29" applyFont="1" applyBorder="1" applyAlignment="1">
      <alignment horizontal="center" vertical="center"/>
    </xf>
    <xf numFmtId="43" fontId="81" fillId="0" borderId="17" xfId="29" applyFont="1" applyBorder="1" applyAlignment="1">
      <alignment horizontal="center" vertical="center"/>
    </xf>
    <xf numFmtId="43" fontId="32" fillId="4" borderId="17" xfId="2245" applyFont="1" applyFill="1" applyBorder="1" applyAlignment="1">
      <alignment horizontal="center" vertical="center"/>
    </xf>
    <xf numFmtId="43" fontId="32" fillId="4" borderId="17" xfId="12" applyFont="1" applyFill="1" applyBorder="1" applyAlignment="1">
      <alignment vertical="center"/>
    </xf>
    <xf numFmtId="43" fontId="32" fillId="4" borderId="17" xfId="0" applyNumberFormat="1" applyFont="1" applyFill="1" applyBorder="1" applyAlignment="1">
      <alignment horizontal="center" vertical="center"/>
    </xf>
    <xf numFmtId="43" fontId="32" fillId="4" borderId="17" xfId="29" applyFont="1" applyFill="1" applyBorder="1" applyAlignment="1">
      <alignment vertical="center"/>
    </xf>
    <xf numFmtId="43" fontId="90" fillId="4" borderId="17" xfId="29" applyFont="1" applyFill="1" applyBorder="1" applyAlignment="1">
      <alignment vertical="center"/>
    </xf>
    <xf numFmtId="43" fontId="0" fillId="0" borderId="17" xfId="11" applyNumberFormat="1" applyFont="1" applyBorder="1" applyAlignment="1">
      <alignment vertical="center"/>
    </xf>
    <xf numFmtId="43" fontId="90" fillId="4" borderId="17" xfId="12" applyFont="1" applyFill="1" applyBorder="1" applyAlignment="1">
      <alignment vertical="center"/>
    </xf>
    <xf numFmtId="43" fontId="0" fillId="0" borderId="17" xfId="12" applyFont="1" applyBorder="1" applyAlignment="1">
      <alignment vertical="center"/>
    </xf>
    <xf numFmtId="43" fontId="84" fillId="0" borderId="17" xfId="12" applyFont="1" applyBorder="1" applyAlignment="1">
      <alignment vertical="center"/>
    </xf>
    <xf numFmtId="43" fontId="0" fillId="0" borderId="17" xfId="14" applyNumberFormat="1" applyFont="1" applyBorder="1" applyAlignment="1">
      <alignment vertical="center"/>
    </xf>
    <xf numFmtId="43" fontId="10" fillId="4" borderId="17" xfId="0" applyNumberFormat="1" applyFont="1" applyFill="1" applyBorder="1" applyAlignment="1">
      <alignment horizontal="center" vertical="center"/>
    </xf>
    <xf numFmtId="43" fontId="10" fillId="4" borderId="17" xfId="29" applyFont="1" applyFill="1" applyBorder="1" applyAlignment="1">
      <alignment horizontal="center" vertical="center"/>
    </xf>
    <xf numFmtId="43" fontId="10" fillId="4" borderId="17" xfId="29" applyFont="1" applyFill="1" applyBorder="1" applyAlignment="1">
      <alignment vertical="center"/>
    </xf>
    <xf numFmtId="43" fontId="10" fillId="4" borderId="17" xfId="12" applyFont="1" applyFill="1" applyBorder="1" applyAlignment="1">
      <alignment vertical="center"/>
    </xf>
    <xf numFmtId="43" fontId="95" fillId="0" borderId="17" xfId="12" applyFont="1" applyFill="1" applyBorder="1" applyAlignment="1">
      <alignment vertical="center"/>
    </xf>
    <xf numFmtId="43" fontId="0" fillId="0" borderId="17" xfId="14" applyNumberFormat="1" applyFont="1" applyFill="1" applyBorder="1" applyAlignment="1">
      <alignment vertical="center"/>
    </xf>
    <xf numFmtId="43" fontId="30" fillId="0" borderId="17" xfId="14" applyNumberFormat="1" applyFont="1" applyFill="1" applyBorder="1" applyAlignment="1">
      <alignment vertical="center"/>
    </xf>
    <xf numFmtId="43" fontId="0" fillId="0" borderId="17" xfId="0" applyNumberFormat="1" applyBorder="1" applyAlignment="1">
      <alignment vertical="center"/>
    </xf>
    <xf numFmtId="168" fontId="107" fillId="0" borderId="17" xfId="0" applyNumberFormat="1" applyFont="1" applyBorder="1" applyAlignment="1">
      <alignment horizontal="center" vertical="center"/>
    </xf>
    <xf numFmtId="168" fontId="112" fillId="0" borderId="17" xfId="0" applyNumberFormat="1" applyFont="1" applyBorder="1" applyAlignment="1">
      <alignment vertical="center"/>
    </xf>
    <xf numFmtId="1" fontId="107" fillId="0" borderId="17" xfId="12" applyNumberFormat="1" applyFont="1" applyFill="1" applyBorder="1" applyAlignment="1">
      <alignment vertical="center"/>
    </xf>
    <xf numFmtId="0" fontId="105" fillId="0" borderId="17" xfId="0" applyFont="1" applyBorder="1" applyAlignment="1">
      <alignment vertical="center"/>
    </xf>
    <xf numFmtId="0" fontId="1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vertical="center" wrapText="1"/>
    </xf>
    <xf numFmtId="0" fontId="10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 wrapText="1"/>
    </xf>
    <xf numFmtId="177" fontId="7" fillId="0" borderId="19" xfId="29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7" fillId="0" borderId="16" xfId="0" applyFont="1" applyBorder="1" applyAlignment="1">
      <alignment vertical="center" wrapText="1"/>
    </xf>
    <xf numFmtId="0" fontId="41" fillId="0" borderId="16" xfId="0" applyFont="1" applyBorder="1" applyAlignment="1">
      <alignment vertical="center" wrapText="1"/>
    </xf>
    <xf numFmtId="0" fontId="42" fillId="0" borderId="16" xfId="0" applyFont="1" applyBorder="1" applyAlignment="1">
      <alignment vertical="center" wrapText="1"/>
    </xf>
    <xf numFmtId="0" fontId="111" fillId="0" borderId="16" xfId="0" applyFont="1" applyBorder="1" applyAlignment="1">
      <alignment vertical="center" wrapText="1"/>
    </xf>
    <xf numFmtId="0" fontId="113" fillId="0" borderId="16" xfId="0" applyFont="1" applyBorder="1" applyAlignment="1">
      <alignment horizontal="right" vertical="center"/>
    </xf>
    <xf numFmtId="177" fontId="114" fillId="5" borderId="16" xfId="0" applyNumberFormat="1" applyFont="1" applyFill="1" applyBorder="1" applyAlignment="1">
      <alignment horizontal="left" vertical="center" wrapText="1"/>
    </xf>
    <xf numFmtId="9" fontId="7" fillId="22" borderId="17" xfId="11" applyNumberFormat="1" applyFont="1" applyFill="1" applyBorder="1" applyAlignment="1">
      <alignment vertical="center" wrapText="1"/>
    </xf>
    <xf numFmtId="9" fontId="7" fillId="23" borderId="17" xfId="11" applyNumberFormat="1" applyFont="1" applyFill="1" applyBorder="1" applyAlignment="1">
      <alignment vertical="center" wrapText="1"/>
    </xf>
    <xf numFmtId="9" fontId="7" fillId="24" borderId="17" xfId="11" applyNumberFormat="1" applyFont="1" applyFill="1" applyBorder="1" applyAlignment="1">
      <alignment vertical="center" wrapText="1"/>
    </xf>
    <xf numFmtId="9" fontId="7" fillId="25" borderId="17" xfId="11" applyNumberFormat="1" applyFont="1" applyFill="1" applyBorder="1" applyAlignment="1">
      <alignment vertical="center" wrapText="1"/>
    </xf>
    <xf numFmtId="171" fontId="115" fillId="0" borderId="17" xfId="29" applyNumberFormat="1" applyFont="1" applyFill="1" applyBorder="1" applyAlignment="1">
      <alignment vertical="center"/>
    </xf>
    <xf numFmtId="43" fontId="115" fillId="4" borderId="17" xfId="29" applyFont="1" applyFill="1" applyBorder="1" applyAlignment="1">
      <alignment vertical="center" wrapText="1"/>
    </xf>
    <xf numFmtId="164" fontId="116" fillId="0" borderId="17" xfId="12" applyNumberFormat="1" applyFont="1" applyFill="1" applyBorder="1" applyAlignment="1">
      <alignment vertical="center"/>
    </xf>
    <xf numFmtId="43" fontId="116" fillId="4" borderId="17" xfId="12" applyFont="1" applyFill="1" applyBorder="1" applyAlignment="1">
      <alignment vertical="center"/>
    </xf>
    <xf numFmtId="171" fontId="116" fillId="4" borderId="17" xfId="12" applyNumberFormat="1" applyFont="1" applyFill="1" applyBorder="1" applyAlignment="1">
      <alignment vertical="center"/>
    </xf>
    <xf numFmtId="171" fontId="116" fillId="0" borderId="17" xfId="12" applyNumberFormat="1" applyFont="1" applyFill="1" applyBorder="1" applyAlignment="1">
      <alignment vertical="center"/>
    </xf>
    <xf numFmtId="1" fontId="115" fillId="4" borderId="17" xfId="12" applyNumberFormat="1" applyFont="1" applyFill="1" applyBorder="1" applyAlignment="1">
      <alignment vertical="center"/>
    </xf>
    <xf numFmtId="168" fontId="17" fillId="3" borderId="17" xfId="0" applyNumberFormat="1" applyFont="1" applyFill="1" applyBorder="1" applyAlignment="1">
      <alignment horizontal="center" vertical="center"/>
    </xf>
    <xf numFmtId="168" fontId="17" fillId="3" borderId="17" xfId="0" applyNumberFormat="1" applyFont="1" applyFill="1" applyBorder="1" applyAlignment="1">
      <alignment vertical="center"/>
    </xf>
    <xf numFmtId="43" fontId="117" fillId="27" borderId="17" xfId="29" applyFont="1" applyFill="1" applyBorder="1" applyAlignment="1">
      <alignment horizontal="center" vertical="center" wrapText="1"/>
    </xf>
    <xf numFmtId="43" fontId="118" fillId="2" borderId="17" xfId="29" applyFont="1" applyFill="1" applyBorder="1" applyAlignment="1">
      <alignment horizontal="center" vertical="center"/>
    </xf>
    <xf numFmtId="43" fontId="123" fillId="33" borderId="17" xfId="29" applyFont="1" applyFill="1" applyBorder="1" applyAlignment="1">
      <alignment horizontal="left"/>
    </xf>
    <xf numFmtId="43" fontId="123" fillId="22" borderId="17" xfId="29" applyFont="1" applyFill="1" applyBorder="1" applyAlignment="1">
      <alignment horizontal="left"/>
    </xf>
    <xf numFmtId="43" fontId="123" fillId="33" borderId="20" xfId="29" applyFont="1" applyFill="1" applyBorder="1" applyAlignment="1"/>
    <xf numFmtId="43" fontId="123" fillId="33" borderId="21" xfId="29" applyFont="1" applyFill="1" applyBorder="1" applyAlignment="1"/>
    <xf numFmtId="43" fontId="123" fillId="33" borderId="22" xfId="29" applyFont="1" applyFill="1" applyBorder="1" applyAlignment="1"/>
    <xf numFmtId="168" fontId="101" fillId="0" borderId="17" xfId="0" applyNumberFormat="1" applyFont="1" applyBorder="1" applyAlignment="1">
      <alignment horizontal="center" vertical="center"/>
    </xf>
    <xf numFmtId="9" fontId="7" fillId="0" borderId="17" xfId="1" applyFont="1" applyBorder="1" applyAlignment="1">
      <alignment horizontal="center" vertical="center" wrapText="1"/>
    </xf>
    <xf numFmtId="9" fontId="7" fillId="22" borderId="17" xfId="1" applyFont="1" applyFill="1" applyBorder="1" applyAlignment="1">
      <alignment vertical="center" wrapText="1"/>
    </xf>
    <xf numFmtId="9" fontId="7" fillId="23" borderId="17" xfId="1" applyFont="1" applyFill="1" applyBorder="1" applyAlignment="1">
      <alignment vertical="center" wrapText="1"/>
    </xf>
    <xf numFmtId="9" fontId="7" fillId="24" borderId="17" xfId="1" applyFont="1" applyFill="1" applyBorder="1" applyAlignment="1">
      <alignment vertical="center" wrapText="1"/>
    </xf>
    <xf numFmtId="9" fontId="118" fillId="2" borderId="17" xfId="1" applyFont="1" applyFill="1" applyBorder="1" applyAlignment="1">
      <alignment horizontal="center" vertical="center"/>
    </xf>
    <xf numFmtId="9" fontId="81" fillId="0" borderId="17" xfId="1" applyFont="1" applyBorder="1" applyAlignment="1">
      <alignment horizontal="center" vertical="center"/>
    </xf>
    <xf numFmtId="9" fontId="32" fillId="4" borderId="17" xfId="1" applyFont="1" applyFill="1" applyBorder="1" applyAlignment="1">
      <alignment vertical="center"/>
    </xf>
    <xf numFmtId="9" fontId="89" fillId="0" borderId="17" xfId="1" applyFont="1" applyBorder="1" applyAlignment="1">
      <alignment horizontal="center" vertical="center"/>
    </xf>
    <xf numFmtId="9" fontId="10" fillId="4" borderId="17" xfId="1" applyFont="1" applyFill="1" applyBorder="1" applyAlignment="1">
      <alignment vertical="center"/>
    </xf>
    <xf numFmtId="9" fontId="0" fillId="4" borderId="17" xfId="1" applyFont="1" applyFill="1" applyBorder="1" applyAlignment="1">
      <alignment vertical="center"/>
    </xf>
    <xf numFmtId="9" fontId="30" fillId="0" borderId="17" xfId="1" applyFont="1" applyFill="1" applyBorder="1" applyAlignment="1">
      <alignment vertical="center"/>
    </xf>
    <xf numFmtId="9" fontId="0" fillId="0" borderId="17" xfId="1" applyFont="1" applyBorder="1" applyAlignment="1">
      <alignment horizontal="center" vertical="center"/>
    </xf>
    <xf numFmtId="9" fontId="0" fillId="0" borderId="17" xfId="1" applyFont="1" applyFill="1" applyBorder="1" applyAlignment="1">
      <alignment horizontal="center" vertical="center"/>
    </xf>
    <xf numFmtId="9" fontId="0" fillId="27" borderId="17" xfId="1" applyFont="1" applyFill="1" applyBorder="1" applyAlignment="1">
      <alignment horizontal="center" vertical="center"/>
    </xf>
    <xf numFmtId="9" fontId="10" fillId="0" borderId="17" xfId="1" applyFont="1" applyBorder="1" applyAlignment="1">
      <alignment horizontal="center" vertical="center"/>
    </xf>
    <xf numFmtId="9" fontId="0" fillId="4" borderId="17" xfId="1" applyFont="1" applyFill="1" applyBorder="1" applyAlignment="1">
      <alignment horizontal="center" vertical="center"/>
    </xf>
    <xf numFmtId="9" fontId="30" fillId="0" borderId="17" xfId="1" applyFont="1" applyBorder="1" applyAlignment="1">
      <alignment horizontal="center" vertical="center"/>
    </xf>
    <xf numFmtId="177" fontId="118" fillId="2" borderId="17" xfId="29" applyNumberFormat="1" applyFont="1" applyFill="1" applyBorder="1" applyAlignment="1">
      <alignment horizontal="center" vertical="center"/>
    </xf>
    <xf numFmtId="177" fontId="89" fillId="0" borderId="17" xfId="29" applyNumberFormat="1" applyFont="1" applyBorder="1" applyAlignment="1">
      <alignment horizontal="center" vertical="center"/>
    </xf>
    <xf numFmtId="177" fontId="32" fillId="4" borderId="17" xfId="12" applyNumberFormat="1" applyFont="1" applyFill="1" applyBorder="1" applyAlignment="1">
      <alignment vertical="center"/>
    </xf>
    <xf numFmtId="177" fontId="0" fillId="0" borderId="17" xfId="11" applyNumberFormat="1" applyFont="1" applyBorder="1" applyAlignment="1">
      <alignment vertical="center"/>
    </xf>
    <xf numFmtId="177" fontId="0" fillId="0" borderId="17" xfId="12" applyNumberFormat="1" applyFont="1" applyFill="1" applyBorder="1" applyAlignment="1">
      <alignment vertical="center"/>
    </xf>
    <xf numFmtId="177" fontId="90" fillId="4" borderId="17" xfId="12" applyNumberFormat="1" applyFont="1" applyFill="1" applyBorder="1" applyAlignment="1">
      <alignment vertical="center"/>
    </xf>
    <xf numFmtId="177" fontId="32" fillId="4" borderId="17" xfId="29" applyNumberFormat="1" applyFont="1" applyFill="1" applyBorder="1" applyAlignment="1">
      <alignment vertical="center"/>
    </xf>
    <xf numFmtId="178" fontId="116" fillId="4" borderId="17" xfId="12" applyNumberFormat="1" applyFont="1" applyFill="1" applyBorder="1" applyAlignment="1">
      <alignment vertical="center"/>
    </xf>
    <xf numFmtId="43" fontId="81" fillId="0" borderId="17" xfId="29" applyFont="1" applyFill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9" fontId="22" fillId="0" borderId="17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left" vertical="center"/>
    </xf>
    <xf numFmtId="0" fontId="22" fillId="0" borderId="17" xfId="0" applyFont="1" applyBorder="1" applyAlignment="1">
      <alignment horizontal="center" vertical="center"/>
    </xf>
    <xf numFmtId="166" fontId="24" fillId="0" borderId="17" xfId="0" applyNumberFormat="1" applyFont="1" applyBorder="1" applyAlignment="1">
      <alignment horizontal="center" vertical="center"/>
    </xf>
    <xf numFmtId="1" fontId="30" fillId="0" borderId="17" xfId="0" applyNumberFormat="1" applyFont="1" applyBorder="1" applyAlignment="1">
      <alignment horizontal="center" vertical="center"/>
    </xf>
    <xf numFmtId="1" fontId="0" fillId="0" borderId="17" xfId="11" applyNumberFormat="1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166" fontId="15" fillId="0" borderId="17" xfId="5" applyNumberFormat="1" applyFont="1" applyBorder="1" applyAlignment="1">
      <alignment horizontal="center" vertical="center"/>
    </xf>
    <xf numFmtId="1" fontId="15" fillId="0" borderId="17" xfId="10" applyNumberFormat="1" applyFont="1" applyBorder="1" applyAlignment="1">
      <alignment horizontal="center" vertical="center" wrapText="1"/>
    </xf>
    <xf numFmtId="44" fontId="15" fillId="0" borderId="17" xfId="10" applyNumberFormat="1" applyFont="1" applyBorder="1" applyAlignment="1">
      <alignment horizontal="center" vertical="center" wrapText="1"/>
    </xf>
    <xf numFmtId="44" fontId="30" fillId="0" borderId="17" xfId="0" applyNumberFormat="1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1" fontId="15" fillId="0" borderId="17" xfId="5" applyNumberFormat="1" applyFont="1" applyBorder="1" applyAlignment="1">
      <alignment horizontal="center" vertical="center"/>
    </xf>
    <xf numFmtId="0" fontId="6" fillId="0" borderId="17" xfId="24" applyFont="1" applyBorder="1" applyAlignment="1">
      <alignment horizontal="center" vertical="center"/>
    </xf>
    <xf numFmtId="0" fontId="6" fillId="0" borderId="17" xfId="23" applyFont="1" applyBorder="1" applyAlignment="1">
      <alignment horizontal="center"/>
    </xf>
    <xf numFmtId="0" fontId="22" fillId="0" borderId="17" xfId="23" applyFont="1" applyBorder="1" applyAlignment="1">
      <alignment horizontal="left"/>
    </xf>
    <xf numFmtId="0" fontId="6" fillId="0" borderId="17" xfId="5" applyFont="1" applyBorder="1" applyAlignment="1">
      <alignment horizontal="center" vertical="center"/>
    </xf>
    <xf numFmtId="0" fontId="16" fillId="0" borderId="17" xfId="23" quotePrefix="1" applyFont="1" applyBorder="1" applyAlignment="1">
      <alignment horizontal="center" vertical="center"/>
    </xf>
    <xf numFmtId="0" fontId="6" fillId="0" borderId="17" xfId="23" applyFont="1" applyBorder="1"/>
    <xf numFmtId="166" fontId="45" fillId="0" borderId="17" xfId="5" applyNumberFormat="1" applyFont="1" applyBorder="1" applyAlignment="1">
      <alignment horizontal="center" vertical="center"/>
    </xf>
    <xf numFmtId="0" fontId="44" fillId="0" borderId="17" xfId="5" applyFont="1" applyBorder="1" applyAlignment="1">
      <alignment horizontal="center" vertical="center"/>
    </xf>
    <xf numFmtId="1" fontId="16" fillId="0" borderId="17" xfId="5" applyNumberFormat="1" applyFont="1" applyBorder="1" applyAlignment="1">
      <alignment horizontal="center"/>
    </xf>
    <xf numFmtId="49" fontId="16" fillId="0" borderId="17" xfId="5" applyNumberFormat="1" applyFont="1" applyBorder="1" applyAlignment="1">
      <alignment horizontal="center"/>
    </xf>
    <xf numFmtId="0" fontId="7" fillId="0" borderId="17" xfId="2239" applyFont="1" applyBorder="1"/>
    <xf numFmtId="2" fontId="16" fillId="0" borderId="17" xfId="5" applyNumberFormat="1" applyFont="1" applyBorder="1" applyAlignment="1">
      <alignment horizontal="center" vertical="center"/>
    </xf>
    <xf numFmtId="1" fontId="19" fillId="0" borderId="17" xfId="5" applyNumberFormat="1" applyFont="1" applyBorder="1" applyAlignment="1">
      <alignment horizontal="center" vertical="center"/>
    </xf>
    <xf numFmtId="0" fontId="6" fillId="0" borderId="17" xfId="2241" applyFont="1" applyBorder="1" applyAlignment="1">
      <alignment horizontal="center" vertical="center"/>
    </xf>
    <xf numFmtId="177" fontId="24" fillId="0" borderId="17" xfId="29" applyNumberFormat="1" applyFont="1" applyBorder="1" applyAlignment="1">
      <alignment horizontal="center" vertical="center"/>
    </xf>
    <xf numFmtId="0" fontId="16" fillId="0" borderId="17" xfId="24" applyFont="1" applyBorder="1" applyAlignment="1">
      <alignment horizontal="center" vertical="center"/>
    </xf>
    <xf numFmtId="0" fontId="38" fillId="0" borderId="17" xfId="23" applyFont="1" applyBorder="1" applyAlignment="1">
      <alignment horizontal="left" indent="1"/>
    </xf>
    <xf numFmtId="0" fontId="22" fillId="0" borderId="17" xfId="5" applyFont="1" applyBorder="1" applyAlignment="1">
      <alignment horizontal="center" vertical="center"/>
    </xf>
    <xf numFmtId="1" fontId="30" fillId="0" borderId="17" xfId="0" applyNumberFormat="1" applyFont="1" applyBorder="1" applyAlignment="1">
      <alignment vertical="center"/>
    </xf>
    <xf numFmtId="0" fontId="16" fillId="0" borderId="17" xfId="21" applyFont="1" applyBorder="1" applyAlignment="1">
      <alignment horizontal="center" vertical="center"/>
    </xf>
    <xf numFmtId="2" fontId="16" fillId="0" borderId="17" xfId="21" applyNumberFormat="1" applyFont="1" applyBorder="1" applyAlignment="1">
      <alignment horizontal="center" vertical="center"/>
    </xf>
    <xf numFmtId="2" fontId="16" fillId="0" borderId="17" xfId="19" applyNumberFormat="1" applyFont="1" applyBorder="1" applyAlignment="1">
      <alignment horizontal="center" vertical="center"/>
    </xf>
    <xf numFmtId="0" fontId="7" fillId="0" borderId="17" xfId="23" applyFont="1" applyBorder="1"/>
    <xf numFmtId="0" fontId="7" fillId="0" borderId="17" xfId="24" applyFont="1" applyBorder="1" applyAlignment="1">
      <alignment horizontal="center" vertical="center"/>
    </xf>
    <xf numFmtId="177" fontId="45" fillId="0" borderId="17" xfId="29" applyNumberFormat="1" applyFont="1" applyBorder="1" applyAlignment="1">
      <alignment horizontal="center" vertical="center"/>
    </xf>
    <xf numFmtId="2" fontId="0" fillId="0" borderId="17" xfId="5" applyNumberFormat="1" applyFont="1" applyBorder="1" applyAlignment="1">
      <alignment horizontal="center"/>
    </xf>
    <xf numFmtId="2" fontId="16" fillId="0" borderId="17" xfId="5" applyNumberFormat="1" applyFont="1" applyBorder="1" applyAlignment="1">
      <alignment horizontal="center"/>
    </xf>
    <xf numFmtId="0" fontId="16" fillId="0" borderId="17" xfId="19" applyFont="1" applyBorder="1" applyAlignment="1">
      <alignment horizontal="center"/>
    </xf>
    <xf numFmtId="177" fontId="29" fillId="0" borderId="17" xfId="29" applyNumberFormat="1" applyFont="1" applyBorder="1" applyAlignment="1">
      <alignment horizontal="center" vertical="center"/>
    </xf>
    <xf numFmtId="0" fontId="0" fillId="0" borderId="17" xfId="0" applyBorder="1"/>
    <xf numFmtId="177" fontId="22" fillId="20" borderId="17" xfId="29" applyNumberFormat="1" applyFont="1" applyFill="1" applyBorder="1" applyAlignment="1">
      <alignment horizontal="center" vertical="center"/>
    </xf>
    <xf numFmtId="166" fontId="24" fillId="0" borderId="17" xfId="6" applyNumberFormat="1" applyFont="1" applyBorder="1" applyAlignment="1">
      <alignment horizontal="center" vertical="center"/>
    </xf>
    <xf numFmtId="1" fontId="15" fillId="0" borderId="17" xfId="6" applyNumberForma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36" fillId="0" borderId="17" xfId="0" applyFont="1" applyBorder="1" applyAlignment="1">
      <alignment vertical="center"/>
    </xf>
    <xf numFmtId="0" fontId="6" fillId="0" borderId="17" xfId="19" applyFont="1" applyBorder="1"/>
    <xf numFmtId="0" fontId="16" fillId="0" borderId="17" xfId="19" applyFont="1" applyBorder="1" applyAlignment="1">
      <alignment horizontal="center" vertical="center"/>
    </xf>
    <xf numFmtId="0" fontId="7" fillId="0" borderId="17" xfId="2241" applyFont="1" applyBorder="1" applyAlignment="1">
      <alignment horizontal="center" vertical="center"/>
    </xf>
    <xf numFmtId="0" fontId="7" fillId="0" borderId="17" xfId="2239" applyFont="1" applyBorder="1" applyAlignment="1">
      <alignment horizontal="left"/>
    </xf>
    <xf numFmtId="0" fontId="16" fillId="0" borderId="17" xfId="2239" applyFont="1" applyBorder="1" applyAlignment="1">
      <alignment horizontal="center" vertical="center"/>
    </xf>
    <xf numFmtId="2" fontId="16" fillId="0" borderId="17" xfId="19" applyNumberFormat="1" applyFont="1" applyBorder="1" applyAlignment="1">
      <alignment horizontal="center"/>
    </xf>
    <xf numFmtId="177" fontId="15" fillId="0" borderId="17" xfId="29" applyNumberFormat="1" applyFont="1" applyBorder="1" applyAlignment="1">
      <alignment horizontal="center" vertical="center" wrapText="1"/>
    </xf>
    <xf numFmtId="44" fontId="7" fillId="0" borderId="17" xfId="2239" applyNumberFormat="1" applyFont="1" applyBorder="1"/>
    <xf numFmtId="0" fontId="46" fillId="0" borderId="17" xfId="0" applyFont="1" applyBorder="1" applyAlignment="1">
      <alignment vertical="center"/>
    </xf>
    <xf numFmtId="0" fontId="86" fillId="0" borderId="17" xfId="5" applyFont="1" applyBorder="1" applyAlignment="1">
      <alignment vertical="center"/>
    </xf>
    <xf numFmtId="0" fontId="26" fillId="0" borderId="17" xfId="5" applyFont="1" applyBorder="1" applyAlignment="1">
      <alignment vertical="center"/>
    </xf>
    <xf numFmtId="44" fontId="19" fillId="0" borderId="17" xfId="5" applyNumberFormat="1" applyFont="1" applyBorder="1" applyAlignment="1">
      <alignment horizontal="center" vertical="center"/>
    </xf>
    <xf numFmtId="44" fontId="19" fillId="0" borderId="17" xfId="5" applyNumberFormat="1" applyFont="1" applyBorder="1" applyAlignment="1">
      <alignment vertical="center"/>
    </xf>
    <xf numFmtId="0" fontId="19" fillId="0" borderId="17" xfId="5" applyFont="1" applyBorder="1" applyAlignment="1">
      <alignment vertical="center"/>
    </xf>
    <xf numFmtId="0" fontId="26" fillId="0" borderId="17" xfId="5" applyFont="1" applyBorder="1" applyAlignment="1">
      <alignment horizontal="center" vertical="center"/>
    </xf>
    <xf numFmtId="0" fontId="29" fillId="0" borderId="17" xfId="5" applyFont="1" applyBorder="1" applyAlignment="1">
      <alignment horizontal="center" vertical="center"/>
    </xf>
    <xf numFmtId="49" fontId="26" fillId="0" borderId="17" xfId="5" applyNumberFormat="1" applyFont="1" applyBorder="1" applyAlignment="1">
      <alignment horizontal="center" vertical="center"/>
    </xf>
    <xf numFmtId="49" fontId="29" fillId="0" borderId="17" xfId="5" applyNumberFormat="1" applyFont="1" applyBorder="1" applyAlignment="1">
      <alignment horizontal="center" vertical="center"/>
    </xf>
    <xf numFmtId="49" fontId="26" fillId="0" borderId="17" xfId="5" applyNumberFormat="1" applyFont="1" applyBorder="1" applyAlignment="1">
      <alignment vertical="center"/>
    </xf>
    <xf numFmtId="1" fontId="24" fillId="0" borderId="17" xfId="5" applyNumberFormat="1" applyFont="1" applyBorder="1" applyAlignment="1">
      <alignment horizontal="center" vertical="center"/>
    </xf>
    <xf numFmtId="0" fontId="27" fillId="0" borderId="17" xfId="5" applyFont="1" applyBorder="1" applyAlignment="1">
      <alignment vertical="center"/>
    </xf>
    <xf numFmtId="0" fontId="21" fillId="0" borderId="17" xfId="5" applyFont="1" applyBorder="1" applyAlignment="1">
      <alignment vertical="center"/>
    </xf>
    <xf numFmtId="1" fontId="27" fillId="0" borderId="17" xfId="5" applyNumberFormat="1" applyFont="1" applyBorder="1" applyAlignment="1">
      <alignment horizontal="center" vertical="center"/>
    </xf>
    <xf numFmtId="0" fontId="31" fillId="0" borderId="17" xfId="5" applyFont="1" applyBorder="1" applyAlignment="1">
      <alignment vertical="center"/>
    </xf>
    <xf numFmtId="1" fontId="31" fillId="0" borderId="17" xfId="5" applyNumberFormat="1" applyFont="1" applyBorder="1" applyAlignment="1">
      <alignment horizontal="center" vertical="center"/>
    </xf>
    <xf numFmtId="1" fontId="29" fillId="0" borderId="17" xfId="5" applyNumberFormat="1" applyFont="1" applyBorder="1" applyAlignment="1">
      <alignment horizontal="center" vertical="center"/>
    </xf>
    <xf numFmtId="49" fontId="19" fillId="0" borderId="17" xfId="6" applyFont="1" applyBorder="1">
      <alignment horizontal="left" vertical="center"/>
    </xf>
    <xf numFmtId="1" fontId="24" fillId="0" borderId="17" xfId="6" applyNumberFormat="1" applyFont="1" applyBorder="1" applyAlignment="1">
      <alignment horizontal="center" vertical="center"/>
    </xf>
    <xf numFmtId="1" fontId="45" fillId="0" borderId="17" xfId="5" applyNumberFormat="1" applyFont="1" applyBorder="1" applyAlignment="1">
      <alignment horizontal="center" vertical="center"/>
    </xf>
    <xf numFmtId="166" fontId="24" fillId="0" borderId="17" xfId="5" applyNumberFormat="1" applyFont="1" applyBorder="1" applyAlignment="1">
      <alignment horizontal="center" vertical="center"/>
    </xf>
    <xf numFmtId="49" fontId="15" fillId="0" borderId="17" xfId="6" applyBorder="1">
      <alignment horizontal="left" vertical="center"/>
    </xf>
    <xf numFmtId="1" fontId="28" fillId="0" borderId="17" xfId="6" applyNumberFormat="1" applyFont="1" applyBorder="1" applyAlignment="1">
      <alignment horizontal="center" vertical="center"/>
    </xf>
    <xf numFmtId="49" fontId="28" fillId="0" borderId="17" xfId="6" applyFont="1" applyBorder="1" applyAlignment="1">
      <alignment horizontal="center" vertical="center"/>
    </xf>
    <xf numFmtId="0" fontId="15" fillId="20" borderId="17" xfId="5" applyFont="1" applyFill="1" applyBorder="1" applyAlignment="1">
      <alignment horizontal="center" vertical="center"/>
    </xf>
    <xf numFmtId="49" fontId="28" fillId="20" borderId="17" xfId="6" applyFont="1" applyFill="1" applyBorder="1" applyAlignment="1">
      <alignment horizontal="center" vertical="center"/>
    </xf>
    <xf numFmtId="44" fontId="15" fillId="0" borderId="17" xfId="6" applyNumberFormat="1" applyBorder="1" applyAlignment="1">
      <alignment horizontal="center" vertical="center"/>
    </xf>
    <xf numFmtId="44" fontId="0" fillId="0" borderId="17" xfId="0" applyNumberFormat="1" applyBorder="1"/>
    <xf numFmtId="0" fontId="15" fillId="0" borderId="17" xfId="5" applyFont="1" applyBorder="1" applyAlignment="1">
      <alignment horizontal="left" vertical="center"/>
    </xf>
    <xf numFmtId="0" fontId="24" fillId="0" borderId="17" xfId="5" applyFont="1" applyBorder="1" applyAlignment="1">
      <alignment horizontal="center" vertical="center"/>
    </xf>
    <xf numFmtId="0" fontId="22" fillId="0" borderId="17" xfId="5" applyFont="1" applyBorder="1" applyAlignment="1">
      <alignment horizontal="left" vertical="center"/>
    </xf>
    <xf numFmtId="49" fontId="22" fillId="0" borderId="17" xfId="6" applyFont="1" applyBorder="1" applyAlignment="1">
      <alignment horizontal="center" vertical="center"/>
    </xf>
    <xf numFmtId="20" fontId="17" fillId="0" borderId="17" xfId="0" applyNumberFormat="1" applyFont="1" applyBorder="1" applyAlignment="1">
      <alignment vertical="center"/>
    </xf>
    <xf numFmtId="0" fontId="16" fillId="0" borderId="17" xfId="23" applyFont="1" applyBorder="1" applyAlignment="1">
      <alignment horizontal="center"/>
    </xf>
    <xf numFmtId="0" fontId="11" fillId="0" borderId="17" xfId="119" applyBorder="1"/>
    <xf numFmtId="0" fontId="6" fillId="0" borderId="17" xfId="21" applyFont="1" applyBorder="1" applyAlignment="1">
      <alignment horizontal="center" vertical="center"/>
    </xf>
    <xf numFmtId="0" fontId="16" fillId="0" borderId="17" xfId="23" applyFont="1" applyBorder="1"/>
    <xf numFmtId="0" fontId="16" fillId="0" borderId="17" xfId="23" applyFont="1" applyBorder="1" applyAlignment="1">
      <alignment vertical="center"/>
    </xf>
    <xf numFmtId="0" fontId="7" fillId="0" borderId="17" xfId="23" applyFont="1" applyBorder="1" applyAlignment="1">
      <alignment horizontal="left"/>
    </xf>
    <xf numFmtId="2" fontId="0" fillId="0" borderId="17" xfId="19" applyNumberFormat="1" applyFont="1" applyBorder="1" applyAlignment="1">
      <alignment horizontal="center"/>
    </xf>
    <xf numFmtId="0" fontId="34" fillId="0" borderId="17" xfId="23" applyFont="1" applyBorder="1" applyAlignment="1">
      <alignment horizontal="left"/>
    </xf>
    <xf numFmtId="49" fontId="0" fillId="0" borderId="17" xfId="5" applyNumberFormat="1" applyFont="1" applyBorder="1" applyAlignment="1">
      <alignment horizontal="center"/>
    </xf>
    <xf numFmtId="0" fontId="33" fillId="0" borderId="17" xfId="24" applyFont="1" applyBorder="1" applyAlignment="1">
      <alignment horizontal="center" vertical="center"/>
    </xf>
    <xf numFmtId="0" fontId="33" fillId="0" borderId="17" xfId="24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177" fontId="127" fillId="27" borderId="17" xfId="29" applyNumberFormat="1" applyFont="1" applyFill="1" applyBorder="1" applyAlignment="1">
      <alignment horizontal="center" vertical="center" wrapText="1"/>
    </xf>
    <xf numFmtId="177" fontId="127" fillId="27" borderId="16" xfId="29" applyNumberFormat="1" applyFont="1" applyFill="1" applyBorder="1" applyAlignment="1">
      <alignment horizontal="center" vertical="center" wrapText="1"/>
    </xf>
    <xf numFmtId="177" fontId="128" fillId="4" borderId="16" xfId="29" applyNumberFormat="1" applyFont="1" applyFill="1" applyBorder="1" applyAlignment="1">
      <alignment vertical="center" wrapText="1"/>
    </xf>
    <xf numFmtId="177" fontId="128" fillId="4" borderId="16" xfId="0" applyNumberFormat="1" applyFont="1" applyFill="1" applyBorder="1" applyAlignment="1">
      <alignment vertical="center" wrapText="1"/>
    </xf>
    <xf numFmtId="177" fontId="128" fillId="0" borderId="16" xfId="29" applyNumberFormat="1" applyFont="1" applyBorder="1" applyAlignment="1">
      <alignment vertical="center" wrapText="1"/>
    </xf>
    <xf numFmtId="177" fontId="129" fillId="4" borderId="16" xfId="29" applyNumberFormat="1" applyFont="1" applyFill="1" applyBorder="1" applyAlignment="1">
      <alignment horizontal="center" vertical="center"/>
    </xf>
    <xf numFmtId="177" fontId="127" fillId="4" borderId="16" xfId="12" applyNumberFormat="1" applyFont="1" applyFill="1" applyBorder="1" applyAlignment="1">
      <alignment horizontal="center" vertical="center"/>
    </xf>
    <xf numFmtId="177" fontId="129" fillId="4" borderId="16" xfId="0" applyNumberFormat="1" applyFont="1" applyFill="1" applyBorder="1" applyAlignment="1">
      <alignment horizontal="center" vertical="center"/>
    </xf>
    <xf numFmtId="177" fontId="115" fillId="0" borderId="16" xfId="29" applyNumberFormat="1" applyFont="1" applyFill="1" applyBorder="1" applyAlignment="1">
      <alignment horizontal="center" vertical="center"/>
    </xf>
    <xf numFmtId="177" fontId="127" fillId="0" borderId="16" xfId="29" applyNumberFormat="1" applyFont="1" applyBorder="1" applyAlignment="1">
      <alignment vertical="center" wrapText="1"/>
    </xf>
    <xf numFmtId="177" fontId="128" fillId="0" borderId="16" xfId="29" applyNumberFormat="1" applyFont="1" applyBorder="1" applyAlignment="1">
      <alignment horizontal="right" vertical="center" wrapText="1"/>
    </xf>
    <xf numFmtId="0" fontId="6" fillId="0" borderId="17" xfId="0" applyFont="1" applyBorder="1" applyAlignment="1">
      <alignment horizontal="right" vertical="center" wrapText="1"/>
    </xf>
    <xf numFmtId="171" fontId="88" fillId="23" borderId="17" xfId="29" applyNumberFormat="1" applyFont="1" applyFill="1" applyBorder="1" applyAlignment="1">
      <alignment horizontal="right" vertical="center" wrapText="1"/>
    </xf>
    <xf numFmtId="177" fontId="127" fillId="27" borderId="17" xfId="29" applyNumberFormat="1" applyFont="1" applyFill="1" applyBorder="1" applyAlignment="1">
      <alignment horizontal="right" vertical="center" wrapText="1"/>
    </xf>
    <xf numFmtId="43" fontId="39" fillId="2" borderId="17" xfId="29" applyFont="1" applyFill="1" applyBorder="1" applyAlignment="1">
      <alignment horizontal="right" vertical="center"/>
    </xf>
    <xf numFmtId="0" fontId="17" fillId="0" borderId="16" xfId="0" applyFont="1" applyBorder="1" applyAlignment="1">
      <alignment horizontal="right" vertical="center" wrapText="1"/>
    </xf>
    <xf numFmtId="0" fontId="17" fillId="3" borderId="16" xfId="0" applyFont="1" applyFill="1" applyBorder="1" applyAlignment="1">
      <alignment horizontal="right" vertical="center" wrapText="1"/>
    </xf>
    <xf numFmtId="177" fontId="114" fillId="5" borderId="16" xfId="0" applyNumberFormat="1" applyFont="1" applyFill="1" applyBorder="1" applyAlignment="1">
      <alignment horizontal="right" vertical="center" wrapText="1"/>
    </xf>
    <xf numFmtId="177" fontId="128" fillId="4" borderId="16" xfId="29" applyNumberFormat="1" applyFont="1" applyFill="1" applyBorder="1" applyAlignment="1">
      <alignment horizontal="right" vertical="center" wrapText="1"/>
    </xf>
    <xf numFmtId="0" fontId="41" fillId="0" borderId="16" xfId="0" applyFont="1" applyBorder="1" applyAlignment="1">
      <alignment horizontal="right" vertical="center" wrapText="1"/>
    </xf>
    <xf numFmtId="0" fontId="42" fillId="0" borderId="16" xfId="0" applyFont="1" applyBorder="1" applyAlignment="1">
      <alignment horizontal="right" vertical="center" wrapText="1"/>
    </xf>
    <xf numFmtId="0" fontId="111" fillId="0" borderId="16" xfId="0" applyFont="1" applyBorder="1" applyAlignment="1">
      <alignment horizontal="right" vertical="center" wrapText="1"/>
    </xf>
    <xf numFmtId="177" fontId="128" fillId="4" borderId="16" xfId="0" applyNumberFormat="1" applyFont="1" applyFill="1" applyBorder="1" applyAlignment="1">
      <alignment horizontal="right" vertical="center" wrapText="1"/>
    </xf>
    <xf numFmtId="177" fontId="127" fillId="0" borderId="16" xfId="29" applyNumberFormat="1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8" fillId="0" borderId="16" xfId="0" applyFont="1" applyBorder="1" applyAlignment="1">
      <alignment horizontal="right" vertical="center" wrapText="1"/>
    </xf>
    <xf numFmtId="177" fontId="117" fillId="27" borderId="17" xfId="29" applyNumberFormat="1" applyFont="1" applyFill="1" applyBorder="1" applyAlignment="1">
      <alignment horizontal="center" vertical="center" wrapText="1"/>
    </xf>
    <xf numFmtId="43" fontId="84" fillId="0" borderId="17" xfId="29" applyFont="1" applyBorder="1" applyAlignment="1">
      <alignment vertical="center" wrapText="1"/>
    </xf>
    <xf numFmtId="43" fontId="84" fillId="0" borderId="17" xfId="29" applyFont="1" applyFill="1" applyBorder="1" applyAlignment="1">
      <alignment horizontal="center" vertical="center"/>
    </xf>
    <xf numFmtId="0" fontId="102" fillId="31" borderId="17" xfId="14" applyNumberFormat="1" applyFont="1" applyFill="1" applyBorder="1" applyAlignment="1">
      <alignment horizontal="center" vertical="center"/>
    </xf>
    <xf numFmtId="0" fontId="102" fillId="31" borderId="17" xfId="14" applyNumberFormat="1" applyFont="1" applyFill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16" fillId="0" borderId="17" xfId="24" applyFont="1" applyBorder="1" applyAlignment="1">
      <alignment horizontal="left" vertical="center"/>
    </xf>
    <xf numFmtId="0" fontId="22" fillId="0" borderId="0" xfId="5" applyFont="1" applyAlignment="1">
      <alignment horizontal="center" vertical="center"/>
    </xf>
    <xf numFmtId="177" fontId="24" fillId="0" borderId="0" xfId="29" applyNumberFormat="1" applyFont="1" applyBorder="1" applyAlignment="1">
      <alignment horizontal="center" vertical="center"/>
    </xf>
    <xf numFmtId="1" fontId="19" fillId="0" borderId="0" xfId="5" applyNumberFormat="1" applyFont="1" applyAlignment="1">
      <alignment horizontal="center" vertical="center"/>
    </xf>
    <xf numFmtId="0" fontId="88" fillId="35" borderId="17" xfId="0" applyFont="1" applyFill="1" applyBorder="1" applyAlignment="1">
      <alignment horizontal="left" vertical="center"/>
    </xf>
    <xf numFmtId="0" fontId="6" fillId="35" borderId="17" xfId="2241" applyFont="1" applyFill="1" applyBorder="1" applyAlignment="1">
      <alignment horizontal="center" vertical="center"/>
    </xf>
    <xf numFmtId="0" fontId="7" fillId="35" borderId="17" xfId="2241" applyFont="1" applyFill="1" applyBorder="1" applyAlignment="1">
      <alignment horizontal="left" vertical="center"/>
    </xf>
    <xf numFmtId="0" fontId="7" fillId="35" borderId="17" xfId="2241" applyFont="1" applyFill="1" applyBorder="1" applyAlignment="1">
      <alignment horizontal="center" vertical="center"/>
    </xf>
    <xf numFmtId="1" fontId="15" fillId="0" borderId="17" xfId="5" applyNumberFormat="1" applyFont="1" applyBorder="1" applyAlignment="1">
      <alignment horizontal="center" vertical="center" wrapText="1"/>
    </xf>
    <xf numFmtId="0" fontId="36" fillId="36" borderId="17" xfId="0" applyFont="1" applyFill="1" applyBorder="1" applyAlignment="1">
      <alignment vertical="center"/>
    </xf>
    <xf numFmtId="0" fontId="37" fillId="36" borderId="17" xfId="2241" applyFont="1" applyFill="1" applyBorder="1" applyAlignment="1">
      <alignment horizontal="center" vertical="center"/>
    </xf>
    <xf numFmtId="0" fontId="38" fillId="36" borderId="17" xfId="23" applyFont="1" applyFill="1" applyBorder="1" applyAlignment="1">
      <alignment horizontal="left" indent="1"/>
    </xf>
    <xf numFmtId="1" fontId="95" fillId="0" borderId="17" xfId="0" applyNumberFormat="1" applyFont="1" applyBorder="1" applyAlignment="1">
      <alignment horizontal="center" vertical="center"/>
    </xf>
    <xf numFmtId="0" fontId="84" fillId="0" borderId="17" xfId="0" applyFont="1" applyBorder="1" applyAlignment="1">
      <alignment horizontal="center" vertical="center"/>
    </xf>
    <xf numFmtId="0" fontId="130" fillId="31" borderId="17" xfId="14" applyNumberFormat="1" applyFont="1" applyFill="1" applyBorder="1" applyAlignment="1">
      <alignment horizontal="center" vertical="center"/>
    </xf>
    <xf numFmtId="166" fontId="15" fillId="37" borderId="17" xfId="5" applyNumberFormat="1" applyFont="1" applyFill="1" applyBorder="1" applyAlignment="1">
      <alignment horizontal="center" vertical="center"/>
    </xf>
    <xf numFmtId="44" fontId="30" fillId="37" borderId="17" xfId="0" applyNumberFormat="1" applyFont="1" applyFill="1" applyBorder="1" applyAlignment="1">
      <alignment horizontal="center" vertical="center"/>
    </xf>
    <xf numFmtId="0" fontId="30" fillId="37" borderId="17" xfId="0" applyFont="1" applyFill="1" applyBorder="1" applyAlignment="1">
      <alignment horizontal="center" vertical="center"/>
    </xf>
    <xf numFmtId="1" fontId="95" fillId="38" borderId="17" xfId="0" applyNumberFormat="1" applyFont="1" applyFill="1" applyBorder="1" applyAlignment="1">
      <alignment horizontal="center" vertical="center"/>
    </xf>
    <xf numFmtId="166" fontId="95" fillId="38" borderId="17" xfId="0" applyNumberFormat="1" applyFont="1" applyFill="1" applyBorder="1" applyAlignment="1">
      <alignment horizontal="center" vertical="center"/>
    </xf>
    <xf numFmtId="1" fontId="84" fillId="38" borderId="17" xfId="11" applyNumberFormat="1" applyFont="1" applyFill="1" applyBorder="1" applyAlignment="1">
      <alignment horizontal="center" vertical="center"/>
    </xf>
    <xf numFmtId="0" fontId="95" fillId="38" borderId="17" xfId="0" applyFont="1" applyFill="1" applyBorder="1" applyAlignment="1">
      <alignment horizontal="center" vertical="center"/>
    </xf>
    <xf numFmtId="166" fontId="24" fillId="0" borderId="17" xfId="0" applyNumberFormat="1" applyFont="1" applyBorder="1" applyAlignment="1">
      <alignment horizontal="right" vertical="center"/>
    </xf>
    <xf numFmtId="1" fontId="30" fillId="38" borderId="17" xfId="0" applyNumberFormat="1" applyFont="1" applyFill="1" applyBorder="1" applyAlignment="1">
      <alignment horizontal="center" vertical="center"/>
    </xf>
    <xf numFmtId="1" fontId="0" fillId="38" borderId="17" xfId="11" applyNumberFormat="1" applyFont="1" applyFill="1" applyBorder="1" applyAlignment="1">
      <alignment horizontal="center" vertical="center"/>
    </xf>
    <xf numFmtId="0" fontId="102" fillId="0" borderId="17" xfId="14" applyNumberFormat="1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31" fillId="0" borderId="0" xfId="0" applyFont="1" applyAlignment="1">
      <alignment vertical="center"/>
    </xf>
    <xf numFmtId="44" fontId="15" fillId="0" borderId="17" xfId="2246" applyNumberFormat="1" applyFont="1" applyBorder="1" applyAlignment="1">
      <alignment horizontal="center" vertical="center" wrapText="1"/>
    </xf>
    <xf numFmtId="1" fontId="15" fillId="0" borderId="17" xfId="2246" applyNumberFormat="1" applyFont="1" applyBorder="1" applyAlignment="1">
      <alignment horizontal="center" vertical="center" wrapText="1"/>
    </xf>
    <xf numFmtId="44" fontId="15" fillId="37" borderId="17" xfId="2246" applyNumberFormat="1" applyFont="1" applyFill="1" applyBorder="1" applyAlignment="1">
      <alignment horizontal="center" vertical="center" wrapText="1"/>
    </xf>
    <xf numFmtId="1" fontId="15" fillId="37" borderId="17" xfId="2246" applyNumberFormat="1" applyFont="1" applyFill="1" applyBorder="1" applyAlignment="1">
      <alignment horizontal="center" vertical="center" wrapText="1"/>
    </xf>
    <xf numFmtId="0" fontId="6" fillId="35" borderId="17" xfId="2247" applyFont="1" applyFill="1" applyBorder="1" applyAlignment="1">
      <alignment horizontal="center" vertical="center"/>
    </xf>
    <xf numFmtId="0" fontId="7" fillId="35" borderId="17" xfId="2247" applyFont="1" applyFill="1" applyBorder="1" applyAlignment="1">
      <alignment horizontal="left" vertical="center"/>
    </xf>
    <xf numFmtId="0" fontId="7" fillId="35" borderId="17" xfId="2247" applyFont="1" applyFill="1" applyBorder="1" applyAlignment="1">
      <alignment horizontal="center" vertical="center"/>
    </xf>
    <xf numFmtId="0" fontId="37" fillId="36" borderId="17" xfId="2247" applyFont="1" applyFill="1" applyBorder="1" applyAlignment="1">
      <alignment horizontal="center" vertical="center"/>
    </xf>
    <xf numFmtId="0" fontId="6" fillId="0" borderId="17" xfId="2248" applyFont="1" applyBorder="1"/>
    <xf numFmtId="0" fontId="7" fillId="0" borderId="17" xfId="2249" applyFont="1" applyBorder="1" applyAlignment="1">
      <alignment horizontal="left"/>
    </xf>
    <xf numFmtId="0" fontId="6" fillId="0" borderId="17" xfId="2247" applyFont="1" applyBorder="1" applyAlignment="1">
      <alignment horizontal="center" vertical="center"/>
    </xf>
    <xf numFmtId="0" fontId="7" fillId="0" borderId="17" xfId="2247" applyFont="1" applyBorder="1" applyAlignment="1">
      <alignment horizontal="center" vertical="center"/>
    </xf>
    <xf numFmtId="0" fontId="16" fillId="0" borderId="17" xfId="2249" applyFont="1" applyBorder="1" applyAlignment="1">
      <alignment horizontal="center" vertical="center"/>
    </xf>
    <xf numFmtId="0" fontId="16" fillId="0" borderId="17" xfId="2248" applyFont="1" applyBorder="1" applyAlignment="1">
      <alignment horizontal="center" vertical="center"/>
    </xf>
    <xf numFmtId="0" fontId="16" fillId="0" borderId="17" xfId="2248" applyFont="1" applyBorder="1" applyAlignment="1">
      <alignment horizontal="center"/>
    </xf>
    <xf numFmtId="2" fontId="16" fillId="0" borderId="17" xfId="2248" applyNumberFormat="1" applyFont="1" applyBorder="1" applyAlignment="1">
      <alignment horizontal="center" vertical="center"/>
    </xf>
    <xf numFmtId="0" fontId="6" fillId="0" borderId="17" xfId="2250" applyFont="1" applyBorder="1" applyAlignment="1">
      <alignment horizontal="center" vertical="center"/>
    </xf>
    <xf numFmtId="0" fontId="6" fillId="0" borderId="17" xfId="2251" applyFont="1" applyBorder="1" applyAlignment="1">
      <alignment horizontal="center"/>
    </xf>
    <xf numFmtId="0" fontId="16" fillId="0" borderId="17" xfId="2250" applyFont="1" applyBorder="1" applyAlignment="1">
      <alignment horizontal="left" vertical="center"/>
    </xf>
    <xf numFmtId="0" fontId="22" fillId="0" borderId="17" xfId="2251" applyFont="1" applyBorder="1" applyAlignment="1">
      <alignment horizontal="left"/>
    </xf>
    <xf numFmtId="0" fontId="38" fillId="36" borderId="17" xfId="2251" applyFont="1" applyFill="1" applyBorder="1" applyAlignment="1">
      <alignment horizontal="left" indent="1"/>
    </xf>
    <xf numFmtId="0" fontId="16" fillId="0" borderId="17" xfId="2251" quotePrefix="1" applyFont="1" applyBorder="1" applyAlignment="1">
      <alignment horizontal="center" vertical="center"/>
    </xf>
    <xf numFmtId="0" fontId="6" fillId="0" borderId="17" xfId="2247" applyFont="1" applyBorder="1" applyAlignment="1">
      <alignment horizontal="left" vertical="center"/>
    </xf>
    <xf numFmtId="0" fontId="6" fillId="0" borderId="17" xfId="2249" applyFont="1" applyBorder="1" applyAlignment="1">
      <alignment horizontal="left"/>
    </xf>
    <xf numFmtId="0" fontId="6" fillId="0" borderId="0" xfId="2250" applyFont="1" applyAlignment="1">
      <alignment horizontal="center" vertical="center"/>
    </xf>
    <xf numFmtId="0" fontId="16" fillId="0" borderId="0" xfId="2251" quotePrefix="1" applyFont="1" applyAlignment="1">
      <alignment horizontal="center" vertical="center"/>
    </xf>
    <xf numFmtId="0" fontId="16" fillId="0" borderId="0" xfId="2248" applyFont="1" applyAlignment="1">
      <alignment horizontal="center" vertical="center"/>
    </xf>
    <xf numFmtId="0" fontId="16" fillId="0" borderId="0" xfId="2248" applyFont="1" applyAlignment="1">
      <alignment horizontal="center"/>
    </xf>
    <xf numFmtId="2" fontId="16" fillId="0" borderId="0" xfId="2248" applyNumberFormat="1" applyFont="1" applyAlignment="1">
      <alignment horizontal="center" vertical="center"/>
    </xf>
    <xf numFmtId="0" fontId="6" fillId="0" borderId="0" xfId="2248" applyFont="1"/>
    <xf numFmtId="0" fontId="34" fillId="0" borderId="17" xfId="2249" applyFont="1" applyBorder="1" applyAlignment="1">
      <alignment horizontal="left"/>
    </xf>
    <xf numFmtId="0" fontId="7" fillId="0" borderId="17" xfId="2249" applyFont="1" applyBorder="1"/>
    <xf numFmtId="0" fontId="6" fillId="0" borderId="17" xfId="2249" applyFont="1" applyBorder="1"/>
    <xf numFmtId="2" fontId="16" fillId="0" borderId="17" xfId="2248" applyNumberFormat="1" applyFont="1" applyBorder="1" applyAlignment="1">
      <alignment horizontal="center"/>
    </xf>
    <xf numFmtId="0" fontId="6" fillId="0" borderId="17" xfId="2248" applyFont="1" applyBorder="1" applyAlignment="1">
      <alignment horizontal="center"/>
    </xf>
    <xf numFmtId="0" fontId="34" fillId="0" borderId="17" xfId="2248" applyFont="1" applyBorder="1" applyAlignment="1">
      <alignment horizontal="left"/>
    </xf>
    <xf numFmtId="0" fontId="36" fillId="36" borderId="17" xfId="2248" applyFont="1" applyFill="1" applyBorder="1"/>
    <xf numFmtId="1" fontId="15" fillId="37" borderId="17" xfId="2247" applyNumberFormat="1" applyFont="1" applyFill="1" applyBorder="1" applyAlignment="1">
      <alignment horizontal="center" vertical="center" wrapText="1"/>
    </xf>
    <xf numFmtId="44" fontId="15" fillId="37" borderId="17" xfId="2247" applyNumberFormat="1" applyFont="1" applyFill="1" applyBorder="1" applyAlignment="1">
      <alignment horizontal="center" vertical="center" wrapText="1"/>
    </xf>
    <xf numFmtId="1" fontId="15" fillId="0" borderId="17" xfId="2247" applyNumberFormat="1" applyFont="1" applyBorder="1" applyAlignment="1">
      <alignment horizontal="center" vertical="center" wrapText="1"/>
    </xf>
    <xf numFmtId="1" fontId="15" fillId="0" borderId="17" xfId="2247" applyNumberFormat="1" applyFont="1" applyBorder="1" applyAlignment="1">
      <alignment vertical="center" wrapText="1"/>
    </xf>
    <xf numFmtId="0" fontId="6" fillId="0" borderId="17" xfId="2251" applyFont="1" applyBorder="1" applyAlignment="1">
      <alignment horizontal="left"/>
    </xf>
    <xf numFmtId="0" fontId="6" fillId="0" borderId="17" xfId="2250" applyFont="1" applyBorder="1" applyAlignment="1">
      <alignment horizontal="left" vertical="center"/>
    </xf>
    <xf numFmtId="1" fontId="84" fillId="0" borderId="17" xfId="2250" applyNumberFormat="1" applyFont="1" applyBorder="1" applyAlignment="1">
      <alignment horizontal="center" vertical="center"/>
    </xf>
    <xf numFmtId="1" fontId="16" fillId="0" borderId="17" xfId="2251" applyNumberFormat="1" applyFont="1" applyBorder="1" applyAlignment="1">
      <alignment horizontal="center"/>
    </xf>
    <xf numFmtId="1" fontId="16" fillId="0" borderId="17" xfId="2252" applyNumberFormat="1" applyFont="1" applyBorder="1" applyAlignment="1">
      <alignment horizontal="center"/>
    </xf>
    <xf numFmtId="0" fontId="6" fillId="0" borderId="17" xfId="2251" applyFont="1" applyBorder="1"/>
    <xf numFmtId="0" fontId="84" fillId="35" borderId="17" xfId="2247" applyFont="1" applyFill="1" applyBorder="1" applyAlignment="1">
      <alignment horizontal="center" vertical="center"/>
    </xf>
    <xf numFmtId="0" fontId="16" fillId="0" borderId="17" xfId="2249" applyFont="1" applyBorder="1" applyAlignment="1">
      <alignment horizontal="center"/>
    </xf>
    <xf numFmtId="2" fontId="16" fillId="0" borderId="17" xfId="2249" applyNumberFormat="1" applyFont="1" applyBorder="1" applyAlignment="1">
      <alignment horizontal="center" vertical="center"/>
    </xf>
    <xf numFmtId="0" fontId="16" fillId="0" borderId="17" xfId="2250" applyFont="1" applyBorder="1" applyAlignment="1">
      <alignment horizontal="center" vertical="center"/>
    </xf>
    <xf numFmtId="0" fontId="95" fillId="0" borderId="17" xfId="2251" applyFont="1" applyBorder="1" applyAlignment="1">
      <alignment horizontal="center"/>
    </xf>
    <xf numFmtId="0" fontId="38" fillId="0" borderId="17" xfId="2251" applyFont="1" applyBorder="1" applyAlignment="1">
      <alignment horizontal="left" indent="1"/>
    </xf>
    <xf numFmtId="0" fontId="16" fillId="0" borderId="17" xfId="2252" quotePrefix="1" applyFont="1" applyBorder="1" applyAlignment="1">
      <alignment horizontal="center" vertical="center"/>
    </xf>
    <xf numFmtId="0" fontId="6" fillId="0" borderId="17" xfId="2252" applyFont="1" applyBorder="1"/>
    <xf numFmtId="0" fontId="16" fillId="0" borderId="17" xfId="2247" applyFont="1" applyBorder="1" applyAlignment="1">
      <alignment horizontal="center" vertical="center"/>
    </xf>
    <xf numFmtId="0" fontId="7" fillId="0" borderId="17" xfId="2251" applyFont="1" applyBorder="1"/>
    <xf numFmtId="0" fontId="33" fillId="0" borderId="17" xfId="2251" applyFont="1" applyBorder="1" applyAlignment="1">
      <alignment horizontal="left"/>
    </xf>
    <xf numFmtId="0" fontId="10" fillId="0" borderId="17" xfId="2250" applyFont="1" applyBorder="1" applyAlignment="1">
      <alignment horizontal="center" vertical="center"/>
    </xf>
    <xf numFmtId="0" fontId="16" fillId="0" borderId="17" xfId="2251" applyFont="1" applyBorder="1" applyAlignment="1">
      <alignment horizontal="center" vertical="center"/>
    </xf>
    <xf numFmtId="0" fontId="33" fillId="0" borderId="17" xfId="2250" applyFont="1" applyBorder="1" applyAlignment="1">
      <alignment horizontal="left" vertical="center"/>
    </xf>
    <xf numFmtId="0" fontId="7" fillId="0" borderId="17" xfId="2252" applyFont="1" applyBorder="1"/>
    <xf numFmtId="0" fontId="16" fillId="0" borderId="17" xfId="2252" applyFont="1" applyBorder="1" applyAlignment="1">
      <alignment horizontal="center" vertical="center"/>
    </xf>
    <xf numFmtId="0" fontId="7" fillId="0" borderId="17" xfId="2250" applyFont="1" applyBorder="1" applyAlignment="1">
      <alignment horizontal="center" vertical="center"/>
    </xf>
    <xf numFmtId="1" fontId="84" fillId="0" borderId="17" xfId="2251" applyNumberFormat="1" applyFont="1" applyBorder="1" applyAlignment="1">
      <alignment horizontal="center"/>
    </xf>
    <xf numFmtId="9" fontId="40" fillId="0" borderId="17" xfId="1" applyFont="1" applyBorder="1" applyAlignment="1">
      <alignment horizontal="center" vertical="center"/>
    </xf>
    <xf numFmtId="0" fontId="132" fillId="31" borderId="17" xfId="14" applyNumberFormat="1" applyFont="1" applyFill="1" applyBorder="1" applyAlignment="1">
      <alignment horizontal="left" vertical="center"/>
    </xf>
    <xf numFmtId="0" fontId="133" fillId="31" borderId="17" xfId="14" applyNumberFormat="1" applyFont="1" applyFill="1" applyBorder="1" applyAlignment="1">
      <alignment horizontal="center" vertical="center"/>
    </xf>
    <xf numFmtId="1" fontId="32" fillId="4" borderId="16" xfId="1" applyNumberFormat="1" applyFont="1" applyFill="1" applyBorder="1" applyAlignment="1">
      <alignment horizontal="center" vertical="center"/>
    </xf>
    <xf numFmtId="0" fontId="38" fillId="0" borderId="17" xfId="0" applyFont="1" applyBorder="1" applyAlignment="1">
      <alignment vertical="center" wrapText="1"/>
    </xf>
    <xf numFmtId="0" fontId="46" fillId="0" borderId="17" xfId="0" applyFont="1" applyBorder="1" applyAlignment="1">
      <alignment horizontal="left" vertical="center"/>
    </xf>
    <xf numFmtId="0" fontId="19" fillId="0" borderId="17" xfId="5" applyFont="1" applyBorder="1" applyAlignment="1">
      <alignment horizontal="left" vertical="center"/>
    </xf>
    <xf numFmtId="49" fontId="15" fillId="0" borderId="17" xfId="5" applyNumberFormat="1" applyFont="1" applyBorder="1" applyAlignment="1">
      <alignment horizontal="left" vertical="center"/>
    </xf>
    <xf numFmtId="0" fontId="27" fillId="0" borderId="17" xfId="5" applyFont="1" applyBorder="1" applyAlignment="1">
      <alignment horizontal="left" vertical="center"/>
    </xf>
    <xf numFmtId="0" fontId="21" fillId="0" borderId="17" xfId="5" applyFont="1" applyBorder="1" applyAlignment="1">
      <alignment horizontal="left" vertical="center"/>
    </xf>
    <xf numFmtId="0" fontId="87" fillId="0" borderId="17" xfId="0" applyFont="1" applyBorder="1" applyAlignment="1">
      <alignment horizontal="left" vertical="center"/>
    </xf>
    <xf numFmtId="0" fontId="31" fillId="0" borderId="17" xfId="5" applyFont="1" applyBorder="1" applyAlignment="1">
      <alignment horizontal="left" vertical="center"/>
    </xf>
    <xf numFmtId="0" fontId="126" fillId="0" borderId="17" xfId="5" applyFont="1" applyBorder="1" applyAlignment="1">
      <alignment horizontal="left" vertical="center"/>
    </xf>
    <xf numFmtId="0" fontId="15" fillId="20" borderId="17" xfId="5" applyFont="1" applyFill="1" applyBorder="1" applyAlignment="1">
      <alignment horizontal="left" vertical="center"/>
    </xf>
    <xf numFmtId="0" fontId="102" fillId="0" borderId="17" xfId="14" applyNumberFormat="1" applyFont="1" applyFill="1" applyBorder="1" applyAlignment="1">
      <alignment horizontal="left" vertical="center"/>
    </xf>
    <xf numFmtId="0" fontId="26" fillId="0" borderId="17" xfId="5" applyFont="1" applyBorder="1" applyAlignment="1">
      <alignment horizontal="left" vertical="center"/>
    </xf>
    <xf numFmtId="0" fontId="6" fillId="0" borderId="17" xfId="24" applyFont="1" applyBorder="1" applyAlignment="1">
      <alignment horizontal="left" vertical="center"/>
    </xf>
    <xf numFmtId="0" fontId="6" fillId="35" borderId="17" xfId="2241" applyFont="1" applyFill="1" applyBorder="1" applyAlignment="1">
      <alignment horizontal="left" vertical="center"/>
    </xf>
    <xf numFmtId="0" fontId="6" fillId="0" borderId="17" xfId="224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39" borderId="17" xfId="2250" applyFont="1" applyFill="1" applyBorder="1" applyAlignment="1">
      <alignment horizontal="center" vertical="center"/>
    </xf>
    <xf numFmtId="0" fontId="6" fillId="39" borderId="17" xfId="2251" applyFont="1" applyFill="1" applyBorder="1" applyAlignment="1">
      <alignment horizontal="center"/>
    </xf>
    <xf numFmtId="0" fontId="16" fillId="39" borderId="17" xfId="2250" applyFont="1" applyFill="1" applyBorder="1" applyAlignment="1">
      <alignment horizontal="left" vertical="center"/>
    </xf>
    <xf numFmtId="0" fontId="22" fillId="39" borderId="17" xfId="2251" applyFont="1" applyFill="1" applyBorder="1" applyAlignment="1">
      <alignment horizontal="left"/>
    </xf>
    <xf numFmtId="0" fontId="22" fillId="39" borderId="17" xfId="5" applyFont="1" applyFill="1" applyBorder="1" applyAlignment="1">
      <alignment horizontal="center" vertical="center"/>
    </xf>
    <xf numFmtId="0" fontId="16" fillId="39" borderId="17" xfId="2251" quotePrefix="1" applyFont="1" applyFill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166" fontId="134" fillId="0" borderId="17" xfId="0" applyNumberFormat="1" applyFont="1" applyBorder="1" applyAlignment="1">
      <alignment horizontal="right" vertical="center"/>
    </xf>
    <xf numFmtId="1" fontId="124" fillId="4" borderId="17" xfId="11" applyNumberFormat="1" applyFont="1" applyFill="1" applyBorder="1" applyAlignment="1">
      <alignment horizontal="center"/>
    </xf>
    <xf numFmtId="9" fontId="124" fillId="4" borderId="17" xfId="1" applyFont="1" applyFill="1" applyBorder="1" applyAlignment="1">
      <alignment horizontal="center"/>
    </xf>
    <xf numFmtId="0" fontId="88" fillId="27" borderId="17" xfId="11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left" vertical="center" wrapText="1"/>
    </xf>
    <xf numFmtId="0" fontId="88" fillId="27" borderId="20" xfId="11" applyFont="1" applyFill="1" applyBorder="1" applyAlignment="1">
      <alignment horizontal="center" vertical="center" wrapText="1"/>
    </xf>
    <xf numFmtId="0" fontId="88" fillId="27" borderId="21" xfId="11" applyFont="1" applyFill="1" applyBorder="1" applyAlignment="1">
      <alignment horizontal="center" vertical="center" wrapText="1"/>
    </xf>
    <xf numFmtId="0" fontId="88" fillId="27" borderId="22" xfId="11" applyFont="1" applyFill="1" applyBorder="1" applyAlignment="1">
      <alignment horizontal="center" vertical="center" wrapText="1"/>
    </xf>
    <xf numFmtId="0" fontId="119" fillId="3" borderId="20" xfId="0" applyFont="1" applyFill="1" applyBorder="1" applyAlignment="1">
      <alignment horizontal="center" vertical="center" wrapText="1"/>
    </xf>
    <xf numFmtId="0" fontId="119" fillId="3" borderId="22" xfId="0" applyFont="1" applyFill="1" applyBorder="1" applyAlignment="1">
      <alignment horizontal="center" vertical="center" wrapText="1"/>
    </xf>
    <xf numFmtId="0" fontId="122" fillId="3" borderId="20" xfId="0" applyFont="1" applyFill="1" applyBorder="1" applyAlignment="1">
      <alignment horizontal="right" vertical="center" wrapText="1"/>
    </xf>
    <xf numFmtId="0" fontId="122" fillId="3" borderId="22" xfId="0" applyFont="1" applyFill="1" applyBorder="1" applyAlignment="1">
      <alignment horizontal="right" vertical="center" wrapText="1"/>
    </xf>
    <xf numFmtId="9" fontId="88" fillId="27" borderId="17" xfId="1" applyFont="1" applyFill="1" applyBorder="1" applyAlignment="1">
      <alignment horizontal="center" vertical="center" wrapText="1"/>
    </xf>
    <xf numFmtId="0" fontId="106" fillId="5" borderId="17" xfId="0" applyFont="1" applyFill="1" applyBorder="1" applyAlignment="1">
      <alignment horizontal="left" vertical="center" wrapText="1"/>
    </xf>
    <xf numFmtId="43" fontId="104" fillId="33" borderId="20" xfId="29" applyFont="1" applyFill="1" applyBorder="1" applyAlignment="1">
      <alignment horizontal="center"/>
    </xf>
    <xf numFmtId="43" fontId="104" fillId="33" borderId="21" xfId="29" applyFont="1" applyFill="1" applyBorder="1" applyAlignment="1">
      <alignment horizontal="center"/>
    </xf>
    <xf numFmtId="43" fontId="104" fillId="33" borderId="22" xfId="29" applyFont="1" applyFill="1" applyBorder="1" applyAlignment="1">
      <alignment horizontal="center"/>
    </xf>
    <xf numFmtId="0" fontId="17" fillId="5" borderId="16" xfId="0" applyFont="1" applyFill="1" applyBorder="1" applyAlignment="1">
      <alignment horizontal="left" vertical="center" wrapText="1"/>
    </xf>
    <xf numFmtId="0" fontId="85" fillId="3" borderId="23" xfId="0" applyFont="1" applyFill="1" applyBorder="1" applyAlignment="1">
      <alignment horizontal="center" vertical="center" wrapText="1"/>
    </xf>
    <xf numFmtId="0" fontId="85" fillId="3" borderId="24" xfId="0" applyFont="1" applyFill="1" applyBorder="1" applyAlignment="1">
      <alignment horizontal="center" vertical="center" wrapText="1"/>
    </xf>
    <xf numFmtId="168" fontId="17" fillId="3" borderId="25" xfId="0" applyNumberFormat="1" applyFont="1" applyFill="1" applyBorder="1" applyAlignment="1">
      <alignment horizontal="center" vertical="center"/>
    </xf>
    <xf numFmtId="168" fontId="17" fillId="3" borderId="26" xfId="0" applyNumberFormat="1" applyFont="1" applyFill="1" applyBorder="1" applyAlignment="1">
      <alignment horizontal="center" vertical="center"/>
    </xf>
    <xf numFmtId="168" fontId="17" fillId="3" borderId="27" xfId="0" applyNumberFormat="1" applyFont="1" applyFill="1" applyBorder="1" applyAlignment="1">
      <alignment horizontal="center" vertical="center"/>
    </xf>
    <xf numFmtId="0" fontId="125" fillId="3" borderId="20" xfId="0" applyFont="1" applyFill="1" applyBorder="1" applyAlignment="1">
      <alignment horizontal="right" vertical="center" wrapText="1"/>
    </xf>
    <xf numFmtId="0" fontId="125" fillId="3" borderId="22" xfId="0" applyFont="1" applyFill="1" applyBorder="1" applyAlignment="1">
      <alignment horizontal="right" vertical="center" wrapText="1"/>
    </xf>
    <xf numFmtId="1" fontId="15" fillId="0" borderId="17" xfId="5" applyNumberFormat="1" applyFont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left" vertical="center"/>
    </xf>
    <xf numFmtId="0" fontId="17" fillId="3" borderId="21" xfId="0" applyFont="1" applyFill="1" applyBorder="1" applyAlignment="1">
      <alignment horizontal="left" vertical="center"/>
    </xf>
    <xf numFmtId="0" fontId="17" fillId="3" borderId="22" xfId="0" applyFont="1" applyFill="1" applyBorder="1" applyAlignment="1">
      <alignment horizontal="left" vertical="center"/>
    </xf>
    <xf numFmtId="1" fontId="15" fillId="0" borderId="17" xfId="10" applyNumberFormat="1" applyFont="1" applyBorder="1" applyAlignment="1">
      <alignment horizontal="center" vertical="center" wrapText="1"/>
    </xf>
    <xf numFmtId="0" fontId="15" fillId="0" borderId="17" xfId="5" applyFont="1" applyBorder="1" applyAlignment="1">
      <alignment horizontal="center" vertical="center"/>
    </xf>
    <xf numFmtId="166" fontId="15" fillId="0" borderId="17" xfId="5" applyNumberFormat="1" applyFont="1" applyBorder="1" applyAlignment="1">
      <alignment horizontal="center" vertical="center"/>
    </xf>
    <xf numFmtId="1" fontId="15" fillId="37" borderId="28" xfId="2246" applyNumberFormat="1" applyFont="1" applyFill="1" applyBorder="1" applyAlignment="1">
      <alignment horizontal="center" vertical="center" wrapText="1"/>
    </xf>
    <xf numFmtId="1" fontId="15" fillId="37" borderId="29" xfId="2246" applyNumberFormat="1" applyFont="1" applyFill="1" applyBorder="1" applyAlignment="1">
      <alignment horizontal="center" vertical="center" wrapText="1"/>
    </xf>
    <xf numFmtId="1" fontId="15" fillId="37" borderId="30" xfId="2246" applyNumberFormat="1" applyFont="1" applyFill="1" applyBorder="1" applyAlignment="1">
      <alignment horizontal="center" vertical="center" wrapText="1"/>
    </xf>
    <xf numFmtId="1" fontId="15" fillId="37" borderId="28" xfId="5" applyNumberFormat="1" applyFont="1" applyFill="1" applyBorder="1" applyAlignment="1">
      <alignment horizontal="center" vertical="center" wrapText="1"/>
    </xf>
    <xf numFmtId="1" fontId="15" fillId="37" borderId="29" xfId="5" applyNumberFormat="1" applyFont="1" applyFill="1" applyBorder="1" applyAlignment="1">
      <alignment horizontal="center" vertical="center" wrapText="1"/>
    </xf>
    <xf numFmtId="1" fontId="15" fillId="37" borderId="30" xfId="5" applyNumberFormat="1" applyFont="1" applyFill="1" applyBorder="1" applyAlignment="1">
      <alignment horizontal="center" vertical="center" wrapText="1"/>
    </xf>
    <xf numFmtId="0" fontId="15" fillId="37" borderId="28" xfId="5" applyFont="1" applyFill="1" applyBorder="1" applyAlignment="1">
      <alignment horizontal="center" vertical="center"/>
    </xf>
    <xf numFmtId="0" fontId="15" fillId="37" borderId="29" xfId="5" applyFont="1" applyFill="1" applyBorder="1" applyAlignment="1">
      <alignment horizontal="center" vertical="center"/>
    </xf>
    <xf numFmtId="0" fontId="15" fillId="37" borderId="30" xfId="5" applyFont="1" applyFill="1" applyBorder="1" applyAlignment="1">
      <alignment horizontal="center" vertical="center"/>
    </xf>
    <xf numFmtId="166" fontId="15" fillId="37" borderId="28" xfId="5" applyNumberFormat="1" applyFont="1" applyFill="1" applyBorder="1" applyAlignment="1">
      <alignment horizontal="center" vertical="center"/>
    </xf>
    <xf numFmtId="166" fontId="15" fillId="37" borderId="29" xfId="5" applyNumberFormat="1" applyFont="1" applyFill="1" applyBorder="1" applyAlignment="1">
      <alignment horizontal="center" vertical="center"/>
    </xf>
    <xf numFmtId="166" fontId="15" fillId="37" borderId="30" xfId="5" applyNumberFormat="1" applyFont="1" applyFill="1" applyBorder="1" applyAlignment="1">
      <alignment horizontal="center" vertical="center"/>
    </xf>
    <xf numFmtId="1" fontId="15" fillId="37" borderId="17" xfId="2247" applyNumberFormat="1" applyFont="1" applyFill="1" applyBorder="1" applyAlignment="1">
      <alignment horizontal="center" vertical="center" wrapText="1"/>
    </xf>
    <xf numFmtId="1" fontId="15" fillId="37" borderId="17" xfId="5" applyNumberFormat="1" applyFont="1" applyFill="1" applyBorder="1" applyAlignment="1">
      <alignment horizontal="center" vertical="center" wrapText="1"/>
    </xf>
    <xf numFmtId="0" fontId="15" fillId="37" borderId="17" xfId="5" applyFont="1" applyFill="1" applyBorder="1" applyAlignment="1">
      <alignment horizontal="center" vertical="center"/>
    </xf>
    <xf numFmtId="166" fontId="15" fillId="37" borderId="17" xfId="5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5" fillId="0" borderId="2" xfId="10" applyNumberFormat="1" applyFont="1" applyBorder="1" applyAlignment="1">
      <alignment horizontal="center" vertical="center" wrapText="1"/>
    </xf>
    <xf numFmtId="1" fontId="15" fillId="0" borderId="3" xfId="10" applyNumberFormat="1" applyFont="1" applyBorder="1" applyAlignment="1">
      <alignment horizontal="center" vertical="center" wrapText="1"/>
    </xf>
    <xf numFmtId="1" fontId="15" fillId="0" borderId="4" xfId="10" applyNumberFormat="1" applyFont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 vertical="center"/>
    </xf>
    <xf numFmtId="1" fontId="15" fillId="0" borderId="1" xfId="10" applyNumberFormat="1" applyFont="1" applyBorder="1" applyAlignment="1">
      <alignment horizontal="center" vertical="center" wrapText="1"/>
    </xf>
  </cellXfs>
  <cellStyles count="2253">
    <cellStyle name="20% - Accent1 2" xfId="131" xr:uid="{E77A7B7E-39D2-4476-9E60-D8DD2C13B60E}"/>
    <cellStyle name="20% - Accent2 2" xfId="132" xr:uid="{C161A772-72C2-472E-8B34-FAC54B7F3D26}"/>
    <cellStyle name="20% - Accent3 2" xfId="133" xr:uid="{9E0A95A9-3E0A-4C69-81D3-1D08C5E8E1A6}"/>
    <cellStyle name="20% - Accent4 2" xfId="134" xr:uid="{5DD951BA-B70E-4D7A-BAD5-FF09BBC62562}"/>
    <cellStyle name="20% - Accent5 2" xfId="135" xr:uid="{13263A0C-8354-42CD-BD79-DD301C05BB39}"/>
    <cellStyle name="20% - Accent6 2" xfId="136" xr:uid="{5B6C8BC0-B6EF-4587-BCC7-3FBEE616F819}"/>
    <cellStyle name="40% - Accent1 2" xfId="137" xr:uid="{F141C727-F453-4EC2-BCB1-681696ECE973}"/>
    <cellStyle name="40% - Accent2 2" xfId="138" xr:uid="{9D2BFE45-4D68-4566-805C-311C22AC4960}"/>
    <cellStyle name="40% - Accent3 2" xfId="139" xr:uid="{91C370CB-B8DE-4658-931C-22D346B38E30}"/>
    <cellStyle name="40% - Accent4 2" xfId="140" xr:uid="{4312BC49-A7E2-4FC0-B4C7-83B4CBE07740}"/>
    <cellStyle name="40% - Accent5 2" xfId="141" xr:uid="{4625833C-AB81-45FD-93B3-24E7C2B2FC72}"/>
    <cellStyle name="40% - Accent6 2" xfId="142" xr:uid="{F26A6A1E-3A84-4D6B-94F6-4BA6AEBB3CA4}"/>
    <cellStyle name="60% - Accent1 2" xfId="143" xr:uid="{F9A127BB-18DC-4AC1-A81B-F4AF415006D5}"/>
    <cellStyle name="60% - Accent2 2" xfId="144" xr:uid="{81904FE3-3BA4-4D6D-8137-EDA537B253DB}"/>
    <cellStyle name="60% - Accent3 2" xfId="145" xr:uid="{D25FA6C7-4A03-4BCD-BB9C-389CC0E8D485}"/>
    <cellStyle name="60% - Accent4 2" xfId="146" xr:uid="{98D7E992-4CE1-43E4-96CD-7AA13D33D59F}"/>
    <cellStyle name="60% - Accent5 2" xfId="147" xr:uid="{41592914-01BD-4B47-BFF5-8A5055D396AA}"/>
    <cellStyle name="60% - Accent6 2" xfId="148" xr:uid="{D234BB9B-603F-4BEF-AAE9-15EEB2495C8A}"/>
    <cellStyle name="Accent1 2" xfId="149" xr:uid="{EA463E6D-381F-4FD6-A91A-4C7DA6794957}"/>
    <cellStyle name="Accent2 2" xfId="150" xr:uid="{941336BC-608A-465B-8EFD-36D0359440CB}"/>
    <cellStyle name="Accent3 2" xfId="151" xr:uid="{0796E57A-DCBD-4339-B10C-D42591E287B6}"/>
    <cellStyle name="Accent4 2" xfId="152" xr:uid="{C7783DDD-0129-470C-8371-FA23A33C76E5}"/>
    <cellStyle name="Accent5 2" xfId="153" xr:uid="{0F9EA247-1C6E-4DC8-B08C-9729A4D34E73}"/>
    <cellStyle name="Accent6 2" xfId="154" xr:uid="{4237D69E-8CED-4375-9ECA-15D0B64BCAE2}"/>
    <cellStyle name="Bad 2" xfId="155" xr:uid="{2607D9F8-0FC8-4775-8B5A-CA9D892866E6}"/>
    <cellStyle name="Body" xfId="7" xr:uid="{8BD00F65-BC2F-4259-B2DD-E432B0FE8C46}"/>
    <cellStyle name="Calculation 2" xfId="156" xr:uid="{C2284A10-643F-43A8-B01F-981D0F64CED8}"/>
    <cellStyle name="Check Cell 2" xfId="157" xr:uid="{0EFA1450-C0D6-44BF-A546-5801DEFCD087}"/>
    <cellStyle name="Comma" xfId="29" builtinId="3"/>
    <cellStyle name="Comma 10" xfId="12" xr:uid="{F392FF67-752B-43D9-80FF-80174D1F479D}"/>
    <cellStyle name="Comma 10 10" xfId="109" xr:uid="{07631A8F-3289-476B-ADF4-CD7493418B75}"/>
    <cellStyle name="Comma 10 16" xfId="34" xr:uid="{4EE8D8EC-EA1B-4323-890A-8F14EA0C3E4B}"/>
    <cellStyle name="Comma 10 2" xfId="2236" xr:uid="{C81EC633-0E31-40EE-A304-4E564046E2AA}"/>
    <cellStyle name="Comma 10 3" xfId="48" xr:uid="{FAB4B9C6-DC97-4107-A20D-1FBDE93CC0BB}"/>
    <cellStyle name="Comma 11" xfId="158" xr:uid="{90CB2B2D-C1DF-40FB-91EE-304009BF431B}"/>
    <cellStyle name="Comma 12 2" xfId="38" xr:uid="{74E3F105-378E-487C-B859-F91A4D801A39}"/>
    <cellStyle name="Comma 12 2 2 2" xfId="111" xr:uid="{08BD7E0F-47F4-463C-B6D6-DE2AF6EEA5F8}"/>
    <cellStyle name="Comma 13" xfId="47" xr:uid="{E03395E7-CB8B-4557-BF16-D9515DD56823}"/>
    <cellStyle name="Comma 14 2" xfId="51" xr:uid="{9146EAA9-0002-4871-A9EE-277119F70A4B}"/>
    <cellStyle name="Comma 14 4" xfId="53" xr:uid="{0CB22737-99A6-492C-B466-BEBD19B74832}"/>
    <cellStyle name="Comma 18 3" xfId="18" xr:uid="{00463C69-B77B-4AEA-B642-AB5895641A1C}"/>
    <cellStyle name="Comma 18 3 2" xfId="39" xr:uid="{62BBFE00-4CEC-4D41-847B-85A575E99CD8}"/>
    <cellStyle name="Comma 2" xfId="106" xr:uid="{4E407059-092F-4576-8F91-22FAEDCD4D14}"/>
    <cellStyle name="Comma 2 10" xfId="13" xr:uid="{A4304C71-594A-440B-8867-719272430082}"/>
    <cellStyle name="Comma 2 10 2" xfId="2237" xr:uid="{8F716994-5FA6-42E4-9CCE-B62F24D5EE50}"/>
    <cellStyle name="Comma 2 12" xfId="124" xr:uid="{CA9A01EE-94EA-485B-A68E-17FB7B7EC46F}"/>
    <cellStyle name="Comma 2 2" xfId="117" xr:uid="{776EEB82-7CC3-4F20-987D-4CB34141300E}"/>
    <cellStyle name="Comma 2 2 2" xfId="45" xr:uid="{C76986C0-CAA6-4F9E-A41E-AADADB2EBDC9}"/>
    <cellStyle name="Comma 2 2 2 2" xfId="161" xr:uid="{393435D1-1F4A-43F5-8E65-2F7AD87C9FD1}"/>
    <cellStyle name="Comma 2 2 2 3" xfId="64" xr:uid="{FED10D7D-2216-4FB3-8357-483592326C7D}"/>
    <cellStyle name="Comma 2 2 3" xfId="162" xr:uid="{CD002794-B56E-44E2-9852-F6599EBFAD38}"/>
    <cellStyle name="Comma 2 2 4" xfId="163" xr:uid="{C67E11B6-7C5F-42BA-BDFD-53B344937417}"/>
    <cellStyle name="Comma 2 2 5" xfId="160" xr:uid="{C28B3E66-8A61-4F92-8F14-E9BCF5B81AA4}"/>
    <cellStyle name="Comma 2 2 5 3" xfId="69" xr:uid="{5A3DC33B-58BD-46A6-B25C-96EEA6C4F018}"/>
    <cellStyle name="Comma 2 3" xfId="159" xr:uid="{97567CB7-5D4E-4A3E-8429-A902F1EAA355}"/>
    <cellStyle name="Comma 2 57" xfId="43" xr:uid="{F32C2D97-576E-4453-BA3F-A5D08D0A9B2E}"/>
    <cellStyle name="Comma 2 59" xfId="105" xr:uid="{E51E1487-CA71-4788-A5B9-EDBD537C0365}"/>
    <cellStyle name="Comma 2 8 2" xfId="72" xr:uid="{3DB08D2B-9866-41FA-A7C2-0B658ACE167D}"/>
    <cellStyle name="Comma 24 3" xfId="83" xr:uid="{9B5D8728-6139-4EAD-ABF0-C61AFD389DA7}"/>
    <cellStyle name="Comma 3" xfId="122" xr:uid="{140AD0CF-20FE-48D2-ADCF-1EA569DD9E0F}"/>
    <cellStyle name="Comma 3 2" xfId="164" xr:uid="{616BD9D7-6493-47DD-A1DE-DA4F60FF79BC}"/>
    <cellStyle name="Comma 31" xfId="110" xr:uid="{10DC9D30-8557-48F8-9A24-6DC0B856FCF7}"/>
    <cellStyle name="Comma 4" xfId="118" xr:uid="{B8BA09B1-49C6-46AB-9630-257583E890FF}"/>
    <cellStyle name="Comma 4 2" xfId="165" xr:uid="{A0CB31AB-4F68-4D65-8FEE-9CA74A8ABF0E}"/>
    <cellStyle name="Comma 42 4" xfId="103" xr:uid="{1850D50B-85B4-4BC6-BE9B-9F1BDBFDBFE9}"/>
    <cellStyle name="Comma 43 3" xfId="102" xr:uid="{2614A69B-65D6-4D8D-B4FA-7FB373952017}"/>
    <cellStyle name="Comma 45" xfId="36" xr:uid="{084DC5D9-7DFF-46C5-80F3-DB9FD6D4A74F}"/>
    <cellStyle name="Comma 46 2 2" xfId="54" xr:uid="{AFD18A35-D2ED-4296-A56D-A85C18AFB131}"/>
    <cellStyle name="Comma 46 2 2 2" xfId="58" xr:uid="{16423785-DBAB-48D8-9330-E845DDA70090}"/>
    <cellStyle name="Comma 47 2 2 2 2 2 2 2 2 2 2 2 2" xfId="42" xr:uid="{3E5FE762-146F-46E4-83D6-54BF0C27FA96}"/>
    <cellStyle name="Comma 48 3" xfId="101" xr:uid="{7E1A12B9-9987-4676-A62F-04132905F519}"/>
    <cellStyle name="Comma 5" xfId="126" xr:uid="{EDC0FF31-0B02-4D78-9929-2B4AFBF58FDD}"/>
    <cellStyle name="Comma 5 2" xfId="166" xr:uid="{9257D5B2-328E-4FD7-BC81-F8665133FBCD}"/>
    <cellStyle name="Comma 50" xfId="104" xr:uid="{4D1B3E3A-59C8-4C81-A1A1-101B1ECCFA96}"/>
    <cellStyle name="Comma 53 2" xfId="100" xr:uid="{C0BCCE83-3804-4D48-9D34-B89C9E89B613}"/>
    <cellStyle name="Comma 6" xfId="167" xr:uid="{E9327A31-580D-4F17-939E-AEF787DE5986}"/>
    <cellStyle name="Comma 68" xfId="98" xr:uid="{B4A9E309-70D7-4FCD-BA35-65D1BF95AE19}"/>
    <cellStyle name="Comma 7" xfId="2232" xr:uid="{8BACFDC8-BBF4-466F-8EE8-5079479943FF}"/>
    <cellStyle name="Comma 79" xfId="2228" xr:uid="{F5753261-50B0-41E9-83AC-88C665246208}"/>
    <cellStyle name="Comma 8" xfId="31" xr:uid="{AAC1D0F1-D7BC-4D34-BF45-831143E7E9D3}"/>
    <cellStyle name="Comma 8 3 4" xfId="80" xr:uid="{0136E7E7-0E24-4869-B43B-4FA4B940FCCE}"/>
    <cellStyle name="Comma 83" xfId="114" xr:uid="{B55FE22D-D6D3-4459-B076-67BBDBEC90FB}"/>
    <cellStyle name="Comma 9" xfId="2245" xr:uid="{0AC70EBF-7219-4150-BCB5-A919EDB781DD}"/>
    <cellStyle name="Excel Built-in Normal" xfId="8" xr:uid="{EBC68E2E-588D-4BC9-BD48-608313B44E7B}"/>
    <cellStyle name="Excel Built-in Normal 1" xfId="5" xr:uid="{8726DA9B-B15D-4903-83C9-B6D35CE4B326}"/>
    <cellStyle name="Excel Built-in Normal 1 2" xfId="169" xr:uid="{534D26C2-0089-4EC9-BD0D-FD81D93E48BE}"/>
    <cellStyle name="Excel Built-in Normal 1 5" xfId="65" xr:uid="{7CCA9E87-F6FA-4BE3-AE91-86B60B5BA0D5}"/>
    <cellStyle name="Excel Built-in Normal 10" xfId="75" xr:uid="{AA904709-8BAD-4858-83A7-2ABBB7E6A890}"/>
    <cellStyle name="Excel Built-in Normal 2" xfId="26" xr:uid="{29A60C3C-8826-45C2-AA9F-4A811F9C2416}"/>
    <cellStyle name="Excel Built-in Normal 2 2" xfId="171" xr:uid="{BEB6F621-DBD1-4149-A1A4-3748B33C816D}"/>
    <cellStyle name="Excel Built-in Normal 2 3" xfId="172" xr:uid="{465F4079-9EB8-40E7-85BC-2AEE3038F8E1}"/>
    <cellStyle name="Excel Built-in Normal 2 4" xfId="170" xr:uid="{78F53BC3-7AA3-45AC-9395-984801A0B704}"/>
    <cellStyle name="Excel Built-in Normal 3" xfId="130" xr:uid="{07AC68F4-7913-44B2-A18E-6F2C6D9E4ED0}"/>
    <cellStyle name="Excel Built-in Normal 3 2" xfId="173" xr:uid="{87C4B37E-4D46-40C4-B33B-421E1C5420B8}"/>
    <cellStyle name="Excel Built-in Normal 3 3" xfId="174" xr:uid="{1AFC3D80-2EEE-46E8-BDD3-FDB256B23D1C}"/>
    <cellStyle name="Excel Built-in Normal 3 4" xfId="84" xr:uid="{0DD38E02-40A1-44A2-BCE8-2742F7DF1BDB}"/>
    <cellStyle name="Excel Built-in Normal 3 5" xfId="79" xr:uid="{5C4BC00D-5F1F-44D3-BA17-59861875BAE3}"/>
    <cellStyle name="Excel Built-in Normal 3 6" xfId="87" xr:uid="{8492E178-EFDC-4777-97B6-1A3D053A1D6B}"/>
    <cellStyle name="Excel Built-in Normal 3 6 2" xfId="108" xr:uid="{2CEE7200-CCEF-4F19-9BC2-56BA2B444176}"/>
    <cellStyle name="Excel Built-in Normal 4" xfId="127" xr:uid="{B5CBEBD6-7621-419F-8256-78234A54F053}"/>
    <cellStyle name="Excel Built-in Normal 4 4" xfId="2233" xr:uid="{87941EF5-576B-4632-B94A-45D9882FEB39}"/>
    <cellStyle name="Excel Built-in Normal 5" xfId="175" xr:uid="{E0FE3CAF-EC75-401E-92BB-022428410209}"/>
    <cellStyle name="Excel Built-in Normal 6" xfId="176" xr:uid="{F212EBA7-174E-45F4-8728-35C2F36ED6EB}"/>
    <cellStyle name="Excel Built-in Normal 7" xfId="168" xr:uid="{323A4CA0-3CB7-48E7-A95C-376252103646}"/>
    <cellStyle name="Excel Built-in Normal_PnS" xfId="177" xr:uid="{59D09926-6EE3-4ACD-A08A-0E1E42FB5F61}"/>
    <cellStyle name="Explanatory Text 2" xfId="178" xr:uid="{FEA52A43-B162-45E3-9B4D-23D0D4BD4E93}"/>
    <cellStyle name="Good 2" xfId="179" xr:uid="{91A00DDD-85C7-445A-868C-72D3D23993AF}"/>
    <cellStyle name="Heading 1 2" xfId="180" xr:uid="{A3CA0D26-039F-4098-A577-E02D2C6E38A0}"/>
    <cellStyle name="Heading 2 2" xfId="181" xr:uid="{55A32EED-9068-44B5-8847-E7CA34B0495F}"/>
    <cellStyle name="Heading 3 2" xfId="182" xr:uid="{249CA158-CFA1-4E4C-A97E-70F56306EE61}"/>
    <cellStyle name="Heading 4 2" xfId="183" xr:uid="{0AF49E89-D87F-4D40-9420-4CB2B28349BA}"/>
    <cellStyle name="Input 2" xfId="184" xr:uid="{AF708F1D-C290-40FD-BF5D-83407AB4C93E}"/>
    <cellStyle name="Linked Cell 2" xfId="185" xr:uid="{E25BBB89-8B68-4A6A-8AFB-9D237243E7E8}"/>
    <cellStyle name="Neutral 2" xfId="186" xr:uid="{44F404B5-0963-4D8E-AC53-A5D65FC9B53B}"/>
    <cellStyle name="Normal" xfId="0" builtinId="0"/>
    <cellStyle name="Normal 1" xfId="37" xr:uid="{F9AC06E1-A9B1-46F7-87E9-35B9E03E09F8}"/>
    <cellStyle name="Normal 1 2" xfId="116" xr:uid="{C0790382-EA04-44CA-BFC5-DB3F340A8E07}"/>
    <cellStyle name="Normal 1 2 2" xfId="120" xr:uid="{5A1562CB-F18A-4A59-AB25-86FB061AB86A}"/>
    <cellStyle name="Normal 1 2 3" xfId="187" xr:uid="{647AAC59-DD96-425A-A99B-46F297F8A99E}"/>
    <cellStyle name="Normal 1 4" xfId="50" xr:uid="{D305D337-50F9-4F7D-B241-1B4D18835143}"/>
    <cellStyle name="Normal 10" xfId="119" xr:uid="{05D53FA4-D16F-488B-84AC-CA7160E54F1C}"/>
    <cellStyle name="Normal 10 2" xfId="189" xr:uid="{B4A34289-A14A-4013-87E4-6513AECE175D}"/>
    <cellStyle name="Normal 10 2 2" xfId="190" xr:uid="{E2CAA62E-6FA6-45B6-B249-585C67949E2A}"/>
    <cellStyle name="Normal 10 2 3" xfId="191" xr:uid="{5AE11F4D-8EAD-41BA-886C-6DF5C812179A}"/>
    <cellStyle name="Normal 10 2 4" xfId="192" xr:uid="{B67F38EB-B516-4B3F-9AE0-C1100F88AE17}"/>
    <cellStyle name="Normal 10 3" xfId="193" xr:uid="{7D05CBA7-A0A2-4D1A-A187-D77ACBB7787C}"/>
    <cellStyle name="Normal 10 3 2" xfId="194" xr:uid="{ABA3F1AA-7FE4-43F7-9D61-B6A19A76A0C3}"/>
    <cellStyle name="Normal 10 3 2 2" xfId="195" xr:uid="{75F6DAF1-0F14-458C-9F2C-47E2F21C8D3C}"/>
    <cellStyle name="Normal 10 3 2 3" xfId="196" xr:uid="{033B6559-8F4E-4635-8AEB-12F1AAA5B0C8}"/>
    <cellStyle name="Normal 10 3 2 4" xfId="197" xr:uid="{6F47C1C7-7AF5-4021-AA09-E50FDEAEFF20}"/>
    <cellStyle name="Normal 10 3 3" xfId="198" xr:uid="{8B98D39C-8ECC-433D-8E03-E86C34DB1F61}"/>
    <cellStyle name="Normal 10 3 4" xfId="199" xr:uid="{99E2BE37-2A73-4141-810F-609D16147F56}"/>
    <cellStyle name="Normal 10 3 5" xfId="200" xr:uid="{32D185AB-8470-4F04-B4BD-EE2D211C0117}"/>
    <cellStyle name="Normal 10 4" xfId="201" xr:uid="{0374EF90-F4CD-4634-A495-A65C7FB872B6}"/>
    <cellStyle name="Normal 10 5" xfId="202" xr:uid="{7E009C59-CB36-4269-816D-391662AE6A61}"/>
    <cellStyle name="Normal 10 6" xfId="203" xr:uid="{7A20CBF7-76A9-429E-8B2B-1EC640543412}"/>
    <cellStyle name="Normal 10 7" xfId="204" xr:uid="{B833E61B-F79A-4713-BB07-26A4E20F40B7}"/>
    <cellStyle name="Normal 10 8" xfId="188" xr:uid="{4574CC6D-A26C-4A68-A988-B687EE4E2C61}"/>
    <cellStyle name="Normal 11" xfId="205" xr:uid="{BB378882-8614-4191-B1D2-F557150B505B}"/>
    <cellStyle name="Normal 11 2" xfId="206" xr:uid="{16FBDC8B-210D-476C-81BC-75C196E80CAC}"/>
    <cellStyle name="Normal 11 2 2" xfId="207" xr:uid="{1A766960-494D-4E13-8A7B-526DE9065809}"/>
    <cellStyle name="Normal 11 2 3" xfId="208" xr:uid="{557B0C1C-85A5-4556-BF44-9D705809277C}"/>
    <cellStyle name="Normal 11 2 4" xfId="209" xr:uid="{C10EB532-4BDE-4D2E-A62F-0F056637A8AE}"/>
    <cellStyle name="Normal 11 3" xfId="210" xr:uid="{29B22400-0A4E-441A-B118-83234E5AA9DA}"/>
    <cellStyle name="Normal 11 3 2" xfId="211" xr:uid="{303D6012-F4BF-4985-A278-AE899CD2FE55}"/>
    <cellStyle name="Normal 11 3 2 2" xfId="212" xr:uid="{08B3ACC7-C172-4145-A1AE-5E9771E17C70}"/>
    <cellStyle name="Normal 11 3 2 3" xfId="213" xr:uid="{88BFD99B-FFDF-46AE-9969-3492BFD5C4F3}"/>
    <cellStyle name="Normal 11 3 2 4" xfId="214" xr:uid="{9FE9FBE6-BE70-49B8-91F1-6739D8EDDA9F}"/>
    <cellStyle name="Normal 11 3 3" xfId="215" xr:uid="{010CDC5E-8F9D-40CC-AC01-215E97848B29}"/>
    <cellStyle name="Normal 11 3 4" xfId="216" xr:uid="{31823C47-DEBF-4E83-8479-B93EE4C6C04F}"/>
    <cellStyle name="Normal 11 3 5" xfId="217" xr:uid="{BFB992A9-7E10-43E2-9A5E-5B671316EF84}"/>
    <cellStyle name="Normal 11 4" xfId="218" xr:uid="{72B83493-9D2C-41AC-8B5B-327286FA2DF3}"/>
    <cellStyle name="Normal 11 5" xfId="219" xr:uid="{4266E9EF-5476-4FC4-AFA4-D868B53DB30E}"/>
    <cellStyle name="Normal 11 6" xfId="220" xr:uid="{A6BC55E0-304A-49E0-95D7-05C3BE9B160E}"/>
    <cellStyle name="Normal 12" xfId="221" xr:uid="{09FD0CF7-844F-47CE-B915-BFC1C006C740}"/>
    <cellStyle name="Normal 12 2" xfId="17" xr:uid="{7194161D-5236-4E63-B425-0999737A008F}"/>
    <cellStyle name="Normal 12 2 2" xfId="71" xr:uid="{514BF8CB-7D48-4DBE-A483-392C08E3DAED}"/>
    <cellStyle name="Normal 13" xfId="222" xr:uid="{19E5E551-F531-4360-9306-86F39545520A}"/>
    <cellStyle name="Normal 13 2" xfId="223" xr:uid="{A23C82D2-53F6-4DCD-8AAA-433279EA8C8B}"/>
    <cellStyle name="Normal 13 2 2" xfId="224" xr:uid="{AD07F59E-84DE-40C6-A3D6-F9681F91637B}"/>
    <cellStyle name="Normal 13 2 3" xfId="225" xr:uid="{FBA9ED98-1BD4-421A-B377-CE956500D2E1}"/>
    <cellStyle name="Normal 13 2 4" xfId="226" xr:uid="{1974674D-7338-4CC7-91E9-5A5F62A95027}"/>
    <cellStyle name="Normal 13 3" xfId="227" xr:uid="{7EF22FF9-C678-4B79-888B-A2C7FBEF42BC}"/>
    <cellStyle name="Normal 13 3 2" xfId="228" xr:uid="{8FAEEAFD-5B03-4010-ADF1-09E63806F4B1}"/>
    <cellStyle name="Normal 13 3 2 2" xfId="229" xr:uid="{458D7CD5-E187-4A5E-8277-7B5E9728492E}"/>
    <cellStyle name="Normal 13 3 2 3" xfId="230" xr:uid="{E10B17D1-0ADC-4F49-A414-5A12B18B840C}"/>
    <cellStyle name="Normal 13 3 2 4" xfId="231" xr:uid="{2EB4A98A-BE4B-4D5A-ACF8-FE8CC1158720}"/>
    <cellStyle name="Normal 13 3 3" xfId="232" xr:uid="{4F96876A-FC94-4585-8F82-5F433C1845F5}"/>
    <cellStyle name="Normal 13 3 4" xfId="233" xr:uid="{031B1D46-D44D-42A4-A196-57DB4E761A09}"/>
    <cellStyle name="Normal 13 3 5" xfId="234" xr:uid="{4E23278E-C443-4032-97AE-6631412D9803}"/>
    <cellStyle name="Normal 13 4" xfId="235" xr:uid="{4E2CD023-E14F-411B-8518-3DB8FF2C857E}"/>
    <cellStyle name="Normal 13 5" xfId="236" xr:uid="{C701442D-85BD-4E77-9B02-6FDC4CCC46A2}"/>
    <cellStyle name="Normal 13 6" xfId="237" xr:uid="{C343B149-4F90-40AC-AC27-6CD08EDA53C1}"/>
    <cellStyle name="Normal 14" xfId="238" xr:uid="{6FF74179-DB81-428E-B974-170A0E376EE1}"/>
    <cellStyle name="Normal 14 2" xfId="239" xr:uid="{123B86C5-8D19-4987-8F7B-249B33B95B0C}"/>
    <cellStyle name="Normal 14 2 2" xfId="240" xr:uid="{6BC514D7-DAF9-4420-AB58-4A9E08305E0C}"/>
    <cellStyle name="Normal 14 2 3" xfId="241" xr:uid="{2052C23D-A1F6-4482-8BEF-CED626D1FAD5}"/>
    <cellStyle name="Normal 14 2 4" xfId="242" xr:uid="{C1CFF73B-CA51-400F-9C14-5393EF9F3B82}"/>
    <cellStyle name="Normal 14 3" xfId="243" xr:uid="{580433C0-0E3B-4557-809E-D2F411015116}"/>
    <cellStyle name="Normal 14 3 2" xfId="244" xr:uid="{99FCE12F-727C-4B92-87FF-B0B04648169C}"/>
    <cellStyle name="Normal 14 3 2 2" xfId="245" xr:uid="{D6458B2A-0B81-4E95-8A0C-97CDCA3F2B67}"/>
    <cellStyle name="Normal 14 3 2 3" xfId="246" xr:uid="{77CC8AF6-D776-4BAA-90F1-BF74AEE0D75B}"/>
    <cellStyle name="Normal 14 3 2 4" xfId="247" xr:uid="{816E78C0-CBFB-4721-B34A-D8DAE1B46745}"/>
    <cellStyle name="Normal 14 3 3" xfId="248" xr:uid="{BF313F98-8585-496E-BF6E-73ECF0ADAB29}"/>
    <cellStyle name="Normal 14 3 4" xfId="249" xr:uid="{C6BD8361-269D-43CC-B784-201E4504F02D}"/>
    <cellStyle name="Normal 14 3 5" xfId="250" xr:uid="{BEDA8C32-DE58-4E5A-A459-F6979969B9DF}"/>
    <cellStyle name="Normal 14 4" xfId="251" xr:uid="{D7001E2E-7FBD-4056-96A9-B03E08CE2013}"/>
    <cellStyle name="Normal 14 5" xfId="252" xr:uid="{D3E9E729-7663-4019-A2DC-F964FDD69DCF}"/>
    <cellStyle name="Normal 14 6" xfId="253" xr:uid="{07CCEB2B-4D6C-462B-85E0-670C95E35128}"/>
    <cellStyle name="Normal 15" xfId="254" xr:uid="{DF05B59F-B14E-4042-AB68-AA41A592EDE4}"/>
    <cellStyle name="Normal 15 2" xfId="255" xr:uid="{C920C6A1-89FE-4A4B-BC9B-0CB93D53ADBA}"/>
    <cellStyle name="Normal 15 2 2" xfId="256" xr:uid="{A083FEBF-9C29-4758-A482-123094D48AFA}"/>
    <cellStyle name="Normal 15 2 3" xfId="257" xr:uid="{381A09F2-ACDC-49F0-8FA4-7784BD13F222}"/>
    <cellStyle name="Normal 15 2 4" xfId="258" xr:uid="{206EC204-05DF-4294-8596-92E25FB5A2C9}"/>
    <cellStyle name="Normal 15 3" xfId="259" xr:uid="{C62DE315-4C29-45AC-86DD-CF6195FD058A}"/>
    <cellStyle name="Normal 15 3 2" xfId="260" xr:uid="{93144A14-6C56-4810-B946-615DFE8F5B12}"/>
    <cellStyle name="Normal 15 3 2 2" xfId="261" xr:uid="{A518D1EC-3B95-4FD5-9ACA-5F028061C280}"/>
    <cellStyle name="Normal 15 3 2 3" xfId="262" xr:uid="{74E6CD9C-6D82-4A82-B8DF-C225C20E10FB}"/>
    <cellStyle name="Normal 15 3 2 4" xfId="263" xr:uid="{373EC425-784C-4D41-9574-B6B2635CDDD7}"/>
    <cellStyle name="Normal 15 3 3" xfId="264" xr:uid="{E155F71D-1560-468F-A4FF-49F7D62B30FD}"/>
    <cellStyle name="Normal 15 3 4" xfId="265" xr:uid="{5DDE0FD9-8214-45EF-842C-B9D6A38F9E9E}"/>
    <cellStyle name="Normal 15 3 5" xfId="266" xr:uid="{3FB5D5D1-5F30-4B92-8B2C-2A41C0F46828}"/>
    <cellStyle name="Normal 15 4" xfId="267" xr:uid="{7D5CB2B9-9EDF-4BE8-AF91-B4679487299C}"/>
    <cellStyle name="Normal 15 5" xfId="268" xr:uid="{23C7170C-FC09-4E43-AB16-5F2F74B757A8}"/>
    <cellStyle name="Normal 15 6" xfId="269" xr:uid="{2497BE6F-2754-46BE-B70F-BE4060A0DA36}"/>
    <cellStyle name="Normal 15 7" xfId="270" xr:uid="{82B50BD6-6BF9-498E-956E-1FADA1F7286C}"/>
    <cellStyle name="Normal 159" xfId="44" xr:uid="{99FD0A18-42D6-4541-B9FB-18B8F93504D0}"/>
    <cellStyle name="Normal 16" xfId="271" xr:uid="{584ED542-7D91-427B-9D3C-5FB852CD49A3}"/>
    <cellStyle name="Normal 16 2" xfId="272" xr:uid="{2A546EE1-20F3-4784-8BA4-B0A231C04954}"/>
    <cellStyle name="Normal 162" xfId="95" xr:uid="{F31A07A6-9990-48DF-BD20-CE5C726CC75F}"/>
    <cellStyle name="Normal 163" xfId="89" xr:uid="{C7F1F16A-C74D-42D0-BB4A-4DBE6C4E8318}"/>
    <cellStyle name="Normal 164" xfId="90" xr:uid="{105A6196-D8AC-4441-B7A9-D4B73A881358}"/>
    <cellStyle name="Normal 165" xfId="91" xr:uid="{B2B23F3B-EB9D-4D91-AEDC-FCCADA8648FB}"/>
    <cellStyle name="Normal 166" xfId="88" xr:uid="{CFD7F98F-B4E9-48EC-A688-CE6085E39163}"/>
    <cellStyle name="Normal 167" xfId="93" xr:uid="{8ADC5F8E-483C-4416-9D02-62BA52B4D5AB}"/>
    <cellStyle name="Normal 168" xfId="94" xr:uid="{8601603F-45BD-4974-A7B1-A1EED88736F7}"/>
    <cellStyle name="Normal 17" xfId="273" xr:uid="{C8BA5DE2-9DB5-4C0B-AA18-B5F0D74C384D}"/>
    <cellStyle name="Normal 17 2" xfId="274" xr:uid="{50F43EBB-A1E8-43CE-8675-21084AE291E8}"/>
    <cellStyle name="Normal 17 2 2" xfId="275" xr:uid="{0AD1CE4C-BC82-463B-B26A-B5289EF337CF}"/>
    <cellStyle name="Normal 17 2 3" xfId="276" xr:uid="{A0899895-20DE-498B-9325-BCBBD1EEFB40}"/>
    <cellStyle name="Normal 17 2 4" xfId="277" xr:uid="{EA062902-0B87-4DA2-ACC6-5BFC23C7653A}"/>
    <cellStyle name="Normal 17 3" xfId="278" xr:uid="{DAB13EC0-2D13-4614-959A-ECEEA7F56E3E}"/>
    <cellStyle name="Normal 17 3 2" xfId="279" xr:uid="{B376BEAC-A533-49F8-89FA-FF3E9667CF06}"/>
    <cellStyle name="Normal 17 3 2 2" xfId="280" xr:uid="{4C408BE8-64C8-4F1A-AAD9-8F5E22250705}"/>
    <cellStyle name="Normal 17 3 2 3" xfId="281" xr:uid="{577B040D-F5C4-4E52-9C14-7A40F209FA7E}"/>
    <cellStyle name="Normal 17 3 2 4" xfId="282" xr:uid="{F611197B-A024-41A5-9B3A-E27300CC6553}"/>
    <cellStyle name="Normal 17 3 3" xfId="283" xr:uid="{705E5BF6-FDD0-48C0-B9CC-628EA3B1C54F}"/>
    <cellStyle name="Normal 17 3 4" xfId="284" xr:uid="{95727AB0-70A4-46F6-82B2-28C2276C7ED5}"/>
    <cellStyle name="Normal 17 3 5" xfId="285" xr:uid="{52758065-7C34-4ADD-82CA-F83139FE99DD}"/>
    <cellStyle name="Normal 17 4" xfId="286" xr:uid="{7DFBC277-3C73-4902-8E27-5708066E32C3}"/>
    <cellStyle name="Normal 17 5" xfId="287" xr:uid="{A550CE4E-381C-44CA-BA58-707E476A54A9}"/>
    <cellStyle name="Normal 17 6" xfId="288" xr:uid="{7E30B0E5-9A62-4883-97C0-5FE731C74877}"/>
    <cellStyle name="Normal 170" xfId="92" xr:uid="{3323153E-21A1-4BB1-95BB-4308CCB93FF7}"/>
    <cellStyle name="Normal 170 2 2" xfId="22" xr:uid="{23248842-2710-46DE-9499-FB558E7400DE}"/>
    <cellStyle name="Normal 175" xfId="96" xr:uid="{868900A2-B32D-4F3B-B76C-4D90AA74B5D0}"/>
    <cellStyle name="Normal 18" xfId="289" xr:uid="{16983344-41A1-4F87-8C5D-A9738AB6EEF5}"/>
    <cellStyle name="Normal 18 2" xfId="290" xr:uid="{DCE809DD-B02F-47C5-AF75-4B3126EAD427}"/>
    <cellStyle name="Normal 18 2 2" xfId="291" xr:uid="{2C5E0051-F256-4527-9880-46403004A1C0}"/>
    <cellStyle name="Normal 18 2 3" xfId="292" xr:uid="{F8A8B1B1-F1B4-4F33-A580-68D8C43970B8}"/>
    <cellStyle name="Normal 18 2 4" xfId="293" xr:uid="{6A1566D6-1E90-4DBE-A27C-ADAE10836718}"/>
    <cellStyle name="Normal 18 3" xfId="294" xr:uid="{2DBAC4D2-B2B1-42A4-97F4-28F71A418625}"/>
    <cellStyle name="Normal 18 3 2" xfId="295" xr:uid="{E8F6107B-5130-4371-B31C-CF1B9A8778B2}"/>
    <cellStyle name="Normal 18 3 2 2" xfId="296" xr:uid="{B0EC317A-B942-4668-9ED2-6C4CF420E214}"/>
    <cellStyle name="Normal 18 3 2 3" xfId="297" xr:uid="{FB2F20E3-A371-4490-98CB-B42DDAAAB65D}"/>
    <cellStyle name="Normal 18 3 2 4" xfId="298" xr:uid="{1F798A76-BE9F-46C4-9396-DA9232E156C4}"/>
    <cellStyle name="Normal 18 3 3" xfId="299" xr:uid="{23746ED4-3499-4BCC-9C35-EE556317EDC1}"/>
    <cellStyle name="Normal 18 3 4" xfId="300" xr:uid="{863DE3D6-7632-4389-9028-B653CE53A528}"/>
    <cellStyle name="Normal 18 3 5" xfId="301" xr:uid="{7B3F92EF-BDD5-40FC-940B-A3D29D761A24}"/>
    <cellStyle name="Normal 18 4" xfId="302" xr:uid="{04B5B59A-83AA-41E8-8E83-DAE3C0CE15C7}"/>
    <cellStyle name="Normal 18 5" xfId="303" xr:uid="{839A8D19-4222-4DC7-B983-1F2214747048}"/>
    <cellStyle name="Normal 18 6" xfId="304" xr:uid="{D5E1D93A-1CF1-4495-AAB9-E7285F401096}"/>
    <cellStyle name="Normal 188" xfId="2227" xr:uid="{CB5D4D1E-CF3B-4C12-AFCF-5B1E878F16E4}"/>
    <cellStyle name="Normal 19" xfId="305" xr:uid="{1EEFB830-7CEC-4360-98CB-BF0042A5B4AD}"/>
    <cellStyle name="Normal 192" xfId="113" xr:uid="{774D74EF-AB04-4FB6-897D-295E7CDB8D67}"/>
    <cellStyle name="Normal 193" xfId="2229" xr:uid="{FF9E6D89-611A-455E-A0E0-AC8A1DE8DB93}"/>
    <cellStyle name="Normal 2" xfId="3" xr:uid="{96E25A51-311B-40BB-9322-D96AD2912042}"/>
    <cellStyle name="Normal 2 10" xfId="307" xr:uid="{DFB620B7-D0AE-42D9-AA37-8F621CBBF8A0}"/>
    <cellStyle name="Normal 2 10 2" xfId="308" xr:uid="{5FB1B96E-8A8B-48F7-9DE7-D2B90E0AB1C2}"/>
    <cellStyle name="Normal 2 10 3" xfId="309" xr:uid="{64DB9A44-57FF-4659-8D2C-E765817A9605}"/>
    <cellStyle name="Normal 2 10 4" xfId="310" xr:uid="{7F6ED112-2749-449C-813C-3968915C6291}"/>
    <cellStyle name="Normal 2 11" xfId="311" xr:uid="{0C8127B3-4BE6-426E-AF88-0B8DEA86F4C1}"/>
    <cellStyle name="Normal 2 11 2" xfId="312" xr:uid="{76B86712-A72E-4E8E-B791-28332C3C272D}"/>
    <cellStyle name="Normal 2 11 3" xfId="313" xr:uid="{9B497F05-A0F4-4B2E-A7DE-70462F2135A2}"/>
    <cellStyle name="Normal 2 11 4" xfId="314" xr:uid="{7755837D-1DE2-4BC1-9C7A-25C81B476E40}"/>
    <cellStyle name="Normal 2 12" xfId="315" xr:uid="{CC458EB9-555D-4992-92EA-94CF36030633}"/>
    <cellStyle name="Normal 2 12 2" xfId="316" xr:uid="{9C9F51DA-CFA3-4CCB-8BD1-F17554901403}"/>
    <cellStyle name="Normal 2 12 3" xfId="317" xr:uid="{68CD10EC-C89F-4C29-89F0-713338875B40}"/>
    <cellStyle name="Normal 2 12 4" xfId="318" xr:uid="{F1693377-DBF0-425A-A8DF-B4663BEEE289}"/>
    <cellStyle name="Normal 2 13" xfId="319" xr:uid="{7CA97E92-7341-4ABB-BE12-E739E975E026}"/>
    <cellStyle name="Normal 2 13 2" xfId="320" xr:uid="{B306DC49-D0E6-4F11-A67F-0A1CA2098CF1}"/>
    <cellStyle name="Normal 2 13 3" xfId="321" xr:uid="{4A5949AB-4125-464A-B4F8-281DA2A6226E}"/>
    <cellStyle name="Normal 2 13 4" xfId="322" xr:uid="{2A624B4B-6BDC-426D-9FD9-02451A45F9AB}"/>
    <cellStyle name="Normal 2 139" xfId="62" xr:uid="{C8B00ED5-DDE9-4B96-9AF5-FDD67C59A0E3}"/>
    <cellStyle name="Normal 2 14" xfId="323" xr:uid="{B7D2907A-1458-4175-B6BB-53AD848FB2D4}"/>
    <cellStyle name="Normal 2 14 2" xfId="324" xr:uid="{2CA799BA-DEED-4559-A00A-9A53E8BA962A}"/>
    <cellStyle name="Normal 2 14 3" xfId="325" xr:uid="{2CC38382-DBBF-47F2-A125-EF2684E4BC2A}"/>
    <cellStyle name="Normal 2 14 4" xfId="326" xr:uid="{D6377054-9169-49CE-A4D6-500AB31F8106}"/>
    <cellStyle name="Normal 2 15" xfId="327" xr:uid="{B58FC9DC-6D10-42E7-8CEA-A6B562B8C561}"/>
    <cellStyle name="Normal 2 15 2" xfId="328" xr:uid="{823AEF19-55BB-4DF4-98A3-EE2BED66437E}"/>
    <cellStyle name="Normal 2 15 3" xfId="329" xr:uid="{60DB1B38-DF9F-4EBA-A6CB-2514E4399FEB}"/>
    <cellStyle name="Normal 2 15 4" xfId="330" xr:uid="{F2987B97-BC43-4E8F-96B9-ECCACDDD5757}"/>
    <cellStyle name="Normal 2 16" xfId="331" xr:uid="{23955220-D51B-4EF4-B7C9-07F742DC3D6F}"/>
    <cellStyle name="Normal 2 16 2" xfId="332" xr:uid="{0E785480-72D6-46A4-AE78-BD41D94F4712}"/>
    <cellStyle name="Normal 2 16 3" xfId="333" xr:uid="{F0BE2172-7079-4970-A83D-60D07BC5861B}"/>
    <cellStyle name="Normal 2 16 4" xfId="334" xr:uid="{1DED3F9B-AFFC-429D-98C7-2D8F308FCBBB}"/>
    <cellStyle name="Normal 2 17" xfId="335" xr:uid="{ADD2039C-2278-454A-A9E2-07B5AB321AC0}"/>
    <cellStyle name="Normal 2 17 2" xfId="336" xr:uid="{A05E4D7E-0F90-4F02-BFF4-362C576187FA}"/>
    <cellStyle name="Normal 2 17 3" xfId="337" xr:uid="{903C3D3F-5058-4B09-801C-B471D342A611}"/>
    <cellStyle name="Normal 2 17 4" xfId="338" xr:uid="{F242F439-0B92-4D52-94E0-0526EA883CA0}"/>
    <cellStyle name="Normal 2 18" xfId="339" xr:uid="{BE674E09-15BA-4357-8088-69DAE6DCAD9D}"/>
    <cellStyle name="Normal 2 18 2" xfId="340" xr:uid="{0562473F-545E-43F1-87DB-B2FC33392A9C}"/>
    <cellStyle name="Normal 2 18 3" xfId="341" xr:uid="{0FD3EE9B-2814-4C0E-899E-20B6107C37E2}"/>
    <cellStyle name="Normal 2 18 4" xfId="342" xr:uid="{EBE3907E-764F-4644-B889-0F01B4624121}"/>
    <cellStyle name="Normal 2 19" xfId="343" xr:uid="{1FF098BE-1BFA-43A5-96BF-31B09945257A}"/>
    <cellStyle name="Normal 2 19 2" xfId="344" xr:uid="{0E26AD1B-7775-4206-B35E-CDFA6459ED4F}"/>
    <cellStyle name="Normal 2 19 3" xfId="345" xr:uid="{6193E102-2F64-43B8-9009-88332CF1F0E9}"/>
    <cellStyle name="Normal 2 19 4" xfId="346" xr:uid="{404249BA-B3F3-42A6-A74B-75FFE67B4E9C}"/>
    <cellStyle name="Normal 2 2" xfId="41" xr:uid="{377F09A5-1FE6-4E99-AD12-11A856D12E2C}"/>
    <cellStyle name="Normal 2 2 10" xfId="347" xr:uid="{6FFFAB6D-613A-438E-8758-4EC258E0EA68}"/>
    <cellStyle name="Normal 2 2 10 2" xfId="348" xr:uid="{00341DE2-D31D-4FA8-92D4-E560712037F4}"/>
    <cellStyle name="Normal 2 2 10 3" xfId="349" xr:uid="{8726A0CD-CD7F-44C7-9902-8452055347FE}"/>
    <cellStyle name="Normal 2 2 10 4" xfId="350" xr:uid="{60802D92-A30A-4613-BCA4-ED1DF26E1AF6}"/>
    <cellStyle name="Normal 2 2 11" xfId="351" xr:uid="{32727035-D250-4DE1-850F-50320A7B7055}"/>
    <cellStyle name="Normal 2 2 11 2" xfId="352" xr:uid="{C8F6686A-5A52-4717-9DB5-C72B3866CB60}"/>
    <cellStyle name="Normal 2 2 11 3" xfId="353" xr:uid="{491D61E5-26A3-4534-AE25-4127189B9A61}"/>
    <cellStyle name="Normal 2 2 11 4" xfId="354" xr:uid="{97B131DE-2656-42C3-A9B5-687B6EA0E73F}"/>
    <cellStyle name="Normal 2 2 12" xfId="355" xr:uid="{36EA0426-13AC-44FA-94ED-2387D7619BD1}"/>
    <cellStyle name="Normal 2 2 12 2" xfId="356" xr:uid="{01118344-3927-4C18-BF84-8214E03EC8E2}"/>
    <cellStyle name="Normal 2 2 12 3" xfId="357" xr:uid="{B61A012A-EC15-4E9D-9F27-DDD3E452091B}"/>
    <cellStyle name="Normal 2 2 12 4" xfId="358" xr:uid="{D9D1A673-1E2D-45DA-A519-1C1F379683C7}"/>
    <cellStyle name="Normal 2 2 13" xfId="359" xr:uid="{E1AF2BA6-51FE-4838-BF97-E3205A99724E}"/>
    <cellStyle name="Normal 2 2 13 2" xfId="360" xr:uid="{5A7B9C17-D2D9-4085-9AA2-186C19C892BE}"/>
    <cellStyle name="Normal 2 2 13 3" xfId="361" xr:uid="{E0BC85D8-630B-4DE8-9365-CEE90DFAD841}"/>
    <cellStyle name="Normal 2 2 13 4" xfId="362" xr:uid="{3EB5260E-20CC-40A1-9F02-081AF5B5B2BA}"/>
    <cellStyle name="Normal 2 2 14" xfId="363" xr:uid="{FB75BD79-4FDA-4BC1-A170-7C76630167AB}"/>
    <cellStyle name="Normal 2 2 14 2" xfId="364" xr:uid="{D6BA1AF6-DB26-433B-B334-FBD6AEFF63FE}"/>
    <cellStyle name="Normal 2 2 14 3" xfId="365" xr:uid="{8CF34425-6088-4335-A674-64417CD48545}"/>
    <cellStyle name="Normal 2 2 14 4" xfId="366" xr:uid="{A306F421-E84E-484C-A5E6-C033AA5B5512}"/>
    <cellStyle name="Normal 2 2 15" xfId="367" xr:uid="{756C4C6B-CFC3-44AE-84B0-3866D0F489F2}"/>
    <cellStyle name="Normal 2 2 15 2" xfId="368" xr:uid="{B4E46FFC-14B7-48D7-BDBC-80E11CF2D083}"/>
    <cellStyle name="Normal 2 2 15 3" xfId="369" xr:uid="{4167F830-FEAE-49F0-AADA-9FECB564D769}"/>
    <cellStyle name="Normal 2 2 15 4" xfId="370" xr:uid="{BBAB64C3-7092-4032-89A7-A398AAE4A7BB}"/>
    <cellStyle name="Normal 2 2 16" xfId="371" xr:uid="{60098790-96B7-43EF-821D-61C43F7DEC61}"/>
    <cellStyle name="Normal 2 2 16 2" xfId="372" xr:uid="{89C24347-68FC-484E-B42E-E70A2B63DDC4}"/>
    <cellStyle name="Normal 2 2 16 3" xfId="373" xr:uid="{8413C4F9-06AF-4EBF-B68B-C866219F584E}"/>
    <cellStyle name="Normal 2 2 16 4" xfId="374" xr:uid="{3BAA1460-8483-4037-9EC9-B3D5A936C3F4}"/>
    <cellStyle name="Normal 2 2 17" xfId="375" xr:uid="{50A6A9AE-ACFB-4E29-91AF-720AA9F85FA6}"/>
    <cellStyle name="Normal 2 2 17 2" xfId="376" xr:uid="{DCD72015-17F5-4B77-86D6-95F04EFF0AA6}"/>
    <cellStyle name="Normal 2 2 17 3" xfId="377" xr:uid="{F4FC193C-3C97-41B6-A9B6-57B2A12DE728}"/>
    <cellStyle name="Normal 2 2 17 4" xfId="378" xr:uid="{73B1CCF5-EACF-4018-825D-76727DB3EFF5}"/>
    <cellStyle name="Normal 2 2 18" xfId="379" xr:uid="{93997FF8-D686-4452-B98C-F26D8ABBCD0F}"/>
    <cellStyle name="Normal 2 2 18 2" xfId="380" xr:uid="{83FA7A25-032F-49F3-875C-F2DDD44935F4}"/>
    <cellStyle name="Normal 2 2 18 3" xfId="381" xr:uid="{8FB17F70-F135-45B6-80D8-025DE27E2864}"/>
    <cellStyle name="Normal 2 2 18 4" xfId="382" xr:uid="{8EF738D7-5FDD-4D62-8B0B-DD433FC38EF5}"/>
    <cellStyle name="Normal 2 2 19" xfId="383" xr:uid="{AFD4F9F4-4C61-4C3F-93AD-7FE4193EBFB0}"/>
    <cellStyle name="Normal 2 2 19 2" xfId="384" xr:uid="{795A4FC1-1F73-4936-9DA0-12F2251F9FB1}"/>
    <cellStyle name="Normal 2 2 19 3" xfId="385" xr:uid="{1A552EB6-C4B7-4E72-AA9A-80B8A0283AFD}"/>
    <cellStyle name="Normal 2 2 19 4" xfId="386" xr:uid="{24807336-1EE3-4C9D-882D-4017C40A8262}"/>
    <cellStyle name="Normal 2 2 2" xfId="387" xr:uid="{483B20B8-E263-49C7-A701-CCA090C14BDD}"/>
    <cellStyle name="Normal 2 2 2 2" xfId="388" xr:uid="{C4250E13-0C05-4EF7-BAB9-DDF007A182E9}"/>
    <cellStyle name="Normal 2 2 2 3" xfId="389" xr:uid="{876C2263-E34A-41E5-837B-A5B52E00876B}"/>
    <cellStyle name="Normal 2 2 2 4" xfId="390" xr:uid="{6FC121B4-76B5-4E0D-8559-DE17F8A996B8}"/>
    <cellStyle name="Normal 2 2 20" xfId="391" xr:uid="{2ACE2A2F-7488-48D0-BEE3-257C12D263E2}"/>
    <cellStyle name="Normal 2 2 20 2" xfId="392" xr:uid="{DF978579-DF6F-4B9C-9ECA-55C93671B3DA}"/>
    <cellStyle name="Normal 2 2 20 3" xfId="393" xr:uid="{CFBB8431-C41C-4EFA-9C80-2756777811C4}"/>
    <cellStyle name="Normal 2 2 20 4" xfId="394" xr:uid="{32746ACE-2A07-4FB8-8F2A-E7974687AED6}"/>
    <cellStyle name="Normal 2 2 21" xfId="395" xr:uid="{28AD3FEC-D383-4FF4-8A66-D1380122FE17}"/>
    <cellStyle name="Normal 2 2 21 2" xfId="396" xr:uid="{8154AF91-B92D-4D7D-9BF4-86627E985D0A}"/>
    <cellStyle name="Normal 2 2 21 3" xfId="397" xr:uid="{11555764-62BB-451A-8142-446A7CA25A07}"/>
    <cellStyle name="Normal 2 2 21 4" xfId="398" xr:uid="{693CA0B4-F8F2-4AC5-9CA2-4C7F31DA22C4}"/>
    <cellStyle name="Normal 2 2 22" xfId="399" xr:uid="{0BBDA9C3-9A86-4F4C-8E78-806A3EAFFFCF}"/>
    <cellStyle name="Normal 2 2 22 2" xfId="400" xr:uid="{AF11373A-096D-4466-8204-C17E8D4E469B}"/>
    <cellStyle name="Normal 2 2 22 3" xfId="401" xr:uid="{B003DE39-6EA3-4370-A76A-45868A781855}"/>
    <cellStyle name="Normal 2 2 22 4" xfId="402" xr:uid="{3DC1E700-9797-4898-B826-5F0A96E8C810}"/>
    <cellStyle name="Normal 2 2 23" xfId="403" xr:uid="{22EAD96A-995F-4CFE-A586-7AEC584C6982}"/>
    <cellStyle name="Normal 2 2 23 2" xfId="404" xr:uid="{201EA2ED-B9F8-41B7-A629-5415951EDBCF}"/>
    <cellStyle name="Normal 2 2 23 3" xfId="405" xr:uid="{C7B56B09-666C-46CD-B22C-0F2D7AEBD39B}"/>
    <cellStyle name="Normal 2 2 23 4" xfId="406" xr:uid="{E27E8E2D-2E0D-4EF4-AB10-3EBE20B2F53F}"/>
    <cellStyle name="Normal 2 2 24" xfId="407" xr:uid="{B7B1417A-BF43-4165-9908-4DD20C61DC44}"/>
    <cellStyle name="Normal 2 2 24 2" xfId="408" xr:uid="{49B62903-DEC2-444E-AC6A-B3770A4D822A}"/>
    <cellStyle name="Normal 2 2 24 3" xfId="409" xr:uid="{CE45D335-FB1D-4587-BD58-7A8100451C84}"/>
    <cellStyle name="Normal 2 2 24 4" xfId="410" xr:uid="{24CF2D26-D834-4B55-ADA7-0D9A78518608}"/>
    <cellStyle name="Normal 2 2 25" xfId="411" xr:uid="{7F0E2D3B-4212-419F-A46B-ACD93B8164A7}"/>
    <cellStyle name="Normal 2 2 25 2" xfId="412" xr:uid="{91188845-D2CA-4243-8F96-7D71691EFC5A}"/>
    <cellStyle name="Normal 2 2 25 3" xfId="413" xr:uid="{05B01286-8F3A-4BA3-970A-92B4CD245789}"/>
    <cellStyle name="Normal 2 2 25 4" xfId="414" xr:uid="{C693CFCC-A5B1-496F-9A96-464ED708F9E4}"/>
    <cellStyle name="Normal 2 2 26" xfId="415" xr:uid="{31EDD6D3-0CD6-4DAD-A354-0D17BF27DEDA}"/>
    <cellStyle name="Normal 2 2 26 2" xfId="416" xr:uid="{E787C2D6-0FF1-49FA-B086-09AEEA9B983D}"/>
    <cellStyle name="Normal 2 2 26 3" xfId="417" xr:uid="{B7FD1E19-2309-4CFF-9F14-B1CCD922163A}"/>
    <cellStyle name="Normal 2 2 26 4" xfId="418" xr:uid="{C2293475-25BD-4C47-BBD3-C99BBD08652B}"/>
    <cellStyle name="Normal 2 2 27" xfId="419" xr:uid="{FB4387D9-572A-4A08-A0C1-B86529EEACB1}"/>
    <cellStyle name="Normal 2 2 27 2" xfId="420" xr:uid="{3E22A440-DA02-41D7-A292-BF7306A91BE9}"/>
    <cellStyle name="Normal 2 2 27 3" xfId="421" xr:uid="{3B445316-45E0-4A6D-96BC-ABD3C2153B9C}"/>
    <cellStyle name="Normal 2 2 27 4" xfId="422" xr:uid="{51D22B22-8713-4EEA-87AE-DDAC8C12580B}"/>
    <cellStyle name="Normal 2 2 28" xfId="423" xr:uid="{0BA6520A-1CC1-48F4-82D9-0543E0B0212B}"/>
    <cellStyle name="Normal 2 2 28 2" xfId="424" xr:uid="{99006FED-4324-4556-B1A7-45CD417BFBEB}"/>
    <cellStyle name="Normal 2 2 28 3" xfId="425" xr:uid="{F8A0CB9A-B5C5-45DF-BD46-A73E3C5035CF}"/>
    <cellStyle name="Normal 2 2 28 4" xfId="426" xr:uid="{52ACF3CC-3571-4BA6-98BE-57926C98E79C}"/>
    <cellStyle name="Normal 2 2 29" xfId="427" xr:uid="{BA594DBB-1DD2-47CE-B8E0-2773697CE391}"/>
    <cellStyle name="Normal 2 2 29 2" xfId="428" xr:uid="{5AF3A5FC-4251-4A1E-BF94-E03FA2A4404F}"/>
    <cellStyle name="Normal 2 2 29 3" xfId="429" xr:uid="{AFA50EEF-4031-47B9-9613-C4EEF03B5B61}"/>
    <cellStyle name="Normal 2 2 29 4" xfId="430" xr:uid="{9592E656-B3F1-4C72-BFF0-0DBB9A7A0045}"/>
    <cellStyle name="Normal 2 2 3" xfId="28" xr:uid="{E5EE4ADD-118D-4E74-BF8D-94D420FCF637}"/>
    <cellStyle name="Normal 2 2 3 2" xfId="432" xr:uid="{B158B22B-78E9-431D-BC68-28DBBC0CCF7D}"/>
    <cellStyle name="Normal 2 2 3 3" xfId="433" xr:uid="{A6492FF9-90D1-4B69-97D5-0531B0737AD0}"/>
    <cellStyle name="Normal 2 2 3 4" xfId="434" xr:uid="{B63A7E12-A54F-4206-BE92-CC62F08A03F4}"/>
    <cellStyle name="Normal 2 2 3 5" xfId="431" xr:uid="{82A9DD5D-3AD4-44A4-9EA1-6845F1481B3A}"/>
    <cellStyle name="Normal 2 2 30" xfId="435" xr:uid="{7587A4FC-6D6E-4EB1-A0D4-44604EC9FA6C}"/>
    <cellStyle name="Normal 2 2 30 2" xfId="436" xr:uid="{99075C4A-EA66-4F8B-96A7-D05C4E296E01}"/>
    <cellStyle name="Normal 2 2 30 3" xfId="437" xr:uid="{4B89BE0B-80F7-47F2-8E74-35933502E5B7}"/>
    <cellStyle name="Normal 2 2 30 4" xfId="438" xr:uid="{F77A1BC7-49A3-4484-ADBD-64E0E002BF03}"/>
    <cellStyle name="Normal 2 2 31" xfId="439" xr:uid="{7F654298-3A6C-472D-825E-AAF62DF6137C}"/>
    <cellStyle name="Normal 2 2 31 2" xfId="440" xr:uid="{176BA911-3019-4733-9FDF-963FD94384E9}"/>
    <cellStyle name="Normal 2 2 31 3" xfId="441" xr:uid="{C208143B-9AFC-44DD-965C-E827E5D89F16}"/>
    <cellStyle name="Normal 2 2 31 4" xfId="442" xr:uid="{8A9BA6C5-1972-44A9-9116-25CD91187AD5}"/>
    <cellStyle name="Normal 2 2 32" xfId="443" xr:uid="{C2EBEB76-3835-4FC1-B2EB-0B94AC5DAB23}"/>
    <cellStyle name="Normal 2 2 32 2" xfId="444" xr:uid="{9B63B24A-427A-4520-8ACD-E958046FFEC7}"/>
    <cellStyle name="Normal 2 2 32 3" xfId="445" xr:uid="{4928CE9B-8BD9-4D9E-853A-6291790F366F}"/>
    <cellStyle name="Normal 2 2 32 4" xfId="446" xr:uid="{EE75040D-7AA7-4006-ABEE-B6B196F233B3}"/>
    <cellStyle name="Normal 2 2 33" xfId="447" xr:uid="{C8933A61-B266-4DA5-BE37-5EA2BD8DD821}"/>
    <cellStyle name="Normal 2 2 33 2" xfId="448" xr:uid="{E9958316-157F-49F3-B87F-71D6F6DEACF1}"/>
    <cellStyle name="Normal 2 2 33 3" xfId="449" xr:uid="{1F8E62F0-B3BC-42D8-B6E5-56D66A67CCE8}"/>
    <cellStyle name="Normal 2 2 33 4" xfId="450" xr:uid="{6FC1C2C6-B991-486B-AA0F-2822AD85EBA6}"/>
    <cellStyle name="Normal 2 2 34" xfId="451" xr:uid="{55372710-BEBB-4E94-8A26-1F76C07AB1F8}"/>
    <cellStyle name="Normal 2 2 34 2" xfId="452" xr:uid="{F4DE0871-86E9-4CC4-92BB-D853E596D85E}"/>
    <cellStyle name="Normal 2 2 34 3" xfId="453" xr:uid="{B72003BF-07B5-4FC6-9D77-70F196CB0878}"/>
    <cellStyle name="Normal 2 2 34 4" xfId="454" xr:uid="{D450DB8C-2819-4C16-B90B-6D2B0DAEF612}"/>
    <cellStyle name="Normal 2 2 35" xfId="455" xr:uid="{6EE10C28-97C2-47BE-8AF0-F7B646F7B7C4}"/>
    <cellStyle name="Normal 2 2 35 2" xfId="456" xr:uid="{4F0C993B-36FD-4835-839B-060B8669DFA6}"/>
    <cellStyle name="Normal 2 2 35 3" xfId="457" xr:uid="{7073F14A-3009-4EC4-8D02-D58880DEE291}"/>
    <cellStyle name="Normal 2 2 35 4" xfId="458" xr:uid="{DF60E843-817C-4FA6-BE50-B58A164CADAA}"/>
    <cellStyle name="Normal 2 2 36" xfId="459" xr:uid="{6CE5E57E-802E-4B7D-843B-4218B5597C7D}"/>
    <cellStyle name="Normal 2 2 36 2" xfId="460" xr:uid="{1757CDF2-A573-452D-BEE0-3EE1C4C81264}"/>
    <cellStyle name="Normal 2 2 36 3" xfId="461" xr:uid="{34836E8B-B1D0-4718-93A5-6E1B0C62D473}"/>
    <cellStyle name="Normal 2 2 36 4" xfId="462" xr:uid="{135CB893-36AF-4355-9E3A-23D06C4AA42B}"/>
    <cellStyle name="Normal 2 2 37" xfId="463" xr:uid="{1A19FBFF-F252-4218-ABEE-B98BD0AAD092}"/>
    <cellStyle name="Normal 2 2 37 2" xfId="464" xr:uid="{CE44F263-2EF1-4887-93A5-DAFA83CE8FEF}"/>
    <cellStyle name="Normal 2 2 37 3" xfId="465" xr:uid="{0CF23970-1FEE-47E0-9EE6-E7AA29BE68E5}"/>
    <cellStyle name="Normal 2 2 37 4" xfId="466" xr:uid="{02B7F728-163D-48A3-A760-3B205EC3DE7E}"/>
    <cellStyle name="Normal 2 2 38" xfId="467" xr:uid="{19A355F3-852A-49FC-BF95-07446696A2F1}"/>
    <cellStyle name="Normal 2 2 38 2" xfId="468" xr:uid="{F5014672-B4D2-47F4-98A0-8B29270A40F0}"/>
    <cellStyle name="Normal 2 2 38 3" xfId="469" xr:uid="{E053A90A-33B8-45D9-A291-605FABFF61C4}"/>
    <cellStyle name="Normal 2 2 38 4" xfId="470" xr:uid="{D4559DFC-CF33-481F-9529-0F2A207DB792}"/>
    <cellStyle name="Normal 2 2 39" xfId="471" xr:uid="{0DDCC63C-CA97-46E6-B1D6-DDBAD3F339DE}"/>
    <cellStyle name="Normal 2 2 39 2" xfId="472" xr:uid="{7D417368-122A-4281-92EC-C13B4CDEF83A}"/>
    <cellStyle name="Normal 2 2 39 3" xfId="473" xr:uid="{A2794E15-7EAE-48C7-BA2E-6393B3A480DA}"/>
    <cellStyle name="Normal 2 2 39 4" xfId="474" xr:uid="{61326E8C-FDFA-4429-92B8-B479AF0540DF}"/>
    <cellStyle name="Normal 2 2 4" xfId="475" xr:uid="{9578CE11-49C9-4324-8DEA-2FC7CC4CB4BB}"/>
    <cellStyle name="Normal 2 2 4 2" xfId="476" xr:uid="{3A806337-D4BC-4EEC-B0FD-F1C10D8BEB71}"/>
    <cellStyle name="Normal 2 2 4 3" xfId="477" xr:uid="{44967434-533A-487C-90B2-08527806533C}"/>
    <cellStyle name="Normal 2 2 4 4" xfId="478" xr:uid="{02DAA325-7E53-4567-919E-F6942EB09E4F}"/>
    <cellStyle name="Normal 2 2 40" xfId="479" xr:uid="{DCCF53E2-B7E2-4887-A124-F4150E3478C2}"/>
    <cellStyle name="Normal 2 2 40 2" xfId="480" xr:uid="{7D7AFDFD-36A2-4933-BD2B-99C4D87F3B87}"/>
    <cellStyle name="Normal 2 2 40 3" xfId="481" xr:uid="{2943A802-2569-46C3-8AB0-30540286CA53}"/>
    <cellStyle name="Normal 2 2 40 4" xfId="482" xr:uid="{AEAD3BC0-748A-40DB-95A5-6C165B4BD6D2}"/>
    <cellStyle name="Normal 2 2 41" xfId="483" xr:uid="{B6D10027-E633-4965-921B-B6AECBE0D9A2}"/>
    <cellStyle name="Normal 2 2 41 2" xfId="484" xr:uid="{49CDB04F-DB4D-4493-B9F6-C9882CAA70BB}"/>
    <cellStyle name="Normal 2 2 41 3" xfId="485" xr:uid="{30DAFA6F-6573-4F2F-B9B3-64443EDD87B9}"/>
    <cellStyle name="Normal 2 2 41 4" xfId="486" xr:uid="{0211EC50-DF98-46B4-B472-8E7E45AC4FD9}"/>
    <cellStyle name="Normal 2 2 42" xfId="487" xr:uid="{D82C5ADD-CBEB-4378-AA59-64E2D531C422}"/>
    <cellStyle name="Normal 2 2 42 2" xfId="488" xr:uid="{EDAEAA73-FE56-4A82-BE0E-F5EB517F7B17}"/>
    <cellStyle name="Normal 2 2 42 3" xfId="489" xr:uid="{4E56593D-3214-4B16-A2C9-BA692D6E9DB4}"/>
    <cellStyle name="Normal 2 2 42 4" xfId="490" xr:uid="{F4B27376-DC3F-4130-B2FB-95A0DDBD40CD}"/>
    <cellStyle name="Normal 2 2 43" xfId="491" xr:uid="{4958B824-56A0-4C86-A04C-F6B11A116918}"/>
    <cellStyle name="Normal 2 2 43 2" xfId="492" xr:uid="{66E3F867-8D0B-44E9-95B4-0F47A494E189}"/>
    <cellStyle name="Normal 2 2 43 3" xfId="493" xr:uid="{FDEDF8F9-E69E-44BB-A4BA-8D30E85F2018}"/>
    <cellStyle name="Normal 2 2 43 4" xfId="494" xr:uid="{E8DE7853-0F9A-49D4-AC64-B168BA1495B5}"/>
    <cellStyle name="Normal 2 2 44" xfId="495" xr:uid="{F29742BE-0581-482C-96EF-2FE036B1CEC8}"/>
    <cellStyle name="Normal 2 2 44 2" xfId="496" xr:uid="{CDA4785F-3BA2-4AE8-8AC6-92DC1C11877E}"/>
    <cellStyle name="Normal 2 2 44 3" xfId="497" xr:uid="{7ACCE30E-0BF0-4885-BAF3-FEFC27E08DD2}"/>
    <cellStyle name="Normal 2 2 44 4" xfId="498" xr:uid="{70225FCE-1463-4FEB-807A-20485A2EFBFD}"/>
    <cellStyle name="Normal 2 2 45" xfId="499" xr:uid="{EBD2F053-9808-40B3-95A4-C690B08964F8}"/>
    <cellStyle name="Normal 2 2 45 2" xfId="500" xr:uid="{DDDFB6EE-1CD2-41A9-9360-B1F7EED7AB26}"/>
    <cellStyle name="Normal 2 2 45 3" xfId="501" xr:uid="{92CC7207-E572-4CA8-B456-5D4E44E81BED}"/>
    <cellStyle name="Normal 2 2 45 4" xfId="502" xr:uid="{C0936ADC-B897-4D03-9794-16BC389648A1}"/>
    <cellStyle name="Normal 2 2 46" xfId="503" xr:uid="{DAD69421-20FB-453E-954C-B711E63555F5}"/>
    <cellStyle name="Normal 2 2 46 2" xfId="504" xr:uid="{C2FFD945-6471-4B4E-88B1-7EA64ABF510B}"/>
    <cellStyle name="Normal 2 2 46 3" xfId="505" xr:uid="{E80FDFE4-4EBB-4D48-AEE8-2201E98B5DDA}"/>
    <cellStyle name="Normal 2 2 46 4" xfId="506" xr:uid="{41856332-6D6B-4C50-ACB4-7446A28E3393}"/>
    <cellStyle name="Normal 2 2 47" xfId="507" xr:uid="{203867C9-D60A-406A-B921-BC1C352ABB67}"/>
    <cellStyle name="Normal 2 2 47 2" xfId="508" xr:uid="{669D3234-5A76-4C91-8DA8-EA14E70A2441}"/>
    <cellStyle name="Normal 2 2 47 3" xfId="509" xr:uid="{61F3B6D9-671B-4381-A382-680BF0138BBC}"/>
    <cellStyle name="Normal 2 2 47 4" xfId="510" xr:uid="{FD23128F-0351-4E99-963D-6F2D5C3A7D21}"/>
    <cellStyle name="Normal 2 2 48" xfId="511" xr:uid="{D0A069CB-AB77-423B-9CF8-D40274BC593C}"/>
    <cellStyle name="Normal 2 2 48 2" xfId="512" xr:uid="{AC8FC52D-F6C2-4868-9B83-33B5A60E1353}"/>
    <cellStyle name="Normal 2 2 48 3" xfId="513" xr:uid="{9E73C0FA-0098-43A3-B180-9AFE4794107B}"/>
    <cellStyle name="Normal 2 2 48 3 3" xfId="85" xr:uid="{D0069F1A-7DB7-4667-B2F5-B5280AF50DBF}"/>
    <cellStyle name="Normal 2 2 48 5" xfId="2231" xr:uid="{54B762FC-1DA9-441A-A91E-4BA5A6405646}"/>
    <cellStyle name="Normal 2 2 49" xfId="514" xr:uid="{182D11DF-ACA4-4B3D-BBEB-AF91C4478DC6}"/>
    <cellStyle name="Normal 2 2 5" xfId="515" xr:uid="{92F0596B-41BC-43B1-9867-53DCFA42DA13}"/>
    <cellStyle name="Normal 2 2 5 2" xfId="516" xr:uid="{0EB8F89F-11A5-4B78-9C3F-3390B6D87C32}"/>
    <cellStyle name="Normal 2 2 5 3" xfId="517" xr:uid="{A0168BB3-24E8-4BC5-AAD3-FBB72D2A579D}"/>
    <cellStyle name="Normal 2 2 5 4" xfId="518" xr:uid="{D353D8E5-3ED7-4924-A316-EEAE47650FC5}"/>
    <cellStyle name="Normal 2 2 50" xfId="519" xr:uid="{7AAC45BC-2865-489C-AF2E-1845AC4DEA5E}"/>
    <cellStyle name="Normal 2 2 51" xfId="520" xr:uid="{269EED35-1B58-4C13-A4D6-67170EEFA682}"/>
    <cellStyle name="Normal 2 2 52" xfId="40" xr:uid="{AC066483-6E12-45C3-AFC4-AFE5387138A6}"/>
    <cellStyle name="Normal 2 2 52 3" xfId="81" xr:uid="{63A9BB8C-723C-437E-A9DC-CC734035D3A5}"/>
    <cellStyle name="Normal 2 2 6" xfId="521" xr:uid="{69E837F9-7110-4A49-B2BB-E427669264F0}"/>
    <cellStyle name="Normal 2 2 6 2" xfId="522" xr:uid="{5F2CC673-77ED-4F44-B3D0-BC8117148079}"/>
    <cellStyle name="Normal 2 2 6 3" xfId="523" xr:uid="{2E1E2D35-E8ED-4817-BA2A-E4CEAF7AEE2A}"/>
    <cellStyle name="Normal 2 2 6 4" xfId="524" xr:uid="{F481CCAD-E025-47A1-8DA3-E271205700DF}"/>
    <cellStyle name="Normal 2 2 7" xfId="525" xr:uid="{27C9C49E-173B-415F-840F-9B8177259F8D}"/>
    <cellStyle name="Normal 2 2 7 2" xfId="526" xr:uid="{79148313-B68B-411F-AF62-DEBF898F4848}"/>
    <cellStyle name="Normal 2 2 7 3" xfId="527" xr:uid="{099B2DAD-0E86-464E-BA73-ACCAD231AD1A}"/>
    <cellStyle name="Normal 2 2 7 4" xfId="528" xr:uid="{B6750239-602F-43AC-8FD8-9EE4686A2DE7}"/>
    <cellStyle name="Normal 2 2 8" xfId="529" xr:uid="{7B1C3E45-B618-43A1-877D-FAC7A08DC55D}"/>
    <cellStyle name="Normal 2 2 8 2" xfId="530" xr:uid="{5BC5DB55-B947-4F63-887B-B3C486D5F68A}"/>
    <cellStyle name="Normal 2 2 8 3" xfId="531" xr:uid="{D1DFE385-67A6-47EA-ADB9-7243EAB3613F}"/>
    <cellStyle name="Normal 2 2 8 4" xfId="532" xr:uid="{3E330AAE-97C6-47B0-9FDB-1B09E4E1A484}"/>
    <cellStyle name="Normal 2 2 9" xfId="533" xr:uid="{62CC4B05-F17A-4B50-986C-AAEF57066DE3}"/>
    <cellStyle name="Normal 2 2 9 2" xfId="534" xr:uid="{954014EB-329B-4E2C-A66D-1F578FC51DFA}"/>
    <cellStyle name="Normal 2 2 9 3" xfId="535" xr:uid="{A3930204-CD7E-49B9-8B90-88900F7BFCFD}"/>
    <cellStyle name="Normal 2 2 9 4" xfId="536" xr:uid="{86C7656D-F2AC-41CA-A5DB-5571822EF63C}"/>
    <cellStyle name="Normal 2 20" xfId="537" xr:uid="{4CD8E8E4-59D9-4EFE-8752-5F9E0EF618A2}"/>
    <cellStyle name="Normal 2 20 2" xfId="538" xr:uid="{FE2673B9-2BAE-43D3-98F7-B7DECB14131D}"/>
    <cellStyle name="Normal 2 20 3" xfId="539" xr:uid="{6CEF7EC7-72C8-4426-B285-A50154CDF288}"/>
    <cellStyle name="Normal 2 20 4" xfId="540" xr:uid="{191FF379-D6A3-4430-9FA8-AF89D4729321}"/>
    <cellStyle name="Normal 2 21" xfId="541" xr:uid="{6FE6C681-E758-478D-81A9-09FF9CD0BF66}"/>
    <cellStyle name="Normal 2 21 2" xfId="542" xr:uid="{7B40348A-249B-4C06-B919-D0B3D7DB193A}"/>
    <cellStyle name="Normal 2 21 3" xfId="543" xr:uid="{D82C6515-C2ED-44D0-A6AD-C2F528456272}"/>
    <cellStyle name="Normal 2 21 4" xfId="544" xr:uid="{2401F83D-7861-4525-962F-5132A4DEF04D}"/>
    <cellStyle name="Normal 2 22" xfId="545" xr:uid="{0E3DD043-DB24-4AD3-B3B6-DBA9CF87A91A}"/>
    <cellStyle name="Normal 2 22 2" xfId="546" xr:uid="{59EEBBF1-AFE9-41D1-B3F4-55C1DEB4B6F4}"/>
    <cellStyle name="Normal 2 22 3" xfId="547" xr:uid="{DE8002AC-97BA-4D6D-B1E3-1CD29C77FB77}"/>
    <cellStyle name="Normal 2 22 4" xfId="548" xr:uid="{D8D5D385-E968-4BF8-8946-5C26915867D9}"/>
    <cellStyle name="Normal 2 23" xfId="549" xr:uid="{F5C32CA2-9276-4373-9867-06AC552F4A85}"/>
    <cellStyle name="Normal 2 23 2" xfId="550" xr:uid="{A57B05DD-44D8-4CB9-AAB9-1327C66FC89C}"/>
    <cellStyle name="Normal 2 23 3" xfId="551" xr:uid="{33DF17D1-B77E-40A2-AC23-A77117C5D1DA}"/>
    <cellStyle name="Normal 2 23 4" xfId="552" xr:uid="{3ABAFA70-6593-435C-AF12-B5677A4DEC9A}"/>
    <cellStyle name="Normal 2 24" xfId="553" xr:uid="{564E62E6-2CB7-45BF-AE1F-7CBCCDDD7F8E}"/>
    <cellStyle name="Normal 2 24 2" xfId="554" xr:uid="{3F010753-9820-48F3-841A-C9B02C062CB5}"/>
    <cellStyle name="Normal 2 24 3" xfId="555" xr:uid="{7B4F6578-C7F3-445F-8639-56DB9F6056AA}"/>
    <cellStyle name="Normal 2 24 4" xfId="556" xr:uid="{19626730-69D1-4C4F-A87C-A193733B59D1}"/>
    <cellStyle name="Normal 2 25" xfId="557" xr:uid="{A7D4CB60-A21E-4A8B-A5D4-E7E318CA0C60}"/>
    <cellStyle name="Normal 2 25 2" xfId="558" xr:uid="{3611F5B0-9609-4C28-8DE4-2EAAEB9863D5}"/>
    <cellStyle name="Normal 2 25 3" xfId="559" xr:uid="{6B22DBD8-C2EC-40ED-8D74-7C8E074B0790}"/>
    <cellStyle name="Normal 2 25 4" xfId="560" xr:uid="{D280F851-869D-475F-8808-14597BDCAA8D}"/>
    <cellStyle name="Normal 2 26" xfId="561" xr:uid="{2F5BA227-1EFD-4FAB-BCB2-13940152DA99}"/>
    <cellStyle name="Normal 2 26 2" xfId="562" xr:uid="{AFF6FDB7-35D0-483F-9AFB-71AB034DC075}"/>
    <cellStyle name="Normal 2 26 3" xfId="563" xr:uid="{61C7C973-4197-44F8-974C-83394E2F50C8}"/>
    <cellStyle name="Normal 2 26 4" xfId="564" xr:uid="{825F0695-4A7B-4981-9914-2FBB7067953C}"/>
    <cellStyle name="Normal 2 27" xfId="565" xr:uid="{BD292837-C1D0-4C70-B864-A4EDAF00AA8F}"/>
    <cellStyle name="Normal 2 27 2" xfId="566" xr:uid="{870B1DDE-BAC1-4C6C-98DA-E39A2BE90727}"/>
    <cellStyle name="Normal 2 27 3" xfId="567" xr:uid="{3AB3CF67-10A4-4709-9C9D-CF84F8D17450}"/>
    <cellStyle name="Normal 2 27 4" xfId="568" xr:uid="{03CC962E-622F-4395-ABC7-ABFC258E2D60}"/>
    <cellStyle name="Normal 2 28" xfId="569" xr:uid="{0C22163C-EB81-4C57-B796-7E17A8465149}"/>
    <cellStyle name="Normal 2 28 2" xfId="570" xr:uid="{F6C40250-93D7-4D8B-ABD1-839CED6FAEB6}"/>
    <cellStyle name="Normal 2 28 3" xfId="571" xr:uid="{2D9D1B8B-3499-4293-8975-7C451E81E6E6}"/>
    <cellStyle name="Normal 2 28 4" xfId="572" xr:uid="{3673FB5F-483F-422D-BB4E-A4A77C148280}"/>
    <cellStyle name="Normal 2 29" xfId="573" xr:uid="{8AC261DC-48DA-4BFE-B9E5-03C17C4EE3DF}"/>
    <cellStyle name="Normal 2 29 2" xfId="574" xr:uid="{1DC32F56-B87E-4239-B520-545E2F6536C6}"/>
    <cellStyle name="Normal 2 29 3" xfId="575" xr:uid="{43B39B17-AE5F-4628-A5EB-B8CB7CC43A25}"/>
    <cellStyle name="Normal 2 29 4" xfId="576" xr:uid="{FD204035-8F15-4AB3-BC05-E5F670311B45}"/>
    <cellStyle name="Normal 2 3" xfId="577" xr:uid="{8647DFF0-0E45-4A00-A7B2-709E9EB60E18}"/>
    <cellStyle name="Normal 2 3 10" xfId="578" xr:uid="{EF563798-C8AB-4A39-9917-9027340385D9}"/>
    <cellStyle name="Normal 2 3 10 2" xfId="579" xr:uid="{645478A0-984D-443A-B311-827FD0C753F0}"/>
    <cellStyle name="Normal 2 3 10 3" xfId="580" xr:uid="{AD68E080-B27E-4145-90C7-A76081D2A52D}"/>
    <cellStyle name="Normal 2 3 10 4" xfId="581" xr:uid="{220EAC40-AB80-4482-BB8D-FDFFC842164E}"/>
    <cellStyle name="Normal 2 3 11" xfId="582" xr:uid="{F6BBFEF4-F906-467A-8FB2-6117ECA1771F}"/>
    <cellStyle name="Normal 2 3 11 2" xfId="583" xr:uid="{F1BD55D6-4F7D-4A50-A9B2-56BE302CF5C9}"/>
    <cellStyle name="Normal 2 3 11 3" xfId="584" xr:uid="{17EB48F8-D7F7-4010-9CB1-311C0664E7D7}"/>
    <cellStyle name="Normal 2 3 11 4" xfId="585" xr:uid="{CDD7D547-8CC8-47F7-BCD3-4FFD08631753}"/>
    <cellStyle name="Normal 2 3 12" xfId="586" xr:uid="{ECCF2228-087C-4029-B3F7-67105943A683}"/>
    <cellStyle name="Normal 2 3 12 2" xfId="587" xr:uid="{FA209A62-B65B-4C4E-B6CC-E7FFF7D31712}"/>
    <cellStyle name="Normal 2 3 12 3" xfId="588" xr:uid="{633D7236-530B-4E4A-B9AB-058AB8881B95}"/>
    <cellStyle name="Normal 2 3 12 4" xfId="589" xr:uid="{8A02B267-9201-4C19-8906-B05041C022FB}"/>
    <cellStyle name="Normal 2 3 13" xfId="590" xr:uid="{63DF73CB-19E4-4CBC-B072-27E6ED00B687}"/>
    <cellStyle name="Normal 2 3 13 2" xfId="591" xr:uid="{D55EAC3D-21B4-4873-92D4-8DC1E794149B}"/>
    <cellStyle name="Normal 2 3 13 3" xfId="592" xr:uid="{0BC343D0-0886-4AE9-8A54-EA767C54FB72}"/>
    <cellStyle name="Normal 2 3 13 4" xfId="593" xr:uid="{6DF61D21-25B3-4254-9DB7-BB7026DCEEED}"/>
    <cellStyle name="Normal 2 3 14" xfId="594" xr:uid="{C1F316AC-48C0-488A-A79F-74226F22CBC5}"/>
    <cellStyle name="Normal 2 3 14 2" xfId="595" xr:uid="{59B7EE26-FA81-4D30-B08D-5A59BE48C9E5}"/>
    <cellStyle name="Normal 2 3 14 3" xfId="596" xr:uid="{049831FB-0857-4446-9808-AAF4BE8BFA73}"/>
    <cellStyle name="Normal 2 3 14 4" xfId="597" xr:uid="{5C2E8AD5-3FA2-49D5-8C58-8A4C36ACC124}"/>
    <cellStyle name="Normal 2 3 15" xfId="598" xr:uid="{AA2B8D36-B1E4-454B-9142-BE71CA45D5E5}"/>
    <cellStyle name="Normal 2 3 15 2" xfId="599" xr:uid="{079059A7-2B5D-44A9-82EA-25397766D81A}"/>
    <cellStyle name="Normal 2 3 15 3" xfId="600" xr:uid="{84CCCB7E-2DF3-4BC6-85D6-364C3DA90A27}"/>
    <cellStyle name="Normal 2 3 15 4" xfId="601" xr:uid="{D68A9D2F-7F09-4B38-80D8-9CB757E9A4B9}"/>
    <cellStyle name="Normal 2 3 16" xfId="602" xr:uid="{2BF2B924-3039-4845-B274-B31DD9F3D589}"/>
    <cellStyle name="Normal 2 3 16 2" xfId="603" xr:uid="{7F1A789D-9405-411A-B1DB-80C86F99717B}"/>
    <cellStyle name="Normal 2 3 16 3" xfId="604" xr:uid="{993B8FB4-8CC4-4A52-A2BA-3C38D032E077}"/>
    <cellStyle name="Normal 2 3 16 4" xfId="605" xr:uid="{CEE0BB5A-DB41-48C8-821C-EF6C863BDED2}"/>
    <cellStyle name="Normal 2 3 17" xfId="606" xr:uid="{58AEA87D-A20D-4D31-9B4C-43C4430C4A7B}"/>
    <cellStyle name="Normal 2 3 17 2" xfId="607" xr:uid="{48D1E82B-4A99-4431-8877-0A97B6FA9B62}"/>
    <cellStyle name="Normal 2 3 17 3" xfId="608" xr:uid="{E2E00DB9-CE79-43F5-9561-ECDB67865479}"/>
    <cellStyle name="Normal 2 3 17 4" xfId="609" xr:uid="{EC8D0793-6449-4B76-A3ED-11751178A3F6}"/>
    <cellStyle name="Normal 2 3 18" xfId="610" xr:uid="{A92BF11D-64B4-4574-BEEF-CC9C74F54E2B}"/>
    <cellStyle name="Normal 2 3 18 2" xfId="611" xr:uid="{C474C914-6C28-4003-B7A8-80EE25787488}"/>
    <cellStyle name="Normal 2 3 18 3" xfId="612" xr:uid="{B6BFF536-F349-4902-8221-844BB5419B19}"/>
    <cellStyle name="Normal 2 3 18 4" xfId="613" xr:uid="{7E439F3E-CDBC-4454-979D-1C4FF41CA609}"/>
    <cellStyle name="Normal 2 3 19" xfId="614" xr:uid="{460222EF-3A21-4711-BBEF-0689A0061778}"/>
    <cellStyle name="Normal 2 3 19 2" xfId="615" xr:uid="{C92DC13B-1379-4AAF-97AA-EF1D176096CB}"/>
    <cellStyle name="Normal 2 3 19 3" xfId="616" xr:uid="{DBBF0EC0-3CCA-4940-B580-C0AA846EE6B2}"/>
    <cellStyle name="Normal 2 3 19 4" xfId="617" xr:uid="{3798CC4E-A493-4797-8A7B-343FE667A3E4}"/>
    <cellStyle name="Normal 2 3 2" xfId="618" xr:uid="{64D6CD68-264F-44EA-9B3C-555EA568378A}"/>
    <cellStyle name="Normal 2 3 2 2" xfId="619" xr:uid="{BEECF9C3-2FC5-4BC3-848A-FC111F839F58}"/>
    <cellStyle name="Normal 2 3 2 2 2" xfId="68" xr:uid="{C5A23944-CAA3-4FF6-A41C-7A1281C773C1}"/>
    <cellStyle name="Normal 2 3 2 3" xfId="620" xr:uid="{F7109407-A331-46F1-B556-30B8133EFECB}"/>
    <cellStyle name="Normal 2 3 2 4" xfId="621" xr:uid="{0A1AA03F-F669-4F3C-A58A-993EF9B2EC12}"/>
    <cellStyle name="Normal 2 3 20" xfId="622" xr:uid="{426A44AD-6F91-47B2-85DC-6732C09CA452}"/>
    <cellStyle name="Normal 2 3 20 2" xfId="623" xr:uid="{F248CC38-C3DD-42C8-8D3B-271203E96C13}"/>
    <cellStyle name="Normal 2 3 20 3" xfId="624" xr:uid="{B6AE8D23-8FF0-4A69-A34B-1449F6978CC1}"/>
    <cellStyle name="Normal 2 3 20 4" xfId="625" xr:uid="{4A7D1990-5BD8-4C1F-80A2-955907FA56E4}"/>
    <cellStyle name="Normal 2 3 21" xfId="626" xr:uid="{418AE5C8-9FD9-45C7-937F-FF2BDBF2227F}"/>
    <cellStyle name="Normal 2 3 21 2" xfId="627" xr:uid="{BB92F546-4D15-443D-BA44-20A27FB65FCC}"/>
    <cellStyle name="Normal 2 3 21 3" xfId="628" xr:uid="{1FE37DA2-30D1-4434-A3CA-77EC1F09DF64}"/>
    <cellStyle name="Normal 2 3 21 4" xfId="629" xr:uid="{18C88D5B-2971-42F4-AFAE-89CC62CE121F}"/>
    <cellStyle name="Normal 2 3 22" xfId="630" xr:uid="{A1C7C8C5-8815-4DDD-8388-5656F7CB27A8}"/>
    <cellStyle name="Normal 2 3 22 2" xfId="631" xr:uid="{E2CF9344-96EC-4D84-923A-35E797B4D228}"/>
    <cellStyle name="Normal 2 3 22 3" xfId="632" xr:uid="{C6CD0B32-C964-435B-9D43-A1366714831E}"/>
    <cellStyle name="Normal 2 3 22 4" xfId="633" xr:uid="{DEEB78D5-AEFF-4630-9A82-7F6CD9192998}"/>
    <cellStyle name="Normal 2 3 23" xfId="634" xr:uid="{F754F779-EF9D-4D25-A5FF-2AAEC11FA644}"/>
    <cellStyle name="Normal 2 3 23 2" xfId="635" xr:uid="{C672DF24-4B27-496B-ACB4-AC1A518A07CF}"/>
    <cellStyle name="Normal 2 3 23 3" xfId="636" xr:uid="{08B5D66A-A949-4EE4-8F8E-457E5EC677B9}"/>
    <cellStyle name="Normal 2 3 23 4" xfId="637" xr:uid="{38096A55-71C4-4A3D-BB4E-56BE0A0C9FE3}"/>
    <cellStyle name="Normal 2 3 24" xfId="638" xr:uid="{AF9438CA-E709-4958-8DAE-47A227147B71}"/>
    <cellStyle name="Normal 2 3 24 2" xfId="639" xr:uid="{3B46ADA9-1EB9-4FDF-AE2F-4B27626302B8}"/>
    <cellStyle name="Normal 2 3 24 3" xfId="640" xr:uid="{0580A2DA-35EF-4ECE-89B8-14F199056961}"/>
    <cellStyle name="Normal 2 3 24 4" xfId="641" xr:uid="{ED16AE89-EDEC-4BDB-83E6-0D1ADCDF13A5}"/>
    <cellStyle name="Normal 2 3 25" xfId="642" xr:uid="{D7F5B750-E2BE-4DF7-A3E8-59855851193B}"/>
    <cellStyle name="Normal 2 3 25 2" xfId="643" xr:uid="{18505F6D-2AA4-449A-9A9D-E1E82773A26A}"/>
    <cellStyle name="Normal 2 3 25 3" xfId="644" xr:uid="{0CC32895-B067-4C6F-A5F3-506D0CC344AC}"/>
    <cellStyle name="Normal 2 3 25 4" xfId="645" xr:uid="{6BCEF9FB-E91A-4119-AEE9-AB4328AD2906}"/>
    <cellStyle name="Normal 2 3 26" xfId="646" xr:uid="{D8D1AF48-850F-4730-AB15-C74D1636642E}"/>
    <cellStyle name="Normal 2 3 26 2" xfId="647" xr:uid="{10EC7B38-A12C-4410-8740-097F30DC653C}"/>
    <cellStyle name="Normal 2 3 26 3" xfId="648" xr:uid="{B59EE49D-CC7E-4A5A-A00B-D7C804C6B07A}"/>
    <cellStyle name="Normal 2 3 26 4" xfId="649" xr:uid="{3C78D587-1E9B-4554-BD50-9FC55DC274A7}"/>
    <cellStyle name="Normal 2 3 27" xfId="650" xr:uid="{DC81BCF6-E9A6-42C0-9A0A-7AE15A2E3921}"/>
    <cellStyle name="Normal 2 3 27 2" xfId="651" xr:uid="{1D6899C1-9319-49CA-880C-E2385006C967}"/>
    <cellStyle name="Normal 2 3 27 3" xfId="652" xr:uid="{560BBEA4-BCFD-4647-8BA2-A553DC6ABE60}"/>
    <cellStyle name="Normal 2 3 27 4" xfId="653" xr:uid="{8C3E2751-05EF-40E1-8554-8DEEEA0DF496}"/>
    <cellStyle name="Normal 2 3 28" xfId="654" xr:uid="{3185DC11-BDFB-4122-BD0E-F65A2A067EB9}"/>
    <cellStyle name="Normal 2 3 28 2" xfId="655" xr:uid="{B2672BD6-603B-411D-9309-314B7D50F54C}"/>
    <cellStyle name="Normal 2 3 28 3" xfId="656" xr:uid="{811D1207-AEE9-41E3-98E5-CEAC065EFC66}"/>
    <cellStyle name="Normal 2 3 28 4" xfId="657" xr:uid="{98157CE6-4EF1-44F8-B432-76972C2E0002}"/>
    <cellStyle name="Normal 2 3 29" xfId="658" xr:uid="{68DC5568-102E-4801-8EE2-C0B4FDA78444}"/>
    <cellStyle name="Normal 2 3 29 2" xfId="659" xr:uid="{5976AA70-79DD-424C-BA12-1504093C888C}"/>
    <cellStyle name="Normal 2 3 29 3" xfId="660" xr:uid="{6386FDE8-3CE5-4B2A-B468-08A6F663844A}"/>
    <cellStyle name="Normal 2 3 29 4" xfId="661" xr:uid="{6378C7AD-B279-4EFF-BF21-1CB29113CA4D}"/>
    <cellStyle name="Normal 2 3 3" xfId="662" xr:uid="{ED922C0C-A2BE-4B29-8DE4-6C3394B47B85}"/>
    <cellStyle name="Normal 2 3 3 2" xfId="663" xr:uid="{DB58491A-539D-4DAC-94B9-B8A84C34792D}"/>
    <cellStyle name="Normal 2 3 3 3" xfId="664" xr:uid="{140A5716-C482-452A-A295-7847F71625E8}"/>
    <cellStyle name="Normal 2 3 3 4" xfId="665" xr:uid="{7D857F59-1ACA-426F-B352-FD91D1854505}"/>
    <cellStyle name="Normal 2 3 30" xfId="666" xr:uid="{A0C23627-E2F8-45D3-9AF8-E5DE3ACD9130}"/>
    <cellStyle name="Normal 2 3 30 2" xfId="667" xr:uid="{864E58B0-08F2-4D03-89A9-5447EF051D4B}"/>
    <cellStyle name="Normal 2 3 30 3" xfId="668" xr:uid="{59BEC3F4-5363-4F98-B921-CC6991382309}"/>
    <cellStyle name="Normal 2 3 30 4" xfId="669" xr:uid="{8D3EBC94-9D2E-41D0-8322-340EB9C7ADB0}"/>
    <cellStyle name="Normal 2 3 31" xfId="670" xr:uid="{1D346531-DE1D-42D5-81C3-13257DF96923}"/>
    <cellStyle name="Normal 2 3 31 2" xfId="671" xr:uid="{A14446B2-8790-4330-A265-01A719932A7A}"/>
    <cellStyle name="Normal 2 3 31 3" xfId="672" xr:uid="{7436F64A-6BA1-431A-BE15-632EB6EE79CE}"/>
    <cellStyle name="Normal 2 3 31 4" xfId="673" xr:uid="{CF5558AF-E625-4AE4-993A-4D01902E407C}"/>
    <cellStyle name="Normal 2 3 32" xfId="674" xr:uid="{801FBC76-DF90-41D6-9899-D3AB548CD51B}"/>
    <cellStyle name="Normal 2 3 32 2" xfId="675" xr:uid="{209819C2-A12E-42B2-8ABE-FE68E073494D}"/>
    <cellStyle name="Normal 2 3 32 3" xfId="676" xr:uid="{8EA0ED89-B77E-455C-B12D-DC00E0F62F3A}"/>
    <cellStyle name="Normal 2 3 32 4" xfId="677" xr:uid="{682EC0F1-477D-40D0-B25E-41BFBC109B4E}"/>
    <cellStyle name="Normal 2 3 33" xfId="678" xr:uid="{BAC38958-8D2C-4C71-B151-70B5C12A4B20}"/>
    <cellStyle name="Normal 2 3 33 2" xfId="679" xr:uid="{BC28A4BA-853C-4028-A289-C9BA5B18FFDB}"/>
    <cellStyle name="Normal 2 3 33 3" xfId="680" xr:uid="{DECF41FB-7255-4819-9645-0DCBDF78EC39}"/>
    <cellStyle name="Normal 2 3 33 4" xfId="681" xr:uid="{49C634A0-1A02-4DA1-9242-BE274E3C88A0}"/>
    <cellStyle name="Normal 2 3 34" xfId="682" xr:uid="{172006DF-1609-4364-A3E6-3CBA294C90CD}"/>
    <cellStyle name="Normal 2 3 34 2" xfId="683" xr:uid="{C6C821E1-FD23-4864-9FC6-1E7091D415C2}"/>
    <cellStyle name="Normal 2 3 34 3" xfId="684" xr:uid="{4FC47870-E913-455C-8AB6-CF830CB2E986}"/>
    <cellStyle name="Normal 2 3 34 4" xfId="685" xr:uid="{A1BC8D4A-1CB8-4E69-BB25-D08FFEBA7FEC}"/>
    <cellStyle name="Normal 2 3 35" xfId="686" xr:uid="{72723425-A2BA-45E8-A628-A6AAD547C119}"/>
    <cellStyle name="Normal 2 3 35 2" xfId="687" xr:uid="{606911D1-F4F5-4578-8076-DF31CC4404BB}"/>
    <cellStyle name="Normal 2 3 35 3" xfId="688" xr:uid="{F292E712-ACA2-4FAF-A313-09A977635055}"/>
    <cellStyle name="Normal 2 3 35 4" xfId="689" xr:uid="{AB29F31C-E3B7-426A-9C66-C293936A5D44}"/>
    <cellStyle name="Normal 2 3 36" xfId="690" xr:uid="{FE660278-F5E8-476A-A8BC-6F72F2B5AE5F}"/>
    <cellStyle name="Normal 2 3 36 2" xfId="691" xr:uid="{912A397B-CC3C-4DF9-B220-0961C0E293C7}"/>
    <cellStyle name="Normal 2 3 36 3" xfId="692" xr:uid="{DB91A37B-C4D0-4CAD-BD10-702F2E9261BC}"/>
    <cellStyle name="Normal 2 3 36 4" xfId="693" xr:uid="{E18527C1-F600-400B-A08F-40AF5A56F728}"/>
    <cellStyle name="Normal 2 3 37" xfId="694" xr:uid="{0F96DBFB-C308-4DF3-9E26-B27D5FE4F2F7}"/>
    <cellStyle name="Normal 2 3 37 2" xfId="695" xr:uid="{954A17E3-1903-4B8D-9F53-540308E6956F}"/>
    <cellStyle name="Normal 2 3 37 3" xfId="696" xr:uid="{EC0409DB-DC2C-4D70-911D-2B4ADE18BF39}"/>
    <cellStyle name="Normal 2 3 37 4" xfId="697" xr:uid="{7F833D6E-9D34-4641-81D1-86CCA3B43DAA}"/>
    <cellStyle name="Normal 2 3 38" xfId="698" xr:uid="{B0756252-D8FB-4F13-9C89-CF29F3BDB2BD}"/>
    <cellStyle name="Normal 2 3 38 2" xfId="699" xr:uid="{42E8D29C-ABCD-4FFB-9B58-78177097BF19}"/>
    <cellStyle name="Normal 2 3 38 3" xfId="700" xr:uid="{8342A9A8-29F5-4BE9-B068-5DA3934F23F5}"/>
    <cellStyle name="Normal 2 3 38 4" xfId="701" xr:uid="{6A1C1481-7DAE-417D-B81A-442238326D7A}"/>
    <cellStyle name="Normal 2 3 39" xfId="702" xr:uid="{8E6C422A-B00D-4DBD-94FB-26C74C7E1EF0}"/>
    <cellStyle name="Normal 2 3 39 2" xfId="703" xr:uid="{5CF24E62-0657-4FAD-9480-FCAC6AD93110}"/>
    <cellStyle name="Normal 2 3 39 3" xfId="704" xr:uid="{7EF9760C-44BE-4D61-8B58-2B53C8FE0279}"/>
    <cellStyle name="Normal 2 3 39 4" xfId="705" xr:uid="{C28B1E1D-2F8D-4149-9033-7B594E52C67D}"/>
    <cellStyle name="Normal 2 3 4" xfId="706" xr:uid="{48546DC2-33AF-4EFF-A4E6-9E595D6E5153}"/>
    <cellStyle name="Normal 2 3 4 2" xfId="707" xr:uid="{04B5D695-24C2-477C-839C-C5CBCA7EDF07}"/>
    <cellStyle name="Normal 2 3 4 3" xfId="708" xr:uid="{14B3B110-4738-44D0-8F7B-F255D4D1DF28}"/>
    <cellStyle name="Normal 2 3 4 4" xfId="709" xr:uid="{D60D5522-42B0-4764-BC08-873F04F01441}"/>
    <cellStyle name="Normal 2 3 40" xfId="710" xr:uid="{AD0B0AEE-6D4C-40E6-9563-462F19030E6A}"/>
    <cellStyle name="Normal 2 3 40 2" xfId="711" xr:uid="{19BE3B93-E280-498C-AC0B-670061D0FF12}"/>
    <cellStyle name="Normal 2 3 40 3" xfId="712" xr:uid="{F6582FED-6342-44A7-AB71-390E88B094E8}"/>
    <cellStyle name="Normal 2 3 40 4" xfId="713" xr:uid="{F95D896C-5795-48FA-A019-561CFAEE11CE}"/>
    <cellStyle name="Normal 2 3 41" xfId="714" xr:uid="{934CD1E4-4745-492A-AE39-D0B03ABCA916}"/>
    <cellStyle name="Normal 2 3 41 2" xfId="715" xr:uid="{B82A3841-1F4D-4B97-A14C-EDF99DAC7198}"/>
    <cellStyle name="Normal 2 3 41 3" xfId="716" xr:uid="{E2E20DA3-13F3-4D37-860D-9C2B44EDDA1F}"/>
    <cellStyle name="Normal 2 3 41 4" xfId="717" xr:uid="{C12310E7-F98B-456A-9C7A-7B24DE643FE9}"/>
    <cellStyle name="Normal 2 3 42" xfId="718" xr:uid="{118C5BC3-C1D2-4937-AC6E-47A790485CAC}"/>
    <cellStyle name="Normal 2 3 42 2" xfId="719" xr:uid="{10F29EFF-6C58-4552-934F-9DE2330BD5A4}"/>
    <cellStyle name="Normal 2 3 42 3" xfId="720" xr:uid="{1B03069F-FB85-41DD-9A28-45F46667B3C7}"/>
    <cellStyle name="Normal 2 3 42 4" xfId="721" xr:uid="{06565728-C580-47FF-8A15-A636C5F21FDB}"/>
    <cellStyle name="Normal 2 3 43" xfId="722" xr:uid="{18479564-8638-4F1E-A10F-352D9E7428E1}"/>
    <cellStyle name="Normal 2 3 43 2" xfId="723" xr:uid="{3A7D5E3A-04D9-4D71-A66F-7EC267C11865}"/>
    <cellStyle name="Normal 2 3 43 3" xfId="724" xr:uid="{73BD1D4A-D1EB-4BF0-91FE-DDF49592421E}"/>
    <cellStyle name="Normal 2 3 43 4" xfId="725" xr:uid="{F6DDBD15-C1CE-4DFB-BE3A-420B82499B51}"/>
    <cellStyle name="Normal 2 3 44" xfId="726" xr:uid="{B52003C2-07E1-4AEE-9F1E-0624D4CD5280}"/>
    <cellStyle name="Normal 2 3 44 2" xfId="727" xr:uid="{83176947-C127-4E7E-B278-A5E728CFEB1B}"/>
    <cellStyle name="Normal 2 3 44 3" xfId="728" xr:uid="{9DDD5AAD-F8F8-46D9-9E6A-B61F551240B1}"/>
    <cellStyle name="Normal 2 3 44 4" xfId="729" xr:uid="{36EE5EE8-C724-4351-82E5-B7558D51CB3E}"/>
    <cellStyle name="Normal 2 3 45" xfId="730" xr:uid="{63A84A81-0DBA-4A42-9E94-71FA3B8E26C3}"/>
    <cellStyle name="Normal 2 3 45 2" xfId="731" xr:uid="{771DA61D-7DC5-40E0-B47B-D9DD2FC6D927}"/>
    <cellStyle name="Normal 2 3 45 3" xfId="732" xr:uid="{0AE71966-0438-4354-AA87-DE029E9E944E}"/>
    <cellStyle name="Normal 2 3 45 4" xfId="733" xr:uid="{CDE4C51D-4A90-4802-818A-15DE6EB51264}"/>
    <cellStyle name="Normal 2 3 46" xfId="734" xr:uid="{4507176D-D87D-4A14-8158-56D071F095CA}"/>
    <cellStyle name="Normal 2 3 46 2" xfId="735" xr:uid="{4D2F8F7D-F330-4C06-8AAE-1536AA7ABEFE}"/>
    <cellStyle name="Normal 2 3 46 3" xfId="736" xr:uid="{4FB46860-D091-4887-B258-EA6E586D0A67}"/>
    <cellStyle name="Normal 2 3 46 4" xfId="737" xr:uid="{5AA6A510-FC71-46F7-A252-10F3CB128B96}"/>
    <cellStyle name="Normal 2 3 47" xfId="738" xr:uid="{011E8172-0150-4D6C-80C0-2D76D21539C0}"/>
    <cellStyle name="Normal 2 3 47 2" xfId="739" xr:uid="{BE065F12-DE78-4FF7-8C84-B4708B27704F}"/>
    <cellStyle name="Normal 2 3 47 3" xfId="740" xr:uid="{54011998-BDED-4DB6-85A2-8C1BEEDCD440}"/>
    <cellStyle name="Normal 2 3 47 4" xfId="741" xr:uid="{DFC71FFE-4F88-4651-942A-53DBA10D172D}"/>
    <cellStyle name="Normal 2 3 48" xfId="742" xr:uid="{28DC86F9-867D-413A-B171-F2A7D4F7E3BE}"/>
    <cellStyle name="Normal 2 3 48 8" xfId="70" xr:uid="{445458B8-1DE7-4CF5-A4B9-BFC3BEEEC22B}"/>
    <cellStyle name="Normal 2 3 49" xfId="743" xr:uid="{0892EDF9-8C42-4BC7-8294-528F2394B776}"/>
    <cellStyle name="Normal 2 3 5" xfId="744" xr:uid="{80E1228B-810F-4ED1-833D-C50270E3E6C3}"/>
    <cellStyle name="Normal 2 3 5 2" xfId="745" xr:uid="{0CC58FCC-BB8E-4D3F-A795-C07F1242C782}"/>
    <cellStyle name="Normal 2 3 5 3" xfId="746" xr:uid="{4B339B10-CFE6-4205-8FCC-7FDBF9B11AD6}"/>
    <cellStyle name="Normal 2 3 5 4" xfId="747" xr:uid="{3E8C4B72-FCA1-46CA-B77B-66E8D7E2CE2B}"/>
    <cellStyle name="Normal 2 3 6" xfId="748" xr:uid="{94A09E86-916C-4CF3-B9E8-49FB68BF7251}"/>
    <cellStyle name="Normal 2 3 6 2" xfId="749" xr:uid="{2DCD6578-C37A-4095-9A52-5E0352B05853}"/>
    <cellStyle name="Normal 2 3 6 3" xfId="750" xr:uid="{E8CE13AC-75E2-4104-A62E-1D808420BAD9}"/>
    <cellStyle name="Normal 2 3 6 4" xfId="751" xr:uid="{739BEF8A-A7BB-4928-B75C-303540072AF7}"/>
    <cellStyle name="Normal 2 3 7" xfId="752" xr:uid="{CD7BF568-A376-47CD-86D1-B5437A73B958}"/>
    <cellStyle name="Normal 2 3 7 2" xfId="753" xr:uid="{9871CFC4-02E9-4C8E-BEA4-DFF1580BA031}"/>
    <cellStyle name="Normal 2 3 7 3" xfId="754" xr:uid="{C5B83EA3-2F3E-49A0-B1DD-DB780B5123C2}"/>
    <cellStyle name="Normal 2 3 7 4" xfId="755" xr:uid="{8EB380AE-EC63-49F8-9426-0F6CEE82FB08}"/>
    <cellStyle name="Normal 2 3 8" xfId="756" xr:uid="{486D02EA-9762-4CD9-B04B-CA79526FC781}"/>
    <cellStyle name="Normal 2 3 8 2" xfId="757" xr:uid="{066D61DF-5064-4A7D-80C7-CBFD2FC10B9E}"/>
    <cellStyle name="Normal 2 3 8 3" xfId="758" xr:uid="{49118AAE-E461-4CEF-870F-AB1F86A43470}"/>
    <cellStyle name="Normal 2 3 8 4" xfId="759" xr:uid="{EA5405C1-7B32-4679-BD5D-CF8040E15913}"/>
    <cellStyle name="Normal 2 3 9" xfId="760" xr:uid="{E3425262-FBAE-4C90-9964-5A71FEA1FF78}"/>
    <cellStyle name="Normal 2 3 9 2" xfId="761" xr:uid="{13FB54C1-CC95-4926-984A-2B9C6EDBFBFB}"/>
    <cellStyle name="Normal 2 3 9 3" xfId="762" xr:uid="{DD9B8BC2-7B44-46FD-96A5-B6FE43B2B141}"/>
    <cellStyle name="Normal 2 3 9 4" xfId="763" xr:uid="{C5F43E93-459A-4CC7-A6A7-DC43AFD1602B}"/>
    <cellStyle name="Normal 2 30" xfId="764" xr:uid="{F52CFD7B-E36F-4445-8A42-9C06E241916B}"/>
    <cellStyle name="Normal 2 30 2" xfId="765" xr:uid="{78F56F92-2484-41C1-87A8-8B857B6D723C}"/>
    <cellStyle name="Normal 2 30 3" xfId="766" xr:uid="{CB52FF45-BADC-4F13-9A4C-CB7CDF7391C1}"/>
    <cellStyle name="Normal 2 30 4" xfId="767" xr:uid="{8C33312D-DACA-4C38-BE87-5FA861B92592}"/>
    <cellStyle name="Normal 2 31" xfId="768" xr:uid="{06B7D288-C5F4-4594-9820-8D86C47B5A53}"/>
    <cellStyle name="Normal 2 31 2" xfId="769" xr:uid="{988E9983-812E-4F40-925D-97534199E09F}"/>
    <cellStyle name="Normal 2 31 3" xfId="770" xr:uid="{5DACD6F5-EC58-47E0-AE1E-CD438C2D65B1}"/>
    <cellStyle name="Normal 2 31 4" xfId="771" xr:uid="{BDE83E76-86BB-4918-BF35-D22DF6C822F0}"/>
    <cellStyle name="Normal 2 32" xfId="772" xr:uid="{ACFD397E-48CF-4847-825C-526E1BC8A83B}"/>
    <cellStyle name="Normal 2 32 2" xfId="773" xr:uid="{C870067D-9C75-4E1B-ABA6-DCB38971208F}"/>
    <cellStyle name="Normal 2 32 3" xfId="774" xr:uid="{6EF76F4F-F763-45C4-ABD2-CAB50BCABBB8}"/>
    <cellStyle name="Normal 2 32 4" xfId="775" xr:uid="{D120FCBD-A2A0-451A-A389-03D04FBEF3B3}"/>
    <cellStyle name="Normal 2 33" xfId="776" xr:uid="{148AA8D8-51BE-496C-98E8-110EF86D4484}"/>
    <cellStyle name="Normal 2 33 2" xfId="777" xr:uid="{B03912AE-0D80-4BDF-94A7-70D3F8074638}"/>
    <cellStyle name="Normal 2 33 3" xfId="778" xr:uid="{E0EE8CDB-E44F-4C9A-A4B1-222CC8378CE7}"/>
    <cellStyle name="Normal 2 33 4" xfId="779" xr:uid="{4F2535BE-0A69-4CC1-BEA9-B1954B303554}"/>
    <cellStyle name="Normal 2 34" xfId="780" xr:uid="{23A3CD29-4670-4C81-84CC-A589734574B0}"/>
    <cellStyle name="Normal 2 34 2" xfId="781" xr:uid="{D5096351-5E35-4D66-A460-3D859F9A7A7E}"/>
    <cellStyle name="Normal 2 34 3" xfId="782" xr:uid="{8F6E1CA8-DE2D-4989-9010-422CFA9D98A0}"/>
    <cellStyle name="Normal 2 34 4" xfId="783" xr:uid="{5C8600B8-621E-4D43-9F5D-3A5AE7F00842}"/>
    <cellStyle name="Normal 2 35" xfId="784" xr:uid="{410BF958-D135-4DD4-AC4E-DEF12EBD2239}"/>
    <cellStyle name="Normal 2 35 2" xfId="785" xr:uid="{7E951628-8932-41A2-AE0D-D107E7F0F349}"/>
    <cellStyle name="Normal 2 35 3" xfId="786" xr:uid="{CEC203F4-A5A4-46E4-A576-26B72F313F48}"/>
    <cellStyle name="Normal 2 35 4" xfId="787" xr:uid="{71C3F7D0-5A17-4C68-BC9D-109E2A8BF786}"/>
    <cellStyle name="Normal 2 36" xfId="788" xr:uid="{40E8DFCC-548C-4C83-9A5F-411FD427F96D}"/>
    <cellStyle name="Normal 2 36 2" xfId="789" xr:uid="{5F11E11C-7F49-4796-98C0-0FA4E5AE3BB1}"/>
    <cellStyle name="Normal 2 36 3" xfId="790" xr:uid="{2A1702F1-6B9E-4996-858B-F1066FBB0D6D}"/>
    <cellStyle name="Normal 2 36 4" xfId="791" xr:uid="{04AD65E0-B1DB-4C07-9B42-241309B5D186}"/>
    <cellStyle name="Normal 2 37" xfId="792" xr:uid="{B05F68AC-8380-4794-852D-830B70288EEE}"/>
    <cellStyle name="Normal 2 37 2" xfId="793" xr:uid="{E4F0EE1D-506F-4923-A02F-8FAE760E11CB}"/>
    <cellStyle name="Normal 2 37 3" xfId="794" xr:uid="{13C93521-D972-43AC-AFD3-A3028891EC46}"/>
    <cellStyle name="Normal 2 37 4" xfId="795" xr:uid="{91781010-5C46-4DF7-8AD4-6B3BA5EA4422}"/>
    <cellStyle name="Normal 2 38" xfId="796" xr:uid="{63C2C171-3F15-46CD-A55B-850910614D6D}"/>
    <cellStyle name="Normal 2 38 2" xfId="797" xr:uid="{E51D09C6-6F4C-4205-BCDD-5FD2FC9E7AA7}"/>
    <cellStyle name="Normal 2 38 3" xfId="798" xr:uid="{7F3688FB-AF8E-4DB6-A13A-81202C8D8D69}"/>
    <cellStyle name="Normal 2 38 4" xfId="799" xr:uid="{831821CF-4715-4929-A51B-FF4D70330A30}"/>
    <cellStyle name="Normal 2 39" xfId="800" xr:uid="{A42D19D4-3A05-4C61-961B-1DDAFEDF3774}"/>
    <cellStyle name="Normal 2 39 2" xfId="801" xr:uid="{B588FF2F-00EE-4701-B400-937F25CC1341}"/>
    <cellStyle name="Normal 2 39 3" xfId="802" xr:uid="{9480D949-B07A-42EB-BBB6-0693FC54176E}"/>
    <cellStyle name="Normal 2 39 4" xfId="803" xr:uid="{BBD075B9-31FF-45F4-A013-B031B8E07D71}"/>
    <cellStyle name="Normal 2 4" xfId="27" xr:uid="{DE2B22E4-E9E1-4CEB-99A2-F0F5C1A1CDCC}"/>
    <cellStyle name="Normal 2 4 2" xfId="805" xr:uid="{D6C2491A-18E6-413D-A39C-7D1CE455657B}"/>
    <cellStyle name="Normal 2 4 2 2" xfId="806" xr:uid="{08FA326A-DD90-4954-B56C-6795D3BFAD48}"/>
    <cellStyle name="Normal 2 4 2 3" xfId="807" xr:uid="{B9975B4A-41BD-4384-AE3D-5440ABA2D3F8}"/>
    <cellStyle name="Normal 2 4 2 4" xfId="808" xr:uid="{87909B50-061E-4660-9CEB-A3B1B314A80E}"/>
    <cellStyle name="Normal 2 4 3" xfId="809" xr:uid="{E98DAA05-06AE-415D-A263-45AE767B2175}"/>
    <cellStyle name="Normal 2 4 4" xfId="810" xr:uid="{6AB1CD7B-4D2A-460C-B200-465A342AE4E6}"/>
    <cellStyle name="Normal 2 4 5" xfId="811" xr:uid="{92AB9ED0-4490-43B5-9D68-F844DB8B7934}"/>
    <cellStyle name="Normal 2 4 6" xfId="804" xr:uid="{46023858-1BBB-4882-BDE2-BF5AACF8A5AF}"/>
    <cellStyle name="Normal 2 40" xfId="812" xr:uid="{CB7A1804-FFD2-4A59-B795-FE75F0ECBE88}"/>
    <cellStyle name="Normal 2 40 2" xfId="813" xr:uid="{55838CCA-13EF-401F-891D-45CF8D243F94}"/>
    <cellStyle name="Normal 2 40 3" xfId="814" xr:uid="{EB323141-7806-4196-B1F0-933B88B05F6F}"/>
    <cellStyle name="Normal 2 40 4" xfId="815" xr:uid="{D530B487-0C4E-4AF7-A621-DFBD891CD2F6}"/>
    <cellStyle name="Normal 2 41" xfId="816" xr:uid="{802723D7-DC61-49C2-88B7-9A9FC72D0579}"/>
    <cellStyle name="Normal 2 41 2" xfId="817" xr:uid="{98575D05-5F16-4E67-9013-973FD13F16FD}"/>
    <cellStyle name="Normal 2 41 3" xfId="818" xr:uid="{0A5A985A-F3F7-43D1-94D3-769852B4153C}"/>
    <cellStyle name="Normal 2 41 4" xfId="819" xr:uid="{5C166044-1E32-4242-9F15-EAF49124F17F}"/>
    <cellStyle name="Normal 2 42" xfId="820" xr:uid="{7CF80F56-8D48-4106-AE2A-3BCC5796BDAF}"/>
    <cellStyle name="Normal 2 42 2" xfId="821" xr:uid="{70BF5556-0E9F-480C-A928-8BB6739565CC}"/>
    <cellStyle name="Normal 2 42 3" xfId="822" xr:uid="{D2663185-7A05-4277-8315-EF3B36B32A2B}"/>
    <cellStyle name="Normal 2 42 4" xfId="823" xr:uid="{B7728F25-5775-4B7D-BB22-E93A1197558D}"/>
    <cellStyle name="Normal 2 43" xfId="824" xr:uid="{BF045C4F-B65A-456A-9459-14812ED66B08}"/>
    <cellStyle name="Normal 2 43 2" xfId="825" xr:uid="{87EB7A1F-512D-4F8A-AA81-CF04C2E5BAAB}"/>
    <cellStyle name="Normal 2 43 3" xfId="826" xr:uid="{67FD232E-8492-4E0F-BF82-654E9267C3FC}"/>
    <cellStyle name="Normal 2 43 4" xfId="827" xr:uid="{ED1EFA91-CD37-43DC-AE61-B6241A644B6C}"/>
    <cellStyle name="Normal 2 44" xfId="828" xr:uid="{7E5856A2-EECE-488F-95EE-6B4EC4176BD6}"/>
    <cellStyle name="Normal 2 44 2" xfId="829" xr:uid="{A72015A9-E9AD-4285-83D6-BC134A3FE272}"/>
    <cellStyle name="Normal 2 44 3" xfId="830" xr:uid="{E63B8992-7864-4640-8488-FCE503244826}"/>
    <cellStyle name="Normal 2 44 4" xfId="831" xr:uid="{D714B860-1620-4025-963C-4429C2B18296}"/>
    <cellStyle name="Normal 2 45" xfId="832" xr:uid="{6453C229-20EC-4C35-A589-45D6C8058234}"/>
    <cellStyle name="Normal 2 45 2" xfId="833" xr:uid="{A69B07A5-4F5B-4CA8-BDD9-BAE3306C8DFA}"/>
    <cellStyle name="Normal 2 45 3" xfId="834" xr:uid="{9D664FBE-8EB6-4BBE-ACCC-E1277402BECF}"/>
    <cellStyle name="Normal 2 45 4" xfId="835" xr:uid="{AC4E0A1A-DF25-4BEA-97A9-4A32FC20850D}"/>
    <cellStyle name="Normal 2 46" xfId="836" xr:uid="{734774D2-46C7-439B-8355-49870A42B1E9}"/>
    <cellStyle name="Normal 2 46 2" xfId="837" xr:uid="{3419B0DA-C4BB-42EA-AE38-B74AEE61DE0F}"/>
    <cellStyle name="Normal 2 46 3" xfId="838" xr:uid="{139B4A02-899D-428B-B674-6B20718C724D}"/>
    <cellStyle name="Normal 2 46 4" xfId="839" xr:uid="{C4A24F2A-6AEB-42DC-8C82-C3360AD14F0B}"/>
    <cellStyle name="Normal 2 47" xfId="840" xr:uid="{3836EC18-B514-4CB5-BF18-961164CAF5A4}"/>
    <cellStyle name="Normal 2 47 2" xfId="841" xr:uid="{B05999A7-F980-4A52-AA5E-C444B6662E05}"/>
    <cellStyle name="Normal 2 47 3" xfId="842" xr:uid="{FAC27243-EF82-43B0-8CFD-91D34323D2DA}"/>
    <cellStyle name="Normal 2 47 4" xfId="843" xr:uid="{471568FF-8DBB-4434-8BD4-96E2B72D418B}"/>
    <cellStyle name="Normal 2 48" xfId="844" xr:uid="{81C949EC-80DF-48BE-A703-754E2E2BA0F1}"/>
    <cellStyle name="Normal 2 48 2" xfId="845" xr:uid="{4AF80ED2-3E69-4C57-AFB4-6EA3F469A2DF}"/>
    <cellStyle name="Normal 2 48 3" xfId="846" xr:uid="{DD44E323-181C-4757-AB2F-BC6A50B6A76A}"/>
    <cellStyle name="Normal 2 48 4" xfId="847" xr:uid="{6B5D8474-9921-4E1F-890A-F77CE17E1378}"/>
    <cellStyle name="Normal 2 49" xfId="848" xr:uid="{44460CE4-0C6D-46F9-9126-5733BF8713F2}"/>
    <cellStyle name="Normal 2 49 2" xfId="849" xr:uid="{EAA7E90F-2F60-46E9-BF54-90C0108CB1B8}"/>
    <cellStyle name="Normal 2 49 3" xfId="850" xr:uid="{B7120D9F-0865-49BD-BE2A-EDDF4298DB6D}"/>
    <cellStyle name="Normal 2 49 4" xfId="851" xr:uid="{93FDA25C-04EA-4407-B0B0-3CEFDD6AEFE8}"/>
    <cellStyle name="Normal 2 5" xfId="852" xr:uid="{0060262D-753C-458C-83C0-25AE2F9FD5CB}"/>
    <cellStyle name="Normal 2 5 2" xfId="853" xr:uid="{D6BC5897-0C12-41E8-9D51-18DFFA539C4A}"/>
    <cellStyle name="Normal 2 5 3" xfId="854" xr:uid="{8FE5C7AE-7B42-43F9-9F99-F830B11AA8CD}"/>
    <cellStyle name="Normal 2 5 4" xfId="855" xr:uid="{BEE36350-4383-4DFE-BD6B-81A37D45E13E}"/>
    <cellStyle name="Normal 2 50" xfId="856" xr:uid="{2E513AC6-2517-4196-9796-98B7794F5FA8}"/>
    <cellStyle name="Normal 2 50 2" xfId="857" xr:uid="{59381BD0-8BCA-4C0B-A7BF-E3FA3D49613D}"/>
    <cellStyle name="Normal 2 50 2 2" xfId="858" xr:uid="{0D0D6336-0944-44F6-9C57-A764CCCC3A80}"/>
    <cellStyle name="Normal 2 50 2 3" xfId="859" xr:uid="{E59D9C25-BE08-4A18-83DC-D9CC5F4F5FA4}"/>
    <cellStyle name="Normal 2 50 3" xfId="860" xr:uid="{B73E263F-77AF-487D-BF9E-377446AA03B7}"/>
    <cellStyle name="Normal 2 50 4" xfId="861" xr:uid="{291AE0F5-867C-4A0B-A109-6E527C030118}"/>
    <cellStyle name="Normal 2 50 5" xfId="862" xr:uid="{0EB580E0-86BD-48CF-8B8C-6C3A32F2E348}"/>
    <cellStyle name="Normal 2 51" xfId="863" xr:uid="{C0CCDE5B-AE8D-4591-8678-95DC99D89E91}"/>
    <cellStyle name="Normal 2 51 2" xfId="864" xr:uid="{DECBA5CF-4121-4221-90B9-5E6198072E09}"/>
    <cellStyle name="Normal 2 51 2 2" xfId="865" xr:uid="{18BE1E36-443C-4F0B-BC68-0FEFF198DF38}"/>
    <cellStyle name="Normal 2 51 3" xfId="866" xr:uid="{2B71FBC0-165D-405F-B909-D1DA8F7BFF43}"/>
    <cellStyle name="Normal 2 51 4" xfId="867" xr:uid="{389D1844-9629-46B3-BF34-7EDBE1AE2BB7}"/>
    <cellStyle name="Normal 2 51 5" xfId="868" xr:uid="{C4ED3D91-826A-4B33-BF41-75D53024FD51}"/>
    <cellStyle name="Normal 2 52" xfId="869" xr:uid="{59E1E283-CAF2-4E66-B9F4-BC6CAA4255F0}"/>
    <cellStyle name="Normal 2 53" xfId="870" xr:uid="{47CD2C64-1505-447F-A5F0-056230587752}"/>
    <cellStyle name="Normal 2 54" xfId="871" xr:uid="{E8E7E9AB-9997-44DD-A1F2-621508058437}"/>
    <cellStyle name="Normal 2 55" xfId="306" xr:uid="{95AFAD6A-4EB5-4CCB-B2B5-0516DD3567A8}"/>
    <cellStyle name="Normal 2 56" xfId="125" xr:uid="{5659768E-B9A6-4CF1-9386-0535D65700BB}"/>
    <cellStyle name="Normal 2 6" xfId="872" xr:uid="{4C5DAB3D-45B1-4AFA-B056-053CBA5089E4}"/>
    <cellStyle name="Normal 2 6 2" xfId="873" xr:uid="{C0711F17-3B47-42D9-9845-FC49496A5C74}"/>
    <cellStyle name="Normal 2 6 3" xfId="874" xr:uid="{2ED4BB83-44F9-4018-90F7-5250AE636E3D}"/>
    <cellStyle name="Normal 2 6 4" xfId="875" xr:uid="{56737211-C4AF-47DB-84AA-CD5D1E851ACB}"/>
    <cellStyle name="Normal 2 7" xfId="876" xr:uid="{3BEB7A12-B78A-4CAA-A529-C3D8D9FDAAE7}"/>
    <cellStyle name="Normal 2 7 2" xfId="877" xr:uid="{52B035D1-B568-4212-A4B8-E7CAD9104CA1}"/>
    <cellStyle name="Normal 2 7 3" xfId="878" xr:uid="{81C080FD-9692-4F9F-9F5D-17417C3AF00D}"/>
    <cellStyle name="Normal 2 7 4" xfId="879" xr:uid="{17561B01-965B-4CFD-8AFA-E7E70866154D}"/>
    <cellStyle name="Normal 2 78" xfId="33" xr:uid="{F1925623-9D16-4CD2-AF68-DE8B3B816252}"/>
    <cellStyle name="Normal 2 8" xfId="880" xr:uid="{293BCEB3-4944-4341-9784-3A2FA864CFC5}"/>
    <cellStyle name="Normal 2 8 2" xfId="881" xr:uid="{ABC98AA7-E7F9-4533-B134-02DAE3774955}"/>
    <cellStyle name="Normal 2 8 3" xfId="882" xr:uid="{DB73567A-2FCB-4F08-B608-9E6793DA0355}"/>
    <cellStyle name="Normal 2 8 4" xfId="883" xr:uid="{97ADD7B6-439E-433E-A00E-73F764155F53}"/>
    <cellStyle name="Normal 2 9" xfId="884" xr:uid="{0A19A0D0-DFF6-4312-8B21-D87D19CFE6C3}"/>
    <cellStyle name="Normal 2 9 2" xfId="885" xr:uid="{28EA9681-7908-4750-81EF-A2686335BCCD}"/>
    <cellStyle name="Normal 2 9 3" xfId="886" xr:uid="{E208A8BE-8199-4AD1-ACE4-81EB4E8E3B34}"/>
    <cellStyle name="Normal 2 9 4" xfId="887" xr:uid="{2D4DDB85-F00A-4C6A-BB0E-FDFD2FEB0DEC}"/>
    <cellStyle name="Normal 20" xfId="888" xr:uid="{3519CF74-3C35-411B-AA64-E560976A87BB}"/>
    <cellStyle name="Normal 21" xfId="889" xr:uid="{A87F41E9-103B-4349-A204-6D72C535911D}"/>
    <cellStyle name="Normal 21 2" xfId="890" xr:uid="{F7E47F9E-38CE-411E-A207-019DB7D4D551}"/>
    <cellStyle name="Normal 21 2 2" xfId="891" xr:uid="{B29E76D9-9844-4E59-973D-246268E9A07D}"/>
    <cellStyle name="Normal 21 2 3" xfId="892" xr:uid="{4E02CF59-AFBF-4D51-8B2B-A4A9E9682F0E}"/>
    <cellStyle name="Normal 21 2 4" xfId="893" xr:uid="{E1611F16-469A-4800-9847-0C8FA4A3A888}"/>
    <cellStyle name="Normal 21 3" xfId="894" xr:uid="{8E4A3587-C9C6-409C-988B-EF4C3F3424AA}"/>
    <cellStyle name="Normal 21 3 2" xfId="895" xr:uid="{375F5679-9BC8-40B7-8285-A0AEE70FA6E7}"/>
    <cellStyle name="Normal 21 3 2 2" xfId="896" xr:uid="{B995321B-3751-415E-BEAA-B11A983E7775}"/>
    <cellStyle name="Normal 21 3 2 3" xfId="897" xr:uid="{71D4BB08-166C-4F35-BB34-AC7E1CE9716F}"/>
    <cellStyle name="Normal 21 3 2 4" xfId="898" xr:uid="{BAD9B20A-58D9-404B-A553-3F6B20A4F34E}"/>
    <cellStyle name="Normal 21 3 3" xfId="899" xr:uid="{E8E7D35F-D751-4037-927E-C5BA80223080}"/>
    <cellStyle name="Normal 21 3 4" xfId="900" xr:uid="{B0426875-FA65-46C5-BCCD-F18579DE57A5}"/>
    <cellStyle name="Normal 21 3 5" xfId="901" xr:uid="{7585EFE4-081F-4FBC-92E6-B905DDFEDCDB}"/>
    <cellStyle name="Normal 21 4" xfId="902" xr:uid="{61A3E51D-35AE-41CE-867B-F54F52F5D6F6}"/>
    <cellStyle name="Normal 21 5" xfId="903" xr:uid="{9DCD8B8B-4528-4B25-8575-5EF4957D3142}"/>
    <cellStyle name="Normal 21 6" xfId="904" xr:uid="{AB8536A4-766A-41EF-A8C9-1BCEDD20D81A}"/>
    <cellStyle name="Normal 22" xfId="30" xr:uid="{EB482CD0-C36D-4429-9EE7-C2BEC488D9EF}"/>
    <cellStyle name="Normal 23" xfId="905" xr:uid="{209BB1FD-3F56-4AC8-BB93-BE649ADDBE23}"/>
    <cellStyle name="Normal 23 2" xfId="906" xr:uid="{4DACB353-3205-4607-9627-115344E94936}"/>
    <cellStyle name="Normal 23 3" xfId="907" xr:uid="{F99EDC13-4ED1-4826-A6FD-86C38362B1F3}"/>
    <cellStyle name="Normal 23 4" xfId="908" xr:uid="{31650B4C-9BE3-4134-A9B2-D29FB91DD315}"/>
    <cellStyle name="Normal 23 5" xfId="909" xr:uid="{B570AE66-CF52-46F3-AF86-A01F31BB175F}"/>
    <cellStyle name="Normal 24" xfId="910" xr:uid="{0E4A7695-E63D-42F3-9F2E-670EC29A63C3}"/>
    <cellStyle name="Normal 24 2" xfId="911" xr:uid="{994BD4F2-D740-42CC-A813-55F99CAAAADE}"/>
    <cellStyle name="Normal 24 2 2" xfId="912" xr:uid="{BF35745F-2014-4D09-8150-EF55C55687DF}"/>
    <cellStyle name="Normal 24 2 3" xfId="913" xr:uid="{D80D2087-38D1-4797-99CE-DCD829070C97}"/>
    <cellStyle name="Normal 24 2 4" xfId="914" xr:uid="{5DBBD2A3-AAA5-483A-AE80-20A072C93D73}"/>
    <cellStyle name="Normal 24 3" xfId="915" xr:uid="{FB1208A0-1330-41B1-B213-A9F383CD6DFB}"/>
    <cellStyle name="Normal 24 3 2" xfId="916" xr:uid="{B1B03E01-4663-406F-9107-E93F8C48D16D}"/>
    <cellStyle name="Normal 24 3 2 2" xfId="917" xr:uid="{419E92B5-B672-4C47-97FE-687D6C71FD9E}"/>
    <cellStyle name="Normal 24 3 2 3" xfId="918" xr:uid="{69E742DB-9F90-447F-AF54-575F8E462BFC}"/>
    <cellStyle name="Normal 24 3 2 4" xfId="919" xr:uid="{2C939929-4F7A-407C-B86D-B2AE51DC66FE}"/>
    <cellStyle name="Normal 24 3 3" xfId="920" xr:uid="{75AC3A67-C745-452C-A489-5ABDF70525BF}"/>
    <cellStyle name="Normal 24 3 4" xfId="921" xr:uid="{C062B580-4E23-4429-B575-4DBF9BF41F61}"/>
    <cellStyle name="Normal 24 3 5" xfId="922" xr:uid="{D14666D8-E56B-4741-951A-42DAD041B7E2}"/>
    <cellStyle name="Normal 24 4" xfId="923" xr:uid="{90532502-BE0A-4486-8DAB-4AC07AA80E79}"/>
    <cellStyle name="Normal 24 5" xfId="924" xr:uid="{8963627D-E91E-4F1F-8FDD-DC16DABA03C3}"/>
    <cellStyle name="Normal 24 6" xfId="925" xr:uid="{8447B0ED-0483-49D2-BE6D-27E606F773DA}"/>
    <cellStyle name="Normal 25" xfId="926" xr:uid="{6A095F08-5679-43DB-A9A3-96D222722B03}"/>
    <cellStyle name="Normal 25 2" xfId="927" xr:uid="{F56CA5C3-5370-4180-8DCE-9EB9C7DC18F7}"/>
    <cellStyle name="Normal 25 2 2" xfId="928" xr:uid="{E9D41F5C-547D-4C79-9539-38B6317E1378}"/>
    <cellStyle name="Normal 25 2 3" xfId="929" xr:uid="{7ADA6CBC-A9C7-4293-B6E0-32CC6C67C771}"/>
    <cellStyle name="Normal 25 2 4" xfId="930" xr:uid="{EEDF7ECD-165A-45E7-9065-0F83C75C4C76}"/>
    <cellStyle name="Normal 25 3" xfId="931" xr:uid="{5AD44D8A-882B-4801-A536-A592F3EF0ABE}"/>
    <cellStyle name="Normal 25 3 2" xfId="932" xr:uid="{DC651ED4-471E-44B3-9092-8CB63FDF62B4}"/>
    <cellStyle name="Normal 25 3 2 2" xfId="933" xr:uid="{0D23B17A-1ABB-4123-BE4C-8901096E1944}"/>
    <cellStyle name="Normal 25 3 2 3" xfId="934" xr:uid="{933AF475-E931-49BE-9E79-121E73A4EB22}"/>
    <cellStyle name="Normal 25 3 2 4" xfId="935" xr:uid="{2FB04EFC-B26E-4485-84AE-35097C21D237}"/>
    <cellStyle name="Normal 25 3 3" xfId="936" xr:uid="{8592E67A-C95B-482F-8482-E455997483A8}"/>
    <cellStyle name="Normal 25 3 4" xfId="937" xr:uid="{00826794-48D6-4F3E-A645-E167D88BE269}"/>
    <cellStyle name="Normal 25 3 5" xfId="938" xr:uid="{DECE9CE9-CB32-4BBC-B4DF-E241BDB2301F}"/>
    <cellStyle name="Normal 25 4" xfId="939" xr:uid="{DF602B7F-CD3B-4F05-B0E3-D9B902694FF7}"/>
    <cellStyle name="Normal 25 5" xfId="940" xr:uid="{1DD73658-AA84-4EBD-B009-6571AEC96E6C}"/>
    <cellStyle name="Normal 25 6" xfId="941" xr:uid="{9FD25C82-B7AB-40EB-94F9-3CE411A87785}"/>
    <cellStyle name="Normal 25 6 2" xfId="56" xr:uid="{84568818-0BC7-4B12-A657-90340925A943}"/>
    <cellStyle name="Normal 25 6 2 2" xfId="57" xr:uid="{792CDC5A-D3BD-46AD-B1AC-5DB511A5F5B8}"/>
    <cellStyle name="Normal 26" xfId="942" xr:uid="{F3E2DB6B-5D97-4D2A-B930-05EEFF7E7D8F}"/>
    <cellStyle name="Normal 26 2" xfId="943" xr:uid="{D8976F0D-0AB6-4637-88DF-AEF8F6A5653D}"/>
    <cellStyle name="Normal 26 2 2" xfId="944" xr:uid="{58741E98-1D08-439A-8159-9A55E115BF3C}"/>
    <cellStyle name="Normal 26 3" xfId="945" xr:uid="{BAC44D98-C260-4B79-BD17-D6BE0E8A8F3E}"/>
    <cellStyle name="Normal 26 4" xfId="946" xr:uid="{ABEF59B8-6E1C-4C10-972E-B042C2AC4DD6}"/>
    <cellStyle name="Normal 26 5" xfId="947" xr:uid="{C8AD8C93-151E-45AF-B6E0-0B1BE1BD7BE7}"/>
    <cellStyle name="Normal 27" xfId="948" xr:uid="{8EAB7347-6EA6-46B0-82FC-988B283E1F32}"/>
    <cellStyle name="Normal 27 2" xfId="949" xr:uid="{75C48DB7-2070-45F9-97FE-28CECF7A0C65}"/>
    <cellStyle name="Normal 27 2 2" xfId="950" xr:uid="{3386E7E4-56F5-4DFA-9DDF-3BEC7296B155}"/>
    <cellStyle name="Normal 27 2 3" xfId="951" xr:uid="{DFB47B60-0F1E-4872-B80F-67A82E17416A}"/>
    <cellStyle name="Normal 27 2 4" xfId="952" xr:uid="{BD6EF248-0122-4BB7-B5D2-38D7A317C4BD}"/>
    <cellStyle name="Normal 27 3" xfId="953" xr:uid="{7A82E749-6D6E-4043-952C-042D9FFBB4A9}"/>
    <cellStyle name="Normal 27 3 2" xfId="954" xr:uid="{FE59FA4C-FF57-435D-BAAA-42B10EB9F255}"/>
    <cellStyle name="Normal 27 3 2 2" xfId="955" xr:uid="{DED11119-4DB4-4A36-8F78-A927C77027B7}"/>
    <cellStyle name="Normal 27 3 2 3" xfId="956" xr:uid="{D9686EFD-F467-470D-A854-9C8125A133C1}"/>
    <cellStyle name="Normal 27 3 2 4" xfId="957" xr:uid="{A6193852-75F7-4554-AD57-50AD114B2958}"/>
    <cellStyle name="Normal 27 3 3" xfId="958" xr:uid="{3065C894-9879-4287-BD3C-B6E2EB22B9FC}"/>
    <cellStyle name="Normal 27 3 4" xfId="959" xr:uid="{617E936D-49E5-4494-AA75-47C043EA1DFB}"/>
    <cellStyle name="Normal 27 3 5" xfId="960" xr:uid="{0E32C5BE-17D5-48E6-8E12-89681B37D347}"/>
    <cellStyle name="Normal 27 4" xfId="961" xr:uid="{30FA11EF-EDC0-4735-B646-8639983E33F7}"/>
    <cellStyle name="Normal 27 5" xfId="962" xr:uid="{2393D04A-B57C-48AE-9AAE-4908676D1259}"/>
    <cellStyle name="Normal 27 6" xfId="963" xr:uid="{ED7B260C-6182-4D84-A40A-398DFD6FF8E7}"/>
    <cellStyle name="Normal 29" xfId="964" xr:uid="{1A3524F5-4375-4C20-8FC3-015FCDBFAA75}"/>
    <cellStyle name="Normal 29 2" xfId="965" xr:uid="{69650849-7194-4A25-BA1B-0586BF53DA3A}"/>
    <cellStyle name="Normal 29 2 2" xfId="966" xr:uid="{58C41CD1-36E6-476B-9BC0-89BABD8923FA}"/>
    <cellStyle name="Normal 29 2 3" xfId="967" xr:uid="{AAD04B48-8E78-44F3-8AE8-E425319FB3FF}"/>
    <cellStyle name="Normal 29 2 4" xfId="968" xr:uid="{F8B673DE-1651-496B-9529-80F37744AA4B}"/>
    <cellStyle name="Normal 29 3" xfId="969" xr:uid="{29D0FB41-113D-4F97-AB53-29B4438497F8}"/>
    <cellStyle name="Normal 29 3 2" xfId="970" xr:uid="{0546D7AB-4AE2-41E8-BD9D-171A2A131215}"/>
    <cellStyle name="Normal 29 3 2 2" xfId="971" xr:uid="{F0DC1846-079C-497B-8179-1A631077AC46}"/>
    <cellStyle name="Normal 29 3 2 3" xfId="972" xr:uid="{A52DAECC-D6AA-45CB-8108-75C7F06E6522}"/>
    <cellStyle name="Normal 29 3 2 4" xfId="973" xr:uid="{0DCD44F7-5774-42D9-A7AC-9038DBED4071}"/>
    <cellStyle name="Normal 29 3 3" xfId="974" xr:uid="{F9DC4DDC-39BD-41F5-A542-71D9019D4A61}"/>
    <cellStyle name="Normal 29 3 4" xfId="975" xr:uid="{65B0DEF3-E9BE-4CAF-A665-CF1F697DF759}"/>
    <cellStyle name="Normal 29 3 5" xfId="976" xr:uid="{EFE5BE8A-26A6-4ED3-B726-0FCE52B577B8}"/>
    <cellStyle name="Normal 29 4" xfId="977" xr:uid="{2A8A6D75-6E62-4B18-A5EC-BC49AF1CBF8C}"/>
    <cellStyle name="Normal 29 5" xfId="978" xr:uid="{5170A318-6CFD-46CE-9EA7-6BD26CA621BA}"/>
    <cellStyle name="Normal 29 6" xfId="979" xr:uid="{F9BC31FC-AB00-4BB6-A16E-AB91132F877B}"/>
    <cellStyle name="Normal 3" xfId="2" xr:uid="{2DFF8984-1463-4BCC-913B-9C5D2F34E7E5}"/>
    <cellStyle name="Normal 3 10" xfId="980" xr:uid="{5D8C0AA4-D64B-400D-99DD-1C5B20986F38}"/>
    <cellStyle name="Normal 3 10 2" xfId="981" xr:uid="{002177F4-916D-4F7F-82EC-B13CEFFB1C48}"/>
    <cellStyle name="Normal 3 10 3" xfId="982" xr:uid="{D84D26F7-58E5-47A4-80D0-76522FF5C611}"/>
    <cellStyle name="Normal 3 10 4" xfId="983" xr:uid="{BA83E5A4-E8B8-4D3B-9CAD-D58C81F8B2E5}"/>
    <cellStyle name="Normal 3 11" xfId="984" xr:uid="{42D0D0C5-4395-4979-B74C-F34BA474AF38}"/>
    <cellStyle name="Normal 3 11 2" xfId="985" xr:uid="{040FAF1C-92A4-44D9-AC4B-E5FA2DE8A18B}"/>
    <cellStyle name="Normal 3 11 3" xfId="986" xr:uid="{7339F443-0E3B-4E57-A6D7-2736938124BE}"/>
    <cellStyle name="Normal 3 11 4" xfId="987" xr:uid="{50F77AA5-2B8C-40CC-B391-CB3BAF16C3E8}"/>
    <cellStyle name="Normal 3 12" xfId="988" xr:uid="{C7B4B1CE-7EA7-4867-A601-CE7E6520D16B}"/>
    <cellStyle name="Normal 3 12 2" xfId="989" xr:uid="{3EBEF302-F4E2-4505-BAB5-CA48A3C1B7DC}"/>
    <cellStyle name="Normal 3 12 3" xfId="990" xr:uid="{B52CECF5-7E52-4244-B190-BAAF17BBDD06}"/>
    <cellStyle name="Normal 3 12 4" xfId="991" xr:uid="{2BC8FAD4-F3F5-4FE3-A021-8982DD585421}"/>
    <cellStyle name="Normal 3 13" xfId="992" xr:uid="{3C25AE34-7F35-4F54-8282-13BA50CEBF68}"/>
    <cellStyle name="Normal 3 13 2" xfId="993" xr:uid="{D92A19D2-5C7E-4DF0-9026-23479B7FC8E7}"/>
    <cellStyle name="Normal 3 13 3" xfId="994" xr:uid="{843EABCF-48A9-46F4-AB59-D6ADA3F3CB9B}"/>
    <cellStyle name="Normal 3 13 4" xfId="995" xr:uid="{D22A08BE-0F21-4B03-A94E-95BEE26F640E}"/>
    <cellStyle name="Normal 3 14" xfId="996" xr:uid="{050FD061-1BFF-4F4E-8430-239EDA8E2299}"/>
    <cellStyle name="Normal 3 14 2" xfId="997" xr:uid="{2AAEB83A-C504-4BE1-B863-86C7B6DFAC29}"/>
    <cellStyle name="Normal 3 14 3" xfId="998" xr:uid="{CDBD585D-EA07-489D-9ECB-0C63B7FD2C8D}"/>
    <cellStyle name="Normal 3 14 4" xfId="999" xr:uid="{4DFE8990-D8EE-47DD-9677-95BD9FCF74D2}"/>
    <cellStyle name="Normal 3 15" xfId="1000" xr:uid="{2951637E-D226-4602-8B0E-340D8A95747E}"/>
    <cellStyle name="Normal 3 15 2" xfId="1001" xr:uid="{262FB924-0C31-4CC5-92B2-3C9DD167536C}"/>
    <cellStyle name="Normal 3 15 3" xfId="1002" xr:uid="{07B02C6A-A5CE-41E0-8BBE-5ED42F70380B}"/>
    <cellStyle name="Normal 3 15 4" xfId="1003" xr:uid="{E591BF29-83F4-4D0F-85FD-B36851D2122F}"/>
    <cellStyle name="Normal 3 16" xfId="1004" xr:uid="{D34C26A2-3C4C-43B3-8A52-0DF6D87AD09A}"/>
    <cellStyle name="Normal 3 16 2" xfId="1005" xr:uid="{E2FC660F-9A76-4D16-8874-D1B4493D6322}"/>
    <cellStyle name="Normal 3 16 3" xfId="1006" xr:uid="{64E8F015-6CD2-417A-BED1-0332BD5D78B2}"/>
    <cellStyle name="Normal 3 16 4" xfId="1007" xr:uid="{80077414-2B5A-494F-9665-E48A45A5FE09}"/>
    <cellStyle name="Normal 3 17" xfId="1008" xr:uid="{F93A4A57-0567-41B6-8D1F-BF6C1AE86ADA}"/>
    <cellStyle name="Normal 3 17 2" xfId="1009" xr:uid="{842827D2-B7E9-46AF-9BC7-7A89F19599A2}"/>
    <cellStyle name="Normal 3 17 3" xfId="1010" xr:uid="{801040F9-FCA6-4738-8CB7-03D8335D625F}"/>
    <cellStyle name="Normal 3 17 4" xfId="1011" xr:uid="{87C007A1-4C57-4962-982C-2B265E50F047}"/>
    <cellStyle name="Normal 3 18" xfId="1012" xr:uid="{B17E4BCD-06DB-43A4-920B-D8B318FC6B7A}"/>
    <cellStyle name="Normal 3 18 2" xfId="1013" xr:uid="{62C1EE9B-7322-4635-925E-F586F00B6763}"/>
    <cellStyle name="Normal 3 18 3" xfId="1014" xr:uid="{80EAA515-B7B4-4D82-B343-3E455B7161C3}"/>
    <cellStyle name="Normal 3 18 4" xfId="1015" xr:uid="{3BF67907-201B-48C4-8369-BDB3B63DCCBC}"/>
    <cellStyle name="Normal 3 19" xfId="1016" xr:uid="{B13FA4F1-069A-49EB-A53A-68EF0143EAFC}"/>
    <cellStyle name="Normal 3 19 2" xfId="1017" xr:uid="{A1835B24-5FAD-4599-A972-0B9526D3C426}"/>
    <cellStyle name="Normal 3 19 3" xfId="1018" xr:uid="{78702D60-6182-462A-98BC-19FFC66D93D5}"/>
    <cellStyle name="Normal 3 19 4" xfId="1019" xr:uid="{33B91982-36BE-405B-AA09-AD28886F1B10}"/>
    <cellStyle name="Normal 3 2" xfId="128" xr:uid="{77DD441A-00AD-4FE5-BA27-ADB556AD442F}"/>
    <cellStyle name="Normal 3 2 10" xfId="1021" xr:uid="{1A14AACB-7C0B-4312-9A1C-36B294C12179}"/>
    <cellStyle name="Normal 3 2 10 2" xfId="1022" xr:uid="{EF19E99A-B4F2-485A-A97E-76D56D9414AC}"/>
    <cellStyle name="Normal 3 2 10 3" xfId="1023" xr:uid="{813FF272-6FD9-4932-8091-CB383B3FC09E}"/>
    <cellStyle name="Normal 3 2 11" xfId="1024" xr:uid="{E321291A-F964-4665-9485-D337A36FCA50}"/>
    <cellStyle name="Normal 3 2 11 2" xfId="1025" xr:uid="{B3449129-9C65-4180-857C-020CDAF27191}"/>
    <cellStyle name="Normal 3 2 11 3" xfId="1026" xr:uid="{C75CF062-C0AC-4D67-BB73-4D0C84A2BBCB}"/>
    <cellStyle name="Normal 3 2 12" xfId="1027" xr:uid="{2BD4D83A-9908-455F-BCA1-DDCC3FB51451}"/>
    <cellStyle name="Normal 3 2 12 2" xfId="1028" xr:uid="{3EF9B855-2D9E-4760-8D62-A30D78ED42BB}"/>
    <cellStyle name="Normal 3 2 12 3" xfId="1029" xr:uid="{E58E48A0-FEA1-4189-A8E7-CF301420200A}"/>
    <cellStyle name="Normal 3 2 13" xfId="1030" xr:uid="{87534D76-5BD1-475A-80B5-091BCC80CEC8}"/>
    <cellStyle name="Normal 3 2 13 2" xfId="1031" xr:uid="{3CCC64CB-045E-4612-ACA4-3D79AC41A39E}"/>
    <cellStyle name="Normal 3 2 13 3" xfId="1032" xr:uid="{59859DCF-5D51-4959-A3F8-3FC595BE1FB4}"/>
    <cellStyle name="Normal 3 2 14" xfId="1033" xr:uid="{7E5D8E14-0F03-4BDD-8C5D-902C60EE70CE}"/>
    <cellStyle name="Normal 3 2 14 2" xfId="1034" xr:uid="{BF1E02FA-1BFE-4B31-86FD-9E96C4FFD1D9}"/>
    <cellStyle name="Normal 3 2 14 3" xfId="1035" xr:uid="{AC0A2FB3-6F7B-40EA-AE1D-3030350A0B8F}"/>
    <cellStyle name="Normal 3 2 15" xfId="1036" xr:uid="{ACE82C1E-FDEF-4051-BA4B-3430D245EC22}"/>
    <cellStyle name="Normal 3 2 15 2" xfId="1037" xr:uid="{0D44B352-07C8-45D4-9504-67DF5ACF0A02}"/>
    <cellStyle name="Normal 3 2 15 3" xfId="1038" xr:uid="{C92760CE-CEE9-4CDF-92EF-C4EF26D21F69}"/>
    <cellStyle name="Normal 3 2 16" xfId="1039" xr:uid="{76A414B1-27E7-4612-B4AD-954B901B4F58}"/>
    <cellStyle name="Normal 3 2 16 2" xfId="1040" xr:uid="{51E8E3B2-C59B-49A4-9B36-AC9E99AB5DEF}"/>
    <cellStyle name="Normal 3 2 16 3" xfId="1041" xr:uid="{4F301EEF-E28E-4FE1-AB53-4AC83788419B}"/>
    <cellStyle name="Normal 3 2 17" xfId="1042" xr:uid="{8E4CD33B-0B7C-4228-9396-32D75D1ADBE3}"/>
    <cellStyle name="Normal 3 2 17 2" xfId="1043" xr:uid="{5EB60CCF-F1B1-49DE-B419-F6593330EFFB}"/>
    <cellStyle name="Normal 3 2 17 3" xfId="1044" xr:uid="{2A57D13F-33E9-45A3-A0C8-3E680D2CD5FD}"/>
    <cellStyle name="Normal 3 2 18" xfId="1045" xr:uid="{125D93B0-F28A-481F-8AE1-6E95E8A39465}"/>
    <cellStyle name="Normal 3 2 18 2" xfId="1046" xr:uid="{1D260C1B-569F-4B70-9EB3-92EBF5C902DD}"/>
    <cellStyle name="Normal 3 2 18 3" xfId="1047" xr:uid="{CB1F70A0-2261-4A31-A499-1FF6C6F4BF80}"/>
    <cellStyle name="Normal 3 2 19" xfId="1048" xr:uid="{8E89B09E-204C-4AA1-BA86-BFA8D7E665F8}"/>
    <cellStyle name="Normal 3 2 19 2" xfId="1049" xr:uid="{354F6594-9F78-4008-B33A-7496E8ADB1AC}"/>
    <cellStyle name="Normal 3 2 19 3" xfId="1050" xr:uid="{0819AF29-1D7D-44C9-8B13-BCE822EDC343}"/>
    <cellStyle name="Normal 3 2 2" xfId="10" xr:uid="{1E84F218-6A38-4F2D-85B9-26FF2A19DE04}"/>
    <cellStyle name="Normal 3 2 2 10" xfId="1052" xr:uid="{6CCEB8E6-B074-416A-85AF-22E5EFEF6D73}"/>
    <cellStyle name="Normal 3 2 2 10 2" xfId="1053" xr:uid="{5B5986F4-A058-4E24-983D-C7D42E26B37F}"/>
    <cellStyle name="Normal 3 2 2 10 3" xfId="1054" xr:uid="{311D7B3D-3300-4598-8CD5-1D91A0298FBB}"/>
    <cellStyle name="Normal 3 2 2 10 4" xfId="1055" xr:uid="{6026EFCD-1FB8-4AE0-83C2-280615194F60}"/>
    <cellStyle name="Normal 3 2 2 11" xfId="1056" xr:uid="{3E17EBA6-A56A-44BF-9188-BE2EAC27DD0E}"/>
    <cellStyle name="Normal 3 2 2 11 2" xfId="1057" xr:uid="{B2E88544-1163-459C-883B-14278295E1F9}"/>
    <cellStyle name="Normal 3 2 2 11 3" xfId="1058" xr:uid="{2E0D7F34-1791-47E4-B491-EEBD6BE6F0BA}"/>
    <cellStyle name="Normal 3 2 2 11 4" xfId="1059" xr:uid="{87BDEEF5-5CD5-497D-83D7-828AD0382601}"/>
    <cellStyle name="Normal 3 2 2 12" xfId="1060" xr:uid="{3CED5DC0-1EE5-45C5-871E-F59193A1FE17}"/>
    <cellStyle name="Normal 3 2 2 12 2" xfId="1061" xr:uid="{20844C55-76C6-41F0-8480-9671FDC979D7}"/>
    <cellStyle name="Normal 3 2 2 12 3" xfId="1062" xr:uid="{EF10C650-D28A-4662-AC05-823CD64A502A}"/>
    <cellStyle name="Normal 3 2 2 12 4" xfId="1063" xr:uid="{B4DFFB7B-7678-4605-98F4-DF5557ACA35D}"/>
    <cellStyle name="Normal 3 2 2 13" xfId="1064" xr:uid="{10E7FA4B-3199-4179-BD3B-C3137DC8352D}"/>
    <cellStyle name="Normal 3 2 2 13 2" xfId="1065" xr:uid="{C16CFF78-6382-43E7-AAAE-6AC891DC4FF1}"/>
    <cellStyle name="Normal 3 2 2 13 3" xfId="1066" xr:uid="{DEFF5F4C-40DD-4E93-9B3E-51D57042F50B}"/>
    <cellStyle name="Normal 3 2 2 13 4" xfId="1067" xr:uid="{57F6978E-3625-4504-87F6-3E0AAA9A03C4}"/>
    <cellStyle name="Normal 3 2 2 14" xfId="1068" xr:uid="{DFCAD2EA-35FF-47FD-9275-A8814A18667C}"/>
    <cellStyle name="Normal 3 2 2 14 2" xfId="1069" xr:uid="{AED6F1E8-A3E6-4055-92BA-898CB4BA9CA5}"/>
    <cellStyle name="Normal 3 2 2 14 3" xfId="1070" xr:uid="{14BD50D5-40D2-4941-BEF2-DCAEF8A2279E}"/>
    <cellStyle name="Normal 3 2 2 14 4" xfId="1071" xr:uid="{EDC7D60E-D4BD-4FEE-85DA-3D6DC59524F3}"/>
    <cellStyle name="Normal 3 2 2 15" xfId="1072" xr:uid="{ADC3B507-8C4E-4951-ACEB-4BAD30F9B7A4}"/>
    <cellStyle name="Normal 3 2 2 15 2" xfId="1073" xr:uid="{886FA727-7A50-4D0F-A7BB-762DA2CD7570}"/>
    <cellStyle name="Normal 3 2 2 15 3" xfId="1074" xr:uid="{79006F51-458B-48A1-9057-0B5EC10EADA5}"/>
    <cellStyle name="Normal 3 2 2 15 4" xfId="1075" xr:uid="{AE3052CA-DB5D-487B-B218-77502288CD06}"/>
    <cellStyle name="Normal 3 2 2 16" xfId="1076" xr:uid="{2FB5EA4C-CA2D-4586-A64D-498D8A69CA88}"/>
    <cellStyle name="Normal 3 2 2 16 2" xfId="1077" xr:uid="{1B4AA6B8-02A0-488E-BB54-D6B2945EDB27}"/>
    <cellStyle name="Normal 3 2 2 16 3" xfId="1078" xr:uid="{DBE109A0-2C20-479E-BA77-E0D1E91AA537}"/>
    <cellStyle name="Normal 3 2 2 16 4" xfId="1079" xr:uid="{5534A350-C151-4591-876C-884E3FD0E043}"/>
    <cellStyle name="Normal 3 2 2 17" xfId="1080" xr:uid="{32A48106-644B-4AED-BA65-54C057978030}"/>
    <cellStyle name="Normal 3 2 2 17 2" xfId="1081" xr:uid="{5DA65FCE-5ECF-4E21-B1D6-0CC862F54251}"/>
    <cellStyle name="Normal 3 2 2 17 3" xfId="1082" xr:uid="{FC6D15ED-18E2-43D4-8889-32E7134645B7}"/>
    <cellStyle name="Normal 3 2 2 17 4" xfId="1083" xr:uid="{5A695BAF-102C-4BED-B31C-D1C2B751DF81}"/>
    <cellStyle name="Normal 3 2 2 18" xfId="1084" xr:uid="{1E1FEC86-CBC2-4AD9-9555-8ED04BD232C3}"/>
    <cellStyle name="Normal 3 2 2 18 2" xfId="1085" xr:uid="{EFC874A2-9E27-42EA-8520-729D46BCAF86}"/>
    <cellStyle name="Normal 3 2 2 18 3" xfId="1086" xr:uid="{61A6C626-2C9F-4F44-AFCE-E8DCDC3AE450}"/>
    <cellStyle name="Normal 3 2 2 18 4" xfId="1087" xr:uid="{8F4FF87D-CCEC-4D32-A0E4-4D3927E459FD}"/>
    <cellStyle name="Normal 3 2 2 19" xfId="1088" xr:uid="{548CBCE6-5951-417C-B30C-72860C6C0B64}"/>
    <cellStyle name="Normal 3 2 2 19 2" xfId="1089" xr:uid="{DDA7F1CF-9A02-482D-BBBE-8A067FD0E84A}"/>
    <cellStyle name="Normal 3 2 2 19 3" xfId="1090" xr:uid="{9F8B3EAC-0946-4155-9208-E7B77A930ECB}"/>
    <cellStyle name="Normal 3 2 2 19 4" xfId="1091" xr:uid="{2B292430-8C36-4FD3-9F06-45B2F7947887}"/>
    <cellStyle name="Normal 3 2 2 2" xfId="21" xr:uid="{88520D55-6E84-4A6D-963C-C770D3798059}"/>
    <cellStyle name="Normal 3 2 2 2 2" xfId="1093" xr:uid="{211E2652-D51E-4D30-8614-610F77EF23DB}"/>
    <cellStyle name="Normal 3 2 2 2 3" xfId="1094" xr:uid="{62498942-6DE4-44DB-A971-F7988FF9E610}"/>
    <cellStyle name="Normal 3 2 2 2 4" xfId="1095" xr:uid="{DA499935-E442-4708-A29E-0A42314DB997}"/>
    <cellStyle name="Normal 3 2 2 2 5" xfId="1092" xr:uid="{95994E21-0A8A-419A-BF78-97F4252B5380}"/>
    <cellStyle name="Normal 3 2 2 2 6" xfId="2241" xr:uid="{9B63B0B8-2A13-4F97-BFE6-C06DF6ED24B9}"/>
    <cellStyle name="Normal 3 2 2 2 6 2" xfId="2247" xr:uid="{2E6FD2D3-4511-425B-A83C-ECF4C69F82EF}"/>
    <cellStyle name="Normal 3 2 2 20" xfId="1096" xr:uid="{034EF84D-C92C-4D17-B706-88709BA55EAD}"/>
    <cellStyle name="Normal 3 2 2 20 2" xfId="1097" xr:uid="{B75C5867-58DE-4FA5-847B-AE5C49C2E501}"/>
    <cellStyle name="Normal 3 2 2 20 3" xfId="1098" xr:uid="{D4A04CD3-DA45-4363-B613-FE526ABF7172}"/>
    <cellStyle name="Normal 3 2 2 20 4" xfId="1099" xr:uid="{3C97F5F7-385C-448E-BF0D-780D02F66332}"/>
    <cellStyle name="Normal 3 2 2 21" xfId="1100" xr:uid="{38BA1269-C1B5-48B3-85C6-639D7791EA14}"/>
    <cellStyle name="Normal 3 2 2 21 2" xfId="1101" xr:uid="{2D19A153-A4E2-483B-8234-0A049BC1153C}"/>
    <cellStyle name="Normal 3 2 2 21 3" xfId="1102" xr:uid="{AFE3E8EC-4B25-4870-8165-8ADA636CEEF3}"/>
    <cellStyle name="Normal 3 2 2 21 4" xfId="1103" xr:uid="{8F2AE07E-AE87-473B-808C-4F865A961DC1}"/>
    <cellStyle name="Normal 3 2 2 22" xfId="1104" xr:uid="{0CED7EE9-8B67-4397-94FC-C3399813B662}"/>
    <cellStyle name="Normal 3 2 2 22 2" xfId="1105" xr:uid="{BBFFAEA0-9BC7-4FBA-A806-1BCF73D56B7F}"/>
    <cellStyle name="Normal 3 2 2 22 3" xfId="1106" xr:uid="{8451E374-D6D7-4C80-9F37-9CDFE980B334}"/>
    <cellStyle name="Normal 3 2 2 22 4" xfId="1107" xr:uid="{B4FAEC47-43D7-465E-BD20-0CD3A8F70C88}"/>
    <cellStyle name="Normal 3 2 2 23" xfId="1108" xr:uid="{AFB73989-FC5B-49E1-9571-5486575FD5AC}"/>
    <cellStyle name="Normal 3 2 2 23 2" xfId="1109" xr:uid="{B24B8D4A-A888-4879-9432-77156A8F05FA}"/>
    <cellStyle name="Normal 3 2 2 23 3" xfId="1110" xr:uid="{A1764E59-6D80-41CE-95DF-2D07952085CC}"/>
    <cellStyle name="Normal 3 2 2 23 4" xfId="1111" xr:uid="{DAA7A3AC-BAA4-444F-B141-BD1481F6AA06}"/>
    <cellStyle name="Normal 3 2 2 24" xfId="1112" xr:uid="{24E7DC7E-1BB9-4D75-BE0C-C5070A4CEF2F}"/>
    <cellStyle name="Normal 3 2 2 24 2" xfId="1113" xr:uid="{4128A20C-CBAA-4328-8149-822CD165FCDE}"/>
    <cellStyle name="Normal 3 2 2 24 3" xfId="1114" xr:uid="{DDCBC3D5-EDE8-4B82-BC7A-0BFDEF027261}"/>
    <cellStyle name="Normal 3 2 2 24 4" xfId="1115" xr:uid="{1A406070-D0CA-4885-8DD3-8A1B6CB97625}"/>
    <cellStyle name="Normal 3 2 2 25" xfId="1116" xr:uid="{7A3A688B-7D59-46C4-BDA0-4C2F9B9945A4}"/>
    <cellStyle name="Normal 3 2 2 25 2" xfId="1117" xr:uid="{4867B2D8-9D2E-4DC3-8686-3A96246E69F0}"/>
    <cellStyle name="Normal 3 2 2 25 3" xfId="1118" xr:uid="{F5DCDF2B-60FE-4612-8317-81E822EFC68F}"/>
    <cellStyle name="Normal 3 2 2 25 4" xfId="1119" xr:uid="{D671B2CE-E615-4496-A031-B472C3B0CFDF}"/>
    <cellStyle name="Normal 3 2 2 26" xfId="1120" xr:uid="{065BBE4C-1CC7-4962-BB1A-BA654ADAF9BF}"/>
    <cellStyle name="Normal 3 2 2 26 2" xfId="1121" xr:uid="{E01B8B2C-5AE5-4A30-9CF1-C1795F5600E1}"/>
    <cellStyle name="Normal 3 2 2 26 3" xfId="1122" xr:uid="{94BD2ECC-C483-4B77-A7C7-681CEF9023A5}"/>
    <cellStyle name="Normal 3 2 2 26 4" xfId="1123" xr:uid="{3E587A04-A574-4983-9EA3-A50CFB1DA229}"/>
    <cellStyle name="Normal 3 2 2 27" xfId="1124" xr:uid="{B2384386-0257-4F0B-90FF-69CFCB2D96F5}"/>
    <cellStyle name="Normal 3 2 2 27 2" xfId="1125" xr:uid="{87777798-B537-4D26-8678-434B6C78E3C0}"/>
    <cellStyle name="Normal 3 2 2 27 3" xfId="1126" xr:uid="{DA77AB90-C9A7-4D4F-BD62-60EF4CEE1E77}"/>
    <cellStyle name="Normal 3 2 2 27 4" xfId="1127" xr:uid="{8BD2E47A-5EB0-4EC5-8792-6AAB41D45655}"/>
    <cellStyle name="Normal 3 2 2 28" xfId="1128" xr:uid="{00778E42-0DAB-412F-B4EF-0F0E506E871B}"/>
    <cellStyle name="Normal 3 2 2 28 2" xfId="1129" xr:uid="{D5D5956B-0BF6-4F65-A78F-695DFD98AF0D}"/>
    <cellStyle name="Normal 3 2 2 28 3" xfId="1130" xr:uid="{2BB67083-58A2-4880-BF91-DDB2135C96A5}"/>
    <cellStyle name="Normal 3 2 2 28 4" xfId="1131" xr:uid="{95938E3E-5126-4C09-B0F1-9B2CD5B524FA}"/>
    <cellStyle name="Normal 3 2 2 29" xfId="1132" xr:uid="{DB04D124-784C-4B0C-8557-69A726B11250}"/>
    <cellStyle name="Normal 3 2 2 29 2" xfId="1133" xr:uid="{6EBE5AE7-800C-4302-982C-9ECC69CE3471}"/>
    <cellStyle name="Normal 3 2 2 29 3" xfId="1134" xr:uid="{73DA5E59-9CEC-4CCD-91E3-1BB3F7A25505}"/>
    <cellStyle name="Normal 3 2 2 29 4" xfId="1135" xr:uid="{D4DDECB8-CCAA-4E98-A1C7-94E721A28D67}"/>
    <cellStyle name="Normal 3 2 2 3" xfId="24" xr:uid="{D5F39ED5-70E4-4FBB-B261-50F286506580}"/>
    <cellStyle name="Normal 3 2 2 3 2" xfId="1137" xr:uid="{E6D173B0-1B71-47AE-9411-1BF320F52D56}"/>
    <cellStyle name="Normal 3 2 2 3 3" xfId="1138" xr:uid="{A64169F6-62A1-4C88-8F13-B5481B8B0AE3}"/>
    <cellStyle name="Normal 3 2 2 3 4" xfId="1139" xr:uid="{0A4D4492-9CC0-4F0B-9FD0-2E923AAA1E34}"/>
    <cellStyle name="Normal 3 2 2 3 5" xfId="1136" xr:uid="{708E1FC5-C6A2-4168-9649-C2F23696553E}"/>
    <cellStyle name="Normal 3 2 2 3 6" xfId="2243" xr:uid="{8431E1A7-006B-497B-BF01-006F7CF99F2E}"/>
    <cellStyle name="Normal 3 2 2 3 7" xfId="2250" xr:uid="{009B710B-2720-40F4-811A-8B84A275F14F}"/>
    <cellStyle name="Normal 3 2 2 30" xfId="1140" xr:uid="{F9F8F3A5-C94B-49DD-AF5B-C871C6CE440A}"/>
    <cellStyle name="Normal 3 2 2 30 2" xfId="1141" xr:uid="{4C484E8B-4ABC-43A8-94B8-BAE1C6F4F487}"/>
    <cellStyle name="Normal 3 2 2 30 3" xfId="1142" xr:uid="{B9961720-A42C-404B-A212-0BFAFF74B162}"/>
    <cellStyle name="Normal 3 2 2 30 4" xfId="1143" xr:uid="{405FF497-64FF-4739-92D3-9F85E605CB2F}"/>
    <cellStyle name="Normal 3 2 2 31" xfId="1144" xr:uid="{59071CD2-5D82-409F-B281-307339B3D44E}"/>
    <cellStyle name="Normal 3 2 2 31 2" xfId="1145" xr:uid="{9A90F3AD-D9EA-4534-9FE7-2CDE65CCD1B9}"/>
    <cellStyle name="Normal 3 2 2 31 3" xfId="1146" xr:uid="{BF360025-42A1-43CF-8293-F4DBE07ABB37}"/>
    <cellStyle name="Normal 3 2 2 31 4" xfId="1147" xr:uid="{CB225798-0CE7-424B-9048-7AF070C30707}"/>
    <cellStyle name="Normal 3 2 2 32" xfId="1148" xr:uid="{15C75A2A-51D1-4726-BA69-14B6200C4A46}"/>
    <cellStyle name="Normal 3 2 2 32 2" xfId="1149" xr:uid="{16C784AF-4FD2-4AD3-9FBD-070C90143F52}"/>
    <cellStyle name="Normal 3 2 2 32 3" xfId="1150" xr:uid="{E7E40192-90D8-42BF-95B6-3C7D6BEAE475}"/>
    <cellStyle name="Normal 3 2 2 32 4" xfId="1151" xr:uid="{18F8A584-7351-452F-97E3-36A536CD004F}"/>
    <cellStyle name="Normal 3 2 2 33" xfId="1152" xr:uid="{70EC1BEF-B74C-41D9-8A27-66D0DB4BF76E}"/>
    <cellStyle name="Normal 3 2 2 33 2" xfId="1153" xr:uid="{71A9330C-64DC-43E9-932B-5F852A27E13D}"/>
    <cellStyle name="Normal 3 2 2 33 3" xfId="1154" xr:uid="{9821777F-5C1B-4EC6-8ADE-DD7D10EC0F13}"/>
    <cellStyle name="Normal 3 2 2 33 4" xfId="1155" xr:uid="{154DCA2D-1D34-44F0-ACE4-EFC1923EF638}"/>
    <cellStyle name="Normal 3 2 2 34" xfId="1156" xr:uid="{3B0DCF05-48C9-47C1-B76B-1859A93F970C}"/>
    <cellStyle name="Normal 3 2 2 34 2" xfId="1157" xr:uid="{0EE200D6-FD3A-4CE3-9EFE-B178A94F9682}"/>
    <cellStyle name="Normal 3 2 2 34 3" xfId="1158" xr:uid="{424D0708-2787-43EF-BBE0-20B853763809}"/>
    <cellStyle name="Normal 3 2 2 34 4" xfId="1159" xr:uid="{461510E0-7B86-4A97-ACE5-1C34F0C77054}"/>
    <cellStyle name="Normal 3 2 2 35" xfId="1160" xr:uid="{7F6DDB78-2EB7-477E-91DE-2E4BA4251455}"/>
    <cellStyle name="Normal 3 2 2 35 2" xfId="1161" xr:uid="{604E9D2A-509D-445A-8013-80C8E122D9DF}"/>
    <cellStyle name="Normal 3 2 2 35 3" xfId="1162" xr:uid="{4512F1BB-4FD5-4304-9067-C4DFE85863DF}"/>
    <cellStyle name="Normal 3 2 2 35 4" xfId="1163" xr:uid="{7D7BFC68-AA75-4D18-AEF2-0755855A5DD6}"/>
    <cellStyle name="Normal 3 2 2 36" xfId="1164" xr:uid="{4E4DA36A-EDC4-4BBA-A3E2-71A27CEDDA4A}"/>
    <cellStyle name="Normal 3 2 2 36 2" xfId="1165" xr:uid="{658FF89F-9A82-44B0-8DE1-1D5FD9965E11}"/>
    <cellStyle name="Normal 3 2 2 36 3" xfId="1166" xr:uid="{459BE645-D80C-47D9-843D-386A4DA4CE05}"/>
    <cellStyle name="Normal 3 2 2 36 4" xfId="1167" xr:uid="{846ED390-A995-4E91-9237-710FF63FDC15}"/>
    <cellStyle name="Normal 3 2 2 37" xfId="1168" xr:uid="{0CD420BF-E728-4CE6-A43C-EF34FEECA5A5}"/>
    <cellStyle name="Normal 3 2 2 37 2" xfId="1169" xr:uid="{DA8FA5BE-7FF1-415B-96FB-A4D6DB312562}"/>
    <cellStyle name="Normal 3 2 2 37 3" xfId="1170" xr:uid="{20B73AE9-A4D0-4338-B09C-097B81A69598}"/>
    <cellStyle name="Normal 3 2 2 37 4" xfId="1171" xr:uid="{2B731B7E-19AA-483A-A64C-21F044C496BA}"/>
    <cellStyle name="Normal 3 2 2 38" xfId="1172" xr:uid="{8C58B4E6-B018-41C8-B5F8-4E343A1214E9}"/>
    <cellStyle name="Normal 3 2 2 38 2" xfId="1173" xr:uid="{407F5401-C0EC-4A64-BF23-33F8577150DC}"/>
    <cellStyle name="Normal 3 2 2 38 3" xfId="1174" xr:uid="{B9788150-CEE5-4C70-9D5E-EB55E7117DB9}"/>
    <cellStyle name="Normal 3 2 2 38 4" xfId="1175" xr:uid="{C5A91FC2-6D1C-4F39-AEA8-6263C0811186}"/>
    <cellStyle name="Normal 3 2 2 39" xfId="1176" xr:uid="{5F3352D5-2EF3-485C-9710-FA1DAF35F5EA}"/>
    <cellStyle name="Normal 3 2 2 39 2" xfId="1177" xr:uid="{42BAB022-997A-4B87-AEA7-0EAF8339FB8B}"/>
    <cellStyle name="Normal 3 2 2 39 3" xfId="1178" xr:uid="{FCA35386-4CFE-44AE-A2F7-BA2F493CE2E4}"/>
    <cellStyle name="Normal 3 2 2 39 4" xfId="1179" xr:uid="{00322BF0-ED9D-4FCD-BC21-2354CCA7FF43}"/>
    <cellStyle name="Normal 3 2 2 4" xfId="1180" xr:uid="{FFB640B5-5F36-4D77-8856-2C2B2300CC23}"/>
    <cellStyle name="Normal 3 2 2 4 2" xfId="1181" xr:uid="{8DD0F0C7-DFBB-47F1-9459-93B94CE75ADD}"/>
    <cellStyle name="Normal 3 2 2 4 3" xfId="1182" xr:uid="{4070B3E7-C458-4E9E-A76A-C73F900F0848}"/>
    <cellStyle name="Normal 3 2 2 4 4" xfId="1183" xr:uid="{8D69A803-1A00-4933-A38F-C2FBF19DADB1}"/>
    <cellStyle name="Normal 3 2 2 40" xfId="1184" xr:uid="{4500F8B8-D24A-49D7-A6D0-0FD50573B473}"/>
    <cellStyle name="Normal 3 2 2 40 2" xfId="1185" xr:uid="{3CCB0E6D-70F9-4172-977B-C019500AD289}"/>
    <cellStyle name="Normal 3 2 2 40 3" xfId="1186" xr:uid="{D81635E2-A858-4B3F-9496-C84BCEDF0767}"/>
    <cellStyle name="Normal 3 2 2 40 4" xfId="1187" xr:uid="{D5E265E3-99BF-4808-B22B-6B4026E46727}"/>
    <cellStyle name="Normal 3 2 2 41" xfId="1188" xr:uid="{E7CF1A63-3572-436A-B572-98AB0E940A19}"/>
    <cellStyle name="Normal 3 2 2 41 2" xfId="1189" xr:uid="{5EB10ED8-D563-4EB6-B15A-5F1D0C32DA10}"/>
    <cellStyle name="Normal 3 2 2 41 3" xfId="1190" xr:uid="{10FAB95D-1476-4BB3-96F2-D889FC6DC00E}"/>
    <cellStyle name="Normal 3 2 2 41 4" xfId="1191" xr:uid="{AB909FEF-501F-4A69-B270-5E7D0FA54CD9}"/>
    <cellStyle name="Normal 3 2 2 42" xfId="1192" xr:uid="{2762CE07-A6BE-4F77-9060-9D8137C5C625}"/>
    <cellStyle name="Normal 3 2 2 42 2" xfId="1193" xr:uid="{583BF958-5E79-4AA6-BCA1-373E8281AC5B}"/>
    <cellStyle name="Normal 3 2 2 42 3" xfId="1194" xr:uid="{36B529F2-2AA1-42AB-B4D5-F6EA430339BB}"/>
    <cellStyle name="Normal 3 2 2 42 4" xfId="1195" xr:uid="{EAA8C752-6A34-4EAA-B3EB-756AD62B82FC}"/>
    <cellStyle name="Normal 3 2 2 43" xfId="1196" xr:uid="{52BEDD7D-01E2-44A7-83DE-CC9D247260D6}"/>
    <cellStyle name="Normal 3 2 2 43 2" xfId="1197" xr:uid="{E9EF972D-EB59-4F3D-A2A8-6B4FAA22FB29}"/>
    <cellStyle name="Normal 3 2 2 43 3" xfId="1198" xr:uid="{E82BE0D1-72E0-465E-9E6C-8FBABA334DCF}"/>
    <cellStyle name="Normal 3 2 2 43 4" xfId="1199" xr:uid="{B9EFECFB-982E-458C-9B46-8DE440A7F0E8}"/>
    <cellStyle name="Normal 3 2 2 44" xfId="1200" xr:uid="{C5FA6A22-44A9-4F05-A167-B2B670BE86F5}"/>
    <cellStyle name="Normal 3 2 2 44 2" xfId="1201" xr:uid="{0518CA30-2801-4308-B8AB-5AC7D6E90EAE}"/>
    <cellStyle name="Normal 3 2 2 44 3" xfId="1202" xr:uid="{10C538F7-C4E3-431C-88B5-67CBB485A6A0}"/>
    <cellStyle name="Normal 3 2 2 44 4" xfId="1203" xr:uid="{BC48103C-A2D0-4B6F-901E-1694770BC83B}"/>
    <cellStyle name="Normal 3 2 2 45" xfId="1204" xr:uid="{A231F188-2DE0-40AF-AB9B-0F6F5997DFE9}"/>
    <cellStyle name="Normal 3 2 2 45 2" xfId="1205" xr:uid="{12EFF505-64E3-4E1C-A815-2C00DC68BC48}"/>
    <cellStyle name="Normal 3 2 2 45 3" xfId="1206" xr:uid="{BA9B89D1-45A5-4911-89DE-2D651AE97986}"/>
    <cellStyle name="Normal 3 2 2 45 4" xfId="1207" xr:uid="{CFD4F4F0-A839-40F8-B3FA-C6E1455B2753}"/>
    <cellStyle name="Normal 3 2 2 46" xfId="1208" xr:uid="{3F8C49AD-BEFA-4C89-922A-693CF6FE0CCC}"/>
    <cellStyle name="Normal 3 2 2 46 2" xfId="1209" xr:uid="{687E9BB6-1DA6-4BE9-8374-5A1F6CCDDE26}"/>
    <cellStyle name="Normal 3 2 2 46 3" xfId="1210" xr:uid="{525543EC-BE6F-46C0-BD3E-EE0FE2136C34}"/>
    <cellStyle name="Normal 3 2 2 46 4" xfId="1211" xr:uid="{07920171-AC58-460E-A323-9D3555C81326}"/>
    <cellStyle name="Normal 3 2 2 47" xfId="1212" xr:uid="{FEFBF207-4A0E-485D-8277-EBF31E35EC3F}"/>
    <cellStyle name="Normal 3 2 2 47 2" xfId="1213" xr:uid="{CDACB4CC-D705-42D3-8767-C4B51E30E5E7}"/>
    <cellStyle name="Normal 3 2 2 47 3" xfId="1214" xr:uid="{21EAA29C-4322-47A6-8618-8D3D7280A941}"/>
    <cellStyle name="Normal 3 2 2 47 4" xfId="1215" xr:uid="{C1A1C4A7-29F5-44B1-83CE-85A43F021A57}"/>
    <cellStyle name="Normal 3 2 2 48" xfId="1216" xr:uid="{93A71506-6527-4212-A929-87B75AA01AB0}"/>
    <cellStyle name="Normal 3 2 2 49" xfId="1217" xr:uid="{2486522F-E4AA-45F4-A346-B25B834303BF}"/>
    <cellStyle name="Normal 3 2 2 5" xfId="1218" xr:uid="{DF8DA294-9085-4701-89EC-5FC45CDDE01F}"/>
    <cellStyle name="Normal 3 2 2 5 2" xfId="1219" xr:uid="{B8598A30-03EB-4B79-A27A-7453B2F6AA25}"/>
    <cellStyle name="Normal 3 2 2 5 3" xfId="1220" xr:uid="{6754FA24-4C65-48CD-BCE8-01B5BB611828}"/>
    <cellStyle name="Normal 3 2 2 5 4" xfId="1221" xr:uid="{D70E708C-9D8F-4BDF-AACB-90DFD90D3606}"/>
    <cellStyle name="Normal 3 2 2 50" xfId="1051" xr:uid="{A0F2F936-C24E-42EF-8DFD-0590761678AB}"/>
    <cellStyle name="Normal 3 2 2 51" xfId="2235" xr:uid="{674C956C-899F-4FB5-A3C9-1C4982953C38}"/>
    <cellStyle name="Normal 3 2 2 52" xfId="2246" xr:uid="{32A36E2B-5EE6-40D1-8840-9843A8D3A8F6}"/>
    <cellStyle name="Normal 3 2 2 6" xfId="1222" xr:uid="{355673A9-AB68-4BE8-A5E0-50E7566E82A9}"/>
    <cellStyle name="Normal 3 2 2 6 2" xfId="1223" xr:uid="{A380506F-C67C-4831-A4E2-96F7FD40F9EB}"/>
    <cellStyle name="Normal 3 2 2 6 3" xfId="1224" xr:uid="{7C6AAF04-E1C8-4F3D-B150-DCB49F7C0E51}"/>
    <cellStyle name="Normal 3 2 2 6 4" xfId="1225" xr:uid="{02586601-B854-4E4C-BD12-F705D243D17D}"/>
    <cellStyle name="Normal 3 2 2 7" xfId="1226" xr:uid="{F32D2ABF-CEE8-4FF6-9851-5142D82ED8E7}"/>
    <cellStyle name="Normal 3 2 2 7 2" xfId="1227" xr:uid="{7AFC2FE4-6EE6-4A5A-9B26-46FC0605AFEC}"/>
    <cellStyle name="Normal 3 2 2 7 3" xfId="1228" xr:uid="{C7DCCFFA-12E5-411B-980C-7DDB6EC28C32}"/>
    <cellStyle name="Normal 3 2 2 7 4" xfId="1229" xr:uid="{3931471D-05D3-4A43-9AFD-09738B9D2D40}"/>
    <cellStyle name="Normal 3 2 2 8" xfId="1230" xr:uid="{669E7D5C-DF46-4954-8B85-91DD7F12F6FD}"/>
    <cellStyle name="Normal 3 2 2 8 2" xfId="1231" xr:uid="{810AB964-04FD-4AED-A40F-C9569134CF54}"/>
    <cellStyle name="Normal 3 2 2 8 3" xfId="1232" xr:uid="{FA7F9ADB-FF30-4A09-A6DD-82E3BD5087E6}"/>
    <cellStyle name="Normal 3 2 2 8 4" xfId="1233" xr:uid="{41671C5B-9EB7-4F1D-930E-269CF0277FBE}"/>
    <cellStyle name="Normal 3 2 2 9" xfId="1234" xr:uid="{F09C9730-083E-4AA0-A53E-46B8C2E0A03A}"/>
    <cellStyle name="Normal 3 2 2 9 2" xfId="1235" xr:uid="{41598AE4-0AD2-4C42-BE73-EB1711A77271}"/>
    <cellStyle name="Normal 3 2 2 9 3" xfId="1236" xr:uid="{AC625F1C-54D8-43DC-B0A9-70FB977C91A3}"/>
    <cellStyle name="Normal 3 2 2 9 4" xfId="1237" xr:uid="{6199CCFB-6D58-4969-99AE-1BA8A7C61749}"/>
    <cellStyle name="Normal 3 2 20" xfId="1238" xr:uid="{6F478B0D-8302-4673-B47F-FD6D07BE7E1F}"/>
    <cellStyle name="Normal 3 2 20 2" xfId="1239" xr:uid="{18C16F92-59F2-4013-9144-20B25277E6EF}"/>
    <cellStyle name="Normal 3 2 20 3" xfId="1240" xr:uid="{22FBD4D8-5D44-430B-83A5-BCB51DEC9F7C}"/>
    <cellStyle name="Normal 3 2 21" xfId="1241" xr:uid="{EF8B227D-FD0C-4063-9111-76942EF7FDE7}"/>
    <cellStyle name="Normal 3 2 21 2" xfId="1242" xr:uid="{8437E616-DA5A-4E1E-A726-E8DABDEBAB10}"/>
    <cellStyle name="Normal 3 2 21 3" xfId="1243" xr:uid="{E43E6A8C-BDFE-4648-981C-D630D3750139}"/>
    <cellStyle name="Normal 3 2 22" xfId="1244" xr:uid="{0B15CBCF-8DD1-4EE6-8872-005B841429CD}"/>
    <cellStyle name="Normal 3 2 22 2" xfId="1245" xr:uid="{5A3A51AD-8941-42E4-9404-F385B528AA6A}"/>
    <cellStyle name="Normal 3 2 22 3" xfId="1246" xr:uid="{3941D184-6E34-4697-AA4C-FD9AAC8653F0}"/>
    <cellStyle name="Normal 3 2 23" xfId="1247" xr:uid="{B9C077A3-1A78-4EEB-A85D-6E48783A8A87}"/>
    <cellStyle name="Normal 3 2 23 2" xfId="1248" xr:uid="{C34E6A2A-B138-403F-9B03-257C67430C21}"/>
    <cellStyle name="Normal 3 2 23 3" xfId="1249" xr:uid="{5AD2E333-1B33-4F8E-925D-326913E180D3}"/>
    <cellStyle name="Normal 3 2 24" xfId="1250" xr:uid="{82049867-EA49-4818-A674-0D80714C68E8}"/>
    <cellStyle name="Normal 3 2 24 2" xfId="1251" xr:uid="{B5AE004E-14FF-40C7-AAB5-1E1159B0EEF2}"/>
    <cellStyle name="Normal 3 2 24 3" xfId="1252" xr:uid="{05C6379C-4D46-4273-A90C-EAB3506401A6}"/>
    <cellStyle name="Normal 3 2 25" xfId="1253" xr:uid="{4BE33445-7548-4994-BC26-937EE2F861CF}"/>
    <cellStyle name="Normal 3 2 25 2" xfId="1254" xr:uid="{892CCAEB-F414-4B6B-AAD0-70C9E9B21860}"/>
    <cellStyle name="Normal 3 2 25 3" xfId="1255" xr:uid="{C2AEC91E-4B41-471D-97B9-7531692D9784}"/>
    <cellStyle name="Normal 3 2 26" xfId="1256" xr:uid="{08995E5C-DDAC-4088-9EF0-D195716581AA}"/>
    <cellStyle name="Normal 3 2 26 2" xfId="1257" xr:uid="{3DA661A0-949E-4C2B-B811-839C6ABC6693}"/>
    <cellStyle name="Normal 3 2 26 3" xfId="1258" xr:uid="{1ADD902A-0926-4466-A4A5-03D56FDDC48F}"/>
    <cellStyle name="Normal 3 2 27" xfId="1259" xr:uid="{4056533D-A951-4F1E-A5C3-F08DFE4BB2D9}"/>
    <cellStyle name="Normal 3 2 27 2" xfId="1260" xr:uid="{D999DFC5-AFC5-4D69-9EBC-F5037937AC6F}"/>
    <cellStyle name="Normal 3 2 27 3" xfId="1261" xr:uid="{D0A557B0-58CA-48AF-8CCF-CBF932D4578A}"/>
    <cellStyle name="Normal 3 2 28" xfId="1262" xr:uid="{A4957921-38D6-4D34-8BF5-37D3321E688B}"/>
    <cellStyle name="Normal 3 2 28 2" xfId="1263" xr:uid="{1A046DB0-B104-4901-A6A5-1A909E7701BB}"/>
    <cellStyle name="Normal 3 2 28 3" xfId="1264" xr:uid="{2B286DBE-FE4E-4EE8-95A0-27E1F8FE2135}"/>
    <cellStyle name="Normal 3 2 29" xfId="1265" xr:uid="{8BF650B6-BF88-416B-A0F7-4F5D4E81A7D3}"/>
    <cellStyle name="Normal 3 2 29 2" xfId="1266" xr:uid="{F1EEDF56-6BFC-4567-88BD-0CBDFEC7BDBF}"/>
    <cellStyle name="Normal 3 2 29 3" xfId="1267" xr:uid="{9EE1594E-AADE-4CCF-8D3D-2D2AD9ACA233}"/>
    <cellStyle name="Normal 3 2 3" xfId="1268" xr:uid="{ED57D70E-D245-4625-AD66-9BBADD1E12BB}"/>
    <cellStyle name="Normal 3 2 3 2" xfId="1269" xr:uid="{4ED09A6A-60A0-4C25-BF18-7D25E5D90B82}"/>
    <cellStyle name="Normal 3 2 3 3" xfId="1270" xr:uid="{922035F7-C00D-4731-B421-F0015D31E576}"/>
    <cellStyle name="Normal 3 2 30" xfId="1271" xr:uid="{6B8E6CDC-5215-4EEF-BDA0-8C80A226DF75}"/>
    <cellStyle name="Normal 3 2 30 2" xfId="1272" xr:uid="{6A5B5A95-A956-437D-9F51-0ED6D478F012}"/>
    <cellStyle name="Normal 3 2 30 3" xfId="1273" xr:uid="{CE03561D-6A1F-463B-A1C3-FB6FF8CFE14F}"/>
    <cellStyle name="Normal 3 2 31" xfId="1274" xr:uid="{9A25471A-1B10-4187-9849-DFE3B5579FAE}"/>
    <cellStyle name="Normal 3 2 31 2" xfId="1275" xr:uid="{B4095AAA-A37E-4FAA-BB79-2BD9FF1E1D40}"/>
    <cellStyle name="Normal 3 2 31 3" xfId="1276" xr:uid="{DA2CFB66-150C-4DA4-8233-FA24EC537BC7}"/>
    <cellStyle name="Normal 3 2 32" xfId="1277" xr:uid="{300469EA-F8D6-42E0-9184-0226D26F2398}"/>
    <cellStyle name="Normal 3 2 32 2" xfId="1278" xr:uid="{B1406686-5381-4410-990D-C6F317952ED0}"/>
    <cellStyle name="Normal 3 2 32 3" xfId="1279" xr:uid="{6AB4CC00-CB04-42CC-8623-607DD3608F68}"/>
    <cellStyle name="Normal 3 2 33" xfId="1280" xr:uid="{A306C34F-B0B4-45F9-AF44-65AEDE9190AA}"/>
    <cellStyle name="Normal 3 2 33 2" xfId="1281" xr:uid="{F9224DBB-E2D3-4609-A00D-E4B554CFD298}"/>
    <cellStyle name="Normal 3 2 33 3" xfId="1282" xr:uid="{77B103D7-8BDB-495F-94B4-4B7054AEE760}"/>
    <cellStyle name="Normal 3 2 34" xfId="1283" xr:uid="{76B34311-D381-4F42-9B08-CFA7AC87BD90}"/>
    <cellStyle name="Normal 3 2 34 2" xfId="1284" xr:uid="{18797658-8679-4E5B-8117-5A9C4748841F}"/>
    <cellStyle name="Normal 3 2 34 3" xfId="1285" xr:uid="{5B9E1B3D-1B85-4EB3-BAED-71AD95FE8843}"/>
    <cellStyle name="Normal 3 2 35" xfId="1286" xr:uid="{9A18C0D0-758D-468C-931D-1EA597E76F0A}"/>
    <cellStyle name="Normal 3 2 35 2" xfId="1287" xr:uid="{CDAA5BB1-D58E-46EA-991B-6D961B7D382C}"/>
    <cellStyle name="Normal 3 2 35 3" xfId="1288" xr:uid="{00F8AB6C-EF21-4375-B016-0232C9E8F8C8}"/>
    <cellStyle name="Normal 3 2 36" xfId="1289" xr:uid="{5C52A191-43FB-4A3F-B565-ACFFF59401D4}"/>
    <cellStyle name="Normal 3 2 36 2" xfId="1290" xr:uid="{1B9654F6-32E6-4B82-ABED-249C52BBD6C3}"/>
    <cellStyle name="Normal 3 2 36 3" xfId="1291" xr:uid="{A2251567-4224-425C-8543-3C21D335ACAA}"/>
    <cellStyle name="Normal 3 2 37" xfId="1292" xr:uid="{84E08087-5738-470E-8B78-91DDC7E79C24}"/>
    <cellStyle name="Normal 3 2 37 2" xfId="1293" xr:uid="{52F9D8DC-5223-4F8E-A106-B9DD004D4624}"/>
    <cellStyle name="Normal 3 2 37 3" xfId="1294" xr:uid="{3D391276-80F7-404A-A06D-A52CC153C92E}"/>
    <cellStyle name="Normal 3 2 38" xfId="1295" xr:uid="{B7D5ED91-FA31-4BAD-B430-1FB748F1C867}"/>
    <cellStyle name="Normal 3 2 38 2" xfId="1296" xr:uid="{BC7D9E4E-0099-428F-8553-15225CB3B22C}"/>
    <cellStyle name="Normal 3 2 38 3" xfId="1297" xr:uid="{65C534F9-FEB5-43C6-89A9-F774F0472FF1}"/>
    <cellStyle name="Normal 3 2 39" xfId="1298" xr:uid="{5D2EB4E6-7AA5-4839-A390-6023AE0954F4}"/>
    <cellStyle name="Normal 3 2 39 2" xfId="1299" xr:uid="{B0D47C45-1F94-4E14-82CD-967C9E2DF3C5}"/>
    <cellStyle name="Normal 3 2 39 3" xfId="1300" xr:uid="{48C3A183-95FB-44A1-829A-8A9CEBDDFF80}"/>
    <cellStyle name="Normal 3 2 4" xfId="1301" xr:uid="{79B38EC1-5708-4697-A4BF-2BBC61F0D69B}"/>
    <cellStyle name="Normal 3 2 4 2" xfId="1302" xr:uid="{8E628D2D-67CB-40F4-88CA-5B2D74855E83}"/>
    <cellStyle name="Normal 3 2 4 3" xfId="1303" xr:uid="{67E01A69-4F83-43DB-BCF1-908059658565}"/>
    <cellStyle name="Normal 3 2 40" xfId="1304" xr:uid="{E0BC2445-8081-411A-AFAB-1698C14ECD2D}"/>
    <cellStyle name="Normal 3 2 40 2" xfId="1305" xr:uid="{25A67241-F160-423C-8FE5-BF4F6FBCC232}"/>
    <cellStyle name="Normal 3 2 40 3" xfId="1306" xr:uid="{CE958A81-A53E-4CC0-8370-71727FB6E69C}"/>
    <cellStyle name="Normal 3 2 41" xfId="1307" xr:uid="{161FF723-1DAF-4C5B-ABDA-DE4445D58FCA}"/>
    <cellStyle name="Normal 3 2 41 2" xfId="1308" xr:uid="{6986F72C-8ADC-4D5B-8C1B-18360CCE1A16}"/>
    <cellStyle name="Normal 3 2 41 3" xfId="1309" xr:uid="{84A995B0-8B96-47D9-8209-1D5A3EB7F3E7}"/>
    <cellStyle name="Normal 3 2 42" xfId="1310" xr:uid="{4B219E93-FE57-4EDD-A073-36FE2BF64CF6}"/>
    <cellStyle name="Normal 3 2 42 2" xfId="1311" xr:uid="{FCF78A53-8382-407B-94CB-7C96B725B822}"/>
    <cellStyle name="Normal 3 2 42 3" xfId="1312" xr:uid="{3A924397-D85C-4280-809C-FD10C771BF5A}"/>
    <cellStyle name="Normal 3 2 43" xfId="1313" xr:uid="{AAEAB1D3-DA5E-4093-889D-B909A0B96DC5}"/>
    <cellStyle name="Normal 3 2 43 2" xfId="1314" xr:uid="{2E048064-2306-4605-95CA-5B6833B6DD81}"/>
    <cellStyle name="Normal 3 2 43 3" xfId="1315" xr:uid="{44CED30C-9B95-400C-8AEA-E88697058B17}"/>
    <cellStyle name="Normal 3 2 44" xfId="1316" xr:uid="{13A7756F-77A3-459B-99E2-7AE9663B590B}"/>
    <cellStyle name="Normal 3 2 44 2" xfId="1317" xr:uid="{11647908-520A-40FA-8879-139575F72E02}"/>
    <cellStyle name="Normal 3 2 44 3" xfId="1318" xr:uid="{BE69ABCA-6763-4F36-9B53-F5587331DEA2}"/>
    <cellStyle name="Normal 3 2 45" xfId="1319" xr:uid="{28D61A0F-3620-4DC2-A15F-1308B28DEEE6}"/>
    <cellStyle name="Normal 3 2 45 2" xfId="1320" xr:uid="{79B3D341-BF35-4558-94CB-B7F25819F95E}"/>
    <cellStyle name="Normal 3 2 45 3" xfId="1321" xr:uid="{11ACFA2A-A78D-4962-84D9-57387E8B736A}"/>
    <cellStyle name="Normal 3 2 46" xfId="1322" xr:uid="{F589CC34-C173-4109-974F-0858E7A67983}"/>
    <cellStyle name="Normal 3 2 46 2" xfId="1323" xr:uid="{5F24999E-04F8-47AE-BB7F-81DEF2A4EE50}"/>
    <cellStyle name="Normal 3 2 46 3" xfId="1324" xr:uid="{A8848D95-AA91-4218-B07A-FEB2605A2B03}"/>
    <cellStyle name="Normal 3 2 47" xfId="1325" xr:uid="{530A3E2F-B674-4ED0-B3BB-D7842B6C6977}"/>
    <cellStyle name="Normal 3 2 47 2" xfId="1326" xr:uid="{0C0831C4-2941-4AD1-BBA2-28A82A5B5025}"/>
    <cellStyle name="Normal 3 2 47 3" xfId="1327" xr:uid="{F61D23F6-47E4-4797-BDFE-E04C5D46FBD0}"/>
    <cellStyle name="Normal 3 2 48" xfId="1328" xr:uid="{643B0E96-0CFB-4BB1-A331-851E1EF94712}"/>
    <cellStyle name="Normal 3 2 48 3 4" xfId="97" xr:uid="{000F5FD6-B97B-46CF-860F-FEAFBB172350}"/>
    <cellStyle name="Normal 3 2 49" xfId="1329" xr:uid="{B1445DB3-4F99-439C-BE70-3811222E7343}"/>
    <cellStyle name="Normal 3 2 5" xfId="1330" xr:uid="{853C871A-BE2D-4972-B4E7-3A8C29C55FCD}"/>
    <cellStyle name="Normal 3 2 5 2" xfId="1331" xr:uid="{613BC2D4-DA90-4583-94D7-163787C2F7C9}"/>
    <cellStyle name="Normal 3 2 5 3" xfId="1332" xr:uid="{436D69EA-6726-4C15-AFB3-FEA085B8E16F}"/>
    <cellStyle name="Normal 3 2 50" xfId="1333" xr:uid="{881590B2-9D81-40B6-90DC-0E47334E3FB9}"/>
    <cellStyle name="Normal 3 2 51" xfId="1020" xr:uid="{4BD5F049-F6D0-4392-A851-009F78F2A03A}"/>
    <cellStyle name="Normal 3 2 51 4" xfId="99" xr:uid="{BE65B30B-824B-4F83-990A-81A45FE0B014}"/>
    <cellStyle name="Normal 3 2 6" xfId="1334" xr:uid="{D5440474-398D-48DD-9989-CAC0E71593B8}"/>
    <cellStyle name="Normal 3 2 6 2" xfId="1335" xr:uid="{2A684348-29BB-4075-9FCA-E1EFB49F518C}"/>
    <cellStyle name="Normal 3 2 6 3" xfId="1336" xr:uid="{06536141-6401-470E-8765-65E44F83CEDC}"/>
    <cellStyle name="Normal 3 2 7" xfId="1337" xr:uid="{ED9A5FCA-37F3-4638-9109-1C0FA867C62F}"/>
    <cellStyle name="Normal 3 2 7 2" xfId="1338" xr:uid="{3BA1757D-AF32-48A4-98E8-E2FBE2A963B9}"/>
    <cellStyle name="Normal 3 2 7 3" xfId="1339" xr:uid="{279BF652-1698-49DB-A665-140A4A3E98EC}"/>
    <cellStyle name="Normal 3 2 8" xfId="1340" xr:uid="{4E43992F-9B7A-404B-8332-F52A4B68130A}"/>
    <cellStyle name="Normal 3 2 8 2" xfId="1341" xr:uid="{4FD67C12-86B5-406E-A388-3F3D68D7A1A7}"/>
    <cellStyle name="Normal 3 2 8 3" xfId="1342" xr:uid="{80EC1B6C-F11A-47AB-A4AA-65E26D233AB8}"/>
    <cellStyle name="Normal 3 2 9" xfId="1343" xr:uid="{F2AA8D23-C1D2-479F-8D79-352D90279FAE}"/>
    <cellStyle name="Normal 3 2 9 2" xfId="1344" xr:uid="{40B7D024-A8A6-4376-96D5-8364678A754F}"/>
    <cellStyle name="Normal 3 2 9 3" xfId="1345" xr:uid="{DEBF93CC-3EED-4BEE-A32E-C22DB12FBD1C}"/>
    <cellStyle name="Normal 3 20" xfId="1346" xr:uid="{FF276C50-8CED-44A5-90B5-539B20B5272B}"/>
    <cellStyle name="Normal 3 20 2" xfId="1347" xr:uid="{7E843DE6-097B-4186-A6F1-08ED09DF4700}"/>
    <cellStyle name="Normal 3 20 3" xfId="1348" xr:uid="{3A441D33-4638-4AD1-A409-5B27AB3CC483}"/>
    <cellStyle name="Normal 3 20 4" xfId="1349" xr:uid="{A5394EB1-8B85-47C0-91B0-30940A4FB99E}"/>
    <cellStyle name="Normal 3 21" xfId="1350" xr:uid="{7EB861DA-A0A0-46B4-85D2-1C014264C71A}"/>
    <cellStyle name="Normal 3 21 2" xfId="1351" xr:uid="{2F5BB35A-954E-4E29-B946-D545D582B08E}"/>
    <cellStyle name="Normal 3 21 3" xfId="1352" xr:uid="{E67AFDF4-1A98-4DC7-8787-EA32E571A37B}"/>
    <cellStyle name="Normal 3 21 4" xfId="1353" xr:uid="{68FCCCCE-A3F4-4C44-80DD-CB8AAA475AC6}"/>
    <cellStyle name="Normal 3 22" xfId="1354" xr:uid="{85161999-683C-4445-B2EF-7C7CDC69D102}"/>
    <cellStyle name="Normal 3 22 2" xfId="1355" xr:uid="{91051EC8-8196-4CF1-AF93-4D1E01F11752}"/>
    <cellStyle name="Normal 3 22 3" xfId="1356" xr:uid="{DCCD5AB2-39AE-4DC7-A70F-8F606FB7DB0B}"/>
    <cellStyle name="Normal 3 22 4" xfId="1357" xr:uid="{52BD2501-3ED8-4952-98D5-969448F7AF84}"/>
    <cellStyle name="Normal 3 23" xfId="1358" xr:uid="{DA47E122-3031-4A9A-9081-E53704119ECE}"/>
    <cellStyle name="Normal 3 23 2" xfId="1359" xr:uid="{00B966D7-58F5-4F2A-B5B8-668AFA68C67E}"/>
    <cellStyle name="Normal 3 23 3" xfId="1360" xr:uid="{5CA202B2-FDED-493D-96E2-C720F65C998C}"/>
    <cellStyle name="Normal 3 23 4" xfId="1361" xr:uid="{7D15398A-5894-4895-AF30-E7BC1D435176}"/>
    <cellStyle name="Normal 3 24" xfId="1362" xr:uid="{BE43CEB6-6AF8-4EE1-AE05-E8CF201B4066}"/>
    <cellStyle name="Normal 3 24 2" xfId="1363" xr:uid="{FA4E617F-7B08-41A1-89BF-B9607E89BFEB}"/>
    <cellStyle name="Normal 3 24 3" xfId="1364" xr:uid="{E63E82DF-2F0C-4D4D-9E55-C898A0C5CB13}"/>
    <cellStyle name="Normal 3 24 4" xfId="1365" xr:uid="{C405B8ED-FB4F-414A-8616-DEA9AF4E72AF}"/>
    <cellStyle name="Normal 3 25" xfId="1366" xr:uid="{6C5B0033-BDA5-40AD-A76A-425A8425A55A}"/>
    <cellStyle name="Normal 3 25 2" xfId="1367" xr:uid="{F6D82059-6CEA-4E3C-B4B1-FFAA112CC64B}"/>
    <cellStyle name="Normal 3 25 3" xfId="1368" xr:uid="{F4E28BB5-F3F9-4E29-9A7B-7238A0E850A6}"/>
    <cellStyle name="Normal 3 25 4" xfId="1369" xr:uid="{2688A424-B42E-44C6-81E7-68BDEBCC71FC}"/>
    <cellStyle name="Normal 3 26" xfId="1370" xr:uid="{DF040D99-6643-4017-BB26-33AC84B782FF}"/>
    <cellStyle name="Normal 3 26 2" xfId="1371" xr:uid="{08E6DF16-7B16-44E5-A922-05E1A4DFDDEA}"/>
    <cellStyle name="Normal 3 26 3" xfId="1372" xr:uid="{08A1151D-9A05-4045-AE99-414E24F002FD}"/>
    <cellStyle name="Normal 3 26 4" xfId="1373" xr:uid="{5CC6EF1A-8815-4F01-BF18-9F98F5816A3A}"/>
    <cellStyle name="Normal 3 27" xfId="1374" xr:uid="{8ED1EE07-AFC4-4C59-A734-52788F516479}"/>
    <cellStyle name="Normal 3 27 2" xfId="1375" xr:uid="{60020E3D-51CC-4BB1-A74C-A90A8686EEE7}"/>
    <cellStyle name="Normal 3 27 3" xfId="1376" xr:uid="{13F3929A-6B61-4BF6-8681-4960B5B8A84E}"/>
    <cellStyle name="Normal 3 27 4" xfId="1377" xr:uid="{6B425C1D-BEA0-4BA3-892D-81CE0260DA1F}"/>
    <cellStyle name="Normal 3 28" xfId="1378" xr:uid="{511769F5-896E-4DA6-94B7-7EBA0A29E462}"/>
    <cellStyle name="Normal 3 28 2" xfId="1379" xr:uid="{F5A25FB9-216E-46F7-9199-BB069679FBBC}"/>
    <cellStyle name="Normal 3 28 3" xfId="1380" xr:uid="{3352437F-B99F-4FE9-A3DC-41A1FE50C53F}"/>
    <cellStyle name="Normal 3 28 4" xfId="1381" xr:uid="{095682AD-C799-428F-8D98-B992706833ED}"/>
    <cellStyle name="Normal 3 29" xfId="1382" xr:uid="{DA3EE9FD-A1CD-43CB-9891-97E9013F3E39}"/>
    <cellStyle name="Normal 3 29 2" xfId="1383" xr:uid="{8D73D67E-AE6A-4E27-8E88-7A5F97C56FF3}"/>
    <cellStyle name="Normal 3 29 3" xfId="1384" xr:uid="{0B065C20-436E-4925-902D-7C0FDA0C48EA}"/>
    <cellStyle name="Normal 3 29 4" xfId="1385" xr:uid="{92DAB90B-F7D5-4E85-BC47-CD7C45B5F891}"/>
    <cellStyle name="Normal 3 3" xfId="1386" xr:uid="{1A24BE20-6176-48D7-9CE3-5AD69CEF34E0}"/>
    <cellStyle name="Normal 3 3 2" xfId="1387" xr:uid="{5E3E1203-3100-4618-852B-E3E73055EFD8}"/>
    <cellStyle name="Normal 3 3 3" xfId="1388" xr:uid="{1BC6ED0B-4647-407A-AC82-7D140CA5DFFA}"/>
    <cellStyle name="Normal 3 3 4" xfId="1389" xr:uid="{ED70A245-8A41-4592-9B01-C61AC2A8A22F}"/>
    <cellStyle name="Normal 3 30" xfId="1390" xr:uid="{258D3907-5EF5-44CF-8C59-A5BBCE4E124B}"/>
    <cellStyle name="Normal 3 30 2" xfId="1391" xr:uid="{BF7D88D1-B29F-414F-B17F-9CB13AFEF7AC}"/>
    <cellStyle name="Normal 3 30 3" xfId="1392" xr:uid="{DA486C67-7875-4F57-B93E-4AEC1A9713DC}"/>
    <cellStyle name="Normal 3 30 4" xfId="1393" xr:uid="{10268B9E-E5B3-4B08-91DA-79AB44C48DA1}"/>
    <cellStyle name="Normal 3 31" xfId="1394" xr:uid="{5A58BF24-E718-4D80-AC19-A8F61D5B1506}"/>
    <cellStyle name="Normal 3 31 2" xfId="1395" xr:uid="{93FCDB24-D6AF-4E71-A870-7385D589F936}"/>
    <cellStyle name="Normal 3 31 3" xfId="1396" xr:uid="{B09C19F1-C328-4467-BD5D-36F1C7476496}"/>
    <cellStyle name="Normal 3 31 4" xfId="1397" xr:uid="{559F61D6-D9D0-4026-92D5-C41922495FDE}"/>
    <cellStyle name="Normal 3 32" xfId="1398" xr:uid="{80F887EF-BCF7-4B41-946C-7407156D2176}"/>
    <cellStyle name="Normal 3 32 2" xfId="1399" xr:uid="{1FFED6B8-7586-438D-A60A-2C50EEB4C624}"/>
    <cellStyle name="Normal 3 32 3" xfId="1400" xr:uid="{B3E0A28A-9CF2-485B-A517-DB1253396CF3}"/>
    <cellStyle name="Normal 3 32 4" xfId="1401" xr:uid="{19AB5B88-302A-4EAE-8C8D-12C63C19EF75}"/>
    <cellStyle name="Normal 3 33" xfId="1402" xr:uid="{2EA8F8D5-88F8-43F1-8B33-41F9C58509BC}"/>
    <cellStyle name="Normal 3 33 2" xfId="1403" xr:uid="{F46056A0-21EA-4B40-8D9A-62760F039B22}"/>
    <cellStyle name="Normal 3 33 3" xfId="1404" xr:uid="{D08C6BD5-5C82-4F81-B4BF-9FA5C60CC1DA}"/>
    <cellStyle name="Normal 3 33 4" xfId="1405" xr:uid="{F644DE5D-A560-497B-A360-D7802EE4553E}"/>
    <cellStyle name="Normal 3 34" xfId="1406" xr:uid="{DFFD95EB-FE80-4E74-B472-CEEB96E5CAE1}"/>
    <cellStyle name="Normal 3 34 2" xfId="1407" xr:uid="{92A1E6A2-FC32-4CDA-95E5-81BED14AB011}"/>
    <cellStyle name="Normal 3 34 3" xfId="1408" xr:uid="{CCE03ED3-DB15-4B5C-8C3E-D4F3FDF66684}"/>
    <cellStyle name="Normal 3 34 4" xfId="1409" xr:uid="{13F5C117-8194-41CB-8EF3-1FABCAD165DD}"/>
    <cellStyle name="Normal 3 35" xfId="11" xr:uid="{F79E1617-8788-4DD7-B906-B625A9B9533D}"/>
    <cellStyle name="Normal 3 35 2" xfId="1411" xr:uid="{F59359CA-41D9-4F90-90C3-872EC4EC92CC}"/>
    <cellStyle name="Normal 3 35 3" xfId="1412" xr:uid="{1FD8D386-97EF-4C59-8746-D83FA3A59D9C}"/>
    <cellStyle name="Normal 3 35 4" xfId="1413" xr:uid="{6C5CD503-366E-47D9-8713-C458CF8A61FA}"/>
    <cellStyle name="Normal 3 35 5" xfId="1410" xr:uid="{8C7544C7-EEE0-4869-B9C8-B4701DD3899A}"/>
    <cellStyle name="Normal 3 36" xfId="1414" xr:uid="{07F7B7B2-E38F-4350-944F-8877515B15FC}"/>
    <cellStyle name="Normal 3 36 2" xfId="1415" xr:uid="{F8EBEF9A-B96C-4B52-BEC3-EB106669F4F7}"/>
    <cellStyle name="Normal 3 36 3" xfId="1416" xr:uid="{7F4767FA-44AB-4851-A5ED-942D737397EA}"/>
    <cellStyle name="Normal 3 36 4" xfId="1417" xr:uid="{86BBE707-432D-4577-A13C-EB0645AE586A}"/>
    <cellStyle name="Normal 3 37" xfId="1418" xr:uid="{0EA922A9-E59D-4F79-8F00-9CC48D4FFE89}"/>
    <cellStyle name="Normal 3 37 2" xfId="1419" xr:uid="{83E8508C-6B47-4796-B239-AD810A5DAA16}"/>
    <cellStyle name="Normal 3 37 3" xfId="1420" xr:uid="{EAF273F5-9D71-4CB9-BA05-B7108505400D}"/>
    <cellStyle name="Normal 3 37 4" xfId="1421" xr:uid="{83363925-CF03-42D1-AA35-FDAA9372D7F7}"/>
    <cellStyle name="Normal 3 38" xfId="1422" xr:uid="{D18FC359-0AC1-4075-925B-FAB0E87BF723}"/>
    <cellStyle name="Normal 3 38 2" xfId="1423" xr:uid="{B29254E9-D371-42EF-9322-C064092316DC}"/>
    <cellStyle name="Normal 3 38 3" xfId="1424" xr:uid="{665AB007-5059-41D4-9A66-FFD4D0C49E63}"/>
    <cellStyle name="Normal 3 38 4" xfId="1425" xr:uid="{83EE9662-73D4-4240-8324-8E5754E7E811}"/>
    <cellStyle name="Normal 3 39" xfId="1426" xr:uid="{79767259-5DED-42CD-B41A-CF442AF8BFEA}"/>
    <cellStyle name="Normal 3 39 2" xfId="1427" xr:uid="{E5889F96-A7E1-49EF-8B7B-8CE55B8AC385}"/>
    <cellStyle name="Normal 3 39 3" xfId="1428" xr:uid="{C387920C-487C-4E40-B3D2-680E51356122}"/>
    <cellStyle name="Normal 3 39 4" xfId="1429" xr:uid="{EEB470C0-5459-4D69-AEC4-1C23880F2609}"/>
    <cellStyle name="Normal 3 4" xfId="1430" xr:uid="{48E6532C-D850-433C-AC8B-6729C312D477}"/>
    <cellStyle name="Normal 3 4 2" xfId="1431" xr:uid="{B7661711-3CC8-4856-B725-EEED39DE8D5B}"/>
    <cellStyle name="Normal 3 4 3" xfId="1432" xr:uid="{B4BCAAD5-ACBD-4CAB-A629-A67366B1B9E1}"/>
    <cellStyle name="Normal 3 4 4" xfId="1433" xr:uid="{F949B37E-98B7-4BBB-BD33-74DE8AF262CA}"/>
    <cellStyle name="Normal 3 40" xfId="1434" xr:uid="{347140FE-1454-43F9-87AB-F4E0C71950B4}"/>
    <cellStyle name="Normal 3 40 2" xfId="1435" xr:uid="{F925E8D9-DD58-4F88-8967-FE713C1A117B}"/>
    <cellStyle name="Normal 3 40 3" xfId="1436" xr:uid="{AA30637E-20E3-4AE3-8C29-50A42D8DEB40}"/>
    <cellStyle name="Normal 3 40 4" xfId="1437" xr:uid="{2179347B-DA9B-49E9-A70F-23AB39B0E4C7}"/>
    <cellStyle name="Normal 3 41" xfId="1438" xr:uid="{B7228F12-8F30-42C8-8CD9-53CB6E11573E}"/>
    <cellStyle name="Normal 3 41 2" xfId="1439" xr:uid="{31B52C1B-6516-4236-AE27-4097380C802F}"/>
    <cellStyle name="Normal 3 41 3" xfId="1440" xr:uid="{4DB24DC0-2C4D-48AB-AD1D-31C5EE7FBC1F}"/>
    <cellStyle name="Normal 3 41 4" xfId="1441" xr:uid="{8B16B175-F54A-46DF-BA3F-3C6073F8955E}"/>
    <cellStyle name="Normal 3 42" xfId="1442" xr:uid="{FC94383D-6F7C-42F5-B486-119A8B8624F2}"/>
    <cellStyle name="Normal 3 42 2" xfId="1443" xr:uid="{3BF46A55-432F-4F80-9B0F-E29F8074C7C3}"/>
    <cellStyle name="Normal 3 42 3" xfId="1444" xr:uid="{73B45779-AB3E-4AA1-B8D8-9B03D8920E52}"/>
    <cellStyle name="Normal 3 42 4" xfId="1445" xr:uid="{072D667C-8C7E-4BCC-AC58-7ED5ED5886E6}"/>
    <cellStyle name="Normal 3 43" xfId="1446" xr:uid="{8C8CA970-8BC7-4930-B6EF-F078D42010CA}"/>
    <cellStyle name="Normal 3 43 2" xfId="1447" xr:uid="{17549DB9-C521-4ACC-B4B2-94F27C4696DB}"/>
    <cellStyle name="Normal 3 43 3" xfId="1448" xr:uid="{A879F893-1916-4062-B0B3-829F7146A2D5}"/>
    <cellStyle name="Normal 3 43 4" xfId="1449" xr:uid="{714A52BF-0B12-4C85-BDCB-6D0A729A5DB8}"/>
    <cellStyle name="Normal 3 44" xfId="1450" xr:uid="{601D796E-8066-4A00-A347-7DA4AD099578}"/>
    <cellStyle name="Normal 3 44 2" xfId="1451" xr:uid="{757E5E08-511B-49E8-9B5B-6DC644FFBB58}"/>
    <cellStyle name="Normal 3 44 3" xfId="1452" xr:uid="{629844EB-01BF-4256-9D8F-EBB6795463CE}"/>
    <cellStyle name="Normal 3 44 4" xfId="1453" xr:uid="{01CDF258-2DC4-4B3A-B8D8-160B704D7B21}"/>
    <cellStyle name="Normal 3 45" xfId="1454" xr:uid="{E6C55715-0283-4D76-BD5B-48EC09F4FA42}"/>
    <cellStyle name="Normal 3 45 2" xfId="1455" xr:uid="{B977B19C-E75B-433E-880A-8FA25883B8B3}"/>
    <cellStyle name="Normal 3 45 3" xfId="1456" xr:uid="{5D1F0B09-4586-4B08-948B-6BDD9F9FD231}"/>
    <cellStyle name="Normal 3 45 4" xfId="1457" xr:uid="{CEB13549-201B-4F56-BBA4-CDE6615E5EF8}"/>
    <cellStyle name="Normal 3 46" xfId="1458" xr:uid="{95C039DD-B781-4107-9BEE-0FCC8B590698}"/>
    <cellStyle name="Normal 3 46 2" xfId="1459" xr:uid="{B6042687-98DC-4C1B-AF62-F95BFFB92C55}"/>
    <cellStyle name="Normal 3 46 3" xfId="1460" xr:uid="{E224C298-2F81-4192-B909-98C14266A447}"/>
    <cellStyle name="Normal 3 46 4" xfId="1461" xr:uid="{EB0CAB62-1715-49C7-A160-98355AD1FAD8}"/>
    <cellStyle name="Normal 3 47" xfId="1462" xr:uid="{94239495-44F8-48D5-96F0-86E98C49A7DF}"/>
    <cellStyle name="Normal 3 47 2" xfId="1463" xr:uid="{6EF108C1-A89D-4071-AB15-A450BA7A4ED8}"/>
    <cellStyle name="Normal 3 47 3" xfId="1464" xr:uid="{AD819E3A-16F4-4700-BFB2-BFB1A2BF7EBB}"/>
    <cellStyle name="Normal 3 47 4" xfId="1465" xr:uid="{7CF85EBD-A403-4BA3-97CF-6CA2AD88FAFB}"/>
    <cellStyle name="Normal 3 48" xfId="1466" xr:uid="{57C7E0A8-947A-40B0-A99F-C5416FBC785F}"/>
    <cellStyle name="Normal 3 48 2" xfId="1467" xr:uid="{F5E97FA8-11DC-4C64-A345-3AD93052B971}"/>
    <cellStyle name="Normal 3 48 2 2" xfId="2234" xr:uid="{E9A90842-1064-45AF-97C0-0D98C705324A}"/>
    <cellStyle name="Normal 3 48 3" xfId="1468" xr:uid="{A9375164-3684-4D96-8336-C7A05B8A3788}"/>
    <cellStyle name="Normal 3 48 4" xfId="1469" xr:uid="{FA659E95-CA63-4903-8A11-96E2EA724338}"/>
    <cellStyle name="Normal 3 48 5" xfId="74" xr:uid="{106E49E9-0007-46CB-8117-B3DE484F02A2}"/>
    <cellStyle name="Normal 3 49" xfId="1470" xr:uid="{BAC5FBD9-8C9F-4BC8-B7D2-22CFA18ECAF8}"/>
    <cellStyle name="Normal 3 5" xfId="1471" xr:uid="{FA156322-4E05-44AB-8DB6-8D2E260FE761}"/>
    <cellStyle name="Normal 3 5 2" xfId="1472" xr:uid="{F31DD51B-3F68-47D1-9374-764B317B2D71}"/>
    <cellStyle name="Normal 3 5 2 2" xfId="82" xr:uid="{AD157090-A3B9-477B-8B6A-AC64A9881F7E}"/>
    <cellStyle name="Normal 3 5 3" xfId="1473" xr:uid="{EFE7A1D1-A605-4343-8591-AAD9D7122F2D}"/>
    <cellStyle name="Normal 3 5 4" xfId="1474" xr:uid="{044FB9E0-6AFD-4669-9F7E-E295AEAA8FEF}"/>
    <cellStyle name="Normal 3 50" xfId="1475" xr:uid="{92D6433F-8E9A-461E-A54D-5A17EEC4D96F}"/>
    <cellStyle name="Normal 3 51" xfId="1476" xr:uid="{56575457-D2C4-4EAF-8483-A2D152ED832B}"/>
    <cellStyle name="Normal 3 52" xfId="1477" xr:uid="{A0EB6825-34E9-482C-A185-1FA12E63F68F}"/>
    <cellStyle name="Normal 3 53" xfId="107" xr:uid="{F3B4642F-F258-4711-8199-5CAA20013014}"/>
    <cellStyle name="Normal 3 56" xfId="123" xr:uid="{994BDFC2-E607-4A9F-9992-F644D29971E3}"/>
    <cellStyle name="Normal 3 6" xfId="1478" xr:uid="{6C45C063-EE4E-4A73-BA20-359894A836C4}"/>
    <cellStyle name="Normal 3 6 2" xfId="1479" xr:uid="{E255A734-2EAF-44BF-93E2-9513777548EB}"/>
    <cellStyle name="Normal 3 6 3" xfId="1480" xr:uid="{382472C7-24D6-465B-8C60-EC9DD7EC6643}"/>
    <cellStyle name="Normal 3 6 4" xfId="1481" xr:uid="{09B97E75-8A7B-455D-BC0B-AB6AC699EDB4}"/>
    <cellStyle name="Normal 3 7" xfId="1482" xr:uid="{854475F0-4B4C-4CC5-ADB3-7D8A3DB01250}"/>
    <cellStyle name="Normal 3 7 2" xfId="1483" xr:uid="{5BA682F3-6BE0-4617-A269-38706177BB09}"/>
    <cellStyle name="Normal 3 7 3" xfId="1484" xr:uid="{01AE816A-BD6D-4156-8D8B-8AFF3315C037}"/>
    <cellStyle name="Normal 3 7 4" xfId="1485" xr:uid="{31E2B245-14CE-483C-B0F9-9157F395AC4F}"/>
    <cellStyle name="Normal 3 8" xfId="1486" xr:uid="{CB9F487A-1D34-4CDC-AC26-57D6A1CB8B4E}"/>
    <cellStyle name="Normal 3 8 2" xfId="1487" xr:uid="{34E67ACE-A682-4EF5-A6C8-2BFA3DDB21F5}"/>
    <cellStyle name="Normal 3 8 3" xfId="1488" xr:uid="{A319ABD0-12F2-458D-9DAE-8266F8CCC2B3}"/>
    <cellStyle name="Normal 3 8 4" xfId="1489" xr:uid="{85594AFD-C05C-4D29-BC12-F5ED78CF0428}"/>
    <cellStyle name="Normal 3 9" xfId="1490" xr:uid="{A0C31F11-D9EE-492D-AE2F-ACA11C2AEEE9}"/>
    <cellStyle name="Normal 3 9 2" xfId="1491" xr:uid="{5DE497DB-84FA-4372-89EC-B218F8E520C6}"/>
    <cellStyle name="Normal 3 9 3" xfId="1492" xr:uid="{022FC027-1FF6-4C13-A1A6-6ACAE6373223}"/>
    <cellStyle name="Normal 3 9 4" xfId="1493" xr:uid="{F55B35C0-1736-47EF-AAFF-2DE1F3EE5D7B}"/>
    <cellStyle name="Normal 31" xfId="1494" xr:uid="{7FDD63AE-3227-4766-8CE3-71A2D5B6F6CC}"/>
    <cellStyle name="Normal 31 2" xfId="1495" xr:uid="{1B7F65D6-C5B5-4E11-8B09-40323E65D1D3}"/>
    <cellStyle name="Normal 31 2 2" xfId="1496" xr:uid="{5EA66479-33F7-44B1-AA79-90D6E0931FFE}"/>
    <cellStyle name="Normal 31 2 3" xfId="1497" xr:uid="{0074CC54-07A6-4110-8F1C-F8D38E33D3BF}"/>
    <cellStyle name="Normal 31 2 4" xfId="1498" xr:uid="{82A3AD14-D906-49BC-9F9D-CFC4BA9A6EF2}"/>
    <cellStyle name="Normal 31 3" xfId="1499" xr:uid="{47189B73-CFBE-40E6-BF8A-FAF389C22B63}"/>
    <cellStyle name="Normal 31 3 2" xfId="1500" xr:uid="{1AB12C2A-26B6-4A98-B5F5-924E6659A4DA}"/>
    <cellStyle name="Normal 31 3 2 2" xfId="1501" xr:uid="{19CB1195-C7F6-4C13-8D6F-A0D2DBFBB3B9}"/>
    <cellStyle name="Normal 31 3 2 3" xfId="1502" xr:uid="{04886774-72D6-49C8-8B52-805C45A1F6BA}"/>
    <cellStyle name="Normal 31 3 2 4" xfId="1503" xr:uid="{3F0290B7-D38A-4E4A-818A-DD7D50F4654F}"/>
    <cellStyle name="Normal 31 3 3" xfId="1504" xr:uid="{FBDAE2FB-EDA3-43F5-B99F-1612CA619276}"/>
    <cellStyle name="Normal 31 3 4" xfId="1505" xr:uid="{5408733B-C6C8-4375-812B-B3522F3EFF80}"/>
    <cellStyle name="Normal 31 3 5" xfId="1506" xr:uid="{90508178-E407-408C-AB9F-EFAF133E63C0}"/>
    <cellStyle name="Normal 31 4" xfId="1507" xr:uid="{FF45DEE1-DF30-4B70-95BA-5B39C5A675D3}"/>
    <cellStyle name="Normal 31 5" xfId="1508" xr:uid="{B3FF75E6-EDCD-4BE4-BDF4-057D5F4D539C}"/>
    <cellStyle name="Normal 31 6" xfId="1509" xr:uid="{00AACA3B-F692-4A8C-8DE2-DD08F1EAF5EB}"/>
    <cellStyle name="Normal 33" xfId="1510" xr:uid="{DD458952-1D04-480C-AA67-FBD868C793F1}"/>
    <cellStyle name="Normal 33 2" xfId="1511" xr:uid="{6413E2BC-4688-482D-BA71-48717B2C5048}"/>
    <cellStyle name="Normal 33 2 2" xfId="1512" xr:uid="{775A087D-2520-4EA7-8671-C7924B0173CD}"/>
    <cellStyle name="Normal 33 2 3" xfId="1513" xr:uid="{656EA47C-C633-49BC-9346-4B57DA7D064D}"/>
    <cellStyle name="Normal 33 2 4" xfId="1514" xr:uid="{34995764-BDD5-45C8-A8DB-1DD27E8AF41D}"/>
    <cellStyle name="Normal 33 3" xfId="1515" xr:uid="{95F18A6F-5F10-4E9C-A734-F5EE87686B5B}"/>
    <cellStyle name="Normal 33 3 2" xfId="1516" xr:uid="{3659DBA7-9E10-452E-A5C6-0DEB1692B48B}"/>
    <cellStyle name="Normal 33 3 2 2" xfId="1517" xr:uid="{194FDB1E-ECED-48F3-8323-0E5C0A094239}"/>
    <cellStyle name="Normal 33 3 2 3" xfId="1518" xr:uid="{BC0D7D7B-F1B2-4E14-9CC0-4EB176B5B323}"/>
    <cellStyle name="Normal 33 3 2 4" xfId="1519" xr:uid="{7CB1EAC0-70B0-4FD0-9E2D-BB435B3B3C59}"/>
    <cellStyle name="Normal 33 3 3" xfId="1520" xr:uid="{4E14EB3D-9401-4A17-87C8-B4AFDD6071CD}"/>
    <cellStyle name="Normal 33 3 4" xfId="1521" xr:uid="{987423CB-6BEF-4B71-9545-4F1B5D435FD4}"/>
    <cellStyle name="Normal 33 3 5" xfId="1522" xr:uid="{BD78A12A-C110-4F5E-8C2F-C06D8E1D815A}"/>
    <cellStyle name="Normal 33 4" xfId="1523" xr:uid="{DEC67375-5ED2-4515-B416-A3242DC40976}"/>
    <cellStyle name="Normal 33 5" xfId="1524" xr:uid="{2C1C62E2-0DDB-473B-BD62-FC001919172C}"/>
    <cellStyle name="Normal 33 6" xfId="1525" xr:uid="{EEE454C7-3D08-4604-A0F9-2AFFFF05CF0A}"/>
    <cellStyle name="Normal 35" xfId="1526" xr:uid="{17C46298-A48C-4279-8664-77C27753A8D2}"/>
    <cellStyle name="Normal 35 2" xfId="1527" xr:uid="{B65C0F2D-11A5-4C51-AFD3-EF4EE98EAEB0}"/>
    <cellStyle name="Normal 35 2 2" xfId="1528" xr:uid="{DEB85338-D1D2-4AB4-B4CF-359F6A79D59A}"/>
    <cellStyle name="Normal 35 2 3" xfId="1529" xr:uid="{E0614282-62D2-498F-9E22-C7B3BBEDE510}"/>
    <cellStyle name="Normal 35 2 4" xfId="1530" xr:uid="{6F95FA5D-1E1F-4FA4-B5A1-4348156ABF58}"/>
    <cellStyle name="Normal 35 3" xfId="1531" xr:uid="{4D0B02D8-48C1-45CC-8772-48FBE68E041E}"/>
    <cellStyle name="Normal 35 3 2" xfId="1532" xr:uid="{F49E55F7-99C0-4426-ACCA-41528BE83735}"/>
    <cellStyle name="Normal 35 3 2 2" xfId="1533" xr:uid="{8555CD26-C943-46E1-B479-48C1A365A8C5}"/>
    <cellStyle name="Normal 35 3 2 3" xfId="1534" xr:uid="{2AC7827F-C49D-4D5B-9828-5EE33255FD24}"/>
    <cellStyle name="Normal 35 3 2 4" xfId="1535" xr:uid="{796A71C4-654D-476B-BF56-9C025C3DBD1E}"/>
    <cellStyle name="Normal 35 3 3" xfId="1536" xr:uid="{96B1D1A1-1CFC-427F-B119-B8E1BA781D23}"/>
    <cellStyle name="Normal 35 3 4" xfId="1537" xr:uid="{D3AA976F-379C-490D-A8CA-44732ADB009A}"/>
    <cellStyle name="Normal 35 3 5" xfId="1538" xr:uid="{8583BEC0-971D-4165-89B2-95B70BC92AF5}"/>
    <cellStyle name="Normal 35 4" xfId="1539" xr:uid="{0461FCEA-AE17-493D-8428-E5C5D717FA4F}"/>
    <cellStyle name="Normal 35 5" xfId="1540" xr:uid="{8CE58965-4F95-4598-82FA-84649FC7F192}"/>
    <cellStyle name="Normal 35 6" xfId="1541" xr:uid="{D4E1D3DA-C95B-4D89-BAF8-BA59B015EC61}"/>
    <cellStyle name="Normal 36" xfId="1542" xr:uid="{3AFC2459-8B65-4F1B-AD78-120AC917484B}"/>
    <cellStyle name="Normal 36 2" xfId="1543" xr:uid="{99EA4C4F-AB09-4E57-A18F-C7F33BD4ACB9}"/>
    <cellStyle name="Normal 36 2 2" xfId="1544" xr:uid="{626B3FBB-25D9-4D80-9E2C-5D7AAA294A01}"/>
    <cellStyle name="Normal 36 2 3" xfId="1545" xr:uid="{AC9FB00A-0A55-48AE-BAC5-ECDC7D499C87}"/>
    <cellStyle name="Normal 36 2 4" xfId="1546" xr:uid="{E7AABC3F-0FD9-4E70-B22A-E50B215B889D}"/>
    <cellStyle name="Normal 36 3" xfId="1547" xr:uid="{8780A737-256B-4E71-B3CD-E6C90FF17189}"/>
    <cellStyle name="Normal 36 3 2" xfId="1548" xr:uid="{1F2D2D21-6185-4BBE-BDD2-1E8184A1EF31}"/>
    <cellStyle name="Normal 36 3 2 2" xfId="1549" xr:uid="{61621A10-9DDE-4E64-AAE8-1FEA53F445B1}"/>
    <cellStyle name="Normal 36 3 2 3" xfId="1550" xr:uid="{165144C8-E2FB-4077-9904-55AB36A65C10}"/>
    <cellStyle name="Normal 36 3 2 4" xfId="1551" xr:uid="{EB4DA38E-BA22-4070-B730-272FD31C4128}"/>
    <cellStyle name="Normal 36 3 3" xfId="1552" xr:uid="{C0A3C7B8-A443-4D72-833C-CF88C9324367}"/>
    <cellStyle name="Normal 36 3 4" xfId="1553" xr:uid="{99329C37-7B5B-4298-9544-CFBCFFEEC598}"/>
    <cellStyle name="Normal 36 3 5" xfId="1554" xr:uid="{2193DF65-2F95-4DE1-A2ED-0CDCC5E3781E}"/>
    <cellStyle name="Normal 36 4" xfId="1555" xr:uid="{F7E781E8-9207-4E3B-8F31-DF5BF7F6471D}"/>
    <cellStyle name="Normal 36 5" xfId="1556" xr:uid="{8F6F9872-3435-4D68-BF41-292F1C79B833}"/>
    <cellStyle name="Normal 36 6" xfId="1557" xr:uid="{E17C7C2A-482B-492C-BD7F-EBBA456577DA}"/>
    <cellStyle name="Normal 38" xfId="1558" xr:uid="{7545E295-9F60-454C-A468-170C9667E87A}"/>
    <cellStyle name="Normal 38 2" xfId="1559" xr:uid="{9EB52128-709C-4B1D-8B1A-120AC4FE0565}"/>
    <cellStyle name="Normal 38 2 2" xfId="1560" xr:uid="{4633691F-6112-40C0-8417-943F4326C9CE}"/>
    <cellStyle name="Normal 38 2 3" xfId="1561" xr:uid="{1B02442F-6135-4315-ADFC-58CA26E871B5}"/>
    <cellStyle name="Normal 38 2 4" xfId="1562" xr:uid="{FF986B4A-D0E7-4EB6-A145-BB14941A517F}"/>
    <cellStyle name="Normal 38 3" xfId="1563" xr:uid="{FA8756A9-23B3-4C36-B927-F0F945D083CC}"/>
    <cellStyle name="Normal 38 3 2" xfId="1564" xr:uid="{A254286E-57AB-429B-83E5-CA9281CC3000}"/>
    <cellStyle name="Normal 38 3 2 2" xfId="1565" xr:uid="{A82C03CD-31B7-4FBE-81D2-E9FD8EE66432}"/>
    <cellStyle name="Normal 38 3 2 3" xfId="1566" xr:uid="{8E0531AC-E83D-4398-AE68-28A811876961}"/>
    <cellStyle name="Normal 38 3 2 4" xfId="1567" xr:uid="{2D672407-0E8F-4A14-8747-428B1A2E06F7}"/>
    <cellStyle name="Normal 38 3 3" xfId="1568" xr:uid="{19ABED21-A2A1-4B40-B909-C3B3DD957305}"/>
    <cellStyle name="Normal 38 3 4" xfId="1569" xr:uid="{7F494CC8-7098-435E-8FD2-4DB48698B75B}"/>
    <cellStyle name="Normal 38 3 5" xfId="1570" xr:uid="{D9ABBAA4-0E40-4A93-A11E-5701EEA0B6F2}"/>
    <cellStyle name="Normal 38 4" xfId="1571" xr:uid="{B6CC239F-9D9D-4881-B7C9-9C992A8EABAD}"/>
    <cellStyle name="Normal 38 5" xfId="1572" xr:uid="{6AF9D019-27A6-47E6-921E-0DC899845662}"/>
    <cellStyle name="Normal 38 6" xfId="1573" xr:uid="{441F73D3-9E07-4149-8456-3ED29C96B79C}"/>
    <cellStyle name="Normal 4" xfId="4" xr:uid="{06F82E82-DC1C-4857-8ABC-2200EA80F5F1}"/>
    <cellStyle name="Normal 4 10" xfId="1575" xr:uid="{37AB9A8B-8C69-47F7-87EC-147EFD40D318}"/>
    <cellStyle name="Normal 4 10 2" xfId="1576" xr:uid="{BFDD04FC-FF4E-4749-AE26-63218C349379}"/>
    <cellStyle name="Normal 4 10 3" xfId="1577" xr:uid="{53C8A7D5-49A1-4FED-A692-D34F48E2BCE9}"/>
    <cellStyle name="Normal 4 10 4" xfId="1578" xr:uid="{8393F2BA-35E5-41C3-BB68-C887D5D5FD42}"/>
    <cellStyle name="Normal 4 11" xfId="1579" xr:uid="{CF792B25-CD6D-4F5F-A477-BF5ABC47EA75}"/>
    <cellStyle name="Normal 4 11 2" xfId="1580" xr:uid="{A7A02285-3FFA-448D-9341-E5FF6AED6D07}"/>
    <cellStyle name="Normal 4 11 3" xfId="1581" xr:uid="{C063880A-1331-4F46-B7B1-A7BFF2E5B519}"/>
    <cellStyle name="Normal 4 11 4" xfId="1582" xr:uid="{603D0233-9FF6-433C-B430-0AA07898998C}"/>
    <cellStyle name="Normal 4 12" xfId="1583" xr:uid="{8AC645E5-6D7A-4242-8AC8-7C585B465685}"/>
    <cellStyle name="Normal 4 12 2" xfId="1584" xr:uid="{1038F36B-CB18-4925-AAE8-B058E60FF9E2}"/>
    <cellStyle name="Normal 4 12 3" xfId="1585" xr:uid="{45CFD9C7-81A2-4C16-AB31-C5572CF6E431}"/>
    <cellStyle name="Normal 4 12 4" xfId="1586" xr:uid="{3044FB29-209A-44B5-BD71-5CD230AA490D}"/>
    <cellStyle name="Normal 4 13" xfId="1587" xr:uid="{E2A0C8C3-651C-487D-9E64-6719EE35DFE4}"/>
    <cellStyle name="Normal 4 13 2" xfId="1588" xr:uid="{2F068F45-77D7-4016-95CE-B24DB316BE69}"/>
    <cellStyle name="Normal 4 13 3" xfId="1589" xr:uid="{F71DF614-3EBB-474E-BD7F-5F906BACD426}"/>
    <cellStyle name="Normal 4 13 4" xfId="1590" xr:uid="{C0E64DB7-08FB-4937-8F36-D7125A942244}"/>
    <cellStyle name="Normal 4 14" xfId="1591" xr:uid="{775B025A-9761-4A71-A172-11ECFE8E11EF}"/>
    <cellStyle name="Normal 4 14 2" xfId="1592" xr:uid="{AB1CE234-AB32-4EEF-A5C6-F2C43E168A5A}"/>
    <cellStyle name="Normal 4 14 3" xfId="1593" xr:uid="{B7C21282-242C-4AD9-9D6F-4891F5DDB916}"/>
    <cellStyle name="Normal 4 14 4" xfId="1594" xr:uid="{F0C0F7D3-C13C-4A65-8C7F-7B0C1D64DE06}"/>
    <cellStyle name="Normal 4 15" xfId="1595" xr:uid="{ABB75086-59E5-4CCC-8258-897C845C99EA}"/>
    <cellStyle name="Normal 4 15 2" xfId="1596" xr:uid="{958ECB59-646F-4F1B-A396-FCD304FBE24E}"/>
    <cellStyle name="Normal 4 15 3" xfId="1597" xr:uid="{2C491CFD-2C93-4BB2-A8DF-11E07B3E6A6E}"/>
    <cellStyle name="Normal 4 15 4" xfId="1598" xr:uid="{5CC3E386-E295-4BF4-8223-10187B39D5A0}"/>
    <cellStyle name="Normal 4 16" xfId="1599" xr:uid="{15EAB9E6-0A17-41F8-B28C-680B019862DC}"/>
    <cellStyle name="Normal 4 16 2" xfId="1600" xr:uid="{06FFD682-443B-4774-8CC1-8E612A43C791}"/>
    <cellStyle name="Normal 4 16 3" xfId="1601" xr:uid="{8FC6BFAD-98ED-4258-A85B-8214E0DD934B}"/>
    <cellStyle name="Normal 4 16 4" xfId="1602" xr:uid="{B9CBADAF-4713-4B79-875D-E412D6F81629}"/>
    <cellStyle name="Normal 4 17" xfId="1603" xr:uid="{9015823F-1D65-4A81-8C63-5A6C099B420B}"/>
    <cellStyle name="Normal 4 17 2" xfId="1604" xr:uid="{E06EE139-5E42-4A5D-ADD8-9175F0CADB6A}"/>
    <cellStyle name="Normal 4 17 3" xfId="1605" xr:uid="{61B66FE1-0965-4D94-90CA-913C5B67F245}"/>
    <cellStyle name="Normal 4 17 4" xfId="1606" xr:uid="{96FB3664-6984-48D6-BA6E-3FCB38B3FF6B}"/>
    <cellStyle name="Normal 4 18" xfId="1607" xr:uid="{CE1BD7EB-4A38-4296-947E-0A1AFBD6DF7F}"/>
    <cellStyle name="Normal 4 18 2" xfId="1608" xr:uid="{5491ACF9-ED3C-41DE-8822-8D60DA7EACE9}"/>
    <cellStyle name="Normal 4 18 3" xfId="1609" xr:uid="{EDF3107B-0EF1-46A5-81C8-07CF6E2F7C96}"/>
    <cellStyle name="Normal 4 18 4" xfId="1610" xr:uid="{D1629A55-B1DB-4AF4-BC42-477F8E5F48D2}"/>
    <cellStyle name="Normal 4 19" xfId="1611" xr:uid="{BAD45DE9-EDF6-455F-825B-BFC7E6040C0F}"/>
    <cellStyle name="Normal 4 19 2" xfId="1612" xr:uid="{E02376AA-FAA9-43E9-A407-6BD83A491731}"/>
    <cellStyle name="Normal 4 19 3" xfId="1613" xr:uid="{EF34AD8C-BEE4-4B84-89D4-1F82A5A40102}"/>
    <cellStyle name="Normal 4 19 4" xfId="1614" xr:uid="{E7C8182E-057F-48AC-B754-6ACDCC3C5E4B}"/>
    <cellStyle name="Normal 4 2" xfId="1615" xr:uid="{7C0B9AD5-DBE9-4140-9C59-A187D9352641}"/>
    <cellStyle name="Normal 4 2 2" xfId="1616" xr:uid="{99048B33-DC0D-4328-AEDE-EEA61B7B2AFD}"/>
    <cellStyle name="Normal 4 2 3" xfId="1617" xr:uid="{A21C2DBA-4C0A-427E-A7A9-FD2D464D3416}"/>
    <cellStyle name="Normal 4 2 4" xfId="1618" xr:uid="{736CA7D0-B222-4E8A-8833-20F3D6A81304}"/>
    <cellStyle name="Normal 4 20" xfId="1619" xr:uid="{408A4682-93FA-4D36-93E9-79143070C1FA}"/>
    <cellStyle name="Normal 4 20 2" xfId="1620" xr:uid="{0807F6F0-991A-4C62-B9ED-7DA33555950F}"/>
    <cellStyle name="Normal 4 20 3" xfId="1621" xr:uid="{FD7B7C71-FA87-4880-84C1-3617199D33E4}"/>
    <cellStyle name="Normal 4 20 4" xfId="1622" xr:uid="{B19CB6F7-772E-43C6-A2AE-742EA7D20E40}"/>
    <cellStyle name="Normal 4 21" xfId="1623" xr:uid="{78705269-7727-4BCB-9198-3F9402B52B5D}"/>
    <cellStyle name="Normal 4 21 2" xfId="1624" xr:uid="{2A9F602F-746E-4267-A35B-7DC2029059BB}"/>
    <cellStyle name="Normal 4 21 3" xfId="1625" xr:uid="{EF51DDFB-A77F-4D14-9FBE-1A732C959F6B}"/>
    <cellStyle name="Normal 4 21 4" xfId="1626" xr:uid="{CE3D602B-607A-401F-BE85-23AD0B7F7999}"/>
    <cellStyle name="Normal 4 22" xfId="1627" xr:uid="{A2EB42AE-0164-432F-88D7-828CB951E4BA}"/>
    <cellStyle name="Normal 4 22 2" xfId="1628" xr:uid="{F5427F22-365B-48EE-AFDC-821B67E22356}"/>
    <cellStyle name="Normal 4 22 3" xfId="1629" xr:uid="{40C8821C-5CCC-4300-80D1-F3F4FF19A978}"/>
    <cellStyle name="Normal 4 22 4" xfId="1630" xr:uid="{659BBBA2-C4CC-4E8E-A347-555400F44514}"/>
    <cellStyle name="Normal 4 23" xfId="1631" xr:uid="{3CEF719A-1B5B-4169-9B0D-1617DF68552D}"/>
    <cellStyle name="Normal 4 23 2" xfId="1632" xr:uid="{9B75F5D6-4903-4A31-A2F8-6D0630B8EBF4}"/>
    <cellStyle name="Normal 4 23 3" xfId="1633" xr:uid="{A9FA4C97-9D7C-44EA-ACF2-1B3D1B5FDDBA}"/>
    <cellStyle name="Normal 4 23 4" xfId="1634" xr:uid="{F951CEBC-F6BB-4B67-9F3D-F03AD90D1559}"/>
    <cellStyle name="Normal 4 24" xfId="1635" xr:uid="{BD944CF7-ECF6-4909-9CB5-EE338279D07F}"/>
    <cellStyle name="Normal 4 24 2" xfId="1636" xr:uid="{69A8092F-ACD5-40C3-BFCF-8B7778932883}"/>
    <cellStyle name="Normal 4 24 3" xfId="1637" xr:uid="{163D50D6-2D76-45C8-8EFF-4FCA947925AF}"/>
    <cellStyle name="Normal 4 24 4" xfId="1638" xr:uid="{AEBD1904-F8AA-4A94-A3FB-164B0B91D99B}"/>
    <cellStyle name="Normal 4 25" xfId="1639" xr:uid="{A2EAFD17-4EA5-48F7-BDD9-551F027E7B0C}"/>
    <cellStyle name="Normal 4 25 2" xfId="1640" xr:uid="{8C8C88FF-0B6B-45C1-B4FC-ABAC621E1A2B}"/>
    <cellStyle name="Normal 4 25 3" xfId="1641" xr:uid="{A843BD90-2B21-4336-BCD6-49A308BACBA9}"/>
    <cellStyle name="Normal 4 25 4" xfId="1642" xr:uid="{F1CF202D-0D2A-44AB-888F-7BC186D82DC5}"/>
    <cellStyle name="Normal 4 26" xfId="1643" xr:uid="{22953E9A-FD8B-4423-B38A-F9A7E1C9FCA0}"/>
    <cellStyle name="Normal 4 26 2" xfId="1644" xr:uid="{1D46548D-13C7-400B-93D8-CD395E44612D}"/>
    <cellStyle name="Normal 4 26 3" xfId="1645" xr:uid="{9796F913-53C3-4D4E-9899-3E8DD685E770}"/>
    <cellStyle name="Normal 4 26 4" xfId="1646" xr:uid="{4D6E2A34-0AFE-41FA-A3D4-B8E9CFA027B2}"/>
    <cellStyle name="Normal 4 27" xfId="1647" xr:uid="{23E495BF-7F9C-4EAF-9C1E-64AFECD2D1A3}"/>
    <cellStyle name="Normal 4 27 2" xfId="1648" xr:uid="{51CE6C99-5767-4929-8123-2596331ADC8C}"/>
    <cellStyle name="Normal 4 27 3" xfId="1649" xr:uid="{EC32E5CC-E63B-4E69-8A07-D318C7239A2F}"/>
    <cellStyle name="Normal 4 27 4" xfId="1650" xr:uid="{932C7B43-0A7B-41CF-8D64-E795FCE69B93}"/>
    <cellStyle name="Normal 4 28" xfId="1651" xr:uid="{50584030-403A-4829-AE2F-AB840E2AEEEA}"/>
    <cellStyle name="Normal 4 28 2" xfId="1652" xr:uid="{73C78624-3A67-463D-A36D-8B4B5B30736A}"/>
    <cellStyle name="Normal 4 28 3" xfId="1653" xr:uid="{BB39E696-3305-4D58-82A6-096FFE036F57}"/>
    <cellStyle name="Normal 4 28 4" xfId="1654" xr:uid="{264D6D74-CA09-4011-9598-5EC392952D24}"/>
    <cellStyle name="Normal 4 29" xfId="1655" xr:uid="{C3CD1A1B-F40F-46B4-9C1C-373588E0CFFE}"/>
    <cellStyle name="Normal 4 29 2" xfId="1656" xr:uid="{677FB50B-2FEA-4609-A954-76828635C832}"/>
    <cellStyle name="Normal 4 29 3" xfId="1657" xr:uid="{AE3AE1CB-0AAE-4A4E-AEC3-524A851C6E52}"/>
    <cellStyle name="Normal 4 29 4" xfId="1658" xr:uid="{097B1C8C-7F34-4E53-9918-AF7FE271A7FA}"/>
    <cellStyle name="Normal 4 3" xfId="1659" xr:uid="{9E268D13-57CC-42FD-89DC-9BE0504EF345}"/>
    <cellStyle name="Normal 4 3 2" xfId="1660" xr:uid="{1AD0AEFE-564A-4F34-A6D5-A09D9F895C50}"/>
    <cellStyle name="Normal 4 3 3" xfId="1661" xr:uid="{EAABCD36-AB83-4BB0-83BD-E1F2E5118085}"/>
    <cellStyle name="Normal 4 3 4" xfId="1662" xr:uid="{505EC795-F2C1-4D2B-9A3D-79826FE7FD70}"/>
    <cellStyle name="Normal 4 30" xfId="1663" xr:uid="{B890C2B5-8C61-4D97-BD03-DBA2C56601DC}"/>
    <cellStyle name="Normal 4 30 2" xfId="1664" xr:uid="{B799DD98-A9CC-4DFB-AB6D-5D32B7135E95}"/>
    <cellStyle name="Normal 4 30 3" xfId="1665" xr:uid="{7E6A76AB-F37F-4AE9-9773-60FC5939EB93}"/>
    <cellStyle name="Normal 4 30 4" xfId="1666" xr:uid="{856AE131-3321-4E85-A8A2-CE19612C4703}"/>
    <cellStyle name="Normal 4 31" xfId="1667" xr:uid="{36C62D16-9CC4-4EDF-8BEE-216C1418DA91}"/>
    <cellStyle name="Normal 4 31 2" xfId="1668" xr:uid="{224F190A-32D0-438C-AFD1-C0F829ECC653}"/>
    <cellStyle name="Normal 4 31 3" xfId="1669" xr:uid="{1030EAC4-2646-41DC-9103-753569DE3315}"/>
    <cellStyle name="Normal 4 31 4" xfId="1670" xr:uid="{8FE2CE91-06E0-460F-BAE4-3065E4EA023C}"/>
    <cellStyle name="Normal 4 32" xfId="1671" xr:uid="{34CC6BA0-67AF-435F-A7FA-9B190F9E400D}"/>
    <cellStyle name="Normal 4 32 2" xfId="1672" xr:uid="{C04F16C1-0F11-461B-83E1-05C820E429B2}"/>
    <cellStyle name="Normal 4 32 3" xfId="1673" xr:uid="{62C6D89E-3F63-48DE-8032-3D3F42DB417C}"/>
    <cellStyle name="Normal 4 32 4" xfId="1674" xr:uid="{9DAEFF42-8664-411E-ACEE-7F76A4B40F65}"/>
    <cellStyle name="Normal 4 33" xfId="1675" xr:uid="{3EAAD6B2-5C19-4719-9994-D1FDB604BB10}"/>
    <cellStyle name="Normal 4 33 2" xfId="1676" xr:uid="{E2301AF3-0546-49F1-8CF8-6CE0E7A170EB}"/>
    <cellStyle name="Normal 4 33 3" xfId="1677" xr:uid="{A58A99F0-53C0-42F1-8BE9-B5300CFCE3EF}"/>
    <cellStyle name="Normal 4 33 4" xfId="1678" xr:uid="{4D687FA7-FB8A-487E-A85B-2FE2C2AC9F24}"/>
    <cellStyle name="Normal 4 34" xfId="1679" xr:uid="{A3CEAC77-D137-473A-A444-B6337848389C}"/>
    <cellStyle name="Normal 4 34 2" xfId="1680" xr:uid="{AE2DB4D0-9E4D-4F1A-A030-E0E818FCDCCA}"/>
    <cellStyle name="Normal 4 34 3" xfId="1681" xr:uid="{E4CF47C8-F655-41B1-9E51-71DB59DAF8DF}"/>
    <cellStyle name="Normal 4 34 4" xfId="1682" xr:uid="{1506A603-26FC-46B2-9816-185D66E73762}"/>
    <cellStyle name="Normal 4 35" xfId="1683" xr:uid="{B348B184-15AB-4EE6-BF94-9EAE727A8942}"/>
    <cellStyle name="Normal 4 35 2" xfId="1684" xr:uid="{1EB94EFB-A5D2-49BE-8223-9F22F0A52A2E}"/>
    <cellStyle name="Normal 4 35 3" xfId="1685" xr:uid="{16353B9A-EEC9-4A50-B629-1153EA7065A7}"/>
    <cellStyle name="Normal 4 35 4" xfId="1686" xr:uid="{6F7BAAC1-AD69-46F0-AECC-50262CFC6D87}"/>
    <cellStyle name="Normal 4 36" xfId="1687" xr:uid="{3E0640A3-DE6A-49B0-BACF-F1B8C384D7C2}"/>
    <cellStyle name="Normal 4 36 2" xfId="1688" xr:uid="{DF2C713D-B7C7-4541-8E13-274AE34ACFCF}"/>
    <cellStyle name="Normal 4 36 3" xfId="1689" xr:uid="{859E82FD-2160-41A8-9C69-7D9BC90C66D8}"/>
    <cellStyle name="Normal 4 36 4" xfId="1690" xr:uid="{429C5698-3AD1-412B-8C38-EFD5EE2569E6}"/>
    <cellStyle name="Normal 4 37" xfId="1691" xr:uid="{43224E9A-DD6F-47E8-8603-23460FF9604B}"/>
    <cellStyle name="Normal 4 37 2" xfId="1692" xr:uid="{995A4D3F-1031-485D-8B58-864293DA4D15}"/>
    <cellStyle name="Normal 4 37 3" xfId="1693" xr:uid="{C9777227-502B-48E9-B34D-F12148BF008A}"/>
    <cellStyle name="Normal 4 37 4" xfId="1694" xr:uid="{C19C5896-959B-4007-83A3-051CA9EDDC28}"/>
    <cellStyle name="Normal 4 38" xfId="1695" xr:uid="{86F09C82-558C-4AB1-B93B-24A8A8313C7F}"/>
    <cellStyle name="Normal 4 38 2" xfId="1696" xr:uid="{F4EE8396-8943-41D7-A1BB-1B408DC529E0}"/>
    <cellStyle name="Normal 4 38 3" xfId="1697" xr:uid="{7D5DD43F-103A-4C7A-8B55-0C88F46A8B94}"/>
    <cellStyle name="Normal 4 38 4" xfId="1698" xr:uid="{B3E2F6C0-13DA-4ED3-A7CC-31BA8B1846C3}"/>
    <cellStyle name="Normal 4 39" xfId="1699" xr:uid="{E9411DD8-ABD8-4A3C-B408-23A9D97FEF96}"/>
    <cellStyle name="Normal 4 39 2" xfId="1700" xr:uid="{E01A8994-65DA-4814-AC82-9E3B4F5FA4FD}"/>
    <cellStyle name="Normal 4 39 3" xfId="1701" xr:uid="{B29B1C0E-A27A-4205-A086-C0138E9A0999}"/>
    <cellStyle name="Normal 4 39 4" xfId="1702" xr:uid="{802531FC-464D-4F73-A28F-EA5E7B10D84E}"/>
    <cellStyle name="Normal 4 4" xfId="1703" xr:uid="{66DF12BB-DAC5-4F76-9B33-FC887E845072}"/>
    <cellStyle name="Normal 4 4 2" xfId="1704" xr:uid="{E17E1143-B0E4-4946-AB24-9F9223148A72}"/>
    <cellStyle name="Normal 4 4 3" xfId="1705" xr:uid="{4A230842-1F13-4619-B3E5-4764F95A3960}"/>
    <cellStyle name="Normal 4 4 4" xfId="1706" xr:uid="{68735E00-A086-47EF-B6FE-4F46A299902C}"/>
    <cellStyle name="Normal 4 40" xfId="1707" xr:uid="{00792F35-7E73-49C7-9C2D-972C54441E91}"/>
    <cellStyle name="Normal 4 40 2" xfId="1708" xr:uid="{2EAE180B-A28F-41AD-8060-1225938FD6CB}"/>
    <cellStyle name="Normal 4 40 3" xfId="1709" xr:uid="{B7B3EE24-9FED-44FE-840C-3DF3B776F5DB}"/>
    <cellStyle name="Normal 4 40 4" xfId="1710" xr:uid="{BFA4D541-0F5B-4C0B-BD7D-8F23EE454D64}"/>
    <cellStyle name="Normal 4 41" xfId="1711" xr:uid="{051EBFDC-73BB-4393-BB60-EF1E08DF7124}"/>
    <cellStyle name="Normal 4 41 2" xfId="1712" xr:uid="{87326DA5-DC63-4EC0-95C9-606582FD424F}"/>
    <cellStyle name="Normal 4 41 3" xfId="1713" xr:uid="{468FF392-DEC6-4933-A8F2-ECAA166967E9}"/>
    <cellStyle name="Normal 4 41 4" xfId="1714" xr:uid="{442F6112-A521-4C32-812A-4EB36C334D9E}"/>
    <cellStyle name="Normal 4 42" xfId="1715" xr:uid="{3311D329-32E1-4F69-95C5-F6EA4377532E}"/>
    <cellStyle name="Normal 4 42 2" xfId="1716" xr:uid="{4FFFF3AD-5855-4F7B-9F77-7B0B8427745F}"/>
    <cellStyle name="Normal 4 42 3" xfId="1717" xr:uid="{49A2F887-65C4-40FB-8962-732429ABD219}"/>
    <cellStyle name="Normal 4 42 4" xfId="1718" xr:uid="{191D5142-79F2-4C31-95AC-73F77442C9C4}"/>
    <cellStyle name="Normal 4 43" xfId="1719" xr:uid="{6DF2C394-F6BA-4F67-9962-633920072CCE}"/>
    <cellStyle name="Normal 4 43 2" xfId="1720" xr:uid="{76AEDE64-699F-4201-AC7A-47C54786A11B}"/>
    <cellStyle name="Normal 4 43 3" xfId="1721" xr:uid="{D29C43CB-F2C8-401C-8D26-4E8013AEBD1D}"/>
    <cellStyle name="Normal 4 43 4" xfId="1722" xr:uid="{C2AE1F3E-D173-475D-83C2-C2A181CE9E15}"/>
    <cellStyle name="Normal 4 44" xfId="1723" xr:uid="{455A5D25-2621-4C93-AF88-5AB210845507}"/>
    <cellStyle name="Normal 4 44 2" xfId="1724" xr:uid="{D189C338-5B71-4A54-B0B9-5546EF666681}"/>
    <cellStyle name="Normal 4 44 3" xfId="1725" xr:uid="{028D2B58-20DC-48DA-8880-875131B2E56A}"/>
    <cellStyle name="Normal 4 44 4" xfId="1726" xr:uid="{3507EF19-6C87-441C-8EA3-A00529C680F9}"/>
    <cellStyle name="Normal 4 45" xfId="1727" xr:uid="{EE9F36E2-16CC-4720-8060-F4E674275BB0}"/>
    <cellStyle name="Normal 4 45 2" xfId="1728" xr:uid="{4EBFEF78-43D0-4C18-B909-D2F109CEDB50}"/>
    <cellStyle name="Normal 4 45 3" xfId="1729" xr:uid="{F0A432EA-A1B9-41DA-9754-E55F60ABFE56}"/>
    <cellStyle name="Normal 4 45 4" xfId="1730" xr:uid="{FB26E20E-5D59-4755-9A99-4AA6EF234725}"/>
    <cellStyle name="Normal 4 46" xfId="1731" xr:uid="{E5BDA411-871F-4333-B019-AEAD03218DF4}"/>
    <cellStyle name="Normal 4 46 2" xfId="1732" xr:uid="{095B3913-FC2B-40A4-AC13-63B3D6FEE406}"/>
    <cellStyle name="Normal 4 46 3" xfId="1733" xr:uid="{E9304BFD-C778-46E4-ADE1-1C10784D5B23}"/>
    <cellStyle name="Normal 4 46 4" xfId="1734" xr:uid="{DAFA980E-D603-44B9-8B44-31E9D3D6D575}"/>
    <cellStyle name="Normal 4 47" xfId="1735" xr:uid="{CB7439C8-AD29-4E6E-AD76-2AA67B7A3D66}"/>
    <cellStyle name="Normal 4 47 2" xfId="1736" xr:uid="{F8EBF10F-DB08-491A-9C77-E336249A7CB5}"/>
    <cellStyle name="Normal 4 47 3" xfId="1737" xr:uid="{3A4D5EEC-848A-4698-972A-9AD8ADC0DB97}"/>
    <cellStyle name="Normal 4 47 4" xfId="1738" xr:uid="{B410A87E-25AE-4071-9A88-9E471AA85DEB}"/>
    <cellStyle name="Normal 4 48" xfId="1739" xr:uid="{AA3DA8A9-511E-4DFC-9C6F-BFD18500A8BA}"/>
    <cellStyle name="Normal 4 49" xfId="1740" xr:uid="{7233733F-789B-4B4D-9450-A83B1D03950D}"/>
    <cellStyle name="Normal 4 5" xfId="1741" xr:uid="{26BEA749-07D9-4319-837D-5029EF596A47}"/>
    <cellStyle name="Normal 4 5 2" xfId="1742" xr:uid="{81DCA5F3-4485-41A7-AB30-0D50C9DD11A8}"/>
    <cellStyle name="Normal 4 5 3" xfId="1743" xr:uid="{84DD970F-CA52-40FD-86BA-62EE790A0C97}"/>
    <cellStyle name="Normal 4 5 4" xfId="1744" xr:uid="{EFC0EBFA-9F0E-47AC-9D32-DD65D4FF222D}"/>
    <cellStyle name="Normal 4 50" xfId="1745" xr:uid="{FB610E31-186E-4AA0-8FFD-D81279CEBB0E}"/>
    <cellStyle name="Normal 4 51" xfId="1746" xr:uid="{8F42AA7F-9A7D-4819-9493-1006A0BDC999}"/>
    <cellStyle name="Normal 4 52" xfId="1574" xr:uid="{85571A17-D4E6-4774-ACFD-501F306F70D0}"/>
    <cellStyle name="Normal 4 6" xfId="1747" xr:uid="{2F1698E2-1603-4C88-BC88-2439990B876E}"/>
    <cellStyle name="Normal 4 6 2" xfId="1748" xr:uid="{BF87F94B-4ED3-4D53-B9A8-2EB172F2EE2F}"/>
    <cellStyle name="Normal 4 6 3" xfId="1749" xr:uid="{5BA79A8D-7AC8-48DB-97E4-E90EBC74E088}"/>
    <cellStyle name="Normal 4 6 4" xfId="1750" xr:uid="{AFC17379-D24B-43BB-878D-C382523C630F}"/>
    <cellStyle name="Normal 4 7" xfId="1751" xr:uid="{5E1B9213-1364-4AFD-9E52-32088C7D098F}"/>
    <cellStyle name="Normal 4 7 2" xfId="1752" xr:uid="{4AC8860D-631B-45BB-9503-51C7B8196990}"/>
    <cellStyle name="Normal 4 7 3" xfId="1753" xr:uid="{99115228-A072-4B38-AAF7-1E9C88AF99D2}"/>
    <cellStyle name="Normal 4 7 4" xfId="1754" xr:uid="{F45A7F04-2489-4FED-98CC-5859D3F874B9}"/>
    <cellStyle name="Normal 4 8" xfId="1755" xr:uid="{01B069A0-8CC6-425A-A0FF-B8AEB3A6EF12}"/>
    <cellStyle name="Normal 4 8 2" xfId="1756" xr:uid="{5C7A876F-B537-41DA-A264-C3C6794E8BE4}"/>
    <cellStyle name="Normal 4 8 3" xfId="1757" xr:uid="{0B313130-0FA0-4250-9D73-17D802B1903E}"/>
    <cellStyle name="Normal 4 8 4" xfId="1758" xr:uid="{8CD623B9-C78D-4BD3-8D87-AAB90A6DD2FE}"/>
    <cellStyle name="Normal 4 9" xfId="1759" xr:uid="{3F856012-31B8-49A3-843E-DDE700AAA5D7}"/>
    <cellStyle name="Normal 4 9 2" xfId="1760" xr:uid="{50D32C2D-38DC-4115-A952-6A68BD4242B9}"/>
    <cellStyle name="Normal 4 9 3" xfId="1761" xr:uid="{BD958701-F0C7-4A69-85E7-19CE7FD75908}"/>
    <cellStyle name="Normal 4 9 4" xfId="1762" xr:uid="{69412B84-3419-4371-94AF-6E98A2C484F9}"/>
    <cellStyle name="Normal 40" xfId="1763" xr:uid="{3B93B624-2445-4305-A4B6-E1B3042A28A2}"/>
    <cellStyle name="Normal 40 2" xfId="1764" xr:uid="{3AB01F57-B238-4F25-BF00-EA5133270AE5}"/>
    <cellStyle name="Normal 40 2 2" xfId="1765" xr:uid="{6A4519CF-DAD5-47B7-9AB5-AF388B931EDE}"/>
    <cellStyle name="Normal 40 2 3" xfId="1766" xr:uid="{61375C96-888C-4C46-A2F1-5ABB747A80F2}"/>
    <cellStyle name="Normal 40 2 4" xfId="1767" xr:uid="{BABCA9CF-7609-4EBD-9DAF-C42B1C448FF4}"/>
    <cellStyle name="Normal 40 3" xfId="1768" xr:uid="{FE9455B8-7A94-419F-AC18-A8D6B70CBE20}"/>
    <cellStyle name="Normal 40 3 2" xfId="1769" xr:uid="{0BFC083C-0498-4179-9263-550B266456E2}"/>
    <cellStyle name="Normal 40 3 2 2" xfId="1770" xr:uid="{40F43EB2-58F6-4B47-B8FC-E9DC17F2D3BD}"/>
    <cellStyle name="Normal 40 3 2 3" xfId="1771" xr:uid="{2597CE93-3D18-4FC6-824B-EFE7F8113243}"/>
    <cellStyle name="Normal 40 3 2 4" xfId="1772" xr:uid="{7E14363A-4D43-4492-973C-28AD2FD4766E}"/>
    <cellStyle name="Normal 40 3 3" xfId="1773" xr:uid="{7FB93E08-369D-4C5A-891A-49E82B92B7EF}"/>
    <cellStyle name="Normal 40 3 4" xfId="1774" xr:uid="{E71C7CAD-B541-4F5A-A597-BCB1A657859F}"/>
    <cellStyle name="Normal 40 3 5" xfId="1775" xr:uid="{9B8DA4D6-EB0B-489E-B48C-D3973E9B198D}"/>
    <cellStyle name="Normal 40 4" xfId="1776" xr:uid="{3DE0564A-0B0C-420F-AE96-F581986C3B12}"/>
    <cellStyle name="Normal 40 5" xfId="1777" xr:uid="{B0AFDC02-004B-4B63-A72D-1A7334F2F469}"/>
    <cellStyle name="Normal 40 6" xfId="1778" xr:uid="{B6C9E749-B3C1-463F-8304-AAE01D102ECD}"/>
    <cellStyle name="Normal 42" xfId="1779" xr:uid="{463BAC12-6DA1-4924-9C82-5A1E197E1A34}"/>
    <cellStyle name="Normal 42 2" xfId="1780" xr:uid="{0DAEAE3B-D4DD-49F1-A760-6D35D54B4CC3}"/>
    <cellStyle name="Normal 42 2 2" xfId="1781" xr:uid="{3349A671-AD7C-4BC6-927A-31BDB704F7D1}"/>
    <cellStyle name="Normal 42 2 3" xfId="1782" xr:uid="{1CF69BDC-D4F5-4936-8356-6BD463EBEF43}"/>
    <cellStyle name="Normal 42 2 4" xfId="1783" xr:uid="{E9C9DC79-55D0-48B9-B1BC-A5D51E08E19A}"/>
    <cellStyle name="Normal 42 3" xfId="1784" xr:uid="{C78DD4C1-EE00-4754-8C92-1C007D8AA4EB}"/>
    <cellStyle name="Normal 42 3 2" xfId="1785" xr:uid="{531EE447-9156-4D4B-A90B-B5A1072C4AD2}"/>
    <cellStyle name="Normal 42 3 2 2" xfId="1786" xr:uid="{AF790EE8-CEFF-49B8-8C47-21257403C852}"/>
    <cellStyle name="Normal 42 3 2 3" xfId="1787" xr:uid="{0E233527-8168-42AE-89C1-B236A4F825B5}"/>
    <cellStyle name="Normal 42 3 2 4" xfId="1788" xr:uid="{EAB37875-FF7F-4790-8985-FE761DC8900F}"/>
    <cellStyle name="Normal 42 3 3" xfId="1789" xr:uid="{6DA2398F-E100-4A5C-A1D2-0DEA06E9982E}"/>
    <cellStyle name="Normal 42 3 4" xfId="1790" xr:uid="{B873CDE9-F531-489F-8827-32269BC8ABAF}"/>
    <cellStyle name="Normal 42 3 5" xfId="1791" xr:uid="{F286733B-81EF-4B9A-8A28-4DE223A054ED}"/>
    <cellStyle name="Normal 42 4" xfId="1792" xr:uid="{160B6F14-8396-446E-9C1C-60BBF39D62AF}"/>
    <cellStyle name="Normal 42 5" xfId="1793" xr:uid="{E5A1191A-E430-47A9-8A1A-26F3297EDD5F}"/>
    <cellStyle name="Normal 42 6" xfId="1794" xr:uid="{FAA2EE3F-7EAD-46BE-8B68-2FD04954BC7B}"/>
    <cellStyle name="Normal 43" xfId="1795" xr:uid="{0154C527-187A-408F-9F1A-A2307A7ABF54}"/>
    <cellStyle name="Normal 43 2" xfId="1796" xr:uid="{1094D732-6284-4AD4-AA01-AA7602D8F2E2}"/>
    <cellStyle name="Normal 43 2 2" xfId="1797" xr:uid="{FA0C5623-32A3-48FE-BAEA-86FF5E02120D}"/>
    <cellStyle name="Normal 43 2 3" xfId="1798" xr:uid="{ADB57ABA-04F9-4BEF-817F-BAED30462294}"/>
    <cellStyle name="Normal 43 2 4" xfId="1799" xr:uid="{697161B2-0BD3-4462-86DE-7B36A9BE8C51}"/>
    <cellStyle name="Normal 43 3" xfId="1800" xr:uid="{09A807F7-75EF-4572-B992-0BFD137262A2}"/>
    <cellStyle name="Normal 43 3 2" xfId="1801" xr:uid="{791670C5-74E4-4407-A5ED-F0F4C062F99B}"/>
    <cellStyle name="Normal 43 3 2 2" xfId="1802" xr:uid="{3324B85D-0B51-40F3-AF75-579260C34436}"/>
    <cellStyle name="Normal 43 3 2 3" xfId="1803" xr:uid="{2B7069DA-1D73-4DE1-BA9E-5B99845E1B21}"/>
    <cellStyle name="Normal 43 3 2 4" xfId="1804" xr:uid="{8C76B8C7-1BA0-4789-9185-416767C0A8BD}"/>
    <cellStyle name="Normal 43 3 3" xfId="1805" xr:uid="{A920FE73-8FB5-494B-9A6D-53105D30C121}"/>
    <cellStyle name="Normal 43 3 4" xfId="1806" xr:uid="{E50624E8-8AC2-436B-BEAA-E59FBE0C73DB}"/>
    <cellStyle name="Normal 43 3 5" xfId="1807" xr:uid="{667589DA-65BC-45A2-AEB6-F162E8E2C838}"/>
    <cellStyle name="Normal 43 4" xfId="1808" xr:uid="{0B0A472F-0D37-48D0-ACA7-4DD8A87FE8E4}"/>
    <cellStyle name="Normal 43 5" xfId="1809" xr:uid="{05ACDCBE-AB36-41CA-AF59-856D15B2147B}"/>
    <cellStyle name="Normal 43 6" xfId="1810" xr:uid="{E7CCE58D-D994-4211-AE91-5385A34D9E27}"/>
    <cellStyle name="Normal 45" xfId="1811" xr:uid="{AD2D5F3B-5D6F-42EF-8F9F-7AE167FE05BA}"/>
    <cellStyle name="Normal 45 2" xfId="1812" xr:uid="{48CA38F3-2413-4817-8BFB-482F2C2A593F}"/>
    <cellStyle name="Normal 45 3" xfId="1813" xr:uid="{829949D7-CE82-4331-8D69-FE24E10A385D}"/>
    <cellStyle name="Normal 45 4" xfId="1814" xr:uid="{040D02DB-4C74-4DE6-A04B-FECD5E4687E2}"/>
    <cellStyle name="Normal 47" xfId="1815" xr:uid="{AD534CA2-682C-4834-8195-63AFF03089B5}"/>
    <cellStyle name="Normal 47 2" xfId="1816" xr:uid="{B58B58A2-BA7E-4C22-85AC-D240B3A90CAB}"/>
    <cellStyle name="Normal 47 3" xfId="1817" xr:uid="{29897C07-AF7C-402D-8A7D-D896D4B997BE}"/>
    <cellStyle name="Normal 47 4" xfId="1818" xr:uid="{B9025959-6081-4652-B613-CEB547337471}"/>
    <cellStyle name="Normal 49" xfId="1819" xr:uid="{B469BFCF-1ABD-403E-8AD7-6D5570BA3AE0}"/>
    <cellStyle name="Normal 49 2" xfId="1820" xr:uid="{4C0A327F-BE01-41E7-B61E-E5C7B9F617A6}"/>
    <cellStyle name="Normal 49 3" xfId="1821" xr:uid="{CC98706C-460D-4214-A95F-BE93316F07A0}"/>
    <cellStyle name="Normal 49 4" xfId="1822" xr:uid="{8E42B72E-9DA3-4DDA-BFF8-79432B717CE8}"/>
    <cellStyle name="Normal 5" xfId="15" xr:uid="{6A3E487E-4C0A-4261-B3B6-AE5DADC9C8F7}"/>
    <cellStyle name="Normal 5 2" xfId="9" xr:uid="{8453E32C-F30C-4F60-A2C6-FB628620683C}"/>
    <cellStyle name="Normal 5 2 13" xfId="112" xr:uid="{D89CC9B8-A90F-407A-A6D3-612952692934}"/>
    <cellStyle name="Normal 5 2 2" xfId="46" xr:uid="{5295CAAA-C846-4746-BD88-3F6ECFC531EB}"/>
    <cellStyle name="Normal 5 2 2 2" xfId="121" xr:uid="{77DA4EAE-58E3-4CFF-ACA6-82AA0398DFFA}"/>
    <cellStyle name="Normal 5 2 3" xfId="115" xr:uid="{32FF3D8A-EA43-4861-81B3-C4158AFBE49C}"/>
    <cellStyle name="Normal 5 2 4" xfId="49" xr:uid="{74E2FEFF-3224-4364-94A7-A7CDD088665B}"/>
    <cellStyle name="Normal 5 2 5" xfId="1824" xr:uid="{A18E478B-9133-4C83-A15A-753A2982FDF7}"/>
    <cellStyle name="Normal 5 3" xfId="20" xr:uid="{38EA3891-301A-4CF0-A256-34060CE36744}"/>
    <cellStyle name="Normal 5 3 2" xfId="1825" xr:uid="{D76BAB5B-BC57-41CE-B841-B231D7B1B4F4}"/>
    <cellStyle name="Normal 5 3 3" xfId="2240" xr:uid="{C917E52D-29DA-428D-B628-A5CBCBA52B9C}"/>
    <cellStyle name="Normal 5 4" xfId="25" xr:uid="{BFC6394A-6F12-467C-B6A4-AE7808FEB991}"/>
    <cellStyle name="Normal 5 4 2" xfId="1826" xr:uid="{5C414E56-9C2E-43F7-A3F8-57FED3FC1625}"/>
    <cellStyle name="Normal 5 4 3" xfId="2244" xr:uid="{7AA77739-2675-48D6-BDDD-9FD08CEC17D0}"/>
    <cellStyle name="Normal 5 5" xfId="1827" xr:uid="{5E11279C-E47B-4D19-A59E-423D72A04F06}"/>
    <cellStyle name="Normal 5 6" xfId="1823" xr:uid="{BC11A06B-CF02-4593-A9C1-E5ED799E2EBB}"/>
    <cellStyle name="Normal 5 7" xfId="2238" xr:uid="{2B07063B-B454-4E8E-9F23-6F6F96BE1AAB}"/>
    <cellStyle name="Normal 6" xfId="19" xr:uid="{51DF592E-18B5-4392-B0FC-86292BC9575E}"/>
    <cellStyle name="Normal 6 10" xfId="1829" xr:uid="{610A764B-5289-4B54-96DA-87ACDA2E8FE9}"/>
    <cellStyle name="Normal 6 10 2" xfId="1830" xr:uid="{21C23E7E-A1F4-4BB8-A8DA-CE26F9490C2A}"/>
    <cellStyle name="Normal 6 10 3" xfId="1831" xr:uid="{309C369D-9C54-4A35-8D13-005FF6466664}"/>
    <cellStyle name="Normal 6 10 4" xfId="1832" xr:uid="{4A3CBEF3-AC67-4179-848D-34870AF39A92}"/>
    <cellStyle name="Normal 6 11" xfId="1833" xr:uid="{932B2DF4-0F73-428F-AC99-F047A94CE0E0}"/>
    <cellStyle name="Normal 6 11 2" xfId="1834" xr:uid="{A2D125C2-A9E0-4FD8-A6BF-682BB15CAB8F}"/>
    <cellStyle name="Normal 6 11 3" xfId="1835" xr:uid="{3EF171F9-35B3-46B7-8A8F-244BC7C02099}"/>
    <cellStyle name="Normal 6 11 4" xfId="1836" xr:uid="{B00107D4-5FC2-4808-902A-822AD2B8F1F3}"/>
    <cellStyle name="Normal 6 12" xfId="1837" xr:uid="{FAB27B3C-B29C-416C-9C88-924D6D50668A}"/>
    <cellStyle name="Normal 6 12 2" xfId="1838" xr:uid="{5E83EBA2-E81C-47C3-922A-6B50CAF65C6D}"/>
    <cellStyle name="Normal 6 12 3" xfId="1839" xr:uid="{EEE9A764-3443-434D-BEE6-FF0D5256A188}"/>
    <cellStyle name="Normal 6 12 4" xfId="1840" xr:uid="{14112903-AD95-48F2-9D3B-B5ABDCAE8F43}"/>
    <cellStyle name="Normal 6 13" xfId="1841" xr:uid="{7B0B415C-93A1-49CF-A016-4D4CFB53DFF5}"/>
    <cellStyle name="Normal 6 13 2" xfId="1842" xr:uid="{8510A785-092C-4122-96D2-EEDEA754E83E}"/>
    <cellStyle name="Normal 6 13 3" xfId="1843" xr:uid="{9ABAA1D8-9E57-4676-A5D4-8DFD23249503}"/>
    <cellStyle name="Normal 6 13 4" xfId="1844" xr:uid="{35153EBA-49C4-47E6-9F52-EB7845E30F41}"/>
    <cellStyle name="Normal 6 14" xfId="1845" xr:uid="{39E177B7-7538-432E-8D59-11197DC82F3C}"/>
    <cellStyle name="Normal 6 14 2" xfId="1846" xr:uid="{8D395CB2-D9E5-49A8-9DC7-9EBDF20DE9C6}"/>
    <cellStyle name="Normal 6 14 3" xfId="1847" xr:uid="{8F67BF5A-32CB-40DF-B207-F37E002FBC13}"/>
    <cellStyle name="Normal 6 14 4" xfId="1848" xr:uid="{E8F07B0B-9EC8-4CF5-88FB-A1AF43AA23AD}"/>
    <cellStyle name="Normal 6 15" xfId="1849" xr:uid="{638DFBCE-C12C-4246-B20D-9FF904D4DAF5}"/>
    <cellStyle name="Normal 6 15 2" xfId="1850" xr:uid="{24B6E86E-5105-4BEC-BF29-E1D7ABB93076}"/>
    <cellStyle name="Normal 6 15 3" xfId="1851" xr:uid="{3B52BB8C-CB74-4542-9D21-A0E754858294}"/>
    <cellStyle name="Normal 6 15 4" xfId="1852" xr:uid="{17482FDF-FFBE-4BB4-8F97-0A13EB0DB592}"/>
    <cellStyle name="Normal 6 16" xfId="1853" xr:uid="{427C6A31-6827-4137-8145-BE1964C531C9}"/>
    <cellStyle name="Normal 6 16 2" xfId="1854" xr:uid="{AFC84F91-49CA-42BB-8D49-151D9F06878D}"/>
    <cellStyle name="Normal 6 16 3" xfId="1855" xr:uid="{8D85A2DF-6559-4561-A2E3-57A6DE1439B7}"/>
    <cellStyle name="Normal 6 16 4" xfId="1856" xr:uid="{1DCB8EA0-362E-4E29-A18E-4006B38B6903}"/>
    <cellStyle name="Normal 6 17" xfId="1857" xr:uid="{E01910EC-0612-40AA-8997-8109ECB08592}"/>
    <cellStyle name="Normal 6 17 2" xfId="1858" xr:uid="{FA625A8F-71F6-49BA-AC36-6D36EA5DA079}"/>
    <cellStyle name="Normal 6 17 3" xfId="1859" xr:uid="{253A5369-C26C-4B23-A4D3-2A40540BC07C}"/>
    <cellStyle name="Normal 6 17 4" xfId="1860" xr:uid="{37F2B6A9-94BB-4EE3-B3BF-90D70197FEDD}"/>
    <cellStyle name="Normal 6 18" xfId="1861" xr:uid="{D7A757F3-5372-45F1-B8B8-EC9EACCE89FF}"/>
    <cellStyle name="Normal 6 18 2" xfId="1862" xr:uid="{8670E2AF-3D78-4A86-A3B2-34DED265B26D}"/>
    <cellStyle name="Normal 6 18 3" xfId="1863" xr:uid="{FFC4372B-1914-4E21-A060-15DEA1FE6148}"/>
    <cellStyle name="Normal 6 18 4" xfId="1864" xr:uid="{FF4BBF49-4C60-4695-B4BF-9E8EB1DE5537}"/>
    <cellStyle name="Normal 6 19" xfId="1865" xr:uid="{D5A745D7-8E77-43BA-BDB1-3BAA9E366C13}"/>
    <cellStyle name="Normal 6 19 2" xfId="1866" xr:uid="{B73FC1F9-ACB7-4B9E-B737-3F466363EDC8}"/>
    <cellStyle name="Normal 6 19 3" xfId="1867" xr:uid="{B652E69B-251E-4AEE-AB5C-557F0EBC33A1}"/>
    <cellStyle name="Normal 6 19 4" xfId="1868" xr:uid="{9468E593-671E-40E9-95E9-464F537B82F5}"/>
    <cellStyle name="Normal 6 2" xfId="1869" xr:uid="{9A4CC8F5-E40C-42D5-BCCE-0D32014FF244}"/>
    <cellStyle name="Normal 6 2 2" xfId="1870" xr:uid="{1621B4C6-BC33-4101-8CE5-B5CF0963598C}"/>
    <cellStyle name="Normal 6 2 3" xfId="1871" xr:uid="{95420296-8AF7-40E8-9DE1-81767B3FD2D8}"/>
    <cellStyle name="Normal 6 2 4" xfId="1872" xr:uid="{23BABD26-08E0-413A-8522-4C40DB0E1081}"/>
    <cellStyle name="Normal 6 2 5" xfId="1873" xr:uid="{D7EBF303-56DB-4360-82B1-22AA5AD70FF1}"/>
    <cellStyle name="Normal 6 20" xfId="1874" xr:uid="{ABB8C61E-BDE8-458A-8D86-8B0DD00D2349}"/>
    <cellStyle name="Normal 6 20 2" xfId="1875" xr:uid="{5E7D8915-8D51-4285-B084-78951A377AC4}"/>
    <cellStyle name="Normal 6 20 3" xfId="1876" xr:uid="{50B14DD6-97D6-45F3-A34B-ACB1C0BC3754}"/>
    <cellStyle name="Normal 6 20 4" xfId="1877" xr:uid="{685ED7A3-0984-4BC2-BD5E-36C352ABD2B1}"/>
    <cellStyle name="Normal 6 21" xfId="1878" xr:uid="{3A5F2C55-ACEE-49D6-8C13-5144390A68AE}"/>
    <cellStyle name="Normal 6 21 2" xfId="1879" xr:uid="{72E851B6-EE60-4FEA-868D-154BD09985C3}"/>
    <cellStyle name="Normal 6 21 3" xfId="1880" xr:uid="{D2D12A5A-2143-46D6-8227-4F59C6B90D01}"/>
    <cellStyle name="Normal 6 21 4" xfId="1881" xr:uid="{9B1D2E7C-5687-43AF-82AD-7D6DF5D1E49C}"/>
    <cellStyle name="Normal 6 22" xfId="1882" xr:uid="{29405C63-9E79-4F6F-AF1B-15AD11ECA656}"/>
    <cellStyle name="Normal 6 22 2" xfId="1883" xr:uid="{0D10EE48-DB73-414A-91A3-D785CC1325E8}"/>
    <cellStyle name="Normal 6 22 3" xfId="1884" xr:uid="{D18E8CA2-A5F6-4B18-9FF3-EE06630DC436}"/>
    <cellStyle name="Normal 6 22 4" xfId="1885" xr:uid="{392D6B44-FD61-4D29-87B4-1060A2826955}"/>
    <cellStyle name="Normal 6 23" xfId="1886" xr:uid="{30750D9E-D472-4EB2-ADA7-9238CD8529AB}"/>
    <cellStyle name="Normal 6 23 2" xfId="1887" xr:uid="{917CD64C-D03E-414B-80FA-85FBD6A7245F}"/>
    <cellStyle name="Normal 6 23 3" xfId="1888" xr:uid="{C323853D-3920-4CA1-80E1-7B4A2AC6D1AE}"/>
    <cellStyle name="Normal 6 23 4" xfId="1889" xr:uid="{E5A1DE18-D838-4606-BD1C-21CA31E63E7A}"/>
    <cellStyle name="Normal 6 24" xfId="1890" xr:uid="{A848DEF8-99AA-4C5E-A83E-99CA2EAF539C}"/>
    <cellStyle name="Normal 6 24 2" xfId="1891" xr:uid="{DA46EFCB-CD3F-4EA3-8D15-28D28A6460E6}"/>
    <cellStyle name="Normal 6 24 3" xfId="1892" xr:uid="{7CAC9D2D-CADA-4D78-9B34-4704DBF8F65F}"/>
    <cellStyle name="Normal 6 24 4" xfId="1893" xr:uid="{A98F91B5-7123-448A-BDAB-D8661DB1FF74}"/>
    <cellStyle name="Normal 6 25" xfId="1894" xr:uid="{6C81D58E-E260-40F5-8D58-FE94FBD46247}"/>
    <cellStyle name="Normal 6 25 2" xfId="1895" xr:uid="{F5445F32-84CC-407E-8404-3494D4746D17}"/>
    <cellStyle name="Normal 6 25 3" xfId="1896" xr:uid="{C8F1DAA1-7887-430F-91A3-B69E024CD1F9}"/>
    <cellStyle name="Normal 6 25 4" xfId="1897" xr:uid="{A4DCAE78-CA91-41B2-8FE1-7ACA6E089D51}"/>
    <cellStyle name="Normal 6 26" xfId="1898" xr:uid="{32A4F6E2-AF66-41F3-9542-248B0F087388}"/>
    <cellStyle name="Normal 6 26 2" xfId="1899" xr:uid="{262463C5-1EB4-47FA-950A-807784B59ABE}"/>
    <cellStyle name="Normal 6 26 3" xfId="1900" xr:uid="{5CA32819-9835-45E8-A129-AE1FE9754BF2}"/>
    <cellStyle name="Normal 6 26 4" xfId="1901" xr:uid="{F9AAB5DA-DDBF-4191-B150-87F3B10F95F5}"/>
    <cellStyle name="Normal 6 27" xfId="1902" xr:uid="{1ABB488A-0574-4BDD-A70E-44B002C00B16}"/>
    <cellStyle name="Normal 6 27 2" xfId="1903" xr:uid="{7489F011-CED7-46B6-882D-F25A70824646}"/>
    <cellStyle name="Normal 6 27 3" xfId="1904" xr:uid="{C4A54014-4B1C-45D2-82D8-D6F7BDF64131}"/>
    <cellStyle name="Normal 6 27 4" xfId="1905" xr:uid="{7A59C8FF-716D-497D-8815-D0F9D9B0305E}"/>
    <cellStyle name="Normal 6 28" xfId="1906" xr:uid="{31B794AE-B130-414E-9E40-BDE4C42C9895}"/>
    <cellStyle name="Normal 6 28 2" xfId="1907" xr:uid="{C1127044-EED3-4A19-B9C1-E65251F27F3B}"/>
    <cellStyle name="Normal 6 28 3" xfId="1908" xr:uid="{FB290358-E521-457A-B7B8-52CCE8F91B17}"/>
    <cellStyle name="Normal 6 28 4" xfId="1909" xr:uid="{29DD9A5C-0226-4EC7-93E4-FDC6225FC001}"/>
    <cellStyle name="Normal 6 29" xfId="1910" xr:uid="{FACCD055-4880-4AE3-84C4-CF9E4EE9F1A4}"/>
    <cellStyle name="Normal 6 29 2" xfId="1911" xr:uid="{1D379EAF-426B-4C59-BCC7-183DA19991C1}"/>
    <cellStyle name="Normal 6 29 3" xfId="1912" xr:uid="{43F797B0-CF15-4762-BCCF-131BC1340D0A}"/>
    <cellStyle name="Normal 6 29 4" xfId="1913" xr:uid="{F7F24949-597A-44FA-B2F2-AE27B275D31D}"/>
    <cellStyle name="Normal 6 3" xfId="1914" xr:uid="{AFE17821-B4D7-448F-B033-1AA961D6FED9}"/>
    <cellStyle name="Normal 6 3 2" xfId="1915" xr:uid="{B9C8569A-C5E7-46DC-95A7-6E4096414A7C}"/>
    <cellStyle name="Normal 6 3 3" xfId="1916" xr:uid="{E1F7F5A3-8AB2-4C3D-8FB0-AC2348D2DD37}"/>
    <cellStyle name="Normal 6 3 4" xfId="1917" xr:uid="{ACB83168-CFC5-4285-B622-6DE5D065A2DF}"/>
    <cellStyle name="Normal 6 30" xfId="1918" xr:uid="{D6FB7E35-AAC6-45B9-B1E2-CE77E980A4B8}"/>
    <cellStyle name="Normal 6 30 2" xfId="1919" xr:uid="{86D48F0F-C6D6-4590-90B3-BE363FCB07FB}"/>
    <cellStyle name="Normal 6 30 3" xfId="1920" xr:uid="{19313B73-8248-4D28-A4F7-AFC62FD41BD7}"/>
    <cellStyle name="Normal 6 30 4" xfId="1921" xr:uid="{AA1375D8-154F-4FD8-9F92-6A850870BFAF}"/>
    <cellStyle name="Normal 6 31" xfId="1922" xr:uid="{3B67ED2C-FFB2-418C-8EBF-5980786AF0A7}"/>
    <cellStyle name="Normal 6 31 2" xfId="1923" xr:uid="{9CD0024D-BD82-493A-B621-3A11562A9925}"/>
    <cellStyle name="Normal 6 31 3" xfId="1924" xr:uid="{C64E48F9-9974-413F-A7F8-1AF2FCD9903A}"/>
    <cellStyle name="Normal 6 31 4" xfId="1925" xr:uid="{99EF784B-4D24-4F23-889C-39A224F5F2F1}"/>
    <cellStyle name="Normal 6 32" xfId="1926" xr:uid="{B7DFF76F-630B-43ED-B124-D5B11F0B3671}"/>
    <cellStyle name="Normal 6 32 2" xfId="1927" xr:uid="{68834E9D-D454-495D-B436-A7CC55931618}"/>
    <cellStyle name="Normal 6 32 3" xfId="1928" xr:uid="{65B7A333-3648-45F6-BE83-C0A75FEEDF2A}"/>
    <cellStyle name="Normal 6 32 4" xfId="1929" xr:uid="{03B84D24-466C-4A45-A5B1-42DC973AB01B}"/>
    <cellStyle name="Normal 6 33" xfId="1930" xr:uid="{9FA5F0E7-0AA0-43CD-B467-8E4308FECB7A}"/>
    <cellStyle name="Normal 6 33 2" xfId="1931" xr:uid="{1DEE1FA4-A5A8-4CFF-9610-507A80DB593E}"/>
    <cellStyle name="Normal 6 33 3" xfId="1932" xr:uid="{AF233AD8-86E4-4283-94C9-598C25C3A807}"/>
    <cellStyle name="Normal 6 33 4" xfId="1933" xr:uid="{9E895A8A-FF35-4CB9-89AA-B5C826B56023}"/>
    <cellStyle name="Normal 6 34" xfId="1934" xr:uid="{E70FD6C4-D953-4D99-B59A-E570BD29B93A}"/>
    <cellStyle name="Normal 6 34 2" xfId="1935" xr:uid="{0B06E55A-4BA0-46C8-9FBC-D7ADC22B0D64}"/>
    <cellStyle name="Normal 6 34 3" xfId="1936" xr:uid="{FEC4AE2D-3A5D-4F93-9319-DA99C2188FB4}"/>
    <cellStyle name="Normal 6 34 4" xfId="1937" xr:uid="{3AD40F11-9EAF-4211-8AEC-24E5E77BF94E}"/>
    <cellStyle name="Normal 6 35" xfId="1938" xr:uid="{2C430B6B-4ECB-4708-A2D8-4D1919CE8CC1}"/>
    <cellStyle name="Normal 6 35 2" xfId="1939" xr:uid="{97D5C026-5855-439C-8019-54FB3E6F7CC4}"/>
    <cellStyle name="Normal 6 35 3" xfId="1940" xr:uid="{D6A5DA0D-5E59-4F24-B8A1-A0A8AC27C556}"/>
    <cellStyle name="Normal 6 35 4" xfId="1941" xr:uid="{EB7137CD-BD1C-4E89-8774-147F908873D3}"/>
    <cellStyle name="Normal 6 36" xfId="1942" xr:uid="{983614F0-6F10-4209-B984-DC6071690542}"/>
    <cellStyle name="Normal 6 36 2" xfId="1943" xr:uid="{48775528-B653-4172-813C-5FDEF79CDC24}"/>
    <cellStyle name="Normal 6 36 3" xfId="1944" xr:uid="{0A397437-C8F8-4919-84B2-AC8C427D47EF}"/>
    <cellStyle name="Normal 6 36 4" xfId="1945" xr:uid="{B5394FB7-B8A1-4F96-B7E8-25567FFC7258}"/>
    <cellStyle name="Normal 6 37" xfId="1946" xr:uid="{865DE3F7-95E1-4DF6-9C1E-AC150DD493F9}"/>
    <cellStyle name="Normal 6 37 2" xfId="1947" xr:uid="{85C6BD37-7134-44A3-98C6-FF50F1D52A9E}"/>
    <cellStyle name="Normal 6 37 3" xfId="1948" xr:uid="{5B107C98-0D41-4D92-BA7C-4062C2CD57ED}"/>
    <cellStyle name="Normal 6 37 4" xfId="1949" xr:uid="{D738B4CF-669B-4DEB-BBED-A1EB0D0FC63C}"/>
    <cellStyle name="Normal 6 38" xfId="1950" xr:uid="{15C1DEB4-133C-4B32-B8FA-113DA57F1226}"/>
    <cellStyle name="Normal 6 38 2" xfId="1951" xr:uid="{CF312862-2A4F-427A-A149-C134FF37FEE0}"/>
    <cellStyle name="Normal 6 38 3" xfId="1952" xr:uid="{7DAD2EE4-865F-4A74-8F29-7EE2FB4D29BE}"/>
    <cellStyle name="Normal 6 38 4" xfId="1953" xr:uid="{7C2E9DA8-5BF6-48AA-9C43-0E0758A2628A}"/>
    <cellStyle name="Normal 6 39" xfId="1954" xr:uid="{B4ED0034-A392-4F81-8172-6AAFDE00DE2E}"/>
    <cellStyle name="Normal 6 39 2" xfId="1955" xr:uid="{2C8F028E-C2D4-47A4-8858-393BFDF7BB2D}"/>
    <cellStyle name="Normal 6 39 3" xfId="1956" xr:uid="{4170AA11-CF80-4F0B-91FD-0CB2B776A6BD}"/>
    <cellStyle name="Normal 6 39 4" xfId="1957" xr:uid="{61159269-346D-4306-8885-FE6B53EE2402}"/>
    <cellStyle name="Normal 6 4" xfId="1958" xr:uid="{29A3E0BF-7902-4366-9940-A099DDBE4713}"/>
    <cellStyle name="Normal 6 4 2" xfId="1959" xr:uid="{3B6DE461-D2EC-4D4C-848C-BB94E86A5E32}"/>
    <cellStyle name="Normal 6 4 3" xfId="1960" xr:uid="{669D6012-38B4-43B0-8758-3FC0C0FAA6F3}"/>
    <cellStyle name="Normal 6 4 4" xfId="1961" xr:uid="{F7A316E6-80EB-4342-8038-D2973743EABD}"/>
    <cellStyle name="Normal 6 4 5" xfId="1962" xr:uid="{CA2A81BE-D8DF-497D-BB0A-CF4533599C4A}"/>
    <cellStyle name="Normal 6 40" xfId="1963" xr:uid="{DDD5EFB6-F4C4-4AE6-B6B3-1DB399521344}"/>
    <cellStyle name="Normal 6 40 2" xfId="1964" xr:uid="{DAD84DF9-4C42-486E-A824-384D3A1C227E}"/>
    <cellStyle name="Normal 6 40 3" xfId="1965" xr:uid="{FE8089B5-1242-4AF9-AC2C-A67C55DEC2A6}"/>
    <cellStyle name="Normal 6 40 4" xfId="1966" xr:uid="{DF3107AE-3A85-41E5-ABA9-0A816A7E097E}"/>
    <cellStyle name="Normal 6 41" xfId="1967" xr:uid="{5D0B8BB5-F8F1-46D7-93AD-3BDEEC7BC2C2}"/>
    <cellStyle name="Normal 6 41 2" xfId="1968" xr:uid="{C87DB997-3D30-4DDE-B546-EF1F7E369FF4}"/>
    <cellStyle name="Normal 6 41 3" xfId="1969" xr:uid="{5424EC47-DD89-47F3-B607-6C75527843CD}"/>
    <cellStyle name="Normal 6 41 4" xfId="1970" xr:uid="{A09332D1-2D9E-4069-8FFB-D59EAB33E4FC}"/>
    <cellStyle name="Normal 6 42" xfId="1971" xr:uid="{CAF6FDCE-1A8A-4EA1-B9C1-E6DABB8C8B5E}"/>
    <cellStyle name="Normal 6 42 2" xfId="1972" xr:uid="{04ED6077-40DE-448B-8C42-829E520C0C86}"/>
    <cellStyle name="Normal 6 42 3" xfId="1973" xr:uid="{AF0B4158-5D34-438E-AE33-62D6FEF2CD1E}"/>
    <cellStyle name="Normal 6 42 4" xfId="1974" xr:uid="{97CCE0F9-62C2-47BB-AD68-A8A097A1050D}"/>
    <cellStyle name="Normal 6 43" xfId="1975" xr:uid="{A5C97012-8C94-428B-9C3C-EC1EE909E403}"/>
    <cellStyle name="Normal 6 43 2" xfId="1976" xr:uid="{0274ED7C-E06F-42F0-9FF7-76C3AEB478E7}"/>
    <cellStyle name="Normal 6 43 3" xfId="1977" xr:uid="{64ECB4CA-FA94-4F67-9518-7ACA7C5AD070}"/>
    <cellStyle name="Normal 6 43 4" xfId="1978" xr:uid="{5E76330C-16E8-4A18-B835-1AEA8F279AC0}"/>
    <cellStyle name="Normal 6 44" xfId="1979" xr:uid="{2BA79576-02CE-441F-922C-98856393B418}"/>
    <cellStyle name="Normal 6 44 2" xfId="1980" xr:uid="{4229449F-EA98-4C84-BEA1-F134846D9364}"/>
    <cellStyle name="Normal 6 44 3" xfId="1981" xr:uid="{17A46A0A-E466-4CBC-93FF-049591C07B40}"/>
    <cellStyle name="Normal 6 44 4" xfId="1982" xr:uid="{7ADC0455-9C1F-41E2-A378-9318F3D41435}"/>
    <cellStyle name="Normal 6 45" xfId="1983" xr:uid="{3B1F9A63-BF52-42CD-AC70-D8BEF104C3D3}"/>
    <cellStyle name="Normal 6 45 2" xfId="1984" xr:uid="{9EBF69C6-7DCF-456B-BC53-0F764CC0EC73}"/>
    <cellStyle name="Normal 6 45 3" xfId="1985" xr:uid="{220A826D-E88A-4E55-9F85-90E47A3BAD19}"/>
    <cellStyle name="Normal 6 45 4" xfId="1986" xr:uid="{6C93264B-8B24-423B-BAB8-189544CEF921}"/>
    <cellStyle name="Normal 6 46" xfId="1828" xr:uid="{81B05649-68FC-45BD-AEC8-F1AEE48B947B}"/>
    <cellStyle name="Normal 6 47" xfId="2239" xr:uid="{D8DB8EFC-47D2-4F2E-8390-2F6E2134BFDD}"/>
    <cellStyle name="Normal 6 47 2" xfId="2249" xr:uid="{40C851A4-2873-4B4E-BF37-CE85F8E6E560}"/>
    <cellStyle name="Normal 6 48" xfId="2248" xr:uid="{1BE8A8C1-5B0C-4CE0-A176-1065324A1B74}"/>
    <cellStyle name="Normal 6 5" xfId="1987" xr:uid="{21401A32-A8D7-4BA2-99C5-1696B2EAF1C4}"/>
    <cellStyle name="Normal 6 5 2" xfId="1988" xr:uid="{5455D263-273C-434F-8A81-593039E59F22}"/>
    <cellStyle name="Normal 6 5 3" xfId="1989" xr:uid="{23E3690C-CB89-410D-A5C8-9FE4D68100D3}"/>
    <cellStyle name="Normal 6 5 4" xfId="1990" xr:uid="{1B419586-E76A-4D2A-B7F5-6BC44049C9B5}"/>
    <cellStyle name="Normal 6 50 2" xfId="76" xr:uid="{706A8DEE-CF98-4E8F-9A82-768DB7469E69}"/>
    <cellStyle name="Normal 6 6" xfId="1991" xr:uid="{09261540-7925-4621-87F1-465D4C946678}"/>
    <cellStyle name="Normal 6 6 2" xfId="1992" xr:uid="{2716584B-DA44-4243-ACC9-29C823821013}"/>
    <cellStyle name="Normal 6 6 3" xfId="1993" xr:uid="{7B7C48CB-D1C7-466A-8537-102D0E985669}"/>
    <cellStyle name="Normal 6 6 4" xfId="1994" xr:uid="{B7D9A005-DB46-489A-98D1-329DE0D2516F}"/>
    <cellStyle name="Normal 6 7" xfId="1995" xr:uid="{46CBD290-6861-4F1F-8E62-BB34694AF9C7}"/>
    <cellStyle name="Normal 6 7 2" xfId="1996" xr:uid="{1FC5A917-3160-402B-9880-1E90703E04DA}"/>
    <cellStyle name="Normal 6 7 3" xfId="1997" xr:uid="{99549484-4F96-4D4E-8F26-12D39BA01F0F}"/>
    <cellStyle name="Normal 6 7 4" xfId="1998" xr:uid="{ECCAEF95-186F-4159-9B31-336E8C8C11FF}"/>
    <cellStyle name="Normal 6 8" xfId="1999" xr:uid="{2850946A-D97F-411F-BFD9-F36504CA89B3}"/>
    <cellStyle name="Normal 6 8 2" xfId="2000" xr:uid="{FD01E0A8-D219-4611-A356-ACAD67406305}"/>
    <cellStyle name="Normal 6 8 3" xfId="2001" xr:uid="{34D4A7E8-96F4-48CB-ADAA-81AB3A98023B}"/>
    <cellStyle name="Normal 6 8 4" xfId="2002" xr:uid="{6E6E67C4-41F4-49A2-8CFC-44E38D3F6547}"/>
    <cellStyle name="Normal 6 9" xfId="2003" xr:uid="{CBD4F256-C09B-4AAC-89E0-A5844FD2037B}"/>
    <cellStyle name="Normal 6 9 2" xfId="2004" xr:uid="{A6FB6E02-7905-4F18-B0B6-8B87EC5EE027}"/>
    <cellStyle name="Normal 6 9 3" xfId="2005" xr:uid="{878F868C-F5C7-4055-9CB7-BC2D428B5385}"/>
    <cellStyle name="Normal 6 9 4" xfId="2006" xr:uid="{33C8D6E6-B4A0-40B1-BCCD-D79F67B8CFC4}"/>
    <cellStyle name="Normal 60 2" xfId="67" xr:uid="{23DCFB56-F65F-49DC-BB34-57F16808F334}"/>
    <cellStyle name="Normal 62" xfId="63" xr:uid="{75EB9072-14AC-4EB6-82AE-494EE9E2C034}"/>
    <cellStyle name="Normal 62 2" xfId="61" xr:uid="{08D683A8-82F9-412B-A272-1B6D544D0EBF}"/>
    <cellStyle name="Normal 7" xfId="23" xr:uid="{EABBBD87-1D3F-4379-8250-1D356687CE6B}"/>
    <cellStyle name="Normal 7 10" xfId="2008" xr:uid="{288DB5C7-AB1C-4FC0-8A9A-EF9CA66B7D98}"/>
    <cellStyle name="Normal 7 10 2" xfId="2009" xr:uid="{3F30A5A2-4152-43F0-8041-797BBF1CE35F}"/>
    <cellStyle name="Normal 7 10 3" xfId="2010" xr:uid="{B82816C0-ED09-4CEC-8A45-95F51DB57757}"/>
    <cellStyle name="Normal 7 10 4" xfId="2011" xr:uid="{68D10360-92B4-45FC-AB98-1FFA8580D149}"/>
    <cellStyle name="Normal 7 11" xfId="2012" xr:uid="{14659999-75D7-4DA8-B0F2-9B32C279B551}"/>
    <cellStyle name="Normal 7 11 2" xfId="2013" xr:uid="{1A2443CC-D07B-4E2B-8086-34DE681DB140}"/>
    <cellStyle name="Normal 7 11 3" xfId="2014" xr:uid="{17643DC7-F5E1-499C-A94A-D3AA1F0A3785}"/>
    <cellStyle name="Normal 7 11 4" xfId="2015" xr:uid="{5589370F-7151-49C1-9156-946F16904C41}"/>
    <cellStyle name="Normal 7 12" xfId="2016" xr:uid="{2D462F5A-41B2-43B8-B668-F4DF6D16A29C}"/>
    <cellStyle name="Normal 7 12 2" xfId="2017" xr:uid="{C94F1F14-0E00-46B7-90A5-5FEAE742BE2D}"/>
    <cellStyle name="Normal 7 12 3" xfId="2018" xr:uid="{96D31697-52BD-4A16-AF58-A16DBD286BA9}"/>
    <cellStyle name="Normal 7 12 4" xfId="2019" xr:uid="{8C30055A-1762-47CD-ACED-5992A7344814}"/>
    <cellStyle name="Normal 7 13" xfId="2020" xr:uid="{A5F7B34C-27DE-4366-B67C-39F78C3E7047}"/>
    <cellStyle name="Normal 7 13 2" xfId="2021" xr:uid="{CA1F23AE-70B4-48F3-B723-1719029C8F69}"/>
    <cellStyle name="Normal 7 13 3" xfId="2022" xr:uid="{B30925C3-892E-4846-B98F-DB873BFA74C7}"/>
    <cellStyle name="Normal 7 13 4" xfId="2023" xr:uid="{4E32583B-B191-4A49-AB06-B2137AD78834}"/>
    <cellStyle name="Normal 7 14" xfId="2024" xr:uid="{FDB56D0B-0340-4C92-93A9-B1FAB04310FF}"/>
    <cellStyle name="Normal 7 14 2" xfId="2025" xr:uid="{93E61179-09A9-4844-BD12-F0E4F4F1216A}"/>
    <cellStyle name="Normal 7 14 3" xfId="2026" xr:uid="{FB6D7965-BFE6-4D6C-B018-FDF7A6D107E8}"/>
    <cellStyle name="Normal 7 14 4" xfId="2027" xr:uid="{BFDFE650-B1FB-44FB-918B-7A20AB4FF4DD}"/>
    <cellStyle name="Normal 7 15" xfId="2028" xr:uid="{EC512C2C-8D1A-4D31-9FE9-27B6D33C70EB}"/>
    <cellStyle name="Normal 7 15 2" xfId="2029" xr:uid="{C76644D3-0DA1-4DC7-A745-84FEA90097DC}"/>
    <cellStyle name="Normal 7 15 3" xfId="2030" xr:uid="{31DC7ADB-3DE0-4802-833C-58899E38A855}"/>
    <cellStyle name="Normal 7 15 4" xfId="2031" xr:uid="{0D1C669D-1737-44BC-814C-034715BC9C96}"/>
    <cellStyle name="Normal 7 16" xfId="2032" xr:uid="{D17A5EC5-0772-4D65-8C14-AF25926F8A3A}"/>
    <cellStyle name="Normal 7 16 2" xfId="2033" xr:uid="{C9BD65B1-8669-4739-8383-FE3BAB738EC6}"/>
    <cellStyle name="Normal 7 16 3" xfId="2034" xr:uid="{9B591420-116B-4E4E-839C-280A9B14EAB8}"/>
    <cellStyle name="Normal 7 16 4" xfId="2035" xr:uid="{CBB27C21-F97C-449B-80C2-2E9CC818EE08}"/>
    <cellStyle name="Normal 7 17" xfId="2036" xr:uid="{E7D00823-C730-4E37-8417-58C9D33CBBCF}"/>
    <cellStyle name="Normal 7 17 2" xfId="2037" xr:uid="{CA847D4F-6014-4869-800B-5A07BAD16784}"/>
    <cellStyle name="Normal 7 17 3" xfId="2038" xr:uid="{D329BD89-2C1C-492B-8533-99D7FC5F00F4}"/>
    <cellStyle name="Normal 7 17 4" xfId="2039" xr:uid="{B5A558F9-D356-4EB6-84A9-C30837BE75AD}"/>
    <cellStyle name="Normal 7 18" xfId="2040" xr:uid="{B9AD8468-FCAD-4FC8-A58F-BFF913C92BD9}"/>
    <cellStyle name="Normal 7 18 2" xfId="2041" xr:uid="{0534766E-1D82-42D6-938F-515D159FB61F}"/>
    <cellStyle name="Normal 7 18 3" xfId="2042" xr:uid="{93532F95-32AE-4E54-AAFB-146C0AE0F397}"/>
    <cellStyle name="Normal 7 18 4" xfId="2043" xr:uid="{0A1772E0-9EAD-4017-808F-48571DBF8EDA}"/>
    <cellStyle name="Normal 7 19" xfId="2044" xr:uid="{057CED70-5AA7-4C52-9631-8F544F815259}"/>
    <cellStyle name="Normal 7 19 2" xfId="2045" xr:uid="{8CE56A1F-6A33-4892-B85C-FBAC680FDFCF}"/>
    <cellStyle name="Normal 7 19 3" xfId="2046" xr:uid="{08B95725-7CC2-448F-BBE0-AAD29D5C53D5}"/>
    <cellStyle name="Normal 7 19 4" xfId="2047" xr:uid="{6E61D6F5-029F-414C-93A6-03FAD48D6262}"/>
    <cellStyle name="Normal 7 2" xfId="2048" xr:uid="{C45484AF-C502-4CF6-8A99-C6099E61217E}"/>
    <cellStyle name="Normal 7 2 2" xfId="2049" xr:uid="{470070CC-2588-4CB0-9440-41CF937C40FB}"/>
    <cellStyle name="Normal 7 2 3" xfId="2050" xr:uid="{332DF2FC-7664-460B-8BB0-B702B67AD96F}"/>
    <cellStyle name="Normal 7 2 4" xfId="2051" xr:uid="{341D0376-1510-4E39-9980-3998AB1F0D0F}"/>
    <cellStyle name="Normal 7 20" xfId="2052" xr:uid="{E422861C-E1AB-4C5B-810B-B9D2A1E63FCA}"/>
    <cellStyle name="Normal 7 20 2" xfId="2053" xr:uid="{488D8C88-CB93-4776-B68D-7583F1FCD1F4}"/>
    <cellStyle name="Normal 7 20 3" xfId="2054" xr:uid="{842A5CBF-AF8B-45CC-8E5C-251E9887BC93}"/>
    <cellStyle name="Normal 7 20 4" xfId="2055" xr:uid="{FF8EE073-79D1-4E7A-9E5A-9AFA3B54AEFE}"/>
    <cellStyle name="Normal 7 21" xfId="2056" xr:uid="{D3B780C4-CC79-4183-BCA3-0A9D515CAF99}"/>
    <cellStyle name="Normal 7 21 2" xfId="2057" xr:uid="{74334B5A-7DBA-470B-AA04-650195E867E0}"/>
    <cellStyle name="Normal 7 21 3" xfId="2058" xr:uid="{637D8463-B829-4C7D-935A-B3AD5228A960}"/>
    <cellStyle name="Normal 7 21 4" xfId="2059" xr:uid="{6A4AFB52-3FC4-4273-9BF8-68371A5370C1}"/>
    <cellStyle name="Normal 7 22" xfId="2060" xr:uid="{D2736439-1AA4-45DB-8D69-D93BBD91C7D7}"/>
    <cellStyle name="Normal 7 22 2" xfId="2061" xr:uid="{9EFBFA4D-AF95-40CC-B6DA-0E4032AD4204}"/>
    <cellStyle name="Normal 7 22 3" xfId="2062" xr:uid="{3441AF94-DCC0-42AA-88AE-ABA67B9A6234}"/>
    <cellStyle name="Normal 7 22 4" xfId="2063" xr:uid="{DAF57113-A229-4723-A662-9A2CA4B2B7A2}"/>
    <cellStyle name="Normal 7 23" xfId="2064" xr:uid="{0359BE10-40BF-45E4-927D-63E691743337}"/>
    <cellStyle name="Normal 7 23 2" xfId="2065" xr:uid="{44589005-6709-4055-B24D-4F72F3180E8B}"/>
    <cellStyle name="Normal 7 23 3" xfId="2066" xr:uid="{7666990B-4ADB-430C-81FD-2DA091392E87}"/>
    <cellStyle name="Normal 7 23 4" xfId="2067" xr:uid="{9C4048C2-16CB-4822-A82E-0DCA0A55F5A8}"/>
    <cellStyle name="Normal 7 24" xfId="2068" xr:uid="{EB87D9FB-C8BE-4AD5-8BC8-4B4A0FCBBD68}"/>
    <cellStyle name="Normal 7 24 2" xfId="2069" xr:uid="{AAF0543B-BD50-45F6-919C-9376304B24DF}"/>
    <cellStyle name="Normal 7 24 3" xfId="2070" xr:uid="{7EB909F4-F45E-4E87-BF92-281CC207EB7A}"/>
    <cellStyle name="Normal 7 24 4" xfId="2071" xr:uid="{FB5D00E0-81B9-47A1-853E-ABF8752F6C4C}"/>
    <cellStyle name="Normal 7 25" xfId="2072" xr:uid="{84C83C2B-8A2D-414D-96BB-A1DD404D3A41}"/>
    <cellStyle name="Normal 7 25 2" xfId="2073" xr:uid="{5CFE9726-E473-4C60-843A-31751534315B}"/>
    <cellStyle name="Normal 7 25 3" xfId="2074" xr:uid="{76E83305-2190-49F4-886B-E5DE8A75F7A5}"/>
    <cellStyle name="Normal 7 25 4" xfId="2075" xr:uid="{B8124832-C944-4CD1-B504-0BB434F778E6}"/>
    <cellStyle name="Normal 7 26" xfId="2076" xr:uid="{0B8C72A1-DC63-4328-9536-7735E5DBC1CF}"/>
    <cellStyle name="Normal 7 26 2" xfId="2077" xr:uid="{2F79026E-A106-45A8-9DA4-41F73FE49844}"/>
    <cellStyle name="Normal 7 26 3" xfId="2078" xr:uid="{E96F7782-D8D0-4E11-9EB8-4FDC51317905}"/>
    <cellStyle name="Normal 7 26 4" xfId="2079" xr:uid="{6463E54F-73A4-4718-A3AD-FC613ECE2346}"/>
    <cellStyle name="Normal 7 27" xfId="2080" xr:uid="{B6894C76-5F88-4A52-A627-782DDFE17EA8}"/>
    <cellStyle name="Normal 7 27 2" xfId="2081" xr:uid="{1914961E-821D-4E3F-A7B6-CE6257E23495}"/>
    <cellStyle name="Normal 7 27 3" xfId="2082" xr:uid="{E8180477-8E64-4F7A-B2F1-83611CDD361F}"/>
    <cellStyle name="Normal 7 27 4" xfId="2083" xr:uid="{B5693E7C-5D8B-434A-AAE4-B131C4B7A24C}"/>
    <cellStyle name="Normal 7 28" xfId="2084" xr:uid="{7E042328-68C4-498D-B1F5-D849A2BF7DAA}"/>
    <cellStyle name="Normal 7 28 2" xfId="2085" xr:uid="{3C322F69-3071-42D3-B0C8-D9C197213DCE}"/>
    <cellStyle name="Normal 7 28 3" xfId="2086" xr:uid="{C1206A28-6306-46EC-B15A-357EED26F360}"/>
    <cellStyle name="Normal 7 28 4" xfId="2087" xr:uid="{6411CDF1-233B-4E56-8416-61D1122CD9EA}"/>
    <cellStyle name="Normal 7 29" xfId="2088" xr:uid="{5398527A-264D-4EA6-A922-94B6A3855A24}"/>
    <cellStyle name="Normal 7 29 2" xfId="2089" xr:uid="{343FC4E9-4E7F-4C9A-AD0A-F09682247A87}"/>
    <cellStyle name="Normal 7 29 3" xfId="2090" xr:uid="{34F3A73A-9271-4EF5-9558-76DDE14B0818}"/>
    <cellStyle name="Normal 7 29 4" xfId="2091" xr:uid="{048A317A-8A16-423F-86B4-38B94E7B19AA}"/>
    <cellStyle name="Normal 7 3" xfId="2092" xr:uid="{BB148502-4E47-49CA-920F-4E93BE991AFA}"/>
    <cellStyle name="Normal 7 3 2" xfId="2093" xr:uid="{D731C667-0AF4-45B5-8E6D-2FB0557F5FE5}"/>
    <cellStyle name="Normal 7 3 3" xfId="2094" xr:uid="{7080B029-BDA2-4AF6-932C-82F7B645D6D8}"/>
    <cellStyle name="Normal 7 3 4" xfId="2095" xr:uid="{1A454444-F9B7-46DC-AD3D-24E37FD5279C}"/>
    <cellStyle name="Normal 7 30" xfId="2096" xr:uid="{FB08CCE2-21D3-4D3E-8730-78C4681FBC55}"/>
    <cellStyle name="Normal 7 30 2" xfId="2097" xr:uid="{AA218D21-A6F0-4243-AF5E-EB8E06DDBFCC}"/>
    <cellStyle name="Normal 7 30 3" xfId="2098" xr:uid="{A1A12BDB-3501-447E-918F-8C3E52AB51B2}"/>
    <cellStyle name="Normal 7 30 4" xfId="2099" xr:uid="{2C2535C7-6B2F-40E4-A0F7-4B2C7698840C}"/>
    <cellStyle name="Normal 7 31" xfId="2100" xr:uid="{C07384EA-6C68-4469-9E0D-75987B9EAA83}"/>
    <cellStyle name="Normal 7 31 2" xfId="2101" xr:uid="{53CEB3A9-187F-407F-BB03-CD43C9EBB0EA}"/>
    <cellStyle name="Normal 7 31 3" xfId="2102" xr:uid="{0DECBC40-51A8-4FB2-A142-C8AFE214D5E0}"/>
    <cellStyle name="Normal 7 31 4" xfId="2103" xr:uid="{C47B2651-B2C8-4DF5-AD2C-1C992A69F66D}"/>
    <cellStyle name="Normal 7 32" xfId="2104" xr:uid="{0139902D-07D0-4BCE-8D1E-2FEF36506E24}"/>
    <cellStyle name="Normal 7 32 2" xfId="2105" xr:uid="{6F82E0C5-695C-4515-A8AB-FEAFBC366D8C}"/>
    <cellStyle name="Normal 7 32 3" xfId="2106" xr:uid="{B0E670A3-50BD-4E68-987F-DD50228D8612}"/>
    <cellStyle name="Normal 7 32 4" xfId="2107" xr:uid="{491ED1E8-5613-45D2-A446-11A797A3CCE6}"/>
    <cellStyle name="Normal 7 33" xfId="2108" xr:uid="{FEEEDF32-065D-4704-BCB6-A23C159D062D}"/>
    <cellStyle name="Normal 7 33 2" xfId="2109" xr:uid="{51761397-187D-4E1E-9B8C-7E6C49051C7F}"/>
    <cellStyle name="Normal 7 33 3" xfId="2110" xr:uid="{3000055D-5E11-4565-BEFD-F975D1E12FE0}"/>
    <cellStyle name="Normal 7 33 4" xfId="2111" xr:uid="{8AA0D728-394C-446A-BF42-0EC5E72C302E}"/>
    <cellStyle name="Normal 7 34" xfId="2112" xr:uid="{5DB87E21-FACF-4BE7-ACBE-CE045BECD540}"/>
    <cellStyle name="Normal 7 34 2" xfId="2113" xr:uid="{54FFC061-3988-4A3D-9682-FF78D2F915C6}"/>
    <cellStyle name="Normal 7 34 3" xfId="2114" xr:uid="{6BFE314D-3E73-4847-A14C-BF6A29A4C49C}"/>
    <cellStyle name="Normal 7 34 4" xfId="2115" xr:uid="{ED90058F-4B6C-4C9F-AC77-915465482153}"/>
    <cellStyle name="Normal 7 35" xfId="2116" xr:uid="{0121ED89-057E-471B-B4AF-9621B02C32E5}"/>
    <cellStyle name="Normal 7 35 2" xfId="2117" xr:uid="{D8C5A8EE-74A5-4B8D-8A53-D734F40A9FA2}"/>
    <cellStyle name="Normal 7 35 3" xfId="2118" xr:uid="{BD355A7F-D2D6-4D56-8B0B-6AD9A312814A}"/>
    <cellStyle name="Normal 7 35 4" xfId="2119" xr:uid="{B6B0AB97-1C9C-4C9D-B8F7-809EBC545971}"/>
    <cellStyle name="Normal 7 36" xfId="2120" xr:uid="{D129C297-3008-4B6D-82DE-5B5ABEDC1F46}"/>
    <cellStyle name="Normal 7 36 2" xfId="2121" xr:uid="{7B33950A-9400-4E6E-8DA7-D1FFD3EBAAF9}"/>
    <cellStyle name="Normal 7 36 3" xfId="2122" xr:uid="{69DAA6A8-F11A-4889-B1F6-64019DAAFF23}"/>
    <cellStyle name="Normal 7 36 4" xfId="2123" xr:uid="{BCC7FEB2-2493-4AC0-8FDC-BFD295CD8529}"/>
    <cellStyle name="Normal 7 37" xfId="2124" xr:uid="{4F2F8F86-3700-4D5F-87A9-E60926224365}"/>
    <cellStyle name="Normal 7 37 2" xfId="2125" xr:uid="{D60492A1-066A-4AD2-89CE-5D9133C8979C}"/>
    <cellStyle name="Normal 7 37 3" xfId="2126" xr:uid="{5324905E-33FB-4AC0-9033-D14ACD2C4121}"/>
    <cellStyle name="Normal 7 37 4" xfId="2127" xr:uid="{B0759AA7-CF80-4456-A64F-D15347F71750}"/>
    <cellStyle name="Normal 7 38" xfId="2128" xr:uid="{09F29643-E8C4-4D78-BC3A-692FCA84C1B9}"/>
    <cellStyle name="Normal 7 38 2" xfId="2129" xr:uid="{E2D9B514-7034-4A61-887B-76AF9334494C}"/>
    <cellStyle name="Normal 7 38 3" xfId="2130" xr:uid="{76B39A06-36CA-473A-A123-207BB6D508B0}"/>
    <cellStyle name="Normal 7 38 4" xfId="2131" xr:uid="{A02A3E6A-8638-4DB7-96CC-D24EAAE73C91}"/>
    <cellStyle name="Normal 7 39" xfId="2132" xr:uid="{BB7E27C5-4DDD-48FE-91B6-5EB80B685291}"/>
    <cellStyle name="Normal 7 39 2" xfId="2133" xr:uid="{AEA4A5EB-5711-47A9-8A89-9445573CA91F}"/>
    <cellStyle name="Normal 7 39 3" xfId="2134" xr:uid="{AE0BAC58-15F9-41D8-AEF3-CCF1561966A8}"/>
    <cellStyle name="Normal 7 39 4" xfId="2135" xr:uid="{03BF93F7-7F3A-4C6F-A390-D23251982243}"/>
    <cellStyle name="Normal 7 4" xfId="2136" xr:uid="{C75E6B49-987D-470B-9933-DF62E917ECDE}"/>
    <cellStyle name="Normal 7 4 2" xfId="2137" xr:uid="{7E0AB271-0125-4847-940C-DEDCB3DF3316}"/>
    <cellStyle name="Normal 7 4 3" xfId="2138" xr:uid="{C8399E6E-16BC-4306-8CDF-E1A71EE10D36}"/>
    <cellStyle name="Normal 7 4 4" xfId="2139" xr:uid="{66830356-46D4-454E-8D85-165988E2D350}"/>
    <cellStyle name="Normal 7 40" xfId="2140" xr:uid="{C0177AC9-4110-4959-B063-B98445F8B0DE}"/>
    <cellStyle name="Normal 7 40 2" xfId="2141" xr:uid="{0C9483EF-8CF4-41AA-A512-EDF171C58F95}"/>
    <cellStyle name="Normal 7 40 3" xfId="2142" xr:uid="{64BE10AE-9A9E-42A6-A642-8634E92678A5}"/>
    <cellStyle name="Normal 7 40 4" xfId="2143" xr:uid="{90249125-35B0-42ED-A3B9-29F42BA3D2E9}"/>
    <cellStyle name="Normal 7 41" xfId="2144" xr:uid="{D6B24E2F-3CD3-41AE-AD04-9454DCC5E44C}"/>
    <cellStyle name="Normal 7 41 2" xfId="2145" xr:uid="{67ECF4BD-73BE-491A-A46C-4DA06CA92BB1}"/>
    <cellStyle name="Normal 7 41 3" xfId="2146" xr:uid="{C4113055-C37E-419F-9EE3-6B4503C374C7}"/>
    <cellStyle name="Normal 7 41 4" xfId="2147" xr:uid="{BED90E28-4BB8-493F-B745-2AF2BC0C1B47}"/>
    <cellStyle name="Normal 7 42" xfId="2148" xr:uid="{37551A39-6C50-4E8D-8203-97B732C5C1E5}"/>
    <cellStyle name="Normal 7 42 2" xfId="2149" xr:uid="{8AFA3D83-E2ED-493D-B476-5985EC275DD3}"/>
    <cellStyle name="Normal 7 42 3" xfId="2150" xr:uid="{4C6ABB2A-62A3-4CC8-898C-1A6C17E1D346}"/>
    <cellStyle name="Normal 7 42 4" xfId="2151" xr:uid="{39B57FDD-EE8E-418D-AF4B-E590CEFBDF73}"/>
    <cellStyle name="Normal 7 43" xfId="2152" xr:uid="{713760D2-85F6-4DF7-AFE4-C0DF49C2EC87}"/>
    <cellStyle name="Normal 7 43 2" xfId="2153" xr:uid="{2860F371-BC64-4598-A301-5DED63082D8C}"/>
    <cellStyle name="Normal 7 43 3" xfId="2154" xr:uid="{670E7519-EAA4-4B85-808E-2B96C167974E}"/>
    <cellStyle name="Normal 7 43 4" xfId="2155" xr:uid="{634F92DD-07FA-4D70-916A-657EB0F65965}"/>
    <cellStyle name="Normal 7 44" xfId="2156" xr:uid="{D89B7388-2B76-4770-A030-3688CD3955AA}"/>
    <cellStyle name="Normal 7 44 2" xfId="2157" xr:uid="{4C53B47A-5058-4647-AC77-50B069E6A59E}"/>
    <cellStyle name="Normal 7 44 3" xfId="2158" xr:uid="{A5A212F7-FC5C-4A5C-BA68-58ADFFCBBB8B}"/>
    <cellStyle name="Normal 7 44 4" xfId="2159" xr:uid="{41D15142-2F50-41E9-AB68-29F857263B70}"/>
    <cellStyle name="Normal 7 45" xfId="2160" xr:uid="{0CD56CD2-9B52-48F3-BFAB-63C589B41162}"/>
    <cellStyle name="Normal 7 45 2" xfId="2161" xr:uid="{E436D1A0-FC22-42C7-B954-A9FCE5B60668}"/>
    <cellStyle name="Normal 7 45 3" xfId="2162" xr:uid="{E2F3ED2B-A46D-4578-9CEB-61D7F37BFF33}"/>
    <cellStyle name="Normal 7 45 4" xfId="2163" xr:uid="{E5E7A2C4-111E-43AF-8AE1-3C3390AD3998}"/>
    <cellStyle name="Normal 7 46" xfId="2164" xr:uid="{AB3A6CF1-1377-4EAF-A472-BF5CC3CF9524}"/>
    <cellStyle name="Normal 7 46 2" xfId="2165" xr:uid="{F2978804-19A0-4726-909F-BD85C3BD27DF}"/>
    <cellStyle name="Normal 7 46 2 2" xfId="2166" xr:uid="{D7D23176-812F-475B-9095-6C0DE46C8190}"/>
    <cellStyle name="Normal 7 46 2 3" xfId="2167" xr:uid="{1A9D649A-81CD-4BE8-8818-150FA34630F6}"/>
    <cellStyle name="Normal 7 46 2 4" xfId="2168" xr:uid="{D538556D-35C6-4106-AAF1-50D73FC37251}"/>
    <cellStyle name="Normal 7 46 3" xfId="2169" xr:uid="{3A4A05DE-3DD6-4264-A96C-C0C257C3DBA9}"/>
    <cellStyle name="Normal 7 46 4" xfId="2170" xr:uid="{4142A174-6DC7-4B37-BDC5-5E7FF265CFF0}"/>
    <cellStyle name="Normal 7 46 5" xfId="2171" xr:uid="{4383B360-7835-4790-9F33-ECDADE46A97D}"/>
    <cellStyle name="Normal 7 47" xfId="2172" xr:uid="{74E6C664-BD6C-4436-A77E-D25017018C72}"/>
    <cellStyle name="Normal 7 47 2" xfId="2173" xr:uid="{B7042D8D-7CE3-4318-805E-EA143AED7AA5}"/>
    <cellStyle name="Normal 7 47 2 2" xfId="2174" xr:uid="{2B660AB2-198A-492A-AF27-5F2AD0704A7C}"/>
    <cellStyle name="Normal 7 47 2 3" xfId="2175" xr:uid="{CB22F489-875E-4314-AD74-DE9F0F7588A4}"/>
    <cellStyle name="Normal 7 47 2 4" xfId="2176" xr:uid="{4423CCDF-04A4-49E8-9287-595A03C68015}"/>
    <cellStyle name="Normal 7 47 3" xfId="2177" xr:uid="{4602F62D-37EC-4312-9280-6E26382C00AE}"/>
    <cellStyle name="Normal 7 47 4" xfId="2178" xr:uid="{2AF5D2DE-9E1C-4F67-A50B-1DF807CDF0C8}"/>
    <cellStyle name="Normal 7 47 5" xfId="2179" xr:uid="{1689D5E6-D1AC-45AF-9889-C28DFC9454BA}"/>
    <cellStyle name="Normal 7 48" xfId="2180" xr:uid="{D728A607-7EEF-45E9-9DAD-1AB5BC9BF655}"/>
    <cellStyle name="Normal 7 49" xfId="2181" xr:uid="{42408EAD-64FE-4B21-9ABF-BFBBB03736E1}"/>
    <cellStyle name="Normal 7 5" xfId="2182" xr:uid="{051D82C1-D8B1-46AF-918F-9962912264A2}"/>
    <cellStyle name="Normal 7 5 2" xfId="2183" xr:uid="{3ACB92E2-651A-4372-B850-95467C316FC0}"/>
    <cellStyle name="Normal 7 5 3" xfId="2184" xr:uid="{51D6034F-A4C5-4CE9-A123-6A480F6F11F7}"/>
    <cellStyle name="Normal 7 5 4" xfId="2185" xr:uid="{1C45A9F8-EF52-4D7C-8F78-734D34F5A4FE}"/>
    <cellStyle name="Normal 7 50" xfId="2186" xr:uid="{8D0D7F09-B803-4BB9-A781-2B2F3C2A950A}"/>
    <cellStyle name="Normal 7 51" xfId="2187" xr:uid="{3F42AB16-6B25-44C3-A8D0-ACAF702248B0}"/>
    <cellStyle name="Normal 7 52" xfId="2007" xr:uid="{33474AF8-2DA4-4894-B3FC-C2F7320A6511}"/>
    <cellStyle name="Normal 7 53" xfId="2242" xr:uid="{AB42759D-8673-4B9E-ADAC-E1DA8CC5DC55}"/>
    <cellStyle name="Normal 7 53 2" xfId="2252" xr:uid="{AE6F8A87-068D-4068-8D46-6BBC8672C5C8}"/>
    <cellStyle name="Normal 7 54" xfId="2251" xr:uid="{93E293D7-9876-43DC-9422-7EB9C82A66E5}"/>
    <cellStyle name="Normal 7 6" xfId="2188" xr:uid="{C8B55FEA-17C6-4017-8494-11CD7687B3FC}"/>
    <cellStyle name="Normal 7 6 2" xfId="2189" xr:uid="{1CB2D00D-B0C1-4AEC-822D-1FF414449A0E}"/>
    <cellStyle name="Normal 7 6 3" xfId="2190" xr:uid="{6E68DD01-0A41-4D83-94D5-59E949AB6898}"/>
    <cellStyle name="Normal 7 6 4" xfId="2191" xr:uid="{93D86685-CD61-4AD6-BF0D-08C8E5B8D3A4}"/>
    <cellStyle name="Normal 7 7" xfId="2192" xr:uid="{99D18B77-FA0E-4FF2-963E-EAF5D81845B2}"/>
    <cellStyle name="Normal 7 7 2" xfId="2193" xr:uid="{458DC4DB-1957-4711-9B21-A6F6399999DF}"/>
    <cellStyle name="Normal 7 7 3" xfId="2194" xr:uid="{E49622D3-9E18-4D78-84E7-03D3CAE49095}"/>
    <cellStyle name="Normal 7 7 4" xfId="2195" xr:uid="{7415B1E0-7966-40E5-9861-5B61044A2B8B}"/>
    <cellStyle name="Normal 7 8" xfId="2196" xr:uid="{C262FAF8-EC51-462E-8EDA-D16F8DABE67D}"/>
    <cellStyle name="Normal 7 8 2" xfId="2197" xr:uid="{0E78876A-B91C-4D99-9467-127B5D375F15}"/>
    <cellStyle name="Normal 7 8 3" xfId="2198" xr:uid="{9BEC586C-C1E7-4B0B-97FC-DD6434207CD4}"/>
    <cellStyle name="Normal 7 8 4" xfId="2199" xr:uid="{E9ECBF7F-30A9-44E1-8D22-0D37A8AC0DAD}"/>
    <cellStyle name="Normal 7 9" xfId="2200" xr:uid="{F2543851-04F8-4C30-B506-4353A33DAFFA}"/>
    <cellStyle name="Normal 7 9 13" xfId="78" xr:uid="{7AC79701-06BA-4E48-90CD-7033C8DAD15E}"/>
    <cellStyle name="Normal 7 9 2" xfId="2201" xr:uid="{06A1E572-7178-4A52-B2EA-0D0AF1620417}"/>
    <cellStyle name="Normal 7 9 3" xfId="2202" xr:uid="{6BC61E52-40EF-44ED-A7B0-525D5466986D}"/>
    <cellStyle name="Normal 7 9 4" xfId="2203" xr:uid="{0C99A161-397D-40B4-975A-3E0446C27337}"/>
    <cellStyle name="Normal 71" xfId="66" xr:uid="{88CD5ED8-185B-4A8E-8939-522EB6237890}"/>
    <cellStyle name="Normal 72 2" xfId="60" xr:uid="{C6896F12-E7C2-4ED1-863F-390ADB41D305}"/>
    <cellStyle name="Normal 8" xfId="2204" xr:uid="{24E206C4-D2D6-4B60-B053-728AB57BB801}"/>
    <cellStyle name="Normal 8 2" xfId="2205" xr:uid="{129E1BFC-4853-474F-870C-4AD535632F9A}"/>
    <cellStyle name="Normal 8 2 2" xfId="2206" xr:uid="{3A208304-7F14-44E0-AC34-2DC167E6A320}"/>
    <cellStyle name="Normal 8 2 3" xfId="2207" xr:uid="{9AC94A8C-89C9-469B-91DB-D6089BD4844A}"/>
    <cellStyle name="Normal 8 2 4" xfId="2208" xr:uid="{7D51BE62-FDF5-4482-9A20-EA03F6D5350C}"/>
    <cellStyle name="Normal 8 3" xfId="2209" xr:uid="{28E01758-C55F-40B6-B6C4-5F9AF0E406AA}"/>
    <cellStyle name="Normal 8 3 2" xfId="2210" xr:uid="{270BADAB-3F4D-4DEA-B0C8-4A76F41A86BB}"/>
    <cellStyle name="Normal 8 3 2 2" xfId="2211" xr:uid="{B935F972-5DA6-44EE-A83F-4F21124AADF3}"/>
    <cellStyle name="Normal 8 3 2 3" xfId="2212" xr:uid="{31E0607C-4434-4B27-8D41-A9DED0AE460A}"/>
    <cellStyle name="Normal 8 3 2 4" xfId="2213" xr:uid="{DD499FCE-F268-4C15-9F14-10B6188278D6}"/>
    <cellStyle name="Normal 8 3 3" xfId="2214" xr:uid="{C1B87129-7255-4ED9-99ED-08AE3C37395F}"/>
    <cellStyle name="Normal 8 3 4" xfId="2215" xr:uid="{5C363C5B-3C48-4575-B7D0-73B05A046C31}"/>
    <cellStyle name="Normal 8 3 5" xfId="2216" xr:uid="{637A9A1C-B26C-4AB8-859D-8F6DA6AB7448}"/>
    <cellStyle name="Normal 8 4" xfId="2217" xr:uid="{1AB4DFE9-FD0E-4FDF-AD6D-76F7941664A0}"/>
    <cellStyle name="Normal 8 5" xfId="2218" xr:uid="{92977BC2-4FA2-4A71-B99C-88875942B806}"/>
    <cellStyle name="Normal 8 6" xfId="2219" xr:uid="{14930771-E668-4285-98E0-B5BE671B6050}"/>
    <cellStyle name="Normal 87" xfId="59" xr:uid="{A7B3C052-A8AA-4B80-897F-0F7E9E6BFD99}"/>
    <cellStyle name="Normal 9" xfId="129" xr:uid="{4ED811A8-45CA-4A67-921A-26AF862BB38F}"/>
    <cellStyle name="Normal 9 10 2" xfId="73" xr:uid="{EAC55906-C842-4F0C-9DAB-FF7B2FD6F06E}"/>
    <cellStyle name="Normal 9 11 2" xfId="77" xr:uid="{ADAAF8AC-6373-46A8-A039-1BAE256E5907}"/>
    <cellStyle name="Normal 9 4" xfId="86" xr:uid="{DA1174AB-1E4D-41CB-9D97-D232EC735E63}"/>
    <cellStyle name="Normal 9 4 2" xfId="2230" xr:uid="{A74AABF8-5270-4BD9-8EE6-051731D9153C}"/>
    <cellStyle name="Note 2" xfId="2220" xr:uid="{89A05074-C9E4-4BFB-96A2-069C871DB2A1}"/>
    <cellStyle name="Output 2" xfId="2221" xr:uid="{09D7091A-7E85-4650-B9B2-304563CD40E9}"/>
    <cellStyle name="Percent" xfId="1" builtinId="5"/>
    <cellStyle name="Percent 10" xfId="14" xr:uid="{2842FD2E-8765-43FA-B662-87EF4D7CC192}"/>
    <cellStyle name="Percent 12" xfId="35" xr:uid="{89F24D3D-F7F0-468C-B696-9CE5F00626C4}"/>
    <cellStyle name="Percent 13" xfId="55" xr:uid="{3BEC3AD6-3268-48BB-A276-D0BD03540D88}"/>
    <cellStyle name="Percent 16" xfId="52" xr:uid="{494CC1D8-5FB5-4643-891B-78973D22EA29}"/>
    <cellStyle name="Percent 2" xfId="32" xr:uid="{5A728D54-4D08-4730-964E-0C6AE269CBE1}"/>
    <cellStyle name="Percent 2 60" xfId="16" xr:uid="{85CAB4A9-C8C7-4AE6-9E8B-67654736F35F}"/>
    <cellStyle name="Style 1" xfId="2222" xr:uid="{3A2E2606-705D-4CC0-BF5D-09A48D8C2FA1}"/>
    <cellStyle name="Style 2" xfId="2223" xr:uid="{D4CCF444-9C7F-4CD4-8872-C3E20062743E}"/>
    <cellStyle name="SUB HEADING" xfId="6" xr:uid="{60A15BD2-98FE-4767-AAFC-C3710C48A505}"/>
    <cellStyle name="Title 2" xfId="2224" xr:uid="{A48B8331-6B18-4A5E-86A9-D7A7D7732608}"/>
    <cellStyle name="Total 2" xfId="2225" xr:uid="{4A1457C8-EC96-4E32-B91C-658FDBFD1699}"/>
    <cellStyle name="Warning Text 2" xfId="2226" xr:uid="{44D3587F-4E46-4F7C-BEEF-14E3E91C93F2}"/>
  </cellStyles>
  <dxfs count="320"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strike/>
        <color rgb="FFFF6600"/>
      </font>
      <fill>
        <patternFill>
          <bgColor theme="6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9636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Application%20Support/Microsoft/Office/Office%202011%20AutoRecovery/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Applications/Microsoft%20Office%202011/Microsoft%20Excel.app/Contents/MacOS/SINGHVI_DEV_UNNI/VOL4/STAT/SCARAB/1998-99/SCB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C/Users/nithish.bhat/Dropbox/Sharing%20with%20Nithish/Goal%20Setting%20FY%2015-16/srb_b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C/Users/nithish.bhat/Dropbox/Sharing%20with%20Nithish/Goal%20Setting%20FY%2015-16/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Dropbox/Corporate%20Goals/Detailed%20Budget%20FY%2015-16/Accounts%20Receivables%20-%2031-01-2004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Caches/TemporaryItems/Outlook%20Temp/dep%20co's%20law%20_mar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Dropbox/00%20BAG/Goals%20Y19%20I%2015-16/TEM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C/Users/nithish.bhat/Dropbox/Sharing%20with%20Nithish/Goal%20Setting%20FY%2015-16/EAW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Applications/Microsoft%20Office%202011/Microsoft%20Excel.app/Contents/MacOS/192.168.60.117/c/My%20Documents/ACL/ACL_ACCOUNTS_MAR04/Financials_0304/MIS-wkg/mis_arw_mar04_23-06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Caches/TemporaryItems/Outlook%20Temp/Mfg%20Cost%20Feb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62AB1\Worksheet%20in%202261.1%20Final%20Account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-my.sharepoint.com/Users/nithish.bhat/Library/Application%20Support/Microsoft/Office/Office%202011%20AutoRecovery/Mfg%20Cost%20March%202k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nod.soudi\Downloads\Copy%20of%200059_PoaRR_Tower08_03YPlan_01012024.xlsx" TargetMode="External"/><Relationship Id="rId1" Type="http://schemas.openxmlformats.org/officeDocument/2006/relationships/externalLinkPath" Target="file:///C:\Users\vinod.soudi\Downloads\Copy%20of%200059_PoaRR_Tower08_03YPlan_01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Analysis"/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b 9&amp;10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Break Up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DETAILED SUMMARY"/>
      <sheetName val="jan'04"/>
      <sheetName val="Accounts Receivables - 31-01-20"/>
      <sheetName val="gc"/>
      <sheetName val="Sheet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2003-2004Colaw"/>
      <sheetName val="2002-2003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 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Temp"/>
      <sheetName val="Bud2000"/>
      <sheetName val="FD"/>
      <sheetName val="TB"/>
      <sheetName val="Debtors Ageing "/>
      <sheetName val="fasch"/>
      <sheetName val="notes"/>
      <sheetName val="part-IV"/>
      <sheetName val="BL Staff"/>
      <sheetName val="BS-203"/>
      <sheetName val="PRECAST lightconc-II"/>
      <sheetName val="PRECAST-conc-II"/>
      <sheetName val="Miscellaneous-civil"/>
      <sheetName val="basic"/>
      <sheetName val="GN-ST-10"/>
      <sheetName val="PRECAST lightconc_II"/>
      <sheetName val="Friends"/>
      <sheetName val="College Details"/>
      <sheetName val="Personal "/>
      <sheetName val="Office"/>
      <sheetName val="CF-det"/>
      <sheetName val="Cleaning &amp; Grubbing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W Final Accounts - 99"/>
      <sheetName val="Customize Your Purchase Order"/>
      <sheetName val="Forecast Sales Model"/>
      <sheetName val="BS-203"/>
      <sheetName val="BL Staff"/>
      <sheetName val="RM-Summary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Feb 2000"/>
      <sheetName val="Tally Control"/>
      <sheetName val="OSF"/>
      <sheetName val="qty"/>
      <sheetName val="Rev &amp; GP"/>
      <sheetName val="Plant goals"/>
      <sheetName val="Capex &amp; Headcount"/>
      <sheetName val="PL"/>
      <sheetName val="BS"/>
      <sheetName val="COGS"/>
      <sheetName val="Comments (2)"/>
      <sheetName val="WIP"/>
      <sheetName val="Kobayashi Detail"/>
      <sheetName val="Sheet1"/>
      <sheetName val="FA sch as per Jap Rep."/>
      <sheetName val="Sales Summ."/>
      <sheetName val="Prodn.Summ."/>
      <sheetName val="Fin.Summ."/>
      <sheetName val="Half Yrly"/>
      <sheetName val="Control Sheet"/>
      <sheetName val="BS-20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Sheet1"/>
      <sheetName val="Profit Reco"/>
      <sheetName val="BS"/>
      <sheetName val="P&amp;L"/>
      <sheetName val="Schedules"/>
      <sheetName val="IT Depn"/>
      <sheetName val="ANN2 C"/>
      <sheetName val="ANN4"/>
      <sheetName val="ANN2"/>
      <sheetName val="RBI Timeline"/>
      <sheetName val="ANN1 A"/>
      <sheetName val="Lead"/>
      <sheetName val="Links"/>
      <sheetName val="Normal"/>
      <sheetName val="Tickmarks"/>
      <sheetName val="LISTS"/>
      <sheetName val="1900"/>
      <sheetName val="Sch to PL"/>
      <sheetName val="Sheet3 (2)"/>
      <sheetName val="Worksheet in 2261"/>
      <sheetName val="HEAD"/>
      <sheetName val="Addition"/>
      <sheetName val="Budget"/>
      <sheetName val="Assupmtion"/>
      <sheetName val="Grouping"/>
      <sheetName val="Sch 1-11"/>
      <sheetName val="WDV Workings"/>
      <sheetName val="ANALYSIS"/>
      <sheetName val="co lease rental"/>
      <sheetName val="IOU-factory-9"/>
      <sheetName val="IOU-sales-9"/>
      <sheetName val="Instructions"/>
      <sheetName val="Cost Summary - SOP"/>
      <sheetName val="Project Overview Input"/>
      <sheetName val="Benefit Input"/>
      <sheetName val="wordsdata"/>
      <sheetName val="Construction"/>
      <sheetName val="Expectation and Summary"/>
      <sheetName val="Jackets"/>
      <sheetName val="Shirts"/>
      <sheetName val="Accessories"/>
      <sheetName val="Summ"/>
      <sheetName val="std.wt."/>
      <sheetName val="O2"/>
      <sheetName val="0. Data Validation List"/>
      <sheetName val="Crest"/>
      <sheetName val="Pinnacle"/>
      <sheetName val="Zenith"/>
      <sheetName val="stacking sheet"/>
      <sheetName val="Ward areas"/>
      <sheetName val="Intro"/>
      <sheetName val="Consolidated"/>
      <sheetName val="Break up Sheet"/>
      <sheetName val="Summary 2"/>
      <sheetName val="XREF"/>
      <sheetName val="Assumptions"/>
      <sheetName val="MF NAV&amp;MARKET VALUE 31.03.2006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Mar 2000"/>
      <sheetName val="Tally Control"/>
      <sheetName val="OSF"/>
      <sheetName val="qty"/>
      <sheetName val="COGS"/>
      <sheetName val="Comments (2)"/>
      <sheetName val="Plant goals"/>
      <sheetName val="Capex &amp; Headcount"/>
      <sheetName val="Rev &amp; GP"/>
      <sheetName val="PL"/>
      <sheetName val="Fin.Summ."/>
      <sheetName val="Sales &amp; Pdn.Summ."/>
      <sheetName val="BS"/>
      <sheetName val="WIP"/>
      <sheetName val="Kobayashi Detail"/>
      <sheetName val="Sheet1"/>
      <sheetName val="FA sch as per Jap Rep."/>
      <sheetName val="Sheet2"/>
      <sheetName val="Half Yrly"/>
      <sheetName val="Control She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sign Fee"/>
      <sheetName val="AR | Drawing List"/>
      <sheetName val="ST | Drawing List"/>
      <sheetName val="MEP | Drawing List"/>
      <sheetName val="LS | Drawing List"/>
      <sheetName val="Batches Plan"/>
      <sheetName val="BOQ COST"/>
      <sheetName val="old LS"/>
      <sheetName val="Sheet1"/>
    </sheetNames>
    <sheetDataSet>
      <sheetData sheetId="0"/>
      <sheetData sheetId="1">
        <row r="8">
          <cell r="FK8" t="str">
            <v>ITD23</v>
          </cell>
          <cell r="FL8" t="str">
            <v>P23</v>
          </cell>
          <cell r="FM8">
            <v>1</v>
          </cell>
          <cell r="FN8">
            <v>2</v>
          </cell>
          <cell r="FO8">
            <v>3</v>
          </cell>
          <cell r="FP8">
            <v>4</v>
          </cell>
          <cell r="FR8" t="str">
            <v>A23</v>
          </cell>
          <cell r="FS8">
            <v>5</v>
          </cell>
          <cell r="FT8">
            <v>6</v>
          </cell>
          <cell r="FU8">
            <v>7</v>
          </cell>
          <cell r="FV8">
            <v>8</v>
          </cell>
          <cell r="GP8" t="str">
            <v>ITD24</v>
          </cell>
          <cell r="GQ8" t="str">
            <v>P24</v>
          </cell>
          <cell r="GR8">
            <v>9</v>
          </cell>
          <cell r="GS8">
            <v>10</v>
          </cell>
          <cell r="GT8">
            <v>11</v>
          </cell>
          <cell r="GU8">
            <v>12</v>
          </cell>
          <cell r="GW8" t="str">
            <v>A24</v>
          </cell>
          <cell r="GX8">
            <v>13</v>
          </cell>
          <cell r="GY8">
            <v>14</v>
          </cell>
          <cell r="GZ8">
            <v>15</v>
          </cell>
          <cell r="HA8">
            <v>16</v>
          </cell>
          <cell r="HU8" t="str">
            <v>ITD25</v>
          </cell>
          <cell r="HV8" t="str">
            <v>P25</v>
          </cell>
          <cell r="HW8">
            <v>17</v>
          </cell>
          <cell r="HX8">
            <v>18</v>
          </cell>
          <cell r="HY8">
            <v>19</v>
          </cell>
          <cell r="HZ8">
            <v>20</v>
          </cell>
          <cell r="IB8" t="str">
            <v>A25</v>
          </cell>
          <cell r="IC8">
            <v>21</v>
          </cell>
          <cell r="ID8">
            <v>22</v>
          </cell>
          <cell r="IE8">
            <v>23</v>
          </cell>
          <cell r="IF8">
            <v>24</v>
          </cell>
          <cell r="JE8" t="str">
            <v>ITD23</v>
          </cell>
          <cell r="JF8" t="str">
            <v>P23</v>
          </cell>
          <cell r="JG8">
            <v>1</v>
          </cell>
          <cell r="JH8">
            <v>2</v>
          </cell>
          <cell r="JI8">
            <v>3</v>
          </cell>
          <cell r="JJ8">
            <v>4</v>
          </cell>
          <cell r="JL8" t="str">
            <v>A23</v>
          </cell>
          <cell r="JM8">
            <v>5</v>
          </cell>
          <cell r="JN8">
            <v>6</v>
          </cell>
          <cell r="JO8">
            <v>7</v>
          </cell>
          <cell r="JP8">
            <v>8</v>
          </cell>
          <cell r="KJ8" t="str">
            <v>ITD24</v>
          </cell>
          <cell r="KK8" t="str">
            <v>P24</v>
          </cell>
          <cell r="KL8">
            <v>9</v>
          </cell>
          <cell r="KM8">
            <v>10</v>
          </cell>
          <cell r="KN8">
            <v>11</v>
          </cell>
          <cell r="KO8">
            <v>12</v>
          </cell>
          <cell r="KQ8" t="str">
            <v>A24</v>
          </cell>
          <cell r="KR8">
            <v>13</v>
          </cell>
          <cell r="KS8">
            <v>14</v>
          </cell>
          <cell r="KT8">
            <v>15</v>
          </cell>
          <cell r="KU8">
            <v>16</v>
          </cell>
          <cell r="LO8" t="str">
            <v>ITD25</v>
          </cell>
          <cell r="LP8" t="str">
            <v>P25</v>
          </cell>
          <cell r="LQ8">
            <v>17</v>
          </cell>
          <cell r="LR8">
            <v>18</v>
          </cell>
          <cell r="LS8">
            <v>19</v>
          </cell>
          <cell r="LT8">
            <v>20</v>
          </cell>
          <cell r="LV8" t="str">
            <v>A25</v>
          </cell>
          <cell r="LW8">
            <v>21</v>
          </cell>
          <cell r="LX8">
            <v>22</v>
          </cell>
          <cell r="LY8">
            <v>23</v>
          </cell>
          <cell r="LZ8">
            <v>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Vinod Soudi" id="{D7FADB90-F8EB-4646-AF31-785F4D7765B3}" userId="Vinod Soudi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66" dT="2023-10-13T13:17:29.88" personId="{D7FADB90-F8EB-4646-AF31-785F4D7765B3}" id="{5700B218-B870-4222-908B-EAE9553D3F05}">
    <text>TBD by Kamal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AB05-8B33-4901-9114-6B0BE765AA92}">
  <sheetPr codeName="Sheet9">
    <outlinePr summaryBelow="0" summaryRight="0"/>
    <pageSetUpPr fitToPage="1"/>
  </sheetPr>
  <dimension ref="A1:ET212"/>
  <sheetViews>
    <sheetView zoomScale="94" zoomScaleNormal="85" zoomScaleSheetLayoutView="115" workbookViewId="0">
      <pane xSplit="4" ySplit="6" topLeftCell="E7" activePane="bottomRight" state="frozen"/>
      <selection pane="bottomRight" activeCell="EV110" sqref="EV110"/>
      <selection pane="bottomLeft" activeCell="M118" sqref="M118"/>
      <selection pane="topRight" activeCell="M118" sqref="M118"/>
    </sheetView>
  </sheetViews>
  <sheetFormatPr defaultColWidth="11.42578125" defaultRowHeight="11.85" customHeight="1" outlineLevelRow="2" outlineLevelCol="2"/>
  <cols>
    <col min="1" max="1" width="0.5703125" style="76" hidden="1" customWidth="1"/>
    <col min="2" max="2" width="0.5703125" style="77" customWidth="1"/>
    <col min="3" max="3" width="8.42578125" style="77" bestFit="1" customWidth="1"/>
    <col min="4" max="4" width="58.42578125" style="78" customWidth="1"/>
    <col min="5" max="5" width="0.5703125" style="78" customWidth="1"/>
    <col min="6" max="6" width="8.85546875" style="78" hidden="1" customWidth="1" collapsed="1"/>
    <col min="7" max="8" width="9.5703125" style="78" hidden="1" customWidth="1" outlineLevel="1"/>
    <col min="9" max="9" width="10.85546875" style="574" hidden="1" customWidth="1" outlineLevel="1"/>
    <col min="10" max="10" width="0.5703125" style="79" customWidth="1"/>
    <col min="11" max="11" width="7" style="80" customWidth="1" collapsed="1"/>
    <col min="12" max="12" width="0.5703125" style="81" hidden="1" customWidth="1" outlineLevel="1"/>
    <col min="13" max="13" width="10.42578125" style="187" hidden="1" customWidth="1" outlineLevel="1"/>
    <col min="14" max="17" width="7.42578125" style="187" hidden="1" customWidth="1" outlineLevel="2"/>
    <col min="18" max="18" width="10.42578125" style="197" hidden="1" customWidth="1" outlineLevel="1"/>
    <col min="19" max="22" width="7.42578125" style="197" hidden="1" customWidth="1" outlineLevel="2"/>
    <col min="23" max="23" width="0.5703125" style="183" hidden="1" customWidth="1" outlineLevel="1"/>
    <col min="24" max="24" width="10.42578125" style="187" hidden="1" customWidth="1" outlineLevel="1"/>
    <col min="25" max="28" width="6" style="187" hidden="1" customWidth="1" outlineLevel="2"/>
    <col min="29" max="29" width="10" style="197" hidden="1" customWidth="1" outlineLevel="1"/>
    <col min="30" max="33" width="9.5703125" style="197" hidden="1" customWidth="1" outlineLevel="2"/>
    <col min="34" max="34" width="0.5703125" style="87" hidden="1" customWidth="1" outlineLevel="1"/>
    <col min="35" max="35" width="10.42578125" style="187" hidden="1" customWidth="1" outlineLevel="1"/>
    <col min="36" max="39" width="9.5703125" style="187" hidden="1" customWidth="1" outlineLevel="2"/>
    <col min="40" max="40" width="10.42578125" style="197" hidden="1" customWidth="1" outlineLevel="1"/>
    <col min="41" max="44" width="9.5703125" style="197" hidden="1" customWidth="1" outlineLevel="2"/>
    <col min="45" max="45" width="0.5703125" style="87" customWidth="1"/>
    <col min="46" max="46" width="7" style="80" customWidth="1" collapsed="1"/>
    <col min="47" max="47" width="0.5703125" style="81" hidden="1" customWidth="1" outlineLevel="1"/>
    <col min="48" max="48" width="10.5703125" style="187" hidden="1" customWidth="1" outlineLevel="1"/>
    <col min="49" max="52" width="6.42578125" style="187" hidden="1" customWidth="1" outlineLevel="2"/>
    <col min="53" max="53" width="11.5703125" style="197" hidden="1" customWidth="1" outlineLevel="1"/>
    <col min="54" max="57" width="10.42578125" style="197" hidden="1" customWidth="1" outlineLevel="2"/>
    <col min="58" max="58" width="0.5703125" style="183" hidden="1" customWidth="1" outlineLevel="1"/>
    <col min="59" max="59" width="10.42578125" style="187" hidden="1" customWidth="1" outlineLevel="1"/>
    <col min="60" max="63" width="6.42578125" style="187" hidden="1" customWidth="1" outlineLevel="2"/>
    <col min="64" max="64" width="10.42578125" style="197" hidden="1" customWidth="1" outlineLevel="1"/>
    <col min="65" max="68" width="10.42578125" style="197" hidden="1" customWidth="1" outlineLevel="2"/>
    <col min="69" max="69" width="0.5703125" style="87" hidden="1" customWidth="1" outlineLevel="1"/>
    <col min="70" max="70" width="10.42578125" style="187" hidden="1" customWidth="1" outlineLevel="1"/>
    <col min="71" max="74" width="10.42578125" style="187" hidden="1" customWidth="1" outlineLevel="2"/>
    <col min="75" max="75" width="10.42578125" style="197" hidden="1" customWidth="1" outlineLevel="1"/>
    <col min="76" max="79" width="10.42578125" style="197" hidden="1" customWidth="1" outlineLevel="2"/>
    <col min="80" max="80" width="0.5703125" style="87" customWidth="1"/>
    <col min="81" max="81" width="7" style="80" customWidth="1" collapsed="1"/>
    <col min="82" max="82" width="0.5703125" style="81" hidden="1" customWidth="1" outlineLevel="1"/>
    <col min="83" max="83" width="10.42578125" style="187" hidden="1" customWidth="1" outlineLevel="1"/>
    <col min="84" max="87" width="7.5703125" style="187" hidden="1" customWidth="1" outlineLevel="2"/>
    <col min="88" max="88" width="10.42578125" style="197" hidden="1" customWidth="1" outlineLevel="1"/>
    <col min="89" max="92" width="10.42578125" style="197" hidden="1" customWidth="1" outlineLevel="2"/>
    <col min="93" max="93" width="0.5703125" style="183" hidden="1" customWidth="1" outlineLevel="1"/>
    <col min="94" max="94" width="10.42578125" style="187" hidden="1" customWidth="1" outlineLevel="1"/>
    <col min="95" max="98" width="7.5703125" style="187" hidden="1" customWidth="1" outlineLevel="2"/>
    <col min="99" max="99" width="10.42578125" style="197" hidden="1" customWidth="1" outlineLevel="1"/>
    <col min="100" max="103" width="10.42578125" style="197" hidden="1" customWidth="1" outlineLevel="2"/>
    <col min="104" max="104" width="0.5703125" style="87" hidden="1" customWidth="1" outlineLevel="1"/>
    <col min="105" max="105" width="10.42578125" style="187" hidden="1" customWidth="1" outlineLevel="1"/>
    <col min="106" max="109" width="10.42578125" style="187" hidden="1" customWidth="1" outlineLevel="2"/>
    <col min="110" max="110" width="10.42578125" style="197" hidden="1" customWidth="1" outlineLevel="1"/>
    <col min="111" max="114" width="10.42578125" style="197" hidden="1" customWidth="1" outlineLevel="2"/>
    <col min="115" max="115" width="0.5703125" style="87" customWidth="1"/>
    <col min="116" max="116" width="7" style="80" bestFit="1" customWidth="1" collapsed="1"/>
    <col min="117" max="117" width="0.5703125" style="81" hidden="1" customWidth="1" outlineLevel="1"/>
    <col min="118" max="118" width="10.42578125" style="187" hidden="1" customWidth="1" outlineLevel="1"/>
    <col min="119" max="122" width="7.42578125" style="187" hidden="1" customWidth="1" outlineLevel="2"/>
    <col min="123" max="123" width="10.42578125" style="197" hidden="1" customWidth="1" outlineLevel="1"/>
    <col min="124" max="127" width="10.42578125" style="197" hidden="1" customWidth="1" outlineLevel="2"/>
    <col min="128" max="128" width="0.5703125" style="183" hidden="1" customWidth="1" outlineLevel="1"/>
    <col min="129" max="129" width="10.42578125" style="187" hidden="1" customWidth="1" outlineLevel="1"/>
    <col min="130" max="133" width="7.42578125" style="187" hidden="1" customWidth="1" outlineLevel="2"/>
    <col min="134" max="134" width="10.42578125" style="197" hidden="1" customWidth="1" outlineLevel="1"/>
    <col min="135" max="138" width="10.42578125" style="197" hidden="1" customWidth="1" outlineLevel="2"/>
    <col min="139" max="139" width="0.5703125" style="87" hidden="1" customWidth="1" outlineLevel="1"/>
    <col min="140" max="140" width="10.42578125" style="187" hidden="1" customWidth="1" outlineLevel="1"/>
    <col min="141" max="144" width="10.42578125" style="187" hidden="1" customWidth="1" outlineLevel="2"/>
    <col min="145" max="145" width="10.42578125" style="197" hidden="1" customWidth="1" outlineLevel="1"/>
    <col min="146" max="149" width="10.42578125" style="197" hidden="1" customWidth="1" outlineLevel="2"/>
    <col min="150" max="150" width="0.5703125" style="87" customWidth="1"/>
    <col min="151" max="16384" width="11.42578125" style="76"/>
  </cols>
  <sheetData>
    <row r="1" spans="2:150" ht="15.75" hidden="1" customHeight="1">
      <c r="E1" s="385"/>
      <c r="F1" s="716" t="s">
        <v>0</v>
      </c>
      <c r="G1" s="717"/>
      <c r="H1" s="717"/>
      <c r="I1" s="718"/>
      <c r="M1" s="82"/>
      <c r="N1" s="82"/>
      <c r="O1" s="82"/>
      <c r="P1" s="82"/>
      <c r="Q1" s="82"/>
      <c r="R1" s="83"/>
      <c r="S1" s="83"/>
      <c r="T1" s="83"/>
      <c r="U1" s="83"/>
      <c r="V1" s="83"/>
      <c r="X1" s="85"/>
      <c r="Y1" s="85"/>
      <c r="Z1" s="85"/>
      <c r="AA1" s="85"/>
      <c r="AB1" s="85"/>
      <c r="AC1" s="86"/>
      <c r="AD1" s="86"/>
      <c r="AE1" s="86"/>
      <c r="AF1" s="86"/>
      <c r="AG1" s="86"/>
      <c r="AI1" s="88"/>
      <c r="AJ1" s="88"/>
      <c r="AK1" s="88"/>
      <c r="AL1" s="88"/>
      <c r="AM1" s="88"/>
      <c r="AN1" s="89"/>
      <c r="AO1" s="89"/>
      <c r="AP1" s="89"/>
      <c r="AQ1" s="89"/>
      <c r="AR1" s="89"/>
      <c r="AV1" s="82"/>
      <c r="AW1" s="82"/>
      <c r="AX1" s="82"/>
      <c r="AY1" s="82"/>
      <c r="AZ1" s="82"/>
      <c r="BA1" s="83"/>
      <c r="BB1" s="83"/>
      <c r="BC1" s="83"/>
      <c r="BD1" s="83"/>
      <c r="BE1" s="83"/>
      <c r="BF1" s="84"/>
      <c r="BG1" s="85"/>
      <c r="BH1" s="85"/>
      <c r="BI1" s="85"/>
      <c r="BJ1" s="85"/>
      <c r="BK1" s="85"/>
      <c r="BL1" s="86"/>
      <c r="BM1" s="86"/>
      <c r="BN1" s="86"/>
      <c r="BO1" s="86"/>
      <c r="BP1" s="86"/>
      <c r="BR1" s="88"/>
      <c r="BS1" s="88"/>
      <c r="BT1" s="88"/>
      <c r="BU1" s="88"/>
      <c r="BV1" s="88"/>
      <c r="BW1" s="89"/>
      <c r="BX1" s="89"/>
      <c r="BY1" s="89"/>
      <c r="BZ1" s="89"/>
      <c r="CA1" s="89"/>
      <c r="CE1" s="82"/>
      <c r="CF1" s="82"/>
      <c r="CG1" s="82"/>
      <c r="CH1" s="82"/>
      <c r="CI1" s="82"/>
      <c r="CJ1" s="83"/>
      <c r="CK1" s="83"/>
      <c r="CL1" s="83"/>
      <c r="CM1" s="83"/>
      <c r="CN1" s="83"/>
      <c r="CO1" s="84"/>
      <c r="CP1" s="85"/>
      <c r="CQ1" s="85"/>
      <c r="CR1" s="85"/>
      <c r="CS1" s="85"/>
      <c r="CT1" s="85"/>
      <c r="CU1" s="86"/>
      <c r="CV1" s="86"/>
      <c r="CW1" s="86"/>
      <c r="CX1" s="86"/>
      <c r="CY1" s="86"/>
      <c r="DA1" s="88"/>
      <c r="DB1" s="88"/>
      <c r="DC1" s="88"/>
      <c r="DD1" s="88"/>
      <c r="DE1" s="88"/>
      <c r="DF1" s="89"/>
      <c r="DG1" s="89"/>
      <c r="DH1" s="89"/>
      <c r="DI1" s="89"/>
      <c r="DJ1" s="89"/>
      <c r="DN1" s="82"/>
      <c r="DO1" s="82"/>
      <c r="DP1" s="82"/>
      <c r="DQ1" s="82"/>
      <c r="DR1" s="82"/>
      <c r="DS1" s="83"/>
      <c r="DT1" s="83"/>
      <c r="DU1" s="83"/>
      <c r="DV1" s="83"/>
      <c r="DW1" s="83"/>
      <c r="DX1" s="84"/>
      <c r="DY1" s="85"/>
      <c r="DZ1" s="85"/>
      <c r="EA1" s="85"/>
      <c r="EB1" s="85"/>
      <c r="EC1" s="85"/>
      <c r="ED1" s="86"/>
      <c r="EE1" s="86"/>
      <c r="EF1" s="86"/>
      <c r="EG1" s="86"/>
      <c r="EH1" s="86"/>
      <c r="EJ1" s="88"/>
      <c r="EK1" s="88"/>
      <c r="EL1" s="88"/>
      <c r="EM1" s="88"/>
      <c r="EN1" s="88"/>
      <c r="EO1" s="89"/>
      <c r="EP1" s="89"/>
      <c r="EQ1" s="89"/>
      <c r="ER1" s="89"/>
      <c r="ES1" s="89"/>
    </row>
    <row r="2" spans="2:150" s="90" customFormat="1" ht="3" customHeight="1">
      <c r="B2" s="91"/>
      <c r="C2" s="91"/>
      <c r="D2" s="92"/>
      <c r="E2" s="386"/>
      <c r="F2" s="220"/>
      <c r="G2" s="220"/>
      <c r="H2" s="220"/>
      <c r="I2" s="561"/>
      <c r="J2" s="93"/>
      <c r="L2" s="93"/>
      <c r="M2" s="94"/>
      <c r="N2" s="94"/>
      <c r="O2" s="94"/>
      <c r="P2" s="94"/>
      <c r="Q2" s="94"/>
      <c r="R2" s="94"/>
      <c r="S2" s="94"/>
      <c r="T2" s="94"/>
      <c r="U2" s="94"/>
      <c r="V2" s="94"/>
      <c r="W2" s="347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6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6"/>
      <c r="AU2" s="93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5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6"/>
      <c r="BR2" s="94"/>
      <c r="BS2" s="94"/>
      <c r="BT2" s="94"/>
      <c r="BU2" s="94"/>
      <c r="BV2" s="94"/>
      <c r="BW2" s="94"/>
      <c r="BX2" s="94"/>
      <c r="BY2" s="94"/>
      <c r="BZ2" s="94"/>
      <c r="CA2" s="94"/>
      <c r="CB2" s="96"/>
      <c r="CD2" s="93"/>
      <c r="CE2" s="349"/>
      <c r="CF2" s="349"/>
      <c r="CG2" s="349"/>
      <c r="CH2" s="349"/>
      <c r="CI2" s="349"/>
      <c r="CJ2" s="94"/>
      <c r="CK2" s="94"/>
      <c r="CL2" s="94"/>
      <c r="CM2" s="94"/>
      <c r="CN2" s="94"/>
      <c r="CO2" s="95"/>
      <c r="CP2" s="94"/>
      <c r="CQ2" s="94"/>
      <c r="CR2" s="94"/>
      <c r="CS2" s="94"/>
      <c r="CT2" s="94"/>
      <c r="CU2" s="94"/>
      <c r="CV2" s="94"/>
      <c r="CW2" s="94"/>
      <c r="CX2" s="94"/>
      <c r="CY2" s="94"/>
      <c r="CZ2" s="96"/>
      <c r="DA2" s="94"/>
      <c r="DB2" s="94"/>
      <c r="DC2" s="94"/>
      <c r="DD2" s="94"/>
      <c r="DE2" s="94"/>
      <c r="DF2" s="94"/>
      <c r="DG2" s="94"/>
      <c r="DH2" s="94"/>
      <c r="DI2" s="94"/>
      <c r="DJ2" s="94"/>
      <c r="DK2" s="96"/>
      <c r="DM2" s="93"/>
      <c r="DN2" s="94"/>
      <c r="DO2" s="94"/>
      <c r="DP2" s="94"/>
      <c r="DQ2" s="94"/>
      <c r="DR2" s="94"/>
      <c r="DS2" s="94"/>
      <c r="DT2" s="94"/>
      <c r="DU2" s="94"/>
      <c r="DV2" s="94"/>
      <c r="DW2" s="94"/>
      <c r="DX2" s="95"/>
      <c r="DY2" s="94"/>
      <c r="DZ2" s="94"/>
      <c r="EA2" s="94"/>
      <c r="EB2" s="94"/>
      <c r="EC2" s="94"/>
      <c r="ED2" s="94"/>
      <c r="EE2" s="94"/>
      <c r="EF2" s="94"/>
      <c r="EG2" s="94"/>
      <c r="EH2" s="94"/>
      <c r="EI2" s="96"/>
      <c r="EJ2" s="94"/>
      <c r="EK2" s="94"/>
      <c r="EL2" s="94"/>
      <c r="EM2" s="94"/>
      <c r="EN2" s="94"/>
      <c r="EO2" s="94"/>
      <c r="EP2" s="94"/>
      <c r="EQ2" s="94"/>
      <c r="ER2" s="94"/>
      <c r="ES2" s="94"/>
      <c r="ET2" s="96"/>
    </row>
    <row r="3" spans="2:150" s="90" customFormat="1" ht="45" customHeight="1">
      <c r="C3" s="720" t="s">
        <v>1</v>
      </c>
      <c r="D3" s="721"/>
      <c r="E3" s="387"/>
      <c r="F3" s="223" t="s">
        <v>2</v>
      </c>
      <c r="G3" s="224" t="s">
        <v>3</v>
      </c>
      <c r="H3" s="224" t="s">
        <v>4</v>
      </c>
      <c r="I3" s="562" t="s">
        <v>5</v>
      </c>
      <c r="J3" s="98"/>
      <c r="K3" s="722" t="s">
        <v>6</v>
      </c>
      <c r="L3" s="100"/>
      <c r="M3" s="198" t="s">
        <v>7</v>
      </c>
      <c r="N3" s="101" t="s">
        <v>8</v>
      </c>
      <c r="O3" s="101" t="s">
        <v>9</v>
      </c>
      <c r="P3" s="101" t="s">
        <v>10</v>
      </c>
      <c r="Q3" s="101" t="s">
        <v>11</v>
      </c>
      <c r="R3" s="198" t="s">
        <v>12</v>
      </c>
      <c r="S3" s="101" t="s">
        <v>8</v>
      </c>
      <c r="T3" s="101" t="s">
        <v>9</v>
      </c>
      <c r="U3" s="101" t="s">
        <v>10</v>
      </c>
      <c r="V3" s="101" t="s">
        <v>11</v>
      </c>
      <c r="W3" s="347"/>
      <c r="X3" s="198" t="s">
        <v>13</v>
      </c>
      <c r="Y3" s="101" t="s">
        <v>8</v>
      </c>
      <c r="Z3" s="101" t="s">
        <v>9</v>
      </c>
      <c r="AA3" s="101" t="s">
        <v>10</v>
      </c>
      <c r="AB3" s="101" t="s">
        <v>11</v>
      </c>
      <c r="AC3" s="198" t="s">
        <v>14</v>
      </c>
      <c r="AD3" s="101" t="s">
        <v>8</v>
      </c>
      <c r="AE3" s="101" t="s">
        <v>9</v>
      </c>
      <c r="AF3" s="101" t="s">
        <v>10</v>
      </c>
      <c r="AG3" s="101" t="s">
        <v>11</v>
      </c>
      <c r="AH3" s="103"/>
      <c r="AI3" s="198" t="s">
        <v>15</v>
      </c>
      <c r="AJ3" s="101" t="s">
        <v>8</v>
      </c>
      <c r="AK3" s="101" t="s">
        <v>9</v>
      </c>
      <c r="AL3" s="101" t="s">
        <v>10</v>
      </c>
      <c r="AM3" s="101" t="s">
        <v>11</v>
      </c>
      <c r="AN3" s="198" t="s">
        <v>16</v>
      </c>
      <c r="AO3" s="101" t="s">
        <v>8</v>
      </c>
      <c r="AP3" s="101" t="s">
        <v>9</v>
      </c>
      <c r="AQ3" s="101" t="s">
        <v>10</v>
      </c>
      <c r="AR3" s="101" t="s">
        <v>11</v>
      </c>
      <c r="AS3" s="103"/>
      <c r="AT3" s="722" t="s">
        <v>17</v>
      </c>
      <c r="AU3" s="100"/>
      <c r="AV3" s="198" t="s">
        <v>7</v>
      </c>
      <c r="AW3" s="101" t="s">
        <v>8</v>
      </c>
      <c r="AX3" s="101" t="s">
        <v>9</v>
      </c>
      <c r="AY3" s="101" t="s">
        <v>10</v>
      </c>
      <c r="AZ3" s="101" t="s">
        <v>11</v>
      </c>
      <c r="BA3" s="198" t="s">
        <v>12</v>
      </c>
      <c r="BB3" s="101" t="s">
        <v>8</v>
      </c>
      <c r="BC3" s="101" t="s">
        <v>9</v>
      </c>
      <c r="BD3" s="101" t="s">
        <v>10</v>
      </c>
      <c r="BE3" s="101" t="s">
        <v>11</v>
      </c>
      <c r="BF3" s="102"/>
      <c r="BG3" s="198" t="s">
        <v>13</v>
      </c>
      <c r="BH3" s="101" t="s">
        <v>8</v>
      </c>
      <c r="BI3" s="101" t="s">
        <v>9</v>
      </c>
      <c r="BJ3" s="101" t="s">
        <v>10</v>
      </c>
      <c r="BK3" s="101" t="s">
        <v>11</v>
      </c>
      <c r="BL3" s="198" t="s">
        <v>14</v>
      </c>
      <c r="BM3" s="101" t="s">
        <v>8</v>
      </c>
      <c r="BN3" s="101" t="s">
        <v>9</v>
      </c>
      <c r="BO3" s="101" t="s">
        <v>10</v>
      </c>
      <c r="BP3" s="101" t="s">
        <v>11</v>
      </c>
      <c r="BQ3" s="103"/>
      <c r="BR3" s="198" t="s">
        <v>15</v>
      </c>
      <c r="BS3" s="101" t="s">
        <v>8</v>
      </c>
      <c r="BT3" s="101" t="s">
        <v>9</v>
      </c>
      <c r="BU3" s="101" t="s">
        <v>10</v>
      </c>
      <c r="BV3" s="101" t="s">
        <v>11</v>
      </c>
      <c r="BW3" s="198" t="s">
        <v>16</v>
      </c>
      <c r="BX3" s="101" t="s">
        <v>8</v>
      </c>
      <c r="BY3" s="101" t="s">
        <v>9</v>
      </c>
      <c r="BZ3" s="101" t="s">
        <v>10</v>
      </c>
      <c r="CA3" s="101" t="s">
        <v>11</v>
      </c>
      <c r="CB3" s="103"/>
      <c r="CC3" s="722" t="s">
        <v>18</v>
      </c>
      <c r="CD3" s="100"/>
      <c r="CE3" s="198" t="s">
        <v>7</v>
      </c>
      <c r="CF3" s="101" t="s">
        <v>8</v>
      </c>
      <c r="CG3" s="101" t="s">
        <v>9</v>
      </c>
      <c r="CH3" s="101" t="s">
        <v>10</v>
      </c>
      <c r="CI3" s="101" t="s">
        <v>11</v>
      </c>
      <c r="CJ3" s="198" t="s">
        <v>12</v>
      </c>
      <c r="CK3" s="101" t="s">
        <v>8</v>
      </c>
      <c r="CL3" s="101" t="s">
        <v>9</v>
      </c>
      <c r="CM3" s="101" t="s">
        <v>10</v>
      </c>
      <c r="CN3" s="101" t="s">
        <v>11</v>
      </c>
      <c r="CO3" s="102"/>
      <c r="CP3" s="198" t="s">
        <v>13</v>
      </c>
      <c r="CQ3" s="101" t="s">
        <v>8</v>
      </c>
      <c r="CR3" s="101" t="s">
        <v>9</v>
      </c>
      <c r="CS3" s="101" t="s">
        <v>10</v>
      </c>
      <c r="CT3" s="101" t="s">
        <v>11</v>
      </c>
      <c r="CU3" s="198" t="s">
        <v>14</v>
      </c>
      <c r="CV3" s="101" t="s">
        <v>8</v>
      </c>
      <c r="CW3" s="101" t="s">
        <v>9</v>
      </c>
      <c r="CX3" s="101" t="s">
        <v>10</v>
      </c>
      <c r="CY3" s="101" t="s">
        <v>11</v>
      </c>
      <c r="CZ3" s="103"/>
      <c r="DA3" s="198" t="s">
        <v>15</v>
      </c>
      <c r="DB3" s="101" t="s">
        <v>8</v>
      </c>
      <c r="DC3" s="101" t="s">
        <v>9</v>
      </c>
      <c r="DD3" s="101" t="s">
        <v>10</v>
      </c>
      <c r="DE3" s="101" t="s">
        <v>11</v>
      </c>
      <c r="DF3" s="198" t="s">
        <v>16</v>
      </c>
      <c r="DG3" s="101" t="s">
        <v>8</v>
      </c>
      <c r="DH3" s="101" t="s">
        <v>9</v>
      </c>
      <c r="DI3" s="101" t="s">
        <v>10</v>
      </c>
      <c r="DJ3" s="101" t="s">
        <v>11</v>
      </c>
      <c r="DK3" s="103"/>
      <c r="DL3" s="722" t="s">
        <v>19</v>
      </c>
      <c r="DM3" s="100"/>
      <c r="DN3" s="198" t="s">
        <v>7</v>
      </c>
      <c r="DO3" s="101" t="s">
        <v>8</v>
      </c>
      <c r="DP3" s="101" t="s">
        <v>9</v>
      </c>
      <c r="DQ3" s="101" t="s">
        <v>10</v>
      </c>
      <c r="DR3" s="101" t="s">
        <v>11</v>
      </c>
      <c r="DS3" s="198" t="s">
        <v>12</v>
      </c>
      <c r="DT3" s="101" t="s">
        <v>8</v>
      </c>
      <c r="DU3" s="101" t="s">
        <v>9</v>
      </c>
      <c r="DV3" s="101" t="s">
        <v>10</v>
      </c>
      <c r="DW3" s="101" t="s">
        <v>11</v>
      </c>
      <c r="DX3" s="102"/>
      <c r="DY3" s="198" t="s">
        <v>13</v>
      </c>
      <c r="DZ3" s="101" t="s">
        <v>8</v>
      </c>
      <c r="EA3" s="101" t="s">
        <v>9</v>
      </c>
      <c r="EB3" s="101" t="s">
        <v>10</v>
      </c>
      <c r="EC3" s="101" t="s">
        <v>11</v>
      </c>
      <c r="ED3" s="198" t="s">
        <v>14</v>
      </c>
      <c r="EE3" s="101" t="s">
        <v>8</v>
      </c>
      <c r="EF3" s="101" t="s">
        <v>9</v>
      </c>
      <c r="EG3" s="101" t="s">
        <v>10</v>
      </c>
      <c r="EH3" s="101" t="s">
        <v>11</v>
      </c>
      <c r="EI3" s="103"/>
      <c r="EJ3" s="198" t="s">
        <v>15</v>
      </c>
      <c r="EK3" s="101" t="s">
        <v>8</v>
      </c>
      <c r="EL3" s="101" t="s">
        <v>9</v>
      </c>
      <c r="EM3" s="101" t="s">
        <v>10</v>
      </c>
      <c r="EN3" s="101" t="s">
        <v>11</v>
      </c>
      <c r="EO3" s="198" t="s">
        <v>16</v>
      </c>
      <c r="EP3" s="101" t="s">
        <v>8</v>
      </c>
      <c r="EQ3" s="101" t="s">
        <v>9</v>
      </c>
      <c r="ER3" s="101" t="s">
        <v>10</v>
      </c>
      <c r="ES3" s="101" t="s">
        <v>11</v>
      </c>
      <c r="ET3" s="103"/>
    </row>
    <row r="4" spans="2:150" s="90" customFormat="1" ht="15">
      <c r="B4" s="91"/>
      <c r="C4" s="725" t="s">
        <v>20</v>
      </c>
      <c r="D4" s="726"/>
      <c r="E4" s="386"/>
      <c r="F4" s="550">
        <f>F9+F49+F92</f>
        <v>94</v>
      </c>
      <c r="G4" s="550">
        <f>G9+G49+G92</f>
        <v>32</v>
      </c>
      <c r="H4" s="550">
        <f>H9+H49+H92</f>
        <v>23</v>
      </c>
      <c r="I4" s="563">
        <f>I9+I49+I92</f>
        <v>62</v>
      </c>
      <c r="J4" s="93"/>
      <c r="K4" s="723"/>
      <c r="L4" s="93"/>
      <c r="M4" s="551">
        <f t="shared" ref="M4:V4" si="0">COUNTIF(M17,"=✔")+COUNTIF(M23,"=✔")+COUNTIF(M30,"=✔")+COUNTIF(M52:M61,"=✔")+COUNTIF(M11,"=✔")+COUNTIF(M39,"=✔")+COUNTIF(M64:M67,"=✔")+COUNTIF(M80:M83,"=✔")+COUNTIF(M86:M90,"=✔")+COUNTIF(M70:M77,"=✔")+COUNTIF(M95,"=✔")</f>
        <v>28</v>
      </c>
      <c r="N4" s="551">
        <f t="shared" si="0"/>
        <v>14</v>
      </c>
      <c r="O4" s="551">
        <f t="shared" si="0"/>
        <v>6</v>
      </c>
      <c r="P4" s="551">
        <f t="shared" si="0"/>
        <v>3</v>
      </c>
      <c r="Q4" s="551">
        <f t="shared" si="0"/>
        <v>5</v>
      </c>
      <c r="R4" s="551">
        <f t="shared" si="0"/>
        <v>1</v>
      </c>
      <c r="S4" s="551">
        <f t="shared" si="0"/>
        <v>0</v>
      </c>
      <c r="T4" s="551">
        <f t="shared" si="0"/>
        <v>1</v>
      </c>
      <c r="U4" s="551">
        <f t="shared" si="0"/>
        <v>0</v>
      </c>
      <c r="V4" s="551">
        <f t="shared" si="0"/>
        <v>0</v>
      </c>
      <c r="W4" s="551"/>
      <c r="X4" s="551">
        <f t="shared" ref="X4:AG4" si="1">COUNTIF(X17,"=✔")+COUNTIF(X23,"=✔")+COUNTIF(X30,"=✔")+COUNTIF(X52:X61,"=✔")+COUNTIF(X11,"=✔")+COUNTIF(X39,"=✔")+COUNTIF(X64:X67,"=✔")+COUNTIF(X80:X83,"=✔")+COUNTIF(X86:X90,"=✔")+COUNTIF(X70:X77,"=✔")+COUNTIF(X95,"=✔")</f>
        <v>0</v>
      </c>
      <c r="Y4" s="551">
        <f t="shared" si="1"/>
        <v>0</v>
      </c>
      <c r="Z4" s="551">
        <f t="shared" si="1"/>
        <v>0</v>
      </c>
      <c r="AA4" s="551">
        <f t="shared" si="1"/>
        <v>0</v>
      </c>
      <c r="AB4" s="551">
        <f t="shared" si="1"/>
        <v>0</v>
      </c>
      <c r="AC4" s="551">
        <f t="shared" si="1"/>
        <v>0</v>
      </c>
      <c r="AD4" s="551">
        <f t="shared" si="1"/>
        <v>0</v>
      </c>
      <c r="AE4" s="551">
        <f t="shared" si="1"/>
        <v>0</v>
      </c>
      <c r="AF4" s="551">
        <f t="shared" si="1"/>
        <v>0</v>
      </c>
      <c r="AG4" s="551">
        <f t="shared" si="1"/>
        <v>0</v>
      </c>
      <c r="AH4" s="551"/>
      <c r="AI4" s="551">
        <f t="shared" ref="AI4:AR4" si="2">COUNTIF(AI17,"=✔")+COUNTIF(AI23,"=✔")+COUNTIF(AI30,"=✔")+COUNTIF(AI52:AI61,"=✔")+COUNTIF(AI11,"=✔")+COUNTIF(AI39,"=✔")+COUNTIF(AI64:AI67,"=✔")+COUNTIF(AI80:AI83,"=✔")+COUNTIF(AI86:AI90,"=✔")+COUNTIF(AI70:AI77,"=✔")+COUNTIF(AI95,"=✔")</f>
        <v>0</v>
      </c>
      <c r="AJ4" s="551">
        <f t="shared" si="2"/>
        <v>0</v>
      </c>
      <c r="AK4" s="551">
        <f t="shared" si="2"/>
        <v>0</v>
      </c>
      <c r="AL4" s="551">
        <f t="shared" si="2"/>
        <v>0</v>
      </c>
      <c r="AM4" s="551">
        <f t="shared" si="2"/>
        <v>0</v>
      </c>
      <c r="AN4" s="551">
        <f t="shared" si="2"/>
        <v>0</v>
      </c>
      <c r="AO4" s="551">
        <f t="shared" si="2"/>
        <v>0</v>
      </c>
      <c r="AP4" s="551">
        <f t="shared" si="2"/>
        <v>0</v>
      </c>
      <c r="AQ4" s="551">
        <f t="shared" si="2"/>
        <v>0</v>
      </c>
      <c r="AR4" s="551">
        <f t="shared" si="2"/>
        <v>0</v>
      </c>
      <c r="AS4" s="96"/>
      <c r="AT4" s="723"/>
      <c r="AU4" s="93"/>
      <c r="AV4" s="551">
        <f t="shared" ref="AV4:CA4" si="3">COUNTIF(AV17,"=✔")+COUNTIF(AV23,"=✔")+COUNTIF(AV30,"=✔")+COUNTIF(AV52:AV61,"=✔")+COUNTIF(AV11,"=✔")+COUNTIF(AV39,"=✔")+COUNTIF(AV64:AV67,"=✔")+COUNTIF(AV80:AV83,"=✔")+COUNTIF(AV86:AV90,"=✔")+COUNTIF(AV70:AV77,"=✔")+COUNTIF(AV95,"=✔")</f>
        <v>8</v>
      </c>
      <c r="AW4" s="551">
        <f t="shared" si="3"/>
        <v>0</v>
      </c>
      <c r="AX4" s="551">
        <f t="shared" si="3"/>
        <v>0</v>
      </c>
      <c r="AY4" s="551">
        <f t="shared" si="3"/>
        <v>3</v>
      </c>
      <c r="AZ4" s="551">
        <f t="shared" si="3"/>
        <v>5</v>
      </c>
      <c r="BA4" s="551">
        <f t="shared" si="3"/>
        <v>0</v>
      </c>
      <c r="BB4" s="551">
        <f t="shared" si="3"/>
        <v>0</v>
      </c>
      <c r="BC4" s="551">
        <f t="shared" si="3"/>
        <v>0</v>
      </c>
      <c r="BD4" s="551">
        <f t="shared" si="3"/>
        <v>0</v>
      </c>
      <c r="BE4" s="551">
        <f t="shared" si="3"/>
        <v>0</v>
      </c>
      <c r="BF4" s="551">
        <f t="shared" si="3"/>
        <v>0</v>
      </c>
      <c r="BG4" s="551">
        <f t="shared" si="3"/>
        <v>2</v>
      </c>
      <c r="BH4" s="551">
        <f t="shared" si="3"/>
        <v>2</v>
      </c>
      <c r="BI4" s="551">
        <f t="shared" si="3"/>
        <v>0</v>
      </c>
      <c r="BJ4" s="551">
        <f t="shared" si="3"/>
        <v>0</v>
      </c>
      <c r="BK4" s="551">
        <f t="shared" si="3"/>
        <v>0</v>
      </c>
      <c r="BL4" s="551">
        <f t="shared" si="3"/>
        <v>2</v>
      </c>
      <c r="BM4" s="551">
        <f t="shared" si="3"/>
        <v>2</v>
      </c>
      <c r="BN4" s="551">
        <f t="shared" si="3"/>
        <v>0</v>
      </c>
      <c r="BO4" s="551">
        <f t="shared" si="3"/>
        <v>0</v>
      </c>
      <c r="BP4" s="551">
        <f t="shared" si="3"/>
        <v>0</v>
      </c>
      <c r="BQ4" s="551">
        <f t="shared" si="3"/>
        <v>0</v>
      </c>
      <c r="BR4" s="551">
        <f t="shared" si="3"/>
        <v>0</v>
      </c>
      <c r="BS4" s="551">
        <f t="shared" si="3"/>
        <v>0</v>
      </c>
      <c r="BT4" s="551">
        <f t="shared" si="3"/>
        <v>0</v>
      </c>
      <c r="BU4" s="551">
        <f t="shared" si="3"/>
        <v>0</v>
      </c>
      <c r="BV4" s="551">
        <f t="shared" si="3"/>
        <v>0</v>
      </c>
      <c r="BW4" s="551">
        <f t="shared" si="3"/>
        <v>0</v>
      </c>
      <c r="BX4" s="551">
        <f t="shared" si="3"/>
        <v>0</v>
      </c>
      <c r="BY4" s="551">
        <f t="shared" si="3"/>
        <v>0</v>
      </c>
      <c r="BZ4" s="551">
        <f t="shared" si="3"/>
        <v>0</v>
      </c>
      <c r="CA4" s="551">
        <f t="shared" si="3"/>
        <v>0</v>
      </c>
      <c r="CB4" s="96"/>
      <c r="CC4" s="723"/>
      <c r="CD4" s="93"/>
      <c r="CE4" s="551">
        <f t="shared" ref="CE4:DJ4" si="4">COUNTIF(CE17,"=✔")+COUNTIF(CE23,"=✔")+COUNTIF(CE30,"=✔")+COUNTIF(CE52:CE61,"=✔")+COUNTIF(CE11,"=✔")+COUNTIF(CE39,"=✔")+COUNTIF(CE64:CE67,"=✔")+COUNTIF(CE80:CE83,"=✔")+COUNTIF(CE86:CE90,"=✔")+COUNTIF(CE70:CE77,"=✔")+COUNTIF(CE95,"=✔")</f>
        <v>20</v>
      </c>
      <c r="CF4" s="551">
        <f t="shared" si="4"/>
        <v>0</v>
      </c>
      <c r="CG4" s="551">
        <f t="shared" si="4"/>
        <v>0</v>
      </c>
      <c r="CH4" s="551">
        <f t="shared" si="4"/>
        <v>10</v>
      </c>
      <c r="CI4" s="551">
        <f t="shared" si="4"/>
        <v>10</v>
      </c>
      <c r="CJ4" s="551">
        <f t="shared" si="4"/>
        <v>2</v>
      </c>
      <c r="CK4" s="551">
        <f t="shared" si="4"/>
        <v>0</v>
      </c>
      <c r="CL4" s="551">
        <f t="shared" si="4"/>
        <v>0</v>
      </c>
      <c r="CM4" s="551">
        <f t="shared" si="4"/>
        <v>0</v>
      </c>
      <c r="CN4" s="551">
        <f t="shared" si="4"/>
        <v>2</v>
      </c>
      <c r="CO4" s="551">
        <f t="shared" si="4"/>
        <v>0</v>
      </c>
      <c r="CP4" s="551">
        <f t="shared" si="4"/>
        <v>0</v>
      </c>
      <c r="CQ4" s="551">
        <f t="shared" si="4"/>
        <v>0</v>
      </c>
      <c r="CR4" s="551">
        <f t="shared" si="4"/>
        <v>0</v>
      </c>
      <c r="CS4" s="551">
        <f t="shared" si="4"/>
        <v>0</v>
      </c>
      <c r="CT4" s="551">
        <f t="shared" si="4"/>
        <v>0</v>
      </c>
      <c r="CU4" s="551">
        <f t="shared" si="4"/>
        <v>1</v>
      </c>
      <c r="CV4" s="551">
        <f t="shared" si="4"/>
        <v>1</v>
      </c>
      <c r="CW4" s="551">
        <f t="shared" si="4"/>
        <v>0</v>
      </c>
      <c r="CX4" s="551">
        <f t="shared" si="4"/>
        <v>0</v>
      </c>
      <c r="CY4" s="551">
        <f t="shared" si="4"/>
        <v>0</v>
      </c>
      <c r="CZ4" s="551">
        <f t="shared" si="4"/>
        <v>0</v>
      </c>
      <c r="DA4" s="551">
        <f t="shared" si="4"/>
        <v>0</v>
      </c>
      <c r="DB4" s="551">
        <f t="shared" si="4"/>
        <v>0</v>
      </c>
      <c r="DC4" s="551">
        <f t="shared" si="4"/>
        <v>0</v>
      </c>
      <c r="DD4" s="551">
        <f t="shared" si="4"/>
        <v>0</v>
      </c>
      <c r="DE4" s="551">
        <f t="shared" si="4"/>
        <v>0</v>
      </c>
      <c r="DF4" s="551">
        <f t="shared" si="4"/>
        <v>0</v>
      </c>
      <c r="DG4" s="551">
        <f t="shared" si="4"/>
        <v>0</v>
      </c>
      <c r="DH4" s="551">
        <f t="shared" si="4"/>
        <v>0</v>
      </c>
      <c r="DI4" s="551">
        <f t="shared" si="4"/>
        <v>0</v>
      </c>
      <c r="DJ4" s="551">
        <f t="shared" si="4"/>
        <v>0</v>
      </c>
      <c r="DK4" s="96"/>
      <c r="DL4" s="723"/>
      <c r="DM4" s="93"/>
      <c r="DN4" s="551">
        <f t="shared" ref="DN4:ES4" si="5">COUNTIF(DN17,"=✔")+COUNTIF(DN23,"=✔")+COUNTIF(DN30,"=✔")+COUNTIF(DN52:DN61,"=✔")+COUNTIF(DN11,"=✔")+COUNTIF(DN39,"=✔")+COUNTIF(DN64:DN67,"=✔")+COUNTIF(DN80:DN83,"=✔")+COUNTIF(DN86:DN90,"=✔")+COUNTIF(DN70:DN77,"=✔")+COUNTIF(DN95,"=✔")</f>
        <v>13</v>
      </c>
      <c r="DO4" s="551">
        <f t="shared" si="5"/>
        <v>4</v>
      </c>
      <c r="DP4" s="551">
        <f t="shared" si="5"/>
        <v>2</v>
      </c>
      <c r="DQ4" s="551">
        <f t="shared" si="5"/>
        <v>2</v>
      </c>
      <c r="DR4" s="551">
        <f t="shared" si="5"/>
        <v>5</v>
      </c>
      <c r="DS4" s="551">
        <f t="shared" si="5"/>
        <v>3</v>
      </c>
      <c r="DT4" s="551">
        <f t="shared" si="5"/>
        <v>0</v>
      </c>
      <c r="DU4" s="551">
        <f t="shared" si="5"/>
        <v>0</v>
      </c>
      <c r="DV4" s="551">
        <f t="shared" si="5"/>
        <v>2</v>
      </c>
      <c r="DW4" s="551">
        <f t="shared" si="5"/>
        <v>1</v>
      </c>
      <c r="DX4" s="551">
        <f t="shared" si="5"/>
        <v>0</v>
      </c>
      <c r="DY4" s="551">
        <f t="shared" si="5"/>
        <v>0</v>
      </c>
      <c r="DZ4" s="551">
        <f t="shared" si="5"/>
        <v>0</v>
      </c>
      <c r="EA4" s="551">
        <f t="shared" si="5"/>
        <v>0</v>
      </c>
      <c r="EB4" s="551">
        <f t="shared" si="5"/>
        <v>0</v>
      </c>
      <c r="EC4" s="551">
        <f t="shared" si="5"/>
        <v>0</v>
      </c>
      <c r="ED4" s="551">
        <f t="shared" si="5"/>
        <v>0</v>
      </c>
      <c r="EE4" s="551">
        <f t="shared" si="5"/>
        <v>0</v>
      </c>
      <c r="EF4" s="551">
        <f t="shared" si="5"/>
        <v>0</v>
      </c>
      <c r="EG4" s="551">
        <f t="shared" si="5"/>
        <v>0</v>
      </c>
      <c r="EH4" s="551">
        <f t="shared" si="5"/>
        <v>0</v>
      </c>
      <c r="EI4" s="551">
        <f t="shared" si="5"/>
        <v>0</v>
      </c>
      <c r="EJ4" s="551">
        <f t="shared" si="5"/>
        <v>0</v>
      </c>
      <c r="EK4" s="551">
        <f t="shared" si="5"/>
        <v>0</v>
      </c>
      <c r="EL4" s="551">
        <f t="shared" si="5"/>
        <v>0</v>
      </c>
      <c r="EM4" s="551">
        <f t="shared" si="5"/>
        <v>0</v>
      </c>
      <c r="EN4" s="551">
        <f t="shared" si="5"/>
        <v>0</v>
      </c>
      <c r="EO4" s="551">
        <f t="shared" si="5"/>
        <v>0</v>
      </c>
      <c r="EP4" s="551">
        <f t="shared" si="5"/>
        <v>0</v>
      </c>
      <c r="EQ4" s="551">
        <f t="shared" si="5"/>
        <v>0</v>
      </c>
      <c r="ER4" s="551">
        <f t="shared" si="5"/>
        <v>0</v>
      </c>
      <c r="ES4" s="551">
        <f t="shared" si="5"/>
        <v>0</v>
      </c>
      <c r="ET4" s="96"/>
    </row>
    <row r="5" spans="2:150" s="90" customFormat="1" ht="18">
      <c r="C5" s="725" t="s">
        <v>21</v>
      </c>
      <c r="D5" s="726"/>
      <c r="E5" s="387"/>
      <c r="F5" s="354"/>
      <c r="G5" s="354"/>
      <c r="H5" s="354"/>
      <c r="I5" s="564"/>
      <c r="J5" s="98"/>
      <c r="K5" s="724"/>
      <c r="L5" s="100"/>
      <c r="M5" s="104"/>
      <c r="N5" s="104"/>
      <c r="O5" s="105"/>
      <c r="P5" s="105"/>
      <c r="Q5" s="105"/>
      <c r="R5" s="106"/>
      <c r="S5" s="106"/>
      <c r="T5" s="106"/>
      <c r="U5" s="106"/>
      <c r="V5" s="106"/>
      <c r="W5" s="347"/>
      <c r="X5" s="104"/>
      <c r="Y5" s="104"/>
      <c r="Z5" s="105"/>
      <c r="AA5" s="105"/>
      <c r="AB5" s="105"/>
      <c r="AC5" s="106"/>
      <c r="AD5" s="106"/>
      <c r="AE5" s="106"/>
      <c r="AF5" s="106"/>
      <c r="AG5" s="106"/>
      <c r="AH5" s="107"/>
      <c r="AI5" s="104"/>
      <c r="AJ5" s="104"/>
      <c r="AK5" s="105"/>
      <c r="AL5" s="105"/>
      <c r="AM5" s="105"/>
      <c r="AN5" s="106"/>
      <c r="AO5" s="106"/>
      <c r="AP5" s="106"/>
      <c r="AQ5" s="106"/>
      <c r="AR5" s="106"/>
      <c r="AS5" s="103"/>
      <c r="AT5" s="724"/>
      <c r="AU5" s="100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2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3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3"/>
      <c r="CC5" s="724"/>
      <c r="CD5" s="100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2"/>
      <c r="CP5" s="106"/>
      <c r="CQ5" s="106"/>
      <c r="CR5" s="106"/>
      <c r="CS5" s="106"/>
      <c r="CT5" s="106"/>
      <c r="CU5" s="106"/>
      <c r="CV5" s="106"/>
      <c r="CW5" s="106"/>
      <c r="CX5" s="106"/>
      <c r="CY5" s="106"/>
      <c r="CZ5" s="103"/>
      <c r="DA5" s="106"/>
      <c r="DB5" s="106"/>
      <c r="DC5" s="106"/>
      <c r="DD5" s="106"/>
      <c r="DE5" s="106"/>
      <c r="DF5" s="106"/>
      <c r="DG5" s="106"/>
      <c r="DH5" s="106"/>
      <c r="DI5" s="106"/>
      <c r="DJ5" s="106"/>
      <c r="DK5" s="103"/>
      <c r="DL5" s="724"/>
      <c r="DM5" s="100"/>
      <c r="DN5" s="106"/>
      <c r="DO5" s="106"/>
      <c r="DP5" s="106"/>
      <c r="DQ5" s="106"/>
      <c r="DR5" s="106"/>
      <c r="DS5" s="106"/>
      <c r="DT5" s="106"/>
      <c r="DU5" s="106"/>
      <c r="DV5" s="106"/>
      <c r="DW5" s="106"/>
      <c r="DX5" s="102"/>
      <c r="DY5" s="106"/>
      <c r="DZ5" s="106"/>
      <c r="EA5" s="106"/>
      <c r="EB5" s="106"/>
      <c r="EC5" s="106"/>
      <c r="ED5" s="106"/>
      <c r="EE5" s="106"/>
      <c r="EF5" s="106"/>
      <c r="EG5" s="106"/>
      <c r="EH5" s="106"/>
      <c r="EI5" s="103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3"/>
    </row>
    <row r="6" spans="2:150" ht="3" customHeight="1">
      <c r="D6" s="108"/>
      <c r="E6" s="108"/>
      <c r="F6" s="108"/>
      <c r="G6" s="108"/>
      <c r="H6" s="108"/>
      <c r="I6" s="565"/>
      <c r="J6" s="109"/>
      <c r="L6" s="110"/>
      <c r="M6" s="111"/>
      <c r="N6" s="111"/>
      <c r="O6" s="111"/>
      <c r="P6" s="111"/>
      <c r="Q6" s="111"/>
      <c r="R6" s="112"/>
      <c r="S6" s="112"/>
      <c r="T6" s="112"/>
      <c r="U6" s="112"/>
      <c r="V6" s="113"/>
      <c r="W6" s="347"/>
      <c r="X6" s="111"/>
      <c r="Y6" s="111"/>
      <c r="Z6" s="111"/>
      <c r="AA6" s="111"/>
      <c r="AB6" s="111"/>
      <c r="AC6" s="112"/>
      <c r="AD6" s="112"/>
      <c r="AE6" s="112"/>
      <c r="AF6" s="112"/>
      <c r="AG6" s="113"/>
      <c r="AH6" s="114"/>
      <c r="AI6" s="111"/>
      <c r="AJ6" s="111"/>
      <c r="AK6" s="111"/>
      <c r="AL6" s="111"/>
      <c r="AM6" s="111"/>
      <c r="AN6" s="112"/>
      <c r="AO6" s="112"/>
      <c r="AP6" s="112"/>
      <c r="AQ6" s="112"/>
      <c r="AR6" s="113"/>
      <c r="AS6" s="114"/>
      <c r="AU6" s="110"/>
      <c r="AV6" s="111"/>
      <c r="AW6" s="111"/>
      <c r="AX6" s="111"/>
      <c r="AY6" s="111"/>
      <c r="AZ6" s="111"/>
      <c r="BA6" s="112"/>
      <c r="BB6" s="112"/>
      <c r="BC6" s="112"/>
      <c r="BD6" s="112"/>
      <c r="BE6" s="113"/>
      <c r="BF6" s="102"/>
      <c r="BG6" s="111"/>
      <c r="BH6" s="111"/>
      <c r="BI6" s="111"/>
      <c r="BJ6" s="111"/>
      <c r="BK6" s="111"/>
      <c r="BL6" s="112"/>
      <c r="BM6" s="112"/>
      <c r="BN6" s="112"/>
      <c r="BO6" s="112"/>
      <c r="BP6" s="113"/>
      <c r="BQ6" s="114"/>
      <c r="BR6" s="111"/>
      <c r="BS6" s="111"/>
      <c r="BT6" s="111"/>
      <c r="BU6" s="111"/>
      <c r="BV6" s="111"/>
      <c r="BW6" s="112"/>
      <c r="BX6" s="112"/>
      <c r="BY6" s="112"/>
      <c r="BZ6" s="112"/>
      <c r="CA6" s="113"/>
      <c r="CB6" s="114"/>
      <c r="CD6" s="110"/>
      <c r="CE6" s="111"/>
      <c r="CF6" s="111"/>
      <c r="CG6" s="111"/>
      <c r="CH6" s="111"/>
      <c r="CI6" s="111"/>
      <c r="CJ6" s="112"/>
      <c r="CK6" s="112"/>
      <c r="CL6" s="112"/>
      <c r="CM6" s="112"/>
      <c r="CN6" s="113"/>
      <c r="CO6" s="102"/>
      <c r="CP6" s="111"/>
      <c r="CQ6" s="111"/>
      <c r="CR6" s="111"/>
      <c r="CS6" s="111"/>
      <c r="CT6" s="111"/>
      <c r="CU6" s="112"/>
      <c r="CV6" s="112"/>
      <c r="CW6" s="112"/>
      <c r="CX6" s="112"/>
      <c r="CY6" s="113"/>
      <c r="CZ6" s="114"/>
      <c r="DA6" s="111"/>
      <c r="DB6" s="111"/>
      <c r="DC6" s="111"/>
      <c r="DD6" s="111"/>
      <c r="DE6" s="111"/>
      <c r="DF6" s="112"/>
      <c r="DG6" s="112"/>
      <c r="DH6" s="112"/>
      <c r="DI6" s="112"/>
      <c r="DJ6" s="113"/>
      <c r="DK6" s="114"/>
      <c r="DM6" s="110"/>
      <c r="DN6" s="111"/>
      <c r="DO6" s="111"/>
      <c r="DP6" s="111"/>
      <c r="DQ6" s="111"/>
      <c r="DR6" s="111"/>
      <c r="DS6" s="112"/>
      <c r="DT6" s="112"/>
      <c r="DU6" s="112"/>
      <c r="DV6" s="112"/>
      <c r="DW6" s="113"/>
      <c r="DX6" s="102"/>
      <c r="DY6" s="111"/>
      <c r="DZ6" s="111"/>
      <c r="EA6" s="111"/>
      <c r="EB6" s="111"/>
      <c r="EC6" s="111"/>
      <c r="ED6" s="112"/>
      <c r="EE6" s="112"/>
      <c r="EF6" s="112"/>
      <c r="EG6" s="112"/>
      <c r="EH6" s="113"/>
      <c r="EI6" s="114"/>
      <c r="EJ6" s="111"/>
      <c r="EK6" s="111"/>
      <c r="EL6" s="111"/>
      <c r="EM6" s="111"/>
      <c r="EN6" s="111"/>
      <c r="EO6" s="112"/>
      <c r="EP6" s="112"/>
      <c r="EQ6" s="112"/>
      <c r="ER6" s="112"/>
      <c r="ES6" s="113"/>
      <c r="ET6" s="114"/>
    </row>
    <row r="7" spans="2:150" ht="3" customHeight="1">
      <c r="B7" s="115"/>
      <c r="C7" s="115"/>
      <c r="D7" s="116"/>
      <c r="E7" s="116"/>
      <c r="F7" s="116"/>
      <c r="G7" s="116"/>
      <c r="H7" s="116"/>
      <c r="I7" s="566"/>
      <c r="J7" s="117"/>
      <c r="K7" s="118"/>
      <c r="L7" s="119"/>
      <c r="M7" s="120"/>
      <c r="N7" s="120"/>
      <c r="O7" s="120"/>
      <c r="P7" s="120"/>
      <c r="Q7" s="120"/>
      <c r="R7" s="121"/>
      <c r="S7" s="121"/>
      <c r="T7" s="121"/>
      <c r="U7" s="121"/>
      <c r="V7" s="122"/>
      <c r="W7" s="347"/>
      <c r="X7" s="120"/>
      <c r="Y7" s="120"/>
      <c r="Z7" s="120"/>
      <c r="AA7" s="120"/>
      <c r="AB7" s="120"/>
      <c r="AC7" s="121"/>
      <c r="AD7" s="121"/>
      <c r="AE7" s="121"/>
      <c r="AF7" s="121"/>
      <c r="AG7" s="122"/>
      <c r="AH7" s="119"/>
      <c r="AI7" s="120"/>
      <c r="AJ7" s="120"/>
      <c r="AK7" s="120"/>
      <c r="AL7" s="120"/>
      <c r="AM7" s="120"/>
      <c r="AN7" s="121"/>
      <c r="AO7" s="121"/>
      <c r="AP7" s="121"/>
      <c r="AQ7" s="121"/>
      <c r="AR7" s="122"/>
      <c r="AS7" s="119"/>
      <c r="AT7" s="118"/>
      <c r="AU7" s="119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02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19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19"/>
      <c r="CC7" s="118"/>
      <c r="CD7" s="119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02"/>
      <c r="CP7" s="121"/>
      <c r="CQ7" s="121"/>
      <c r="CR7" s="121"/>
      <c r="CS7" s="121"/>
      <c r="CT7" s="121"/>
      <c r="CU7" s="121"/>
      <c r="CV7" s="121"/>
      <c r="CW7" s="121"/>
      <c r="CX7" s="121"/>
      <c r="CY7" s="121"/>
      <c r="CZ7" s="119"/>
      <c r="DA7" s="121"/>
      <c r="DB7" s="121"/>
      <c r="DC7" s="121"/>
      <c r="DD7" s="121"/>
      <c r="DE7" s="121"/>
      <c r="DF7" s="121"/>
      <c r="DG7" s="121"/>
      <c r="DH7" s="121"/>
      <c r="DI7" s="121"/>
      <c r="DJ7" s="121"/>
      <c r="DK7" s="119"/>
      <c r="DL7" s="118"/>
      <c r="DM7" s="119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02"/>
      <c r="DY7" s="121"/>
      <c r="DZ7" s="121"/>
      <c r="EA7" s="121"/>
      <c r="EB7" s="121"/>
      <c r="EC7" s="121"/>
      <c r="ED7" s="121"/>
      <c r="EE7" s="121"/>
      <c r="EF7" s="121"/>
      <c r="EG7" s="121"/>
      <c r="EH7" s="121"/>
      <c r="EI7" s="119"/>
      <c r="EJ7" s="121"/>
      <c r="EK7" s="121"/>
      <c r="EL7" s="121"/>
      <c r="EM7" s="121"/>
      <c r="EN7" s="121"/>
      <c r="EO7" s="121"/>
      <c r="EP7" s="121"/>
      <c r="EQ7" s="121"/>
      <c r="ER7" s="121"/>
      <c r="ES7" s="121"/>
      <c r="ET7" s="119"/>
    </row>
    <row r="8" spans="2:150" ht="3" customHeight="1">
      <c r="D8" s="108"/>
      <c r="E8" s="108"/>
      <c r="F8" s="108"/>
      <c r="G8" s="108"/>
      <c r="H8" s="108"/>
      <c r="I8" s="565"/>
      <c r="J8" s="109"/>
      <c r="L8" s="110"/>
      <c r="M8" s="123"/>
      <c r="N8" s="123"/>
      <c r="O8" s="123"/>
      <c r="P8" s="123"/>
      <c r="Q8" s="123"/>
      <c r="R8" s="124"/>
      <c r="S8" s="124"/>
      <c r="T8" s="124"/>
      <c r="U8" s="124"/>
      <c r="V8" s="125"/>
      <c r="W8" s="347"/>
      <c r="X8" s="123"/>
      <c r="Y8" s="123"/>
      <c r="Z8" s="123"/>
      <c r="AA8" s="123"/>
      <c r="AB8" s="123"/>
      <c r="AC8" s="124"/>
      <c r="AD8" s="124"/>
      <c r="AE8" s="124"/>
      <c r="AF8" s="124"/>
      <c r="AG8" s="125"/>
      <c r="AH8" s="107"/>
      <c r="AI8" s="123"/>
      <c r="AJ8" s="123"/>
      <c r="AK8" s="123"/>
      <c r="AL8" s="123"/>
      <c r="AM8" s="123"/>
      <c r="AN8" s="124"/>
      <c r="AO8" s="124"/>
      <c r="AP8" s="124"/>
      <c r="AQ8" s="124"/>
      <c r="AR8" s="125"/>
      <c r="AS8" s="107"/>
      <c r="AU8" s="110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02"/>
      <c r="BG8" s="126"/>
      <c r="BH8" s="126"/>
      <c r="BI8" s="126"/>
      <c r="BJ8" s="126"/>
      <c r="BK8" s="126"/>
      <c r="BL8" s="126"/>
      <c r="BM8" s="126"/>
      <c r="BN8" s="126"/>
      <c r="BO8" s="126"/>
      <c r="BP8" s="126"/>
      <c r="BQ8" s="107"/>
      <c r="BR8" s="126"/>
      <c r="BS8" s="126"/>
      <c r="BT8" s="126"/>
      <c r="BU8" s="126"/>
      <c r="BV8" s="126"/>
      <c r="BW8" s="126"/>
      <c r="BX8" s="126"/>
      <c r="BY8" s="126"/>
      <c r="BZ8" s="126"/>
      <c r="CA8" s="126"/>
      <c r="CB8" s="107"/>
      <c r="CD8" s="110"/>
      <c r="CE8" s="126"/>
      <c r="CF8" s="126"/>
      <c r="CG8" s="126"/>
      <c r="CH8" s="126"/>
      <c r="CI8" s="126"/>
      <c r="CJ8" s="126"/>
      <c r="CK8" s="126"/>
      <c r="CL8" s="126"/>
      <c r="CM8" s="126"/>
      <c r="CN8" s="126"/>
      <c r="CO8" s="102"/>
      <c r="CP8" s="126"/>
      <c r="CQ8" s="126"/>
      <c r="CR8" s="126"/>
      <c r="CS8" s="126"/>
      <c r="CT8" s="126"/>
      <c r="CU8" s="126"/>
      <c r="CV8" s="126"/>
      <c r="CW8" s="126"/>
      <c r="CX8" s="126"/>
      <c r="CY8" s="126"/>
      <c r="CZ8" s="107"/>
      <c r="DA8" s="126"/>
      <c r="DB8" s="126"/>
      <c r="DC8" s="126"/>
      <c r="DD8" s="126"/>
      <c r="DE8" s="126"/>
      <c r="DF8" s="126"/>
      <c r="DG8" s="126"/>
      <c r="DH8" s="126"/>
      <c r="DI8" s="126"/>
      <c r="DJ8" s="126"/>
      <c r="DK8" s="107"/>
      <c r="DM8" s="110"/>
      <c r="DN8" s="126"/>
      <c r="DO8" s="126"/>
      <c r="DP8" s="126"/>
      <c r="DQ8" s="126"/>
      <c r="DR8" s="126"/>
      <c r="DS8" s="126"/>
      <c r="DT8" s="126"/>
      <c r="DU8" s="126"/>
      <c r="DV8" s="126"/>
      <c r="DW8" s="126"/>
      <c r="DX8" s="102"/>
      <c r="DY8" s="126"/>
      <c r="DZ8" s="126"/>
      <c r="EA8" s="126"/>
      <c r="EB8" s="126"/>
      <c r="EC8" s="126"/>
      <c r="ED8" s="126"/>
      <c r="EE8" s="126"/>
      <c r="EF8" s="126"/>
      <c r="EG8" s="126"/>
      <c r="EH8" s="126"/>
      <c r="EI8" s="107"/>
      <c r="EJ8" s="126"/>
      <c r="EK8" s="126"/>
      <c r="EL8" s="126"/>
      <c r="EM8" s="126"/>
      <c r="EN8" s="126"/>
      <c r="EO8" s="126"/>
      <c r="EP8" s="126"/>
      <c r="EQ8" s="126"/>
      <c r="ER8" s="126"/>
      <c r="ES8" s="126"/>
      <c r="ET8" s="107"/>
    </row>
    <row r="9" spans="2:150" ht="18" collapsed="1">
      <c r="B9" s="76"/>
      <c r="C9" s="719" t="s">
        <v>22</v>
      </c>
      <c r="D9" s="719"/>
      <c r="E9" s="388"/>
      <c r="F9" s="394">
        <f>F11+F17+F23+F30+F39</f>
        <v>16</v>
      </c>
      <c r="G9" s="394">
        <f t="shared" ref="G9:I9" si="6">G11+G17+G23+G30+G39</f>
        <v>16</v>
      </c>
      <c r="H9" s="394">
        <f t="shared" ref="H9" si="7">H11+H17+H23+H30+H39</f>
        <v>16</v>
      </c>
      <c r="I9" s="567">
        <f t="shared" si="6"/>
        <v>0</v>
      </c>
      <c r="J9" s="109"/>
      <c r="K9" s="567"/>
      <c r="L9" s="110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347"/>
      <c r="X9" s="567"/>
      <c r="Y9" s="567"/>
      <c r="Z9" s="567"/>
      <c r="AA9" s="567"/>
      <c r="AB9" s="567"/>
      <c r="AC9" s="567"/>
      <c r="AD9" s="567"/>
      <c r="AE9" s="567"/>
      <c r="AF9" s="567"/>
      <c r="AG9" s="567"/>
      <c r="AH9" s="107"/>
      <c r="AI9" s="567"/>
      <c r="AJ9" s="567"/>
      <c r="AK9" s="567"/>
      <c r="AL9" s="567"/>
      <c r="AM9" s="567"/>
      <c r="AN9" s="567"/>
      <c r="AO9" s="567"/>
      <c r="AP9" s="567"/>
      <c r="AQ9" s="567"/>
      <c r="AR9" s="567"/>
      <c r="AS9" s="107"/>
      <c r="AT9" s="567"/>
      <c r="AU9" s="110"/>
      <c r="AV9" s="567"/>
      <c r="AW9" s="567"/>
      <c r="AX9" s="567"/>
      <c r="AY9" s="567"/>
      <c r="AZ9" s="567"/>
      <c r="BA9" s="567"/>
      <c r="BB9" s="567"/>
      <c r="BC9" s="567"/>
      <c r="BD9" s="567"/>
      <c r="BE9" s="567"/>
      <c r="BF9" s="347"/>
      <c r="BG9" s="567"/>
      <c r="BH9" s="567"/>
      <c r="BI9" s="567"/>
      <c r="BJ9" s="567"/>
      <c r="BK9" s="567"/>
      <c r="BL9" s="567"/>
      <c r="BM9" s="567"/>
      <c r="BN9" s="567"/>
      <c r="BO9" s="567"/>
      <c r="BP9" s="567"/>
      <c r="BQ9" s="107"/>
      <c r="BR9" s="567"/>
      <c r="BS9" s="567"/>
      <c r="BT9" s="567"/>
      <c r="BU9" s="567"/>
      <c r="BV9" s="567"/>
      <c r="BW9" s="567"/>
      <c r="BX9" s="567"/>
      <c r="BY9" s="567"/>
      <c r="BZ9" s="567"/>
      <c r="CA9" s="567"/>
      <c r="CB9" s="107"/>
      <c r="CC9" s="567"/>
      <c r="CD9" s="110"/>
      <c r="CE9" s="567"/>
      <c r="CF9" s="567"/>
      <c r="CG9" s="567"/>
      <c r="CH9" s="567"/>
      <c r="CI9" s="567"/>
      <c r="CJ9" s="567"/>
      <c r="CK9" s="567"/>
      <c r="CL9" s="567"/>
      <c r="CM9" s="567"/>
      <c r="CN9" s="567"/>
      <c r="CO9" s="347"/>
      <c r="CP9" s="567"/>
      <c r="CQ9" s="567"/>
      <c r="CR9" s="567"/>
      <c r="CS9" s="567"/>
      <c r="CT9" s="567"/>
      <c r="CU9" s="567"/>
      <c r="CV9" s="567"/>
      <c r="CW9" s="567"/>
      <c r="CX9" s="567"/>
      <c r="CY9" s="567"/>
      <c r="CZ9" s="107"/>
      <c r="DA9" s="567"/>
      <c r="DB9" s="567"/>
      <c r="DC9" s="567"/>
      <c r="DD9" s="567"/>
      <c r="DE9" s="567"/>
      <c r="DF9" s="567"/>
      <c r="DG9" s="567"/>
      <c r="DH9" s="567"/>
      <c r="DI9" s="567"/>
      <c r="DJ9" s="567"/>
      <c r="DK9" s="107"/>
      <c r="DL9" s="567"/>
      <c r="DM9" s="110"/>
      <c r="DN9" s="567"/>
      <c r="DO9" s="567"/>
      <c r="DP9" s="567"/>
      <c r="DQ9" s="567"/>
      <c r="DR9" s="567"/>
      <c r="DS9" s="567"/>
      <c r="DT9" s="567"/>
      <c r="DU9" s="567"/>
      <c r="DV9" s="567"/>
      <c r="DW9" s="567"/>
      <c r="DX9" s="347"/>
      <c r="DY9" s="567"/>
      <c r="DZ9" s="567"/>
      <c r="EA9" s="567"/>
      <c r="EB9" s="567"/>
      <c r="EC9" s="567"/>
      <c r="ED9" s="567"/>
      <c r="EE9" s="567"/>
      <c r="EF9" s="567"/>
      <c r="EG9" s="567"/>
      <c r="EH9" s="567"/>
      <c r="EI9" s="107"/>
      <c r="EJ9" s="567"/>
      <c r="EK9" s="567"/>
      <c r="EL9" s="567"/>
      <c r="EM9" s="567"/>
      <c r="EN9" s="567"/>
      <c r="EO9" s="567"/>
      <c r="EP9" s="567"/>
      <c r="EQ9" s="567"/>
      <c r="ER9" s="567"/>
      <c r="ES9" s="567"/>
      <c r="ET9" s="107"/>
    </row>
    <row r="10" spans="2:150" ht="3" hidden="1" customHeight="1" outlineLevel="1">
      <c r="D10" s="108"/>
      <c r="E10" s="108"/>
      <c r="F10" s="108"/>
      <c r="G10" s="108"/>
      <c r="H10" s="108"/>
      <c r="I10" s="565"/>
      <c r="J10" s="109"/>
      <c r="L10" s="110"/>
      <c r="M10" s="123"/>
      <c r="N10" s="123"/>
      <c r="O10" s="123"/>
      <c r="P10" s="123"/>
      <c r="Q10" s="123"/>
      <c r="R10" s="124"/>
      <c r="S10" s="124"/>
      <c r="T10" s="124"/>
      <c r="U10" s="124"/>
      <c r="V10" s="124"/>
      <c r="W10" s="347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07"/>
      <c r="AU10" s="110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02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07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07"/>
      <c r="CD10" s="110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02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07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07"/>
      <c r="DM10" s="110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02"/>
      <c r="DY10" s="126"/>
      <c r="DZ10" s="126"/>
      <c r="EA10" s="126"/>
      <c r="EB10" s="126"/>
      <c r="EC10" s="126"/>
      <c r="ED10" s="126"/>
      <c r="EE10" s="126"/>
      <c r="EF10" s="126"/>
      <c r="EG10" s="126"/>
      <c r="EH10" s="126"/>
      <c r="EI10" s="107"/>
      <c r="EJ10" s="126"/>
      <c r="EK10" s="126"/>
      <c r="EL10" s="126"/>
      <c r="EM10" s="126"/>
      <c r="EN10" s="126"/>
      <c r="EO10" s="126"/>
      <c r="EP10" s="126"/>
      <c r="EQ10" s="126"/>
      <c r="ER10" s="126"/>
      <c r="ES10" s="126"/>
      <c r="ET10" s="107"/>
    </row>
    <row r="11" spans="2:150" ht="11.85" hidden="1" customHeight="1" outlineLevel="1" collapsed="1">
      <c r="B11" s="128"/>
      <c r="C11" s="129">
        <v>1</v>
      </c>
      <c r="D11" s="130" t="s">
        <v>23</v>
      </c>
      <c r="E11" s="389"/>
      <c r="F11" s="552">
        <f>COUNTIF('Design Fee'!AU11,"&gt;0")+COUNTIF('Design Fee'!EO11,"&gt;0")+COUNTIF('Design Fee'!II11,"&gt;0")+COUNTIF('Design Fee'!ME11,"&gt;0")</f>
        <v>1</v>
      </c>
      <c r="G11" s="552">
        <f>COUNTIF('Design Fee'!AX11,"&gt;0")+COUNTIF('Design Fee'!ER11,"&gt;0")+COUNTIF('Design Fee'!IL11,"&gt;0")+COUNTIF('Design Fee'!MF11,"&gt;0")</f>
        <v>1</v>
      </c>
      <c r="H11" s="552">
        <f>COUNTIF('Design Fee'!AY11,"&gt;0")+COUNTIF('Design Fee'!ES11,"&gt;0")+COUNTIF('Design Fee'!IM11,"&gt;0")+COUNTIF('Design Fee'!MG11,"&gt;0")</f>
        <v>1</v>
      </c>
      <c r="I11" s="568">
        <f>F11-G11</f>
        <v>0</v>
      </c>
      <c r="J11" s="131"/>
      <c r="K11" s="133" t="str">
        <f>IF('Design Fee'!AU11&gt;0,"✔","-")</f>
        <v>✔</v>
      </c>
      <c r="L11" s="132"/>
      <c r="M11" s="133" t="str">
        <f>IF('Design Fee'!AZ11&gt;0,"✔","-")</f>
        <v>-</v>
      </c>
      <c r="N11" s="133" t="str">
        <f>IF('Design Fee'!BA11&gt;0,"✔","-")</f>
        <v>-</v>
      </c>
      <c r="O11" s="133" t="str">
        <f>IF('Design Fee'!BB11&gt;0,"✔","-")</f>
        <v>-</v>
      </c>
      <c r="P11" s="133" t="str">
        <f>IF('Design Fee'!BC11&gt;0,"✔","-")</f>
        <v>-</v>
      </c>
      <c r="Q11" s="133" t="str">
        <f>IF('Design Fee'!BD11&gt;0,"✔","-")</f>
        <v>-</v>
      </c>
      <c r="R11" s="133" t="str">
        <f>IF('Design Fee'!BF11&gt;0,"✔","-")</f>
        <v>-</v>
      </c>
      <c r="S11" s="134" t="str">
        <f>IF('Design Fee'!BG11&gt;0,"✔","-")</f>
        <v>-</v>
      </c>
      <c r="T11" s="134" t="str">
        <f>IF('Design Fee'!BH11&gt;0,"✔","-")</f>
        <v>-</v>
      </c>
      <c r="U11" s="134" t="str">
        <f>IF('Design Fee'!BI11&gt;0,"✔","-")</f>
        <v>-</v>
      </c>
      <c r="V11" s="134" t="str">
        <f>IF('Design Fee'!BJ11&gt;0,"✔","-")</f>
        <v>-</v>
      </c>
      <c r="W11" s="348"/>
      <c r="X11" s="134" t="str">
        <f>IF('Design Fee'!CE11&gt;0,"✔","-")</f>
        <v>-</v>
      </c>
      <c r="Y11" s="135" t="str">
        <f>IF('Design Fee'!CF11&gt;0,"✔","-")</f>
        <v>-</v>
      </c>
      <c r="Z11" s="135" t="str">
        <f>IF('Design Fee'!CG11&gt;0,"✔","-")</f>
        <v>-</v>
      </c>
      <c r="AA11" s="135" t="str">
        <f>IF('Design Fee'!CH11&gt;0,"✔","-")</f>
        <v>-</v>
      </c>
      <c r="AB11" s="135" t="str">
        <f>IF('Design Fee'!CI11&gt;0,"✔","-")</f>
        <v>-</v>
      </c>
      <c r="AC11" s="135" t="str">
        <f>IF('Design Fee'!CK11&gt;0,"✔","-")</f>
        <v>-</v>
      </c>
      <c r="AD11" s="136" t="str">
        <f>IF('Design Fee'!CL11&gt;0,"✔","-")</f>
        <v>-</v>
      </c>
      <c r="AE11" s="136" t="str">
        <f>IF('Design Fee'!CM11&gt;0,"✔","-")</f>
        <v>-</v>
      </c>
      <c r="AF11" s="136" t="str">
        <f>IF('Design Fee'!CN11&gt;0,"✔","-")</f>
        <v>-</v>
      </c>
      <c r="AG11" s="136" t="str">
        <f>IF('Design Fee'!CO11&gt;0,"✔","-")</f>
        <v>-</v>
      </c>
      <c r="AH11" s="137"/>
      <c r="AI11" s="136" t="str">
        <f>IF('Design Fee'!DJ11&gt;0,"✔","-")</f>
        <v>-</v>
      </c>
      <c r="AJ11" s="135" t="str">
        <f>IF('Design Fee'!DK11&gt;0,"✔","-")</f>
        <v>-</v>
      </c>
      <c r="AK11" s="135" t="str">
        <f>IF('Design Fee'!DL11&gt;0,"✔","-")</f>
        <v>-</v>
      </c>
      <c r="AL11" s="135" t="str">
        <f>IF('Design Fee'!DM11&gt;0,"✔","-")</f>
        <v>-</v>
      </c>
      <c r="AM11" s="135" t="str">
        <f>IF('Design Fee'!DN11&gt;0,"✔","-")</f>
        <v>-</v>
      </c>
      <c r="AN11" s="135" t="str">
        <f>IF('Design Fee'!DP11&gt;0,"✔","-")</f>
        <v>-</v>
      </c>
      <c r="AO11" s="136" t="str">
        <f>IF('Design Fee'!DQ11&gt;0,"✔","-")</f>
        <v>-</v>
      </c>
      <c r="AP11" s="136" t="str">
        <f>IF('Design Fee'!DR11&gt;0,"✔","-")</f>
        <v>-</v>
      </c>
      <c r="AQ11" s="136" t="str">
        <f>IF('Design Fee'!DS11&gt;0,"✔","-")</f>
        <v>-</v>
      </c>
      <c r="AR11" s="136" t="str">
        <f>IF('Design Fee'!DT11&gt;0,"✔","-")</f>
        <v>-</v>
      </c>
      <c r="AS11" s="137"/>
      <c r="AT11" s="133" t="str">
        <f>IF('Design Fee'!EO11&gt;0,"✔","-")</f>
        <v>-</v>
      </c>
      <c r="AU11" s="132"/>
      <c r="AV11" s="133" t="str">
        <f>IF('Design Fee'!ET11&gt;0,"✔","-")</f>
        <v>-</v>
      </c>
      <c r="AW11" s="133" t="str">
        <f>IF('Design Fee'!EU11&gt;0,"✔","-")</f>
        <v>-</v>
      </c>
      <c r="AX11" s="133" t="str">
        <f>IF('Design Fee'!EV11&gt;0,"✔","-")</f>
        <v>-</v>
      </c>
      <c r="AY11" s="133" t="str">
        <f>IF('Design Fee'!EW11&gt;0,"✔","-")</f>
        <v>-</v>
      </c>
      <c r="AZ11" s="133" t="str">
        <f>IF('Design Fee'!EX11&gt;0,"✔","-")</f>
        <v>-</v>
      </c>
      <c r="BA11" s="134" t="str">
        <f>IF('Design Fee'!EZ11&gt;0,"✔","-")</f>
        <v>-</v>
      </c>
      <c r="BB11" s="134" t="str">
        <f>IF('Design Fee'!FA11&gt;0,"✔","-")</f>
        <v>-</v>
      </c>
      <c r="BC11" s="134" t="str">
        <f>IF('Design Fee'!FB11&gt;0,"✔","-")</f>
        <v>-</v>
      </c>
      <c r="BD11" s="134" t="str">
        <f>IF('Design Fee'!FC11&gt;0,"✔","-")</f>
        <v>-</v>
      </c>
      <c r="BE11" s="134" t="str">
        <f>IF('Design Fee'!FD11&gt;0,"✔","-")</f>
        <v>-</v>
      </c>
      <c r="BF11" s="127"/>
      <c r="BG11" s="135" t="str">
        <f>IF('Design Fee'!FY11&gt;0,"✔","-")</f>
        <v>-</v>
      </c>
      <c r="BH11" s="135" t="str">
        <f>IF('Design Fee'!FZ11&gt;0,"✔","-")</f>
        <v>-</v>
      </c>
      <c r="BI11" s="135" t="str">
        <f>IF('Design Fee'!GA11&gt;0,"✔","-")</f>
        <v>-</v>
      </c>
      <c r="BJ11" s="135" t="str">
        <f>IF('Design Fee'!GB11&gt;0,"✔","-")</f>
        <v>-</v>
      </c>
      <c r="BK11" s="135" t="str">
        <f>IF('Design Fee'!GC11&gt;0,"✔","-")</f>
        <v>-</v>
      </c>
      <c r="BL11" s="136" t="str">
        <f>IF('Design Fee'!GE11&gt;0,"✔","-")</f>
        <v>-</v>
      </c>
      <c r="BM11" s="136" t="str">
        <f>IF('Design Fee'!GF11&gt;0,"✔","-")</f>
        <v>-</v>
      </c>
      <c r="BN11" s="136" t="str">
        <f>IF('Design Fee'!GG11&gt;0,"✔","-")</f>
        <v>-</v>
      </c>
      <c r="BO11" s="136" t="str">
        <f>IF('Design Fee'!GH11&gt;0,"✔","-")</f>
        <v>-</v>
      </c>
      <c r="BP11" s="136" t="str">
        <f>IF('Design Fee'!GI11&gt;0,"✔","-")</f>
        <v>-</v>
      </c>
      <c r="BQ11" s="137"/>
      <c r="BR11" s="135" t="str">
        <f>IF('Design Fee'!HD11&gt;0,"✔","-")</f>
        <v>-</v>
      </c>
      <c r="BS11" s="135" t="str">
        <f>IF('Design Fee'!HE11&gt;0,"✔","-")</f>
        <v>-</v>
      </c>
      <c r="BT11" s="135" t="str">
        <f>IF('Design Fee'!HF11&gt;0,"✔","-")</f>
        <v>-</v>
      </c>
      <c r="BU11" s="135" t="str">
        <f>IF('Design Fee'!HG11&gt;0,"✔","-")</f>
        <v>-</v>
      </c>
      <c r="BV11" s="135" t="str">
        <f>IF('Design Fee'!HH11&gt;0,"✔","-")</f>
        <v>-</v>
      </c>
      <c r="BW11" s="136" t="str">
        <f>IF('Design Fee'!HJ11&gt;0,"✔","-")</f>
        <v>-</v>
      </c>
      <c r="BX11" s="136" t="str">
        <f>IF('Design Fee'!HK11&gt;0,"✔","-")</f>
        <v>-</v>
      </c>
      <c r="BY11" s="136" t="str">
        <f>IF('Design Fee'!HL11&gt;0,"✔","-")</f>
        <v>-</v>
      </c>
      <c r="BZ11" s="136" t="str">
        <f>IF('Design Fee'!HM11&gt;0,"✔","-")</f>
        <v>-</v>
      </c>
      <c r="CA11" s="136" t="str">
        <f>IF('Design Fee'!HN11&gt;0,"✔","-")</f>
        <v>-</v>
      </c>
      <c r="CB11" s="137"/>
      <c r="CC11" s="133" t="str">
        <f>IF('Design Fee'!II11&gt;0,"✔","-")</f>
        <v>-</v>
      </c>
      <c r="CD11" s="132"/>
      <c r="CE11" s="133" t="str">
        <f>IF('Design Fee'!IN11&gt;0,"✔","-")</f>
        <v>-</v>
      </c>
      <c r="CF11" s="133" t="str">
        <f>IF('Design Fee'!IO11&gt;0,"✔","-")</f>
        <v>-</v>
      </c>
      <c r="CG11" s="133" t="str">
        <f>IF('Design Fee'!IP11&gt;0,"✔","-")</f>
        <v>-</v>
      </c>
      <c r="CH11" s="133" t="str">
        <f>IF('Design Fee'!IQ11&gt;0,"✔","-")</f>
        <v>-</v>
      </c>
      <c r="CI11" s="133" t="str">
        <f>IF('Design Fee'!IR11&gt;0,"✔","-")</f>
        <v>-</v>
      </c>
      <c r="CJ11" s="134" t="str">
        <f>IF('Design Fee'!IT11&gt;0,"✔","-")</f>
        <v>-</v>
      </c>
      <c r="CK11" s="134" t="str">
        <f>IF('Design Fee'!IU11&gt;0,"✔","-")</f>
        <v>-</v>
      </c>
      <c r="CL11" s="134" t="str">
        <f>IF('Design Fee'!IV11&gt;0,"✔","-")</f>
        <v>-</v>
      </c>
      <c r="CM11" s="134" t="str">
        <f>IF('Design Fee'!IW11&gt;0,"✔","-")</f>
        <v>-</v>
      </c>
      <c r="CN11" s="134" t="str">
        <f>IF('Design Fee'!IX11&gt;0,"✔","-")</f>
        <v>-</v>
      </c>
      <c r="CO11" s="127"/>
      <c r="CP11" s="135" t="str">
        <f>IF('Design Fee'!JS11&gt;0,"✔","-")</f>
        <v>-</v>
      </c>
      <c r="CQ11" s="135" t="str">
        <f>IF('Design Fee'!JT11&gt;0,"✔","-")</f>
        <v>-</v>
      </c>
      <c r="CR11" s="135" t="str">
        <f>IF('Design Fee'!JU11&gt;0,"✔","-")</f>
        <v>-</v>
      </c>
      <c r="CS11" s="135" t="str">
        <f>IF('Design Fee'!JV11&gt;0,"✔","-")</f>
        <v>-</v>
      </c>
      <c r="CT11" s="135" t="str">
        <f>IF('Design Fee'!JW11&gt;0,"✔","-")</f>
        <v>-</v>
      </c>
      <c r="CU11" s="136" t="str">
        <f>IF('Design Fee'!JY11&gt;0,"✔","-")</f>
        <v>-</v>
      </c>
      <c r="CV11" s="136" t="str">
        <f>IF('Design Fee'!JZ11&gt;0,"✔","-")</f>
        <v>-</v>
      </c>
      <c r="CW11" s="136" t="str">
        <f>IF('Design Fee'!KA11&gt;0,"✔","-")</f>
        <v>-</v>
      </c>
      <c r="CX11" s="136" t="str">
        <f>IF('Design Fee'!KB11&gt;0,"✔","-")</f>
        <v>-</v>
      </c>
      <c r="CY11" s="136" t="str">
        <f>IF('Design Fee'!KC11&gt;0,"✔","-")</f>
        <v>-</v>
      </c>
      <c r="CZ11" s="137"/>
      <c r="DA11" s="135" t="str">
        <f>IF('Design Fee'!KX11&gt;0,"✔","-")</f>
        <v>-</v>
      </c>
      <c r="DB11" s="135" t="str">
        <f>IF('Design Fee'!KY11&gt;0,"✔","-")</f>
        <v>-</v>
      </c>
      <c r="DC11" s="135" t="str">
        <f>IF('Design Fee'!KZ11&gt;0,"✔","-")</f>
        <v>-</v>
      </c>
      <c r="DD11" s="135" t="str">
        <f>IF('Design Fee'!LA11&gt;0,"✔","-")</f>
        <v>-</v>
      </c>
      <c r="DE11" s="135" t="str">
        <f>IF('Design Fee'!LB11&gt;0,"✔","-")</f>
        <v>-</v>
      </c>
      <c r="DF11" s="136" t="str">
        <f>IF('Design Fee'!LD11&gt;0,"✔","-")</f>
        <v>-</v>
      </c>
      <c r="DG11" s="136" t="str">
        <f>IF('Design Fee'!LE11&gt;0,"✔","-")</f>
        <v>-</v>
      </c>
      <c r="DH11" s="136" t="str">
        <f>IF('Design Fee'!LF11&gt;0,"✔","-")</f>
        <v>-</v>
      </c>
      <c r="DI11" s="136" t="str">
        <f>IF('Design Fee'!LG11&gt;0,"✔","-")</f>
        <v>-</v>
      </c>
      <c r="DJ11" s="136" t="str">
        <f>IF('Design Fee'!LH11&gt;0,"✔","-")</f>
        <v>-</v>
      </c>
      <c r="DK11" s="137"/>
      <c r="DL11" s="133" t="str">
        <f>IF('Design Fee'!MC11&gt;0,"✔","-")</f>
        <v>-</v>
      </c>
      <c r="DM11" s="132"/>
      <c r="DN11" s="133" t="str">
        <f>IF('Design Fee'!MH11&gt;0,"✔","-")</f>
        <v>-</v>
      </c>
      <c r="DO11" s="133" t="str">
        <f>IF('Design Fee'!MI11&gt;0,"✔","-")</f>
        <v>-</v>
      </c>
      <c r="DP11" s="133" t="str">
        <f>IF('Design Fee'!MJ11&gt;0,"✔","-")</f>
        <v>-</v>
      </c>
      <c r="DQ11" s="133" t="str">
        <f>IF('Design Fee'!MK11&gt;0,"✔","-")</f>
        <v>-</v>
      </c>
      <c r="DR11" s="133" t="str">
        <f>IF('Design Fee'!ML11&gt;0,"✔","-")</f>
        <v>-</v>
      </c>
      <c r="DS11" s="134" t="str">
        <f>IF('Design Fee'!MN11&gt;0,"✔","-")</f>
        <v>-</v>
      </c>
      <c r="DT11" s="134" t="str">
        <f>IF('Design Fee'!MO11&gt;0,"✔","-")</f>
        <v>-</v>
      </c>
      <c r="DU11" s="134" t="str">
        <f>IF('Design Fee'!MP11&gt;0,"✔","-")</f>
        <v>-</v>
      </c>
      <c r="DV11" s="134" t="str">
        <f>IF('Design Fee'!MQ11&gt;0,"✔","-")</f>
        <v>-</v>
      </c>
      <c r="DW11" s="134" t="str">
        <f>IF('Design Fee'!MR11&gt;0,"✔","-")</f>
        <v>-</v>
      </c>
      <c r="DX11" s="127"/>
      <c r="DY11" s="135" t="str">
        <f>IF('Design Fee'!NM11&gt;0,"✔","-")</f>
        <v>-</v>
      </c>
      <c r="DZ11" s="135" t="str">
        <f>IF('Design Fee'!NN11&gt;0,"✔","-")</f>
        <v>-</v>
      </c>
      <c r="EA11" s="135" t="str">
        <f>IF('Design Fee'!NO11&gt;0,"✔","-")</f>
        <v>-</v>
      </c>
      <c r="EB11" s="135" t="str">
        <f>IF('Design Fee'!NP11&gt;0,"✔","-")</f>
        <v>-</v>
      </c>
      <c r="EC11" s="135" t="str">
        <f>IF('Design Fee'!NQ11&gt;0,"✔","-")</f>
        <v>-</v>
      </c>
      <c r="ED11" s="136" t="str">
        <f>IF('Design Fee'!NS11&gt;0,"✔","-")</f>
        <v>-</v>
      </c>
      <c r="EE11" s="136" t="str">
        <f>IF('Design Fee'!NT11&gt;0,"✔","-")</f>
        <v>-</v>
      </c>
      <c r="EF11" s="136" t="str">
        <f>IF('Design Fee'!NU11&gt;0,"✔","-")</f>
        <v>-</v>
      </c>
      <c r="EG11" s="136" t="str">
        <f>IF('Design Fee'!NV11&gt;0,"✔","-")</f>
        <v>-</v>
      </c>
      <c r="EH11" s="136" t="str">
        <f>IF('Design Fee'!NW11&gt;0,"✔","-")</f>
        <v>-</v>
      </c>
      <c r="EI11" s="137"/>
      <c r="EJ11" s="135" t="str">
        <f>IF('Design Fee'!OR11&gt;0,"✔","-")</f>
        <v>-</v>
      </c>
      <c r="EK11" s="135" t="str">
        <f>IF('Design Fee'!OS11&gt;0,"✔","-")</f>
        <v>-</v>
      </c>
      <c r="EL11" s="135" t="str">
        <f>IF('Design Fee'!OT11&gt;0,"✔","-")</f>
        <v>-</v>
      </c>
      <c r="EM11" s="135" t="str">
        <f>IF('Design Fee'!OU11&gt;0,"✔","-")</f>
        <v>-</v>
      </c>
      <c r="EN11" s="135" t="str">
        <f>IF('Design Fee'!OV11&gt;0,"✔","-")</f>
        <v>-</v>
      </c>
      <c r="EO11" s="136" t="str">
        <f>IF('Design Fee'!OX11&gt;0,"✔","-")</f>
        <v>-</v>
      </c>
      <c r="EP11" s="136" t="str">
        <f>IF('Design Fee'!OY11&gt;0,"✔","-")</f>
        <v>-</v>
      </c>
      <c r="EQ11" s="136" t="str">
        <f>IF('Design Fee'!OZ11&gt;0,"✔","-")</f>
        <v>-</v>
      </c>
      <c r="ER11" s="136" t="str">
        <f>IF('Design Fee'!PA11&gt;0,"✔","-")</f>
        <v>-</v>
      </c>
      <c r="ES11" s="136" t="str">
        <f>IF('Design Fee'!PB11&gt;0,"✔","-")</f>
        <v>-</v>
      </c>
      <c r="ET11" s="137"/>
    </row>
    <row r="12" spans="2:150" ht="12.6" hidden="1" customHeight="1" outlineLevel="2">
      <c r="B12" s="138"/>
      <c r="C12" s="138">
        <v>1</v>
      </c>
      <c r="D12" s="78" t="s">
        <v>24</v>
      </c>
      <c r="F12" s="390"/>
      <c r="G12" s="390"/>
      <c r="H12" s="390"/>
      <c r="I12" s="569"/>
      <c r="J12" s="78"/>
      <c r="K12" s="139" t="str">
        <f>IF('Design Fee'!AU12&gt;0,"✔","-")</f>
        <v>-</v>
      </c>
      <c r="L12" s="140"/>
      <c r="M12" s="141" t="str">
        <f>IF('Design Fee'!AZ12&gt;0,"✔","-")</f>
        <v>-</v>
      </c>
      <c r="N12" s="141" t="str">
        <f>IF('Design Fee'!BA12&gt;0,"✔","-")</f>
        <v>-</v>
      </c>
      <c r="O12" s="141" t="str">
        <f>IF('Design Fee'!BB12&gt;0,"✔","-")</f>
        <v>-</v>
      </c>
      <c r="P12" s="141" t="str">
        <f>IF('Design Fee'!BC12&gt;0,"✔","-")</f>
        <v>-</v>
      </c>
      <c r="Q12" s="141" t="str">
        <f>IF('Design Fee'!BD12&gt;0,"✔","-")</f>
        <v>-</v>
      </c>
      <c r="R12" s="142" t="str">
        <f>IF('Design Fee'!BF12&gt;0,"✔","-")</f>
        <v>-</v>
      </c>
      <c r="S12" s="142" t="str">
        <f>IF('Design Fee'!BG12&gt;0,"✔","-")</f>
        <v>-</v>
      </c>
      <c r="T12" s="142" t="str">
        <f>IF('Design Fee'!BH12&gt;0,"✔","-")</f>
        <v>-</v>
      </c>
      <c r="U12" s="142" t="str">
        <f>IF('Design Fee'!BI12&gt;0,"✔","-")</f>
        <v>-</v>
      </c>
      <c r="V12" s="142" t="str">
        <f>IF('Design Fee'!BJ12&gt;0,"✔","-")</f>
        <v>-</v>
      </c>
      <c r="W12" s="348"/>
      <c r="X12" s="143" t="str">
        <f>IF('Design Fee'!CE12&gt;0,"✔","-")</f>
        <v>-</v>
      </c>
      <c r="Y12" s="143" t="str">
        <f>IF('Design Fee'!CF12&gt;0,"✔","-")</f>
        <v>-</v>
      </c>
      <c r="Z12" s="143" t="str">
        <f>IF('Design Fee'!CG12&gt;0,"✔","-")</f>
        <v>-</v>
      </c>
      <c r="AA12" s="143" t="str">
        <f>IF('Design Fee'!CH12&gt;0,"✔","-")</f>
        <v>-</v>
      </c>
      <c r="AB12" s="143" t="str">
        <f>IF('Design Fee'!CI12&gt;0,"✔","-")</f>
        <v>-</v>
      </c>
      <c r="AC12" s="144" t="str">
        <f>IF('Design Fee'!CK12&gt;0,"✔","-")</f>
        <v>-</v>
      </c>
      <c r="AD12" s="144" t="str">
        <f>IF('Design Fee'!CL12&gt;0,"✔","-")</f>
        <v>-</v>
      </c>
      <c r="AE12" s="144" t="str">
        <f>IF('Design Fee'!CM12&gt;0,"✔","-")</f>
        <v>-</v>
      </c>
      <c r="AF12" s="144" t="str">
        <f>IF('Design Fee'!CN12&gt;0,"✔","-")</f>
        <v>-</v>
      </c>
      <c r="AG12" s="144" t="str">
        <f>IF('Design Fee'!CO12&gt;0,"✔","-")</f>
        <v>-</v>
      </c>
      <c r="AH12" s="145"/>
      <c r="AI12" s="143" t="str">
        <f>IF('Design Fee'!DJ12&gt;0,"✔","-")</f>
        <v>-</v>
      </c>
      <c r="AJ12" s="143" t="str">
        <f>IF('Design Fee'!DK12&gt;0,"✔","-")</f>
        <v>-</v>
      </c>
      <c r="AK12" s="143" t="str">
        <f>IF('Design Fee'!DL12&gt;0,"✔","-")</f>
        <v>-</v>
      </c>
      <c r="AL12" s="143" t="str">
        <f>IF('Design Fee'!DM12&gt;0,"✔","-")</f>
        <v>-</v>
      </c>
      <c r="AM12" s="143" t="str">
        <f>IF('Design Fee'!DN12&gt;0,"✔","-")</f>
        <v>-</v>
      </c>
      <c r="AN12" s="144" t="str">
        <f>IF('Design Fee'!DP12&gt;0,"✔","-")</f>
        <v>-</v>
      </c>
      <c r="AO12" s="144" t="str">
        <f>IF('Design Fee'!DQ12&gt;0,"✔","-")</f>
        <v>-</v>
      </c>
      <c r="AP12" s="144" t="str">
        <f>IF('Design Fee'!DR12&gt;0,"✔","-")</f>
        <v>-</v>
      </c>
      <c r="AQ12" s="144" t="str">
        <f>IF('Design Fee'!DS12&gt;0,"✔","-")</f>
        <v>-</v>
      </c>
      <c r="AR12" s="144" t="str">
        <f>IF('Design Fee'!DT12&gt;0,"✔","-")</f>
        <v>-</v>
      </c>
      <c r="AS12" s="145"/>
      <c r="AT12" s="139" t="str">
        <f>IF('Design Fee'!EO12&gt;0,"✔","-")</f>
        <v>-</v>
      </c>
      <c r="AU12" s="146"/>
      <c r="AV12" s="141" t="str">
        <f>IF('Design Fee'!ET12&gt;0,"✔","-")</f>
        <v>-</v>
      </c>
      <c r="AW12" s="141" t="str">
        <f>IF('Design Fee'!EU12&gt;0,"✔","-")</f>
        <v>-</v>
      </c>
      <c r="AX12" s="141" t="str">
        <f>IF('Design Fee'!EV12&gt;0,"✔","-")</f>
        <v>-</v>
      </c>
      <c r="AY12" s="141" t="str">
        <f>IF('Design Fee'!EW12&gt;0,"✔","-")</f>
        <v>-</v>
      </c>
      <c r="AZ12" s="141" t="str">
        <f>IF('Design Fee'!EX12&gt;0,"✔","-")</f>
        <v>-</v>
      </c>
      <c r="BA12" s="142" t="str">
        <f>IF('Design Fee'!EZ12&gt;0,"✔","-")</f>
        <v>-</v>
      </c>
      <c r="BB12" s="142" t="str">
        <f>IF('Design Fee'!FA12&gt;0,"✔","-")</f>
        <v>-</v>
      </c>
      <c r="BC12" s="142" t="str">
        <f>IF('Design Fee'!FB12&gt;0,"✔","-")</f>
        <v>-</v>
      </c>
      <c r="BD12" s="142" t="str">
        <f>IF('Design Fee'!FC12&gt;0,"✔","-")</f>
        <v>-</v>
      </c>
      <c r="BE12" s="142" t="str">
        <f>IF('Design Fee'!FD12&gt;0,"✔","-")</f>
        <v>-</v>
      </c>
      <c r="BF12" s="127"/>
      <c r="BG12" s="143" t="str">
        <f>IF('Design Fee'!FY12&gt;0,"✔","-")</f>
        <v>-</v>
      </c>
      <c r="BH12" s="143" t="str">
        <f>IF('Design Fee'!FZ12&gt;0,"✔","-")</f>
        <v>-</v>
      </c>
      <c r="BI12" s="143" t="str">
        <f>IF('Design Fee'!GA12&gt;0,"✔","-")</f>
        <v>-</v>
      </c>
      <c r="BJ12" s="143" t="str">
        <f>IF('Design Fee'!GB12&gt;0,"✔","-")</f>
        <v>-</v>
      </c>
      <c r="BK12" s="143" t="str">
        <f>IF('Design Fee'!GC12&gt;0,"✔","-")</f>
        <v>-</v>
      </c>
      <c r="BL12" s="144" t="str">
        <f>IF('Design Fee'!GE12&gt;0,"✔","-")</f>
        <v>-</v>
      </c>
      <c r="BM12" s="144" t="str">
        <f>IF('Design Fee'!GF12&gt;0,"✔","-")</f>
        <v>-</v>
      </c>
      <c r="BN12" s="144" t="str">
        <f>IF('Design Fee'!GG12&gt;0,"✔","-")</f>
        <v>-</v>
      </c>
      <c r="BO12" s="144" t="str">
        <f>IF('Design Fee'!GH12&gt;0,"✔","-")</f>
        <v>-</v>
      </c>
      <c r="BP12" s="144" t="str">
        <f>IF('Design Fee'!GI12&gt;0,"✔","-")</f>
        <v>-</v>
      </c>
      <c r="BQ12" s="145"/>
      <c r="BR12" s="143" t="str">
        <f>IF('Design Fee'!HD12&gt;0,"✔","-")</f>
        <v>-</v>
      </c>
      <c r="BS12" s="143" t="str">
        <f>IF('Design Fee'!HE12&gt;0,"✔","-")</f>
        <v>-</v>
      </c>
      <c r="BT12" s="143" t="str">
        <f>IF('Design Fee'!HF12&gt;0,"✔","-")</f>
        <v>-</v>
      </c>
      <c r="BU12" s="143" t="str">
        <f>IF('Design Fee'!HG12&gt;0,"✔","-")</f>
        <v>-</v>
      </c>
      <c r="BV12" s="143" t="str">
        <f>IF('Design Fee'!HH12&gt;0,"✔","-")</f>
        <v>-</v>
      </c>
      <c r="BW12" s="144" t="str">
        <f>IF('Design Fee'!HJ12&gt;0,"✔","-")</f>
        <v>-</v>
      </c>
      <c r="BX12" s="144" t="str">
        <f>IF('Design Fee'!HK12&gt;0,"✔","-")</f>
        <v>-</v>
      </c>
      <c r="BY12" s="144" t="str">
        <f>IF('Design Fee'!HL12&gt;0,"✔","-")</f>
        <v>-</v>
      </c>
      <c r="BZ12" s="144" t="str">
        <f>IF('Design Fee'!HM12&gt;0,"✔","-")</f>
        <v>-</v>
      </c>
      <c r="CA12" s="144" t="str">
        <f>IF('Design Fee'!HN12&gt;0,"✔","-")</f>
        <v>-</v>
      </c>
      <c r="CB12" s="145"/>
      <c r="CC12" s="139" t="str">
        <f>IF('Design Fee'!II12&gt;0,"✔","-")</f>
        <v>-</v>
      </c>
      <c r="CD12" s="146"/>
      <c r="CE12" s="141" t="str">
        <f>IF('Design Fee'!IN12&gt;0,"✔","-")</f>
        <v>-</v>
      </c>
      <c r="CF12" s="141" t="str">
        <f>IF('Design Fee'!IO12&gt;0,"✔","-")</f>
        <v>-</v>
      </c>
      <c r="CG12" s="141" t="str">
        <f>IF('Design Fee'!IP12&gt;0,"✔","-")</f>
        <v>-</v>
      </c>
      <c r="CH12" s="141" t="str">
        <f>IF('Design Fee'!IQ12&gt;0,"✔","-")</f>
        <v>-</v>
      </c>
      <c r="CI12" s="141" t="str">
        <f>IF('Design Fee'!IR12&gt;0,"✔","-")</f>
        <v>-</v>
      </c>
      <c r="CJ12" s="142" t="str">
        <f>IF('Design Fee'!IT12&gt;0,"✔","-")</f>
        <v>-</v>
      </c>
      <c r="CK12" s="142" t="str">
        <f>IF('Design Fee'!IU12&gt;0,"✔","-")</f>
        <v>-</v>
      </c>
      <c r="CL12" s="142" t="str">
        <f>IF('Design Fee'!IV12&gt;0,"✔","-")</f>
        <v>-</v>
      </c>
      <c r="CM12" s="142" t="str">
        <f>IF('Design Fee'!IW12&gt;0,"✔","-")</f>
        <v>-</v>
      </c>
      <c r="CN12" s="142" t="str">
        <f>IF('Design Fee'!IX12&gt;0,"✔","-")</f>
        <v>-</v>
      </c>
      <c r="CO12" s="127"/>
      <c r="CP12" s="143" t="str">
        <f>IF('Design Fee'!JS12&gt;0,"✔","-")</f>
        <v>-</v>
      </c>
      <c r="CQ12" s="143" t="str">
        <f>IF('Design Fee'!JT12&gt;0,"✔","-")</f>
        <v>-</v>
      </c>
      <c r="CR12" s="143" t="str">
        <f>IF('Design Fee'!JU12&gt;0,"✔","-")</f>
        <v>-</v>
      </c>
      <c r="CS12" s="143" t="str">
        <f>IF('Design Fee'!JV12&gt;0,"✔","-")</f>
        <v>-</v>
      </c>
      <c r="CT12" s="143" t="str">
        <f>IF('Design Fee'!JW12&gt;0,"✔","-")</f>
        <v>-</v>
      </c>
      <c r="CU12" s="144" t="str">
        <f>IF('Design Fee'!JY12&gt;0,"✔","-")</f>
        <v>-</v>
      </c>
      <c r="CV12" s="144" t="str">
        <f>IF('Design Fee'!JZ12&gt;0,"✔","-")</f>
        <v>-</v>
      </c>
      <c r="CW12" s="144" t="str">
        <f>IF('Design Fee'!KA12&gt;0,"✔","-")</f>
        <v>-</v>
      </c>
      <c r="CX12" s="144" t="str">
        <f>IF('Design Fee'!KB12&gt;0,"✔","-")</f>
        <v>-</v>
      </c>
      <c r="CY12" s="144" t="str">
        <f>IF('Design Fee'!KC12&gt;0,"✔","-")</f>
        <v>-</v>
      </c>
      <c r="CZ12" s="145"/>
      <c r="DA12" s="143" t="str">
        <f>IF('Design Fee'!KX12&gt;0,"✔","-")</f>
        <v>-</v>
      </c>
      <c r="DB12" s="143" t="str">
        <f>IF('Design Fee'!KY12&gt;0,"✔","-")</f>
        <v>-</v>
      </c>
      <c r="DC12" s="143" t="str">
        <f>IF('Design Fee'!KZ12&gt;0,"✔","-")</f>
        <v>-</v>
      </c>
      <c r="DD12" s="143" t="str">
        <f>IF('Design Fee'!LA12&gt;0,"✔","-")</f>
        <v>-</v>
      </c>
      <c r="DE12" s="143" t="str">
        <f>IF('Design Fee'!LB12&gt;0,"✔","-")</f>
        <v>-</v>
      </c>
      <c r="DF12" s="144" t="str">
        <f>IF('Design Fee'!LD12&gt;0,"✔","-")</f>
        <v>-</v>
      </c>
      <c r="DG12" s="144" t="str">
        <f>IF('Design Fee'!LE12&gt;0,"✔","-")</f>
        <v>-</v>
      </c>
      <c r="DH12" s="144" t="str">
        <f>IF('Design Fee'!LF12&gt;0,"✔","-")</f>
        <v>-</v>
      </c>
      <c r="DI12" s="144" t="str">
        <f>IF('Design Fee'!LG12&gt;0,"✔","-")</f>
        <v>-</v>
      </c>
      <c r="DJ12" s="144" t="str">
        <f>IF('Design Fee'!LH12&gt;0,"✔","-")</f>
        <v>-</v>
      </c>
      <c r="DK12" s="145"/>
      <c r="DL12" s="139" t="str">
        <f>IF('Design Fee'!MC12&gt;0,"✔","-")</f>
        <v>-</v>
      </c>
      <c r="DM12" s="146"/>
      <c r="DN12" s="141" t="str">
        <f>IF('Design Fee'!MH12&gt;0,"✔","-")</f>
        <v>-</v>
      </c>
      <c r="DO12" s="141" t="str">
        <f>IF('Design Fee'!MI12&gt;0,"✔","-")</f>
        <v>-</v>
      </c>
      <c r="DP12" s="141" t="str">
        <f>IF('Design Fee'!MJ12&gt;0,"✔","-")</f>
        <v>-</v>
      </c>
      <c r="DQ12" s="141" t="str">
        <f>IF('Design Fee'!MK12&gt;0,"✔","-")</f>
        <v>-</v>
      </c>
      <c r="DR12" s="141" t="str">
        <f>IF('Design Fee'!ML12&gt;0,"✔","-")</f>
        <v>-</v>
      </c>
      <c r="DS12" s="142" t="str">
        <f>IF('Design Fee'!MN12&gt;0,"✔","-")</f>
        <v>-</v>
      </c>
      <c r="DT12" s="142" t="str">
        <f>IF('Design Fee'!MO12&gt;0,"✔","-")</f>
        <v>-</v>
      </c>
      <c r="DU12" s="142" t="str">
        <f>IF('Design Fee'!MP12&gt;0,"✔","-")</f>
        <v>-</v>
      </c>
      <c r="DV12" s="142" t="str">
        <f>IF('Design Fee'!MQ12&gt;0,"✔","-")</f>
        <v>-</v>
      </c>
      <c r="DW12" s="142" t="str">
        <f>IF('Design Fee'!MR12&gt;0,"✔","-")</f>
        <v>-</v>
      </c>
      <c r="DX12" s="127"/>
      <c r="DY12" s="143" t="str">
        <f>IF('Design Fee'!NM12&gt;0,"✔","-")</f>
        <v>-</v>
      </c>
      <c r="DZ12" s="143" t="str">
        <f>IF('Design Fee'!NN12&gt;0,"✔","-")</f>
        <v>-</v>
      </c>
      <c r="EA12" s="143" t="str">
        <f>IF('Design Fee'!NO12&gt;0,"✔","-")</f>
        <v>-</v>
      </c>
      <c r="EB12" s="143" t="str">
        <f>IF('Design Fee'!NP12&gt;0,"✔","-")</f>
        <v>-</v>
      </c>
      <c r="EC12" s="143" t="str">
        <f>IF('Design Fee'!NQ12&gt;0,"✔","-")</f>
        <v>-</v>
      </c>
      <c r="ED12" s="144" t="str">
        <f>IF('Design Fee'!NS12&gt;0,"✔","-")</f>
        <v>-</v>
      </c>
      <c r="EE12" s="144" t="str">
        <f>IF('Design Fee'!NT12&gt;0,"✔","-")</f>
        <v>-</v>
      </c>
      <c r="EF12" s="144" t="str">
        <f>IF('Design Fee'!NU12&gt;0,"✔","-")</f>
        <v>-</v>
      </c>
      <c r="EG12" s="144" t="str">
        <f>IF('Design Fee'!NV12&gt;0,"✔","-")</f>
        <v>-</v>
      </c>
      <c r="EH12" s="144" t="str">
        <f>IF('Design Fee'!NW12&gt;0,"✔","-")</f>
        <v>-</v>
      </c>
      <c r="EI12" s="145"/>
      <c r="EJ12" s="143" t="str">
        <f>IF('Design Fee'!OR12&gt;0,"✔","-")</f>
        <v>-</v>
      </c>
      <c r="EK12" s="143" t="str">
        <f>IF('Design Fee'!OS12&gt;0,"✔","-")</f>
        <v>-</v>
      </c>
      <c r="EL12" s="143" t="str">
        <f>IF('Design Fee'!OT12&gt;0,"✔","-")</f>
        <v>-</v>
      </c>
      <c r="EM12" s="143" t="str">
        <f>IF('Design Fee'!OU12&gt;0,"✔","-")</f>
        <v>-</v>
      </c>
      <c r="EN12" s="143" t="str">
        <f>IF('Design Fee'!OV12&gt;0,"✔","-")</f>
        <v>-</v>
      </c>
      <c r="EO12" s="144" t="str">
        <f>IF('Design Fee'!OX12&gt;0,"✔","-")</f>
        <v>-</v>
      </c>
      <c r="EP12" s="144" t="str">
        <f>IF('Design Fee'!OY12&gt;0,"✔","-")</f>
        <v>-</v>
      </c>
      <c r="EQ12" s="144" t="str">
        <f>IF('Design Fee'!OZ12&gt;0,"✔","-")</f>
        <v>-</v>
      </c>
      <c r="ER12" s="144" t="str">
        <f>IF('Design Fee'!PA12&gt;0,"✔","-")</f>
        <v>-</v>
      </c>
      <c r="ES12" s="144" t="str">
        <f>IF('Design Fee'!PB12&gt;0,"✔","-")</f>
        <v>-</v>
      </c>
      <c r="ET12" s="145"/>
    </row>
    <row r="13" spans="2:150" ht="15" hidden="1" outlineLevel="2">
      <c r="B13" s="138"/>
      <c r="C13" s="138">
        <v>2</v>
      </c>
      <c r="D13" s="78" t="s">
        <v>25</v>
      </c>
      <c r="F13" s="390"/>
      <c r="G13" s="390"/>
      <c r="H13" s="390"/>
      <c r="I13" s="569"/>
      <c r="J13" s="78"/>
      <c r="K13" s="139" t="str">
        <f>IF('Design Fee'!AU13&gt;0,"✔","-")</f>
        <v>-</v>
      </c>
      <c r="L13" s="140"/>
      <c r="M13" s="141" t="str">
        <f>IF('Design Fee'!AZ13&gt;0,"✔","-")</f>
        <v>-</v>
      </c>
      <c r="N13" s="141" t="str">
        <f>IF('Design Fee'!BA13&gt;0,"✔","-")</f>
        <v>-</v>
      </c>
      <c r="O13" s="141" t="str">
        <f>IF('Design Fee'!BB13&gt;0,"✔","-")</f>
        <v>-</v>
      </c>
      <c r="P13" s="141" t="str">
        <f>IF('Design Fee'!BC13&gt;0,"✔","-")</f>
        <v>-</v>
      </c>
      <c r="Q13" s="141" t="str">
        <f>IF('Design Fee'!BD13&gt;0,"✔","-")</f>
        <v>-</v>
      </c>
      <c r="R13" s="142" t="str">
        <f>IF('Design Fee'!BF13&gt;0,"✔","-")</f>
        <v>-</v>
      </c>
      <c r="S13" s="142" t="str">
        <f>IF('Design Fee'!BG13&gt;0,"✔","-")</f>
        <v>-</v>
      </c>
      <c r="T13" s="142" t="str">
        <f>IF('Design Fee'!BH13&gt;0,"✔","-")</f>
        <v>-</v>
      </c>
      <c r="U13" s="142" t="str">
        <f>IF('Design Fee'!BI13&gt;0,"✔","-")</f>
        <v>-</v>
      </c>
      <c r="V13" s="142" t="str">
        <f>IF('Design Fee'!BJ13&gt;0,"✔","-")</f>
        <v>-</v>
      </c>
      <c r="W13" s="348"/>
      <c r="X13" s="143" t="str">
        <f>IF('Design Fee'!CE13&gt;0,"✔","-")</f>
        <v>-</v>
      </c>
      <c r="Y13" s="143" t="str">
        <f>IF('Design Fee'!CF13&gt;0,"✔","-")</f>
        <v>-</v>
      </c>
      <c r="Z13" s="143" t="str">
        <f>IF('Design Fee'!CG13&gt;0,"✔","-")</f>
        <v>-</v>
      </c>
      <c r="AA13" s="143" t="str">
        <f>IF('Design Fee'!CH13&gt;0,"✔","-")</f>
        <v>-</v>
      </c>
      <c r="AB13" s="143" t="str">
        <f>IF('Design Fee'!CI13&gt;0,"✔","-")</f>
        <v>-</v>
      </c>
      <c r="AC13" s="144" t="str">
        <f>IF('Design Fee'!CK13&gt;0,"✔","-")</f>
        <v>-</v>
      </c>
      <c r="AD13" s="144" t="str">
        <f>IF('Design Fee'!CL13&gt;0,"✔","-")</f>
        <v>-</v>
      </c>
      <c r="AE13" s="144" t="str">
        <f>IF('Design Fee'!CM13&gt;0,"✔","-")</f>
        <v>-</v>
      </c>
      <c r="AF13" s="144" t="str">
        <f>IF('Design Fee'!CN13&gt;0,"✔","-")</f>
        <v>-</v>
      </c>
      <c r="AG13" s="144" t="str">
        <f>IF('Design Fee'!CO13&gt;0,"✔","-")</f>
        <v>-</v>
      </c>
      <c r="AH13" s="145"/>
      <c r="AI13" s="143" t="str">
        <f>IF('Design Fee'!DJ13&gt;0,"✔","-")</f>
        <v>-</v>
      </c>
      <c r="AJ13" s="143" t="str">
        <f>IF('Design Fee'!DK13&gt;0,"✔","-")</f>
        <v>-</v>
      </c>
      <c r="AK13" s="143" t="str">
        <f>IF('Design Fee'!DL13&gt;0,"✔","-")</f>
        <v>-</v>
      </c>
      <c r="AL13" s="143" t="str">
        <f>IF('Design Fee'!DM13&gt;0,"✔","-")</f>
        <v>-</v>
      </c>
      <c r="AM13" s="143" t="str">
        <f>IF('Design Fee'!DN13&gt;0,"✔","-")</f>
        <v>-</v>
      </c>
      <c r="AN13" s="144" t="str">
        <f>IF('Design Fee'!DP13&gt;0,"✔","-")</f>
        <v>-</v>
      </c>
      <c r="AO13" s="144" t="str">
        <f>IF('Design Fee'!DQ13&gt;0,"✔","-")</f>
        <v>-</v>
      </c>
      <c r="AP13" s="144" t="str">
        <f>IF('Design Fee'!DR13&gt;0,"✔","-")</f>
        <v>-</v>
      </c>
      <c r="AQ13" s="144" t="str">
        <f>IF('Design Fee'!DS13&gt;0,"✔","-")</f>
        <v>-</v>
      </c>
      <c r="AR13" s="144" t="str">
        <f>IF('Design Fee'!DT13&gt;0,"✔","-")</f>
        <v>-</v>
      </c>
      <c r="AS13" s="145"/>
      <c r="AT13" s="139" t="str">
        <f>IF('Design Fee'!EO13&gt;0,"✔","-")</f>
        <v>-</v>
      </c>
      <c r="AU13" s="146"/>
      <c r="AV13" s="141" t="str">
        <f>IF('Design Fee'!ET13&gt;0,"✔","-")</f>
        <v>-</v>
      </c>
      <c r="AW13" s="141" t="str">
        <f>IF('Design Fee'!EU13&gt;0,"✔","-")</f>
        <v>-</v>
      </c>
      <c r="AX13" s="141" t="str">
        <f>IF('Design Fee'!EV13&gt;0,"✔","-")</f>
        <v>-</v>
      </c>
      <c r="AY13" s="141" t="str">
        <f>IF('Design Fee'!EW13&gt;0,"✔","-")</f>
        <v>-</v>
      </c>
      <c r="AZ13" s="141" t="str">
        <f>IF('Design Fee'!EX13&gt;0,"✔","-")</f>
        <v>-</v>
      </c>
      <c r="BA13" s="142" t="str">
        <f>IF('Design Fee'!EZ13&gt;0,"✔","-")</f>
        <v>-</v>
      </c>
      <c r="BB13" s="142" t="str">
        <f>IF('Design Fee'!FA13&gt;0,"✔","-")</f>
        <v>-</v>
      </c>
      <c r="BC13" s="142" t="str">
        <f>IF('Design Fee'!FB13&gt;0,"✔","-")</f>
        <v>-</v>
      </c>
      <c r="BD13" s="142" t="str">
        <f>IF('Design Fee'!FC13&gt;0,"✔","-")</f>
        <v>-</v>
      </c>
      <c r="BE13" s="142" t="str">
        <f>IF('Design Fee'!FD13&gt;0,"✔","-")</f>
        <v>-</v>
      </c>
      <c r="BF13" s="127"/>
      <c r="BG13" s="143" t="str">
        <f>IF('Design Fee'!FY13&gt;0,"✔","-")</f>
        <v>-</v>
      </c>
      <c r="BH13" s="143" t="str">
        <f>IF('Design Fee'!FZ13&gt;0,"✔","-")</f>
        <v>-</v>
      </c>
      <c r="BI13" s="143" t="str">
        <f>IF('Design Fee'!GA13&gt;0,"✔","-")</f>
        <v>-</v>
      </c>
      <c r="BJ13" s="143" t="str">
        <f>IF('Design Fee'!GB13&gt;0,"✔","-")</f>
        <v>-</v>
      </c>
      <c r="BK13" s="143" t="str">
        <f>IF('Design Fee'!GC13&gt;0,"✔","-")</f>
        <v>-</v>
      </c>
      <c r="BL13" s="144" t="str">
        <f>IF('Design Fee'!GE13&gt;0,"✔","-")</f>
        <v>-</v>
      </c>
      <c r="BM13" s="144" t="str">
        <f>IF('Design Fee'!GF13&gt;0,"✔","-")</f>
        <v>-</v>
      </c>
      <c r="BN13" s="144" t="str">
        <f>IF('Design Fee'!GG13&gt;0,"✔","-")</f>
        <v>-</v>
      </c>
      <c r="BO13" s="144" t="str">
        <f>IF('Design Fee'!GH13&gt;0,"✔","-")</f>
        <v>-</v>
      </c>
      <c r="BP13" s="144" t="str">
        <f>IF('Design Fee'!GI13&gt;0,"✔","-")</f>
        <v>-</v>
      </c>
      <c r="BQ13" s="145"/>
      <c r="BR13" s="143" t="str">
        <f>IF('Design Fee'!HD13&gt;0,"✔","-")</f>
        <v>-</v>
      </c>
      <c r="BS13" s="143" t="str">
        <f>IF('Design Fee'!HE13&gt;0,"✔","-")</f>
        <v>-</v>
      </c>
      <c r="BT13" s="143" t="str">
        <f>IF('Design Fee'!HF13&gt;0,"✔","-")</f>
        <v>-</v>
      </c>
      <c r="BU13" s="143" t="str">
        <f>IF('Design Fee'!HG13&gt;0,"✔","-")</f>
        <v>-</v>
      </c>
      <c r="BV13" s="143" t="str">
        <f>IF('Design Fee'!HH13&gt;0,"✔","-")</f>
        <v>-</v>
      </c>
      <c r="BW13" s="144" t="str">
        <f>IF('Design Fee'!HJ13&gt;0,"✔","-")</f>
        <v>-</v>
      </c>
      <c r="BX13" s="144" t="str">
        <f>IF('Design Fee'!HK13&gt;0,"✔","-")</f>
        <v>-</v>
      </c>
      <c r="BY13" s="144" t="str">
        <f>IF('Design Fee'!HL13&gt;0,"✔","-")</f>
        <v>-</v>
      </c>
      <c r="BZ13" s="144" t="str">
        <f>IF('Design Fee'!HM13&gt;0,"✔","-")</f>
        <v>-</v>
      </c>
      <c r="CA13" s="144" t="str">
        <f>IF('Design Fee'!HN13&gt;0,"✔","-")</f>
        <v>-</v>
      </c>
      <c r="CB13" s="145"/>
      <c r="CC13" s="139" t="str">
        <f>IF('Design Fee'!II13&gt;0,"✔","-")</f>
        <v>-</v>
      </c>
      <c r="CD13" s="146"/>
      <c r="CE13" s="141" t="str">
        <f>IF('Design Fee'!IN13&gt;0,"✔","-")</f>
        <v>-</v>
      </c>
      <c r="CF13" s="141" t="str">
        <f>IF('Design Fee'!IO13&gt;0,"✔","-")</f>
        <v>-</v>
      </c>
      <c r="CG13" s="141" t="str">
        <f>IF('Design Fee'!IP13&gt;0,"✔","-")</f>
        <v>-</v>
      </c>
      <c r="CH13" s="141" t="str">
        <f>IF('Design Fee'!IQ13&gt;0,"✔","-")</f>
        <v>-</v>
      </c>
      <c r="CI13" s="141" t="str">
        <f>IF('Design Fee'!IR13&gt;0,"✔","-")</f>
        <v>-</v>
      </c>
      <c r="CJ13" s="142" t="str">
        <f>IF('Design Fee'!IT13&gt;0,"✔","-")</f>
        <v>-</v>
      </c>
      <c r="CK13" s="142" t="str">
        <f>IF('Design Fee'!IU13&gt;0,"✔","-")</f>
        <v>-</v>
      </c>
      <c r="CL13" s="142" t="str">
        <f>IF('Design Fee'!IV13&gt;0,"✔","-")</f>
        <v>-</v>
      </c>
      <c r="CM13" s="142" t="str">
        <f>IF('Design Fee'!IW13&gt;0,"✔","-")</f>
        <v>-</v>
      </c>
      <c r="CN13" s="142" t="str">
        <f>IF('Design Fee'!IX13&gt;0,"✔","-")</f>
        <v>-</v>
      </c>
      <c r="CO13" s="127"/>
      <c r="CP13" s="143" t="str">
        <f>IF('Design Fee'!JS13&gt;0,"✔","-")</f>
        <v>-</v>
      </c>
      <c r="CQ13" s="143" t="str">
        <f>IF('Design Fee'!JT13&gt;0,"✔","-")</f>
        <v>-</v>
      </c>
      <c r="CR13" s="143" t="str">
        <f>IF('Design Fee'!JU13&gt;0,"✔","-")</f>
        <v>-</v>
      </c>
      <c r="CS13" s="143" t="str">
        <f>IF('Design Fee'!JV13&gt;0,"✔","-")</f>
        <v>-</v>
      </c>
      <c r="CT13" s="143" t="str">
        <f>IF('Design Fee'!JW13&gt;0,"✔","-")</f>
        <v>-</v>
      </c>
      <c r="CU13" s="144" t="str">
        <f>IF('Design Fee'!JY13&gt;0,"✔","-")</f>
        <v>-</v>
      </c>
      <c r="CV13" s="144" t="str">
        <f>IF('Design Fee'!JZ13&gt;0,"✔","-")</f>
        <v>-</v>
      </c>
      <c r="CW13" s="144" t="str">
        <f>IF('Design Fee'!KA13&gt;0,"✔","-")</f>
        <v>-</v>
      </c>
      <c r="CX13" s="144" t="str">
        <f>IF('Design Fee'!KB13&gt;0,"✔","-")</f>
        <v>-</v>
      </c>
      <c r="CY13" s="144" t="str">
        <f>IF('Design Fee'!KC13&gt;0,"✔","-")</f>
        <v>-</v>
      </c>
      <c r="CZ13" s="145"/>
      <c r="DA13" s="143" t="str">
        <f>IF('Design Fee'!KX13&gt;0,"✔","-")</f>
        <v>-</v>
      </c>
      <c r="DB13" s="143" t="str">
        <f>IF('Design Fee'!KY13&gt;0,"✔","-")</f>
        <v>-</v>
      </c>
      <c r="DC13" s="143" t="str">
        <f>IF('Design Fee'!KZ13&gt;0,"✔","-")</f>
        <v>-</v>
      </c>
      <c r="DD13" s="143" t="str">
        <f>IF('Design Fee'!LA13&gt;0,"✔","-")</f>
        <v>-</v>
      </c>
      <c r="DE13" s="143" t="str">
        <f>IF('Design Fee'!LB13&gt;0,"✔","-")</f>
        <v>-</v>
      </c>
      <c r="DF13" s="144" t="str">
        <f>IF('Design Fee'!LD13&gt;0,"✔","-")</f>
        <v>-</v>
      </c>
      <c r="DG13" s="144" t="str">
        <f>IF('Design Fee'!LE13&gt;0,"✔","-")</f>
        <v>-</v>
      </c>
      <c r="DH13" s="144" t="str">
        <f>IF('Design Fee'!LF13&gt;0,"✔","-")</f>
        <v>-</v>
      </c>
      <c r="DI13" s="144" t="str">
        <f>IF('Design Fee'!LG13&gt;0,"✔","-")</f>
        <v>-</v>
      </c>
      <c r="DJ13" s="144" t="str">
        <f>IF('Design Fee'!LH13&gt;0,"✔","-")</f>
        <v>-</v>
      </c>
      <c r="DK13" s="145"/>
      <c r="DL13" s="139" t="str">
        <f>IF('Design Fee'!MC13&gt;0,"✔","-")</f>
        <v>-</v>
      </c>
      <c r="DM13" s="146"/>
      <c r="DN13" s="141" t="str">
        <f>IF('Design Fee'!MH13&gt;0,"✔","-")</f>
        <v>-</v>
      </c>
      <c r="DO13" s="141" t="str">
        <f>IF('Design Fee'!MI13&gt;0,"✔","-")</f>
        <v>-</v>
      </c>
      <c r="DP13" s="141" t="str">
        <f>IF('Design Fee'!MJ13&gt;0,"✔","-")</f>
        <v>-</v>
      </c>
      <c r="DQ13" s="141" t="str">
        <f>IF('Design Fee'!MK13&gt;0,"✔","-")</f>
        <v>-</v>
      </c>
      <c r="DR13" s="141" t="str">
        <f>IF('Design Fee'!ML13&gt;0,"✔","-")</f>
        <v>-</v>
      </c>
      <c r="DS13" s="142" t="str">
        <f>IF('Design Fee'!MN13&gt;0,"✔","-")</f>
        <v>-</v>
      </c>
      <c r="DT13" s="142" t="str">
        <f>IF('Design Fee'!MO13&gt;0,"✔","-")</f>
        <v>-</v>
      </c>
      <c r="DU13" s="142" t="str">
        <f>IF('Design Fee'!MP13&gt;0,"✔","-")</f>
        <v>-</v>
      </c>
      <c r="DV13" s="142" t="str">
        <f>IF('Design Fee'!MQ13&gt;0,"✔","-")</f>
        <v>-</v>
      </c>
      <c r="DW13" s="142" t="str">
        <f>IF('Design Fee'!MR13&gt;0,"✔","-")</f>
        <v>-</v>
      </c>
      <c r="DX13" s="127"/>
      <c r="DY13" s="143" t="str">
        <f>IF('Design Fee'!NM13&gt;0,"✔","-")</f>
        <v>-</v>
      </c>
      <c r="DZ13" s="143" t="str">
        <f>IF('Design Fee'!NN13&gt;0,"✔","-")</f>
        <v>-</v>
      </c>
      <c r="EA13" s="143" t="str">
        <f>IF('Design Fee'!NO13&gt;0,"✔","-")</f>
        <v>-</v>
      </c>
      <c r="EB13" s="143" t="str">
        <f>IF('Design Fee'!NP13&gt;0,"✔","-")</f>
        <v>-</v>
      </c>
      <c r="EC13" s="143" t="str">
        <f>IF('Design Fee'!NQ13&gt;0,"✔","-")</f>
        <v>-</v>
      </c>
      <c r="ED13" s="144" t="str">
        <f>IF('Design Fee'!NS13&gt;0,"✔","-")</f>
        <v>-</v>
      </c>
      <c r="EE13" s="144" t="str">
        <f>IF('Design Fee'!NT13&gt;0,"✔","-")</f>
        <v>-</v>
      </c>
      <c r="EF13" s="144" t="str">
        <f>IF('Design Fee'!NU13&gt;0,"✔","-")</f>
        <v>-</v>
      </c>
      <c r="EG13" s="144" t="str">
        <f>IF('Design Fee'!NV13&gt;0,"✔","-")</f>
        <v>-</v>
      </c>
      <c r="EH13" s="144" t="str">
        <f>IF('Design Fee'!NW13&gt;0,"✔","-")</f>
        <v>-</v>
      </c>
      <c r="EI13" s="145"/>
      <c r="EJ13" s="143" t="str">
        <f>IF('Design Fee'!OR13&gt;0,"✔","-")</f>
        <v>-</v>
      </c>
      <c r="EK13" s="143" t="str">
        <f>IF('Design Fee'!OS13&gt;0,"✔","-")</f>
        <v>-</v>
      </c>
      <c r="EL13" s="143" t="str">
        <f>IF('Design Fee'!OT13&gt;0,"✔","-")</f>
        <v>-</v>
      </c>
      <c r="EM13" s="143" t="str">
        <f>IF('Design Fee'!OU13&gt;0,"✔","-")</f>
        <v>-</v>
      </c>
      <c r="EN13" s="143" t="str">
        <f>IF('Design Fee'!OV13&gt;0,"✔","-")</f>
        <v>-</v>
      </c>
      <c r="EO13" s="144" t="str">
        <f>IF('Design Fee'!OX13&gt;0,"✔","-")</f>
        <v>-</v>
      </c>
      <c r="EP13" s="144" t="str">
        <f>IF('Design Fee'!OY13&gt;0,"✔","-")</f>
        <v>-</v>
      </c>
      <c r="EQ13" s="144" t="str">
        <f>IF('Design Fee'!OZ13&gt;0,"✔","-")</f>
        <v>-</v>
      </c>
      <c r="ER13" s="144" t="str">
        <f>IF('Design Fee'!PA13&gt;0,"✔","-")</f>
        <v>-</v>
      </c>
      <c r="ES13" s="144" t="str">
        <f>IF('Design Fee'!PB13&gt;0,"✔","-")</f>
        <v>-</v>
      </c>
      <c r="ET13" s="145"/>
    </row>
    <row r="14" spans="2:150" ht="12.6" hidden="1" customHeight="1" outlineLevel="2">
      <c r="B14" s="138"/>
      <c r="C14" s="138">
        <v>3</v>
      </c>
      <c r="D14" s="78" t="s">
        <v>26</v>
      </c>
      <c r="F14" s="390"/>
      <c r="G14" s="390"/>
      <c r="H14" s="390"/>
      <c r="I14" s="569"/>
      <c r="J14" s="78"/>
      <c r="K14" s="139" t="str">
        <f>IF('Design Fee'!AU14&gt;0,"✔","-")</f>
        <v>-</v>
      </c>
      <c r="L14" s="140"/>
      <c r="M14" s="141" t="str">
        <f>IF('Design Fee'!AZ14&gt;0,"✔","-")</f>
        <v>-</v>
      </c>
      <c r="N14" s="141" t="str">
        <f>IF('Design Fee'!BA14&gt;0,"✔","-")</f>
        <v>-</v>
      </c>
      <c r="O14" s="141" t="str">
        <f>IF('Design Fee'!BB14&gt;0,"✔","-")</f>
        <v>-</v>
      </c>
      <c r="P14" s="141" t="str">
        <f>IF('Design Fee'!BC14&gt;0,"✔","-")</f>
        <v>-</v>
      </c>
      <c r="Q14" s="141" t="str">
        <f>IF('Design Fee'!BD14&gt;0,"✔","-")</f>
        <v>-</v>
      </c>
      <c r="R14" s="142" t="str">
        <f>IF('Design Fee'!BF14&gt;0,"✔","-")</f>
        <v>-</v>
      </c>
      <c r="S14" s="142" t="str">
        <f>IF('Design Fee'!BG14&gt;0,"✔","-")</f>
        <v>-</v>
      </c>
      <c r="T14" s="142" t="str">
        <f>IF('Design Fee'!BH14&gt;0,"✔","-")</f>
        <v>-</v>
      </c>
      <c r="U14" s="142" t="str">
        <f>IF('Design Fee'!BI14&gt;0,"✔","-")</f>
        <v>-</v>
      </c>
      <c r="V14" s="142" t="str">
        <f>IF('Design Fee'!BJ14&gt;0,"✔","-")</f>
        <v>-</v>
      </c>
      <c r="W14" s="348"/>
      <c r="X14" s="143" t="str">
        <f>IF('Design Fee'!CE14&gt;0,"✔","-")</f>
        <v>-</v>
      </c>
      <c r="Y14" s="143" t="str">
        <f>IF('Design Fee'!CF14&gt;0,"✔","-")</f>
        <v>-</v>
      </c>
      <c r="Z14" s="143" t="str">
        <f>IF('Design Fee'!CG14&gt;0,"✔","-")</f>
        <v>-</v>
      </c>
      <c r="AA14" s="143" t="str">
        <f>IF('Design Fee'!CH14&gt;0,"✔","-")</f>
        <v>-</v>
      </c>
      <c r="AB14" s="143" t="str">
        <f>IF('Design Fee'!CI14&gt;0,"✔","-")</f>
        <v>-</v>
      </c>
      <c r="AC14" s="144" t="str">
        <f>IF('Design Fee'!CK14&gt;0,"✔","-")</f>
        <v>-</v>
      </c>
      <c r="AD14" s="144" t="str">
        <f>IF('Design Fee'!CL14&gt;0,"✔","-")</f>
        <v>-</v>
      </c>
      <c r="AE14" s="144" t="str">
        <f>IF('Design Fee'!CM14&gt;0,"✔","-")</f>
        <v>-</v>
      </c>
      <c r="AF14" s="144" t="str">
        <f>IF('Design Fee'!CN14&gt;0,"✔","-")</f>
        <v>-</v>
      </c>
      <c r="AG14" s="144" t="str">
        <f>IF('Design Fee'!CO14&gt;0,"✔","-")</f>
        <v>-</v>
      </c>
      <c r="AH14" s="145"/>
      <c r="AI14" s="143" t="str">
        <f>IF('Design Fee'!DJ14&gt;0,"✔","-")</f>
        <v>-</v>
      </c>
      <c r="AJ14" s="143" t="str">
        <f>IF('Design Fee'!DK14&gt;0,"✔","-")</f>
        <v>-</v>
      </c>
      <c r="AK14" s="143" t="str">
        <f>IF('Design Fee'!DL14&gt;0,"✔","-")</f>
        <v>-</v>
      </c>
      <c r="AL14" s="143" t="str">
        <f>IF('Design Fee'!DM14&gt;0,"✔","-")</f>
        <v>-</v>
      </c>
      <c r="AM14" s="143" t="str">
        <f>IF('Design Fee'!DN14&gt;0,"✔","-")</f>
        <v>-</v>
      </c>
      <c r="AN14" s="144" t="str">
        <f>IF('Design Fee'!DP14&gt;0,"✔","-")</f>
        <v>-</v>
      </c>
      <c r="AO14" s="144" t="str">
        <f>IF('Design Fee'!DQ14&gt;0,"✔","-")</f>
        <v>-</v>
      </c>
      <c r="AP14" s="144" t="str">
        <f>IF('Design Fee'!DR14&gt;0,"✔","-")</f>
        <v>-</v>
      </c>
      <c r="AQ14" s="144" t="str">
        <f>IF('Design Fee'!DS14&gt;0,"✔","-")</f>
        <v>-</v>
      </c>
      <c r="AR14" s="144" t="str">
        <f>IF('Design Fee'!DT14&gt;0,"✔","-")</f>
        <v>-</v>
      </c>
      <c r="AS14" s="145"/>
      <c r="AT14" s="139" t="str">
        <f>IF('Design Fee'!EO14&gt;0,"✔","-")</f>
        <v>-</v>
      </c>
      <c r="AU14" s="146"/>
      <c r="AV14" s="141" t="str">
        <f>IF('Design Fee'!ET14&gt;0,"✔","-")</f>
        <v>-</v>
      </c>
      <c r="AW14" s="141" t="str">
        <f>IF('Design Fee'!EU14&gt;0,"✔","-")</f>
        <v>-</v>
      </c>
      <c r="AX14" s="141" t="str">
        <f>IF('Design Fee'!EV14&gt;0,"✔","-")</f>
        <v>-</v>
      </c>
      <c r="AY14" s="141" t="str">
        <f>IF('Design Fee'!EW14&gt;0,"✔","-")</f>
        <v>-</v>
      </c>
      <c r="AZ14" s="141" t="str">
        <f>IF('Design Fee'!EX14&gt;0,"✔","-")</f>
        <v>-</v>
      </c>
      <c r="BA14" s="142" t="str">
        <f>IF('Design Fee'!EZ14&gt;0,"✔","-")</f>
        <v>-</v>
      </c>
      <c r="BB14" s="142" t="str">
        <f>IF('Design Fee'!FA14&gt;0,"✔","-")</f>
        <v>-</v>
      </c>
      <c r="BC14" s="142" t="str">
        <f>IF('Design Fee'!FB14&gt;0,"✔","-")</f>
        <v>-</v>
      </c>
      <c r="BD14" s="142" t="str">
        <f>IF('Design Fee'!FC14&gt;0,"✔","-")</f>
        <v>-</v>
      </c>
      <c r="BE14" s="142" t="str">
        <f>IF('Design Fee'!FD14&gt;0,"✔","-")</f>
        <v>-</v>
      </c>
      <c r="BF14" s="127"/>
      <c r="BG14" s="143" t="str">
        <f>IF('Design Fee'!FY14&gt;0,"✔","-")</f>
        <v>-</v>
      </c>
      <c r="BH14" s="143" t="str">
        <f>IF('Design Fee'!FZ14&gt;0,"✔","-")</f>
        <v>-</v>
      </c>
      <c r="BI14" s="143" t="str">
        <f>IF('Design Fee'!GA14&gt;0,"✔","-")</f>
        <v>-</v>
      </c>
      <c r="BJ14" s="143" t="str">
        <f>IF('Design Fee'!GB14&gt;0,"✔","-")</f>
        <v>-</v>
      </c>
      <c r="BK14" s="143" t="str">
        <f>IF('Design Fee'!GC14&gt;0,"✔","-")</f>
        <v>-</v>
      </c>
      <c r="BL14" s="144" t="str">
        <f>IF('Design Fee'!GE14&gt;0,"✔","-")</f>
        <v>-</v>
      </c>
      <c r="BM14" s="144" t="str">
        <f>IF('Design Fee'!GF14&gt;0,"✔","-")</f>
        <v>-</v>
      </c>
      <c r="BN14" s="144" t="str">
        <f>IF('Design Fee'!GG14&gt;0,"✔","-")</f>
        <v>-</v>
      </c>
      <c r="BO14" s="144" t="str">
        <f>IF('Design Fee'!GH14&gt;0,"✔","-")</f>
        <v>-</v>
      </c>
      <c r="BP14" s="144" t="str">
        <f>IF('Design Fee'!GI14&gt;0,"✔","-")</f>
        <v>-</v>
      </c>
      <c r="BQ14" s="145"/>
      <c r="BR14" s="143" t="str">
        <f>IF('Design Fee'!HD14&gt;0,"✔","-")</f>
        <v>-</v>
      </c>
      <c r="BS14" s="143" t="str">
        <f>IF('Design Fee'!HE14&gt;0,"✔","-")</f>
        <v>-</v>
      </c>
      <c r="BT14" s="143" t="str">
        <f>IF('Design Fee'!HF14&gt;0,"✔","-")</f>
        <v>-</v>
      </c>
      <c r="BU14" s="143" t="str">
        <f>IF('Design Fee'!HG14&gt;0,"✔","-")</f>
        <v>-</v>
      </c>
      <c r="BV14" s="143" t="str">
        <f>IF('Design Fee'!HH14&gt;0,"✔","-")</f>
        <v>-</v>
      </c>
      <c r="BW14" s="144" t="str">
        <f>IF('Design Fee'!HJ14&gt;0,"✔","-")</f>
        <v>-</v>
      </c>
      <c r="BX14" s="144" t="str">
        <f>IF('Design Fee'!HK14&gt;0,"✔","-")</f>
        <v>-</v>
      </c>
      <c r="BY14" s="144" t="str">
        <f>IF('Design Fee'!HL14&gt;0,"✔","-")</f>
        <v>-</v>
      </c>
      <c r="BZ14" s="144" t="str">
        <f>IF('Design Fee'!HM14&gt;0,"✔","-")</f>
        <v>-</v>
      </c>
      <c r="CA14" s="144" t="str">
        <f>IF('Design Fee'!HN14&gt;0,"✔","-")</f>
        <v>-</v>
      </c>
      <c r="CB14" s="145"/>
      <c r="CC14" s="139" t="str">
        <f>IF('Design Fee'!II14&gt;0,"✔","-")</f>
        <v>-</v>
      </c>
      <c r="CD14" s="146"/>
      <c r="CE14" s="141" t="str">
        <f>IF('Design Fee'!IN14&gt;0,"✔","-")</f>
        <v>-</v>
      </c>
      <c r="CF14" s="141" t="str">
        <f>IF('Design Fee'!IO14&gt;0,"✔","-")</f>
        <v>-</v>
      </c>
      <c r="CG14" s="141" t="str">
        <f>IF('Design Fee'!IP14&gt;0,"✔","-")</f>
        <v>-</v>
      </c>
      <c r="CH14" s="141" t="str">
        <f>IF('Design Fee'!IQ14&gt;0,"✔","-")</f>
        <v>-</v>
      </c>
      <c r="CI14" s="141" t="str">
        <f>IF('Design Fee'!IR14&gt;0,"✔","-")</f>
        <v>-</v>
      </c>
      <c r="CJ14" s="142" t="str">
        <f>IF('Design Fee'!IT14&gt;0,"✔","-")</f>
        <v>-</v>
      </c>
      <c r="CK14" s="142" t="str">
        <f>IF('Design Fee'!IU14&gt;0,"✔","-")</f>
        <v>-</v>
      </c>
      <c r="CL14" s="142" t="str">
        <f>IF('Design Fee'!IV14&gt;0,"✔","-")</f>
        <v>-</v>
      </c>
      <c r="CM14" s="142" t="str">
        <f>IF('Design Fee'!IW14&gt;0,"✔","-")</f>
        <v>-</v>
      </c>
      <c r="CN14" s="142" t="str">
        <f>IF('Design Fee'!IX14&gt;0,"✔","-")</f>
        <v>-</v>
      </c>
      <c r="CO14" s="127"/>
      <c r="CP14" s="143" t="str">
        <f>IF('Design Fee'!JS14&gt;0,"✔","-")</f>
        <v>-</v>
      </c>
      <c r="CQ14" s="143" t="str">
        <f>IF('Design Fee'!JT14&gt;0,"✔","-")</f>
        <v>-</v>
      </c>
      <c r="CR14" s="143" t="str">
        <f>IF('Design Fee'!JU14&gt;0,"✔","-")</f>
        <v>-</v>
      </c>
      <c r="CS14" s="143" t="str">
        <f>IF('Design Fee'!JV14&gt;0,"✔","-")</f>
        <v>-</v>
      </c>
      <c r="CT14" s="143" t="str">
        <f>IF('Design Fee'!JW14&gt;0,"✔","-")</f>
        <v>-</v>
      </c>
      <c r="CU14" s="144" t="str">
        <f>IF('Design Fee'!JY14&gt;0,"✔","-")</f>
        <v>-</v>
      </c>
      <c r="CV14" s="144" t="str">
        <f>IF('Design Fee'!JZ14&gt;0,"✔","-")</f>
        <v>-</v>
      </c>
      <c r="CW14" s="144" t="str">
        <f>IF('Design Fee'!KA14&gt;0,"✔","-")</f>
        <v>-</v>
      </c>
      <c r="CX14" s="144" t="str">
        <f>IF('Design Fee'!KB14&gt;0,"✔","-")</f>
        <v>-</v>
      </c>
      <c r="CY14" s="144" t="str">
        <f>IF('Design Fee'!KC14&gt;0,"✔","-")</f>
        <v>-</v>
      </c>
      <c r="CZ14" s="145"/>
      <c r="DA14" s="143" t="str">
        <f>IF('Design Fee'!KX14&gt;0,"✔","-")</f>
        <v>-</v>
      </c>
      <c r="DB14" s="143" t="str">
        <f>IF('Design Fee'!KY14&gt;0,"✔","-")</f>
        <v>-</v>
      </c>
      <c r="DC14" s="143" t="str">
        <f>IF('Design Fee'!KZ14&gt;0,"✔","-")</f>
        <v>-</v>
      </c>
      <c r="DD14" s="143" t="str">
        <f>IF('Design Fee'!LA14&gt;0,"✔","-")</f>
        <v>-</v>
      </c>
      <c r="DE14" s="143" t="str">
        <f>IF('Design Fee'!LB14&gt;0,"✔","-")</f>
        <v>-</v>
      </c>
      <c r="DF14" s="144" t="str">
        <f>IF('Design Fee'!LD14&gt;0,"✔","-")</f>
        <v>-</v>
      </c>
      <c r="DG14" s="144" t="str">
        <f>IF('Design Fee'!LE14&gt;0,"✔","-")</f>
        <v>-</v>
      </c>
      <c r="DH14" s="144" t="str">
        <f>IF('Design Fee'!LF14&gt;0,"✔","-")</f>
        <v>-</v>
      </c>
      <c r="DI14" s="144" t="str">
        <f>IF('Design Fee'!LG14&gt;0,"✔","-")</f>
        <v>-</v>
      </c>
      <c r="DJ14" s="144" t="str">
        <f>IF('Design Fee'!LH14&gt;0,"✔","-")</f>
        <v>-</v>
      </c>
      <c r="DK14" s="145"/>
      <c r="DL14" s="139" t="str">
        <f>IF('Design Fee'!MC14&gt;0,"✔","-")</f>
        <v>-</v>
      </c>
      <c r="DM14" s="146"/>
      <c r="DN14" s="141" t="str">
        <f>IF('Design Fee'!MH14&gt;0,"✔","-")</f>
        <v>-</v>
      </c>
      <c r="DO14" s="141" t="str">
        <f>IF('Design Fee'!MI14&gt;0,"✔","-")</f>
        <v>-</v>
      </c>
      <c r="DP14" s="141" t="str">
        <f>IF('Design Fee'!MJ14&gt;0,"✔","-")</f>
        <v>-</v>
      </c>
      <c r="DQ14" s="141" t="str">
        <f>IF('Design Fee'!MK14&gt;0,"✔","-")</f>
        <v>-</v>
      </c>
      <c r="DR14" s="141" t="str">
        <f>IF('Design Fee'!ML14&gt;0,"✔","-")</f>
        <v>-</v>
      </c>
      <c r="DS14" s="142" t="str">
        <f>IF('Design Fee'!MN14&gt;0,"✔","-")</f>
        <v>-</v>
      </c>
      <c r="DT14" s="142" t="str">
        <f>IF('Design Fee'!MO14&gt;0,"✔","-")</f>
        <v>-</v>
      </c>
      <c r="DU14" s="142" t="str">
        <f>IF('Design Fee'!MP14&gt;0,"✔","-")</f>
        <v>-</v>
      </c>
      <c r="DV14" s="142" t="str">
        <f>IF('Design Fee'!MQ14&gt;0,"✔","-")</f>
        <v>-</v>
      </c>
      <c r="DW14" s="142" t="str">
        <f>IF('Design Fee'!MR14&gt;0,"✔","-")</f>
        <v>-</v>
      </c>
      <c r="DX14" s="127"/>
      <c r="DY14" s="143" t="str">
        <f>IF('Design Fee'!NM14&gt;0,"✔","-")</f>
        <v>-</v>
      </c>
      <c r="DZ14" s="143" t="str">
        <f>IF('Design Fee'!NN14&gt;0,"✔","-")</f>
        <v>-</v>
      </c>
      <c r="EA14" s="143" t="str">
        <f>IF('Design Fee'!NO14&gt;0,"✔","-")</f>
        <v>-</v>
      </c>
      <c r="EB14" s="143" t="str">
        <f>IF('Design Fee'!NP14&gt;0,"✔","-")</f>
        <v>-</v>
      </c>
      <c r="EC14" s="143" t="str">
        <f>IF('Design Fee'!NQ14&gt;0,"✔","-")</f>
        <v>-</v>
      </c>
      <c r="ED14" s="144" t="str">
        <f>IF('Design Fee'!NS14&gt;0,"✔","-")</f>
        <v>-</v>
      </c>
      <c r="EE14" s="144" t="str">
        <f>IF('Design Fee'!NT14&gt;0,"✔","-")</f>
        <v>-</v>
      </c>
      <c r="EF14" s="144" t="str">
        <f>IF('Design Fee'!NU14&gt;0,"✔","-")</f>
        <v>-</v>
      </c>
      <c r="EG14" s="144" t="str">
        <f>IF('Design Fee'!NV14&gt;0,"✔","-")</f>
        <v>-</v>
      </c>
      <c r="EH14" s="144" t="str">
        <f>IF('Design Fee'!NW14&gt;0,"✔","-")</f>
        <v>-</v>
      </c>
      <c r="EI14" s="145"/>
      <c r="EJ14" s="143" t="str">
        <f>IF('Design Fee'!OR14&gt;0,"✔","-")</f>
        <v>-</v>
      </c>
      <c r="EK14" s="143" t="str">
        <f>IF('Design Fee'!OS14&gt;0,"✔","-")</f>
        <v>-</v>
      </c>
      <c r="EL14" s="143" t="str">
        <f>IF('Design Fee'!OT14&gt;0,"✔","-")</f>
        <v>-</v>
      </c>
      <c r="EM14" s="143" t="str">
        <f>IF('Design Fee'!OU14&gt;0,"✔","-")</f>
        <v>-</v>
      </c>
      <c r="EN14" s="143" t="str">
        <f>IF('Design Fee'!OV14&gt;0,"✔","-")</f>
        <v>-</v>
      </c>
      <c r="EO14" s="144" t="str">
        <f>IF('Design Fee'!OX14&gt;0,"✔","-")</f>
        <v>-</v>
      </c>
      <c r="EP14" s="144" t="str">
        <f>IF('Design Fee'!OY14&gt;0,"✔","-")</f>
        <v>-</v>
      </c>
      <c r="EQ14" s="144" t="str">
        <f>IF('Design Fee'!OZ14&gt;0,"✔","-")</f>
        <v>-</v>
      </c>
      <c r="ER14" s="144" t="str">
        <f>IF('Design Fee'!PA14&gt;0,"✔","-")</f>
        <v>-</v>
      </c>
      <c r="ES14" s="144" t="str">
        <f>IF('Design Fee'!PB14&gt;0,"✔","-")</f>
        <v>-</v>
      </c>
      <c r="ET14" s="145"/>
    </row>
    <row r="15" spans="2:150" ht="12.6" hidden="1" customHeight="1" outlineLevel="2">
      <c r="B15" s="138"/>
      <c r="C15" s="138">
        <v>4</v>
      </c>
      <c r="D15" s="78" t="s">
        <v>27</v>
      </c>
      <c r="F15" s="390"/>
      <c r="G15" s="390"/>
      <c r="H15" s="390"/>
      <c r="I15" s="569"/>
      <c r="J15" s="78"/>
      <c r="K15" s="139" t="str">
        <f>IF('Design Fee'!AU15&gt;0,"✔","-")</f>
        <v>-</v>
      </c>
      <c r="L15" s="140"/>
      <c r="M15" s="141" t="str">
        <f>IF('Design Fee'!AZ15&gt;0,"✔","-")</f>
        <v>-</v>
      </c>
      <c r="N15" s="141" t="str">
        <f>IF('Design Fee'!BA15&gt;0,"✔","-")</f>
        <v>-</v>
      </c>
      <c r="O15" s="141" t="str">
        <f>IF('Design Fee'!BB15&gt;0,"✔","-")</f>
        <v>-</v>
      </c>
      <c r="P15" s="141" t="str">
        <f>IF('Design Fee'!BC15&gt;0,"✔","-")</f>
        <v>-</v>
      </c>
      <c r="Q15" s="141" t="str">
        <f>IF('Design Fee'!BD15&gt;0,"✔","-")</f>
        <v>-</v>
      </c>
      <c r="R15" s="142" t="str">
        <f>IF('Design Fee'!BF15&gt;0,"✔","-")</f>
        <v>-</v>
      </c>
      <c r="S15" s="142" t="str">
        <f>IF('Design Fee'!BG15&gt;0,"✔","-")</f>
        <v>-</v>
      </c>
      <c r="T15" s="142" t="str">
        <f>IF('Design Fee'!BH15&gt;0,"✔","-")</f>
        <v>-</v>
      </c>
      <c r="U15" s="142" t="str">
        <f>IF('Design Fee'!BI15&gt;0,"✔","-")</f>
        <v>-</v>
      </c>
      <c r="V15" s="142" t="str">
        <f>IF('Design Fee'!BJ15&gt;0,"✔","-")</f>
        <v>-</v>
      </c>
      <c r="W15" s="348"/>
      <c r="X15" s="143" t="str">
        <f>IF('Design Fee'!CE15&gt;0,"✔","-")</f>
        <v>-</v>
      </c>
      <c r="Y15" s="143" t="str">
        <f>IF('Design Fee'!CF15&gt;0,"✔","-")</f>
        <v>-</v>
      </c>
      <c r="Z15" s="143" t="str">
        <f>IF('Design Fee'!CG15&gt;0,"✔","-")</f>
        <v>-</v>
      </c>
      <c r="AA15" s="143" t="str">
        <f>IF('Design Fee'!CH15&gt;0,"✔","-")</f>
        <v>-</v>
      </c>
      <c r="AB15" s="143" t="str">
        <f>IF('Design Fee'!CI15&gt;0,"✔","-")</f>
        <v>-</v>
      </c>
      <c r="AC15" s="144" t="str">
        <f>IF('Design Fee'!CK15&gt;0,"✔","-")</f>
        <v>-</v>
      </c>
      <c r="AD15" s="144" t="str">
        <f>IF('Design Fee'!CL15&gt;0,"✔","-")</f>
        <v>-</v>
      </c>
      <c r="AE15" s="144" t="str">
        <f>IF('Design Fee'!CM15&gt;0,"✔","-")</f>
        <v>-</v>
      </c>
      <c r="AF15" s="144" t="str">
        <f>IF('Design Fee'!CN15&gt;0,"✔","-")</f>
        <v>-</v>
      </c>
      <c r="AG15" s="144" t="str">
        <f>IF('Design Fee'!CO15&gt;0,"✔","-")</f>
        <v>-</v>
      </c>
      <c r="AH15" s="145"/>
      <c r="AI15" s="143" t="str">
        <f>IF('Design Fee'!DJ15&gt;0,"✔","-")</f>
        <v>-</v>
      </c>
      <c r="AJ15" s="143" t="str">
        <f>IF('Design Fee'!DK15&gt;0,"✔","-")</f>
        <v>-</v>
      </c>
      <c r="AK15" s="143" t="str">
        <f>IF('Design Fee'!DL15&gt;0,"✔","-")</f>
        <v>-</v>
      </c>
      <c r="AL15" s="143" t="str">
        <f>IF('Design Fee'!DM15&gt;0,"✔","-")</f>
        <v>-</v>
      </c>
      <c r="AM15" s="143" t="str">
        <f>IF('Design Fee'!DN15&gt;0,"✔","-")</f>
        <v>-</v>
      </c>
      <c r="AN15" s="144" t="str">
        <f>IF('Design Fee'!DP15&gt;0,"✔","-")</f>
        <v>-</v>
      </c>
      <c r="AO15" s="144" t="str">
        <f>IF('Design Fee'!DQ15&gt;0,"✔","-")</f>
        <v>-</v>
      </c>
      <c r="AP15" s="144" t="str">
        <f>IF('Design Fee'!DR15&gt;0,"✔","-")</f>
        <v>-</v>
      </c>
      <c r="AQ15" s="144" t="str">
        <f>IF('Design Fee'!DS15&gt;0,"✔","-")</f>
        <v>-</v>
      </c>
      <c r="AR15" s="144" t="str">
        <f>IF('Design Fee'!DT15&gt;0,"✔","-")</f>
        <v>-</v>
      </c>
      <c r="AS15" s="145"/>
      <c r="AT15" s="139" t="str">
        <f>IF('Design Fee'!EO15&gt;0,"✔","-")</f>
        <v>-</v>
      </c>
      <c r="AU15" s="146"/>
      <c r="AV15" s="141" t="str">
        <f>IF('Design Fee'!ET15&gt;0,"✔","-")</f>
        <v>-</v>
      </c>
      <c r="AW15" s="141" t="str">
        <f>IF('Design Fee'!EU15&gt;0,"✔","-")</f>
        <v>-</v>
      </c>
      <c r="AX15" s="141" t="str">
        <f>IF('Design Fee'!EV15&gt;0,"✔","-")</f>
        <v>-</v>
      </c>
      <c r="AY15" s="141" t="str">
        <f>IF('Design Fee'!EW15&gt;0,"✔","-")</f>
        <v>-</v>
      </c>
      <c r="AZ15" s="141" t="str">
        <f>IF('Design Fee'!EX15&gt;0,"✔","-")</f>
        <v>-</v>
      </c>
      <c r="BA15" s="142" t="str">
        <f>IF('Design Fee'!EZ15&gt;0,"✔","-")</f>
        <v>-</v>
      </c>
      <c r="BB15" s="142" t="str">
        <f>IF('Design Fee'!FA15&gt;0,"✔","-")</f>
        <v>-</v>
      </c>
      <c r="BC15" s="142" t="str">
        <f>IF('Design Fee'!FB15&gt;0,"✔","-")</f>
        <v>-</v>
      </c>
      <c r="BD15" s="142" t="str">
        <f>IF('Design Fee'!FC15&gt;0,"✔","-")</f>
        <v>-</v>
      </c>
      <c r="BE15" s="142" t="str">
        <f>IF('Design Fee'!FD15&gt;0,"✔","-")</f>
        <v>-</v>
      </c>
      <c r="BF15" s="127"/>
      <c r="BG15" s="143" t="str">
        <f>IF('Design Fee'!FY15&gt;0,"✔","-")</f>
        <v>-</v>
      </c>
      <c r="BH15" s="143" t="str">
        <f>IF('Design Fee'!FZ15&gt;0,"✔","-")</f>
        <v>-</v>
      </c>
      <c r="BI15" s="143" t="str">
        <f>IF('Design Fee'!GA15&gt;0,"✔","-")</f>
        <v>-</v>
      </c>
      <c r="BJ15" s="143" t="str">
        <f>IF('Design Fee'!GB15&gt;0,"✔","-")</f>
        <v>-</v>
      </c>
      <c r="BK15" s="143" t="str">
        <f>IF('Design Fee'!GC15&gt;0,"✔","-")</f>
        <v>-</v>
      </c>
      <c r="BL15" s="144" t="str">
        <f>IF('Design Fee'!GE15&gt;0,"✔","-")</f>
        <v>-</v>
      </c>
      <c r="BM15" s="144" t="str">
        <f>IF('Design Fee'!GF15&gt;0,"✔","-")</f>
        <v>-</v>
      </c>
      <c r="BN15" s="144" t="str">
        <f>IF('Design Fee'!GG15&gt;0,"✔","-")</f>
        <v>-</v>
      </c>
      <c r="BO15" s="144" t="str">
        <f>IF('Design Fee'!GH15&gt;0,"✔","-")</f>
        <v>-</v>
      </c>
      <c r="BP15" s="144" t="str">
        <f>IF('Design Fee'!GI15&gt;0,"✔","-")</f>
        <v>-</v>
      </c>
      <c r="BQ15" s="145"/>
      <c r="BR15" s="143" t="str">
        <f>IF('Design Fee'!HD15&gt;0,"✔","-")</f>
        <v>-</v>
      </c>
      <c r="BS15" s="143" t="str">
        <f>IF('Design Fee'!HE15&gt;0,"✔","-")</f>
        <v>-</v>
      </c>
      <c r="BT15" s="143" t="str">
        <f>IF('Design Fee'!HF15&gt;0,"✔","-")</f>
        <v>-</v>
      </c>
      <c r="BU15" s="143" t="str">
        <f>IF('Design Fee'!HG15&gt;0,"✔","-")</f>
        <v>-</v>
      </c>
      <c r="BV15" s="143" t="str">
        <f>IF('Design Fee'!HH15&gt;0,"✔","-")</f>
        <v>-</v>
      </c>
      <c r="BW15" s="144" t="str">
        <f>IF('Design Fee'!HJ15&gt;0,"✔","-")</f>
        <v>-</v>
      </c>
      <c r="BX15" s="144" t="str">
        <f>IF('Design Fee'!HK15&gt;0,"✔","-")</f>
        <v>-</v>
      </c>
      <c r="BY15" s="144" t="str">
        <f>IF('Design Fee'!HL15&gt;0,"✔","-")</f>
        <v>-</v>
      </c>
      <c r="BZ15" s="144" t="str">
        <f>IF('Design Fee'!HM15&gt;0,"✔","-")</f>
        <v>-</v>
      </c>
      <c r="CA15" s="144" t="str">
        <f>IF('Design Fee'!HN15&gt;0,"✔","-")</f>
        <v>-</v>
      </c>
      <c r="CB15" s="145"/>
      <c r="CC15" s="139" t="str">
        <f>IF('Design Fee'!II15&gt;0,"✔","-")</f>
        <v>-</v>
      </c>
      <c r="CD15" s="146"/>
      <c r="CE15" s="141" t="str">
        <f>IF('Design Fee'!IN15&gt;0,"✔","-")</f>
        <v>-</v>
      </c>
      <c r="CF15" s="141" t="str">
        <f>IF('Design Fee'!IO15&gt;0,"✔","-")</f>
        <v>-</v>
      </c>
      <c r="CG15" s="141" t="str">
        <f>IF('Design Fee'!IP15&gt;0,"✔","-")</f>
        <v>-</v>
      </c>
      <c r="CH15" s="141" t="str">
        <f>IF('Design Fee'!IQ15&gt;0,"✔","-")</f>
        <v>-</v>
      </c>
      <c r="CI15" s="141" t="str">
        <f>IF('Design Fee'!IR15&gt;0,"✔","-")</f>
        <v>-</v>
      </c>
      <c r="CJ15" s="142" t="str">
        <f>IF('Design Fee'!IT15&gt;0,"✔","-")</f>
        <v>-</v>
      </c>
      <c r="CK15" s="142" t="str">
        <f>IF('Design Fee'!IU15&gt;0,"✔","-")</f>
        <v>-</v>
      </c>
      <c r="CL15" s="142" t="str">
        <f>IF('Design Fee'!IV15&gt;0,"✔","-")</f>
        <v>-</v>
      </c>
      <c r="CM15" s="142" t="str">
        <f>IF('Design Fee'!IW15&gt;0,"✔","-")</f>
        <v>-</v>
      </c>
      <c r="CN15" s="142" t="str">
        <f>IF('Design Fee'!IX15&gt;0,"✔","-")</f>
        <v>-</v>
      </c>
      <c r="CO15" s="127"/>
      <c r="CP15" s="143" t="str">
        <f>IF('Design Fee'!JS15&gt;0,"✔","-")</f>
        <v>-</v>
      </c>
      <c r="CQ15" s="143" t="str">
        <f>IF('Design Fee'!JT15&gt;0,"✔","-")</f>
        <v>-</v>
      </c>
      <c r="CR15" s="143" t="str">
        <f>IF('Design Fee'!JU15&gt;0,"✔","-")</f>
        <v>-</v>
      </c>
      <c r="CS15" s="143" t="str">
        <f>IF('Design Fee'!JV15&gt;0,"✔","-")</f>
        <v>-</v>
      </c>
      <c r="CT15" s="143" t="str">
        <f>IF('Design Fee'!JW15&gt;0,"✔","-")</f>
        <v>-</v>
      </c>
      <c r="CU15" s="144" t="str">
        <f>IF('Design Fee'!JY15&gt;0,"✔","-")</f>
        <v>-</v>
      </c>
      <c r="CV15" s="144" t="str">
        <f>IF('Design Fee'!JZ15&gt;0,"✔","-")</f>
        <v>-</v>
      </c>
      <c r="CW15" s="144" t="str">
        <f>IF('Design Fee'!KA15&gt;0,"✔","-")</f>
        <v>-</v>
      </c>
      <c r="CX15" s="144" t="str">
        <f>IF('Design Fee'!KB15&gt;0,"✔","-")</f>
        <v>-</v>
      </c>
      <c r="CY15" s="144" t="str">
        <f>IF('Design Fee'!KC15&gt;0,"✔","-")</f>
        <v>-</v>
      </c>
      <c r="CZ15" s="145"/>
      <c r="DA15" s="143" t="str">
        <f>IF('Design Fee'!KX15&gt;0,"✔","-")</f>
        <v>-</v>
      </c>
      <c r="DB15" s="143" t="str">
        <f>IF('Design Fee'!KY15&gt;0,"✔","-")</f>
        <v>-</v>
      </c>
      <c r="DC15" s="143" t="str">
        <f>IF('Design Fee'!KZ15&gt;0,"✔","-")</f>
        <v>-</v>
      </c>
      <c r="DD15" s="143" t="str">
        <f>IF('Design Fee'!LA15&gt;0,"✔","-")</f>
        <v>-</v>
      </c>
      <c r="DE15" s="143" t="str">
        <f>IF('Design Fee'!LB15&gt;0,"✔","-")</f>
        <v>-</v>
      </c>
      <c r="DF15" s="144" t="str">
        <f>IF('Design Fee'!LD15&gt;0,"✔","-")</f>
        <v>-</v>
      </c>
      <c r="DG15" s="144" t="str">
        <f>IF('Design Fee'!LE15&gt;0,"✔","-")</f>
        <v>-</v>
      </c>
      <c r="DH15" s="144" t="str">
        <f>IF('Design Fee'!LF15&gt;0,"✔","-")</f>
        <v>-</v>
      </c>
      <c r="DI15" s="144" t="str">
        <f>IF('Design Fee'!LG15&gt;0,"✔","-")</f>
        <v>-</v>
      </c>
      <c r="DJ15" s="144" t="str">
        <f>IF('Design Fee'!LH15&gt;0,"✔","-")</f>
        <v>-</v>
      </c>
      <c r="DK15" s="145"/>
      <c r="DL15" s="139" t="str">
        <f>IF('Design Fee'!MC15&gt;0,"✔","-")</f>
        <v>-</v>
      </c>
      <c r="DM15" s="146"/>
      <c r="DN15" s="141" t="str">
        <f>IF('Design Fee'!MH15&gt;0,"✔","-")</f>
        <v>-</v>
      </c>
      <c r="DO15" s="141" t="str">
        <f>IF('Design Fee'!MI15&gt;0,"✔","-")</f>
        <v>-</v>
      </c>
      <c r="DP15" s="141" t="str">
        <f>IF('Design Fee'!MJ15&gt;0,"✔","-")</f>
        <v>-</v>
      </c>
      <c r="DQ15" s="141" t="str">
        <f>IF('Design Fee'!MK15&gt;0,"✔","-")</f>
        <v>-</v>
      </c>
      <c r="DR15" s="141" t="str">
        <f>IF('Design Fee'!ML15&gt;0,"✔","-")</f>
        <v>-</v>
      </c>
      <c r="DS15" s="142" t="str">
        <f>IF('Design Fee'!MN15&gt;0,"✔","-")</f>
        <v>-</v>
      </c>
      <c r="DT15" s="142" t="str">
        <f>IF('Design Fee'!MO15&gt;0,"✔","-")</f>
        <v>-</v>
      </c>
      <c r="DU15" s="142" t="str">
        <f>IF('Design Fee'!MP15&gt;0,"✔","-")</f>
        <v>-</v>
      </c>
      <c r="DV15" s="142" t="str">
        <f>IF('Design Fee'!MQ15&gt;0,"✔","-")</f>
        <v>-</v>
      </c>
      <c r="DW15" s="142" t="str">
        <f>IF('Design Fee'!MR15&gt;0,"✔","-")</f>
        <v>-</v>
      </c>
      <c r="DX15" s="127"/>
      <c r="DY15" s="143" t="str">
        <f>IF('Design Fee'!NM15&gt;0,"✔","-")</f>
        <v>-</v>
      </c>
      <c r="DZ15" s="143" t="str">
        <f>IF('Design Fee'!NN15&gt;0,"✔","-")</f>
        <v>-</v>
      </c>
      <c r="EA15" s="143" t="str">
        <f>IF('Design Fee'!NO15&gt;0,"✔","-")</f>
        <v>-</v>
      </c>
      <c r="EB15" s="143" t="str">
        <f>IF('Design Fee'!NP15&gt;0,"✔","-")</f>
        <v>-</v>
      </c>
      <c r="EC15" s="143" t="str">
        <f>IF('Design Fee'!NQ15&gt;0,"✔","-")</f>
        <v>-</v>
      </c>
      <c r="ED15" s="144" t="str">
        <f>IF('Design Fee'!NS15&gt;0,"✔","-")</f>
        <v>-</v>
      </c>
      <c r="EE15" s="144" t="str">
        <f>IF('Design Fee'!NT15&gt;0,"✔","-")</f>
        <v>-</v>
      </c>
      <c r="EF15" s="144" t="str">
        <f>IF('Design Fee'!NU15&gt;0,"✔","-")</f>
        <v>-</v>
      </c>
      <c r="EG15" s="144" t="str">
        <f>IF('Design Fee'!NV15&gt;0,"✔","-")</f>
        <v>-</v>
      </c>
      <c r="EH15" s="144" t="str">
        <f>IF('Design Fee'!NW15&gt;0,"✔","-")</f>
        <v>-</v>
      </c>
      <c r="EI15" s="145"/>
      <c r="EJ15" s="143" t="str">
        <f>IF('Design Fee'!OR15&gt;0,"✔","-")</f>
        <v>-</v>
      </c>
      <c r="EK15" s="143" t="str">
        <f>IF('Design Fee'!OS15&gt;0,"✔","-")</f>
        <v>-</v>
      </c>
      <c r="EL15" s="143" t="str">
        <f>IF('Design Fee'!OT15&gt;0,"✔","-")</f>
        <v>-</v>
      </c>
      <c r="EM15" s="143" t="str">
        <f>IF('Design Fee'!OU15&gt;0,"✔","-")</f>
        <v>-</v>
      </c>
      <c r="EN15" s="143" t="str">
        <f>IF('Design Fee'!OV15&gt;0,"✔","-")</f>
        <v>-</v>
      </c>
      <c r="EO15" s="144" t="str">
        <f>IF('Design Fee'!OX15&gt;0,"✔","-")</f>
        <v>-</v>
      </c>
      <c r="EP15" s="144" t="str">
        <f>IF('Design Fee'!OY15&gt;0,"✔","-")</f>
        <v>-</v>
      </c>
      <c r="EQ15" s="144" t="str">
        <f>IF('Design Fee'!OZ15&gt;0,"✔","-")</f>
        <v>-</v>
      </c>
      <c r="ER15" s="144" t="str">
        <f>IF('Design Fee'!PA15&gt;0,"✔","-")</f>
        <v>-</v>
      </c>
      <c r="ES15" s="144" t="str">
        <f>IF('Design Fee'!PB15&gt;0,"✔","-")</f>
        <v>-</v>
      </c>
      <c r="ET15" s="145"/>
    </row>
    <row r="16" spans="2:150" ht="3" hidden="1" customHeight="1" outlineLevel="1">
      <c r="F16" s="390"/>
      <c r="G16" s="390"/>
      <c r="H16" s="390"/>
      <c r="I16" s="569"/>
      <c r="J16" s="78"/>
      <c r="K16" s="147"/>
      <c r="L16" s="140"/>
      <c r="M16" s="126"/>
      <c r="N16" s="126"/>
      <c r="O16" s="126"/>
      <c r="P16" s="126"/>
      <c r="Q16" s="126"/>
      <c r="R16" s="124"/>
      <c r="S16" s="124"/>
      <c r="T16" s="124"/>
      <c r="U16" s="124"/>
      <c r="V16" s="124"/>
      <c r="W16" s="348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45"/>
      <c r="AT16" s="147"/>
      <c r="AU16" s="14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7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45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45"/>
      <c r="CC16" s="147"/>
      <c r="CD16" s="146"/>
      <c r="CE16" s="126"/>
      <c r="CF16" s="126"/>
      <c r="CG16" s="126"/>
      <c r="CH16" s="126"/>
      <c r="CI16" s="126"/>
      <c r="CJ16" s="126"/>
      <c r="CK16" s="126"/>
      <c r="CL16" s="126"/>
      <c r="CM16" s="126"/>
      <c r="CN16" s="126"/>
      <c r="CO16" s="127"/>
      <c r="CP16" s="126"/>
      <c r="CQ16" s="126"/>
      <c r="CR16" s="126"/>
      <c r="CS16" s="126"/>
      <c r="CT16" s="126"/>
      <c r="CU16" s="126"/>
      <c r="CV16" s="126"/>
      <c r="CW16" s="126"/>
      <c r="CX16" s="126"/>
      <c r="CY16" s="126"/>
      <c r="CZ16" s="145"/>
      <c r="DA16" s="126"/>
      <c r="DB16" s="126"/>
      <c r="DC16" s="126"/>
      <c r="DD16" s="126"/>
      <c r="DE16" s="126"/>
      <c r="DF16" s="126"/>
      <c r="DG16" s="126"/>
      <c r="DH16" s="126"/>
      <c r="DI16" s="126"/>
      <c r="DJ16" s="126"/>
      <c r="DK16" s="145"/>
      <c r="DL16" s="147"/>
      <c r="DM16" s="146"/>
      <c r="DN16" s="126"/>
      <c r="DO16" s="126"/>
      <c r="DP16" s="126"/>
      <c r="DQ16" s="126"/>
      <c r="DR16" s="126"/>
      <c r="DS16" s="126"/>
      <c r="DT16" s="126"/>
      <c r="DU16" s="126"/>
      <c r="DV16" s="126"/>
      <c r="DW16" s="126"/>
      <c r="DX16" s="127"/>
      <c r="DY16" s="126"/>
      <c r="DZ16" s="126"/>
      <c r="EA16" s="126"/>
      <c r="EB16" s="126"/>
      <c r="EC16" s="126"/>
      <c r="ED16" s="126"/>
      <c r="EE16" s="126"/>
      <c r="EF16" s="126"/>
      <c r="EG16" s="126"/>
      <c r="EH16" s="126"/>
      <c r="EI16" s="145"/>
      <c r="EJ16" s="126"/>
      <c r="EK16" s="126"/>
      <c r="EL16" s="126"/>
      <c r="EM16" s="126"/>
      <c r="EN16" s="126"/>
      <c r="EO16" s="126"/>
      <c r="EP16" s="126"/>
      <c r="EQ16" s="126"/>
      <c r="ER16" s="126"/>
      <c r="ES16" s="126"/>
      <c r="ET16" s="145"/>
    </row>
    <row r="17" spans="2:150" ht="11.85" hidden="1" customHeight="1" outlineLevel="1" collapsed="1">
      <c r="B17" s="128"/>
      <c r="C17" s="129">
        <v>2</v>
      </c>
      <c r="D17" s="130" t="s">
        <v>28</v>
      </c>
      <c r="E17" s="389"/>
      <c r="F17" s="552">
        <f>COUNTIF('Design Fee'!AU17,"&gt;0")+COUNTIF('Design Fee'!EO17,"&gt;0")+COUNTIF('Design Fee'!II17,"&gt;0")+COUNTIF('Design Fee'!ME17,"&gt;0")</f>
        <v>4</v>
      </c>
      <c r="G17" s="552">
        <f>COUNTIF('Design Fee'!AX17,"&gt;0")+COUNTIF('Design Fee'!ER17,"&gt;0")+COUNTIF('Design Fee'!IL17,"&gt;0")+COUNTIF('Design Fee'!MF17,"&gt;0")</f>
        <v>4</v>
      </c>
      <c r="H17" s="552">
        <f>COUNTIF('Design Fee'!AY17,"&gt;0")+COUNTIF('Design Fee'!ES17,"&gt;0")+COUNTIF('Design Fee'!IM17,"&gt;0")+COUNTIF('Design Fee'!MG17,"&gt;0")</f>
        <v>4</v>
      </c>
      <c r="I17" s="568">
        <f>F17-G17</f>
        <v>0</v>
      </c>
      <c r="J17" s="131"/>
      <c r="K17" s="132" t="str">
        <f>IF('Design Fee'!AU17&gt;0,"✔","-")</f>
        <v>✔</v>
      </c>
      <c r="L17" s="132"/>
      <c r="M17" s="133" t="str">
        <f>IF('Design Fee'!AZ17&gt;0,"✔","-")</f>
        <v>-</v>
      </c>
      <c r="N17" s="133" t="str">
        <f>IF('Design Fee'!BA17&gt;0,"✔","-")</f>
        <v>-</v>
      </c>
      <c r="O17" s="133" t="str">
        <f>IF('Design Fee'!BB17&gt;0,"✔","-")</f>
        <v>-</v>
      </c>
      <c r="P17" s="133" t="str">
        <f>IF('Design Fee'!BC17&gt;0,"✔","-")</f>
        <v>-</v>
      </c>
      <c r="Q17" s="133" t="str">
        <f>IF('Design Fee'!BD17&gt;0,"✔","-")</f>
        <v>-</v>
      </c>
      <c r="R17" s="134" t="str">
        <f>IF('Design Fee'!BF17&gt;0,"✔","-")</f>
        <v>-</v>
      </c>
      <c r="S17" s="134" t="str">
        <f>IF('Design Fee'!BG17&gt;0,"✔","-")</f>
        <v>-</v>
      </c>
      <c r="T17" s="134" t="str">
        <f>IF('Design Fee'!BH17&gt;0,"✔","-")</f>
        <v>-</v>
      </c>
      <c r="U17" s="134" t="str">
        <f>IF('Design Fee'!BI17&gt;0,"✔","-")</f>
        <v>-</v>
      </c>
      <c r="V17" s="134" t="str">
        <f>IF('Design Fee'!BJ17&gt;0,"✔","-")</f>
        <v>-</v>
      </c>
      <c r="W17" s="348"/>
      <c r="X17" s="135" t="str">
        <f>IF('Design Fee'!CE17&gt;0,"✔","-")</f>
        <v>-</v>
      </c>
      <c r="Y17" s="135" t="str">
        <f>IF('Design Fee'!CF17&gt;0,"✔","-")</f>
        <v>-</v>
      </c>
      <c r="Z17" s="135" t="str">
        <f>IF('Design Fee'!CG17&gt;0,"✔","-")</f>
        <v>-</v>
      </c>
      <c r="AA17" s="135" t="str">
        <f>IF('Design Fee'!CH17&gt;0,"✔","-")</f>
        <v>-</v>
      </c>
      <c r="AB17" s="135" t="str">
        <f>IF('Design Fee'!CI17&gt;0,"✔","-")</f>
        <v>-</v>
      </c>
      <c r="AC17" s="136" t="str">
        <f>IF('Design Fee'!CK17&gt;0,"✔","-")</f>
        <v>-</v>
      </c>
      <c r="AD17" s="136" t="str">
        <f>IF('Design Fee'!CL17&gt;0,"✔","-")</f>
        <v>-</v>
      </c>
      <c r="AE17" s="136" t="str">
        <f>IF('Design Fee'!CM17&gt;0,"✔","-")</f>
        <v>-</v>
      </c>
      <c r="AF17" s="136" t="str">
        <f>IF('Design Fee'!CN17&gt;0,"✔","-")</f>
        <v>-</v>
      </c>
      <c r="AG17" s="136" t="str">
        <f>IF('Design Fee'!CO17&gt;0,"✔","-")</f>
        <v>-</v>
      </c>
      <c r="AH17" s="137"/>
      <c r="AI17" s="135" t="str">
        <f>IF('Design Fee'!DJ17&gt;0,"✔","-")</f>
        <v>-</v>
      </c>
      <c r="AJ17" s="135" t="str">
        <f>IF('Design Fee'!DK17&gt;0,"✔","-")</f>
        <v>-</v>
      </c>
      <c r="AK17" s="135" t="str">
        <f>IF('Design Fee'!DL17&gt;0,"✔","-")</f>
        <v>-</v>
      </c>
      <c r="AL17" s="135" t="str">
        <f>IF('Design Fee'!DM17&gt;0,"✔","-")</f>
        <v>-</v>
      </c>
      <c r="AM17" s="135" t="str">
        <f>IF('Design Fee'!DN17&gt;0,"✔","-")</f>
        <v>-</v>
      </c>
      <c r="AN17" s="136" t="str">
        <f>IF('Design Fee'!DP17&gt;0,"✔","-")</f>
        <v>-</v>
      </c>
      <c r="AO17" s="136" t="str">
        <f>IF('Design Fee'!DQ17&gt;0,"✔","-")</f>
        <v>-</v>
      </c>
      <c r="AP17" s="136" t="str">
        <f>IF('Design Fee'!DR17&gt;0,"✔","-")</f>
        <v>-</v>
      </c>
      <c r="AQ17" s="136" t="str">
        <f>IF('Design Fee'!DS17&gt;0,"✔","-")</f>
        <v>-</v>
      </c>
      <c r="AR17" s="136" t="str">
        <f>IF('Design Fee'!DT17&gt;0,"✔","-")</f>
        <v>-</v>
      </c>
      <c r="AS17" s="137"/>
      <c r="AT17" s="132" t="str">
        <f>IF('Design Fee'!EO17&gt;0,"✔","-")</f>
        <v>✔</v>
      </c>
      <c r="AU17" s="132"/>
      <c r="AV17" s="133" t="str">
        <f>IF('Design Fee'!ET17&gt;0,"✔","-")</f>
        <v>-</v>
      </c>
      <c r="AW17" s="133" t="str">
        <f>IF('Design Fee'!EU17&gt;0,"✔","-")</f>
        <v>-</v>
      </c>
      <c r="AX17" s="133" t="str">
        <f>IF('Design Fee'!EV17&gt;0,"✔","-")</f>
        <v>-</v>
      </c>
      <c r="AY17" s="133" t="str">
        <f>IF('Design Fee'!EW17&gt;0,"✔","-")</f>
        <v>-</v>
      </c>
      <c r="AZ17" s="133" t="str">
        <f>IF('Design Fee'!EX17&gt;0,"✔","-")</f>
        <v>-</v>
      </c>
      <c r="BA17" s="134" t="str">
        <f>IF('Design Fee'!EZ17&gt;0,"✔","-")</f>
        <v>-</v>
      </c>
      <c r="BB17" s="134" t="str">
        <f>IF('Design Fee'!FA17&gt;0,"✔","-")</f>
        <v>-</v>
      </c>
      <c r="BC17" s="134" t="str">
        <f>IF('Design Fee'!FB17&gt;0,"✔","-")</f>
        <v>-</v>
      </c>
      <c r="BD17" s="134" t="str">
        <f>IF('Design Fee'!FC17&gt;0,"✔","-")</f>
        <v>-</v>
      </c>
      <c r="BE17" s="134" t="str">
        <f>IF('Design Fee'!FD17&gt;0,"✔","-")</f>
        <v>-</v>
      </c>
      <c r="BF17" s="127"/>
      <c r="BG17" s="135" t="str">
        <f>IF('Design Fee'!FY17&gt;0,"✔","-")</f>
        <v>-</v>
      </c>
      <c r="BH17" s="135" t="str">
        <f>IF('Design Fee'!FZ17&gt;0,"✔","-")</f>
        <v>-</v>
      </c>
      <c r="BI17" s="135" t="str">
        <f>IF('Design Fee'!GA17&gt;0,"✔","-")</f>
        <v>-</v>
      </c>
      <c r="BJ17" s="135" t="str">
        <f>IF('Design Fee'!GB17&gt;0,"✔","-")</f>
        <v>-</v>
      </c>
      <c r="BK17" s="135" t="str">
        <f>IF('Design Fee'!GC17&gt;0,"✔","-")</f>
        <v>-</v>
      </c>
      <c r="BL17" s="136" t="str">
        <f>IF('Design Fee'!GE17&gt;0,"✔","-")</f>
        <v>-</v>
      </c>
      <c r="BM17" s="136" t="str">
        <f>IF('Design Fee'!GF17&gt;0,"✔","-")</f>
        <v>-</v>
      </c>
      <c r="BN17" s="136" t="str">
        <f>IF('Design Fee'!GG17&gt;0,"✔","-")</f>
        <v>-</v>
      </c>
      <c r="BO17" s="136" t="str">
        <f>IF('Design Fee'!GH17&gt;0,"✔","-")</f>
        <v>-</v>
      </c>
      <c r="BP17" s="136" t="str">
        <f>IF('Design Fee'!GI17&gt;0,"✔","-")</f>
        <v>-</v>
      </c>
      <c r="BQ17" s="137"/>
      <c r="BR17" s="135" t="str">
        <f>IF('Design Fee'!HD17&gt;0,"✔","-")</f>
        <v>-</v>
      </c>
      <c r="BS17" s="135" t="str">
        <f>IF('Design Fee'!HE17&gt;0,"✔","-")</f>
        <v>-</v>
      </c>
      <c r="BT17" s="135" t="str">
        <f>IF('Design Fee'!HF17&gt;0,"✔","-")</f>
        <v>-</v>
      </c>
      <c r="BU17" s="135" t="str">
        <f>IF('Design Fee'!HG17&gt;0,"✔","-")</f>
        <v>-</v>
      </c>
      <c r="BV17" s="135" t="str">
        <f>IF('Design Fee'!HH17&gt;0,"✔","-")</f>
        <v>-</v>
      </c>
      <c r="BW17" s="136" t="str">
        <f>IF('Design Fee'!HJ17&gt;0,"✔","-")</f>
        <v>-</v>
      </c>
      <c r="BX17" s="136" t="str">
        <f>IF('Design Fee'!HK17&gt;0,"✔","-")</f>
        <v>-</v>
      </c>
      <c r="BY17" s="136" t="str">
        <f>IF('Design Fee'!HL17&gt;0,"✔","-")</f>
        <v>-</v>
      </c>
      <c r="BZ17" s="136" t="str">
        <f>IF('Design Fee'!HM17&gt;0,"✔","-")</f>
        <v>-</v>
      </c>
      <c r="CA17" s="136" t="str">
        <f>IF('Design Fee'!HN17&gt;0,"✔","-")</f>
        <v>-</v>
      </c>
      <c r="CB17" s="137"/>
      <c r="CC17" s="132" t="str">
        <f>IF('Design Fee'!II17&gt;0,"✔","-")</f>
        <v>✔</v>
      </c>
      <c r="CD17" s="132"/>
      <c r="CE17" s="133" t="str">
        <f>IF('Design Fee'!IN17&gt;0,"✔","-")</f>
        <v>-</v>
      </c>
      <c r="CF17" s="133" t="str">
        <f>IF('Design Fee'!IO17&gt;0,"✔","-")</f>
        <v>-</v>
      </c>
      <c r="CG17" s="133" t="str">
        <f>IF('Design Fee'!IP17&gt;0,"✔","-")</f>
        <v>-</v>
      </c>
      <c r="CH17" s="133" t="str">
        <f>IF('Design Fee'!IQ17&gt;0,"✔","-")</f>
        <v>-</v>
      </c>
      <c r="CI17" s="133" t="str">
        <f>IF('Design Fee'!IR17&gt;0,"✔","-")</f>
        <v>-</v>
      </c>
      <c r="CJ17" s="134" t="str">
        <f>IF('Design Fee'!IT17&gt;0,"✔","-")</f>
        <v>-</v>
      </c>
      <c r="CK17" s="134" t="str">
        <f>IF('Design Fee'!IU17&gt;0,"✔","-")</f>
        <v>-</v>
      </c>
      <c r="CL17" s="134" t="str">
        <f>IF('Design Fee'!IV17&gt;0,"✔","-")</f>
        <v>-</v>
      </c>
      <c r="CM17" s="134" t="str">
        <f>IF('Design Fee'!IW17&gt;0,"✔","-")</f>
        <v>-</v>
      </c>
      <c r="CN17" s="134" t="str">
        <f>IF('Design Fee'!IX17&gt;0,"✔","-")</f>
        <v>-</v>
      </c>
      <c r="CO17" s="127"/>
      <c r="CP17" s="135" t="str">
        <f>IF('Design Fee'!JS17&gt;0,"✔","-")</f>
        <v>-</v>
      </c>
      <c r="CQ17" s="135" t="str">
        <f>IF('Design Fee'!JT17&gt;0,"✔","-")</f>
        <v>-</v>
      </c>
      <c r="CR17" s="135" t="str">
        <f>IF('Design Fee'!JU17&gt;0,"✔","-")</f>
        <v>-</v>
      </c>
      <c r="CS17" s="135" t="str">
        <f>IF('Design Fee'!JV17&gt;0,"✔","-")</f>
        <v>-</v>
      </c>
      <c r="CT17" s="135" t="str">
        <f>IF('Design Fee'!JW17&gt;0,"✔","-")</f>
        <v>-</v>
      </c>
      <c r="CU17" s="136" t="str">
        <f>IF('Design Fee'!JY17&gt;0,"✔","-")</f>
        <v>-</v>
      </c>
      <c r="CV17" s="136" t="str">
        <f>IF('Design Fee'!JZ17&gt;0,"✔","-")</f>
        <v>-</v>
      </c>
      <c r="CW17" s="136" t="str">
        <f>IF('Design Fee'!KA17&gt;0,"✔","-")</f>
        <v>-</v>
      </c>
      <c r="CX17" s="136" t="str">
        <f>IF('Design Fee'!KB17&gt;0,"✔","-")</f>
        <v>-</v>
      </c>
      <c r="CY17" s="136" t="str">
        <f>IF('Design Fee'!KC17&gt;0,"✔","-")</f>
        <v>-</v>
      </c>
      <c r="CZ17" s="137"/>
      <c r="DA17" s="135" t="str">
        <f>IF('Design Fee'!KX17&gt;0,"✔","-")</f>
        <v>-</v>
      </c>
      <c r="DB17" s="135" t="str">
        <f>IF('Design Fee'!KY17&gt;0,"✔","-")</f>
        <v>-</v>
      </c>
      <c r="DC17" s="135" t="str">
        <f>IF('Design Fee'!KZ17&gt;0,"✔","-")</f>
        <v>-</v>
      </c>
      <c r="DD17" s="135" t="str">
        <f>IF('Design Fee'!LA17&gt;0,"✔","-")</f>
        <v>-</v>
      </c>
      <c r="DE17" s="135" t="str">
        <f>IF('Design Fee'!LB17&gt;0,"✔","-")</f>
        <v>-</v>
      </c>
      <c r="DF17" s="136" t="str">
        <f>IF('Design Fee'!LD17&gt;0,"✔","-")</f>
        <v>-</v>
      </c>
      <c r="DG17" s="136" t="str">
        <f>IF('Design Fee'!LE17&gt;0,"✔","-")</f>
        <v>-</v>
      </c>
      <c r="DH17" s="136" t="str">
        <f>IF('Design Fee'!LF17&gt;0,"✔","-")</f>
        <v>-</v>
      </c>
      <c r="DI17" s="136" t="str">
        <f>IF('Design Fee'!LG17&gt;0,"✔","-")</f>
        <v>-</v>
      </c>
      <c r="DJ17" s="136" t="str">
        <f>IF('Design Fee'!LH17&gt;0,"✔","-")</f>
        <v>-</v>
      </c>
      <c r="DK17" s="137"/>
      <c r="DL17" s="132" t="str">
        <f>IF('Design Fee'!MC17&gt;0,"✔","-")</f>
        <v>✔</v>
      </c>
      <c r="DM17" s="132"/>
      <c r="DN17" s="133" t="str">
        <f>IF('Design Fee'!MH17&gt;0,"✔","-")</f>
        <v>-</v>
      </c>
      <c r="DO17" s="133" t="str">
        <f>IF('Design Fee'!MI17&gt;0,"✔","-")</f>
        <v>-</v>
      </c>
      <c r="DP17" s="133" t="str">
        <f>IF('Design Fee'!MJ17&gt;0,"✔","-")</f>
        <v>-</v>
      </c>
      <c r="DQ17" s="133" t="str">
        <f>IF('Design Fee'!MK17&gt;0,"✔","-")</f>
        <v>-</v>
      </c>
      <c r="DR17" s="133" t="str">
        <f>IF('Design Fee'!ML17&gt;0,"✔","-")</f>
        <v>-</v>
      </c>
      <c r="DS17" s="134" t="str">
        <f>IF('Design Fee'!MN17&gt;0,"✔","-")</f>
        <v>-</v>
      </c>
      <c r="DT17" s="134" t="str">
        <f>IF('Design Fee'!MO17&gt;0,"✔","-")</f>
        <v>-</v>
      </c>
      <c r="DU17" s="134" t="str">
        <f>IF('Design Fee'!MP17&gt;0,"✔","-")</f>
        <v>-</v>
      </c>
      <c r="DV17" s="134" t="str">
        <f>IF('Design Fee'!MQ17&gt;0,"✔","-")</f>
        <v>-</v>
      </c>
      <c r="DW17" s="134" t="str">
        <f>IF('Design Fee'!MR17&gt;0,"✔","-")</f>
        <v>-</v>
      </c>
      <c r="DX17" s="127"/>
      <c r="DY17" s="135" t="str">
        <f>IF('Design Fee'!NM17&gt;0,"✔","-")</f>
        <v>-</v>
      </c>
      <c r="DZ17" s="135" t="str">
        <f>IF('Design Fee'!NN17&gt;0,"✔","-")</f>
        <v>-</v>
      </c>
      <c r="EA17" s="135" t="str">
        <f>IF('Design Fee'!NO17&gt;0,"✔","-")</f>
        <v>-</v>
      </c>
      <c r="EB17" s="135" t="str">
        <f>IF('Design Fee'!NP17&gt;0,"✔","-")</f>
        <v>-</v>
      </c>
      <c r="EC17" s="135" t="str">
        <f>IF('Design Fee'!NQ17&gt;0,"✔","-")</f>
        <v>-</v>
      </c>
      <c r="ED17" s="136" t="str">
        <f>IF('Design Fee'!NS17&gt;0,"✔","-")</f>
        <v>-</v>
      </c>
      <c r="EE17" s="136" t="str">
        <f>IF('Design Fee'!NT17&gt;0,"✔","-")</f>
        <v>-</v>
      </c>
      <c r="EF17" s="136" t="str">
        <f>IF('Design Fee'!NU17&gt;0,"✔","-")</f>
        <v>-</v>
      </c>
      <c r="EG17" s="136" t="str">
        <f>IF('Design Fee'!NV17&gt;0,"✔","-")</f>
        <v>-</v>
      </c>
      <c r="EH17" s="136" t="str">
        <f>IF('Design Fee'!NW17&gt;0,"✔","-")</f>
        <v>-</v>
      </c>
      <c r="EI17" s="137"/>
      <c r="EJ17" s="135" t="str">
        <f>IF('Design Fee'!OR17&gt;0,"✔","-")</f>
        <v>-</v>
      </c>
      <c r="EK17" s="135" t="str">
        <f>IF('Design Fee'!OS17&gt;0,"✔","-")</f>
        <v>-</v>
      </c>
      <c r="EL17" s="135" t="str">
        <f>IF('Design Fee'!OT17&gt;0,"✔","-")</f>
        <v>-</v>
      </c>
      <c r="EM17" s="135" t="str">
        <f>IF('Design Fee'!OU17&gt;0,"✔","-")</f>
        <v>-</v>
      </c>
      <c r="EN17" s="135" t="str">
        <f>IF('Design Fee'!OV17&gt;0,"✔","-")</f>
        <v>-</v>
      </c>
      <c r="EO17" s="136" t="str">
        <f>IF('Design Fee'!OX17&gt;0,"✔","-")</f>
        <v>-</v>
      </c>
      <c r="EP17" s="136" t="str">
        <f>IF('Design Fee'!OY17&gt;0,"✔","-")</f>
        <v>-</v>
      </c>
      <c r="EQ17" s="136" t="str">
        <f>IF('Design Fee'!OZ17&gt;0,"✔","-")</f>
        <v>-</v>
      </c>
      <c r="ER17" s="136" t="str">
        <f>IF('Design Fee'!PA17&gt;0,"✔","-")</f>
        <v>-</v>
      </c>
      <c r="ES17" s="136" t="str">
        <f>IF('Design Fee'!PB17&gt;0,"✔","-")</f>
        <v>-</v>
      </c>
      <c r="ET17" s="137"/>
    </row>
    <row r="18" spans="2:150" ht="12.6" hidden="1" customHeight="1" outlineLevel="2">
      <c r="B18" s="138"/>
      <c r="C18" s="138">
        <v>1</v>
      </c>
      <c r="D18" s="148" t="s">
        <v>29</v>
      </c>
      <c r="E18" s="148"/>
      <c r="F18" s="391"/>
      <c r="G18" s="391"/>
      <c r="H18" s="391"/>
      <c r="I18" s="570"/>
      <c r="J18" s="148"/>
      <c r="K18" s="149" t="str">
        <f>IF('Design Fee'!AU18&gt;0,"✔","-")</f>
        <v>-</v>
      </c>
      <c r="L18" s="150"/>
      <c r="M18" s="141" t="str">
        <f>IF('Design Fee'!AZ18&gt;0,"✔","-")</f>
        <v>-</v>
      </c>
      <c r="N18" s="141" t="str">
        <f>IF('Design Fee'!BA18&gt;0,"✔","-")</f>
        <v>-</v>
      </c>
      <c r="O18" s="141" t="str">
        <f>IF('Design Fee'!BB18&gt;0,"✔","-")</f>
        <v>-</v>
      </c>
      <c r="P18" s="141" t="str">
        <f>IF('Design Fee'!BC18&gt;0,"✔","-")</f>
        <v>-</v>
      </c>
      <c r="Q18" s="141" t="str">
        <f>IF('Design Fee'!BD18&gt;0,"✔","-")</f>
        <v>-</v>
      </c>
      <c r="R18" s="142" t="str">
        <f>IF('Design Fee'!BF18&gt;0,"✔","-")</f>
        <v>-</v>
      </c>
      <c r="S18" s="142" t="str">
        <f>IF('Design Fee'!BG18&gt;0,"✔","-")</f>
        <v>-</v>
      </c>
      <c r="T18" s="142" t="str">
        <f>IF('Design Fee'!BH18&gt;0,"✔","-")</f>
        <v>-</v>
      </c>
      <c r="U18" s="142" t="str">
        <f>IF('Design Fee'!BI18&gt;0,"✔","-")</f>
        <v>-</v>
      </c>
      <c r="V18" s="142" t="str">
        <f>IF('Design Fee'!BJ18&gt;0,"✔","-")</f>
        <v>-</v>
      </c>
      <c r="W18" s="348"/>
      <c r="X18" s="143" t="str">
        <f>IF('Design Fee'!CE18&gt;0,"✔","-")</f>
        <v>-</v>
      </c>
      <c r="Y18" s="143" t="str">
        <f>IF('Design Fee'!CF18&gt;0,"✔","-")</f>
        <v>-</v>
      </c>
      <c r="Z18" s="143" t="str">
        <f>IF('Design Fee'!CG18&gt;0,"✔","-")</f>
        <v>-</v>
      </c>
      <c r="AA18" s="143" t="str">
        <f>IF('Design Fee'!CH18&gt;0,"✔","-")</f>
        <v>-</v>
      </c>
      <c r="AB18" s="143" t="str">
        <f>IF('Design Fee'!CI18&gt;0,"✔","-")</f>
        <v>-</v>
      </c>
      <c r="AC18" s="144" t="str">
        <f>IF('Design Fee'!CK18&gt;0,"✔","-")</f>
        <v>-</v>
      </c>
      <c r="AD18" s="144" t="str">
        <f>IF('Design Fee'!CL18&gt;0,"✔","-")</f>
        <v>-</v>
      </c>
      <c r="AE18" s="144" t="str">
        <f>IF('Design Fee'!CM18&gt;0,"✔","-")</f>
        <v>-</v>
      </c>
      <c r="AF18" s="144" t="str">
        <f>IF('Design Fee'!CN18&gt;0,"✔","-")</f>
        <v>-</v>
      </c>
      <c r="AG18" s="144" t="str">
        <f>IF('Design Fee'!CO18&gt;0,"✔","-")</f>
        <v>-</v>
      </c>
      <c r="AH18" s="145"/>
      <c r="AI18" s="143" t="str">
        <f>IF('Design Fee'!DJ18&gt;0,"✔","-")</f>
        <v>-</v>
      </c>
      <c r="AJ18" s="143" t="str">
        <f>IF('Design Fee'!DK18&gt;0,"✔","-")</f>
        <v>-</v>
      </c>
      <c r="AK18" s="143" t="str">
        <f>IF('Design Fee'!DL18&gt;0,"✔","-")</f>
        <v>-</v>
      </c>
      <c r="AL18" s="143" t="str">
        <f>IF('Design Fee'!DM18&gt;0,"✔","-")</f>
        <v>-</v>
      </c>
      <c r="AM18" s="143" t="str">
        <f>IF('Design Fee'!DN18&gt;0,"✔","-")</f>
        <v>-</v>
      </c>
      <c r="AN18" s="144" t="str">
        <f>IF('Design Fee'!DP18&gt;0,"✔","-")</f>
        <v>-</v>
      </c>
      <c r="AO18" s="144" t="str">
        <f>IF('Design Fee'!DQ18&gt;0,"✔","-")</f>
        <v>-</v>
      </c>
      <c r="AP18" s="144" t="str">
        <f>IF('Design Fee'!DR18&gt;0,"✔","-")</f>
        <v>-</v>
      </c>
      <c r="AQ18" s="144" t="str">
        <f>IF('Design Fee'!DS18&gt;0,"✔","-")</f>
        <v>-</v>
      </c>
      <c r="AR18" s="144" t="str">
        <f>IF('Design Fee'!DT18&gt;0,"✔","-")</f>
        <v>-</v>
      </c>
      <c r="AS18" s="145"/>
      <c r="AT18" s="149" t="str">
        <f>IF('Design Fee'!EO18&gt;0,"✔","-")</f>
        <v>-</v>
      </c>
      <c r="AU18" s="151"/>
      <c r="AV18" s="141" t="str">
        <f>IF('Design Fee'!ET18&gt;0,"✔","-")</f>
        <v>-</v>
      </c>
      <c r="AW18" s="141" t="str">
        <f>IF('Design Fee'!EU18&gt;0,"✔","-")</f>
        <v>-</v>
      </c>
      <c r="AX18" s="141" t="str">
        <f>IF('Design Fee'!EV18&gt;0,"✔","-")</f>
        <v>-</v>
      </c>
      <c r="AY18" s="141" t="str">
        <f>IF('Design Fee'!EW18&gt;0,"✔","-")</f>
        <v>-</v>
      </c>
      <c r="AZ18" s="141" t="str">
        <f>IF('Design Fee'!EX18&gt;0,"✔","-")</f>
        <v>-</v>
      </c>
      <c r="BA18" s="142" t="str">
        <f>IF('Design Fee'!EZ18&gt;0,"✔","-")</f>
        <v>-</v>
      </c>
      <c r="BB18" s="142" t="str">
        <f>IF('Design Fee'!FA18&gt;0,"✔","-")</f>
        <v>-</v>
      </c>
      <c r="BC18" s="142" t="str">
        <f>IF('Design Fee'!FB18&gt;0,"✔","-")</f>
        <v>-</v>
      </c>
      <c r="BD18" s="142" t="str">
        <f>IF('Design Fee'!FC18&gt;0,"✔","-")</f>
        <v>-</v>
      </c>
      <c r="BE18" s="142" t="str">
        <f>IF('Design Fee'!FD18&gt;0,"✔","-")</f>
        <v>-</v>
      </c>
      <c r="BF18" s="127"/>
      <c r="BG18" s="143" t="str">
        <f>IF('Design Fee'!FY18&gt;0,"✔","-")</f>
        <v>-</v>
      </c>
      <c r="BH18" s="143" t="str">
        <f>IF('Design Fee'!FZ18&gt;0,"✔","-")</f>
        <v>-</v>
      </c>
      <c r="BI18" s="143" t="str">
        <f>IF('Design Fee'!GA18&gt;0,"✔","-")</f>
        <v>-</v>
      </c>
      <c r="BJ18" s="143" t="str">
        <f>IF('Design Fee'!GB18&gt;0,"✔","-")</f>
        <v>-</v>
      </c>
      <c r="BK18" s="143" t="str">
        <f>IF('Design Fee'!GC18&gt;0,"✔","-")</f>
        <v>-</v>
      </c>
      <c r="BL18" s="144" t="str">
        <f>IF('Design Fee'!GE18&gt;0,"✔","-")</f>
        <v>-</v>
      </c>
      <c r="BM18" s="144" t="str">
        <f>IF('Design Fee'!GF18&gt;0,"✔","-")</f>
        <v>-</v>
      </c>
      <c r="BN18" s="144" t="str">
        <f>IF('Design Fee'!GG18&gt;0,"✔","-")</f>
        <v>-</v>
      </c>
      <c r="BO18" s="144" t="str">
        <f>IF('Design Fee'!GH18&gt;0,"✔","-")</f>
        <v>-</v>
      </c>
      <c r="BP18" s="144" t="str">
        <f>IF('Design Fee'!GI18&gt;0,"✔","-")</f>
        <v>-</v>
      </c>
      <c r="BQ18" s="145"/>
      <c r="BR18" s="143" t="str">
        <f>IF('Design Fee'!HD18&gt;0,"✔","-")</f>
        <v>-</v>
      </c>
      <c r="BS18" s="143" t="str">
        <f>IF('Design Fee'!HE18&gt;0,"✔","-")</f>
        <v>-</v>
      </c>
      <c r="BT18" s="143" t="str">
        <f>IF('Design Fee'!HF18&gt;0,"✔","-")</f>
        <v>-</v>
      </c>
      <c r="BU18" s="143" t="str">
        <f>IF('Design Fee'!HG18&gt;0,"✔","-")</f>
        <v>-</v>
      </c>
      <c r="BV18" s="143" t="str">
        <f>IF('Design Fee'!HH18&gt;0,"✔","-")</f>
        <v>-</v>
      </c>
      <c r="BW18" s="144" t="str">
        <f>IF('Design Fee'!HJ18&gt;0,"✔","-")</f>
        <v>-</v>
      </c>
      <c r="BX18" s="144" t="str">
        <f>IF('Design Fee'!HK18&gt;0,"✔","-")</f>
        <v>-</v>
      </c>
      <c r="BY18" s="144" t="str">
        <f>IF('Design Fee'!HL18&gt;0,"✔","-")</f>
        <v>-</v>
      </c>
      <c r="BZ18" s="144" t="str">
        <f>IF('Design Fee'!HM18&gt;0,"✔","-")</f>
        <v>-</v>
      </c>
      <c r="CA18" s="144" t="str">
        <f>IF('Design Fee'!HN18&gt;0,"✔","-")</f>
        <v>-</v>
      </c>
      <c r="CB18" s="145"/>
      <c r="CC18" s="149" t="str">
        <f>IF('Design Fee'!II18&gt;0,"✔","-")</f>
        <v>-</v>
      </c>
      <c r="CD18" s="151"/>
      <c r="CE18" s="141" t="str">
        <f>IF('Design Fee'!IN18&gt;0,"✔","-")</f>
        <v>-</v>
      </c>
      <c r="CF18" s="141" t="str">
        <f>IF('Design Fee'!IO18&gt;0,"✔","-")</f>
        <v>-</v>
      </c>
      <c r="CG18" s="141" t="str">
        <f>IF('Design Fee'!IP18&gt;0,"✔","-")</f>
        <v>-</v>
      </c>
      <c r="CH18" s="141" t="str">
        <f>IF('Design Fee'!IQ18&gt;0,"✔","-")</f>
        <v>-</v>
      </c>
      <c r="CI18" s="141" t="str">
        <f>IF('Design Fee'!IR18&gt;0,"✔","-")</f>
        <v>-</v>
      </c>
      <c r="CJ18" s="142" t="str">
        <f>IF('Design Fee'!IT18&gt;0,"✔","-")</f>
        <v>-</v>
      </c>
      <c r="CK18" s="142" t="str">
        <f>IF('Design Fee'!IU18&gt;0,"✔","-")</f>
        <v>-</v>
      </c>
      <c r="CL18" s="142" t="str">
        <f>IF('Design Fee'!IV18&gt;0,"✔","-")</f>
        <v>-</v>
      </c>
      <c r="CM18" s="142" t="str">
        <f>IF('Design Fee'!IW18&gt;0,"✔","-")</f>
        <v>-</v>
      </c>
      <c r="CN18" s="142" t="str">
        <f>IF('Design Fee'!IX18&gt;0,"✔","-")</f>
        <v>-</v>
      </c>
      <c r="CO18" s="127"/>
      <c r="CP18" s="143" t="str">
        <f>IF('Design Fee'!JS18&gt;0,"✔","-")</f>
        <v>-</v>
      </c>
      <c r="CQ18" s="143" t="str">
        <f>IF('Design Fee'!JT18&gt;0,"✔","-")</f>
        <v>-</v>
      </c>
      <c r="CR18" s="143" t="str">
        <f>IF('Design Fee'!JU18&gt;0,"✔","-")</f>
        <v>-</v>
      </c>
      <c r="CS18" s="143" t="str">
        <f>IF('Design Fee'!JV18&gt;0,"✔","-")</f>
        <v>-</v>
      </c>
      <c r="CT18" s="143" t="str">
        <f>IF('Design Fee'!JW18&gt;0,"✔","-")</f>
        <v>-</v>
      </c>
      <c r="CU18" s="144" t="str">
        <f>IF('Design Fee'!JY18&gt;0,"✔","-")</f>
        <v>-</v>
      </c>
      <c r="CV18" s="144" t="str">
        <f>IF('Design Fee'!JZ18&gt;0,"✔","-")</f>
        <v>-</v>
      </c>
      <c r="CW18" s="144" t="str">
        <f>IF('Design Fee'!KA18&gt;0,"✔","-")</f>
        <v>-</v>
      </c>
      <c r="CX18" s="144" t="str">
        <f>IF('Design Fee'!KB18&gt;0,"✔","-")</f>
        <v>-</v>
      </c>
      <c r="CY18" s="144" t="str">
        <f>IF('Design Fee'!KC18&gt;0,"✔","-")</f>
        <v>-</v>
      </c>
      <c r="CZ18" s="145"/>
      <c r="DA18" s="143" t="str">
        <f>IF('Design Fee'!KX18&gt;0,"✔","-")</f>
        <v>-</v>
      </c>
      <c r="DB18" s="143" t="str">
        <f>IF('Design Fee'!KY18&gt;0,"✔","-")</f>
        <v>-</v>
      </c>
      <c r="DC18" s="143" t="str">
        <f>IF('Design Fee'!KZ18&gt;0,"✔","-")</f>
        <v>-</v>
      </c>
      <c r="DD18" s="143" t="str">
        <f>IF('Design Fee'!LA18&gt;0,"✔","-")</f>
        <v>-</v>
      </c>
      <c r="DE18" s="143" t="str">
        <f>IF('Design Fee'!LB18&gt;0,"✔","-")</f>
        <v>-</v>
      </c>
      <c r="DF18" s="144" t="str">
        <f>IF('Design Fee'!LD18&gt;0,"✔","-")</f>
        <v>-</v>
      </c>
      <c r="DG18" s="144" t="str">
        <f>IF('Design Fee'!LE18&gt;0,"✔","-")</f>
        <v>-</v>
      </c>
      <c r="DH18" s="144" t="str">
        <f>IF('Design Fee'!LF18&gt;0,"✔","-")</f>
        <v>-</v>
      </c>
      <c r="DI18" s="144" t="str">
        <f>IF('Design Fee'!LG18&gt;0,"✔","-")</f>
        <v>-</v>
      </c>
      <c r="DJ18" s="144" t="str">
        <f>IF('Design Fee'!LH18&gt;0,"✔","-")</f>
        <v>-</v>
      </c>
      <c r="DK18" s="145"/>
      <c r="DL18" s="149" t="str">
        <f>IF('Design Fee'!MC18&gt;0,"✔","-")</f>
        <v>-</v>
      </c>
      <c r="DM18" s="151"/>
      <c r="DN18" s="141" t="str">
        <f>IF('Design Fee'!MH18&gt;0,"✔","-")</f>
        <v>-</v>
      </c>
      <c r="DO18" s="141" t="str">
        <f>IF('Design Fee'!MI18&gt;0,"✔","-")</f>
        <v>-</v>
      </c>
      <c r="DP18" s="141" t="str">
        <f>IF('Design Fee'!MJ18&gt;0,"✔","-")</f>
        <v>-</v>
      </c>
      <c r="DQ18" s="141" t="str">
        <f>IF('Design Fee'!MK18&gt;0,"✔","-")</f>
        <v>-</v>
      </c>
      <c r="DR18" s="141" t="str">
        <f>IF('Design Fee'!ML18&gt;0,"✔","-")</f>
        <v>-</v>
      </c>
      <c r="DS18" s="142" t="str">
        <f>IF('Design Fee'!MN18&gt;0,"✔","-")</f>
        <v>-</v>
      </c>
      <c r="DT18" s="142" t="str">
        <f>IF('Design Fee'!MO18&gt;0,"✔","-")</f>
        <v>-</v>
      </c>
      <c r="DU18" s="142" t="str">
        <f>IF('Design Fee'!MP18&gt;0,"✔","-")</f>
        <v>-</v>
      </c>
      <c r="DV18" s="142" t="str">
        <f>IF('Design Fee'!MQ18&gt;0,"✔","-")</f>
        <v>-</v>
      </c>
      <c r="DW18" s="142" t="str">
        <f>IF('Design Fee'!MR18&gt;0,"✔","-")</f>
        <v>-</v>
      </c>
      <c r="DX18" s="127"/>
      <c r="DY18" s="143" t="str">
        <f>IF('Design Fee'!NM18&gt;0,"✔","-")</f>
        <v>-</v>
      </c>
      <c r="DZ18" s="143" t="str">
        <f>IF('Design Fee'!NN18&gt;0,"✔","-")</f>
        <v>-</v>
      </c>
      <c r="EA18" s="143" t="str">
        <f>IF('Design Fee'!NO18&gt;0,"✔","-")</f>
        <v>-</v>
      </c>
      <c r="EB18" s="143" t="str">
        <f>IF('Design Fee'!NP18&gt;0,"✔","-")</f>
        <v>-</v>
      </c>
      <c r="EC18" s="143" t="str">
        <f>IF('Design Fee'!NQ18&gt;0,"✔","-")</f>
        <v>-</v>
      </c>
      <c r="ED18" s="144" t="str">
        <f>IF('Design Fee'!NS18&gt;0,"✔","-")</f>
        <v>-</v>
      </c>
      <c r="EE18" s="144" t="str">
        <f>IF('Design Fee'!NT18&gt;0,"✔","-")</f>
        <v>-</v>
      </c>
      <c r="EF18" s="144" t="str">
        <f>IF('Design Fee'!NU18&gt;0,"✔","-")</f>
        <v>-</v>
      </c>
      <c r="EG18" s="144" t="str">
        <f>IF('Design Fee'!NV18&gt;0,"✔","-")</f>
        <v>-</v>
      </c>
      <c r="EH18" s="144" t="str">
        <f>IF('Design Fee'!NW18&gt;0,"✔","-")</f>
        <v>-</v>
      </c>
      <c r="EI18" s="145"/>
      <c r="EJ18" s="143" t="str">
        <f>IF('Design Fee'!OR18&gt;0,"✔","-")</f>
        <v>-</v>
      </c>
      <c r="EK18" s="143" t="str">
        <f>IF('Design Fee'!OS18&gt;0,"✔","-")</f>
        <v>-</v>
      </c>
      <c r="EL18" s="143" t="str">
        <f>IF('Design Fee'!OT18&gt;0,"✔","-")</f>
        <v>-</v>
      </c>
      <c r="EM18" s="143" t="str">
        <f>IF('Design Fee'!OU18&gt;0,"✔","-")</f>
        <v>-</v>
      </c>
      <c r="EN18" s="143" t="str">
        <f>IF('Design Fee'!OV18&gt;0,"✔","-")</f>
        <v>-</v>
      </c>
      <c r="EO18" s="144" t="str">
        <f>IF('Design Fee'!OX18&gt;0,"✔","-")</f>
        <v>-</v>
      </c>
      <c r="EP18" s="144" t="str">
        <f>IF('Design Fee'!OY18&gt;0,"✔","-")</f>
        <v>-</v>
      </c>
      <c r="EQ18" s="144" t="str">
        <f>IF('Design Fee'!OZ18&gt;0,"✔","-")</f>
        <v>-</v>
      </c>
      <c r="ER18" s="144" t="str">
        <f>IF('Design Fee'!PA18&gt;0,"✔","-")</f>
        <v>-</v>
      </c>
      <c r="ES18" s="144" t="str">
        <f>IF('Design Fee'!PB18&gt;0,"✔","-")</f>
        <v>-</v>
      </c>
      <c r="ET18" s="145"/>
    </row>
    <row r="19" spans="2:150" ht="12.6" hidden="1" customHeight="1" outlineLevel="2">
      <c r="B19" s="138"/>
      <c r="C19" s="138">
        <v>2</v>
      </c>
      <c r="D19" s="148" t="s">
        <v>30</v>
      </c>
      <c r="E19" s="148"/>
      <c r="F19" s="391"/>
      <c r="G19" s="391"/>
      <c r="H19" s="391"/>
      <c r="I19" s="570"/>
      <c r="J19" s="148"/>
      <c r="K19" s="149" t="str">
        <f>IF('Design Fee'!AU19&gt;0,"✔","-")</f>
        <v>-</v>
      </c>
      <c r="L19" s="150"/>
      <c r="M19" s="141" t="str">
        <f>IF('Design Fee'!AZ19&gt;0,"✔","-")</f>
        <v>-</v>
      </c>
      <c r="N19" s="141" t="str">
        <f>IF('Design Fee'!BA19&gt;0,"✔","-")</f>
        <v>-</v>
      </c>
      <c r="O19" s="141" t="str">
        <f>IF('Design Fee'!BB19&gt;0,"✔","-")</f>
        <v>-</v>
      </c>
      <c r="P19" s="141" t="str">
        <f>IF('Design Fee'!BC19&gt;0,"✔","-")</f>
        <v>-</v>
      </c>
      <c r="Q19" s="141" t="str">
        <f>IF('Design Fee'!BD19&gt;0,"✔","-")</f>
        <v>-</v>
      </c>
      <c r="R19" s="142" t="str">
        <f>IF('Design Fee'!BF19&gt;0,"✔","-")</f>
        <v>-</v>
      </c>
      <c r="S19" s="142" t="str">
        <f>IF('Design Fee'!BG19&gt;0,"✔","-")</f>
        <v>-</v>
      </c>
      <c r="T19" s="142" t="str">
        <f>IF('Design Fee'!BH19&gt;0,"✔","-")</f>
        <v>-</v>
      </c>
      <c r="U19" s="142" t="str">
        <f>IF('Design Fee'!BI19&gt;0,"✔","-")</f>
        <v>-</v>
      </c>
      <c r="V19" s="142" t="str">
        <f>IF('Design Fee'!BJ19&gt;0,"✔","-")</f>
        <v>-</v>
      </c>
      <c r="W19" s="348"/>
      <c r="X19" s="143" t="str">
        <f>IF('Design Fee'!CE19&gt;0,"✔","-")</f>
        <v>-</v>
      </c>
      <c r="Y19" s="143" t="str">
        <f>IF('Design Fee'!CF19&gt;0,"✔","-")</f>
        <v>-</v>
      </c>
      <c r="Z19" s="143" t="str">
        <f>IF('Design Fee'!CG19&gt;0,"✔","-")</f>
        <v>-</v>
      </c>
      <c r="AA19" s="143" t="str">
        <f>IF('Design Fee'!CH19&gt;0,"✔","-")</f>
        <v>-</v>
      </c>
      <c r="AB19" s="143" t="str">
        <f>IF('Design Fee'!CI19&gt;0,"✔","-")</f>
        <v>-</v>
      </c>
      <c r="AC19" s="144" t="str">
        <f>IF('Design Fee'!CK19&gt;0,"✔","-")</f>
        <v>-</v>
      </c>
      <c r="AD19" s="144" t="str">
        <f>IF('Design Fee'!CL19&gt;0,"✔","-")</f>
        <v>-</v>
      </c>
      <c r="AE19" s="144" t="str">
        <f>IF('Design Fee'!CM19&gt;0,"✔","-")</f>
        <v>-</v>
      </c>
      <c r="AF19" s="144" t="str">
        <f>IF('Design Fee'!CN19&gt;0,"✔","-")</f>
        <v>-</v>
      </c>
      <c r="AG19" s="144" t="str">
        <f>IF('Design Fee'!CO19&gt;0,"✔","-")</f>
        <v>-</v>
      </c>
      <c r="AH19" s="145"/>
      <c r="AI19" s="143" t="str">
        <f>IF('Design Fee'!DJ19&gt;0,"✔","-")</f>
        <v>-</v>
      </c>
      <c r="AJ19" s="143" t="str">
        <f>IF('Design Fee'!DK19&gt;0,"✔","-")</f>
        <v>-</v>
      </c>
      <c r="AK19" s="143" t="str">
        <f>IF('Design Fee'!DL19&gt;0,"✔","-")</f>
        <v>-</v>
      </c>
      <c r="AL19" s="143" t="str">
        <f>IF('Design Fee'!DM19&gt;0,"✔","-")</f>
        <v>-</v>
      </c>
      <c r="AM19" s="143" t="str">
        <f>IF('Design Fee'!DN19&gt;0,"✔","-")</f>
        <v>-</v>
      </c>
      <c r="AN19" s="144" t="str">
        <f>IF('Design Fee'!DP19&gt;0,"✔","-")</f>
        <v>-</v>
      </c>
      <c r="AO19" s="144" t="str">
        <f>IF('Design Fee'!DQ19&gt;0,"✔","-")</f>
        <v>-</v>
      </c>
      <c r="AP19" s="144" t="str">
        <f>IF('Design Fee'!DR19&gt;0,"✔","-")</f>
        <v>-</v>
      </c>
      <c r="AQ19" s="144" t="str">
        <f>IF('Design Fee'!DS19&gt;0,"✔","-")</f>
        <v>-</v>
      </c>
      <c r="AR19" s="144" t="str">
        <f>IF('Design Fee'!DT19&gt;0,"✔","-")</f>
        <v>-</v>
      </c>
      <c r="AS19" s="145"/>
      <c r="AT19" s="149" t="str">
        <f>IF('Design Fee'!EO19&gt;0,"✔","-")</f>
        <v>-</v>
      </c>
      <c r="AU19" s="151"/>
      <c r="AV19" s="141" t="str">
        <f>IF('Design Fee'!ET19&gt;0,"✔","-")</f>
        <v>-</v>
      </c>
      <c r="AW19" s="141" t="str">
        <f>IF('Design Fee'!EU19&gt;0,"✔","-")</f>
        <v>-</v>
      </c>
      <c r="AX19" s="141" t="str">
        <f>IF('Design Fee'!EV19&gt;0,"✔","-")</f>
        <v>-</v>
      </c>
      <c r="AY19" s="141" t="str">
        <f>IF('Design Fee'!EW19&gt;0,"✔","-")</f>
        <v>-</v>
      </c>
      <c r="AZ19" s="141" t="str">
        <f>IF('Design Fee'!EX19&gt;0,"✔","-")</f>
        <v>-</v>
      </c>
      <c r="BA19" s="142" t="str">
        <f>IF('Design Fee'!EZ19&gt;0,"✔","-")</f>
        <v>-</v>
      </c>
      <c r="BB19" s="142" t="str">
        <f>IF('Design Fee'!FA19&gt;0,"✔","-")</f>
        <v>-</v>
      </c>
      <c r="BC19" s="142" t="str">
        <f>IF('Design Fee'!FB19&gt;0,"✔","-")</f>
        <v>-</v>
      </c>
      <c r="BD19" s="142" t="str">
        <f>IF('Design Fee'!FC19&gt;0,"✔","-")</f>
        <v>-</v>
      </c>
      <c r="BE19" s="142" t="str">
        <f>IF('Design Fee'!FD19&gt;0,"✔","-")</f>
        <v>-</v>
      </c>
      <c r="BF19" s="127"/>
      <c r="BG19" s="143" t="str">
        <f>IF('Design Fee'!FY19&gt;0,"✔","-")</f>
        <v>-</v>
      </c>
      <c r="BH19" s="143" t="str">
        <f>IF('Design Fee'!FZ19&gt;0,"✔","-")</f>
        <v>-</v>
      </c>
      <c r="BI19" s="143" t="str">
        <f>IF('Design Fee'!GA19&gt;0,"✔","-")</f>
        <v>-</v>
      </c>
      <c r="BJ19" s="143" t="str">
        <f>IF('Design Fee'!GB19&gt;0,"✔","-")</f>
        <v>-</v>
      </c>
      <c r="BK19" s="143" t="str">
        <f>IF('Design Fee'!GC19&gt;0,"✔","-")</f>
        <v>-</v>
      </c>
      <c r="BL19" s="144" t="str">
        <f>IF('Design Fee'!GE19&gt;0,"✔","-")</f>
        <v>-</v>
      </c>
      <c r="BM19" s="144" t="str">
        <f>IF('Design Fee'!GF19&gt;0,"✔","-")</f>
        <v>-</v>
      </c>
      <c r="BN19" s="144" t="str">
        <f>IF('Design Fee'!GG19&gt;0,"✔","-")</f>
        <v>-</v>
      </c>
      <c r="BO19" s="144" t="str">
        <f>IF('Design Fee'!GH19&gt;0,"✔","-")</f>
        <v>-</v>
      </c>
      <c r="BP19" s="144" t="str">
        <f>IF('Design Fee'!GI19&gt;0,"✔","-")</f>
        <v>-</v>
      </c>
      <c r="BQ19" s="145"/>
      <c r="BR19" s="143" t="str">
        <f>IF('Design Fee'!HD19&gt;0,"✔","-")</f>
        <v>-</v>
      </c>
      <c r="BS19" s="143" t="str">
        <f>IF('Design Fee'!HE19&gt;0,"✔","-")</f>
        <v>-</v>
      </c>
      <c r="BT19" s="143" t="str">
        <f>IF('Design Fee'!HF19&gt;0,"✔","-")</f>
        <v>-</v>
      </c>
      <c r="BU19" s="143" t="str">
        <f>IF('Design Fee'!HG19&gt;0,"✔","-")</f>
        <v>-</v>
      </c>
      <c r="BV19" s="143" t="str">
        <f>IF('Design Fee'!HH19&gt;0,"✔","-")</f>
        <v>-</v>
      </c>
      <c r="BW19" s="144" t="str">
        <f>IF('Design Fee'!HJ19&gt;0,"✔","-")</f>
        <v>-</v>
      </c>
      <c r="BX19" s="144" t="str">
        <f>IF('Design Fee'!HK19&gt;0,"✔","-")</f>
        <v>-</v>
      </c>
      <c r="BY19" s="144" t="str">
        <f>IF('Design Fee'!HL19&gt;0,"✔","-")</f>
        <v>-</v>
      </c>
      <c r="BZ19" s="144" t="str">
        <f>IF('Design Fee'!HM19&gt;0,"✔","-")</f>
        <v>-</v>
      </c>
      <c r="CA19" s="144" t="str">
        <f>IF('Design Fee'!HN19&gt;0,"✔","-")</f>
        <v>-</v>
      </c>
      <c r="CB19" s="145"/>
      <c r="CC19" s="149" t="str">
        <f>IF('Design Fee'!II19&gt;0,"✔","-")</f>
        <v>-</v>
      </c>
      <c r="CD19" s="151"/>
      <c r="CE19" s="141" t="str">
        <f>IF('Design Fee'!IN19&gt;0,"✔","-")</f>
        <v>-</v>
      </c>
      <c r="CF19" s="141" t="str">
        <f>IF('Design Fee'!IO19&gt;0,"✔","-")</f>
        <v>-</v>
      </c>
      <c r="CG19" s="141" t="str">
        <f>IF('Design Fee'!IP19&gt;0,"✔","-")</f>
        <v>-</v>
      </c>
      <c r="CH19" s="141" t="str">
        <f>IF('Design Fee'!IQ19&gt;0,"✔","-")</f>
        <v>-</v>
      </c>
      <c r="CI19" s="141" t="str">
        <f>IF('Design Fee'!IR19&gt;0,"✔","-")</f>
        <v>-</v>
      </c>
      <c r="CJ19" s="142" t="str">
        <f>IF('Design Fee'!IT19&gt;0,"✔","-")</f>
        <v>-</v>
      </c>
      <c r="CK19" s="142" t="str">
        <f>IF('Design Fee'!IU19&gt;0,"✔","-")</f>
        <v>-</v>
      </c>
      <c r="CL19" s="142" t="str">
        <f>IF('Design Fee'!IV19&gt;0,"✔","-")</f>
        <v>-</v>
      </c>
      <c r="CM19" s="142" t="str">
        <f>IF('Design Fee'!IW19&gt;0,"✔","-")</f>
        <v>-</v>
      </c>
      <c r="CN19" s="142" t="str">
        <f>IF('Design Fee'!IX19&gt;0,"✔","-")</f>
        <v>-</v>
      </c>
      <c r="CO19" s="127"/>
      <c r="CP19" s="143" t="str">
        <f>IF('Design Fee'!JS19&gt;0,"✔","-")</f>
        <v>-</v>
      </c>
      <c r="CQ19" s="143" t="str">
        <f>IF('Design Fee'!JT19&gt;0,"✔","-")</f>
        <v>-</v>
      </c>
      <c r="CR19" s="143" t="str">
        <f>IF('Design Fee'!JU19&gt;0,"✔","-")</f>
        <v>-</v>
      </c>
      <c r="CS19" s="143" t="str">
        <f>IF('Design Fee'!JV19&gt;0,"✔","-")</f>
        <v>-</v>
      </c>
      <c r="CT19" s="143" t="str">
        <f>IF('Design Fee'!JW19&gt;0,"✔","-")</f>
        <v>-</v>
      </c>
      <c r="CU19" s="144" t="str">
        <f>IF('Design Fee'!JY19&gt;0,"✔","-")</f>
        <v>-</v>
      </c>
      <c r="CV19" s="144" t="str">
        <f>IF('Design Fee'!JZ19&gt;0,"✔","-")</f>
        <v>-</v>
      </c>
      <c r="CW19" s="144" t="str">
        <f>IF('Design Fee'!KA19&gt;0,"✔","-")</f>
        <v>-</v>
      </c>
      <c r="CX19" s="144" t="str">
        <f>IF('Design Fee'!KB19&gt;0,"✔","-")</f>
        <v>-</v>
      </c>
      <c r="CY19" s="144" t="str">
        <f>IF('Design Fee'!KC19&gt;0,"✔","-")</f>
        <v>-</v>
      </c>
      <c r="CZ19" s="145"/>
      <c r="DA19" s="143" t="str">
        <f>IF('Design Fee'!KX19&gt;0,"✔","-")</f>
        <v>-</v>
      </c>
      <c r="DB19" s="143" t="str">
        <f>IF('Design Fee'!KY19&gt;0,"✔","-")</f>
        <v>-</v>
      </c>
      <c r="DC19" s="143" t="str">
        <f>IF('Design Fee'!KZ19&gt;0,"✔","-")</f>
        <v>-</v>
      </c>
      <c r="DD19" s="143" t="str">
        <f>IF('Design Fee'!LA19&gt;0,"✔","-")</f>
        <v>-</v>
      </c>
      <c r="DE19" s="143" t="str">
        <f>IF('Design Fee'!LB19&gt;0,"✔","-")</f>
        <v>-</v>
      </c>
      <c r="DF19" s="144" t="str">
        <f>IF('Design Fee'!LD19&gt;0,"✔","-")</f>
        <v>-</v>
      </c>
      <c r="DG19" s="144" t="str">
        <f>IF('Design Fee'!LE19&gt;0,"✔","-")</f>
        <v>-</v>
      </c>
      <c r="DH19" s="144" t="str">
        <f>IF('Design Fee'!LF19&gt;0,"✔","-")</f>
        <v>-</v>
      </c>
      <c r="DI19" s="144" t="str">
        <f>IF('Design Fee'!LG19&gt;0,"✔","-")</f>
        <v>-</v>
      </c>
      <c r="DJ19" s="144" t="str">
        <f>IF('Design Fee'!LH19&gt;0,"✔","-")</f>
        <v>-</v>
      </c>
      <c r="DK19" s="145"/>
      <c r="DL19" s="149" t="str">
        <f>IF('Design Fee'!MC19&gt;0,"✔","-")</f>
        <v>-</v>
      </c>
      <c r="DM19" s="151"/>
      <c r="DN19" s="141" t="str">
        <f>IF('Design Fee'!MH19&gt;0,"✔","-")</f>
        <v>-</v>
      </c>
      <c r="DO19" s="141" t="str">
        <f>IF('Design Fee'!MI19&gt;0,"✔","-")</f>
        <v>-</v>
      </c>
      <c r="DP19" s="141" t="str">
        <f>IF('Design Fee'!MJ19&gt;0,"✔","-")</f>
        <v>-</v>
      </c>
      <c r="DQ19" s="141" t="str">
        <f>IF('Design Fee'!MK19&gt;0,"✔","-")</f>
        <v>-</v>
      </c>
      <c r="DR19" s="141" t="str">
        <f>IF('Design Fee'!ML19&gt;0,"✔","-")</f>
        <v>-</v>
      </c>
      <c r="DS19" s="142" t="str">
        <f>IF('Design Fee'!MN19&gt;0,"✔","-")</f>
        <v>-</v>
      </c>
      <c r="DT19" s="142" t="str">
        <f>IF('Design Fee'!MO19&gt;0,"✔","-")</f>
        <v>-</v>
      </c>
      <c r="DU19" s="142" t="str">
        <f>IF('Design Fee'!MP19&gt;0,"✔","-")</f>
        <v>-</v>
      </c>
      <c r="DV19" s="142" t="str">
        <f>IF('Design Fee'!MQ19&gt;0,"✔","-")</f>
        <v>-</v>
      </c>
      <c r="DW19" s="142" t="str">
        <f>IF('Design Fee'!MR19&gt;0,"✔","-")</f>
        <v>-</v>
      </c>
      <c r="DX19" s="127"/>
      <c r="DY19" s="143" t="str">
        <f>IF('Design Fee'!NM19&gt;0,"✔","-")</f>
        <v>-</v>
      </c>
      <c r="DZ19" s="143" t="str">
        <f>IF('Design Fee'!NN19&gt;0,"✔","-")</f>
        <v>-</v>
      </c>
      <c r="EA19" s="143" t="str">
        <f>IF('Design Fee'!NO19&gt;0,"✔","-")</f>
        <v>-</v>
      </c>
      <c r="EB19" s="143" t="str">
        <f>IF('Design Fee'!NP19&gt;0,"✔","-")</f>
        <v>-</v>
      </c>
      <c r="EC19" s="143" t="str">
        <f>IF('Design Fee'!NQ19&gt;0,"✔","-")</f>
        <v>-</v>
      </c>
      <c r="ED19" s="144" t="str">
        <f>IF('Design Fee'!NS19&gt;0,"✔","-")</f>
        <v>-</v>
      </c>
      <c r="EE19" s="144" t="str">
        <f>IF('Design Fee'!NT19&gt;0,"✔","-")</f>
        <v>-</v>
      </c>
      <c r="EF19" s="144" t="str">
        <f>IF('Design Fee'!NU19&gt;0,"✔","-")</f>
        <v>-</v>
      </c>
      <c r="EG19" s="144" t="str">
        <f>IF('Design Fee'!NV19&gt;0,"✔","-")</f>
        <v>-</v>
      </c>
      <c r="EH19" s="144" t="str">
        <f>IF('Design Fee'!NW19&gt;0,"✔","-")</f>
        <v>-</v>
      </c>
      <c r="EI19" s="145"/>
      <c r="EJ19" s="143" t="str">
        <f>IF('Design Fee'!OR19&gt;0,"✔","-")</f>
        <v>-</v>
      </c>
      <c r="EK19" s="143" t="str">
        <f>IF('Design Fee'!OS19&gt;0,"✔","-")</f>
        <v>-</v>
      </c>
      <c r="EL19" s="143" t="str">
        <f>IF('Design Fee'!OT19&gt;0,"✔","-")</f>
        <v>-</v>
      </c>
      <c r="EM19" s="143" t="str">
        <f>IF('Design Fee'!OU19&gt;0,"✔","-")</f>
        <v>-</v>
      </c>
      <c r="EN19" s="143" t="str">
        <f>IF('Design Fee'!OV19&gt;0,"✔","-")</f>
        <v>-</v>
      </c>
      <c r="EO19" s="144" t="str">
        <f>IF('Design Fee'!OX19&gt;0,"✔","-")</f>
        <v>-</v>
      </c>
      <c r="EP19" s="144" t="str">
        <f>IF('Design Fee'!OY19&gt;0,"✔","-")</f>
        <v>-</v>
      </c>
      <c r="EQ19" s="144" t="str">
        <f>IF('Design Fee'!OZ19&gt;0,"✔","-")</f>
        <v>-</v>
      </c>
      <c r="ER19" s="144" t="str">
        <f>IF('Design Fee'!PA19&gt;0,"✔","-")</f>
        <v>-</v>
      </c>
      <c r="ES19" s="144" t="str">
        <f>IF('Design Fee'!PB19&gt;0,"✔","-")</f>
        <v>-</v>
      </c>
      <c r="ET19" s="145"/>
    </row>
    <row r="20" spans="2:150" ht="12.6" hidden="1" customHeight="1" outlineLevel="2">
      <c r="B20" s="138"/>
      <c r="C20" s="138">
        <v>3</v>
      </c>
      <c r="D20" s="148" t="s">
        <v>31</v>
      </c>
      <c r="E20" s="148"/>
      <c r="F20" s="391"/>
      <c r="G20" s="391"/>
      <c r="H20" s="391"/>
      <c r="I20" s="570"/>
      <c r="J20" s="148"/>
      <c r="K20" s="149" t="str">
        <f>IF('Design Fee'!AU20&gt;0,"✔","-")</f>
        <v>-</v>
      </c>
      <c r="L20" s="150"/>
      <c r="M20" s="141" t="str">
        <f>IF('Design Fee'!AZ20&gt;0,"✔","-")</f>
        <v>-</v>
      </c>
      <c r="N20" s="141" t="str">
        <f>IF('Design Fee'!BA20&gt;0,"✔","-")</f>
        <v>-</v>
      </c>
      <c r="O20" s="141" t="str">
        <f>IF('Design Fee'!BB20&gt;0,"✔","-")</f>
        <v>-</v>
      </c>
      <c r="P20" s="141" t="str">
        <f>IF('Design Fee'!BC20&gt;0,"✔","-")</f>
        <v>-</v>
      </c>
      <c r="Q20" s="141" t="str">
        <f>IF('Design Fee'!BD20&gt;0,"✔","-")</f>
        <v>-</v>
      </c>
      <c r="R20" s="142" t="str">
        <f>IF('Design Fee'!BF20&gt;0,"✔","-")</f>
        <v>-</v>
      </c>
      <c r="S20" s="142" t="str">
        <f>IF('Design Fee'!BG20&gt;0,"✔","-")</f>
        <v>-</v>
      </c>
      <c r="T20" s="142" t="str">
        <f>IF('Design Fee'!BH20&gt;0,"✔","-")</f>
        <v>-</v>
      </c>
      <c r="U20" s="142" t="str">
        <f>IF('Design Fee'!BI20&gt;0,"✔","-")</f>
        <v>-</v>
      </c>
      <c r="V20" s="142" t="str">
        <f>IF('Design Fee'!BJ20&gt;0,"✔","-")</f>
        <v>-</v>
      </c>
      <c r="W20" s="348"/>
      <c r="X20" s="143" t="str">
        <f>IF('Design Fee'!CE20&gt;0,"✔","-")</f>
        <v>-</v>
      </c>
      <c r="Y20" s="143" t="str">
        <f>IF('Design Fee'!CF20&gt;0,"✔","-")</f>
        <v>-</v>
      </c>
      <c r="Z20" s="143" t="str">
        <f>IF('Design Fee'!CG20&gt;0,"✔","-")</f>
        <v>-</v>
      </c>
      <c r="AA20" s="143" t="str">
        <f>IF('Design Fee'!CH20&gt;0,"✔","-")</f>
        <v>-</v>
      </c>
      <c r="AB20" s="143" t="str">
        <f>IF('Design Fee'!CI20&gt;0,"✔","-")</f>
        <v>-</v>
      </c>
      <c r="AC20" s="144" t="str">
        <f>IF('Design Fee'!CK20&gt;0,"✔","-")</f>
        <v>-</v>
      </c>
      <c r="AD20" s="144" t="str">
        <f>IF('Design Fee'!CL20&gt;0,"✔","-")</f>
        <v>-</v>
      </c>
      <c r="AE20" s="144" t="str">
        <f>IF('Design Fee'!CM20&gt;0,"✔","-")</f>
        <v>-</v>
      </c>
      <c r="AF20" s="144" t="str">
        <f>IF('Design Fee'!CN20&gt;0,"✔","-")</f>
        <v>-</v>
      </c>
      <c r="AG20" s="144" t="str">
        <f>IF('Design Fee'!CO20&gt;0,"✔","-")</f>
        <v>-</v>
      </c>
      <c r="AH20" s="145"/>
      <c r="AI20" s="143" t="str">
        <f>IF('Design Fee'!DJ20&gt;0,"✔","-")</f>
        <v>-</v>
      </c>
      <c r="AJ20" s="143" t="str">
        <f>IF('Design Fee'!DK20&gt;0,"✔","-")</f>
        <v>-</v>
      </c>
      <c r="AK20" s="143" t="str">
        <f>IF('Design Fee'!DL20&gt;0,"✔","-")</f>
        <v>-</v>
      </c>
      <c r="AL20" s="143" t="str">
        <f>IF('Design Fee'!DM20&gt;0,"✔","-")</f>
        <v>-</v>
      </c>
      <c r="AM20" s="143" t="str">
        <f>IF('Design Fee'!DN20&gt;0,"✔","-")</f>
        <v>-</v>
      </c>
      <c r="AN20" s="144" t="str">
        <f>IF('Design Fee'!DP20&gt;0,"✔","-")</f>
        <v>-</v>
      </c>
      <c r="AO20" s="144" t="str">
        <f>IF('Design Fee'!DQ20&gt;0,"✔","-")</f>
        <v>-</v>
      </c>
      <c r="AP20" s="144" t="str">
        <f>IF('Design Fee'!DR20&gt;0,"✔","-")</f>
        <v>-</v>
      </c>
      <c r="AQ20" s="144" t="str">
        <f>IF('Design Fee'!DS20&gt;0,"✔","-")</f>
        <v>-</v>
      </c>
      <c r="AR20" s="144" t="str">
        <f>IF('Design Fee'!DT20&gt;0,"✔","-")</f>
        <v>-</v>
      </c>
      <c r="AS20" s="145"/>
      <c r="AT20" s="149" t="str">
        <f>IF('Design Fee'!EO20&gt;0,"✔","-")</f>
        <v>-</v>
      </c>
      <c r="AU20" s="151"/>
      <c r="AV20" s="141" t="str">
        <f>IF('Design Fee'!ET20&gt;0,"✔","-")</f>
        <v>-</v>
      </c>
      <c r="AW20" s="141" t="str">
        <f>IF('Design Fee'!EU20&gt;0,"✔","-")</f>
        <v>-</v>
      </c>
      <c r="AX20" s="141" t="str">
        <f>IF('Design Fee'!EV20&gt;0,"✔","-")</f>
        <v>-</v>
      </c>
      <c r="AY20" s="141" t="str">
        <f>IF('Design Fee'!EW20&gt;0,"✔","-")</f>
        <v>-</v>
      </c>
      <c r="AZ20" s="141" t="str">
        <f>IF('Design Fee'!EX20&gt;0,"✔","-")</f>
        <v>-</v>
      </c>
      <c r="BA20" s="142" t="str">
        <f>IF('Design Fee'!EZ20&gt;0,"✔","-")</f>
        <v>-</v>
      </c>
      <c r="BB20" s="142" t="str">
        <f>IF('Design Fee'!FA20&gt;0,"✔","-")</f>
        <v>-</v>
      </c>
      <c r="BC20" s="142" t="str">
        <f>IF('Design Fee'!FB20&gt;0,"✔","-")</f>
        <v>-</v>
      </c>
      <c r="BD20" s="142" t="str">
        <f>IF('Design Fee'!FC20&gt;0,"✔","-")</f>
        <v>-</v>
      </c>
      <c r="BE20" s="142" t="str">
        <f>IF('Design Fee'!FD20&gt;0,"✔","-")</f>
        <v>-</v>
      </c>
      <c r="BF20" s="127"/>
      <c r="BG20" s="143" t="str">
        <f>IF('Design Fee'!FY20&gt;0,"✔","-")</f>
        <v>-</v>
      </c>
      <c r="BH20" s="143" t="str">
        <f>IF('Design Fee'!FZ20&gt;0,"✔","-")</f>
        <v>-</v>
      </c>
      <c r="BI20" s="143" t="str">
        <f>IF('Design Fee'!GA20&gt;0,"✔","-")</f>
        <v>-</v>
      </c>
      <c r="BJ20" s="143" t="str">
        <f>IF('Design Fee'!GB20&gt;0,"✔","-")</f>
        <v>-</v>
      </c>
      <c r="BK20" s="143" t="str">
        <f>IF('Design Fee'!GC20&gt;0,"✔","-")</f>
        <v>-</v>
      </c>
      <c r="BL20" s="144" t="str">
        <f>IF('Design Fee'!GE20&gt;0,"✔","-")</f>
        <v>-</v>
      </c>
      <c r="BM20" s="144" t="str">
        <f>IF('Design Fee'!GF20&gt;0,"✔","-")</f>
        <v>-</v>
      </c>
      <c r="BN20" s="144" t="str">
        <f>IF('Design Fee'!GG20&gt;0,"✔","-")</f>
        <v>-</v>
      </c>
      <c r="BO20" s="144" t="str">
        <f>IF('Design Fee'!GH20&gt;0,"✔","-")</f>
        <v>-</v>
      </c>
      <c r="BP20" s="144" t="str">
        <f>IF('Design Fee'!GI20&gt;0,"✔","-")</f>
        <v>-</v>
      </c>
      <c r="BQ20" s="145"/>
      <c r="BR20" s="143" t="str">
        <f>IF('Design Fee'!HD20&gt;0,"✔","-")</f>
        <v>-</v>
      </c>
      <c r="BS20" s="143" t="str">
        <f>IF('Design Fee'!HE20&gt;0,"✔","-")</f>
        <v>-</v>
      </c>
      <c r="BT20" s="143" t="str">
        <f>IF('Design Fee'!HF20&gt;0,"✔","-")</f>
        <v>-</v>
      </c>
      <c r="BU20" s="143" t="str">
        <f>IF('Design Fee'!HG20&gt;0,"✔","-")</f>
        <v>-</v>
      </c>
      <c r="BV20" s="143" t="str">
        <f>IF('Design Fee'!HH20&gt;0,"✔","-")</f>
        <v>-</v>
      </c>
      <c r="BW20" s="144" t="str">
        <f>IF('Design Fee'!HJ20&gt;0,"✔","-")</f>
        <v>-</v>
      </c>
      <c r="BX20" s="144" t="str">
        <f>IF('Design Fee'!HK20&gt;0,"✔","-")</f>
        <v>-</v>
      </c>
      <c r="BY20" s="144" t="str">
        <f>IF('Design Fee'!HL20&gt;0,"✔","-")</f>
        <v>-</v>
      </c>
      <c r="BZ20" s="144" t="str">
        <f>IF('Design Fee'!HM20&gt;0,"✔","-")</f>
        <v>-</v>
      </c>
      <c r="CA20" s="144" t="str">
        <f>IF('Design Fee'!HN20&gt;0,"✔","-")</f>
        <v>-</v>
      </c>
      <c r="CB20" s="145"/>
      <c r="CC20" s="149" t="str">
        <f>IF('Design Fee'!II20&gt;0,"✔","-")</f>
        <v>-</v>
      </c>
      <c r="CD20" s="151"/>
      <c r="CE20" s="141" t="str">
        <f>IF('Design Fee'!IN20&gt;0,"✔","-")</f>
        <v>-</v>
      </c>
      <c r="CF20" s="141" t="str">
        <f>IF('Design Fee'!IO20&gt;0,"✔","-")</f>
        <v>-</v>
      </c>
      <c r="CG20" s="141" t="str">
        <f>IF('Design Fee'!IP20&gt;0,"✔","-")</f>
        <v>-</v>
      </c>
      <c r="CH20" s="141" t="str">
        <f>IF('Design Fee'!IQ20&gt;0,"✔","-")</f>
        <v>-</v>
      </c>
      <c r="CI20" s="141" t="str">
        <f>IF('Design Fee'!IR20&gt;0,"✔","-")</f>
        <v>-</v>
      </c>
      <c r="CJ20" s="142" t="str">
        <f>IF('Design Fee'!IT20&gt;0,"✔","-")</f>
        <v>-</v>
      </c>
      <c r="CK20" s="142" t="str">
        <f>IF('Design Fee'!IU20&gt;0,"✔","-")</f>
        <v>-</v>
      </c>
      <c r="CL20" s="142" t="str">
        <f>IF('Design Fee'!IV20&gt;0,"✔","-")</f>
        <v>-</v>
      </c>
      <c r="CM20" s="142" t="str">
        <f>IF('Design Fee'!IW20&gt;0,"✔","-")</f>
        <v>-</v>
      </c>
      <c r="CN20" s="142" t="str">
        <f>IF('Design Fee'!IX20&gt;0,"✔","-")</f>
        <v>-</v>
      </c>
      <c r="CO20" s="127"/>
      <c r="CP20" s="143" t="str">
        <f>IF('Design Fee'!JS20&gt;0,"✔","-")</f>
        <v>-</v>
      </c>
      <c r="CQ20" s="143" t="str">
        <f>IF('Design Fee'!JT20&gt;0,"✔","-")</f>
        <v>-</v>
      </c>
      <c r="CR20" s="143" t="str">
        <f>IF('Design Fee'!JU20&gt;0,"✔","-")</f>
        <v>-</v>
      </c>
      <c r="CS20" s="143" t="str">
        <f>IF('Design Fee'!JV20&gt;0,"✔","-")</f>
        <v>-</v>
      </c>
      <c r="CT20" s="143" t="str">
        <f>IF('Design Fee'!JW20&gt;0,"✔","-")</f>
        <v>-</v>
      </c>
      <c r="CU20" s="144" t="str">
        <f>IF('Design Fee'!JY20&gt;0,"✔","-")</f>
        <v>-</v>
      </c>
      <c r="CV20" s="144" t="str">
        <f>IF('Design Fee'!JZ20&gt;0,"✔","-")</f>
        <v>-</v>
      </c>
      <c r="CW20" s="144" t="str">
        <f>IF('Design Fee'!KA20&gt;0,"✔","-")</f>
        <v>-</v>
      </c>
      <c r="CX20" s="144" t="str">
        <f>IF('Design Fee'!KB20&gt;0,"✔","-")</f>
        <v>-</v>
      </c>
      <c r="CY20" s="144" t="str">
        <f>IF('Design Fee'!KC20&gt;0,"✔","-")</f>
        <v>-</v>
      </c>
      <c r="CZ20" s="145"/>
      <c r="DA20" s="143" t="str">
        <f>IF('Design Fee'!KX20&gt;0,"✔","-")</f>
        <v>-</v>
      </c>
      <c r="DB20" s="143" t="str">
        <f>IF('Design Fee'!KY20&gt;0,"✔","-")</f>
        <v>-</v>
      </c>
      <c r="DC20" s="143" t="str">
        <f>IF('Design Fee'!KZ20&gt;0,"✔","-")</f>
        <v>-</v>
      </c>
      <c r="DD20" s="143" t="str">
        <f>IF('Design Fee'!LA20&gt;0,"✔","-")</f>
        <v>-</v>
      </c>
      <c r="DE20" s="143" t="str">
        <f>IF('Design Fee'!LB20&gt;0,"✔","-")</f>
        <v>-</v>
      </c>
      <c r="DF20" s="144" t="str">
        <f>IF('Design Fee'!LD20&gt;0,"✔","-")</f>
        <v>-</v>
      </c>
      <c r="DG20" s="144" t="str">
        <f>IF('Design Fee'!LE20&gt;0,"✔","-")</f>
        <v>-</v>
      </c>
      <c r="DH20" s="144" t="str">
        <f>IF('Design Fee'!LF20&gt;0,"✔","-")</f>
        <v>-</v>
      </c>
      <c r="DI20" s="144" t="str">
        <f>IF('Design Fee'!LG20&gt;0,"✔","-")</f>
        <v>-</v>
      </c>
      <c r="DJ20" s="144" t="str">
        <f>IF('Design Fee'!LH20&gt;0,"✔","-")</f>
        <v>-</v>
      </c>
      <c r="DK20" s="145"/>
      <c r="DL20" s="149" t="str">
        <f>IF('Design Fee'!MC20&gt;0,"✔","-")</f>
        <v>-</v>
      </c>
      <c r="DM20" s="151"/>
      <c r="DN20" s="141" t="str">
        <f>IF('Design Fee'!MH20&gt;0,"✔","-")</f>
        <v>-</v>
      </c>
      <c r="DO20" s="141" t="str">
        <f>IF('Design Fee'!MI20&gt;0,"✔","-")</f>
        <v>-</v>
      </c>
      <c r="DP20" s="141" t="str">
        <f>IF('Design Fee'!MJ20&gt;0,"✔","-")</f>
        <v>-</v>
      </c>
      <c r="DQ20" s="141" t="str">
        <f>IF('Design Fee'!MK20&gt;0,"✔","-")</f>
        <v>-</v>
      </c>
      <c r="DR20" s="141" t="str">
        <f>IF('Design Fee'!ML20&gt;0,"✔","-")</f>
        <v>-</v>
      </c>
      <c r="DS20" s="142" t="str">
        <f>IF('Design Fee'!MN20&gt;0,"✔","-")</f>
        <v>-</v>
      </c>
      <c r="DT20" s="142" t="str">
        <f>IF('Design Fee'!MO20&gt;0,"✔","-")</f>
        <v>-</v>
      </c>
      <c r="DU20" s="142" t="str">
        <f>IF('Design Fee'!MP20&gt;0,"✔","-")</f>
        <v>-</v>
      </c>
      <c r="DV20" s="142" t="str">
        <f>IF('Design Fee'!MQ20&gt;0,"✔","-")</f>
        <v>-</v>
      </c>
      <c r="DW20" s="142" t="str">
        <f>IF('Design Fee'!MR20&gt;0,"✔","-")</f>
        <v>-</v>
      </c>
      <c r="DX20" s="127"/>
      <c r="DY20" s="143" t="str">
        <f>IF('Design Fee'!NM20&gt;0,"✔","-")</f>
        <v>-</v>
      </c>
      <c r="DZ20" s="143" t="str">
        <f>IF('Design Fee'!NN20&gt;0,"✔","-")</f>
        <v>-</v>
      </c>
      <c r="EA20" s="143" t="str">
        <f>IF('Design Fee'!NO20&gt;0,"✔","-")</f>
        <v>-</v>
      </c>
      <c r="EB20" s="143" t="str">
        <f>IF('Design Fee'!NP20&gt;0,"✔","-")</f>
        <v>-</v>
      </c>
      <c r="EC20" s="143" t="str">
        <f>IF('Design Fee'!NQ20&gt;0,"✔","-")</f>
        <v>-</v>
      </c>
      <c r="ED20" s="144" t="str">
        <f>IF('Design Fee'!NS20&gt;0,"✔","-")</f>
        <v>-</v>
      </c>
      <c r="EE20" s="144" t="str">
        <f>IF('Design Fee'!NT20&gt;0,"✔","-")</f>
        <v>-</v>
      </c>
      <c r="EF20" s="144" t="str">
        <f>IF('Design Fee'!NU20&gt;0,"✔","-")</f>
        <v>-</v>
      </c>
      <c r="EG20" s="144" t="str">
        <f>IF('Design Fee'!NV20&gt;0,"✔","-")</f>
        <v>-</v>
      </c>
      <c r="EH20" s="144" t="str">
        <f>IF('Design Fee'!NW20&gt;0,"✔","-")</f>
        <v>-</v>
      </c>
      <c r="EI20" s="145"/>
      <c r="EJ20" s="143" t="str">
        <f>IF('Design Fee'!OR20&gt;0,"✔","-")</f>
        <v>-</v>
      </c>
      <c r="EK20" s="143" t="str">
        <f>IF('Design Fee'!OS20&gt;0,"✔","-")</f>
        <v>-</v>
      </c>
      <c r="EL20" s="143" t="str">
        <f>IF('Design Fee'!OT20&gt;0,"✔","-")</f>
        <v>-</v>
      </c>
      <c r="EM20" s="143" t="str">
        <f>IF('Design Fee'!OU20&gt;0,"✔","-")</f>
        <v>-</v>
      </c>
      <c r="EN20" s="143" t="str">
        <f>IF('Design Fee'!OV20&gt;0,"✔","-")</f>
        <v>-</v>
      </c>
      <c r="EO20" s="144" t="str">
        <f>IF('Design Fee'!OX20&gt;0,"✔","-")</f>
        <v>-</v>
      </c>
      <c r="EP20" s="144" t="str">
        <f>IF('Design Fee'!OY20&gt;0,"✔","-")</f>
        <v>-</v>
      </c>
      <c r="EQ20" s="144" t="str">
        <f>IF('Design Fee'!OZ20&gt;0,"✔","-")</f>
        <v>-</v>
      </c>
      <c r="ER20" s="144" t="str">
        <f>IF('Design Fee'!PA20&gt;0,"✔","-")</f>
        <v>-</v>
      </c>
      <c r="ES20" s="144" t="str">
        <f>IF('Design Fee'!PB20&gt;0,"✔","-")</f>
        <v>-</v>
      </c>
      <c r="ET20" s="145"/>
    </row>
    <row r="21" spans="2:150" ht="12.6" hidden="1" customHeight="1" outlineLevel="2">
      <c r="B21" s="138"/>
      <c r="C21" s="138">
        <v>4</v>
      </c>
      <c r="D21" s="148" t="s">
        <v>32</v>
      </c>
      <c r="E21" s="148"/>
      <c r="F21" s="391"/>
      <c r="G21" s="391"/>
      <c r="H21" s="391"/>
      <c r="I21" s="570"/>
      <c r="J21" s="148"/>
      <c r="K21" s="149" t="str">
        <f>IF('Design Fee'!AU21&gt;0,"✔","-")</f>
        <v>-</v>
      </c>
      <c r="L21" s="150"/>
      <c r="M21" s="141" t="str">
        <f>IF('Design Fee'!AZ21&gt;0,"✔","-")</f>
        <v>-</v>
      </c>
      <c r="N21" s="141" t="str">
        <f>IF('Design Fee'!BA21&gt;0,"✔","-")</f>
        <v>-</v>
      </c>
      <c r="O21" s="141" t="str">
        <f>IF('Design Fee'!BB21&gt;0,"✔","-")</f>
        <v>-</v>
      </c>
      <c r="P21" s="141" t="str">
        <f>IF('Design Fee'!BC21&gt;0,"✔","-")</f>
        <v>-</v>
      </c>
      <c r="Q21" s="141" t="str">
        <f>IF('Design Fee'!BD21&gt;0,"✔","-")</f>
        <v>-</v>
      </c>
      <c r="R21" s="142" t="str">
        <f>IF('Design Fee'!BF21&gt;0,"✔","-")</f>
        <v>-</v>
      </c>
      <c r="S21" s="142" t="str">
        <f>IF('Design Fee'!BG21&gt;0,"✔","-")</f>
        <v>-</v>
      </c>
      <c r="T21" s="142" t="str">
        <f>IF('Design Fee'!BH21&gt;0,"✔","-")</f>
        <v>-</v>
      </c>
      <c r="U21" s="142" t="str">
        <f>IF('Design Fee'!BI21&gt;0,"✔","-")</f>
        <v>-</v>
      </c>
      <c r="V21" s="142" t="str">
        <f>IF('Design Fee'!BJ21&gt;0,"✔","-")</f>
        <v>-</v>
      </c>
      <c r="W21" s="348"/>
      <c r="X21" s="143" t="str">
        <f>IF('Design Fee'!CE21&gt;0,"✔","-")</f>
        <v>-</v>
      </c>
      <c r="Y21" s="143" t="str">
        <f>IF('Design Fee'!CF21&gt;0,"✔","-")</f>
        <v>-</v>
      </c>
      <c r="Z21" s="143" t="str">
        <f>IF('Design Fee'!CG21&gt;0,"✔","-")</f>
        <v>-</v>
      </c>
      <c r="AA21" s="143" t="str">
        <f>IF('Design Fee'!CH21&gt;0,"✔","-")</f>
        <v>-</v>
      </c>
      <c r="AB21" s="143" t="str">
        <f>IF('Design Fee'!CI21&gt;0,"✔","-")</f>
        <v>-</v>
      </c>
      <c r="AC21" s="144" t="str">
        <f>IF('Design Fee'!CK21&gt;0,"✔","-")</f>
        <v>-</v>
      </c>
      <c r="AD21" s="144" t="str">
        <f>IF('Design Fee'!CL21&gt;0,"✔","-")</f>
        <v>-</v>
      </c>
      <c r="AE21" s="144" t="str">
        <f>IF('Design Fee'!CM21&gt;0,"✔","-")</f>
        <v>-</v>
      </c>
      <c r="AF21" s="144" t="str">
        <f>IF('Design Fee'!CN21&gt;0,"✔","-")</f>
        <v>-</v>
      </c>
      <c r="AG21" s="144" t="str">
        <f>IF('Design Fee'!CO21&gt;0,"✔","-")</f>
        <v>-</v>
      </c>
      <c r="AH21" s="145"/>
      <c r="AI21" s="143" t="str">
        <f>IF('Design Fee'!DJ21&gt;0,"✔","-")</f>
        <v>-</v>
      </c>
      <c r="AJ21" s="143" t="str">
        <f>IF('Design Fee'!DK21&gt;0,"✔","-")</f>
        <v>-</v>
      </c>
      <c r="AK21" s="143" t="str">
        <f>IF('Design Fee'!DL21&gt;0,"✔","-")</f>
        <v>-</v>
      </c>
      <c r="AL21" s="143" t="str">
        <f>IF('Design Fee'!DM21&gt;0,"✔","-")</f>
        <v>-</v>
      </c>
      <c r="AM21" s="143" t="str">
        <f>IF('Design Fee'!DN21&gt;0,"✔","-")</f>
        <v>-</v>
      </c>
      <c r="AN21" s="144" t="str">
        <f>IF('Design Fee'!DP21&gt;0,"✔","-")</f>
        <v>-</v>
      </c>
      <c r="AO21" s="144" t="str">
        <f>IF('Design Fee'!DQ21&gt;0,"✔","-")</f>
        <v>-</v>
      </c>
      <c r="AP21" s="144" t="str">
        <f>IF('Design Fee'!DR21&gt;0,"✔","-")</f>
        <v>-</v>
      </c>
      <c r="AQ21" s="144" t="str">
        <f>IF('Design Fee'!DS21&gt;0,"✔","-")</f>
        <v>-</v>
      </c>
      <c r="AR21" s="144" t="str">
        <f>IF('Design Fee'!DT21&gt;0,"✔","-")</f>
        <v>-</v>
      </c>
      <c r="AS21" s="145"/>
      <c r="AT21" s="149" t="str">
        <f>IF('Design Fee'!EO21&gt;0,"✔","-")</f>
        <v>-</v>
      </c>
      <c r="AU21" s="151"/>
      <c r="AV21" s="141" t="str">
        <f>IF('Design Fee'!ET21&gt;0,"✔","-")</f>
        <v>-</v>
      </c>
      <c r="AW21" s="141" t="str">
        <f>IF('Design Fee'!EU21&gt;0,"✔","-")</f>
        <v>-</v>
      </c>
      <c r="AX21" s="141" t="str">
        <f>IF('Design Fee'!EV21&gt;0,"✔","-")</f>
        <v>-</v>
      </c>
      <c r="AY21" s="141" t="str">
        <f>IF('Design Fee'!EW21&gt;0,"✔","-")</f>
        <v>-</v>
      </c>
      <c r="AZ21" s="141" t="str">
        <f>IF('Design Fee'!EX21&gt;0,"✔","-")</f>
        <v>-</v>
      </c>
      <c r="BA21" s="142" t="str">
        <f>IF('Design Fee'!EZ21&gt;0,"✔","-")</f>
        <v>-</v>
      </c>
      <c r="BB21" s="142" t="str">
        <f>IF('Design Fee'!FA21&gt;0,"✔","-")</f>
        <v>-</v>
      </c>
      <c r="BC21" s="142" t="str">
        <f>IF('Design Fee'!FB21&gt;0,"✔","-")</f>
        <v>-</v>
      </c>
      <c r="BD21" s="142" t="str">
        <f>IF('Design Fee'!FC21&gt;0,"✔","-")</f>
        <v>-</v>
      </c>
      <c r="BE21" s="142" t="str">
        <f>IF('Design Fee'!FD21&gt;0,"✔","-")</f>
        <v>-</v>
      </c>
      <c r="BF21" s="127"/>
      <c r="BG21" s="143" t="str">
        <f>IF('Design Fee'!FY21&gt;0,"✔","-")</f>
        <v>-</v>
      </c>
      <c r="BH21" s="143" t="str">
        <f>IF('Design Fee'!FZ21&gt;0,"✔","-")</f>
        <v>-</v>
      </c>
      <c r="BI21" s="143" t="str">
        <f>IF('Design Fee'!GA21&gt;0,"✔","-")</f>
        <v>-</v>
      </c>
      <c r="BJ21" s="143" t="str">
        <f>IF('Design Fee'!GB21&gt;0,"✔","-")</f>
        <v>-</v>
      </c>
      <c r="BK21" s="143" t="str">
        <f>IF('Design Fee'!GC21&gt;0,"✔","-")</f>
        <v>-</v>
      </c>
      <c r="BL21" s="144" t="str">
        <f>IF('Design Fee'!GE21&gt;0,"✔","-")</f>
        <v>-</v>
      </c>
      <c r="BM21" s="144" t="str">
        <f>IF('Design Fee'!GF21&gt;0,"✔","-")</f>
        <v>-</v>
      </c>
      <c r="BN21" s="144" t="str">
        <f>IF('Design Fee'!GG21&gt;0,"✔","-")</f>
        <v>-</v>
      </c>
      <c r="BO21" s="144" t="str">
        <f>IF('Design Fee'!GH21&gt;0,"✔","-")</f>
        <v>-</v>
      </c>
      <c r="BP21" s="144" t="str">
        <f>IF('Design Fee'!GI21&gt;0,"✔","-")</f>
        <v>-</v>
      </c>
      <c r="BQ21" s="145"/>
      <c r="BR21" s="143" t="str">
        <f>IF('Design Fee'!HD21&gt;0,"✔","-")</f>
        <v>-</v>
      </c>
      <c r="BS21" s="143" t="str">
        <f>IF('Design Fee'!HE21&gt;0,"✔","-")</f>
        <v>-</v>
      </c>
      <c r="BT21" s="143" t="str">
        <f>IF('Design Fee'!HF21&gt;0,"✔","-")</f>
        <v>-</v>
      </c>
      <c r="BU21" s="143" t="str">
        <f>IF('Design Fee'!HG21&gt;0,"✔","-")</f>
        <v>-</v>
      </c>
      <c r="BV21" s="143" t="str">
        <f>IF('Design Fee'!HH21&gt;0,"✔","-")</f>
        <v>-</v>
      </c>
      <c r="BW21" s="144" t="str">
        <f>IF('Design Fee'!HJ21&gt;0,"✔","-")</f>
        <v>-</v>
      </c>
      <c r="BX21" s="144" t="str">
        <f>IF('Design Fee'!HK21&gt;0,"✔","-")</f>
        <v>-</v>
      </c>
      <c r="BY21" s="144" t="str">
        <f>IF('Design Fee'!HL21&gt;0,"✔","-")</f>
        <v>-</v>
      </c>
      <c r="BZ21" s="144" t="str">
        <f>IF('Design Fee'!HM21&gt;0,"✔","-")</f>
        <v>-</v>
      </c>
      <c r="CA21" s="144" t="str">
        <f>IF('Design Fee'!HN21&gt;0,"✔","-")</f>
        <v>-</v>
      </c>
      <c r="CB21" s="145"/>
      <c r="CC21" s="149" t="str">
        <f>IF('Design Fee'!II21&gt;0,"✔","-")</f>
        <v>-</v>
      </c>
      <c r="CD21" s="151"/>
      <c r="CE21" s="141" t="str">
        <f>IF('Design Fee'!IN21&gt;0,"✔","-")</f>
        <v>-</v>
      </c>
      <c r="CF21" s="141" t="str">
        <f>IF('Design Fee'!IO21&gt;0,"✔","-")</f>
        <v>-</v>
      </c>
      <c r="CG21" s="141" t="str">
        <f>IF('Design Fee'!IP21&gt;0,"✔","-")</f>
        <v>-</v>
      </c>
      <c r="CH21" s="141" t="str">
        <f>IF('Design Fee'!IQ21&gt;0,"✔","-")</f>
        <v>-</v>
      </c>
      <c r="CI21" s="141" t="str">
        <f>IF('Design Fee'!IR21&gt;0,"✔","-")</f>
        <v>-</v>
      </c>
      <c r="CJ21" s="142" t="str">
        <f>IF('Design Fee'!IT21&gt;0,"✔","-")</f>
        <v>-</v>
      </c>
      <c r="CK21" s="142" t="str">
        <f>IF('Design Fee'!IU21&gt;0,"✔","-")</f>
        <v>-</v>
      </c>
      <c r="CL21" s="142" t="str">
        <f>IF('Design Fee'!IV21&gt;0,"✔","-")</f>
        <v>-</v>
      </c>
      <c r="CM21" s="142" t="str">
        <f>IF('Design Fee'!IW21&gt;0,"✔","-")</f>
        <v>-</v>
      </c>
      <c r="CN21" s="142" t="str">
        <f>IF('Design Fee'!IX21&gt;0,"✔","-")</f>
        <v>-</v>
      </c>
      <c r="CO21" s="127"/>
      <c r="CP21" s="143" t="str">
        <f>IF('Design Fee'!JS21&gt;0,"✔","-")</f>
        <v>-</v>
      </c>
      <c r="CQ21" s="143" t="str">
        <f>IF('Design Fee'!JT21&gt;0,"✔","-")</f>
        <v>-</v>
      </c>
      <c r="CR21" s="143" t="str">
        <f>IF('Design Fee'!JU21&gt;0,"✔","-")</f>
        <v>-</v>
      </c>
      <c r="CS21" s="143" t="str">
        <f>IF('Design Fee'!JV21&gt;0,"✔","-")</f>
        <v>-</v>
      </c>
      <c r="CT21" s="143" t="str">
        <f>IF('Design Fee'!JW21&gt;0,"✔","-")</f>
        <v>-</v>
      </c>
      <c r="CU21" s="144" t="str">
        <f>IF('Design Fee'!JY21&gt;0,"✔","-")</f>
        <v>-</v>
      </c>
      <c r="CV21" s="144" t="str">
        <f>IF('Design Fee'!JZ21&gt;0,"✔","-")</f>
        <v>-</v>
      </c>
      <c r="CW21" s="144" t="str">
        <f>IF('Design Fee'!KA21&gt;0,"✔","-")</f>
        <v>-</v>
      </c>
      <c r="CX21" s="144" t="str">
        <f>IF('Design Fee'!KB21&gt;0,"✔","-")</f>
        <v>-</v>
      </c>
      <c r="CY21" s="144" t="str">
        <f>IF('Design Fee'!KC21&gt;0,"✔","-")</f>
        <v>-</v>
      </c>
      <c r="CZ21" s="145"/>
      <c r="DA21" s="143" t="str">
        <f>IF('Design Fee'!KX21&gt;0,"✔","-")</f>
        <v>-</v>
      </c>
      <c r="DB21" s="143" t="str">
        <f>IF('Design Fee'!KY21&gt;0,"✔","-")</f>
        <v>-</v>
      </c>
      <c r="DC21" s="143" t="str">
        <f>IF('Design Fee'!KZ21&gt;0,"✔","-")</f>
        <v>-</v>
      </c>
      <c r="DD21" s="143" t="str">
        <f>IF('Design Fee'!LA21&gt;0,"✔","-")</f>
        <v>-</v>
      </c>
      <c r="DE21" s="143" t="str">
        <f>IF('Design Fee'!LB21&gt;0,"✔","-")</f>
        <v>-</v>
      </c>
      <c r="DF21" s="144" t="str">
        <f>IF('Design Fee'!LD21&gt;0,"✔","-")</f>
        <v>-</v>
      </c>
      <c r="DG21" s="144" t="str">
        <f>IF('Design Fee'!LE21&gt;0,"✔","-")</f>
        <v>-</v>
      </c>
      <c r="DH21" s="144" t="str">
        <f>IF('Design Fee'!LF21&gt;0,"✔","-")</f>
        <v>-</v>
      </c>
      <c r="DI21" s="144" t="str">
        <f>IF('Design Fee'!LG21&gt;0,"✔","-")</f>
        <v>-</v>
      </c>
      <c r="DJ21" s="144" t="str">
        <f>IF('Design Fee'!LH21&gt;0,"✔","-")</f>
        <v>-</v>
      </c>
      <c r="DK21" s="145"/>
      <c r="DL21" s="149" t="str">
        <f>IF('Design Fee'!MC21&gt;0,"✔","-")</f>
        <v>-</v>
      </c>
      <c r="DM21" s="151"/>
      <c r="DN21" s="141" t="str">
        <f>IF('Design Fee'!MH21&gt;0,"✔","-")</f>
        <v>-</v>
      </c>
      <c r="DO21" s="141" t="str">
        <f>IF('Design Fee'!MI21&gt;0,"✔","-")</f>
        <v>-</v>
      </c>
      <c r="DP21" s="141" t="str">
        <f>IF('Design Fee'!MJ21&gt;0,"✔","-")</f>
        <v>-</v>
      </c>
      <c r="DQ21" s="141" t="str">
        <f>IF('Design Fee'!MK21&gt;0,"✔","-")</f>
        <v>-</v>
      </c>
      <c r="DR21" s="141" t="str">
        <f>IF('Design Fee'!ML21&gt;0,"✔","-")</f>
        <v>-</v>
      </c>
      <c r="DS21" s="142" t="str">
        <f>IF('Design Fee'!MN21&gt;0,"✔","-")</f>
        <v>-</v>
      </c>
      <c r="DT21" s="142" t="str">
        <f>IF('Design Fee'!MO21&gt;0,"✔","-")</f>
        <v>-</v>
      </c>
      <c r="DU21" s="142" t="str">
        <f>IF('Design Fee'!MP21&gt;0,"✔","-")</f>
        <v>-</v>
      </c>
      <c r="DV21" s="142" t="str">
        <f>IF('Design Fee'!MQ21&gt;0,"✔","-")</f>
        <v>-</v>
      </c>
      <c r="DW21" s="142" t="str">
        <f>IF('Design Fee'!MR21&gt;0,"✔","-")</f>
        <v>-</v>
      </c>
      <c r="DX21" s="127"/>
      <c r="DY21" s="143" t="str">
        <f>IF('Design Fee'!NM21&gt;0,"✔","-")</f>
        <v>-</v>
      </c>
      <c r="DZ21" s="143" t="str">
        <f>IF('Design Fee'!NN21&gt;0,"✔","-")</f>
        <v>-</v>
      </c>
      <c r="EA21" s="143" t="str">
        <f>IF('Design Fee'!NO21&gt;0,"✔","-")</f>
        <v>-</v>
      </c>
      <c r="EB21" s="143" t="str">
        <f>IF('Design Fee'!NP21&gt;0,"✔","-")</f>
        <v>-</v>
      </c>
      <c r="EC21" s="143" t="str">
        <f>IF('Design Fee'!NQ21&gt;0,"✔","-")</f>
        <v>-</v>
      </c>
      <c r="ED21" s="144" t="str">
        <f>IF('Design Fee'!NS21&gt;0,"✔","-")</f>
        <v>-</v>
      </c>
      <c r="EE21" s="144" t="str">
        <f>IF('Design Fee'!NT21&gt;0,"✔","-")</f>
        <v>-</v>
      </c>
      <c r="EF21" s="144" t="str">
        <f>IF('Design Fee'!NU21&gt;0,"✔","-")</f>
        <v>-</v>
      </c>
      <c r="EG21" s="144" t="str">
        <f>IF('Design Fee'!NV21&gt;0,"✔","-")</f>
        <v>-</v>
      </c>
      <c r="EH21" s="144" t="str">
        <f>IF('Design Fee'!NW21&gt;0,"✔","-")</f>
        <v>-</v>
      </c>
      <c r="EI21" s="145"/>
      <c r="EJ21" s="143" t="str">
        <f>IF('Design Fee'!OR21&gt;0,"✔","-")</f>
        <v>-</v>
      </c>
      <c r="EK21" s="143" t="str">
        <f>IF('Design Fee'!OS21&gt;0,"✔","-")</f>
        <v>-</v>
      </c>
      <c r="EL21" s="143" t="str">
        <f>IF('Design Fee'!OT21&gt;0,"✔","-")</f>
        <v>-</v>
      </c>
      <c r="EM21" s="143" t="str">
        <f>IF('Design Fee'!OU21&gt;0,"✔","-")</f>
        <v>-</v>
      </c>
      <c r="EN21" s="143" t="str">
        <f>IF('Design Fee'!OV21&gt;0,"✔","-")</f>
        <v>-</v>
      </c>
      <c r="EO21" s="144" t="str">
        <f>IF('Design Fee'!OX21&gt;0,"✔","-")</f>
        <v>-</v>
      </c>
      <c r="EP21" s="144" t="str">
        <f>IF('Design Fee'!OY21&gt;0,"✔","-")</f>
        <v>-</v>
      </c>
      <c r="EQ21" s="144" t="str">
        <f>IF('Design Fee'!OZ21&gt;0,"✔","-")</f>
        <v>-</v>
      </c>
      <c r="ER21" s="144" t="str">
        <f>IF('Design Fee'!PA21&gt;0,"✔","-")</f>
        <v>-</v>
      </c>
      <c r="ES21" s="144" t="str">
        <f>IF('Design Fee'!PB21&gt;0,"✔","-")</f>
        <v>-</v>
      </c>
      <c r="ET21" s="145"/>
    </row>
    <row r="22" spans="2:150" ht="3" hidden="1" customHeight="1" outlineLevel="1">
      <c r="B22" s="152"/>
      <c r="C22" s="152"/>
      <c r="F22" s="390"/>
      <c r="G22" s="390"/>
      <c r="H22" s="390"/>
      <c r="I22" s="569"/>
      <c r="J22" s="78"/>
      <c r="K22" s="147"/>
      <c r="L22" s="140"/>
      <c r="M22" s="153"/>
      <c r="N22" s="153"/>
      <c r="O22" s="153"/>
      <c r="P22" s="153"/>
      <c r="Q22" s="153"/>
      <c r="R22" s="124"/>
      <c r="S22" s="124"/>
      <c r="T22" s="124"/>
      <c r="U22" s="124"/>
      <c r="V22" s="124"/>
      <c r="W22" s="348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54"/>
      <c r="AT22" s="147"/>
      <c r="AU22" s="14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7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54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54"/>
      <c r="CC22" s="147"/>
      <c r="CD22" s="14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7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54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54"/>
      <c r="DL22" s="147"/>
      <c r="DM22" s="14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7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54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54"/>
    </row>
    <row r="23" spans="2:150" ht="11.85" hidden="1" customHeight="1" outlineLevel="1" collapsed="1">
      <c r="B23" s="128"/>
      <c r="C23" s="129">
        <v>3</v>
      </c>
      <c r="D23" s="130" t="s">
        <v>33</v>
      </c>
      <c r="E23" s="389"/>
      <c r="F23" s="552">
        <f>COUNTIF('Design Fee'!AU23,"&gt;0")+COUNTIF('Design Fee'!EO23,"&gt;0")+COUNTIF('Design Fee'!II23,"&gt;0")+COUNTIF('Design Fee'!ME23,"&gt;0")</f>
        <v>4</v>
      </c>
      <c r="G23" s="552">
        <f>COUNTIF('Design Fee'!AX23,"&gt;0")+COUNTIF('Design Fee'!ER23,"&gt;0")+COUNTIF('Design Fee'!IL23,"&gt;0")+COUNTIF('Design Fee'!MF23,"&gt;0")</f>
        <v>4</v>
      </c>
      <c r="H23" s="552">
        <f>COUNTIF('Design Fee'!AY23,"&gt;0")+COUNTIF('Design Fee'!ES23,"&gt;0")+COUNTIF('Design Fee'!IM23,"&gt;0")+COUNTIF('Design Fee'!MG23,"&gt;0")</f>
        <v>4</v>
      </c>
      <c r="I23" s="568">
        <f>F23-G23</f>
        <v>0</v>
      </c>
      <c r="J23" s="131"/>
      <c r="K23" s="132" t="str">
        <f>IF('Design Fee'!AU23&gt;0,"✔","-")</f>
        <v>✔</v>
      </c>
      <c r="L23" s="132"/>
      <c r="M23" s="133" t="str">
        <f>IF('Design Fee'!AZ23&gt;0,"✔","-")</f>
        <v>-</v>
      </c>
      <c r="N23" s="133" t="str">
        <f>IF('Design Fee'!BA23&gt;0,"✔","-")</f>
        <v>-</v>
      </c>
      <c r="O23" s="133" t="str">
        <f>IF('Design Fee'!BB23&gt;0,"✔","-")</f>
        <v>-</v>
      </c>
      <c r="P23" s="133" t="str">
        <f>IF('Design Fee'!BC23&gt;0,"✔","-")</f>
        <v>-</v>
      </c>
      <c r="Q23" s="133" t="str">
        <f>IF('Design Fee'!BD23&gt;0,"✔","-")</f>
        <v>-</v>
      </c>
      <c r="R23" s="134" t="str">
        <f>IF('Design Fee'!BF23&gt;0,"✔","-")</f>
        <v>-</v>
      </c>
      <c r="S23" s="134" t="str">
        <f>IF('Design Fee'!BG23&gt;0,"✔","-")</f>
        <v>-</v>
      </c>
      <c r="T23" s="155" t="str">
        <f>IF('Design Fee'!BH23&gt;0,"✔","-")</f>
        <v>-</v>
      </c>
      <c r="U23" s="155" t="str">
        <f>IF('Design Fee'!BI23&gt;0,"✔","-")</f>
        <v>-</v>
      </c>
      <c r="V23" s="155" t="str">
        <f>IF('Design Fee'!BJ23&gt;0,"✔","-")</f>
        <v>-</v>
      </c>
      <c r="W23" s="348"/>
      <c r="X23" s="135" t="str">
        <f>IF('Design Fee'!CE23&gt;0,"✔","-")</f>
        <v>-</v>
      </c>
      <c r="Y23" s="135" t="str">
        <f>IF('Design Fee'!CF23&gt;0,"✔","-")</f>
        <v>-</v>
      </c>
      <c r="Z23" s="135" t="str">
        <f>IF('Design Fee'!CG23&gt;0,"✔","-")</f>
        <v>-</v>
      </c>
      <c r="AA23" s="135" t="str">
        <f>IF('Design Fee'!CH23&gt;0,"✔","-")</f>
        <v>-</v>
      </c>
      <c r="AB23" s="135" t="str">
        <f>IF('Design Fee'!CI23&gt;0,"✔","-")</f>
        <v>-</v>
      </c>
      <c r="AC23" s="136" t="str">
        <f>IF('Design Fee'!CK23&gt;0,"✔","-")</f>
        <v>-</v>
      </c>
      <c r="AD23" s="136" t="str">
        <f>IF('Design Fee'!CL23&gt;0,"✔","-")</f>
        <v>-</v>
      </c>
      <c r="AE23" s="156" t="str">
        <f>IF('Design Fee'!CM23&gt;0,"✔","-")</f>
        <v>-</v>
      </c>
      <c r="AF23" s="156" t="str">
        <f>IF('Design Fee'!CN23&gt;0,"✔","-")</f>
        <v>-</v>
      </c>
      <c r="AG23" s="156" t="str">
        <f>IF('Design Fee'!CO23&gt;0,"✔","-")</f>
        <v>-</v>
      </c>
      <c r="AH23" s="137"/>
      <c r="AI23" s="135" t="str">
        <f>IF('Design Fee'!DJ23&gt;0,"✔","-")</f>
        <v>-</v>
      </c>
      <c r="AJ23" s="135" t="str">
        <f>IF('Design Fee'!DK23&gt;0,"✔","-")</f>
        <v>-</v>
      </c>
      <c r="AK23" s="135" t="str">
        <f>IF('Design Fee'!DL23&gt;0,"✔","-")</f>
        <v>-</v>
      </c>
      <c r="AL23" s="135" t="str">
        <f>IF('Design Fee'!DM23&gt;0,"✔","-")</f>
        <v>-</v>
      </c>
      <c r="AM23" s="135" t="str">
        <f>IF('Design Fee'!DN23&gt;0,"✔","-")</f>
        <v>-</v>
      </c>
      <c r="AN23" s="136" t="str">
        <f>IF('Design Fee'!DP23&gt;0,"✔","-")</f>
        <v>-</v>
      </c>
      <c r="AO23" s="136" t="str">
        <f>IF('Design Fee'!DQ23&gt;0,"✔","-")</f>
        <v>-</v>
      </c>
      <c r="AP23" s="156" t="str">
        <f>IF('Design Fee'!DR23&gt;0,"✔","-")</f>
        <v>-</v>
      </c>
      <c r="AQ23" s="156" t="str">
        <f>IF('Design Fee'!DS23&gt;0,"✔","-")</f>
        <v>-</v>
      </c>
      <c r="AR23" s="156" t="str">
        <f>IF('Design Fee'!DT23&gt;0,"✔","-")</f>
        <v>-</v>
      </c>
      <c r="AS23" s="137"/>
      <c r="AT23" s="132" t="str">
        <f>IF('Design Fee'!EO23&gt;0,"✔","-")</f>
        <v>✔</v>
      </c>
      <c r="AU23" s="132"/>
      <c r="AV23" s="133" t="str">
        <f>IF('Design Fee'!ET23&gt;0,"✔","-")</f>
        <v>-</v>
      </c>
      <c r="AW23" s="133" t="str">
        <f>IF('Design Fee'!EU23&gt;0,"✔","-")</f>
        <v>-</v>
      </c>
      <c r="AX23" s="133" t="str">
        <f>IF('Design Fee'!EV23&gt;0,"✔","-")</f>
        <v>-</v>
      </c>
      <c r="AY23" s="133" t="str">
        <f>IF('Design Fee'!EW23&gt;0,"✔","-")</f>
        <v>-</v>
      </c>
      <c r="AZ23" s="133" t="str">
        <f>IF('Design Fee'!EX23&gt;0,"✔","-")</f>
        <v>-</v>
      </c>
      <c r="BA23" s="134" t="str">
        <f>IF('Design Fee'!EZ23&gt;0,"✔","-")</f>
        <v>-</v>
      </c>
      <c r="BB23" s="134" t="str">
        <f>IF('Design Fee'!FA23&gt;0,"✔","-")</f>
        <v>-</v>
      </c>
      <c r="BC23" s="155" t="str">
        <f>IF('Design Fee'!FB23&gt;0,"✔","-")</f>
        <v>-</v>
      </c>
      <c r="BD23" s="155" t="str">
        <f>IF('Design Fee'!FC23&gt;0,"✔","-")</f>
        <v>-</v>
      </c>
      <c r="BE23" s="155" t="str">
        <f>IF('Design Fee'!FD23&gt;0,"✔","-")</f>
        <v>-</v>
      </c>
      <c r="BF23" s="127"/>
      <c r="BG23" s="135" t="str">
        <f>IF('Design Fee'!FY23&gt;0,"✔","-")</f>
        <v>-</v>
      </c>
      <c r="BH23" s="135" t="str">
        <f>IF('Design Fee'!FZ23&gt;0,"✔","-")</f>
        <v>-</v>
      </c>
      <c r="BI23" s="135" t="str">
        <f>IF('Design Fee'!GA23&gt;0,"✔","-")</f>
        <v>-</v>
      </c>
      <c r="BJ23" s="135" t="str">
        <f>IF('Design Fee'!GB23&gt;0,"✔","-")</f>
        <v>-</v>
      </c>
      <c r="BK23" s="135" t="str">
        <f>IF('Design Fee'!GC23&gt;0,"✔","-")</f>
        <v>-</v>
      </c>
      <c r="BL23" s="136" t="str">
        <f>IF('Design Fee'!GE23&gt;0,"✔","-")</f>
        <v>-</v>
      </c>
      <c r="BM23" s="136" t="str">
        <f>IF('Design Fee'!GF23&gt;0,"✔","-")</f>
        <v>-</v>
      </c>
      <c r="BN23" s="156" t="str">
        <f>IF('Design Fee'!GG23&gt;0,"✔","-")</f>
        <v>-</v>
      </c>
      <c r="BO23" s="156" t="str">
        <f>IF('Design Fee'!GH23&gt;0,"✔","-")</f>
        <v>-</v>
      </c>
      <c r="BP23" s="156" t="str">
        <f>IF('Design Fee'!GI23&gt;0,"✔","-")</f>
        <v>-</v>
      </c>
      <c r="BQ23" s="137"/>
      <c r="BR23" s="135" t="str">
        <f>IF('Design Fee'!HD23&gt;0,"✔","-")</f>
        <v>-</v>
      </c>
      <c r="BS23" s="135" t="str">
        <f>IF('Design Fee'!HE23&gt;0,"✔","-")</f>
        <v>-</v>
      </c>
      <c r="BT23" s="135" t="str">
        <f>IF('Design Fee'!HF23&gt;0,"✔","-")</f>
        <v>-</v>
      </c>
      <c r="BU23" s="135" t="str">
        <f>IF('Design Fee'!HG23&gt;0,"✔","-")</f>
        <v>-</v>
      </c>
      <c r="BV23" s="135" t="str">
        <f>IF('Design Fee'!HH23&gt;0,"✔","-")</f>
        <v>-</v>
      </c>
      <c r="BW23" s="136" t="str">
        <f>IF('Design Fee'!HJ23&gt;0,"✔","-")</f>
        <v>-</v>
      </c>
      <c r="BX23" s="136" t="str">
        <f>IF('Design Fee'!HK23&gt;0,"✔","-")</f>
        <v>-</v>
      </c>
      <c r="BY23" s="156" t="str">
        <f>IF('Design Fee'!HL23&gt;0,"✔","-")</f>
        <v>-</v>
      </c>
      <c r="BZ23" s="156" t="str">
        <f>IF('Design Fee'!HM23&gt;0,"✔","-")</f>
        <v>-</v>
      </c>
      <c r="CA23" s="156" t="str">
        <f>IF('Design Fee'!HN23&gt;0,"✔","-")</f>
        <v>-</v>
      </c>
      <c r="CB23" s="137"/>
      <c r="CC23" s="132" t="str">
        <f>IF('Design Fee'!II23&gt;0,"✔","-")</f>
        <v>✔</v>
      </c>
      <c r="CD23" s="132"/>
      <c r="CE23" s="133" t="str">
        <f>IF('Design Fee'!IN23&gt;0,"✔","-")</f>
        <v>-</v>
      </c>
      <c r="CF23" s="133" t="str">
        <f>IF('Design Fee'!IO23&gt;0,"✔","-")</f>
        <v>-</v>
      </c>
      <c r="CG23" s="133" t="str">
        <f>IF('Design Fee'!IP23&gt;0,"✔","-")</f>
        <v>-</v>
      </c>
      <c r="CH23" s="133" t="str">
        <f>IF('Design Fee'!IQ23&gt;0,"✔","-")</f>
        <v>-</v>
      </c>
      <c r="CI23" s="133" t="str">
        <f>IF('Design Fee'!IR23&gt;0,"✔","-")</f>
        <v>-</v>
      </c>
      <c r="CJ23" s="134" t="str">
        <f>IF('Design Fee'!IT23&gt;0,"✔","-")</f>
        <v>-</v>
      </c>
      <c r="CK23" s="134" t="str">
        <f>IF('Design Fee'!IU23&gt;0,"✔","-")</f>
        <v>-</v>
      </c>
      <c r="CL23" s="155" t="str">
        <f>IF('Design Fee'!IV23&gt;0,"✔","-")</f>
        <v>-</v>
      </c>
      <c r="CM23" s="155" t="str">
        <f>IF('Design Fee'!IW23&gt;0,"✔","-")</f>
        <v>-</v>
      </c>
      <c r="CN23" s="155" t="str">
        <f>IF('Design Fee'!IX23&gt;0,"✔","-")</f>
        <v>-</v>
      </c>
      <c r="CO23" s="127"/>
      <c r="CP23" s="135" t="str">
        <f>IF('Design Fee'!JS23&gt;0,"✔","-")</f>
        <v>-</v>
      </c>
      <c r="CQ23" s="135" t="str">
        <f>IF('Design Fee'!JT23&gt;0,"✔","-")</f>
        <v>-</v>
      </c>
      <c r="CR23" s="135" t="str">
        <f>IF('Design Fee'!JU23&gt;0,"✔","-")</f>
        <v>-</v>
      </c>
      <c r="CS23" s="135" t="str">
        <f>IF('Design Fee'!JV23&gt;0,"✔","-")</f>
        <v>-</v>
      </c>
      <c r="CT23" s="135" t="str">
        <f>IF('Design Fee'!JW23&gt;0,"✔","-")</f>
        <v>-</v>
      </c>
      <c r="CU23" s="136" t="str">
        <f>IF('Design Fee'!JY23&gt;0,"✔","-")</f>
        <v>-</v>
      </c>
      <c r="CV23" s="136" t="str">
        <f>IF('Design Fee'!JZ23&gt;0,"✔","-")</f>
        <v>-</v>
      </c>
      <c r="CW23" s="156" t="str">
        <f>IF('Design Fee'!KA23&gt;0,"✔","-")</f>
        <v>-</v>
      </c>
      <c r="CX23" s="156" t="str">
        <f>IF('Design Fee'!KB23&gt;0,"✔","-")</f>
        <v>-</v>
      </c>
      <c r="CY23" s="156" t="str">
        <f>IF('Design Fee'!KC23&gt;0,"✔","-")</f>
        <v>-</v>
      </c>
      <c r="CZ23" s="137"/>
      <c r="DA23" s="135" t="str">
        <f>IF('Design Fee'!KX23&gt;0,"✔","-")</f>
        <v>-</v>
      </c>
      <c r="DB23" s="135" t="str">
        <f>IF('Design Fee'!KY23&gt;0,"✔","-")</f>
        <v>-</v>
      </c>
      <c r="DC23" s="135" t="str">
        <f>IF('Design Fee'!KZ23&gt;0,"✔","-")</f>
        <v>-</v>
      </c>
      <c r="DD23" s="135" t="str">
        <f>IF('Design Fee'!LA23&gt;0,"✔","-")</f>
        <v>-</v>
      </c>
      <c r="DE23" s="135" t="str">
        <f>IF('Design Fee'!LB23&gt;0,"✔","-")</f>
        <v>-</v>
      </c>
      <c r="DF23" s="136" t="str">
        <f>IF('Design Fee'!LD23&gt;0,"✔","-")</f>
        <v>-</v>
      </c>
      <c r="DG23" s="136" t="str">
        <f>IF('Design Fee'!LE23&gt;0,"✔","-")</f>
        <v>-</v>
      </c>
      <c r="DH23" s="156" t="str">
        <f>IF('Design Fee'!LF23&gt;0,"✔","-")</f>
        <v>-</v>
      </c>
      <c r="DI23" s="156" t="str">
        <f>IF('Design Fee'!LG23&gt;0,"✔","-")</f>
        <v>-</v>
      </c>
      <c r="DJ23" s="156" t="str">
        <f>IF('Design Fee'!LH23&gt;0,"✔","-")</f>
        <v>-</v>
      </c>
      <c r="DK23" s="137"/>
      <c r="DL23" s="132" t="str">
        <f>IF('Design Fee'!MC23&gt;0,"✔","-")</f>
        <v>✔</v>
      </c>
      <c r="DM23" s="132"/>
      <c r="DN23" s="133" t="str">
        <f>IF('Design Fee'!MH23&gt;0,"✔","-")</f>
        <v>-</v>
      </c>
      <c r="DO23" s="133" t="str">
        <f>IF('Design Fee'!MI23&gt;0,"✔","-")</f>
        <v>-</v>
      </c>
      <c r="DP23" s="133" t="str">
        <f>IF('Design Fee'!MJ23&gt;0,"✔","-")</f>
        <v>-</v>
      </c>
      <c r="DQ23" s="133" t="str">
        <f>IF('Design Fee'!MK23&gt;0,"✔","-")</f>
        <v>-</v>
      </c>
      <c r="DR23" s="133" t="str">
        <f>IF('Design Fee'!ML23&gt;0,"✔","-")</f>
        <v>-</v>
      </c>
      <c r="DS23" s="134" t="str">
        <f>IF('Design Fee'!MN23&gt;0,"✔","-")</f>
        <v>-</v>
      </c>
      <c r="DT23" s="134" t="str">
        <f>IF('Design Fee'!MO23&gt;0,"✔","-")</f>
        <v>-</v>
      </c>
      <c r="DU23" s="155" t="str">
        <f>IF('Design Fee'!MP23&gt;0,"✔","-")</f>
        <v>-</v>
      </c>
      <c r="DV23" s="155" t="str">
        <f>IF('Design Fee'!MQ23&gt;0,"✔","-")</f>
        <v>-</v>
      </c>
      <c r="DW23" s="155" t="str">
        <f>IF('Design Fee'!MR23&gt;0,"✔","-")</f>
        <v>-</v>
      </c>
      <c r="DX23" s="127"/>
      <c r="DY23" s="135" t="str">
        <f>IF('Design Fee'!NM23&gt;0,"✔","-")</f>
        <v>-</v>
      </c>
      <c r="DZ23" s="135" t="str">
        <f>IF('Design Fee'!NN23&gt;0,"✔","-")</f>
        <v>-</v>
      </c>
      <c r="EA23" s="135" t="str">
        <f>IF('Design Fee'!NO23&gt;0,"✔","-")</f>
        <v>-</v>
      </c>
      <c r="EB23" s="135" t="str">
        <f>IF('Design Fee'!NP23&gt;0,"✔","-")</f>
        <v>-</v>
      </c>
      <c r="EC23" s="135" t="str">
        <f>IF('Design Fee'!NQ23&gt;0,"✔","-")</f>
        <v>-</v>
      </c>
      <c r="ED23" s="136" t="str">
        <f>IF('Design Fee'!NS23&gt;0,"✔","-")</f>
        <v>-</v>
      </c>
      <c r="EE23" s="136" t="str">
        <f>IF('Design Fee'!NT23&gt;0,"✔","-")</f>
        <v>-</v>
      </c>
      <c r="EF23" s="156" t="str">
        <f>IF('Design Fee'!NU23&gt;0,"✔","-")</f>
        <v>-</v>
      </c>
      <c r="EG23" s="156" t="str">
        <f>IF('Design Fee'!NV23&gt;0,"✔","-")</f>
        <v>-</v>
      </c>
      <c r="EH23" s="156" t="str">
        <f>IF('Design Fee'!NW23&gt;0,"✔","-")</f>
        <v>-</v>
      </c>
      <c r="EI23" s="137"/>
      <c r="EJ23" s="135" t="str">
        <f>IF('Design Fee'!OR23&gt;0,"✔","-")</f>
        <v>-</v>
      </c>
      <c r="EK23" s="135" t="str">
        <f>IF('Design Fee'!OS23&gt;0,"✔","-")</f>
        <v>-</v>
      </c>
      <c r="EL23" s="135" t="str">
        <f>IF('Design Fee'!OT23&gt;0,"✔","-")</f>
        <v>-</v>
      </c>
      <c r="EM23" s="135" t="str">
        <f>IF('Design Fee'!OU23&gt;0,"✔","-")</f>
        <v>-</v>
      </c>
      <c r="EN23" s="135" t="str">
        <f>IF('Design Fee'!OV23&gt;0,"✔","-")</f>
        <v>-</v>
      </c>
      <c r="EO23" s="136" t="str">
        <f>IF('Design Fee'!OX23&gt;0,"✔","-")</f>
        <v>-</v>
      </c>
      <c r="EP23" s="136" t="str">
        <f>IF('Design Fee'!OY23&gt;0,"✔","-")</f>
        <v>-</v>
      </c>
      <c r="EQ23" s="156" t="str">
        <f>IF('Design Fee'!OZ23&gt;0,"✔","-")</f>
        <v>-</v>
      </c>
      <c r="ER23" s="156" t="str">
        <f>IF('Design Fee'!PA23&gt;0,"✔","-")</f>
        <v>-</v>
      </c>
      <c r="ES23" s="156" t="str">
        <f>IF('Design Fee'!PB23&gt;0,"✔","-")</f>
        <v>-</v>
      </c>
      <c r="ET23" s="137"/>
    </row>
    <row r="24" spans="2:150" ht="12.6" hidden="1" customHeight="1" outlineLevel="2">
      <c r="B24" s="138"/>
      <c r="C24" s="138">
        <v>1</v>
      </c>
      <c r="D24" s="148" t="s">
        <v>29</v>
      </c>
      <c r="E24" s="148"/>
      <c r="F24" s="391"/>
      <c r="G24" s="391"/>
      <c r="H24" s="391"/>
      <c r="I24" s="570"/>
      <c r="J24" s="78"/>
      <c r="K24" s="147" t="str">
        <f>IF('Design Fee'!AU24&gt;0,"✔","-")</f>
        <v>-</v>
      </c>
      <c r="L24" s="140"/>
      <c r="M24" s="141" t="str">
        <f>IF('Design Fee'!AZ24&gt;0,"✔","-")</f>
        <v>-</v>
      </c>
      <c r="N24" s="141" t="str">
        <f>IF('Design Fee'!BA24&gt;0,"✔","-")</f>
        <v>-</v>
      </c>
      <c r="O24" s="141" t="str">
        <f>IF('Design Fee'!BB24&gt;0,"✔","-")</f>
        <v>-</v>
      </c>
      <c r="P24" s="141" t="str">
        <f>IF('Design Fee'!BC24&gt;0,"✔","-")</f>
        <v>-</v>
      </c>
      <c r="Q24" s="141" t="str">
        <f>IF('Design Fee'!BD24&gt;0,"✔","-")</f>
        <v>-</v>
      </c>
      <c r="R24" s="142" t="str">
        <f>IF('Design Fee'!BF24&gt;0,"✔","-")</f>
        <v>-</v>
      </c>
      <c r="S24" s="142" t="str">
        <f>IF('Design Fee'!BG24&gt;0,"✔","-")</f>
        <v>-</v>
      </c>
      <c r="T24" s="142" t="str">
        <f>IF('Design Fee'!BH24&gt;0,"✔","-")</f>
        <v>-</v>
      </c>
      <c r="U24" s="142" t="str">
        <f>IF('Design Fee'!BI24&gt;0,"✔","-")</f>
        <v>-</v>
      </c>
      <c r="V24" s="142" t="str">
        <f>IF('Design Fee'!BJ24&gt;0,"✔","-")</f>
        <v>-</v>
      </c>
      <c r="W24" s="348"/>
      <c r="X24" s="143" t="str">
        <f>IF('Design Fee'!CE24&gt;0,"✔","-")</f>
        <v>-</v>
      </c>
      <c r="Y24" s="143" t="str">
        <f>IF('Design Fee'!CF24&gt;0,"✔","-")</f>
        <v>-</v>
      </c>
      <c r="Z24" s="143" t="str">
        <f>IF('Design Fee'!CG24&gt;0,"✔","-")</f>
        <v>-</v>
      </c>
      <c r="AA24" s="143" t="str">
        <f>IF('Design Fee'!CH24&gt;0,"✔","-")</f>
        <v>-</v>
      </c>
      <c r="AB24" s="143" t="str">
        <f>IF('Design Fee'!CI24&gt;0,"✔","-")</f>
        <v>-</v>
      </c>
      <c r="AC24" s="144" t="str">
        <f>IF('Design Fee'!CK24&gt;0,"✔","-")</f>
        <v>-</v>
      </c>
      <c r="AD24" s="144" t="str">
        <f>IF('Design Fee'!CL24&gt;0,"✔","-")</f>
        <v>-</v>
      </c>
      <c r="AE24" s="144" t="str">
        <f>IF('Design Fee'!CM24&gt;0,"✔","-")</f>
        <v>-</v>
      </c>
      <c r="AF24" s="144" t="str">
        <f>IF('Design Fee'!CN24&gt;0,"✔","-")</f>
        <v>-</v>
      </c>
      <c r="AG24" s="144" t="str">
        <f>IF('Design Fee'!CO24&gt;0,"✔","-")</f>
        <v>-</v>
      </c>
      <c r="AH24" s="145"/>
      <c r="AI24" s="143" t="str">
        <f>IF('Design Fee'!DJ24&gt;0,"✔","-")</f>
        <v>-</v>
      </c>
      <c r="AJ24" s="143" t="str">
        <f>IF('Design Fee'!DK24&gt;0,"✔","-")</f>
        <v>-</v>
      </c>
      <c r="AK24" s="143" t="str">
        <f>IF('Design Fee'!DL24&gt;0,"✔","-")</f>
        <v>-</v>
      </c>
      <c r="AL24" s="143" t="str">
        <f>IF('Design Fee'!DM24&gt;0,"✔","-")</f>
        <v>-</v>
      </c>
      <c r="AM24" s="143" t="str">
        <f>IF('Design Fee'!DN24&gt;0,"✔","-")</f>
        <v>-</v>
      </c>
      <c r="AN24" s="144" t="str">
        <f>IF('Design Fee'!DP24&gt;0,"✔","-")</f>
        <v>-</v>
      </c>
      <c r="AO24" s="144" t="str">
        <f>IF('Design Fee'!DQ24&gt;0,"✔","-")</f>
        <v>-</v>
      </c>
      <c r="AP24" s="144" t="str">
        <f>IF('Design Fee'!DR24&gt;0,"✔","-")</f>
        <v>-</v>
      </c>
      <c r="AQ24" s="144" t="str">
        <f>IF('Design Fee'!DS24&gt;0,"✔","-")</f>
        <v>-</v>
      </c>
      <c r="AR24" s="144" t="str">
        <f>IF('Design Fee'!DT24&gt;0,"✔","-")</f>
        <v>-</v>
      </c>
      <c r="AS24" s="145"/>
      <c r="AT24" s="147" t="str">
        <f>IF('Design Fee'!EO24&gt;0,"✔","-")</f>
        <v>-</v>
      </c>
      <c r="AU24" s="146"/>
      <c r="AV24" s="141" t="str">
        <f>IF('Design Fee'!ET24&gt;0,"✔","-")</f>
        <v>-</v>
      </c>
      <c r="AW24" s="141" t="str">
        <f>IF('Design Fee'!EU24&gt;0,"✔","-")</f>
        <v>-</v>
      </c>
      <c r="AX24" s="141" t="str">
        <f>IF('Design Fee'!EV24&gt;0,"✔","-")</f>
        <v>-</v>
      </c>
      <c r="AY24" s="141" t="str">
        <f>IF('Design Fee'!EW24&gt;0,"✔","-")</f>
        <v>-</v>
      </c>
      <c r="AZ24" s="141" t="str">
        <f>IF('Design Fee'!EX24&gt;0,"✔","-")</f>
        <v>-</v>
      </c>
      <c r="BA24" s="142" t="str">
        <f>IF('Design Fee'!EZ24&gt;0,"✔","-")</f>
        <v>-</v>
      </c>
      <c r="BB24" s="142" t="str">
        <f>IF('Design Fee'!FA24&gt;0,"✔","-")</f>
        <v>-</v>
      </c>
      <c r="BC24" s="142" t="str">
        <f>IF('Design Fee'!FB24&gt;0,"✔","-")</f>
        <v>-</v>
      </c>
      <c r="BD24" s="142" t="str">
        <f>IF('Design Fee'!FC24&gt;0,"✔","-")</f>
        <v>-</v>
      </c>
      <c r="BE24" s="142" t="str">
        <f>IF('Design Fee'!FD24&gt;0,"✔","-")</f>
        <v>-</v>
      </c>
      <c r="BF24" s="127"/>
      <c r="BG24" s="143" t="str">
        <f>IF('Design Fee'!FY24&gt;0,"✔","-")</f>
        <v>-</v>
      </c>
      <c r="BH24" s="143" t="str">
        <f>IF('Design Fee'!FZ24&gt;0,"✔","-")</f>
        <v>-</v>
      </c>
      <c r="BI24" s="143" t="str">
        <f>IF('Design Fee'!GA24&gt;0,"✔","-")</f>
        <v>-</v>
      </c>
      <c r="BJ24" s="143" t="str">
        <f>IF('Design Fee'!GB24&gt;0,"✔","-")</f>
        <v>-</v>
      </c>
      <c r="BK24" s="143" t="str">
        <f>IF('Design Fee'!GC24&gt;0,"✔","-")</f>
        <v>-</v>
      </c>
      <c r="BL24" s="144" t="str">
        <f>IF('Design Fee'!GE24&gt;0,"✔","-")</f>
        <v>-</v>
      </c>
      <c r="BM24" s="144" t="str">
        <f>IF('Design Fee'!GF24&gt;0,"✔","-")</f>
        <v>-</v>
      </c>
      <c r="BN24" s="144" t="str">
        <f>IF('Design Fee'!GG24&gt;0,"✔","-")</f>
        <v>-</v>
      </c>
      <c r="BO24" s="144" t="str">
        <f>IF('Design Fee'!GH24&gt;0,"✔","-")</f>
        <v>-</v>
      </c>
      <c r="BP24" s="144" t="str">
        <f>IF('Design Fee'!GI24&gt;0,"✔","-")</f>
        <v>-</v>
      </c>
      <c r="BQ24" s="145"/>
      <c r="BR24" s="143" t="str">
        <f>IF('Design Fee'!HD24&gt;0,"✔","-")</f>
        <v>-</v>
      </c>
      <c r="BS24" s="143" t="str">
        <f>IF('Design Fee'!HE24&gt;0,"✔","-")</f>
        <v>-</v>
      </c>
      <c r="BT24" s="143" t="str">
        <f>IF('Design Fee'!HF24&gt;0,"✔","-")</f>
        <v>-</v>
      </c>
      <c r="BU24" s="143" t="str">
        <f>IF('Design Fee'!HG24&gt;0,"✔","-")</f>
        <v>-</v>
      </c>
      <c r="BV24" s="143" t="str">
        <f>IF('Design Fee'!HH24&gt;0,"✔","-")</f>
        <v>-</v>
      </c>
      <c r="BW24" s="144" t="str">
        <f>IF('Design Fee'!HJ24&gt;0,"✔","-")</f>
        <v>-</v>
      </c>
      <c r="BX24" s="144" t="str">
        <f>IF('Design Fee'!HK24&gt;0,"✔","-")</f>
        <v>-</v>
      </c>
      <c r="BY24" s="144" t="str">
        <f>IF('Design Fee'!HL24&gt;0,"✔","-")</f>
        <v>-</v>
      </c>
      <c r="BZ24" s="144" t="str">
        <f>IF('Design Fee'!HM24&gt;0,"✔","-")</f>
        <v>-</v>
      </c>
      <c r="CA24" s="144" t="str">
        <f>IF('Design Fee'!HN24&gt;0,"✔","-")</f>
        <v>-</v>
      </c>
      <c r="CB24" s="145"/>
      <c r="CC24" s="147" t="str">
        <f>IF('Design Fee'!II24&gt;0,"✔","-")</f>
        <v>-</v>
      </c>
      <c r="CD24" s="146"/>
      <c r="CE24" s="141" t="str">
        <f>IF('Design Fee'!IN24&gt;0,"✔","-")</f>
        <v>-</v>
      </c>
      <c r="CF24" s="141" t="str">
        <f>IF('Design Fee'!IO24&gt;0,"✔","-")</f>
        <v>-</v>
      </c>
      <c r="CG24" s="141" t="str">
        <f>IF('Design Fee'!IP24&gt;0,"✔","-")</f>
        <v>-</v>
      </c>
      <c r="CH24" s="141" t="str">
        <f>IF('Design Fee'!IQ24&gt;0,"✔","-")</f>
        <v>-</v>
      </c>
      <c r="CI24" s="141" t="str">
        <f>IF('Design Fee'!IR24&gt;0,"✔","-")</f>
        <v>-</v>
      </c>
      <c r="CJ24" s="142" t="str">
        <f>IF('Design Fee'!IT24&gt;0,"✔","-")</f>
        <v>-</v>
      </c>
      <c r="CK24" s="142" t="str">
        <f>IF('Design Fee'!IU24&gt;0,"✔","-")</f>
        <v>-</v>
      </c>
      <c r="CL24" s="142" t="str">
        <f>IF('Design Fee'!IV24&gt;0,"✔","-")</f>
        <v>-</v>
      </c>
      <c r="CM24" s="142" t="str">
        <f>IF('Design Fee'!IW24&gt;0,"✔","-")</f>
        <v>-</v>
      </c>
      <c r="CN24" s="142" t="str">
        <f>IF('Design Fee'!IX24&gt;0,"✔","-")</f>
        <v>-</v>
      </c>
      <c r="CO24" s="127"/>
      <c r="CP24" s="143" t="str">
        <f>IF('Design Fee'!JS24&gt;0,"✔","-")</f>
        <v>-</v>
      </c>
      <c r="CQ24" s="143" t="str">
        <f>IF('Design Fee'!JT24&gt;0,"✔","-")</f>
        <v>-</v>
      </c>
      <c r="CR24" s="143" t="str">
        <f>IF('Design Fee'!JU24&gt;0,"✔","-")</f>
        <v>-</v>
      </c>
      <c r="CS24" s="143" t="str">
        <f>IF('Design Fee'!JV24&gt;0,"✔","-")</f>
        <v>-</v>
      </c>
      <c r="CT24" s="143" t="str">
        <f>IF('Design Fee'!JW24&gt;0,"✔","-")</f>
        <v>-</v>
      </c>
      <c r="CU24" s="144" t="str">
        <f>IF('Design Fee'!JY24&gt;0,"✔","-")</f>
        <v>-</v>
      </c>
      <c r="CV24" s="144" t="str">
        <f>IF('Design Fee'!JZ24&gt;0,"✔","-")</f>
        <v>-</v>
      </c>
      <c r="CW24" s="144" t="str">
        <f>IF('Design Fee'!KA24&gt;0,"✔","-")</f>
        <v>-</v>
      </c>
      <c r="CX24" s="144" t="str">
        <f>IF('Design Fee'!KB24&gt;0,"✔","-")</f>
        <v>-</v>
      </c>
      <c r="CY24" s="144" t="str">
        <f>IF('Design Fee'!KC24&gt;0,"✔","-")</f>
        <v>-</v>
      </c>
      <c r="CZ24" s="145"/>
      <c r="DA24" s="143" t="str">
        <f>IF('Design Fee'!KX24&gt;0,"✔","-")</f>
        <v>-</v>
      </c>
      <c r="DB24" s="143" t="str">
        <f>IF('Design Fee'!KY24&gt;0,"✔","-")</f>
        <v>-</v>
      </c>
      <c r="DC24" s="143" t="str">
        <f>IF('Design Fee'!KZ24&gt;0,"✔","-")</f>
        <v>-</v>
      </c>
      <c r="DD24" s="143" t="str">
        <f>IF('Design Fee'!LA24&gt;0,"✔","-")</f>
        <v>-</v>
      </c>
      <c r="DE24" s="143" t="str">
        <f>IF('Design Fee'!LB24&gt;0,"✔","-")</f>
        <v>-</v>
      </c>
      <c r="DF24" s="144" t="str">
        <f>IF('Design Fee'!LD24&gt;0,"✔","-")</f>
        <v>-</v>
      </c>
      <c r="DG24" s="144" t="str">
        <f>IF('Design Fee'!LE24&gt;0,"✔","-")</f>
        <v>-</v>
      </c>
      <c r="DH24" s="144" t="str">
        <f>IF('Design Fee'!LF24&gt;0,"✔","-")</f>
        <v>-</v>
      </c>
      <c r="DI24" s="144" t="str">
        <f>IF('Design Fee'!LG24&gt;0,"✔","-")</f>
        <v>-</v>
      </c>
      <c r="DJ24" s="144" t="str">
        <f>IF('Design Fee'!LH24&gt;0,"✔","-")</f>
        <v>-</v>
      </c>
      <c r="DK24" s="145"/>
      <c r="DL24" s="147" t="str">
        <f>IF('Design Fee'!MC24&gt;0,"✔","-")</f>
        <v>-</v>
      </c>
      <c r="DM24" s="146"/>
      <c r="DN24" s="141" t="str">
        <f>IF('Design Fee'!MH24&gt;0,"✔","-")</f>
        <v>-</v>
      </c>
      <c r="DO24" s="141" t="str">
        <f>IF('Design Fee'!MI24&gt;0,"✔","-")</f>
        <v>-</v>
      </c>
      <c r="DP24" s="141" t="str">
        <f>IF('Design Fee'!MJ24&gt;0,"✔","-")</f>
        <v>-</v>
      </c>
      <c r="DQ24" s="141" t="str">
        <f>IF('Design Fee'!MK24&gt;0,"✔","-")</f>
        <v>-</v>
      </c>
      <c r="DR24" s="141" t="str">
        <f>IF('Design Fee'!ML24&gt;0,"✔","-")</f>
        <v>-</v>
      </c>
      <c r="DS24" s="142" t="str">
        <f>IF('Design Fee'!MN24&gt;0,"✔","-")</f>
        <v>-</v>
      </c>
      <c r="DT24" s="142" t="str">
        <f>IF('Design Fee'!MO24&gt;0,"✔","-")</f>
        <v>-</v>
      </c>
      <c r="DU24" s="142" t="str">
        <f>IF('Design Fee'!MP24&gt;0,"✔","-")</f>
        <v>-</v>
      </c>
      <c r="DV24" s="142" t="str">
        <f>IF('Design Fee'!MQ24&gt;0,"✔","-")</f>
        <v>-</v>
      </c>
      <c r="DW24" s="142" t="str">
        <f>IF('Design Fee'!MR24&gt;0,"✔","-")</f>
        <v>-</v>
      </c>
      <c r="DX24" s="127"/>
      <c r="DY24" s="143" t="str">
        <f>IF('Design Fee'!NM24&gt;0,"✔","-")</f>
        <v>-</v>
      </c>
      <c r="DZ24" s="143" t="str">
        <f>IF('Design Fee'!NN24&gt;0,"✔","-")</f>
        <v>-</v>
      </c>
      <c r="EA24" s="143" t="str">
        <f>IF('Design Fee'!NO24&gt;0,"✔","-")</f>
        <v>-</v>
      </c>
      <c r="EB24" s="143" t="str">
        <f>IF('Design Fee'!NP24&gt;0,"✔","-")</f>
        <v>-</v>
      </c>
      <c r="EC24" s="143" t="str">
        <f>IF('Design Fee'!NQ24&gt;0,"✔","-")</f>
        <v>-</v>
      </c>
      <c r="ED24" s="144" t="str">
        <f>IF('Design Fee'!NS24&gt;0,"✔","-")</f>
        <v>-</v>
      </c>
      <c r="EE24" s="144" t="str">
        <f>IF('Design Fee'!NT24&gt;0,"✔","-")</f>
        <v>-</v>
      </c>
      <c r="EF24" s="144" t="str">
        <f>IF('Design Fee'!NU24&gt;0,"✔","-")</f>
        <v>-</v>
      </c>
      <c r="EG24" s="144" t="str">
        <f>IF('Design Fee'!NV24&gt;0,"✔","-")</f>
        <v>-</v>
      </c>
      <c r="EH24" s="144" t="str">
        <f>IF('Design Fee'!NW24&gt;0,"✔","-")</f>
        <v>-</v>
      </c>
      <c r="EI24" s="145"/>
      <c r="EJ24" s="143" t="str">
        <f>IF('Design Fee'!OR24&gt;0,"✔","-")</f>
        <v>-</v>
      </c>
      <c r="EK24" s="143" t="str">
        <f>IF('Design Fee'!OS24&gt;0,"✔","-")</f>
        <v>-</v>
      </c>
      <c r="EL24" s="143" t="str">
        <f>IF('Design Fee'!OT24&gt;0,"✔","-")</f>
        <v>-</v>
      </c>
      <c r="EM24" s="143" t="str">
        <f>IF('Design Fee'!OU24&gt;0,"✔","-")</f>
        <v>-</v>
      </c>
      <c r="EN24" s="143" t="str">
        <f>IF('Design Fee'!OV24&gt;0,"✔","-")</f>
        <v>-</v>
      </c>
      <c r="EO24" s="144" t="str">
        <f>IF('Design Fee'!OX24&gt;0,"✔","-")</f>
        <v>-</v>
      </c>
      <c r="EP24" s="144" t="str">
        <f>IF('Design Fee'!OY24&gt;0,"✔","-")</f>
        <v>-</v>
      </c>
      <c r="EQ24" s="144" t="str">
        <f>IF('Design Fee'!OZ24&gt;0,"✔","-")</f>
        <v>-</v>
      </c>
      <c r="ER24" s="144" t="str">
        <f>IF('Design Fee'!PA24&gt;0,"✔","-")</f>
        <v>-</v>
      </c>
      <c r="ES24" s="144" t="str">
        <f>IF('Design Fee'!PB24&gt;0,"✔","-")</f>
        <v>-</v>
      </c>
      <c r="ET24" s="145"/>
    </row>
    <row r="25" spans="2:150" ht="12.6" hidden="1" customHeight="1" outlineLevel="2">
      <c r="B25" s="138"/>
      <c r="C25" s="138">
        <v>2</v>
      </c>
      <c r="D25" s="148" t="s">
        <v>34</v>
      </c>
      <c r="E25" s="148"/>
      <c r="F25" s="391"/>
      <c r="G25" s="391"/>
      <c r="H25" s="391"/>
      <c r="I25" s="570"/>
      <c r="J25" s="78"/>
      <c r="K25" s="147" t="str">
        <f>IF('Design Fee'!AU25&gt;0,"✔","-")</f>
        <v>-</v>
      </c>
      <c r="L25" s="140"/>
      <c r="M25" s="141" t="str">
        <f>IF('Design Fee'!AZ25&gt;0,"✔","-")</f>
        <v>-</v>
      </c>
      <c r="N25" s="141" t="str">
        <f>IF('Design Fee'!BA25&gt;0,"✔","-")</f>
        <v>-</v>
      </c>
      <c r="O25" s="141" t="str">
        <f>IF('Design Fee'!BB25&gt;0,"✔","-")</f>
        <v>-</v>
      </c>
      <c r="P25" s="141" t="str">
        <f>IF('Design Fee'!BC25&gt;0,"✔","-")</f>
        <v>-</v>
      </c>
      <c r="Q25" s="141" t="str">
        <f>IF('Design Fee'!BD25&gt;0,"✔","-")</f>
        <v>-</v>
      </c>
      <c r="R25" s="142" t="str">
        <f>IF('Design Fee'!BF25&gt;0,"✔","-")</f>
        <v>-</v>
      </c>
      <c r="S25" s="142" t="str">
        <f>IF('Design Fee'!BG25&gt;0,"✔","-")</f>
        <v>-</v>
      </c>
      <c r="T25" s="142" t="str">
        <f>IF('Design Fee'!BH25&gt;0,"✔","-")</f>
        <v>-</v>
      </c>
      <c r="U25" s="142" t="str">
        <f>IF('Design Fee'!BI25&gt;0,"✔","-")</f>
        <v>-</v>
      </c>
      <c r="V25" s="142" t="str">
        <f>IF('Design Fee'!BJ25&gt;0,"✔","-")</f>
        <v>-</v>
      </c>
      <c r="W25" s="348"/>
      <c r="X25" s="143" t="str">
        <f>IF('Design Fee'!CE25&gt;0,"✔","-")</f>
        <v>-</v>
      </c>
      <c r="Y25" s="143" t="str">
        <f>IF('Design Fee'!CF25&gt;0,"✔","-")</f>
        <v>-</v>
      </c>
      <c r="Z25" s="143" t="str">
        <f>IF('Design Fee'!CG25&gt;0,"✔","-")</f>
        <v>-</v>
      </c>
      <c r="AA25" s="143" t="str">
        <f>IF('Design Fee'!CH25&gt;0,"✔","-")</f>
        <v>-</v>
      </c>
      <c r="AB25" s="143" t="str">
        <f>IF('Design Fee'!CI25&gt;0,"✔","-")</f>
        <v>-</v>
      </c>
      <c r="AC25" s="144" t="str">
        <f>IF('Design Fee'!CK25&gt;0,"✔","-")</f>
        <v>-</v>
      </c>
      <c r="AD25" s="144" t="str">
        <f>IF('Design Fee'!CL25&gt;0,"✔","-")</f>
        <v>-</v>
      </c>
      <c r="AE25" s="144" t="str">
        <f>IF('Design Fee'!CM25&gt;0,"✔","-")</f>
        <v>-</v>
      </c>
      <c r="AF25" s="144" t="str">
        <f>IF('Design Fee'!CN25&gt;0,"✔","-")</f>
        <v>-</v>
      </c>
      <c r="AG25" s="144" t="str">
        <f>IF('Design Fee'!CO25&gt;0,"✔","-")</f>
        <v>-</v>
      </c>
      <c r="AH25" s="145"/>
      <c r="AI25" s="143" t="str">
        <f>IF('Design Fee'!DJ25&gt;0,"✔","-")</f>
        <v>-</v>
      </c>
      <c r="AJ25" s="143" t="str">
        <f>IF('Design Fee'!DK25&gt;0,"✔","-")</f>
        <v>-</v>
      </c>
      <c r="AK25" s="143" t="str">
        <f>IF('Design Fee'!DL25&gt;0,"✔","-")</f>
        <v>-</v>
      </c>
      <c r="AL25" s="143" t="str">
        <f>IF('Design Fee'!DM25&gt;0,"✔","-")</f>
        <v>-</v>
      </c>
      <c r="AM25" s="143" t="str">
        <f>IF('Design Fee'!DN25&gt;0,"✔","-")</f>
        <v>-</v>
      </c>
      <c r="AN25" s="144" t="str">
        <f>IF('Design Fee'!DP25&gt;0,"✔","-")</f>
        <v>-</v>
      </c>
      <c r="AO25" s="144" t="str">
        <f>IF('Design Fee'!DQ25&gt;0,"✔","-")</f>
        <v>-</v>
      </c>
      <c r="AP25" s="144" t="str">
        <f>IF('Design Fee'!DR25&gt;0,"✔","-")</f>
        <v>-</v>
      </c>
      <c r="AQ25" s="144" t="str">
        <f>IF('Design Fee'!DS25&gt;0,"✔","-")</f>
        <v>-</v>
      </c>
      <c r="AR25" s="144" t="str">
        <f>IF('Design Fee'!DT25&gt;0,"✔","-")</f>
        <v>-</v>
      </c>
      <c r="AS25" s="145"/>
      <c r="AT25" s="147" t="str">
        <f>IF('Design Fee'!EO25&gt;0,"✔","-")</f>
        <v>-</v>
      </c>
      <c r="AU25" s="146"/>
      <c r="AV25" s="141" t="str">
        <f>IF('Design Fee'!ET25&gt;0,"✔","-")</f>
        <v>-</v>
      </c>
      <c r="AW25" s="141" t="str">
        <f>IF('Design Fee'!EU25&gt;0,"✔","-")</f>
        <v>-</v>
      </c>
      <c r="AX25" s="141" t="str">
        <f>IF('Design Fee'!EV25&gt;0,"✔","-")</f>
        <v>-</v>
      </c>
      <c r="AY25" s="141" t="str">
        <f>IF('Design Fee'!EW25&gt;0,"✔","-")</f>
        <v>-</v>
      </c>
      <c r="AZ25" s="141" t="str">
        <f>IF('Design Fee'!EX25&gt;0,"✔","-")</f>
        <v>-</v>
      </c>
      <c r="BA25" s="142" t="str">
        <f>IF('Design Fee'!EZ25&gt;0,"✔","-")</f>
        <v>-</v>
      </c>
      <c r="BB25" s="142" t="str">
        <f>IF('Design Fee'!FA25&gt;0,"✔","-")</f>
        <v>-</v>
      </c>
      <c r="BC25" s="142" t="str">
        <f>IF('Design Fee'!FB25&gt;0,"✔","-")</f>
        <v>-</v>
      </c>
      <c r="BD25" s="142" t="str">
        <f>IF('Design Fee'!FC25&gt;0,"✔","-")</f>
        <v>-</v>
      </c>
      <c r="BE25" s="142" t="str">
        <f>IF('Design Fee'!FD25&gt;0,"✔","-")</f>
        <v>-</v>
      </c>
      <c r="BF25" s="127"/>
      <c r="BG25" s="143" t="str">
        <f>IF('Design Fee'!FY25&gt;0,"✔","-")</f>
        <v>-</v>
      </c>
      <c r="BH25" s="143" t="str">
        <f>IF('Design Fee'!FZ25&gt;0,"✔","-")</f>
        <v>-</v>
      </c>
      <c r="BI25" s="143" t="str">
        <f>IF('Design Fee'!GA25&gt;0,"✔","-")</f>
        <v>-</v>
      </c>
      <c r="BJ25" s="143" t="str">
        <f>IF('Design Fee'!GB25&gt;0,"✔","-")</f>
        <v>-</v>
      </c>
      <c r="BK25" s="143" t="str">
        <f>IF('Design Fee'!GC25&gt;0,"✔","-")</f>
        <v>-</v>
      </c>
      <c r="BL25" s="144" t="str">
        <f>IF('Design Fee'!GE25&gt;0,"✔","-")</f>
        <v>-</v>
      </c>
      <c r="BM25" s="144" t="str">
        <f>IF('Design Fee'!GF25&gt;0,"✔","-")</f>
        <v>-</v>
      </c>
      <c r="BN25" s="144" t="str">
        <f>IF('Design Fee'!GG25&gt;0,"✔","-")</f>
        <v>-</v>
      </c>
      <c r="BO25" s="144" t="str">
        <f>IF('Design Fee'!GH25&gt;0,"✔","-")</f>
        <v>-</v>
      </c>
      <c r="BP25" s="144" t="str">
        <f>IF('Design Fee'!GI25&gt;0,"✔","-")</f>
        <v>-</v>
      </c>
      <c r="BQ25" s="145"/>
      <c r="BR25" s="143" t="str">
        <f>IF('Design Fee'!HD25&gt;0,"✔","-")</f>
        <v>-</v>
      </c>
      <c r="BS25" s="143" t="str">
        <f>IF('Design Fee'!HE25&gt;0,"✔","-")</f>
        <v>-</v>
      </c>
      <c r="BT25" s="143" t="str">
        <f>IF('Design Fee'!HF25&gt;0,"✔","-")</f>
        <v>-</v>
      </c>
      <c r="BU25" s="143" t="str">
        <f>IF('Design Fee'!HG25&gt;0,"✔","-")</f>
        <v>-</v>
      </c>
      <c r="BV25" s="143" t="str">
        <f>IF('Design Fee'!HH25&gt;0,"✔","-")</f>
        <v>-</v>
      </c>
      <c r="BW25" s="144" t="str">
        <f>IF('Design Fee'!HJ25&gt;0,"✔","-")</f>
        <v>-</v>
      </c>
      <c r="BX25" s="144" t="str">
        <f>IF('Design Fee'!HK25&gt;0,"✔","-")</f>
        <v>-</v>
      </c>
      <c r="BY25" s="144" t="str">
        <f>IF('Design Fee'!HL25&gt;0,"✔","-")</f>
        <v>-</v>
      </c>
      <c r="BZ25" s="144" t="str">
        <f>IF('Design Fee'!HM25&gt;0,"✔","-")</f>
        <v>-</v>
      </c>
      <c r="CA25" s="144" t="str">
        <f>IF('Design Fee'!HN25&gt;0,"✔","-")</f>
        <v>-</v>
      </c>
      <c r="CB25" s="145"/>
      <c r="CC25" s="147" t="str">
        <f>IF('Design Fee'!II25&gt;0,"✔","-")</f>
        <v>-</v>
      </c>
      <c r="CD25" s="146"/>
      <c r="CE25" s="141" t="str">
        <f>IF('Design Fee'!IN25&gt;0,"✔","-")</f>
        <v>-</v>
      </c>
      <c r="CF25" s="141" t="str">
        <f>IF('Design Fee'!IO25&gt;0,"✔","-")</f>
        <v>-</v>
      </c>
      <c r="CG25" s="141" t="str">
        <f>IF('Design Fee'!IP25&gt;0,"✔","-")</f>
        <v>-</v>
      </c>
      <c r="CH25" s="141" t="str">
        <f>IF('Design Fee'!IQ25&gt;0,"✔","-")</f>
        <v>-</v>
      </c>
      <c r="CI25" s="141" t="str">
        <f>IF('Design Fee'!IR25&gt;0,"✔","-")</f>
        <v>-</v>
      </c>
      <c r="CJ25" s="142" t="str">
        <f>IF('Design Fee'!IT25&gt;0,"✔","-")</f>
        <v>-</v>
      </c>
      <c r="CK25" s="142" t="str">
        <f>IF('Design Fee'!IU25&gt;0,"✔","-")</f>
        <v>-</v>
      </c>
      <c r="CL25" s="142" t="str">
        <f>IF('Design Fee'!IV25&gt;0,"✔","-")</f>
        <v>-</v>
      </c>
      <c r="CM25" s="142" t="str">
        <f>IF('Design Fee'!IW25&gt;0,"✔","-")</f>
        <v>-</v>
      </c>
      <c r="CN25" s="142" t="str">
        <f>IF('Design Fee'!IX25&gt;0,"✔","-")</f>
        <v>-</v>
      </c>
      <c r="CO25" s="127"/>
      <c r="CP25" s="143" t="str">
        <f>IF('Design Fee'!JS25&gt;0,"✔","-")</f>
        <v>-</v>
      </c>
      <c r="CQ25" s="143" t="str">
        <f>IF('Design Fee'!JT25&gt;0,"✔","-")</f>
        <v>-</v>
      </c>
      <c r="CR25" s="143" t="str">
        <f>IF('Design Fee'!JU25&gt;0,"✔","-")</f>
        <v>-</v>
      </c>
      <c r="CS25" s="143" t="str">
        <f>IF('Design Fee'!JV25&gt;0,"✔","-")</f>
        <v>-</v>
      </c>
      <c r="CT25" s="143" t="str">
        <f>IF('Design Fee'!JW25&gt;0,"✔","-")</f>
        <v>-</v>
      </c>
      <c r="CU25" s="144" t="str">
        <f>IF('Design Fee'!JY25&gt;0,"✔","-")</f>
        <v>-</v>
      </c>
      <c r="CV25" s="144" t="str">
        <f>IF('Design Fee'!JZ25&gt;0,"✔","-")</f>
        <v>-</v>
      </c>
      <c r="CW25" s="144" t="str">
        <f>IF('Design Fee'!KA25&gt;0,"✔","-")</f>
        <v>-</v>
      </c>
      <c r="CX25" s="144" t="str">
        <f>IF('Design Fee'!KB25&gt;0,"✔","-")</f>
        <v>-</v>
      </c>
      <c r="CY25" s="144" t="str">
        <f>IF('Design Fee'!KC25&gt;0,"✔","-")</f>
        <v>-</v>
      </c>
      <c r="CZ25" s="145"/>
      <c r="DA25" s="143" t="str">
        <f>IF('Design Fee'!KX25&gt;0,"✔","-")</f>
        <v>-</v>
      </c>
      <c r="DB25" s="143" t="str">
        <f>IF('Design Fee'!KY25&gt;0,"✔","-")</f>
        <v>-</v>
      </c>
      <c r="DC25" s="143" t="str">
        <f>IF('Design Fee'!KZ25&gt;0,"✔","-")</f>
        <v>-</v>
      </c>
      <c r="DD25" s="143" t="str">
        <f>IF('Design Fee'!LA25&gt;0,"✔","-")</f>
        <v>-</v>
      </c>
      <c r="DE25" s="143" t="str">
        <f>IF('Design Fee'!LB25&gt;0,"✔","-")</f>
        <v>-</v>
      </c>
      <c r="DF25" s="144" t="str">
        <f>IF('Design Fee'!LD25&gt;0,"✔","-")</f>
        <v>-</v>
      </c>
      <c r="DG25" s="144" t="str">
        <f>IF('Design Fee'!LE25&gt;0,"✔","-")</f>
        <v>-</v>
      </c>
      <c r="DH25" s="144" t="str">
        <f>IF('Design Fee'!LF25&gt;0,"✔","-")</f>
        <v>-</v>
      </c>
      <c r="DI25" s="144" t="str">
        <f>IF('Design Fee'!LG25&gt;0,"✔","-")</f>
        <v>-</v>
      </c>
      <c r="DJ25" s="144" t="str">
        <f>IF('Design Fee'!LH25&gt;0,"✔","-")</f>
        <v>-</v>
      </c>
      <c r="DK25" s="145"/>
      <c r="DL25" s="147" t="str">
        <f>IF('Design Fee'!MC25&gt;0,"✔","-")</f>
        <v>-</v>
      </c>
      <c r="DM25" s="146"/>
      <c r="DN25" s="141" t="str">
        <f>IF('Design Fee'!MH25&gt;0,"✔","-")</f>
        <v>-</v>
      </c>
      <c r="DO25" s="141" t="str">
        <f>IF('Design Fee'!MI25&gt;0,"✔","-")</f>
        <v>-</v>
      </c>
      <c r="DP25" s="141" t="str">
        <f>IF('Design Fee'!MJ25&gt;0,"✔","-")</f>
        <v>-</v>
      </c>
      <c r="DQ25" s="141" t="str">
        <f>IF('Design Fee'!MK25&gt;0,"✔","-")</f>
        <v>-</v>
      </c>
      <c r="DR25" s="141" t="str">
        <f>IF('Design Fee'!ML25&gt;0,"✔","-")</f>
        <v>-</v>
      </c>
      <c r="DS25" s="142" t="str">
        <f>IF('Design Fee'!MN25&gt;0,"✔","-")</f>
        <v>-</v>
      </c>
      <c r="DT25" s="142" t="str">
        <f>IF('Design Fee'!MO25&gt;0,"✔","-")</f>
        <v>-</v>
      </c>
      <c r="DU25" s="142" t="str">
        <f>IF('Design Fee'!MP25&gt;0,"✔","-")</f>
        <v>-</v>
      </c>
      <c r="DV25" s="142" t="str">
        <f>IF('Design Fee'!MQ25&gt;0,"✔","-")</f>
        <v>-</v>
      </c>
      <c r="DW25" s="142" t="str">
        <f>IF('Design Fee'!MR25&gt;0,"✔","-")</f>
        <v>-</v>
      </c>
      <c r="DX25" s="127"/>
      <c r="DY25" s="143" t="str">
        <f>IF('Design Fee'!NM25&gt;0,"✔","-")</f>
        <v>-</v>
      </c>
      <c r="DZ25" s="143" t="str">
        <f>IF('Design Fee'!NN25&gt;0,"✔","-")</f>
        <v>-</v>
      </c>
      <c r="EA25" s="143" t="str">
        <f>IF('Design Fee'!NO25&gt;0,"✔","-")</f>
        <v>-</v>
      </c>
      <c r="EB25" s="143" t="str">
        <f>IF('Design Fee'!NP25&gt;0,"✔","-")</f>
        <v>-</v>
      </c>
      <c r="EC25" s="143" t="str">
        <f>IF('Design Fee'!NQ25&gt;0,"✔","-")</f>
        <v>-</v>
      </c>
      <c r="ED25" s="144" t="str">
        <f>IF('Design Fee'!NS25&gt;0,"✔","-")</f>
        <v>-</v>
      </c>
      <c r="EE25" s="144" t="str">
        <f>IF('Design Fee'!NT25&gt;0,"✔","-")</f>
        <v>-</v>
      </c>
      <c r="EF25" s="144" t="str">
        <f>IF('Design Fee'!NU25&gt;0,"✔","-")</f>
        <v>-</v>
      </c>
      <c r="EG25" s="144" t="str">
        <f>IF('Design Fee'!NV25&gt;0,"✔","-")</f>
        <v>-</v>
      </c>
      <c r="EH25" s="144" t="str">
        <f>IF('Design Fee'!NW25&gt;0,"✔","-")</f>
        <v>-</v>
      </c>
      <c r="EI25" s="145"/>
      <c r="EJ25" s="143" t="str">
        <f>IF('Design Fee'!OR25&gt;0,"✔","-")</f>
        <v>-</v>
      </c>
      <c r="EK25" s="143" t="str">
        <f>IF('Design Fee'!OS25&gt;0,"✔","-")</f>
        <v>-</v>
      </c>
      <c r="EL25" s="143" t="str">
        <f>IF('Design Fee'!OT25&gt;0,"✔","-")</f>
        <v>-</v>
      </c>
      <c r="EM25" s="143" t="str">
        <f>IF('Design Fee'!OU25&gt;0,"✔","-")</f>
        <v>-</v>
      </c>
      <c r="EN25" s="143" t="str">
        <f>IF('Design Fee'!OV25&gt;0,"✔","-")</f>
        <v>-</v>
      </c>
      <c r="EO25" s="144" t="str">
        <f>IF('Design Fee'!OX25&gt;0,"✔","-")</f>
        <v>-</v>
      </c>
      <c r="EP25" s="144" t="str">
        <f>IF('Design Fee'!OY25&gt;0,"✔","-")</f>
        <v>-</v>
      </c>
      <c r="EQ25" s="144" t="str">
        <f>IF('Design Fee'!OZ25&gt;0,"✔","-")</f>
        <v>-</v>
      </c>
      <c r="ER25" s="144" t="str">
        <f>IF('Design Fee'!PA25&gt;0,"✔","-")</f>
        <v>-</v>
      </c>
      <c r="ES25" s="144" t="str">
        <f>IF('Design Fee'!PB25&gt;0,"✔","-")</f>
        <v>-</v>
      </c>
      <c r="ET25" s="145"/>
    </row>
    <row r="26" spans="2:150" ht="12.6" hidden="1" customHeight="1" outlineLevel="2">
      <c r="B26" s="138"/>
      <c r="C26" s="138">
        <v>3</v>
      </c>
      <c r="D26" s="148" t="s">
        <v>35</v>
      </c>
      <c r="E26" s="148"/>
      <c r="F26" s="391"/>
      <c r="G26" s="391"/>
      <c r="H26" s="391"/>
      <c r="I26" s="570"/>
      <c r="J26" s="78"/>
      <c r="K26" s="147" t="str">
        <f>IF('Design Fee'!AU26&gt;0,"✔","-")</f>
        <v>-</v>
      </c>
      <c r="L26" s="140"/>
      <c r="M26" s="141" t="str">
        <f>IF('Design Fee'!AZ26&gt;0,"✔","-")</f>
        <v>-</v>
      </c>
      <c r="N26" s="141" t="str">
        <f>IF('Design Fee'!BA26&gt;0,"✔","-")</f>
        <v>-</v>
      </c>
      <c r="O26" s="141" t="str">
        <f>IF('Design Fee'!BB26&gt;0,"✔","-")</f>
        <v>-</v>
      </c>
      <c r="P26" s="141" t="str">
        <f>IF('Design Fee'!BC26&gt;0,"✔","-")</f>
        <v>-</v>
      </c>
      <c r="Q26" s="141" t="str">
        <f>IF('Design Fee'!BD26&gt;0,"✔","-")</f>
        <v>-</v>
      </c>
      <c r="R26" s="142" t="str">
        <f>IF('Design Fee'!BF26&gt;0,"✔","-")</f>
        <v>-</v>
      </c>
      <c r="S26" s="142" t="str">
        <f>IF('Design Fee'!BG26&gt;0,"✔","-")</f>
        <v>-</v>
      </c>
      <c r="T26" s="142" t="str">
        <f>IF('Design Fee'!BH26&gt;0,"✔","-")</f>
        <v>-</v>
      </c>
      <c r="U26" s="142" t="str">
        <f>IF('Design Fee'!BI26&gt;0,"✔","-")</f>
        <v>-</v>
      </c>
      <c r="V26" s="142" t="str">
        <f>IF('Design Fee'!BJ26&gt;0,"✔","-")</f>
        <v>-</v>
      </c>
      <c r="W26" s="348"/>
      <c r="X26" s="143" t="str">
        <f>IF('Design Fee'!CE26&gt;0,"✔","-")</f>
        <v>-</v>
      </c>
      <c r="Y26" s="143" t="str">
        <f>IF('Design Fee'!CF26&gt;0,"✔","-")</f>
        <v>-</v>
      </c>
      <c r="Z26" s="143" t="str">
        <f>IF('Design Fee'!CG26&gt;0,"✔","-")</f>
        <v>-</v>
      </c>
      <c r="AA26" s="143" t="str">
        <f>IF('Design Fee'!CH26&gt;0,"✔","-")</f>
        <v>-</v>
      </c>
      <c r="AB26" s="143" t="str">
        <f>IF('Design Fee'!CI26&gt;0,"✔","-")</f>
        <v>-</v>
      </c>
      <c r="AC26" s="144" t="str">
        <f>IF('Design Fee'!CK26&gt;0,"✔","-")</f>
        <v>-</v>
      </c>
      <c r="AD26" s="144" t="str">
        <f>IF('Design Fee'!CL26&gt;0,"✔","-")</f>
        <v>-</v>
      </c>
      <c r="AE26" s="144" t="str">
        <f>IF('Design Fee'!CM26&gt;0,"✔","-")</f>
        <v>-</v>
      </c>
      <c r="AF26" s="144" t="str">
        <f>IF('Design Fee'!CN26&gt;0,"✔","-")</f>
        <v>-</v>
      </c>
      <c r="AG26" s="144" t="str">
        <f>IF('Design Fee'!CO26&gt;0,"✔","-")</f>
        <v>-</v>
      </c>
      <c r="AH26" s="145"/>
      <c r="AI26" s="143" t="str">
        <f>IF('Design Fee'!DJ26&gt;0,"✔","-")</f>
        <v>-</v>
      </c>
      <c r="AJ26" s="143" t="str">
        <f>IF('Design Fee'!DK26&gt;0,"✔","-")</f>
        <v>-</v>
      </c>
      <c r="AK26" s="143" t="str">
        <f>IF('Design Fee'!DL26&gt;0,"✔","-")</f>
        <v>-</v>
      </c>
      <c r="AL26" s="143" t="str">
        <f>IF('Design Fee'!DM26&gt;0,"✔","-")</f>
        <v>-</v>
      </c>
      <c r="AM26" s="143" t="str">
        <f>IF('Design Fee'!DN26&gt;0,"✔","-")</f>
        <v>-</v>
      </c>
      <c r="AN26" s="144" t="str">
        <f>IF('Design Fee'!DP26&gt;0,"✔","-")</f>
        <v>-</v>
      </c>
      <c r="AO26" s="144" t="str">
        <f>IF('Design Fee'!DQ26&gt;0,"✔","-")</f>
        <v>-</v>
      </c>
      <c r="AP26" s="144" t="str">
        <f>IF('Design Fee'!DR26&gt;0,"✔","-")</f>
        <v>-</v>
      </c>
      <c r="AQ26" s="144" t="str">
        <f>IF('Design Fee'!DS26&gt;0,"✔","-")</f>
        <v>-</v>
      </c>
      <c r="AR26" s="144" t="str">
        <f>IF('Design Fee'!DT26&gt;0,"✔","-")</f>
        <v>-</v>
      </c>
      <c r="AS26" s="145"/>
      <c r="AT26" s="147" t="str">
        <f>IF('Design Fee'!EO26&gt;0,"✔","-")</f>
        <v>-</v>
      </c>
      <c r="AU26" s="146"/>
      <c r="AV26" s="141" t="str">
        <f>IF('Design Fee'!ET26&gt;0,"✔","-")</f>
        <v>-</v>
      </c>
      <c r="AW26" s="141" t="str">
        <f>IF('Design Fee'!EU26&gt;0,"✔","-")</f>
        <v>-</v>
      </c>
      <c r="AX26" s="141" t="str">
        <f>IF('Design Fee'!EV26&gt;0,"✔","-")</f>
        <v>-</v>
      </c>
      <c r="AY26" s="141" t="str">
        <f>IF('Design Fee'!EW26&gt;0,"✔","-")</f>
        <v>-</v>
      </c>
      <c r="AZ26" s="141" t="str">
        <f>IF('Design Fee'!EX26&gt;0,"✔","-")</f>
        <v>-</v>
      </c>
      <c r="BA26" s="142" t="str">
        <f>IF('Design Fee'!EZ26&gt;0,"✔","-")</f>
        <v>-</v>
      </c>
      <c r="BB26" s="142" t="str">
        <f>IF('Design Fee'!FA26&gt;0,"✔","-")</f>
        <v>-</v>
      </c>
      <c r="BC26" s="142" t="str">
        <f>IF('Design Fee'!FB26&gt;0,"✔","-")</f>
        <v>-</v>
      </c>
      <c r="BD26" s="142" t="str">
        <f>IF('Design Fee'!FC26&gt;0,"✔","-")</f>
        <v>-</v>
      </c>
      <c r="BE26" s="142" t="str">
        <f>IF('Design Fee'!FD26&gt;0,"✔","-")</f>
        <v>-</v>
      </c>
      <c r="BF26" s="127"/>
      <c r="BG26" s="143" t="str">
        <f>IF('Design Fee'!FY26&gt;0,"✔","-")</f>
        <v>-</v>
      </c>
      <c r="BH26" s="143" t="str">
        <f>IF('Design Fee'!FZ26&gt;0,"✔","-")</f>
        <v>-</v>
      </c>
      <c r="BI26" s="143" t="str">
        <f>IF('Design Fee'!GA26&gt;0,"✔","-")</f>
        <v>-</v>
      </c>
      <c r="BJ26" s="143" t="str">
        <f>IF('Design Fee'!GB26&gt;0,"✔","-")</f>
        <v>-</v>
      </c>
      <c r="BK26" s="143" t="str">
        <f>IF('Design Fee'!GC26&gt;0,"✔","-")</f>
        <v>-</v>
      </c>
      <c r="BL26" s="144" t="str">
        <f>IF('Design Fee'!GE26&gt;0,"✔","-")</f>
        <v>-</v>
      </c>
      <c r="BM26" s="144" t="str">
        <f>IF('Design Fee'!GF26&gt;0,"✔","-")</f>
        <v>-</v>
      </c>
      <c r="BN26" s="144" t="str">
        <f>IF('Design Fee'!GG26&gt;0,"✔","-")</f>
        <v>-</v>
      </c>
      <c r="BO26" s="144" t="str">
        <f>IF('Design Fee'!GH26&gt;0,"✔","-")</f>
        <v>-</v>
      </c>
      <c r="BP26" s="144" t="str">
        <f>IF('Design Fee'!GI26&gt;0,"✔","-")</f>
        <v>-</v>
      </c>
      <c r="BQ26" s="145"/>
      <c r="BR26" s="143" t="str">
        <f>IF('Design Fee'!HD26&gt;0,"✔","-")</f>
        <v>-</v>
      </c>
      <c r="BS26" s="143" t="str">
        <f>IF('Design Fee'!HE26&gt;0,"✔","-")</f>
        <v>-</v>
      </c>
      <c r="BT26" s="143" t="str">
        <f>IF('Design Fee'!HF26&gt;0,"✔","-")</f>
        <v>-</v>
      </c>
      <c r="BU26" s="143" t="str">
        <f>IF('Design Fee'!HG26&gt;0,"✔","-")</f>
        <v>-</v>
      </c>
      <c r="BV26" s="143" t="str">
        <f>IF('Design Fee'!HH26&gt;0,"✔","-")</f>
        <v>-</v>
      </c>
      <c r="BW26" s="144" t="str">
        <f>IF('Design Fee'!HJ26&gt;0,"✔","-")</f>
        <v>-</v>
      </c>
      <c r="BX26" s="144" t="str">
        <f>IF('Design Fee'!HK26&gt;0,"✔","-")</f>
        <v>-</v>
      </c>
      <c r="BY26" s="144" t="str">
        <f>IF('Design Fee'!HL26&gt;0,"✔","-")</f>
        <v>-</v>
      </c>
      <c r="BZ26" s="144" t="str">
        <f>IF('Design Fee'!HM26&gt;0,"✔","-")</f>
        <v>-</v>
      </c>
      <c r="CA26" s="144" t="str">
        <f>IF('Design Fee'!HN26&gt;0,"✔","-")</f>
        <v>-</v>
      </c>
      <c r="CB26" s="145"/>
      <c r="CC26" s="147" t="str">
        <f>IF('Design Fee'!II26&gt;0,"✔","-")</f>
        <v>-</v>
      </c>
      <c r="CD26" s="146"/>
      <c r="CE26" s="141" t="str">
        <f>IF('Design Fee'!IN26&gt;0,"✔","-")</f>
        <v>-</v>
      </c>
      <c r="CF26" s="141" t="str">
        <f>IF('Design Fee'!IO26&gt;0,"✔","-")</f>
        <v>-</v>
      </c>
      <c r="CG26" s="141" t="str">
        <f>IF('Design Fee'!IP26&gt;0,"✔","-")</f>
        <v>-</v>
      </c>
      <c r="CH26" s="141" t="str">
        <f>IF('Design Fee'!IQ26&gt;0,"✔","-")</f>
        <v>-</v>
      </c>
      <c r="CI26" s="141" t="str">
        <f>IF('Design Fee'!IR26&gt;0,"✔","-")</f>
        <v>-</v>
      </c>
      <c r="CJ26" s="142" t="str">
        <f>IF('Design Fee'!IT26&gt;0,"✔","-")</f>
        <v>-</v>
      </c>
      <c r="CK26" s="142" t="str">
        <f>IF('Design Fee'!IU26&gt;0,"✔","-")</f>
        <v>-</v>
      </c>
      <c r="CL26" s="142" t="str">
        <f>IF('Design Fee'!IV26&gt;0,"✔","-")</f>
        <v>-</v>
      </c>
      <c r="CM26" s="142" t="str">
        <f>IF('Design Fee'!IW26&gt;0,"✔","-")</f>
        <v>-</v>
      </c>
      <c r="CN26" s="142" t="str">
        <f>IF('Design Fee'!IX26&gt;0,"✔","-")</f>
        <v>-</v>
      </c>
      <c r="CO26" s="127"/>
      <c r="CP26" s="143" t="str">
        <f>IF('Design Fee'!JS26&gt;0,"✔","-")</f>
        <v>-</v>
      </c>
      <c r="CQ26" s="143" t="str">
        <f>IF('Design Fee'!JT26&gt;0,"✔","-")</f>
        <v>-</v>
      </c>
      <c r="CR26" s="143" t="str">
        <f>IF('Design Fee'!JU26&gt;0,"✔","-")</f>
        <v>-</v>
      </c>
      <c r="CS26" s="143" t="str">
        <f>IF('Design Fee'!JV26&gt;0,"✔","-")</f>
        <v>-</v>
      </c>
      <c r="CT26" s="143" t="str">
        <f>IF('Design Fee'!JW26&gt;0,"✔","-")</f>
        <v>-</v>
      </c>
      <c r="CU26" s="144" t="str">
        <f>IF('Design Fee'!JY26&gt;0,"✔","-")</f>
        <v>-</v>
      </c>
      <c r="CV26" s="144" t="str">
        <f>IF('Design Fee'!JZ26&gt;0,"✔","-")</f>
        <v>-</v>
      </c>
      <c r="CW26" s="144" t="str">
        <f>IF('Design Fee'!KA26&gt;0,"✔","-")</f>
        <v>-</v>
      </c>
      <c r="CX26" s="144" t="str">
        <f>IF('Design Fee'!KB26&gt;0,"✔","-")</f>
        <v>-</v>
      </c>
      <c r="CY26" s="144" t="str">
        <f>IF('Design Fee'!KC26&gt;0,"✔","-")</f>
        <v>-</v>
      </c>
      <c r="CZ26" s="145"/>
      <c r="DA26" s="143" t="str">
        <f>IF('Design Fee'!KX26&gt;0,"✔","-")</f>
        <v>-</v>
      </c>
      <c r="DB26" s="143" t="str">
        <f>IF('Design Fee'!KY26&gt;0,"✔","-")</f>
        <v>-</v>
      </c>
      <c r="DC26" s="143" t="str">
        <f>IF('Design Fee'!KZ26&gt;0,"✔","-")</f>
        <v>-</v>
      </c>
      <c r="DD26" s="143" t="str">
        <f>IF('Design Fee'!LA26&gt;0,"✔","-")</f>
        <v>-</v>
      </c>
      <c r="DE26" s="143" t="str">
        <f>IF('Design Fee'!LB26&gt;0,"✔","-")</f>
        <v>-</v>
      </c>
      <c r="DF26" s="144" t="str">
        <f>IF('Design Fee'!LD26&gt;0,"✔","-")</f>
        <v>-</v>
      </c>
      <c r="DG26" s="144" t="str">
        <f>IF('Design Fee'!LE26&gt;0,"✔","-")</f>
        <v>-</v>
      </c>
      <c r="DH26" s="144" t="str">
        <f>IF('Design Fee'!LF26&gt;0,"✔","-")</f>
        <v>-</v>
      </c>
      <c r="DI26" s="144" t="str">
        <f>IF('Design Fee'!LG26&gt;0,"✔","-")</f>
        <v>-</v>
      </c>
      <c r="DJ26" s="144" t="str">
        <f>IF('Design Fee'!LH26&gt;0,"✔","-")</f>
        <v>-</v>
      </c>
      <c r="DK26" s="145"/>
      <c r="DL26" s="147" t="str">
        <f>IF('Design Fee'!MC26&gt;0,"✔","-")</f>
        <v>-</v>
      </c>
      <c r="DM26" s="146"/>
      <c r="DN26" s="141" t="str">
        <f>IF('Design Fee'!MH26&gt;0,"✔","-")</f>
        <v>-</v>
      </c>
      <c r="DO26" s="141" t="str">
        <f>IF('Design Fee'!MI26&gt;0,"✔","-")</f>
        <v>-</v>
      </c>
      <c r="DP26" s="141" t="str">
        <f>IF('Design Fee'!MJ26&gt;0,"✔","-")</f>
        <v>-</v>
      </c>
      <c r="DQ26" s="141" t="str">
        <f>IF('Design Fee'!MK26&gt;0,"✔","-")</f>
        <v>-</v>
      </c>
      <c r="DR26" s="141" t="str">
        <f>IF('Design Fee'!ML26&gt;0,"✔","-")</f>
        <v>-</v>
      </c>
      <c r="DS26" s="142" t="str">
        <f>IF('Design Fee'!MN26&gt;0,"✔","-")</f>
        <v>-</v>
      </c>
      <c r="DT26" s="142" t="str">
        <f>IF('Design Fee'!MO26&gt;0,"✔","-")</f>
        <v>-</v>
      </c>
      <c r="DU26" s="142" t="str">
        <f>IF('Design Fee'!MP26&gt;0,"✔","-")</f>
        <v>-</v>
      </c>
      <c r="DV26" s="142" t="str">
        <f>IF('Design Fee'!MQ26&gt;0,"✔","-")</f>
        <v>-</v>
      </c>
      <c r="DW26" s="142" t="str">
        <f>IF('Design Fee'!MR26&gt;0,"✔","-")</f>
        <v>-</v>
      </c>
      <c r="DX26" s="127"/>
      <c r="DY26" s="143" t="str">
        <f>IF('Design Fee'!NM26&gt;0,"✔","-")</f>
        <v>-</v>
      </c>
      <c r="DZ26" s="143" t="str">
        <f>IF('Design Fee'!NN26&gt;0,"✔","-")</f>
        <v>-</v>
      </c>
      <c r="EA26" s="143" t="str">
        <f>IF('Design Fee'!NO26&gt;0,"✔","-")</f>
        <v>-</v>
      </c>
      <c r="EB26" s="143" t="str">
        <f>IF('Design Fee'!NP26&gt;0,"✔","-")</f>
        <v>-</v>
      </c>
      <c r="EC26" s="143" t="str">
        <f>IF('Design Fee'!NQ26&gt;0,"✔","-")</f>
        <v>-</v>
      </c>
      <c r="ED26" s="144" t="str">
        <f>IF('Design Fee'!NS26&gt;0,"✔","-")</f>
        <v>-</v>
      </c>
      <c r="EE26" s="144" t="str">
        <f>IF('Design Fee'!NT26&gt;0,"✔","-")</f>
        <v>-</v>
      </c>
      <c r="EF26" s="144" t="str">
        <f>IF('Design Fee'!NU26&gt;0,"✔","-")</f>
        <v>-</v>
      </c>
      <c r="EG26" s="144" t="str">
        <f>IF('Design Fee'!NV26&gt;0,"✔","-")</f>
        <v>-</v>
      </c>
      <c r="EH26" s="144" t="str">
        <f>IF('Design Fee'!NW26&gt;0,"✔","-")</f>
        <v>-</v>
      </c>
      <c r="EI26" s="145"/>
      <c r="EJ26" s="143" t="str">
        <f>IF('Design Fee'!OR26&gt;0,"✔","-")</f>
        <v>-</v>
      </c>
      <c r="EK26" s="143" t="str">
        <f>IF('Design Fee'!OS26&gt;0,"✔","-")</f>
        <v>-</v>
      </c>
      <c r="EL26" s="143" t="str">
        <f>IF('Design Fee'!OT26&gt;0,"✔","-")</f>
        <v>-</v>
      </c>
      <c r="EM26" s="143" t="str">
        <f>IF('Design Fee'!OU26&gt;0,"✔","-")</f>
        <v>-</v>
      </c>
      <c r="EN26" s="143" t="str">
        <f>IF('Design Fee'!OV26&gt;0,"✔","-")</f>
        <v>-</v>
      </c>
      <c r="EO26" s="144" t="str">
        <f>IF('Design Fee'!OX26&gt;0,"✔","-")</f>
        <v>-</v>
      </c>
      <c r="EP26" s="144" t="str">
        <f>IF('Design Fee'!OY26&gt;0,"✔","-")</f>
        <v>-</v>
      </c>
      <c r="EQ26" s="144" t="str">
        <f>IF('Design Fee'!OZ26&gt;0,"✔","-")</f>
        <v>-</v>
      </c>
      <c r="ER26" s="144" t="str">
        <f>IF('Design Fee'!PA26&gt;0,"✔","-")</f>
        <v>-</v>
      </c>
      <c r="ES26" s="144" t="str">
        <f>IF('Design Fee'!PB26&gt;0,"✔","-")</f>
        <v>-</v>
      </c>
      <c r="ET26" s="145"/>
    </row>
    <row r="27" spans="2:150" ht="12.6" hidden="1" customHeight="1" outlineLevel="2">
      <c r="B27" s="138"/>
      <c r="C27" s="138">
        <v>4</v>
      </c>
      <c r="D27" s="148" t="s">
        <v>31</v>
      </c>
      <c r="E27" s="148"/>
      <c r="F27" s="391"/>
      <c r="G27" s="391"/>
      <c r="H27" s="391"/>
      <c r="I27" s="570"/>
      <c r="J27" s="78"/>
      <c r="K27" s="147" t="str">
        <f>IF('Design Fee'!AU27&gt;0,"✔","-")</f>
        <v>-</v>
      </c>
      <c r="L27" s="140"/>
      <c r="M27" s="141" t="str">
        <f>IF('Design Fee'!AZ27&gt;0,"✔","-")</f>
        <v>-</v>
      </c>
      <c r="N27" s="141" t="str">
        <f>IF('Design Fee'!BA27&gt;0,"✔","-")</f>
        <v>-</v>
      </c>
      <c r="O27" s="141" t="str">
        <f>IF('Design Fee'!BB27&gt;0,"✔","-")</f>
        <v>-</v>
      </c>
      <c r="P27" s="141" t="str">
        <f>IF('Design Fee'!BC27&gt;0,"✔","-")</f>
        <v>-</v>
      </c>
      <c r="Q27" s="141" t="str">
        <f>IF('Design Fee'!BD27&gt;0,"✔","-")</f>
        <v>-</v>
      </c>
      <c r="R27" s="142" t="str">
        <f>IF('Design Fee'!BF27&gt;0,"✔","-")</f>
        <v>-</v>
      </c>
      <c r="S27" s="142" t="str">
        <f>IF('Design Fee'!BG27&gt;0,"✔","-")</f>
        <v>-</v>
      </c>
      <c r="T27" s="142" t="str">
        <f>IF('Design Fee'!BH27&gt;0,"✔","-")</f>
        <v>-</v>
      </c>
      <c r="U27" s="142" t="str">
        <f>IF('Design Fee'!BI27&gt;0,"✔","-")</f>
        <v>-</v>
      </c>
      <c r="V27" s="142" t="str">
        <f>IF('Design Fee'!BJ27&gt;0,"✔","-")</f>
        <v>-</v>
      </c>
      <c r="W27" s="348"/>
      <c r="X27" s="143" t="str">
        <f>IF('Design Fee'!CE27&gt;0,"✔","-")</f>
        <v>-</v>
      </c>
      <c r="Y27" s="143" t="str">
        <f>IF('Design Fee'!CF27&gt;0,"✔","-")</f>
        <v>-</v>
      </c>
      <c r="Z27" s="143" t="str">
        <f>IF('Design Fee'!CG27&gt;0,"✔","-")</f>
        <v>-</v>
      </c>
      <c r="AA27" s="143" t="str">
        <f>IF('Design Fee'!CH27&gt;0,"✔","-")</f>
        <v>-</v>
      </c>
      <c r="AB27" s="143" t="str">
        <f>IF('Design Fee'!CI27&gt;0,"✔","-")</f>
        <v>-</v>
      </c>
      <c r="AC27" s="144" t="str">
        <f>IF('Design Fee'!CK27&gt;0,"✔","-")</f>
        <v>-</v>
      </c>
      <c r="AD27" s="144" t="str">
        <f>IF('Design Fee'!CL27&gt;0,"✔","-")</f>
        <v>-</v>
      </c>
      <c r="AE27" s="144" t="str">
        <f>IF('Design Fee'!CM27&gt;0,"✔","-")</f>
        <v>-</v>
      </c>
      <c r="AF27" s="144" t="str">
        <f>IF('Design Fee'!CN27&gt;0,"✔","-")</f>
        <v>-</v>
      </c>
      <c r="AG27" s="144" t="str">
        <f>IF('Design Fee'!CO27&gt;0,"✔","-")</f>
        <v>-</v>
      </c>
      <c r="AH27" s="145"/>
      <c r="AI27" s="143" t="str">
        <f>IF('Design Fee'!DJ27&gt;0,"✔","-")</f>
        <v>-</v>
      </c>
      <c r="AJ27" s="143" t="str">
        <f>IF('Design Fee'!DK27&gt;0,"✔","-")</f>
        <v>-</v>
      </c>
      <c r="AK27" s="143" t="str">
        <f>IF('Design Fee'!DL27&gt;0,"✔","-")</f>
        <v>-</v>
      </c>
      <c r="AL27" s="143" t="str">
        <f>IF('Design Fee'!DM27&gt;0,"✔","-")</f>
        <v>-</v>
      </c>
      <c r="AM27" s="143" t="str">
        <f>IF('Design Fee'!DN27&gt;0,"✔","-")</f>
        <v>-</v>
      </c>
      <c r="AN27" s="144" t="str">
        <f>IF('Design Fee'!DP27&gt;0,"✔","-")</f>
        <v>-</v>
      </c>
      <c r="AO27" s="144" t="str">
        <f>IF('Design Fee'!DQ27&gt;0,"✔","-")</f>
        <v>-</v>
      </c>
      <c r="AP27" s="144" t="str">
        <f>IF('Design Fee'!DR27&gt;0,"✔","-")</f>
        <v>-</v>
      </c>
      <c r="AQ27" s="144" t="str">
        <f>IF('Design Fee'!DS27&gt;0,"✔","-")</f>
        <v>-</v>
      </c>
      <c r="AR27" s="144" t="str">
        <f>IF('Design Fee'!DT27&gt;0,"✔","-")</f>
        <v>-</v>
      </c>
      <c r="AS27" s="145"/>
      <c r="AT27" s="147" t="str">
        <f>IF('Design Fee'!EO27&gt;0,"✔","-")</f>
        <v>-</v>
      </c>
      <c r="AU27" s="146"/>
      <c r="AV27" s="141" t="str">
        <f>IF('Design Fee'!ET27&gt;0,"✔","-")</f>
        <v>-</v>
      </c>
      <c r="AW27" s="141" t="str">
        <f>IF('Design Fee'!EU27&gt;0,"✔","-")</f>
        <v>-</v>
      </c>
      <c r="AX27" s="141" t="str">
        <f>IF('Design Fee'!EV27&gt;0,"✔","-")</f>
        <v>-</v>
      </c>
      <c r="AY27" s="141" t="str">
        <f>IF('Design Fee'!EW27&gt;0,"✔","-")</f>
        <v>-</v>
      </c>
      <c r="AZ27" s="141" t="str">
        <f>IF('Design Fee'!EX27&gt;0,"✔","-")</f>
        <v>-</v>
      </c>
      <c r="BA27" s="142" t="str">
        <f>IF('Design Fee'!EZ27&gt;0,"✔","-")</f>
        <v>-</v>
      </c>
      <c r="BB27" s="142" t="str">
        <f>IF('Design Fee'!FA27&gt;0,"✔","-")</f>
        <v>-</v>
      </c>
      <c r="BC27" s="142" t="str">
        <f>IF('Design Fee'!FB27&gt;0,"✔","-")</f>
        <v>-</v>
      </c>
      <c r="BD27" s="142" t="str">
        <f>IF('Design Fee'!FC27&gt;0,"✔","-")</f>
        <v>-</v>
      </c>
      <c r="BE27" s="142" t="str">
        <f>IF('Design Fee'!FD27&gt;0,"✔","-")</f>
        <v>-</v>
      </c>
      <c r="BF27" s="127"/>
      <c r="BG27" s="143" t="str">
        <f>IF('Design Fee'!FY27&gt;0,"✔","-")</f>
        <v>-</v>
      </c>
      <c r="BH27" s="143" t="str">
        <f>IF('Design Fee'!FZ27&gt;0,"✔","-")</f>
        <v>-</v>
      </c>
      <c r="BI27" s="143" t="str">
        <f>IF('Design Fee'!GA27&gt;0,"✔","-")</f>
        <v>-</v>
      </c>
      <c r="BJ27" s="143" t="str">
        <f>IF('Design Fee'!GB27&gt;0,"✔","-")</f>
        <v>-</v>
      </c>
      <c r="BK27" s="143" t="str">
        <f>IF('Design Fee'!GC27&gt;0,"✔","-")</f>
        <v>-</v>
      </c>
      <c r="BL27" s="144" t="str">
        <f>IF('Design Fee'!GE27&gt;0,"✔","-")</f>
        <v>-</v>
      </c>
      <c r="BM27" s="144" t="str">
        <f>IF('Design Fee'!GF27&gt;0,"✔","-")</f>
        <v>-</v>
      </c>
      <c r="BN27" s="144" t="str">
        <f>IF('Design Fee'!GG27&gt;0,"✔","-")</f>
        <v>-</v>
      </c>
      <c r="BO27" s="144" t="str">
        <f>IF('Design Fee'!GH27&gt;0,"✔","-")</f>
        <v>-</v>
      </c>
      <c r="BP27" s="144" t="str">
        <f>IF('Design Fee'!GI27&gt;0,"✔","-")</f>
        <v>-</v>
      </c>
      <c r="BQ27" s="145"/>
      <c r="BR27" s="143" t="str">
        <f>IF('Design Fee'!HD27&gt;0,"✔","-")</f>
        <v>-</v>
      </c>
      <c r="BS27" s="143" t="str">
        <f>IF('Design Fee'!HE27&gt;0,"✔","-")</f>
        <v>-</v>
      </c>
      <c r="BT27" s="143" t="str">
        <f>IF('Design Fee'!HF27&gt;0,"✔","-")</f>
        <v>-</v>
      </c>
      <c r="BU27" s="143" t="str">
        <f>IF('Design Fee'!HG27&gt;0,"✔","-")</f>
        <v>-</v>
      </c>
      <c r="BV27" s="143" t="str">
        <f>IF('Design Fee'!HH27&gt;0,"✔","-")</f>
        <v>-</v>
      </c>
      <c r="BW27" s="144" t="str">
        <f>IF('Design Fee'!HJ27&gt;0,"✔","-")</f>
        <v>-</v>
      </c>
      <c r="BX27" s="144" t="str">
        <f>IF('Design Fee'!HK27&gt;0,"✔","-")</f>
        <v>-</v>
      </c>
      <c r="BY27" s="144" t="str">
        <f>IF('Design Fee'!HL27&gt;0,"✔","-")</f>
        <v>-</v>
      </c>
      <c r="BZ27" s="144" t="str">
        <f>IF('Design Fee'!HM27&gt;0,"✔","-")</f>
        <v>-</v>
      </c>
      <c r="CA27" s="144" t="str">
        <f>IF('Design Fee'!HN27&gt;0,"✔","-")</f>
        <v>-</v>
      </c>
      <c r="CB27" s="145"/>
      <c r="CC27" s="147" t="str">
        <f>IF('Design Fee'!II27&gt;0,"✔","-")</f>
        <v>-</v>
      </c>
      <c r="CD27" s="146"/>
      <c r="CE27" s="141" t="str">
        <f>IF('Design Fee'!IN27&gt;0,"✔","-")</f>
        <v>-</v>
      </c>
      <c r="CF27" s="141" t="str">
        <f>IF('Design Fee'!IO27&gt;0,"✔","-")</f>
        <v>-</v>
      </c>
      <c r="CG27" s="141" t="str">
        <f>IF('Design Fee'!IP27&gt;0,"✔","-")</f>
        <v>-</v>
      </c>
      <c r="CH27" s="141" t="str">
        <f>IF('Design Fee'!IQ27&gt;0,"✔","-")</f>
        <v>-</v>
      </c>
      <c r="CI27" s="141" t="str">
        <f>IF('Design Fee'!IR27&gt;0,"✔","-")</f>
        <v>-</v>
      </c>
      <c r="CJ27" s="142" t="str">
        <f>IF('Design Fee'!IT27&gt;0,"✔","-")</f>
        <v>-</v>
      </c>
      <c r="CK27" s="142" t="str">
        <f>IF('Design Fee'!IU27&gt;0,"✔","-")</f>
        <v>-</v>
      </c>
      <c r="CL27" s="142" t="str">
        <f>IF('Design Fee'!IV27&gt;0,"✔","-")</f>
        <v>-</v>
      </c>
      <c r="CM27" s="142" t="str">
        <f>IF('Design Fee'!IW27&gt;0,"✔","-")</f>
        <v>-</v>
      </c>
      <c r="CN27" s="142" t="str">
        <f>IF('Design Fee'!IX27&gt;0,"✔","-")</f>
        <v>-</v>
      </c>
      <c r="CO27" s="127"/>
      <c r="CP27" s="143" t="str">
        <f>IF('Design Fee'!JS27&gt;0,"✔","-")</f>
        <v>-</v>
      </c>
      <c r="CQ27" s="143" t="str">
        <f>IF('Design Fee'!JT27&gt;0,"✔","-")</f>
        <v>-</v>
      </c>
      <c r="CR27" s="143" t="str">
        <f>IF('Design Fee'!JU27&gt;0,"✔","-")</f>
        <v>-</v>
      </c>
      <c r="CS27" s="143" t="str">
        <f>IF('Design Fee'!JV27&gt;0,"✔","-")</f>
        <v>-</v>
      </c>
      <c r="CT27" s="143" t="str">
        <f>IF('Design Fee'!JW27&gt;0,"✔","-")</f>
        <v>-</v>
      </c>
      <c r="CU27" s="144" t="str">
        <f>IF('Design Fee'!JY27&gt;0,"✔","-")</f>
        <v>-</v>
      </c>
      <c r="CV27" s="144" t="str">
        <f>IF('Design Fee'!JZ27&gt;0,"✔","-")</f>
        <v>-</v>
      </c>
      <c r="CW27" s="144" t="str">
        <f>IF('Design Fee'!KA27&gt;0,"✔","-")</f>
        <v>-</v>
      </c>
      <c r="CX27" s="144" t="str">
        <f>IF('Design Fee'!KB27&gt;0,"✔","-")</f>
        <v>-</v>
      </c>
      <c r="CY27" s="144" t="str">
        <f>IF('Design Fee'!KC27&gt;0,"✔","-")</f>
        <v>-</v>
      </c>
      <c r="CZ27" s="145"/>
      <c r="DA27" s="143" t="str">
        <f>IF('Design Fee'!KX27&gt;0,"✔","-")</f>
        <v>-</v>
      </c>
      <c r="DB27" s="143" t="str">
        <f>IF('Design Fee'!KY27&gt;0,"✔","-")</f>
        <v>-</v>
      </c>
      <c r="DC27" s="143" t="str">
        <f>IF('Design Fee'!KZ27&gt;0,"✔","-")</f>
        <v>-</v>
      </c>
      <c r="DD27" s="143" t="str">
        <f>IF('Design Fee'!LA27&gt;0,"✔","-")</f>
        <v>-</v>
      </c>
      <c r="DE27" s="143" t="str">
        <f>IF('Design Fee'!LB27&gt;0,"✔","-")</f>
        <v>-</v>
      </c>
      <c r="DF27" s="144" t="str">
        <f>IF('Design Fee'!LD27&gt;0,"✔","-")</f>
        <v>-</v>
      </c>
      <c r="DG27" s="144" t="str">
        <f>IF('Design Fee'!LE27&gt;0,"✔","-")</f>
        <v>-</v>
      </c>
      <c r="DH27" s="144" t="str">
        <f>IF('Design Fee'!LF27&gt;0,"✔","-")</f>
        <v>-</v>
      </c>
      <c r="DI27" s="144" t="str">
        <f>IF('Design Fee'!LG27&gt;0,"✔","-")</f>
        <v>-</v>
      </c>
      <c r="DJ27" s="144" t="str">
        <f>IF('Design Fee'!LH27&gt;0,"✔","-")</f>
        <v>-</v>
      </c>
      <c r="DK27" s="145"/>
      <c r="DL27" s="147" t="str">
        <f>IF('Design Fee'!MC27&gt;0,"✔","-")</f>
        <v>-</v>
      </c>
      <c r="DM27" s="146"/>
      <c r="DN27" s="141" t="str">
        <f>IF('Design Fee'!MH27&gt;0,"✔","-")</f>
        <v>-</v>
      </c>
      <c r="DO27" s="141" t="str">
        <f>IF('Design Fee'!MI27&gt;0,"✔","-")</f>
        <v>-</v>
      </c>
      <c r="DP27" s="141" t="str">
        <f>IF('Design Fee'!MJ27&gt;0,"✔","-")</f>
        <v>-</v>
      </c>
      <c r="DQ27" s="141" t="str">
        <f>IF('Design Fee'!MK27&gt;0,"✔","-")</f>
        <v>-</v>
      </c>
      <c r="DR27" s="141" t="str">
        <f>IF('Design Fee'!ML27&gt;0,"✔","-")</f>
        <v>-</v>
      </c>
      <c r="DS27" s="142" t="str">
        <f>IF('Design Fee'!MN27&gt;0,"✔","-")</f>
        <v>-</v>
      </c>
      <c r="DT27" s="142" t="str">
        <f>IF('Design Fee'!MO27&gt;0,"✔","-")</f>
        <v>-</v>
      </c>
      <c r="DU27" s="142" t="str">
        <f>IF('Design Fee'!MP27&gt;0,"✔","-")</f>
        <v>-</v>
      </c>
      <c r="DV27" s="142" t="str">
        <f>IF('Design Fee'!MQ27&gt;0,"✔","-")</f>
        <v>-</v>
      </c>
      <c r="DW27" s="142" t="str">
        <f>IF('Design Fee'!MR27&gt;0,"✔","-")</f>
        <v>-</v>
      </c>
      <c r="DX27" s="127"/>
      <c r="DY27" s="143" t="str">
        <f>IF('Design Fee'!NM27&gt;0,"✔","-")</f>
        <v>-</v>
      </c>
      <c r="DZ27" s="143" t="str">
        <f>IF('Design Fee'!NN27&gt;0,"✔","-")</f>
        <v>-</v>
      </c>
      <c r="EA27" s="143" t="str">
        <f>IF('Design Fee'!NO27&gt;0,"✔","-")</f>
        <v>-</v>
      </c>
      <c r="EB27" s="143" t="str">
        <f>IF('Design Fee'!NP27&gt;0,"✔","-")</f>
        <v>-</v>
      </c>
      <c r="EC27" s="143" t="str">
        <f>IF('Design Fee'!NQ27&gt;0,"✔","-")</f>
        <v>-</v>
      </c>
      <c r="ED27" s="144" t="str">
        <f>IF('Design Fee'!NS27&gt;0,"✔","-")</f>
        <v>-</v>
      </c>
      <c r="EE27" s="144" t="str">
        <f>IF('Design Fee'!NT27&gt;0,"✔","-")</f>
        <v>-</v>
      </c>
      <c r="EF27" s="144" t="str">
        <f>IF('Design Fee'!NU27&gt;0,"✔","-")</f>
        <v>-</v>
      </c>
      <c r="EG27" s="144" t="str">
        <f>IF('Design Fee'!NV27&gt;0,"✔","-")</f>
        <v>-</v>
      </c>
      <c r="EH27" s="144" t="str">
        <f>IF('Design Fee'!NW27&gt;0,"✔","-")</f>
        <v>-</v>
      </c>
      <c r="EI27" s="145"/>
      <c r="EJ27" s="143" t="str">
        <f>IF('Design Fee'!OR27&gt;0,"✔","-")</f>
        <v>-</v>
      </c>
      <c r="EK27" s="143" t="str">
        <f>IF('Design Fee'!OS27&gt;0,"✔","-")</f>
        <v>-</v>
      </c>
      <c r="EL27" s="143" t="str">
        <f>IF('Design Fee'!OT27&gt;0,"✔","-")</f>
        <v>-</v>
      </c>
      <c r="EM27" s="143" t="str">
        <f>IF('Design Fee'!OU27&gt;0,"✔","-")</f>
        <v>-</v>
      </c>
      <c r="EN27" s="143" t="str">
        <f>IF('Design Fee'!OV27&gt;0,"✔","-")</f>
        <v>-</v>
      </c>
      <c r="EO27" s="144" t="str">
        <f>IF('Design Fee'!OX27&gt;0,"✔","-")</f>
        <v>-</v>
      </c>
      <c r="EP27" s="144" t="str">
        <f>IF('Design Fee'!OY27&gt;0,"✔","-")</f>
        <v>-</v>
      </c>
      <c r="EQ27" s="144" t="str">
        <f>IF('Design Fee'!OZ27&gt;0,"✔","-")</f>
        <v>-</v>
      </c>
      <c r="ER27" s="144" t="str">
        <f>IF('Design Fee'!PA27&gt;0,"✔","-")</f>
        <v>-</v>
      </c>
      <c r="ES27" s="144" t="str">
        <f>IF('Design Fee'!PB27&gt;0,"✔","-")</f>
        <v>-</v>
      </c>
      <c r="ET27" s="145"/>
    </row>
    <row r="28" spans="2:150" ht="12.6" hidden="1" customHeight="1" outlineLevel="2">
      <c r="B28" s="138"/>
      <c r="C28" s="138">
        <v>5</v>
      </c>
      <c r="D28" s="148" t="s">
        <v>32</v>
      </c>
      <c r="E28" s="148"/>
      <c r="F28" s="391"/>
      <c r="G28" s="391"/>
      <c r="H28" s="391"/>
      <c r="I28" s="570"/>
      <c r="J28" s="148"/>
      <c r="K28" s="149" t="str">
        <f>IF('Design Fee'!AU28&gt;0,"✔","-")</f>
        <v>-</v>
      </c>
      <c r="L28" s="150"/>
      <c r="M28" s="141" t="str">
        <f>IF('Design Fee'!AZ28&gt;0,"✔","-")</f>
        <v>-</v>
      </c>
      <c r="N28" s="141" t="str">
        <f>IF('Design Fee'!BA28&gt;0,"✔","-")</f>
        <v>-</v>
      </c>
      <c r="O28" s="141" t="str">
        <f>IF('Design Fee'!BB28&gt;0,"✔","-")</f>
        <v>-</v>
      </c>
      <c r="P28" s="141" t="str">
        <f>IF('Design Fee'!BC28&gt;0,"✔","-")</f>
        <v>-</v>
      </c>
      <c r="Q28" s="141" t="str">
        <f>IF('Design Fee'!BD28&gt;0,"✔","-")</f>
        <v>-</v>
      </c>
      <c r="R28" s="142" t="str">
        <f>IF('Design Fee'!BF28&gt;0,"✔","-")</f>
        <v>-</v>
      </c>
      <c r="S28" s="142" t="str">
        <f>IF('Design Fee'!BG28&gt;0,"✔","-")</f>
        <v>-</v>
      </c>
      <c r="T28" s="142" t="str">
        <f>IF('Design Fee'!BH28&gt;0,"✔","-")</f>
        <v>-</v>
      </c>
      <c r="U28" s="142" t="str">
        <f>IF('Design Fee'!BI28&gt;0,"✔","-")</f>
        <v>-</v>
      </c>
      <c r="V28" s="142" t="str">
        <f>IF('Design Fee'!BJ28&gt;0,"✔","-")</f>
        <v>-</v>
      </c>
      <c r="W28" s="348"/>
      <c r="X28" s="143" t="str">
        <f>IF('Design Fee'!CE28&gt;0,"✔","-")</f>
        <v>-</v>
      </c>
      <c r="Y28" s="143" t="str">
        <f>IF('Design Fee'!CF28&gt;0,"✔","-")</f>
        <v>-</v>
      </c>
      <c r="Z28" s="143" t="str">
        <f>IF('Design Fee'!CG28&gt;0,"✔","-")</f>
        <v>-</v>
      </c>
      <c r="AA28" s="143" t="str">
        <f>IF('Design Fee'!CH28&gt;0,"✔","-")</f>
        <v>-</v>
      </c>
      <c r="AB28" s="143" t="str">
        <f>IF('Design Fee'!CI28&gt;0,"✔","-")</f>
        <v>-</v>
      </c>
      <c r="AC28" s="144" t="str">
        <f>IF('Design Fee'!CK28&gt;0,"✔","-")</f>
        <v>-</v>
      </c>
      <c r="AD28" s="144" t="str">
        <f>IF('Design Fee'!CL28&gt;0,"✔","-")</f>
        <v>-</v>
      </c>
      <c r="AE28" s="144" t="str">
        <f>IF('Design Fee'!CM28&gt;0,"✔","-")</f>
        <v>-</v>
      </c>
      <c r="AF28" s="144" t="str">
        <f>IF('Design Fee'!CN28&gt;0,"✔","-")</f>
        <v>-</v>
      </c>
      <c r="AG28" s="144" t="str">
        <f>IF('Design Fee'!CO28&gt;0,"✔","-")</f>
        <v>-</v>
      </c>
      <c r="AH28" s="145"/>
      <c r="AI28" s="143" t="str">
        <f>IF('Design Fee'!DJ28&gt;0,"✔","-")</f>
        <v>-</v>
      </c>
      <c r="AJ28" s="143" t="str">
        <f>IF('Design Fee'!DK28&gt;0,"✔","-")</f>
        <v>-</v>
      </c>
      <c r="AK28" s="143" t="str">
        <f>IF('Design Fee'!DL28&gt;0,"✔","-")</f>
        <v>-</v>
      </c>
      <c r="AL28" s="143" t="str">
        <f>IF('Design Fee'!DM28&gt;0,"✔","-")</f>
        <v>-</v>
      </c>
      <c r="AM28" s="143" t="str">
        <f>IF('Design Fee'!DN28&gt;0,"✔","-")</f>
        <v>-</v>
      </c>
      <c r="AN28" s="144" t="str">
        <f>IF('Design Fee'!DP28&gt;0,"✔","-")</f>
        <v>-</v>
      </c>
      <c r="AO28" s="144" t="str">
        <f>IF('Design Fee'!DQ28&gt;0,"✔","-")</f>
        <v>-</v>
      </c>
      <c r="AP28" s="144" t="str">
        <f>IF('Design Fee'!DR28&gt;0,"✔","-")</f>
        <v>-</v>
      </c>
      <c r="AQ28" s="144" t="str">
        <f>IF('Design Fee'!DS28&gt;0,"✔","-")</f>
        <v>-</v>
      </c>
      <c r="AR28" s="144" t="str">
        <f>IF('Design Fee'!DT28&gt;0,"✔","-")</f>
        <v>-</v>
      </c>
      <c r="AS28" s="145"/>
      <c r="AT28" s="149" t="str">
        <f>IF('Design Fee'!EO28&gt;0,"✔","-")</f>
        <v>-</v>
      </c>
      <c r="AU28" s="151"/>
      <c r="AV28" s="141" t="str">
        <f>IF('Design Fee'!ET28&gt;0,"✔","-")</f>
        <v>-</v>
      </c>
      <c r="AW28" s="141" t="str">
        <f>IF('Design Fee'!EU28&gt;0,"✔","-")</f>
        <v>-</v>
      </c>
      <c r="AX28" s="141" t="str">
        <f>IF('Design Fee'!EV28&gt;0,"✔","-")</f>
        <v>-</v>
      </c>
      <c r="AY28" s="141" t="str">
        <f>IF('Design Fee'!EW28&gt;0,"✔","-")</f>
        <v>-</v>
      </c>
      <c r="AZ28" s="141" t="str">
        <f>IF('Design Fee'!EX28&gt;0,"✔","-")</f>
        <v>-</v>
      </c>
      <c r="BA28" s="142" t="str">
        <f>IF('Design Fee'!EZ28&gt;0,"✔","-")</f>
        <v>-</v>
      </c>
      <c r="BB28" s="142" t="str">
        <f>IF('Design Fee'!FA28&gt;0,"✔","-")</f>
        <v>-</v>
      </c>
      <c r="BC28" s="142" t="str">
        <f>IF('Design Fee'!FB28&gt;0,"✔","-")</f>
        <v>-</v>
      </c>
      <c r="BD28" s="142" t="str">
        <f>IF('Design Fee'!FC28&gt;0,"✔","-")</f>
        <v>-</v>
      </c>
      <c r="BE28" s="142" t="str">
        <f>IF('Design Fee'!FD28&gt;0,"✔","-")</f>
        <v>-</v>
      </c>
      <c r="BF28" s="127"/>
      <c r="BG28" s="143" t="str">
        <f>IF('Design Fee'!FY28&gt;0,"✔","-")</f>
        <v>-</v>
      </c>
      <c r="BH28" s="143" t="str">
        <f>IF('Design Fee'!FZ28&gt;0,"✔","-")</f>
        <v>-</v>
      </c>
      <c r="BI28" s="143" t="str">
        <f>IF('Design Fee'!GA28&gt;0,"✔","-")</f>
        <v>-</v>
      </c>
      <c r="BJ28" s="143" t="str">
        <f>IF('Design Fee'!GB28&gt;0,"✔","-")</f>
        <v>-</v>
      </c>
      <c r="BK28" s="143" t="str">
        <f>IF('Design Fee'!GC28&gt;0,"✔","-")</f>
        <v>-</v>
      </c>
      <c r="BL28" s="144" t="str">
        <f>IF('Design Fee'!GE28&gt;0,"✔","-")</f>
        <v>-</v>
      </c>
      <c r="BM28" s="144" t="str">
        <f>IF('Design Fee'!GF28&gt;0,"✔","-")</f>
        <v>-</v>
      </c>
      <c r="BN28" s="144" t="str">
        <f>IF('Design Fee'!GG28&gt;0,"✔","-")</f>
        <v>-</v>
      </c>
      <c r="BO28" s="144" t="str">
        <f>IF('Design Fee'!GH28&gt;0,"✔","-")</f>
        <v>-</v>
      </c>
      <c r="BP28" s="144" t="str">
        <f>IF('Design Fee'!GI28&gt;0,"✔","-")</f>
        <v>-</v>
      </c>
      <c r="BQ28" s="145"/>
      <c r="BR28" s="143" t="str">
        <f>IF('Design Fee'!HD28&gt;0,"✔","-")</f>
        <v>-</v>
      </c>
      <c r="BS28" s="143" t="str">
        <f>IF('Design Fee'!HE28&gt;0,"✔","-")</f>
        <v>-</v>
      </c>
      <c r="BT28" s="143" t="str">
        <f>IF('Design Fee'!HF28&gt;0,"✔","-")</f>
        <v>-</v>
      </c>
      <c r="BU28" s="143" t="str">
        <f>IF('Design Fee'!HG28&gt;0,"✔","-")</f>
        <v>-</v>
      </c>
      <c r="BV28" s="143" t="str">
        <f>IF('Design Fee'!HH28&gt;0,"✔","-")</f>
        <v>-</v>
      </c>
      <c r="BW28" s="144" t="str">
        <f>IF('Design Fee'!HJ28&gt;0,"✔","-")</f>
        <v>-</v>
      </c>
      <c r="BX28" s="144" t="str">
        <f>IF('Design Fee'!HK28&gt;0,"✔","-")</f>
        <v>-</v>
      </c>
      <c r="BY28" s="144" t="str">
        <f>IF('Design Fee'!HL28&gt;0,"✔","-")</f>
        <v>-</v>
      </c>
      <c r="BZ28" s="144" t="str">
        <f>IF('Design Fee'!HM28&gt;0,"✔","-")</f>
        <v>-</v>
      </c>
      <c r="CA28" s="144" t="str">
        <f>IF('Design Fee'!HN28&gt;0,"✔","-")</f>
        <v>-</v>
      </c>
      <c r="CB28" s="145"/>
      <c r="CC28" s="149" t="str">
        <f>IF('Design Fee'!II28&gt;0,"✔","-")</f>
        <v>-</v>
      </c>
      <c r="CD28" s="151"/>
      <c r="CE28" s="141" t="str">
        <f>IF('Design Fee'!IN28&gt;0,"✔","-")</f>
        <v>-</v>
      </c>
      <c r="CF28" s="141" t="str">
        <f>IF('Design Fee'!IO28&gt;0,"✔","-")</f>
        <v>-</v>
      </c>
      <c r="CG28" s="141" t="str">
        <f>IF('Design Fee'!IP28&gt;0,"✔","-")</f>
        <v>-</v>
      </c>
      <c r="CH28" s="141" t="str">
        <f>IF('Design Fee'!IQ28&gt;0,"✔","-")</f>
        <v>-</v>
      </c>
      <c r="CI28" s="141" t="str">
        <f>IF('Design Fee'!IR28&gt;0,"✔","-")</f>
        <v>-</v>
      </c>
      <c r="CJ28" s="142" t="str">
        <f>IF('Design Fee'!IT28&gt;0,"✔","-")</f>
        <v>-</v>
      </c>
      <c r="CK28" s="142" t="str">
        <f>IF('Design Fee'!IU28&gt;0,"✔","-")</f>
        <v>-</v>
      </c>
      <c r="CL28" s="142" t="str">
        <f>IF('Design Fee'!IV28&gt;0,"✔","-")</f>
        <v>-</v>
      </c>
      <c r="CM28" s="142" t="str">
        <f>IF('Design Fee'!IW28&gt;0,"✔","-")</f>
        <v>-</v>
      </c>
      <c r="CN28" s="142" t="str">
        <f>IF('Design Fee'!IX28&gt;0,"✔","-")</f>
        <v>-</v>
      </c>
      <c r="CO28" s="127"/>
      <c r="CP28" s="143" t="str">
        <f>IF('Design Fee'!JS28&gt;0,"✔","-")</f>
        <v>-</v>
      </c>
      <c r="CQ28" s="143" t="str">
        <f>IF('Design Fee'!JT28&gt;0,"✔","-")</f>
        <v>-</v>
      </c>
      <c r="CR28" s="143" t="str">
        <f>IF('Design Fee'!JU28&gt;0,"✔","-")</f>
        <v>-</v>
      </c>
      <c r="CS28" s="143" t="str">
        <f>IF('Design Fee'!JV28&gt;0,"✔","-")</f>
        <v>-</v>
      </c>
      <c r="CT28" s="143" t="str">
        <f>IF('Design Fee'!JW28&gt;0,"✔","-")</f>
        <v>-</v>
      </c>
      <c r="CU28" s="144" t="str">
        <f>IF('Design Fee'!JY28&gt;0,"✔","-")</f>
        <v>-</v>
      </c>
      <c r="CV28" s="144" t="str">
        <f>IF('Design Fee'!JZ28&gt;0,"✔","-")</f>
        <v>-</v>
      </c>
      <c r="CW28" s="144" t="str">
        <f>IF('Design Fee'!KA28&gt;0,"✔","-")</f>
        <v>-</v>
      </c>
      <c r="CX28" s="144" t="str">
        <f>IF('Design Fee'!KB28&gt;0,"✔","-")</f>
        <v>-</v>
      </c>
      <c r="CY28" s="144" t="str">
        <f>IF('Design Fee'!KC28&gt;0,"✔","-")</f>
        <v>-</v>
      </c>
      <c r="CZ28" s="145"/>
      <c r="DA28" s="143" t="str">
        <f>IF('Design Fee'!KX28&gt;0,"✔","-")</f>
        <v>-</v>
      </c>
      <c r="DB28" s="143" t="str">
        <f>IF('Design Fee'!KY28&gt;0,"✔","-")</f>
        <v>-</v>
      </c>
      <c r="DC28" s="143" t="str">
        <f>IF('Design Fee'!KZ28&gt;0,"✔","-")</f>
        <v>-</v>
      </c>
      <c r="DD28" s="143" t="str">
        <f>IF('Design Fee'!LA28&gt;0,"✔","-")</f>
        <v>-</v>
      </c>
      <c r="DE28" s="143" t="str">
        <f>IF('Design Fee'!LB28&gt;0,"✔","-")</f>
        <v>-</v>
      </c>
      <c r="DF28" s="144" t="str">
        <f>IF('Design Fee'!LD28&gt;0,"✔","-")</f>
        <v>-</v>
      </c>
      <c r="DG28" s="144" t="str">
        <f>IF('Design Fee'!LE28&gt;0,"✔","-")</f>
        <v>-</v>
      </c>
      <c r="DH28" s="144" t="str">
        <f>IF('Design Fee'!LF28&gt;0,"✔","-")</f>
        <v>-</v>
      </c>
      <c r="DI28" s="144" t="str">
        <f>IF('Design Fee'!LG28&gt;0,"✔","-")</f>
        <v>-</v>
      </c>
      <c r="DJ28" s="144" t="str">
        <f>IF('Design Fee'!LH28&gt;0,"✔","-")</f>
        <v>-</v>
      </c>
      <c r="DK28" s="145"/>
      <c r="DL28" s="149" t="str">
        <f>IF('Design Fee'!MC28&gt;0,"✔","-")</f>
        <v>-</v>
      </c>
      <c r="DM28" s="151"/>
      <c r="DN28" s="141" t="str">
        <f>IF('Design Fee'!MH28&gt;0,"✔","-")</f>
        <v>-</v>
      </c>
      <c r="DO28" s="141" t="str">
        <f>IF('Design Fee'!MI28&gt;0,"✔","-")</f>
        <v>-</v>
      </c>
      <c r="DP28" s="141" t="str">
        <f>IF('Design Fee'!MJ28&gt;0,"✔","-")</f>
        <v>-</v>
      </c>
      <c r="DQ28" s="141" t="str">
        <f>IF('Design Fee'!MK28&gt;0,"✔","-")</f>
        <v>-</v>
      </c>
      <c r="DR28" s="141" t="str">
        <f>IF('Design Fee'!ML28&gt;0,"✔","-")</f>
        <v>-</v>
      </c>
      <c r="DS28" s="142" t="str">
        <f>IF('Design Fee'!MN28&gt;0,"✔","-")</f>
        <v>-</v>
      </c>
      <c r="DT28" s="142" t="str">
        <f>IF('Design Fee'!MO28&gt;0,"✔","-")</f>
        <v>-</v>
      </c>
      <c r="DU28" s="142" t="str">
        <f>IF('Design Fee'!MP28&gt;0,"✔","-")</f>
        <v>-</v>
      </c>
      <c r="DV28" s="142" t="str">
        <f>IF('Design Fee'!MQ28&gt;0,"✔","-")</f>
        <v>-</v>
      </c>
      <c r="DW28" s="142" t="str">
        <f>IF('Design Fee'!MR28&gt;0,"✔","-")</f>
        <v>-</v>
      </c>
      <c r="DX28" s="127"/>
      <c r="DY28" s="143" t="str">
        <f>IF('Design Fee'!NM28&gt;0,"✔","-")</f>
        <v>-</v>
      </c>
      <c r="DZ28" s="143" t="str">
        <f>IF('Design Fee'!NN28&gt;0,"✔","-")</f>
        <v>-</v>
      </c>
      <c r="EA28" s="143" t="str">
        <f>IF('Design Fee'!NO28&gt;0,"✔","-")</f>
        <v>-</v>
      </c>
      <c r="EB28" s="143" t="str">
        <f>IF('Design Fee'!NP28&gt;0,"✔","-")</f>
        <v>-</v>
      </c>
      <c r="EC28" s="143" t="str">
        <f>IF('Design Fee'!NQ28&gt;0,"✔","-")</f>
        <v>-</v>
      </c>
      <c r="ED28" s="144" t="str">
        <f>IF('Design Fee'!NS28&gt;0,"✔","-")</f>
        <v>-</v>
      </c>
      <c r="EE28" s="144" t="str">
        <f>IF('Design Fee'!NT28&gt;0,"✔","-")</f>
        <v>-</v>
      </c>
      <c r="EF28" s="144" t="str">
        <f>IF('Design Fee'!NU28&gt;0,"✔","-")</f>
        <v>-</v>
      </c>
      <c r="EG28" s="144" t="str">
        <f>IF('Design Fee'!NV28&gt;0,"✔","-")</f>
        <v>-</v>
      </c>
      <c r="EH28" s="144" t="str">
        <f>IF('Design Fee'!NW28&gt;0,"✔","-")</f>
        <v>-</v>
      </c>
      <c r="EI28" s="145"/>
      <c r="EJ28" s="143" t="str">
        <f>IF('Design Fee'!OR28&gt;0,"✔","-")</f>
        <v>-</v>
      </c>
      <c r="EK28" s="143" t="str">
        <f>IF('Design Fee'!OS28&gt;0,"✔","-")</f>
        <v>-</v>
      </c>
      <c r="EL28" s="143" t="str">
        <f>IF('Design Fee'!OT28&gt;0,"✔","-")</f>
        <v>-</v>
      </c>
      <c r="EM28" s="143" t="str">
        <f>IF('Design Fee'!OU28&gt;0,"✔","-")</f>
        <v>-</v>
      </c>
      <c r="EN28" s="143" t="str">
        <f>IF('Design Fee'!OV28&gt;0,"✔","-")</f>
        <v>-</v>
      </c>
      <c r="EO28" s="144" t="str">
        <f>IF('Design Fee'!OX28&gt;0,"✔","-")</f>
        <v>-</v>
      </c>
      <c r="EP28" s="144" t="str">
        <f>IF('Design Fee'!OY28&gt;0,"✔","-")</f>
        <v>-</v>
      </c>
      <c r="EQ28" s="144" t="str">
        <f>IF('Design Fee'!OZ28&gt;0,"✔","-")</f>
        <v>-</v>
      </c>
      <c r="ER28" s="144" t="str">
        <f>IF('Design Fee'!PA28&gt;0,"✔","-")</f>
        <v>-</v>
      </c>
      <c r="ES28" s="144" t="str">
        <f>IF('Design Fee'!PB28&gt;0,"✔","-")</f>
        <v>-</v>
      </c>
      <c r="ET28" s="145"/>
    </row>
    <row r="29" spans="2:150" ht="3" hidden="1" customHeight="1" outlineLevel="1">
      <c r="B29" s="152"/>
      <c r="C29" s="152"/>
      <c r="F29" s="390"/>
      <c r="G29" s="390"/>
      <c r="H29" s="390"/>
      <c r="I29" s="569"/>
      <c r="J29" s="78"/>
      <c r="K29" s="147"/>
      <c r="L29" s="140"/>
      <c r="M29" s="153"/>
      <c r="N29" s="153"/>
      <c r="O29" s="153"/>
      <c r="P29" s="153"/>
      <c r="Q29" s="153"/>
      <c r="R29" s="124"/>
      <c r="S29" s="124"/>
      <c r="T29" s="124"/>
      <c r="U29" s="124"/>
      <c r="V29" s="124"/>
      <c r="W29" s="348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54"/>
      <c r="AT29" s="147"/>
      <c r="AU29" s="14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7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54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54"/>
      <c r="CC29" s="147"/>
      <c r="CD29" s="14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7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54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54"/>
      <c r="DL29" s="147"/>
      <c r="DM29" s="14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7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54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54"/>
    </row>
    <row r="30" spans="2:150" ht="11.85" hidden="1" customHeight="1" outlineLevel="1" collapsed="1">
      <c r="B30" s="128"/>
      <c r="C30" s="129">
        <v>4</v>
      </c>
      <c r="D30" s="130" t="s">
        <v>36</v>
      </c>
      <c r="E30" s="389"/>
      <c r="F30" s="552">
        <f>COUNTIF('Design Fee'!AU30,"&gt;0")+COUNTIF('Design Fee'!EO30,"&gt;0")+COUNTIF('Design Fee'!II30,"&gt;0")+COUNTIF('Design Fee'!ME30,"&gt;0")</f>
        <v>3</v>
      </c>
      <c r="G30" s="552">
        <f>COUNTIF('Design Fee'!AX30,"&gt;0")+COUNTIF('Design Fee'!ER30,"&gt;0")+COUNTIF('Design Fee'!IL30,"&gt;0")+COUNTIF('Design Fee'!MF30,"&gt;0")</f>
        <v>3</v>
      </c>
      <c r="H30" s="552">
        <f>COUNTIF('Design Fee'!AY30,"&gt;0")+COUNTIF('Design Fee'!ES30,"&gt;0")+COUNTIF('Design Fee'!IM30,"&gt;0")+COUNTIF('Design Fee'!MG30,"&gt;0")</f>
        <v>3</v>
      </c>
      <c r="I30" s="568">
        <f>F30-G30</f>
        <v>0</v>
      </c>
      <c r="J30" s="131"/>
      <c r="K30" s="132" t="str">
        <f>IF('Design Fee'!AU30&gt;0,"✔","-")</f>
        <v>✔</v>
      </c>
      <c r="L30" s="132"/>
      <c r="M30" s="133" t="str">
        <f>IF('Design Fee'!AZ30&gt;0,"✔","-")</f>
        <v>-</v>
      </c>
      <c r="N30" s="133" t="str">
        <f>IF('Design Fee'!BA30&gt;0,"✔","-")</f>
        <v>-</v>
      </c>
      <c r="O30" s="133" t="str">
        <f>IF('Design Fee'!BB30&gt;0,"✔","-")</f>
        <v>-</v>
      </c>
      <c r="P30" s="133" t="str">
        <f>IF('Design Fee'!BC30&gt;0,"✔","-")</f>
        <v>-</v>
      </c>
      <c r="Q30" s="133" t="str">
        <f>IF('Design Fee'!BD30&gt;0,"✔","-")</f>
        <v>-</v>
      </c>
      <c r="R30" s="134" t="str">
        <f>IF('Design Fee'!BF30&gt;0,"✔","-")</f>
        <v>-</v>
      </c>
      <c r="S30" s="134" t="str">
        <f>IF('Design Fee'!BG30&gt;0,"✔","-")</f>
        <v>-</v>
      </c>
      <c r="T30" s="155" t="str">
        <f>IF('Design Fee'!BH30&gt;0,"✔","-")</f>
        <v>-</v>
      </c>
      <c r="U30" s="155" t="str">
        <f>IF('Design Fee'!BI30&gt;0,"✔","-")</f>
        <v>-</v>
      </c>
      <c r="V30" s="155" t="str">
        <f>IF('Design Fee'!BJ30&gt;0,"✔","-")</f>
        <v>-</v>
      </c>
      <c r="W30" s="348"/>
      <c r="X30" s="135" t="str">
        <f>IF('Design Fee'!CE30&gt;0,"✔","-")</f>
        <v>-</v>
      </c>
      <c r="Y30" s="135" t="str">
        <f>IF('Design Fee'!CF30&gt;0,"✔","-")</f>
        <v>-</v>
      </c>
      <c r="Z30" s="135" t="str">
        <f>IF('Design Fee'!CG30&gt;0,"✔","-")</f>
        <v>-</v>
      </c>
      <c r="AA30" s="135" t="str">
        <f>IF('Design Fee'!CH30&gt;0,"✔","-")</f>
        <v>-</v>
      </c>
      <c r="AB30" s="135" t="str">
        <f>IF('Design Fee'!CI30&gt;0,"✔","-")</f>
        <v>-</v>
      </c>
      <c r="AC30" s="136" t="str">
        <f>IF('Design Fee'!CK30&gt;0,"✔","-")</f>
        <v>-</v>
      </c>
      <c r="AD30" s="136" t="str">
        <f>IF('Design Fee'!CL30&gt;0,"✔","-")</f>
        <v>-</v>
      </c>
      <c r="AE30" s="156" t="str">
        <f>IF('Design Fee'!CM30&gt;0,"✔","-")</f>
        <v>-</v>
      </c>
      <c r="AF30" s="156" t="str">
        <f>IF('Design Fee'!CN30&gt;0,"✔","-")</f>
        <v>-</v>
      </c>
      <c r="AG30" s="156" t="str">
        <f>IF('Design Fee'!CO30&gt;0,"✔","-")</f>
        <v>-</v>
      </c>
      <c r="AH30" s="137"/>
      <c r="AI30" s="135" t="str">
        <f>IF('Design Fee'!DJ30&gt;0,"✔","-")</f>
        <v>-</v>
      </c>
      <c r="AJ30" s="135" t="str">
        <f>IF('Design Fee'!DK30&gt;0,"✔","-")</f>
        <v>-</v>
      </c>
      <c r="AK30" s="135" t="str">
        <f>IF('Design Fee'!DL30&gt;0,"✔","-")</f>
        <v>-</v>
      </c>
      <c r="AL30" s="135" t="str">
        <f>IF('Design Fee'!DM30&gt;0,"✔","-")</f>
        <v>-</v>
      </c>
      <c r="AM30" s="135" t="str">
        <f>IF('Design Fee'!DN30&gt;0,"✔","-")</f>
        <v>-</v>
      </c>
      <c r="AN30" s="136" t="str">
        <f>IF('Design Fee'!DP30&gt;0,"✔","-")</f>
        <v>-</v>
      </c>
      <c r="AO30" s="136" t="str">
        <f>IF('Design Fee'!DQ30&gt;0,"✔","-")</f>
        <v>-</v>
      </c>
      <c r="AP30" s="156" t="str">
        <f>IF('Design Fee'!DR30&gt;0,"✔","-")</f>
        <v>-</v>
      </c>
      <c r="AQ30" s="156" t="str">
        <f>IF('Design Fee'!DS30&gt;0,"✔","-")</f>
        <v>-</v>
      </c>
      <c r="AR30" s="156" t="str">
        <f>IF('Design Fee'!DT30&gt;0,"✔","-")</f>
        <v>-</v>
      </c>
      <c r="AS30" s="137"/>
      <c r="AT30" s="132" t="str">
        <f>IF('Design Fee'!EO30&gt;0,"✔","-")</f>
        <v>-</v>
      </c>
      <c r="AU30" s="132"/>
      <c r="AV30" s="133" t="str">
        <f>IF('Design Fee'!ET30&gt;0,"✔","-")</f>
        <v>-</v>
      </c>
      <c r="AW30" s="133" t="str">
        <f>IF('Design Fee'!EU30&gt;0,"✔","-")</f>
        <v>-</v>
      </c>
      <c r="AX30" s="133" t="str">
        <f>IF('Design Fee'!EV30&gt;0,"✔","-")</f>
        <v>-</v>
      </c>
      <c r="AY30" s="133" t="str">
        <f>IF('Design Fee'!EW30&gt;0,"✔","-")</f>
        <v>-</v>
      </c>
      <c r="AZ30" s="133" t="str">
        <f>IF('Design Fee'!EX30&gt;0,"✔","-")</f>
        <v>-</v>
      </c>
      <c r="BA30" s="134" t="str">
        <f>IF('Design Fee'!EZ30&gt;0,"✔","-")</f>
        <v>-</v>
      </c>
      <c r="BB30" s="134" t="str">
        <f>IF('Design Fee'!FA30&gt;0,"✔","-")</f>
        <v>-</v>
      </c>
      <c r="BC30" s="155" t="str">
        <f>IF('Design Fee'!FB30&gt;0,"✔","-")</f>
        <v>-</v>
      </c>
      <c r="BD30" s="155" t="str">
        <f>IF('Design Fee'!FC30&gt;0,"✔","-")</f>
        <v>-</v>
      </c>
      <c r="BE30" s="155" t="str">
        <f>IF('Design Fee'!FD30&gt;0,"✔","-")</f>
        <v>-</v>
      </c>
      <c r="BF30" s="127"/>
      <c r="BG30" s="135" t="str">
        <f>IF('Design Fee'!FY30&gt;0,"✔","-")</f>
        <v>-</v>
      </c>
      <c r="BH30" s="135" t="str">
        <f>IF('Design Fee'!FZ30&gt;0,"✔","-")</f>
        <v>-</v>
      </c>
      <c r="BI30" s="135" t="str">
        <f>IF('Design Fee'!GA30&gt;0,"✔","-")</f>
        <v>-</v>
      </c>
      <c r="BJ30" s="135" t="str">
        <f>IF('Design Fee'!GB30&gt;0,"✔","-")</f>
        <v>-</v>
      </c>
      <c r="BK30" s="135" t="str">
        <f>IF('Design Fee'!GC30&gt;0,"✔","-")</f>
        <v>-</v>
      </c>
      <c r="BL30" s="136" t="str">
        <f>IF('Design Fee'!GE30&gt;0,"✔","-")</f>
        <v>-</v>
      </c>
      <c r="BM30" s="136" t="str">
        <f>IF('Design Fee'!GF30&gt;0,"✔","-")</f>
        <v>-</v>
      </c>
      <c r="BN30" s="156" t="str">
        <f>IF('Design Fee'!GG30&gt;0,"✔","-")</f>
        <v>-</v>
      </c>
      <c r="BO30" s="156" t="str">
        <f>IF('Design Fee'!GH30&gt;0,"✔","-")</f>
        <v>-</v>
      </c>
      <c r="BP30" s="156" t="str">
        <f>IF('Design Fee'!GI30&gt;0,"✔","-")</f>
        <v>-</v>
      </c>
      <c r="BQ30" s="137"/>
      <c r="BR30" s="135" t="str">
        <f>IF('Design Fee'!HD30&gt;0,"✔","-")</f>
        <v>-</v>
      </c>
      <c r="BS30" s="135" t="str">
        <f>IF('Design Fee'!HE30&gt;0,"✔","-")</f>
        <v>-</v>
      </c>
      <c r="BT30" s="135" t="str">
        <f>IF('Design Fee'!HF30&gt;0,"✔","-")</f>
        <v>-</v>
      </c>
      <c r="BU30" s="135" t="str">
        <f>IF('Design Fee'!HG30&gt;0,"✔","-")</f>
        <v>-</v>
      </c>
      <c r="BV30" s="135" t="str">
        <f>IF('Design Fee'!HH30&gt;0,"✔","-")</f>
        <v>-</v>
      </c>
      <c r="BW30" s="136" t="str">
        <f>IF('Design Fee'!HJ30&gt;0,"✔","-")</f>
        <v>-</v>
      </c>
      <c r="BX30" s="136" t="str">
        <f>IF('Design Fee'!HK30&gt;0,"✔","-")</f>
        <v>-</v>
      </c>
      <c r="BY30" s="156" t="str">
        <f>IF('Design Fee'!HL30&gt;0,"✔","-")</f>
        <v>-</v>
      </c>
      <c r="BZ30" s="156" t="str">
        <f>IF('Design Fee'!HM30&gt;0,"✔","-")</f>
        <v>-</v>
      </c>
      <c r="CA30" s="156" t="str">
        <f>IF('Design Fee'!HN30&gt;0,"✔","-")</f>
        <v>-</v>
      </c>
      <c r="CB30" s="137"/>
      <c r="CC30" s="132" t="str">
        <f>IF('Design Fee'!II30&gt;0,"✔","-")</f>
        <v>✔</v>
      </c>
      <c r="CD30" s="132"/>
      <c r="CE30" s="133" t="str">
        <f>IF('Design Fee'!IN30&gt;0,"✔","-")</f>
        <v>-</v>
      </c>
      <c r="CF30" s="133" t="str">
        <f>IF('Design Fee'!IO30&gt;0,"✔","-")</f>
        <v>-</v>
      </c>
      <c r="CG30" s="133" t="str">
        <f>IF('Design Fee'!IP30&gt;0,"✔","-")</f>
        <v>-</v>
      </c>
      <c r="CH30" s="133" t="str">
        <f>IF('Design Fee'!IQ30&gt;0,"✔","-")</f>
        <v>-</v>
      </c>
      <c r="CI30" s="133" t="str">
        <f>IF('Design Fee'!IR30&gt;0,"✔","-")</f>
        <v>-</v>
      </c>
      <c r="CJ30" s="134" t="str">
        <f>IF('Design Fee'!IT30&gt;0,"✔","-")</f>
        <v>-</v>
      </c>
      <c r="CK30" s="134" t="str">
        <f>IF('Design Fee'!IU30&gt;0,"✔","-")</f>
        <v>-</v>
      </c>
      <c r="CL30" s="155" t="str">
        <f>IF('Design Fee'!IV30&gt;0,"✔","-")</f>
        <v>-</v>
      </c>
      <c r="CM30" s="155" t="str">
        <f>IF('Design Fee'!IW30&gt;0,"✔","-")</f>
        <v>-</v>
      </c>
      <c r="CN30" s="155" t="str">
        <f>IF('Design Fee'!IX30&gt;0,"✔","-")</f>
        <v>-</v>
      </c>
      <c r="CO30" s="127"/>
      <c r="CP30" s="135" t="str">
        <f>IF('Design Fee'!JS30&gt;0,"✔","-")</f>
        <v>-</v>
      </c>
      <c r="CQ30" s="135" t="str">
        <f>IF('Design Fee'!JT30&gt;0,"✔","-")</f>
        <v>-</v>
      </c>
      <c r="CR30" s="135" t="str">
        <f>IF('Design Fee'!JU30&gt;0,"✔","-")</f>
        <v>-</v>
      </c>
      <c r="CS30" s="135" t="str">
        <f>IF('Design Fee'!JV30&gt;0,"✔","-")</f>
        <v>-</v>
      </c>
      <c r="CT30" s="135" t="str">
        <f>IF('Design Fee'!JW30&gt;0,"✔","-")</f>
        <v>-</v>
      </c>
      <c r="CU30" s="136" t="str">
        <f>IF('Design Fee'!JY30&gt;0,"✔","-")</f>
        <v>-</v>
      </c>
      <c r="CV30" s="136" t="str">
        <f>IF('Design Fee'!JZ30&gt;0,"✔","-")</f>
        <v>-</v>
      </c>
      <c r="CW30" s="156" t="str">
        <f>IF('Design Fee'!KA30&gt;0,"✔","-")</f>
        <v>-</v>
      </c>
      <c r="CX30" s="156" t="str">
        <f>IF('Design Fee'!KB30&gt;0,"✔","-")</f>
        <v>-</v>
      </c>
      <c r="CY30" s="156" t="str">
        <f>IF('Design Fee'!KC30&gt;0,"✔","-")</f>
        <v>-</v>
      </c>
      <c r="CZ30" s="137"/>
      <c r="DA30" s="135" t="str">
        <f>IF('Design Fee'!KX30&gt;0,"✔","-")</f>
        <v>-</v>
      </c>
      <c r="DB30" s="135" t="str">
        <f>IF('Design Fee'!KY30&gt;0,"✔","-")</f>
        <v>-</v>
      </c>
      <c r="DC30" s="135" t="str">
        <f>IF('Design Fee'!KZ30&gt;0,"✔","-")</f>
        <v>-</v>
      </c>
      <c r="DD30" s="135" t="str">
        <f>IF('Design Fee'!LA30&gt;0,"✔","-")</f>
        <v>-</v>
      </c>
      <c r="DE30" s="135" t="str">
        <f>IF('Design Fee'!LB30&gt;0,"✔","-")</f>
        <v>-</v>
      </c>
      <c r="DF30" s="136" t="str">
        <f>IF('Design Fee'!LD30&gt;0,"✔","-")</f>
        <v>-</v>
      </c>
      <c r="DG30" s="136" t="str">
        <f>IF('Design Fee'!LE30&gt;0,"✔","-")</f>
        <v>-</v>
      </c>
      <c r="DH30" s="156" t="str">
        <f>IF('Design Fee'!LF30&gt;0,"✔","-")</f>
        <v>-</v>
      </c>
      <c r="DI30" s="156" t="str">
        <f>IF('Design Fee'!LG30&gt;0,"✔","-")</f>
        <v>-</v>
      </c>
      <c r="DJ30" s="156" t="str">
        <f>IF('Design Fee'!LH30&gt;0,"✔","-")</f>
        <v>-</v>
      </c>
      <c r="DK30" s="137"/>
      <c r="DL30" s="132" t="str">
        <f>IF('Design Fee'!MC30&gt;0,"✔","-")</f>
        <v>✔</v>
      </c>
      <c r="DM30" s="132"/>
      <c r="DN30" s="133" t="str">
        <f>IF('Design Fee'!MH30&gt;0,"✔","-")</f>
        <v>-</v>
      </c>
      <c r="DO30" s="133" t="str">
        <f>IF('Design Fee'!MI30&gt;0,"✔","-")</f>
        <v>-</v>
      </c>
      <c r="DP30" s="133" t="str">
        <f>IF('Design Fee'!MJ30&gt;0,"✔","-")</f>
        <v>-</v>
      </c>
      <c r="DQ30" s="133" t="str">
        <f>IF('Design Fee'!MK30&gt;0,"✔","-")</f>
        <v>-</v>
      </c>
      <c r="DR30" s="133" t="str">
        <f>IF('Design Fee'!ML30&gt;0,"✔","-")</f>
        <v>-</v>
      </c>
      <c r="DS30" s="134" t="str">
        <f>IF('Design Fee'!MN30&gt;0,"✔","-")</f>
        <v>-</v>
      </c>
      <c r="DT30" s="134" t="str">
        <f>IF('Design Fee'!MO30&gt;0,"✔","-")</f>
        <v>-</v>
      </c>
      <c r="DU30" s="155" t="str">
        <f>IF('Design Fee'!MP30&gt;0,"✔","-")</f>
        <v>-</v>
      </c>
      <c r="DV30" s="155" t="str">
        <f>IF('Design Fee'!MQ30&gt;0,"✔","-")</f>
        <v>-</v>
      </c>
      <c r="DW30" s="155" t="str">
        <f>IF('Design Fee'!MR30&gt;0,"✔","-")</f>
        <v>-</v>
      </c>
      <c r="DX30" s="127"/>
      <c r="DY30" s="135" t="str">
        <f>IF('Design Fee'!NM30&gt;0,"✔","-")</f>
        <v>-</v>
      </c>
      <c r="DZ30" s="135" t="str">
        <f>IF('Design Fee'!NN30&gt;0,"✔","-")</f>
        <v>-</v>
      </c>
      <c r="EA30" s="135" t="str">
        <f>IF('Design Fee'!NO30&gt;0,"✔","-")</f>
        <v>-</v>
      </c>
      <c r="EB30" s="135" t="str">
        <f>IF('Design Fee'!NP30&gt;0,"✔","-")</f>
        <v>-</v>
      </c>
      <c r="EC30" s="135" t="str">
        <f>IF('Design Fee'!NQ30&gt;0,"✔","-")</f>
        <v>-</v>
      </c>
      <c r="ED30" s="136" t="str">
        <f>IF('Design Fee'!NS30&gt;0,"✔","-")</f>
        <v>-</v>
      </c>
      <c r="EE30" s="136" t="str">
        <f>IF('Design Fee'!NT30&gt;0,"✔","-")</f>
        <v>-</v>
      </c>
      <c r="EF30" s="156" t="str">
        <f>IF('Design Fee'!NU30&gt;0,"✔","-")</f>
        <v>-</v>
      </c>
      <c r="EG30" s="156" t="str">
        <f>IF('Design Fee'!NV30&gt;0,"✔","-")</f>
        <v>-</v>
      </c>
      <c r="EH30" s="156" t="str">
        <f>IF('Design Fee'!NW30&gt;0,"✔","-")</f>
        <v>-</v>
      </c>
      <c r="EI30" s="137"/>
      <c r="EJ30" s="135" t="str">
        <f>IF('Design Fee'!OR30&gt;0,"✔","-")</f>
        <v>-</v>
      </c>
      <c r="EK30" s="135" t="str">
        <f>IF('Design Fee'!OS30&gt;0,"✔","-")</f>
        <v>-</v>
      </c>
      <c r="EL30" s="135" t="str">
        <f>IF('Design Fee'!OT30&gt;0,"✔","-")</f>
        <v>-</v>
      </c>
      <c r="EM30" s="135" t="str">
        <f>IF('Design Fee'!OU30&gt;0,"✔","-")</f>
        <v>-</v>
      </c>
      <c r="EN30" s="135" t="str">
        <f>IF('Design Fee'!OV30&gt;0,"✔","-")</f>
        <v>-</v>
      </c>
      <c r="EO30" s="136" t="str">
        <f>IF('Design Fee'!OX30&gt;0,"✔","-")</f>
        <v>-</v>
      </c>
      <c r="EP30" s="136" t="str">
        <f>IF('Design Fee'!OY30&gt;0,"✔","-")</f>
        <v>-</v>
      </c>
      <c r="EQ30" s="156" t="str">
        <f>IF('Design Fee'!OZ30&gt;0,"✔","-")</f>
        <v>-</v>
      </c>
      <c r="ER30" s="156" t="str">
        <f>IF('Design Fee'!PA30&gt;0,"✔","-")</f>
        <v>-</v>
      </c>
      <c r="ES30" s="156" t="str">
        <f>IF('Design Fee'!PB30&gt;0,"✔","-")</f>
        <v>-</v>
      </c>
      <c r="ET30" s="137"/>
    </row>
    <row r="31" spans="2:150" ht="12.6" hidden="1" customHeight="1" outlineLevel="2">
      <c r="B31" s="138"/>
      <c r="C31" s="138">
        <v>1</v>
      </c>
      <c r="D31" s="78" t="s">
        <v>37</v>
      </c>
      <c r="F31" s="390"/>
      <c r="G31" s="390"/>
      <c r="H31" s="390"/>
      <c r="I31" s="569"/>
      <c r="J31" s="78"/>
      <c r="K31" s="147" t="str">
        <f>IF('Design Fee'!AU31&gt;0,"✔","-")</f>
        <v>-</v>
      </c>
      <c r="L31" s="140"/>
      <c r="M31" s="141" t="str">
        <f>IF('Design Fee'!AZ31&gt;0,"✔","-")</f>
        <v>-</v>
      </c>
      <c r="N31" s="141" t="str">
        <f>IF('Design Fee'!BA31&gt;0,"✔","-")</f>
        <v>-</v>
      </c>
      <c r="O31" s="141" t="str">
        <f>IF('Design Fee'!BB31&gt;0,"✔","-")</f>
        <v>-</v>
      </c>
      <c r="P31" s="141" t="str">
        <f>IF('Design Fee'!BC31&gt;0,"✔","-")</f>
        <v>-</v>
      </c>
      <c r="Q31" s="141" t="str">
        <f>IF('Design Fee'!BD31&gt;0,"✔","-")</f>
        <v>-</v>
      </c>
      <c r="R31" s="142" t="str">
        <f>IF('Design Fee'!BF31&gt;0,"✔","-")</f>
        <v>-</v>
      </c>
      <c r="S31" s="142" t="str">
        <f>IF('Design Fee'!BG31&gt;0,"✔","-")</f>
        <v>-</v>
      </c>
      <c r="T31" s="142" t="str">
        <f>IF('Design Fee'!BH31&gt;0,"✔","-")</f>
        <v>-</v>
      </c>
      <c r="U31" s="142" t="str">
        <f>IF('Design Fee'!BI31&gt;0,"✔","-")</f>
        <v>-</v>
      </c>
      <c r="V31" s="142" t="str">
        <f>IF('Design Fee'!BJ31&gt;0,"✔","-")</f>
        <v>-</v>
      </c>
      <c r="W31" s="348"/>
      <c r="X31" s="143" t="str">
        <f>IF('Design Fee'!CE31&gt;0,"✔","-")</f>
        <v>-</v>
      </c>
      <c r="Y31" s="143" t="str">
        <f>IF('Design Fee'!CF31&gt;0,"✔","-")</f>
        <v>-</v>
      </c>
      <c r="Z31" s="143" t="str">
        <f>IF('Design Fee'!CG31&gt;0,"✔","-")</f>
        <v>-</v>
      </c>
      <c r="AA31" s="143" t="str">
        <f>IF('Design Fee'!CH31&gt;0,"✔","-")</f>
        <v>-</v>
      </c>
      <c r="AB31" s="143" t="str">
        <f>IF('Design Fee'!CI31&gt;0,"✔","-")</f>
        <v>-</v>
      </c>
      <c r="AC31" s="144" t="str">
        <f>IF('Design Fee'!CK31&gt;0,"✔","-")</f>
        <v>-</v>
      </c>
      <c r="AD31" s="144" t="str">
        <f>IF('Design Fee'!CL31&gt;0,"✔","-")</f>
        <v>-</v>
      </c>
      <c r="AE31" s="144" t="str">
        <f>IF('Design Fee'!CM31&gt;0,"✔","-")</f>
        <v>-</v>
      </c>
      <c r="AF31" s="144" t="str">
        <f>IF('Design Fee'!CN31&gt;0,"✔","-")</f>
        <v>-</v>
      </c>
      <c r="AG31" s="144" t="str">
        <f>IF('Design Fee'!CO31&gt;0,"✔","-")</f>
        <v>-</v>
      </c>
      <c r="AH31" s="145"/>
      <c r="AI31" s="143" t="str">
        <f>IF('Design Fee'!DJ31&gt;0,"✔","-")</f>
        <v>-</v>
      </c>
      <c r="AJ31" s="143" t="str">
        <f>IF('Design Fee'!DK31&gt;0,"✔","-")</f>
        <v>-</v>
      </c>
      <c r="AK31" s="143" t="str">
        <f>IF('Design Fee'!DL31&gt;0,"✔","-")</f>
        <v>-</v>
      </c>
      <c r="AL31" s="143" t="str">
        <f>IF('Design Fee'!DM31&gt;0,"✔","-")</f>
        <v>-</v>
      </c>
      <c r="AM31" s="143" t="str">
        <f>IF('Design Fee'!DN31&gt;0,"✔","-")</f>
        <v>-</v>
      </c>
      <c r="AN31" s="144" t="str">
        <f>IF('Design Fee'!DP31&gt;0,"✔","-")</f>
        <v>-</v>
      </c>
      <c r="AO31" s="144" t="str">
        <f>IF('Design Fee'!DQ31&gt;0,"✔","-")</f>
        <v>-</v>
      </c>
      <c r="AP31" s="144" t="str">
        <f>IF('Design Fee'!DR31&gt;0,"✔","-")</f>
        <v>-</v>
      </c>
      <c r="AQ31" s="144" t="str">
        <f>IF('Design Fee'!DS31&gt;0,"✔","-")</f>
        <v>-</v>
      </c>
      <c r="AR31" s="144" t="str">
        <f>IF('Design Fee'!DT31&gt;0,"✔","-")</f>
        <v>-</v>
      </c>
      <c r="AS31" s="145"/>
      <c r="AT31" s="147" t="str">
        <f>IF('Design Fee'!EO31&gt;0,"✔","-")</f>
        <v>-</v>
      </c>
      <c r="AU31" s="146"/>
      <c r="AV31" s="141" t="str">
        <f>IF('Design Fee'!ET31&gt;0,"✔","-")</f>
        <v>-</v>
      </c>
      <c r="AW31" s="141" t="str">
        <f>IF('Design Fee'!EU31&gt;0,"✔","-")</f>
        <v>-</v>
      </c>
      <c r="AX31" s="141" t="str">
        <f>IF('Design Fee'!EV31&gt;0,"✔","-")</f>
        <v>-</v>
      </c>
      <c r="AY31" s="141" t="str">
        <f>IF('Design Fee'!EW31&gt;0,"✔","-")</f>
        <v>-</v>
      </c>
      <c r="AZ31" s="141" t="str">
        <f>IF('Design Fee'!EX31&gt;0,"✔","-")</f>
        <v>-</v>
      </c>
      <c r="BA31" s="142" t="str">
        <f>IF('Design Fee'!EZ31&gt;0,"✔","-")</f>
        <v>-</v>
      </c>
      <c r="BB31" s="142" t="str">
        <f>IF('Design Fee'!FA31&gt;0,"✔","-")</f>
        <v>-</v>
      </c>
      <c r="BC31" s="142" t="str">
        <f>IF('Design Fee'!FB31&gt;0,"✔","-")</f>
        <v>-</v>
      </c>
      <c r="BD31" s="142" t="str">
        <f>IF('Design Fee'!FC31&gt;0,"✔","-")</f>
        <v>-</v>
      </c>
      <c r="BE31" s="142" t="str">
        <f>IF('Design Fee'!FD31&gt;0,"✔","-")</f>
        <v>-</v>
      </c>
      <c r="BF31" s="127"/>
      <c r="BG31" s="143" t="str">
        <f>IF('Design Fee'!FY31&gt;0,"✔","-")</f>
        <v>-</v>
      </c>
      <c r="BH31" s="143" t="str">
        <f>IF('Design Fee'!FZ31&gt;0,"✔","-")</f>
        <v>-</v>
      </c>
      <c r="BI31" s="143" t="str">
        <f>IF('Design Fee'!GA31&gt;0,"✔","-")</f>
        <v>-</v>
      </c>
      <c r="BJ31" s="143" t="str">
        <f>IF('Design Fee'!GB31&gt;0,"✔","-")</f>
        <v>-</v>
      </c>
      <c r="BK31" s="143" t="str">
        <f>IF('Design Fee'!GC31&gt;0,"✔","-")</f>
        <v>-</v>
      </c>
      <c r="BL31" s="144" t="str">
        <f>IF('Design Fee'!GE31&gt;0,"✔","-")</f>
        <v>-</v>
      </c>
      <c r="BM31" s="144" t="str">
        <f>IF('Design Fee'!GF31&gt;0,"✔","-")</f>
        <v>-</v>
      </c>
      <c r="BN31" s="144" t="str">
        <f>IF('Design Fee'!GG31&gt;0,"✔","-")</f>
        <v>-</v>
      </c>
      <c r="BO31" s="144" t="str">
        <f>IF('Design Fee'!GH31&gt;0,"✔","-")</f>
        <v>-</v>
      </c>
      <c r="BP31" s="144" t="str">
        <f>IF('Design Fee'!GI31&gt;0,"✔","-")</f>
        <v>-</v>
      </c>
      <c r="BQ31" s="145"/>
      <c r="BR31" s="143" t="str">
        <f>IF('Design Fee'!HD31&gt;0,"✔","-")</f>
        <v>-</v>
      </c>
      <c r="BS31" s="143" t="str">
        <f>IF('Design Fee'!HE31&gt;0,"✔","-")</f>
        <v>-</v>
      </c>
      <c r="BT31" s="143" t="str">
        <f>IF('Design Fee'!HF31&gt;0,"✔","-")</f>
        <v>-</v>
      </c>
      <c r="BU31" s="143" t="str">
        <f>IF('Design Fee'!HG31&gt;0,"✔","-")</f>
        <v>-</v>
      </c>
      <c r="BV31" s="143" t="str">
        <f>IF('Design Fee'!HH31&gt;0,"✔","-")</f>
        <v>-</v>
      </c>
      <c r="BW31" s="144" t="str">
        <f>IF('Design Fee'!HJ31&gt;0,"✔","-")</f>
        <v>-</v>
      </c>
      <c r="BX31" s="144" t="str">
        <f>IF('Design Fee'!HK31&gt;0,"✔","-")</f>
        <v>-</v>
      </c>
      <c r="BY31" s="144" t="str">
        <f>IF('Design Fee'!HL31&gt;0,"✔","-")</f>
        <v>-</v>
      </c>
      <c r="BZ31" s="144" t="str">
        <f>IF('Design Fee'!HM31&gt;0,"✔","-")</f>
        <v>-</v>
      </c>
      <c r="CA31" s="144" t="str">
        <f>IF('Design Fee'!HN31&gt;0,"✔","-")</f>
        <v>-</v>
      </c>
      <c r="CB31" s="145"/>
      <c r="CC31" s="147" t="str">
        <f>IF('Design Fee'!II31&gt;0,"✔","-")</f>
        <v>-</v>
      </c>
      <c r="CD31" s="146"/>
      <c r="CE31" s="141" t="str">
        <f>IF('Design Fee'!IN31&gt;0,"✔","-")</f>
        <v>-</v>
      </c>
      <c r="CF31" s="141" t="str">
        <f>IF('Design Fee'!IO31&gt;0,"✔","-")</f>
        <v>-</v>
      </c>
      <c r="CG31" s="141" t="str">
        <f>IF('Design Fee'!IP31&gt;0,"✔","-")</f>
        <v>-</v>
      </c>
      <c r="CH31" s="141" t="str">
        <f>IF('Design Fee'!IQ31&gt;0,"✔","-")</f>
        <v>-</v>
      </c>
      <c r="CI31" s="141" t="str">
        <f>IF('Design Fee'!IR31&gt;0,"✔","-")</f>
        <v>-</v>
      </c>
      <c r="CJ31" s="142" t="str">
        <f>IF('Design Fee'!IT31&gt;0,"✔","-")</f>
        <v>-</v>
      </c>
      <c r="CK31" s="142" t="str">
        <f>IF('Design Fee'!IU31&gt;0,"✔","-")</f>
        <v>-</v>
      </c>
      <c r="CL31" s="142" t="str">
        <f>IF('Design Fee'!IV31&gt;0,"✔","-")</f>
        <v>-</v>
      </c>
      <c r="CM31" s="142" t="str">
        <f>IF('Design Fee'!IW31&gt;0,"✔","-")</f>
        <v>-</v>
      </c>
      <c r="CN31" s="142" t="str">
        <f>IF('Design Fee'!IX31&gt;0,"✔","-")</f>
        <v>-</v>
      </c>
      <c r="CO31" s="127"/>
      <c r="CP31" s="143" t="str">
        <f>IF('Design Fee'!JS31&gt;0,"✔","-")</f>
        <v>-</v>
      </c>
      <c r="CQ31" s="143" t="str">
        <f>IF('Design Fee'!JT31&gt;0,"✔","-")</f>
        <v>-</v>
      </c>
      <c r="CR31" s="143" t="str">
        <f>IF('Design Fee'!JU31&gt;0,"✔","-")</f>
        <v>-</v>
      </c>
      <c r="CS31" s="143" t="str">
        <f>IF('Design Fee'!JV31&gt;0,"✔","-")</f>
        <v>-</v>
      </c>
      <c r="CT31" s="143" t="str">
        <f>IF('Design Fee'!JW31&gt;0,"✔","-")</f>
        <v>-</v>
      </c>
      <c r="CU31" s="144" t="str">
        <f>IF('Design Fee'!JY31&gt;0,"✔","-")</f>
        <v>-</v>
      </c>
      <c r="CV31" s="144" t="str">
        <f>IF('Design Fee'!JZ31&gt;0,"✔","-")</f>
        <v>-</v>
      </c>
      <c r="CW31" s="144" t="str">
        <f>IF('Design Fee'!KA31&gt;0,"✔","-")</f>
        <v>-</v>
      </c>
      <c r="CX31" s="144" t="str">
        <f>IF('Design Fee'!KB31&gt;0,"✔","-")</f>
        <v>-</v>
      </c>
      <c r="CY31" s="144" t="str">
        <f>IF('Design Fee'!KC31&gt;0,"✔","-")</f>
        <v>-</v>
      </c>
      <c r="CZ31" s="145"/>
      <c r="DA31" s="143" t="str">
        <f>IF('Design Fee'!KX31&gt;0,"✔","-")</f>
        <v>-</v>
      </c>
      <c r="DB31" s="143" t="str">
        <f>IF('Design Fee'!KY31&gt;0,"✔","-")</f>
        <v>-</v>
      </c>
      <c r="DC31" s="143" t="str">
        <f>IF('Design Fee'!KZ31&gt;0,"✔","-")</f>
        <v>-</v>
      </c>
      <c r="DD31" s="143" t="str">
        <f>IF('Design Fee'!LA31&gt;0,"✔","-")</f>
        <v>-</v>
      </c>
      <c r="DE31" s="143" t="str">
        <f>IF('Design Fee'!LB31&gt;0,"✔","-")</f>
        <v>-</v>
      </c>
      <c r="DF31" s="144" t="str">
        <f>IF('Design Fee'!LD31&gt;0,"✔","-")</f>
        <v>-</v>
      </c>
      <c r="DG31" s="144" t="str">
        <f>IF('Design Fee'!LE31&gt;0,"✔","-")</f>
        <v>-</v>
      </c>
      <c r="DH31" s="144" t="str">
        <f>IF('Design Fee'!LF31&gt;0,"✔","-")</f>
        <v>-</v>
      </c>
      <c r="DI31" s="144" t="str">
        <f>IF('Design Fee'!LG31&gt;0,"✔","-")</f>
        <v>-</v>
      </c>
      <c r="DJ31" s="144" t="str">
        <f>IF('Design Fee'!LH31&gt;0,"✔","-")</f>
        <v>-</v>
      </c>
      <c r="DK31" s="145"/>
      <c r="DL31" s="147" t="str">
        <f>IF('Design Fee'!MC31&gt;0,"✔","-")</f>
        <v>-</v>
      </c>
      <c r="DM31" s="146"/>
      <c r="DN31" s="141" t="str">
        <f>IF('Design Fee'!MH31&gt;0,"✔","-")</f>
        <v>-</v>
      </c>
      <c r="DO31" s="141" t="str">
        <f>IF('Design Fee'!MI31&gt;0,"✔","-")</f>
        <v>-</v>
      </c>
      <c r="DP31" s="141" t="str">
        <f>IF('Design Fee'!MJ31&gt;0,"✔","-")</f>
        <v>-</v>
      </c>
      <c r="DQ31" s="141" t="str">
        <f>IF('Design Fee'!MK31&gt;0,"✔","-")</f>
        <v>-</v>
      </c>
      <c r="DR31" s="141" t="str">
        <f>IF('Design Fee'!ML31&gt;0,"✔","-")</f>
        <v>-</v>
      </c>
      <c r="DS31" s="142" t="str">
        <f>IF('Design Fee'!MN31&gt;0,"✔","-")</f>
        <v>-</v>
      </c>
      <c r="DT31" s="142" t="str">
        <f>IF('Design Fee'!MO31&gt;0,"✔","-")</f>
        <v>-</v>
      </c>
      <c r="DU31" s="142" t="str">
        <f>IF('Design Fee'!MP31&gt;0,"✔","-")</f>
        <v>-</v>
      </c>
      <c r="DV31" s="142" t="str">
        <f>IF('Design Fee'!MQ31&gt;0,"✔","-")</f>
        <v>-</v>
      </c>
      <c r="DW31" s="142" t="str">
        <f>IF('Design Fee'!MR31&gt;0,"✔","-")</f>
        <v>-</v>
      </c>
      <c r="DX31" s="127"/>
      <c r="DY31" s="143" t="str">
        <f>IF('Design Fee'!NM31&gt;0,"✔","-")</f>
        <v>-</v>
      </c>
      <c r="DZ31" s="143" t="str">
        <f>IF('Design Fee'!NN31&gt;0,"✔","-")</f>
        <v>-</v>
      </c>
      <c r="EA31" s="143" t="str">
        <f>IF('Design Fee'!NO31&gt;0,"✔","-")</f>
        <v>-</v>
      </c>
      <c r="EB31" s="143" t="str">
        <f>IF('Design Fee'!NP31&gt;0,"✔","-")</f>
        <v>-</v>
      </c>
      <c r="EC31" s="143" t="str">
        <f>IF('Design Fee'!NQ31&gt;0,"✔","-")</f>
        <v>-</v>
      </c>
      <c r="ED31" s="144" t="str">
        <f>IF('Design Fee'!NS31&gt;0,"✔","-")</f>
        <v>-</v>
      </c>
      <c r="EE31" s="144" t="str">
        <f>IF('Design Fee'!NT31&gt;0,"✔","-")</f>
        <v>-</v>
      </c>
      <c r="EF31" s="144" t="str">
        <f>IF('Design Fee'!NU31&gt;0,"✔","-")</f>
        <v>-</v>
      </c>
      <c r="EG31" s="144" t="str">
        <f>IF('Design Fee'!NV31&gt;0,"✔","-")</f>
        <v>-</v>
      </c>
      <c r="EH31" s="144" t="str">
        <f>IF('Design Fee'!NW31&gt;0,"✔","-")</f>
        <v>-</v>
      </c>
      <c r="EI31" s="145"/>
      <c r="EJ31" s="143" t="str">
        <f>IF('Design Fee'!OR31&gt;0,"✔","-")</f>
        <v>-</v>
      </c>
      <c r="EK31" s="143" t="str">
        <f>IF('Design Fee'!OS31&gt;0,"✔","-")</f>
        <v>-</v>
      </c>
      <c r="EL31" s="143" t="str">
        <f>IF('Design Fee'!OT31&gt;0,"✔","-")</f>
        <v>-</v>
      </c>
      <c r="EM31" s="143" t="str">
        <f>IF('Design Fee'!OU31&gt;0,"✔","-")</f>
        <v>-</v>
      </c>
      <c r="EN31" s="143" t="str">
        <f>IF('Design Fee'!OV31&gt;0,"✔","-")</f>
        <v>-</v>
      </c>
      <c r="EO31" s="144" t="str">
        <f>IF('Design Fee'!OX31&gt;0,"✔","-")</f>
        <v>-</v>
      </c>
      <c r="EP31" s="144" t="str">
        <f>IF('Design Fee'!OY31&gt;0,"✔","-")</f>
        <v>-</v>
      </c>
      <c r="EQ31" s="144" t="str">
        <f>IF('Design Fee'!OZ31&gt;0,"✔","-")</f>
        <v>-</v>
      </c>
      <c r="ER31" s="144" t="str">
        <f>IF('Design Fee'!PA31&gt;0,"✔","-")</f>
        <v>-</v>
      </c>
      <c r="ES31" s="144" t="str">
        <f>IF('Design Fee'!PB31&gt;0,"✔","-")</f>
        <v>-</v>
      </c>
      <c r="ET31" s="145"/>
    </row>
    <row r="32" spans="2:150" ht="12.6" hidden="1" customHeight="1" outlineLevel="2">
      <c r="B32" s="138"/>
      <c r="C32" s="138">
        <v>2</v>
      </c>
      <c r="D32" s="78" t="s">
        <v>38</v>
      </c>
      <c r="F32" s="390"/>
      <c r="G32" s="390"/>
      <c r="H32" s="390"/>
      <c r="I32" s="569"/>
      <c r="J32" s="78"/>
      <c r="K32" s="147" t="str">
        <f>IF('Design Fee'!AU32&gt;0,"✔","-")</f>
        <v>-</v>
      </c>
      <c r="L32" s="140"/>
      <c r="M32" s="141" t="str">
        <f>IF('Design Fee'!AZ32&gt;0,"✔","-")</f>
        <v>-</v>
      </c>
      <c r="N32" s="141" t="str">
        <f>IF('Design Fee'!BA32&gt;0,"✔","-")</f>
        <v>-</v>
      </c>
      <c r="O32" s="141" t="str">
        <f>IF('Design Fee'!BB32&gt;0,"✔","-")</f>
        <v>-</v>
      </c>
      <c r="P32" s="141" t="str">
        <f>IF('Design Fee'!BC32&gt;0,"✔","-")</f>
        <v>-</v>
      </c>
      <c r="Q32" s="141" t="str">
        <f>IF('Design Fee'!BD32&gt;0,"✔","-")</f>
        <v>-</v>
      </c>
      <c r="R32" s="142" t="str">
        <f>IF('Design Fee'!BF32&gt;0,"✔","-")</f>
        <v>-</v>
      </c>
      <c r="S32" s="142" t="str">
        <f>IF('Design Fee'!BG32&gt;0,"✔","-")</f>
        <v>-</v>
      </c>
      <c r="T32" s="142" t="str">
        <f>IF('Design Fee'!BH32&gt;0,"✔","-")</f>
        <v>-</v>
      </c>
      <c r="U32" s="142" t="str">
        <f>IF('Design Fee'!BI32&gt;0,"✔","-")</f>
        <v>-</v>
      </c>
      <c r="V32" s="142" t="str">
        <f>IF('Design Fee'!BJ32&gt;0,"✔","-")</f>
        <v>-</v>
      </c>
      <c r="W32" s="348"/>
      <c r="X32" s="143" t="str">
        <f>IF('Design Fee'!CE32&gt;0,"✔","-")</f>
        <v>-</v>
      </c>
      <c r="Y32" s="143" t="str">
        <f>IF('Design Fee'!CF32&gt;0,"✔","-")</f>
        <v>-</v>
      </c>
      <c r="Z32" s="143" t="str">
        <f>IF('Design Fee'!CG32&gt;0,"✔","-")</f>
        <v>-</v>
      </c>
      <c r="AA32" s="143" t="str">
        <f>IF('Design Fee'!CH32&gt;0,"✔","-")</f>
        <v>-</v>
      </c>
      <c r="AB32" s="143" t="str">
        <f>IF('Design Fee'!CI32&gt;0,"✔","-")</f>
        <v>-</v>
      </c>
      <c r="AC32" s="144" t="str">
        <f>IF('Design Fee'!CK32&gt;0,"✔","-")</f>
        <v>-</v>
      </c>
      <c r="AD32" s="144" t="str">
        <f>IF('Design Fee'!CL32&gt;0,"✔","-")</f>
        <v>-</v>
      </c>
      <c r="AE32" s="144" t="str">
        <f>IF('Design Fee'!CM32&gt;0,"✔","-")</f>
        <v>-</v>
      </c>
      <c r="AF32" s="144" t="str">
        <f>IF('Design Fee'!CN32&gt;0,"✔","-")</f>
        <v>-</v>
      </c>
      <c r="AG32" s="144" t="str">
        <f>IF('Design Fee'!CO32&gt;0,"✔","-")</f>
        <v>-</v>
      </c>
      <c r="AH32" s="145"/>
      <c r="AI32" s="143" t="str">
        <f>IF('Design Fee'!DJ32&gt;0,"✔","-")</f>
        <v>-</v>
      </c>
      <c r="AJ32" s="143" t="str">
        <f>IF('Design Fee'!DK32&gt;0,"✔","-")</f>
        <v>-</v>
      </c>
      <c r="AK32" s="143" t="str">
        <f>IF('Design Fee'!DL32&gt;0,"✔","-")</f>
        <v>-</v>
      </c>
      <c r="AL32" s="143" t="str">
        <f>IF('Design Fee'!DM32&gt;0,"✔","-")</f>
        <v>-</v>
      </c>
      <c r="AM32" s="143" t="str">
        <f>IF('Design Fee'!DN32&gt;0,"✔","-")</f>
        <v>-</v>
      </c>
      <c r="AN32" s="144" t="str">
        <f>IF('Design Fee'!DP32&gt;0,"✔","-")</f>
        <v>-</v>
      </c>
      <c r="AO32" s="144" t="str">
        <f>IF('Design Fee'!DQ32&gt;0,"✔","-")</f>
        <v>-</v>
      </c>
      <c r="AP32" s="144" t="str">
        <f>IF('Design Fee'!DR32&gt;0,"✔","-")</f>
        <v>-</v>
      </c>
      <c r="AQ32" s="144" t="str">
        <f>IF('Design Fee'!DS32&gt;0,"✔","-")</f>
        <v>-</v>
      </c>
      <c r="AR32" s="144" t="str">
        <f>IF('Design Fee'!DT32&gt;0,"✔","-")</f>
        <v>-</v>
      </c>
      <c r="AS32" s="145"/>
      <c r="AT32" s="147" t="str">
        <f>IF('Design Fee'!EO32&gt;0,"✔","-")</f>
        <v>-</v>
      </c>
      <c r="AU32" s="146"/>
      <c r="AV32" s="141" t="str">
        <f>IF('Design Fee'!ET32&gt;0,"✔","-")</f>
        <v>-</v>
      </c>
      <c r="AW32" s="141" t="str">
        <f>IF('Design Fee'!EU32&gt;0,"✔","-")</f>
        <v>-</v>
      </c>
      <c r="AX32" s="141" t="str">
        <f>IF('Design Fee'!EV32&gt;0,"✔","-")</f>
        <v>-</v>
      </c>
      <c r="AY32" s="141" t="str">
        <f>IF('Design Fee'!EW32&gt;0,"✔","-")</f>
        <v>-</v>
      </c>
      <c r="AZ32" s="141" t="str">
        <f>IF('Design Fee'!EX32&gt;0,"✔","-")</f>
        <v>-</v>
      </c>
      <c r="BA32" s="142" t="str">
        <f>IF('Design Fee'!EZ32&gt;0,"✔","-")</f>
        <v>-</v>
      </c>
      <c r="BB32" s="142" t="str">
        <f>IF('Design Fee'!FA32&gt;0,"✔","-")</f>
        <v>-</v>
      </c>
      <c r="BC32" s="142" t="str">
        <f>IF('Design Fee'!FB32&gt;0,"✔","-")</f>
        <v>-</v>
      </c>
      <c r="BD32" s="142" t="str">
        <f>IF('Design Fee'!FC32&gt;0,"✔","-")</f>
        <v>-</v>
      </c>
      <c r="BE32" s="142" t="str">
        <f>IF('Design Fee'!FD32&gt;0,"✔","-")</f>
        <v>-</v>
      </c>
      <c r="BF32" s="127"/>
      <c r="BG32" s="143" t="str">
        <f>IF('Design Fee'!FY32&gt;0,"✔","-")</f>
        <v>-</v>
      </c>
      <c r="BH32" s="143" t="str">
        <f>IF('Design Fee'!FZ32&gt;0,"✔","-")</f>
        <v>-</v>
      </c>
      <c r="BI32" s="143" t="str">
        <f>IF('Design Fee'!GA32&gt;0,"✔","-")</f>
        <v>-</v>
      </c>
      <c r="BJ32" s="143" t="str">
        <f>IF('Design Fee'!GB32&gt;0,"✔","-")</f>
        <v>-</v>
      </c>
      <c r="BK32" s="143" t="str">
        <f>IF('Design Fee'!GC32&gt;0,"✔","-")</f>
        <v>-</v>
      </c>
      <c r="BL32" s="144" t="str">
        <f>IF('Design Fee'!GE32&gt;0,"✔","-")</f>
        <v>-</v>
      </c>
      <c r="BM32" s="144" t="str">
        <f>IF('Design Fee'!GF32&gt;0,"✔","-")</f>
        <v>-</v>
      </c>
      <c r="BN32" s="144" t="str">
        <f>IF('Design Fee'!GG32&gt;0,"✔","-")</f>
        <v>-</v>
      </c>
      <c r="BO32" s="144" t="str">
        <f>IF('Design Fee'!GH32&gt;0,"✔","-")</f>
        <v>-</v>
      </c>
      <c r="BP32" s="144" t="str">
        <f>IF('Design Fee'!GI32&gt;0,"✔","-")</f>
        <v>-</v>
      </c>
      <c r="BQ32" s="145"/>
      <c r="BR32" s="143" t="str">
        <f>IF('Design Fee'!HD32&gt;0,"✔","-")</f>
        <v>-</v>
      </c>
      <c r="BS32" s="143" t="str">
        <f>IF('Design Fee'!HE32&gt;0,"✔","-")</f>
        <v>-</v>
      </c>
      <c r="BT32" s="143" t="str">
        <f>IF('Design Fee'!HF32&gt;0,"✔","-")</f>
        <v>-</v>
      </c>
      <c r="BU32" s="143" t="str">
        <f>IF('Design Fee'!HG32&gt;0,"✔","-")</f>
        <v>-</v>
      </c>
      <c r="BV32" s="143" t="str">
        <f>IF('Design Fee'!HH32&gt;0,"✔","-")</f>
        <v>-</v>
      </c>
      <c r="BW32" s="144" t="str">
        <f>IF('Design Fee'!HJ32&gt;0,"✔","-")</f>
        <v>-</v>
      </c>
      <c r="BX32" s="144" t="str">
        <f>IF('Design Fee'!HK32&gt;0,"✔","-")</f>
        <v>-</v>
      </c>
      <c r="BY32" s="144" t="str">
        <f>IF('Design Fee'!HL32&gt;0,"✔","-")</f>
        <v>-</v>
      </c>
      <c r="BZ32" s="144" t="str">
        <f>IF('Design Fee'!HM32&gt;0,"✔","-")</f>
        <v>-</v>
      </c>
      <c r="CA32" s="144" t="str">
        <f>IF('Design Fee'!HN32&gt;0,"✔","-")</f>
        <v>-</v>
      </c>
      <c r="CB32" s="145"/>
      <c r="CC32" s="147" t="str">
        <f>IF('Design Fee'!II32&gt;0,"✔","-")</f>
        <v>-</v>
      </c>
      <c r="CD32" s="146"/>
      <c r="CE32" s="141" t="str">
        <f>IF('Design Fee'!IN32&gt;0,"✔","-")</f>
        <v>-</v>
      </c>
      <c r="CF32" s="141" t="str">
        <f>IF('Design Fee'!IO32&gt;0,"✔","-")</f>
        <v>-</v>
      </c>
      <c r="CG32" s="141" t="str">
        <f>IF('Design Fee'!IP32&gt;0,"✔","-")</f>
        <v>-</v>
      </c>
      <c r="CH32" s="141" t="str">
        <f>IF('Design Fee'!IQ32&gt;0,"✔","-")</f>
        <v>-</v>
      </c>
      <c r="CI32" s="141" t="str">
        <f>IF('Design Fee'!IR32&gt;0,"✔","-")</f>
        <v>-</v>
      </c>
      <c r="CJ32" s="142" t="str">
        <f>IF('Design Fee'!IT32&gt;0,"✔","-")</f>
        <v>-</v>
      </c>
      <c r="CK32" s="142" t="str">
        <f>IF('Design Fee'!IU32&gt;0,"✔","-")</f>
        <v>-</v>
      </c>
      <c r="CL32" s="142" t="str">
        <f>IF('Design Fee'!IV32&gt;0,"✔","-")</f>
        <v>-</v>
      </c>
      <c r="CM32" s="142" t="str">
        <f>IF('Design Fee'!IW32&gt;0,"✔","-")</f>
        <v>-</v>
      </c>
      <c r="CN32" s="142" t="str">
        <f>IF('Design Fee'!IX32&gt;0,"✔","-")</f>
        <v>-</v>
      </c>
      <c r="CO32" s="127"/>
      <c r="CP32" s="143" t="str">
        <f>IF('Design Fee'!JS32&gt;0,"✔","-")</f>
        <v>-</v>
      </c>
      <c r="CQ32" s="143" t="str">
        <f>IF('Design Fee'!JT32&gt;0,"✔","-")</f>
        <v>-</v>
      </c>
      <c r="CR32" s="143" t="str">
        <f>IF('Design Fee'!JU32&gt;0,"✔","-")</f>
        <v>-</v>
      </c>
      <c r="CS32" s="143" t="str">
        <f>IF('Design Fee'!JV32&gt;0,"✔","-")</f>
        <v>-</v>
      </c>
      <c r="CT32" s="143" t="str">
        <f>IF('Design Fee'!JW32&gt;0,"✔","-")</f>
        <v>-</v>
      </c>
      <c r="CU32" s="144" t="str">
        <f>IF('Design Fee'!JY32&gt;0,"✔","-")</f>
        <v>-</v>
      </c>
      <c r="CV32" s="144" t="str">
        <f>IF('Design Fee'!JZ32&gt;0,"✔","-")</f>
        <v>-</v>
      </c>
      <c r="CW32" s="144" t="str">
        <f>IF('Design Fee'!KA32&gt;0,"✔","-")</f>
        <v>-</v>
      </c>
      <c r="CX32" s="144" t="str">
        <f>IF('Design Fee'!KB32&gt;0,"✔","-")</f>
        <v>-</v>
      </c>
      <c r="CY32" s="144" t="str">
        <f>IF('Design Fee'!KC32&gt;0,"✔","-")</f>
        <v>-</v>
      </c>
      <c r="CZ32" s="145"/>
      <c r="DA32" s="143" t="str">
        <f>IF('Design Fee'!KX32&gt;0,"✔","-")</f>
        <v>-</v>
      </c>
      <c r="DB32" s="143" t="str">
        <f>IF('Design Fee'!KY32&gt;0,"✔","-")</f>
        <v>-</v>
      </c>
      <c r="DC32" s="143" t="str">
        <f>IF('Design Fee'!KZ32&gt;0,"✔","-")</f>
        <v>-</v>
      </c>
      <c r="DD32" s="143" t="str">
        <f>IF('Design Fee'!LA32&gt;0,"✔","-")</f>
        <v>-</v>
      </c>
      <c r="DE32" s="143" t="str">
        <f>IF('Design Fee'!LB32&gt;0,"✔","-")</f>
        <v>-</v>
      </c>
      <c r="DF32" s="144" t="str">
        <f>IF('Design Fee'!LD32&gt;0,"✔","-")</f>
        <v>-</v>
      </c>
      <c r="DG32" s="144" t="str">
        <f>IF('Design Fee'!LE32&gt;0,"✔","-")</f>
        <v>-</v>
      </c>
      <c r="DH32" s="144" t="str">
        <f>IF('Design Fee'!LF32&gt;0,"✔","-")</f>
        <v>-</v>
      </c>
      <c r="DI32" s="144" t="str">
        <f>IF('Design Fee'!LG32&gt;0,"✔","-")</f>
        <v>-</v>
      </c>
      <c r="DJ32" s="144" t="str">
        <f>IF('Design Fee'!LH32&gt;0,"✔","-")</f>
        <v>-</v>
      </c>
      <c r="DK32" s="145"/>
      <c r="DL32" s="147" t="str">
        <f>IF('Design Fee'!MC32&gt;0,"✔","-")</f>
        <v>-</v>
      </c>
      <c r="DM32" s="146"/>
      <c r="DN32" s="141" t="str">
        <f>IF('Design Fee'!MH32&gt;0,"✔","-")</f>
        <v>-</v>
      </c>
      <c r="DO32" s="141" t="str">
        <f>IF('Design Fee'!MI32&gt;0,"✔","-")</f>
        <v>-</v>
      </c>
      <c r="DP32" s="141" t="str">
        <f>IF('Design Fee'!MJ32&gt;0,"✔","-")</f>
        <v>-</v>
      </c>
      <c r="DQ32" s="141" t="str">
        <f>IF('Design Fee'!MK32&gt;0,"✔","-")</f>
        <v>-</v>
      </c>
      <c r="DR32" s="141" t="str">
        <f>IF('Design Fee'!ML32&gt;0,"✔","-")</f>
        <v>-</v>
      </c>
      <c r="DS32" s="142" t="str">
        <f>IF('Design Fee'!MN32&gt;0,"✔","-")</f>
        <v>-</v>
      </c>
      <c r="DT32" s="142" t="str">
        <f>IF('Design Fee'!MO32&gt;0,"✔","-")</f>
        <v>-</v>
      </c>
      <c r="DU32" s="142" t="str">
        <f>IF('Design Fee'!MP32&gt;0,"✔","-")</f>
        <v>-</v>
      </c>
      <c r="DV32" s="142" t="str">
        <f>IF('Design Fee'!MQ32&gt;0,"✔","-")</f>
        <v>-</v>
      </c>
      <c r="DW32" s="142" t="str">
        <f>IF('Design Fee'!MR32&gt;0,"✔","-")</f>
        <v>-</v>
      </c>
      <c r="DX32" s="127"/>
      <c r="DY32" s="143" t="str">
        <f>IF('Design Fee'!NM32&gt;0,"✔","-")</f>
        <v>-</v>
      </c>
      <c r="DZ32" s="143" t="str">
        <f>IF('Design Fee'!NN32&gt;0,"✔","-")</f>
        <v>-</v>
      </c>
      <c r="EA32" s="143" t="str">
        <f>IF('Design Fee'!NO32&gt;0,"✔","-")</f>
        <v>-</v>
      </c>
      <c r="EB32" s="143" t="str">
        <f>IF('Design Fee'!NP32&gt;0,"✔","-")</f>
        <v>-</v>
      </c>
      <c r="EC32" s="143" t="str">
        <f>IF('Design Fee'!NQ32&gt;0,"✔","-")</f>
        <v>-</v>
      </c>
      <c r="ED32" s="144" t="str">
        <f>IF('Design Fee'!NS32&gt;0,"✔","-")</f>
        <v>-</v>
      </c>
      <c r="EE32" s="144" t="str">
        <f>IF('Design Fee'!NT32&gt;0,"✔","-")</f>
        <v>-</v>
      </c>
      <c r="EF32" s="144" t="str">
        <f>IF('Design Fee'!NU32&gt;0,"✔","-")</f>
        <v>-</v>
      </c>
      <c r="EG32" s="144" t="str">
        <f>IF('Design Fee'!NV32&gt;0,"✔","-")</f>
        <v>-</v>
      </c>
      <c r="EH32" s="144" t="str">
        <f>IF('Design Fee'!NW32&gt;0,"✔","-")</f>
        <v>-</v>
      </c>
      <c r="EI32" s="145"/>
      <c r="EJ32" s="143" t="str">
        <f>IF('Design Fee'!OR32&gt;0,"✔","-")</f>
        <v>-</v>
      </c>
      <c r="EK32" s="143" t="str">
        <f>IF('Design Fee'!OS32&gt;0,"✔","-")</f>
        <v>-</v>
      </c>
      <c r="EL32" s="143" t="str">
        <f>IF('Design Fee'!OT32&gt;0,"✔","-")</f>
        <v>-</v>
      </c>
      <c r="EM32" s="143" t="str">
        <f>IF('Design Fee'!OU32&gt;0,"✔","-")</f>
        <v>-</v>
      </c>
      <c r="EN32" s="143" t="str">
        <f>IF('Design Fee'!OV32&gt;0,"✔","-")</f>
        <v>-</v>
      </c>
      <c r="EO32" s="144" t="str">
        <f>IF('Design Fee'!OX32&gt;0,"✔","-")</f>
        <v>-</v>
      </c>
      <c r="EP32" s="144" t="str">
        <f>IF('Design Fee'!OY32&gt;0,"✔","-")</f>
        <v>-</v>
      </c>
      <c r="EQ32" s="144" t="str">
        <f>IF('Design Fee'!OZ32&gt;0,"✔","-")</f>
        <v>-</v>
      </c>
      <c r="ER32" s="144" t="str">
        <f>IF('Design Fee'!PA32&gt;0,"✔","-")</f>
        <v>-</v>
      </c>
      <c r="ES32" s="144" t="str">
        <f>IF('Design Fee'!PB32&gt;0,"✔","-")</f>
        <v>-</v>
      </c>
      <c r="ET32" s="145"/>
    </row>
    <row r="33" spans="2:150" ht="12.6" hidden="1" customHeight="1" outlineLevel="2">
      <c r="B33" s="138"/>
      <c r="C33" s="138">
        <v>3</v>
      </c>
      <c r="D33" s="78" t="s">
        <v>39</v>
      </c>
      <c r="F33" s="390"/>
      <c r="G33" s="390"/>
      <c r="H33" s="390"/>
      <c r="I33" s="569"/>
      <c r="J33" s="78"/>
      <c r="K33" s="147" t="str">
        <f>IF('Design Fee'!AU33&gt;0,"✔","-")</f>
        <v>-</v>
      </c>
      <c r="L33" s="140"/>
      <c r="M33" s="141" t="str">
        <f>IF('Design Fee'!AZ33&gt;0,"✔","-")</f>
        <v>-</v>
      </c>
      <c r="N33" s="141" t="str">
        <f>IF('Design Fee'!BA33&gt;0,"✔","-")</f>
        <v>-</v>
      </c>
      <c r="O33" s="141" t="str">
        <f>IF('Design Fee'!BB33&gt;0,"✔","-")</f>
        <v>-</v>
      </c>
      <c r="P33" s="141" t="str">
        <f>IF('Design Fee'!BC33&gt;0,"✔","-")</f>
        <v>-</v>
      </c>
      <c r="Q33" s="141" t="str">
        <f>IF('Design Fee'!BD33&gt;0,"✔","-")</f>
        <v>-</v>
      </c>
      <c r="R33" s="142" t="str">
        <f>IF('Design Fee'!BF33&gt;0,"✔","-")</f>
        <v>-</v>
      </c>
      <c r="S33" s="142" t="str">
        <f>IF('Design Fee'!BG33&gt;0,"✔","-")</f>
        <v>-</v>
      </c>
      <c r="T33" s="142" t="str">
        <f>IF('Design Fee'!BH33&gt;0,"✔","-")</f>
        <v>-</v>
      </c>
      <c r="U33" s="142" t="str">
        <f>IF('Design Fee'!BI33&gt;0,"✔","-")</f>
        <v>-</v>
      </c>
      <c r="V33" s="142" t="str">
        <f>IF('Design Fee'!BJ33&gt;0,"✔","-")</f>
        <v>-</v>
      </c>
      <c r="W33" s="348"/>
      <c r="X33" s="143" t="str">
        <f>IF('Design Fee'!CE33&gt;0,"✔","-")</f>
        <v>-</v>
      </c>
      <c r="Y33" s="143" t="str">
        <f>IF('Design Fee'!CF33&gt;0,"✔","-")</f>
        <v>-</v>
      </c>
      <c r="Z33" s="143" t="str">
        <f>IF('Design Fee'!CG33&gt;0,"✔","-")</f>
        <v>-</v>
      </c>
      <c r="AA33" s="143" t="str">
        <f>IF('Design Fee'!CH33&gt;0,"✔","-")</f>
        <v>-</v>
      </c>
      <c r="AB33" s="143" t="str">
        <f>IF('Design Fee'!CI33&gt;0,"✔","-")</f>
        <v>-</v>
      </c>
      <c r="AC33" s="144" t="str">
        <f>IF('Design Fee'!CK33&gt;0,"✔","-")</f>
        <v>-</v>
      </c>
      <c r="AD33" s="144" t="str">
        <f>IF('Design Fee'!CL33&gt;0,"✔","-")</f>
        <v>-</v>
      </c>
      <c r="AE33" s="144" t="str">
        <f>IF('Design Fee'!CM33&gt;0,"✔","-")</f>
        <v>-</v>
      </c>
      <c r="AF33" s="144" t="str">
        <f>IF('Design Fee'!CN33&gt;0,"✔","-")</f>
        <v>-</v>
      </c>
      <c r="AG33" s="144" t="str">
        <f>IF('Design Fee'!CO33&gt;0,"✔","-")</f>
        <v>-</v>
      </c>
      <c r="AH33" s="154"/>
      <c r="AI33" s="143" t="str">
        <f>IF('Design Fee'!DJ33&gt;0,"✔","-")</f>
        <v>-</v>
      </c>
      <c r="AJ33" s="143" t="str">
        <f>IF('Design Fee'!DK33&gt;0,"✔","-")</f>
        <v>-</v>
      </c>
      <c r="AK33" s="143" t="str">
        <f>IF('Design Fee'!DL33&gt;0,"✔","-")</f>
        <v>-</v>
      </c>
      <c r="AL33" s="143" t="str">
        <f>IF('Design Fee'!DM33&gt;0,"✔","-")</f>
        <v>-</v>
      </c>
      <c r="AM33" s="143" t="str">
        <f>IF('Design Fee'!DN33&gt;0,"✔","-")</f>
        <v>-</v>
      </c>
      <c r="AN33" s="144" t="str">
        <f>IF('Design Fee'!DP33&gt;0,"✔","-")</f>
        <v>-</v>
      </c>
      <c r="AO33" s="144" t="str">
        <f>IF('Design Fee'!DQ33&gt;0,"✔","-")</f>
        <v>-</v>
      </c>
      <c r="AP33" s="144" t="str">
        <f>IF('Design Fee'!DR33&gt;0,"✔","-")</f>
        <v>-</v>
      </c>
      <c r="AQ33" s="144" t="str">
        <f>IF('Design Fee'!DS33&gt;0,"✔","-")</f>
        <v>-</v>
      </c>
      <c r="AR33" s="144" t="str">
        <f>IF('Design Fee'!DT33&gt;0,"✔","-")</f>
        <v>-</v>
      </c>
      <c r="AS33" s="154"/>
      <c r="AT33" s="147" t="str">
        <f>IF('Design Fee'!EO33&gt;0,"✔","-")</f>
        <v>-</v>
      </c>
      <c r="AU33" s="146"/>
      <c r="AV33" s="141" t="str">
        <f>IF('Design Fee'!ET33&gt;0,"✔","-")</f>
        <v>-</v>
      </c>
      <c r="AW33" s="141" t="str">
        <f>IF('Design Fee'!EU33&gt;0,"✔","-")</f>
        <v>-</v>
      </c>
      <c r="AX33" s="141" t="str">
        <f>IF('Design Fee'!EV33&gt;0,"✔","-")</f>
        <v>-</v>
      </c>
      <c r="AY33" s="141" t="str">
        <f>IF('Design Fee'!EW33&gt;0,"✔","-")</f>
        <v>-</v>
      </c>
      <c r="AZ33" s="141" t="str">
        <f>IF('Design Fee'!EX33&gt;0,"✔","-")</f>
        <v>-</v>
      </c>
      <c r="BA33" s="142" t="str">
        <f>IF('Design Fee'!EZ33&gt;0,"✔","-")</f>
        <v>-</v>
      </c>
      <c r="BB33" s="142" t="str">
        <f>IF('Design Fee'!FA33&gt;0,"✔","-")</f>
        <v>-</v>
      </c>
      <c r="BC33" s="142" t="str">
        <f>IF('Design Fee'!FB33&gt;0,"✔","-")</f>
        <v>-</v>
      </c>
      <c r="BD33" s="142" t="str">
        <f>IF('Design Fee'!FC33&gt;0,"✔","-")</f>
        <v>-</v>
      </c>
      <c r="BE33" s="142" t="str">
        <f>IF('Design Fee'!FD33&gt;0,"✔","-")</f>
        <v>-</v>
      </c>
      <c r="BF33" s="127"/>
      <c r="BG33" s="143" t="str">
        <f>IF('Design Fee'!FY33&gt;0,"✔","-")</f>
        <v>-</v>
      </c>
      <c r="BH33" s="143" t="str">
        <f>IF('Design Fee'!FZ33&gt;0,"✔","-")</f>
        <v>-</v>
      </c>
      <c r="BI33" s="143" t="str">
        <f>IF('Design Fee'!GA33&gt;0,"✔","-")</f>
        <v>-</v>
      </c>
      <c r="BJ33" s="143" t="str">
        <f>IF('Design Fee'!GB33&gt;0,"✔","-")</f>
        <v>-</v>
      </c>
      <c r="BK33" s="143" t="str">
        <f>IF('Design Fee'!GC33&gt;0,"✔","-")</f>
        <v>-</v>
      </c>
      <c r="BL33" s="144" t="str">
        <f>IF('Design Fee'!GE33&gt;0,"✔","-")</f>
        <v>-</v>
      </c>
      <c r="BM33" s="144" t="str">
        <f>IF('Design Fee'!GF33&gt;0,"✔","-")</f>
        <v>-</v>
      </c>
      <c r="BN33" s="144" t="str">
        <f>IF('Design Fee'!GG33&gt;0,"✔","-")</f>
        <v>-</v>
      </c>
      <c r="BO33" s="144" t="str">
        <f>IF('Design Fee'!GH33&gt;0,"✔","-")</f>
        <v>-</v>
      </c>
      <c r="BP33" s="144" t="str">
        <f>IF('Design Fee'!GI33&gt;0,"✔","-")</f>
        <v>-</v>
      </c>
      <c r="BQ33" s="154"/>
      <c r="BR33" s="143" t="str">
        <f>IF('Design Fee'!HD33&gt;0,"✔","-")</f>
        <v>-</v>
      </c>
      <c r="BS33" s="143" t="str">
        <f>IF('Design Fee'!HE33&gt;0,"✔","-")</f>
        <v>-</v>
      </c>
      <c r="BT33" s="143" t="str">
        <f>IF('Design Fee'!HF33&gt;0,"✔","-")</f>
        <v>-</v>
      </c>
      <c r="BU33" s="143" t="str">
        <f>IF('Design Fee'!HG33&gt;0,"✔","-")</f>
        <v>-</v>
      </c>
      <c r="BV33" s="143" t="str">
        <f>IF('Design Fee'!HH33&gt;0,"✔","-")</f>
        <v>-</v>
      </c>
      <c r="BW33" s="144" t="str">
        <f>IF('Design Fee'!HJ33&gt;0,"✔","-")</f>
        <v>-</v>
      </c>
      <c r="BX33" s="144" t="str">
        <f>IF('Design Fee'!HK33&gt;0,"✔","-")</f>
        <v>-</v>
      </c>
      <c r="BY33" s="144" t="str">
        <f>IF('Design Fee'!HL33&gt;0,"✔","-")</f>
        <v>-</v>
      </c>
      <c r="BZ33" s="144" t="str">
        <f>IF('Design Fee'!HM33&gt;0,"✔","-")</f>
        <v>-</v>
      </c>
      <c r="CA33" s="144" t="str">
        <f>IF('Design Fee'!HN33&gt;0,"✔","-")</f>
        <v>-</v>
      </c>
      <c r="CB33" s="154"/>
      <c r="CC33" s="147" t="str">
        <f>IF('Design Fee'!II33&gt;0,"✔","-")</f>
        <v>-</v>
      </c>
      <c r="CD33" s="146"/>
      <c r="CE33" s="141" t="str">
        <f>IF('Design Fee'!IN33&gt;0,"✔","-")</f>
        <v>-</v>
      </c>
      <c r="CF33" s="141" t="str">
        <f>IF('Design Fee'!IO33&gt;0,"✔","-")</f>
        <v>-</v>
      </c>
      <c r="CG33" s="141" t="str">
        <f>IF('Design Fee'!IP33&gt;0,"✔","-")</f>
        <v>-</v>
      </c>
      <c r="CH33" s="141" t="str">
        <f>IF('Design Fee'!IQ33&gt;0,"✔","-")</f>
        <v>-</v>
      </c>
      <c r="CI33" s="141" t="str">
        <f>IF('Design Fee'!IR33&gt;0,"✔","-")</f>
        <v>-</v>
      </c>
      <c r="CJ33" s="142" t="str">
        <f>IF('Design Fee'!IT33&gt;0,"✔","-")</f>
        <v>-</v>
      </c>
      <c r="CK33" s="142" t="str">
        <f>IF('Design Fee'!IU33&gt;0,"✔","-")</f>
        <v>-</v>
      </c>
      <c r="CL33" s="142" t="str">
        <f>IF('Design Fee'!IV33&gt;0,"✔","-")</f>
        <v>-</v>
      </c>
      <c r="CM33" s="142" t="str">
        <f>IF('Design Fee'!IW33&gt;0,"✔","-")</f>
        <v>-</v>
      </c>
      <c r="CN33" s="142" t="str">
        <f>IF('Design Fee'!IX33&gt;0,"✔","-")</f>
        <v>-</v>
      </c>
      <c r="CO33" s="127"/>
      <c r="CP33" s="143" t="str">
        <f>IF('Design Fee'!JS33&gt;0,"✔","-")</f>
        <v>-</v>
      </c>
      <c r="CQ33" s="143" t="str">
        <f>IF('Design Fee'!JT33&gt;0,"✔","-")</f>
        <v>-</v>
      </c>
      <c r="CR33" s="143" t="str">
        <f>IF('Design Fee'!JU33&gt;0,"✔","-")</f>
        <v>-</v>
      </c>
      <c r="CS33" s="143" t="str">
        <f>IF('Design Fee'!JV33&gt;0,"✔","-")</f>
        <v>-</v>
      </c>
      <c r="CT33" s="143" t="str">
        <f>IF('Design Fee'!JW33&gt;0,"✔","-")</f>
        <v>-</v>
      </c>
      <c r="CU33" s="144" t="str">
        <f>IF('Design Fee'!JY33&gt;0,"✔","-")</f>
        <v>-</v>
      </c>
      <c r="CV33" s="144" t="str">
        <f>IF('Design Fee'!JZ33&gt;0,"✔","-")</f>
        <v>-</v>
      </c>
      <c r="CW33" s="144" t="str">
        <f>IF('Design Fee'!KA33&gt;0,"✔","-")</f>
        <v>-</v>
      </c>
      <c r="CX33" s="144" t="str">
        <f>IF('Design Fee'!KB33&gt;0,"✔","-")</f>
        <v>-</v>
      </c>
      <c r="CY33" s="144" t="str">
        <f>IF('Design Fee'!KC33&gt;0,"✔","-")</f>
        <v>-</v>
      </c>
      <c r="CZ33" s="154"/>
      <c r="DA33" s="143" t="str">
        <f>IF('Design Fee'!KX33&gt;0,"✔","-")</f>
        <v>-</v>
      </c>
      <c r="DB33" s="143" t="str">
        <f>IF('Design Fee'!KY33&gt;0,"✔","-")</f>
        <v>-</v>
      </c>
      <c r="DC33" s="143" t="str">
        <f>IF('Design Fee'!KZ33&gt;0,"✔","-")</f>
        <v>-</v>
      </c>
      <c r="DD33" s="143" t="str">
        <f>IF('Design Fee'!LA33&gt;0,"✔","-")</f>
        <v>-</v>
      </c>
      <c r="DE33" s="143" t="str">
        <f>IF('Design Fee'!LB33&gt;0,"✔","-")</f>
        <v>-</v>
      </c>
      <c r="DF33" s="144" t="str">
        <f>IF('Design Fee'!LD33&gt;0,"✔","-")</f>
        <v>-</v>
      </c>
      <c r="DG33" s="144" t="str">
        <f>IF('Design Fee'!LE33&gt;0,"✔","-")</f>
        <v>-</v>
      </c>
      <c r="DH33" s="144" t="str">
        <f>IF('Design Fee'!LF33&gt;0,"✔","-")</f>
        <v>-</v>
      </c>
      <c r="DI33" s="144" t="str">
        <f>IF('Design Fee'!LG33&gt;0,"✔","-")</f>
        <v>-</v>
      </c>
      <c r="DJ33" s="144" t="str">
        <f>IF('Design Fee'!LH33&gt;0,"✔","-")</f>
        <v>-</v>
      </c>
      <c r="DK33" s="154"/>
      <c r="DL33" s="147" t="str">
        <f>IF('Design Fee'!MC33&gt;0,"✔","-")</f>
        <v>-</v>
      </c>
      <c r="DM33" s="146"/>
      <c r="DN33" s="141" t="str">
        <f>IF('Design Fee'!MH33&gt;0,"✔","-")</f>
        <v>-</v>
      </c>
      <c r="DO33" s="141" t="str">
        <f>IF('Design Fee'!MI33&gt;0,"✔","-")</f>
        <v>-</v>
      </c>
      <c r="DP33" s="141" t="str">
        <f>IF('Design Fee'!MJ33&gt;0,"✔","-")</f>
        <v>-</v>
      </c>
      <c r="DQ33" s="141" t="str">
        <f>IF('Design Fee'!MK33&gt;0,"✔","-")</f>
        <v>-</v>
      </c>
      <c r="DR33" s="141" t="str">
        <f>IF('Design Fee'!ML33&gt;0,"✔","-")</f>
        <v>-</v>
      </c>
      <c r="DS33" s="142" t="str">
        <f>IF('Design Fee'!MN33&gt;0,"✔","-")</f>
        <v>-</v>
      </c>
      <c r="DT33" s="142" t="str">
        <f>IF('Design Fee'!MO33&gt;0,"✔","-")</f>
        <v>-</v>
      </c>
      <c r="DU33" s="142" t="str">
        <f>IF('Design Fee'!MP33&gt;0,"✔","-")</f>
        <v>-</v>
      </c>
      <c r="DV33" s="142" t="str">
        <f>IF('Design Fee'!MQ33&gt;0,"✔","-")</f>
        <v>-</v>
      </c>
      <c r="DW33" s="142" t="str">
        <f>IF('Design Fee'!MR33&gt;0,"✔","-")</f>
        <v>-</v>
      </c>
      <c r="DX33" s="127"/>
      <c r="DY33" s="143" t="str">
        <f>IF('Design Fee'!NM33&gt;0,"✔","-")</f>
        <v>-</v>
      </c>
      <c r="DZ33" s="143" t="str">
        <f>IF('Design Fee'!NN33&gt;0,"✔","-")</f>
        <v>-</v>
      </c>
      <c r="EA33" s="143" t="str">
        <f>IF('Design Fee'!NO33&gt;0,"✔","-")</f>
        <v>-</v>
      </c>
      <c r="EB33" s="143" t="str">
        <f>IF('Design Fee'!NP33&gt;0,"✔","-")</f>
        <v>-</v>
      </c>
      <c r="EC33" s="143" t="str">
        <f>IF('Design Fee'!NQ33&gt;0,"✔","-")</f>
        <v>-</v>
      </c>
      <c r="ED33" s="144" t="str">
        <f>IF('Design Fee'!NS33&gt;0,"✔","-")</f>
        <v>-</v>
      </c>
      <c r="EE33" s="144" t="str">
        <f>IF('Design Fee'!NT33&gt;0,"✔","-")</f>
        <v>-</v>
      </c>
      <c r="EF33" s="144" t="str">
        <f>IF('Design Fee'!NU33&gt;0,"✔","-")</f>
        <v>-</v>
      </c>
      <c r="EG33" s="144" t="str">
        <f>IF('Design Fee'!NV33&gt;0,"✔","-")</f>
        <v>-</v>
      </c>
      <c r="EH33" s="144" t="str">
        <f>IF('Design Fee'!NW33&gt;0,"✔","-")</f>
        <v>-</v>
      </c>
      <c r="EI33" s="154"/>
      <c r="EJ33" s="143" t="str">
        <f>IF('Design Fee'!OR33&gt;0,"✔","-")</f>
        <v>-</v>
      </c>
      <c r="EK33" s="143" t="str">
        <f>IF('Design Fee'!OS33&gt;0,"✔","-")</f>
        <v>-</v>
      </c>
      <c r="EL33" s="143" t="str">
        <f>IF('Design Fee'!OT33&gt;0,"✔","-")</f>
        <v>-</v>
      </c>
      <c r="EM33" s="143" t="str">
        <f>IF('Design Fee'!OU33&gt;0,"✔","-")</f>
        <v>-</v>
      </c>
      <c r="EN33" s="143" t="str">
        <f>IF('Design Fee'!OV33&gt;0,"✔","-")</f>
        <v>-</v>
      </c>
      <c r="EO33" s="144" t="str">
        <f>IF('Design Fee'!OX33&gt;0,"✔","-")</f>
        <v>-</v>
      </c>
      <c r="EP33" s="144" t="str">
        <f>IF('Design Fee'!OY33&gt;0,"✔","-")</f>
        <v>-</v>
      </c>
      <c r="EQ33" s="144" t="str">
        <f>IF('Design Fee'!OZ33&gt;0,"✔","-")</f>
        <v>-</v>
      </c>
      <c r="ER33" s="144" t="str">
        <f>IF('Design Fee'!PA33&gt;0,"✔","-")</f>
        <v>-</v>
      </c>
      <c r="ES33" s="144" t="str">
        <f>IF('Design Fee'!PB33&gt;0,"✔","-")</f>
        <v>-</v>
      </c>
      <c r="ET33" s="154"/>
    </row>
    <row r="34" spans="2:150" ht="12.6" hidden="1" customHeight="1" outlineLevel="2">
      <c r="B34" s="138"/>
      <c r="C34" s="138">
        <v>4</v>
      </c>
      <c r="D34" s="78" t="s">
        <v>40</v>
      </c>
      <c r="F34" s="390"/>
      <c r="G34" s="390"/>
      <c r="H34" s="390"/>
      <c r="I34" s="569"/>
      <c r="J34" s="78"/>
      <c r="K34" s="147" t="str">
        <f>IF('Design Fee'!AU34&gt;0,"✔","-")</f>
        <v>-</v>
      </c>
      <c r="L34" s="140"/>
      <c r="M34" s="141" t="str">
        <f>IF('Design Fee'!AZ34&gt;0,"✔","-")</f>
        <v>-</v>
      </c>
      <c r="N34" s="141" t="str">
        <f>IF('Design Fee'!BA34&gt;0,"✔","-")</f>
        <v>-</v>
      </c>
      <c r="O34" s="141" t="str">
        <f>IF('Design Fee'!BB34&gt;0,"✔","-")</f>
        <v>-</v>
      </c>
      <c r="P34" s="141" t="str">
        <f>IF('Design Fee'!BC34&gt;0,"✔","-")</f>
        <v>-</v>
      </c>
      <c r="Q34" s="141" t="str">
        <f>IF('Design Fee'!BD34&gt;0,"✔","-")</f>
        <v>-</v>
      </c>
      <c r="R34" s="142" t="str">
        <f>IF('Design Fee'!BF34&gt;0,"✔","-")</f>
        <v>-</v>
      </c>
      <c r="S34" s="142" t="str">
        <f>IF('Design Fee'!BG34&gt;0,"✔","-")</f>
        <v>-</v>
      </c>
      <c r="T34" s="142" t="str">
        <f>IF('Design Fee'!BH34&gt;0,"✔","-")</f>
        <v>-</v>
      </c>
      <c r="U34" s="142" t="str">
        <f>IF('Design Fee'!BI34&gt;0,"✔","-")</f>
        <v>-</v>
      </c>
      <c r="V34" s="142" t="str">
        <f>IF('Design Fee'!BJ34&gt;0,"✔","-")</f>
        <v>-</v>
      </c>
      <c r="W34" s="348"/>
      <c r="X34" s="143" t="str">
        <f>IF('Design Fee'!CE34&gt;0,"✔","-")</f>
        <v>-</v>
      </c>
      <c r="Y34" s="143" t="str">
        <f>IF('Design Fee'!CF34&gt;0,"✔","-")</f>
        <v>-</v>
      </c>
      <c r="Z34" s="143" t="str">
        <f>IF('Design Fee'!CG34&gt;0,"✔","-")</f>
        <v>-</v>
      </c>
      <c r="AA34" s="143" t="str">
        <f>IF('Design Fee'!CH34&gt;0,"✔","-")</f>
        <v>-</v>
      </c>
      <c r="AB34" s="143" t="str">
        <f>IF('Design Fee'!CI34&gt;0,"✔","-")</f>
        <v>-</v>
      </c>
      <c r="AC34" s="144" t="str">
        <f>IF('Design Fee'!CK34&gt;0,"✔","-")</f>
        <v>-</v>
      </c>
      <c r="AD34" s="144" t="str">
        <f>IF('Design Fee'!CL34&gt;0,"✔","-")</f>
        <v>-</v>
      </c>
      <c r="AE34" s="144" t="str">
        <f>IF('Design Fee'!CM34&gt;0,"✔","-")</f>
        <v>-</v>
      </c>
      <c r="AF34" s="144" t="str">
        <f>IF('Design Fee'!CN34&gt;0,"✔","-")</f>
        <v>-</v>
      </c>
      <c r="AG34" s="144" t="str">
        <f>IF('Design Fee'!CO34&gt;0,"✔","-")</f>
        <v>-</v>
      </c>
      <c r="AH34" s="154"/>
      <c r="AI34" s="143" t="str">
        <f>IF('Design Fee'!DJ34&gt;0,"✔","-")</f>
        <v>-</v>
      </c>
      <c r="AJ34" s="143" t="str">
        <f>IF('Design Fee'!DK34&gt;0,"✔","-")</f>
        <v>-</v>
      </c>
      <c r="AK34" s="143" t="str">
        <f>IF('Design Fee'!DL34&gt;0,"✔","-")</f>
        <v>-</v>
      </c>
      <c r="AL34" s="143" t="str">
        <f>IF('Design Fee'!DM34&gt;0,"✔","-")</f>
        <v>-</v>
      </c>
      <c r="AM34" s="143" t="str">
        <f>IF('Design Fee'!DN34&gt;0,"✔","-")</f>
        <v>-</v>
      </c>
      <c r="AN34" s="144" t="str">
        <f>IF('Design Fee'!DP34&gt;0,"✔","-")</f>
        <v>-</v>
      </c>
      <c r="AO34" s="144" t="str">
        <f>IF('Design Fee'!DQ34&gt;0,"✔","-")</f>
        <v>-</v>
      </c>
      <c r="AP34" s="144" t="str">
        <f>IF('Design Fee'!DR34&gt;0,"✔","-")</f>
        <v>-</v>
      </c>
      <c r="AQ34" s="144" t="str">
        <f>IF('Design Fee'!DS34&gt;0,"✔","-")</f>
        <v>-</v>
      </c>
      <c r="AR34" s="144" t="str">
        <f>IF('Design Fee'!DT34&gt;0,"✔","-")</f>
        <v>-</v>
      </c>
      <c r="AS34" s="154"/>
      <c r="AT34" s="147" t="str">
        <f>IF('Design Fee'!EO34&gt;0,"✔","-")</f>
        <v>-</v>
      </c>
      <c r="AU34" s="146"/>
      <c r="AV34" s="141" t="str">
        <f>IF('Design Fee'!ET34&gt;0,"✔","-")</f>
        <v>-</v>
      </c>
      <c r="AW34" s="141" t="str">
        <f>IF('Design Fee'!EU34&gt;0,"✔","-")</f>
        <v>-</v>
      </c>
      <c r="AX34" s="141" t="str">
        <f>IF('Design Fee'!EV34&gt;0,"✔","-")</f>
        <v>-</v>
      </c>
      <c r="AY34" s="141" t="str">
        <f>IF('Design Fee'!EW34&gt;0,"✔","-")</f>
        <v>-</v>
      </c>
      <c r="AZ34" s="141" t="str">
        <f>IF('Design Fee'!EX34&gt;0,"✔","-")</f>
        <v>-</v>
      </c>
      <c r="BA34" s="142" t="str">
        <f>IF('Design Fee'!EZ34&gt;0,"✔","-")</f>
        <v>-</v>
      </c>
      <c r="BB34" s="142" t="str">
        <f>IF('Design Fee'!FA34&gt;0,"✔","-")</f>
        <v>-</v>
      </c>
      <c r="BC34" s="142" t="str">
        <f>IF('Design Fee'!FB34&gt;0,"✔","-")</f>
        <v>-</v>
      </c>
      <c r="BD34" s="142" t="str">
        <f>IF('Design Fee'!FC34&gt;0,"✔","-")</f>
        <v>-</v>
      </c>
      <c r="BE34" s="142" t="str">
        <f>IF('Design Fee'!FD34&gt;0,"✔","-")</f>
        <v>-</v>
      </c>
      <c r="BF34" s="127"/>
      <c r="BG34" s="143" t="str">
        <f>IF('Design Fee'!FY34&gt;0,"✔","-")</f>
        <v>-</v>
      </c>
      <c r="BH34" s="143" t="str">
        <f>IF('Design Fee'!FZ34&gt;0,"✔","-")</f>
        <v>-</v>
      </c>
      <c r="BI34" s="143" t="str">
        <f>IF('Design Fee'!GA34&gt;0,"✔","-")</f>
        <v>-</v>
      </c>
      <c r="BJ34" s="143" t="str">
        <f>IF('Design Fee'!GB34&gt;0,"✔","-")</f>
        <v>-</v>
      </c>
      <c r="BK34" s="143" t="str">
        <f>IF('Design Fee'!GC34&gt;0,"✔","-")</f>
        <v>-</v>
      </c>
      <c r="BL34" s="144" t="str">
        <f>IF('Design Fee'!GE34&gt;0,"✔","-")</f>
        <v>-</v>
      </c>
      <c r="BM34" s="144" t="str">
        <f>IF('Design Fee'!GF34&gt;0,"✔","-")</f>
        <v>-</v>
      </c>
      <c r="BN34" s="144" t="str">
        <f>IF('Design Fee'!GG34&gt;0,"✔","-")</f>
        <v>-</v>
      </c>
      <c r="BO34" s="144" t="str">
        <f>IF('Design Fee'!GH34&gt;0,"✔","-")</f>
        <v>-</v>
      </c>
      <c r="BP34" s="144" t="str">
        <f>IF('Design Fee'!GI34&gt;0,"✔","-")</f>
        <v>-</v>
      </c>
      <c r="BQ34" s="154"/>
      <c r="BR34" s="143" t="str">
        <f>IF('Design Fee'!HD34&gt;0,"✔","-")</f>
        <v>-</v>
      </c>
      <c r="BS34" s="143" t="str">
        <f>IF('Design Fee'!HE34&gt;0,"✔","-")</f>
        <v>-</v>
      </c>
      <c r="BT34" s="143" t="str">
        <f>IF('Design Fee'!HF34&gt;0,"✔","-")</f>
        <v>-</v>
      </c>
      <c r="BU34" s="143" t="str">
        <f>IF('Design Fee'!HG34&gt;0,"✔","-")</f>
        <v>-</v>
      </c>
      <c r="BV34" s="143" t="str">
        <f>IF('Design Fee'!HH34&gt;0,"✔","-")</f>
        <v>-</v>
      </c>
      <c r="BW34" s="144" t="str">
        <f>IF('Design Fee'!HJ34&gt;0,"✔","-")</f>
        <v>-</v>
      </c>
      <c r="BX34" s="144" t="str">
        <f>IF('Design Fee'!HK34&gt;0,"✔","-")</f>
        <v>-</v>
      </c>
      <c r="BY34" s="144" t="str">
        <f>IF('Design Fee'!HL34&gt;0,"✔","-")</f>
        <v>-</v>
      </c>
      <c r="BZ34" s="144" t="str">
        <f>IF('Design Fee'!HM34&gt;0,"✔","-")</f>
        <v>-</v>
      </c>
      <c r="CA34" s="144" t="str">
        <f>IF('Design Fee'!HN34&gt;0,"✔","-")</f>
        <v>-</v>
      </c>
      <c r="CB34" s="154"/>
      <c r="CC34" s="147" t="str">
        <f>IF('Design Fee'!II34&gt;0,"✔","-")</f>
        <v>-</v>
      </c>
      <c r="CD34" s="146"/>
      <c r="CE34" s="141" t="str">
        <f>IF('Design Fee'!IN34&gt;0,"✔","-")</f>
        <v>-</v>
      </c>
      <c r="CF34" s="141" t="str">
        <f>IF('Design Fee'!IO34&gt;0,"✔","-")</f>
        <v>-</v>
      </c>
      <c r="CG34" s="141" t="str">
        <f>IF('Design Fee'!IP34&gt;0,"✔","-")</f>
        <v>-</v>
      </c>
      <c r="CH34" s="141" t="str">
        <f>IF('Design Fee'!IQ34&gt;0,"✔","-")</f>
        <v>-</v>
      </c>
      <c r="CI34" s="141" t="str">
        <f>IF('Design Fee'!IR34&gt;0,"✔","-")</f>
        <v>-</v>
      </c>
      <c r="CJ34" s="142" t="str">
        <f>IF('Design Fee'!IT34&gt;0,"✔","-")</f>
        <v>-</v>
      </c>
      <c r="CK34" s="142" t="str">
        <f>IF('Design Fee'!IU34&gt;0,"✔","-")</f>
        <v>-</v>
      </c>
      <c r="CL34" s="142" t="str">
        <f>IF('Design Fee'!IV34&gt;0,"✔","-")</f>
        <v>-</v>
      </c>
      <c r="CM34" s="142" t="str">
        <f>IF('Design Fee'!IW34&gt;0,"✔","-")</f>
        <v>-</v>
      </c>
      <c r="CN34" s="142" t="str">
        <f>IF('Design Fee'!IX34&gt;0,"✔","-")</f>
        <v>-</v>
      </c>
      <c r="CO34" s="127"/>
      <c r="CP34" s="143" t="str">
        <f>IF('Design Fee'!JS34&gt;0,"✔","-")</f>
        <v>-</v>
      </c>
      <c r="CQ34" s="143" t="str">
        <f>IF('Design Fee'!JT34&gt;0,"✔","-")</f>
        <v>-</v>
      </c>
      <c r="CR34" s="143" t="str">
        <f>IF('Design Fee'!JU34&gt;0,"✔","-")</f>
        <v>-</v>
      </c>
      <c r="CS34" s="143" t="str">
        <f>IF('Design Fee'!JV34&gt;0,"✔","-")</f>
        <v>-</v>
      </c>
      <c r="CT34" s="143" t="str">
        <f>IF('Design Fee'!JW34&gt;0,"✔","-")</f>
        <v>-</v>
      </c>
      <c r="CU34" s="144" t="str">
        <f>IF('Design Fee'!JY34&gt;0,"✔","-")</f>
        <v>-</v>
      </c>
      <c r="CV34" s="144" t="str">
        <f>IF('Design Fee'!JZ34&gt;0,"✔","-")</f>
        <v>-</v>
      </c>
      <c r="CW34" s="144" t="str">
        <f>IF('Design Fee'!KA34&gt;0,"✔","-")</f>
        <v>-</v>
      </c>
      <c r="CX34" s="144" t="str">
        <f>IF('Design Fee'!KB34&gt;0,"✔","-")</f>
        <v>-</v>
      </c>
      <c r="CY34" s="144" t="str">
        <f>IF('Design Fee'!KC34&gt;0,"✔","-")</f>
        <v>-</v>
      </c>
      <c r="CZ34" s="154"/>
      <c r="DA34" s="143" t="str">
        <f>IF('Design Fee'!KX34&gt;0,"✔","-")</f>
        <v>-</v>
      </c>
      <c r="DB34" s="143" t="str">
        <f>IF('Design Fee'!KY34&gt;0,"✔","-")</f>
        <v>-</v>
      </c>
      <c r="DC34" s="143" t="str">
        <f>IF('Design Fee'!KZ34&gt;0,"✔","-")</f>
        <v>-</v>
      </c>
      <c r="DD34" s="143" t="str">
        <f>IF('Design Fee'!LA34&gt;0,"✔","-")</f>
        <v>-</v>
      </c>
      <c r="DE34" s="143" t="str">
        <f>IF('Design Fee'!LB34&gt;0,"✔","-")</f>
        <v>-</v>
      </c>
      <c r="DF34" s="144" t="str">
        <f>IF('Design Fee'!LD34&gt;0,"✔","-")</f>
        <v>-</v>
      </c>
      <c r="DG34" s="144" t="str">
        <f>IF('Design Fee'!LE34&gt;0,"✔","-")</f>
        <v>-</v>
      </c>
      <c r="DH34" s="144" t="str">
        <f>IF('Design Fee'!LF34&gt;0,"✔","-")</f>
        <v>-</v>
      </c>
      <c r="DI34" s="144" t="str">
        <f>IF('Design Fee'!LG34&gt;0,"✔","-")</f>
        <v>-</v>
      </c>
      <c r="DJ34" s="144" t="str">
        <f>IF('Design Fee'!LH34&gt;0,"✔","-")</f>
        <v>-</v>
      </c>
      <c r="DK34" s="154"/>
      <c r="DL34" s="147" t="str">
        <f>IF('Design Fee'!MC34&gt;0,"✔","-")</f>
        <v>-</v>
      </c>
      <c r="DM34" s="146"/>
      <c r="DN34" s="141" t="str">
        <f>IF('Design Fee'!MH34&gt;0,"✔","-")</f>
        <v>-</v>
      </c>
      <c r="DO34" s="141" t="str">
        <f>IF('Design Fee'!MI34&gt;0,"✔","-")</f>
        <v>-</v>
      </c>
      <c r="DP34" s="141" t="str">
        <f>IF('Design Fee'!MJ34&gt;0,"✔","-")</f>
        <v>-</v>
      </c>
      <c r="DQ34" s="141" t="str">
        <f>IF('Design Fee'!MK34&gt;0,"✔","-")</f>
        <v>-</v>
      </c>
      <c r="DR34" s="141" t="str">
        <f>IF('Design Fee'!ML34&gt;0,"✔","-")</f>
        <v>-</v>
      </c>
      <c r="DS34" s="142" t="str">
        <f>IF('Design Fee'!MN34&gt;0,"✔","-")</f>
        <v>-</v>
      </c>
      <c r="DT34" s="142" t="str">
        <f>IF('Design Fee'!MO34&gt;0,"✔","-")</f>
        <v>-</v>
      </c>
      <c r="DU34" s="142" t="str">
        <f>IF('Design Fee'!MP34&gt;0,"✔","-")</f>
        <v>-</v>
      </c>
      <c r="DV34" s="142" t="str">
        <f>IF('Design Fee'!MQ34&gt;0,"✔","-")</f>
        <v>-</v>
      </c>
      <c r="DW34" s="142" t="str">
        <f>IF('Design Fee'!MR34&gt;0,"✔","-")</f>
        <v>-</v>
      </c>
      <c r="DX34" s="127"/>
      <c r="DY34" s="143" t="str">
        <f>IF('Design Fee'!NM34&gt;0,"✔","-")</f>
        <v>-</v>
      </c>
      <c r="DZ34" s="143" t="str">
        <f>IF('Design Fee'!NN34&gt;0,"✔","-")</f>
        <v>-</v>
      </c>
      <c r="EA34" s="143" t="str">
        <f>IF('Design Fee'!NO34&gt;0,"✔","-")</f>
        <v>-</v>
      </c>
      <c r="EB34" s="143" t="str">
        <f>IF('Design Fee'!NP34&gt;0,"✔","-")</f>
        <v>-</v>
      </c>
      <c r="EC34" s="143" t="str">
        <f>IF('Design Fee'!NQ34&gt;0,"✔","-")</f>
        <v>-</v>
      </c>
      <c r="ED34" s="144" t="str">
        <f>IF('Design Fee'!NS34&gt;0,"✔","-")</f>
        <v>-</v>
      </c>
      <c r="EE34" s="144" t="str">
        <f>IF('Design Fee'!NT34&gt;0,"✔","-")</f>
        <v>-</v>
      </c>
      <c r="EF34" s="144" t="str">
        <f>IF('Design Fee'!NU34&gt;0,"✔","-")</f>
        <v>-</v>
      </c>
      <c r="EG34" s="144" t="str">
        <f>IF('Design Fee'!NV34&gt;0,"✔","-")</f>
        <v>-</v>
      </c>
      <c r="EH34" s="144" t="str">
        <f>IF('Design Fee'!NW34&gt;0,"✔","-")</f>
        <v>-</v>
      </c>
      <c r="EI34" s="154"/>
      <c r="EJ34" s="143" t="str">
        <f>IF('Design Fee'!OR34&gt;0,"✔","-")</f>
        <v>-</v>
      </c>
      <c r="EK34" s="143" t="str">
        <f>IF('Design Fee'!OS34&gt;0,"✔","-")</f>
        <v>-</v>
      </c>
      <c r="EL34" s="143" t="str">
        <f>IF('Design Fee'!OT34&gt;0,"✔","-")</f>
        <v>-</v>
      </c>
      <c r="EM34" s="143" t="str">
        <f>IF('Design Fee'!OU34&gt;0,"✔","-")</f>
        <v>-</v>
      </c>
      <c r="EN34" s="143" t="str">
        <f>IF('Design Fee'!OV34&gt;0,"✔","-")</f>
        <v>-</v>
      </c>
      <c r="EO34" s="144" t="str">
        <f>IF('Design Fee'!OX34&gt;0,"✔","-")</f>
        <v>-</v>
      </c>
      <c r="EP34" s="144" t="str">
        <f>IF('Design Fee'!OY34&gt;0,"✔","-")</f>
        <v>-</v>
      </c>
      <c r="EQ34" s="144" t="str">
        <f>IF('Design Fee'!OZ34&gt;0,"✔","-")</f>
        <v>-</v>
      </c>
      <c r="ER34" s="144" t="str">
        <f>IF('Design Fee'!PA34&gt;0,"✔","-")</f>
        <v>-</v>
      </c>
      <c r="ES34" s="144" t="str">
        <f>IF('Design Fee'!PB34&gt;0,"✔","-")</f>
        <v>-</v>
      </c>
      <c r="ET34" s="154"/>
    </row>
    <row r="35" spans="2:150" ht="12.6" hidden="1" customHeight="1" outlineLevel="2">
      <c r="B35" s="138"/>
      <c r="C35" s="138">
        <v>5</v>
      </c>
      <c r="D35" s="78" t="s">
        <v>41</v>
      </c>
      <c r="F35" s="390"/>
      <c r="G35" s="390"/>
      <c r="H35" s="390"/>
      <c r="I35" s="569"/>
      <c r="J35" s="78"/>
      <c r="K35" s="147" t="str">
        <f>IF('Design Fee'!AU35&gt;0,"✔","-")</f>
        <v>-</v>
      </c>
      <c r="L35" s="140"/>
      <c r="M35" s="141" t="str">
        <f>IF('Design Fee'!AZ35&gt;0,"✔","-")</f>
        <v>-</v>
      </c>
      <c r="N35" s="141" t="str">
        <f>IF('Design Fee'!BA35&gt;0,"✔","-")</f>
        <v>-</v>
      </c>
      <c r="O35" s="141" t="str">
        <f>IF('Design Fee'!BB35&gt;0,"✔","-")</f>
        <v>-</v>
      </c>
      <c r="P35" s="141" t="str">
        <f>IF('Design Fee'!BC35&gt;0,"✔","-")</f>
        <v>-</v>
      </c>
      <c r="Q35" s="141" t="str">
        <f>IF('Design Fee'!BD35&gt;0,"✔","-")</f>
        <v>-</v>
      </c>
      <c r="R35" s="142" t="str">
        <f>IF('Design Fee'!BF35&gt;0,"✔","-")</f>
        <v>-</v>
      </c>
      <c r="S35" s="142" t="str">
        <f>IF('Design Fee'!BG35&gt;0,"✔","-")</f>
        <v>-</v>
      </c>
      <c r="T35" s="142" t="str">
        <f>IF('Design Fee'!BH35&gt;0,"✔","-")</f>
        <v>-</v>
      </c>
      <c r="U35" s="142" t="str">
        <f>IF('Design Fee'!BI35&gt;0,"✔","-")</f>
        <v>-</v>
      </c>
      <c r="V35" s="142" t="str">
        <f>IF('Design Fee'!BJ35&gt;0,"✔","-")</f>
        <v>-</v>
      </c>
      <c r="W35" s="348"/>
      <c r="X35" s="143" t="str">
        <f>IF('Design Fee'!CE35&gt;0,"✔","-")</f>
        <v>-</v>
      </c>
      <c r="Y35" s="143" t="str">
        <f>IF('Design Fee'!CF35&gt;0,"✔","-")</f>
        <v>-</v>
      </c>
      <c r="Z35" s="143" t="str">
        <f>IF('Design Fee'!CG35&gt;0,"✔","-")</f>
        <v>-</v>
      </c>
      <c r="AA35" s="143" t="str">
        <f>IF('Design Fee'!CH35&gt;0,"✔","-")</f>
        <v>-</v>
      </c>
      <c r="AB35" s="143" t="str">
        <f>IF('Design Fee'!CI35&gt;0,"✔","-")</f>
        <v>-</v>
      </c>
      <c r="AC35" s="144" t="str">
        <f>IF('Design Fee'!CK35&gt;0,"✔","-")</f>
        <v>-</v>
      </c>
      <c r="AD35" s="144" t="str">
        <f>IF('Design Fee'!CL35&gt;0,"✔","-")</f>
        <v>-</v>
      </c>
      <c r="AE35" s="144" t="str">
        <f>IF('Design Fee'!CM35&gt;0,"✔","-")</f>
        <v>-</v>
      </c>
      <c r="AF35" s="144" t="str">
        <f>IF('Design Fee'!CN35&gt;0,"✔","-")</f>
        <v>-</v>
      </c>
      <c r="AG35" s="144" t="str">
        <f>IF('Design Fee'!CO35&gt;0,"✔","-")</f>
        <v>-</v>
      </c>
      <c r="AH35" s="154"/>
      <c r="AI35" s="143" t="str">
        <f>IF('Design Fee'!DJ35&gt;0,"✔","-")</f>
        <v>-</v>
      </c>
      <c r="AJ35" s="143" t="str">
        <f>IF('Design Fee'!DK35&gt;0,"✔","-")</f>
        <v>-</v>
      </c>
      <c r="AK35" s="143" t="str">
        <f>IF('Design Fee'!DL35&gt;0,"✔","-")</f>
        <v>-</v>
      </c>
      <c r="AL35" s="143" t="str">
        <f>IF('Design Fee'!DM35&gt;0,"✔","-")</f>
        <v>-</v>
      </c>
      <c r="AM35" s="143" t="str">
        <f>IF('Design Fee'!DN35&gt;0,"✔","-")</f>
        <v>-</v>
      </c>
      <c r="AN35" s="144" t="str">
        <f>IF('Design Fee'!DP35&gt;0,"✔","-")</f>
        <v>-</v>
      </c>
      <c r="AO35" s="144" t="str">
        <f>IF('Design Fee'!DQ35&gt;0,"✔","-")</f>
        <v>-</v>
      </c>
      <c r="AP35" s="144" t="str">
        <f>IF('Design Fee'!DR35&gt;0,"✔","-")</f>
        <v>-</v>
      </c>
      <c r="AQ35" s="144" t="str">
        <f>IF('Design Fee'!DS35&gt;0,"✔","-")</f>
        <v>-</v>
      </c>
      <c r="AR35" s="144" t="str">
        <f>IF('Design Fee'!DT35&gt;0,"✔","-")</f>
        <v>-</v>
      </c>
      <c r="AS35" s="154"/>
      <c r="AT35" s="147" t="str">
        <f>IF('Design Fee'!EO35&gt;0,"✔","-")</f>
        <v>-</v>
      </c>
      <c r="AU35" s="146"/>
      <c r="AV35" s="141" t="str">
        <f>IF('Design Fee'!ET35&gt;0,"✔","-")</f>
        <v>-</v>
      </c>
      <c r="AW35" s="141" t="str">
        <f>IF('Design Fee'!EU35&gt;0,"✔","-")</f>
        <v>-</v>
      </c>
      <c r="AX35" s="141" t="str">
        <f>IF('Design Fee'!EV35&gt;0,"✔","-")</f>
        <v>-</v>
      </c>
      <c r="AY35" s="141" t="str">
        <f>IF('Design Fee'!EW35&gt;0,"✔","-")</f>
        <v>-</v>
      </c>
      <c r="AZ35" s="141" t="str">
        <f>IF('Design Fee'!EX35&gt;0,"✔","-")</f>
        <v>-</v>
      </c>
      <c r="BA35" s="142" t="str">
        <f>IF('Design Fee'!EZ35&gt;0,"✔","-")</f>
        <v>-</v>
      </c>
      <c r="BB35" s="142" t="str">
        <f>IF('Design Fee'!FA35&gt;0,"✔","-")</f>
        <v>-</v>
      </c>
      <c r="BC35" s="142" t="str">
        <f>IF('Design Fee'!FB35&gt;0,"✔","-")</f>
        <v>-</v>
      </c>
      <c r="BD35" s="142" t="str">
        <f>IF('Design Fee'!FC35&gt;0,"✔","-")</f>
        <v>-</v>
      </c>
      <c r="BE35" s="142" t="str">
        <f>IF('Design Fee'!FD35&gt;0,"✔","-")</f>
        <v>-</v>
      </c>
      <c r="BF35" s="127"/>
      <c r="BG35" s="143" t="str">
        <f>IF('Design Fee'!FY35&gt;0,"✔","-")</f>
        <v>-</v>
      </c>
      <c r="BH35" s="143" t="str">
        <f>IF('Design Fee'!FZ35&gt;0,"✔","-")</f>
        <v>-</v>
      </c>
      <c r="BI35" s="143" t="str">
        <f>IF('Design Fee'!GA35&gt;0,"✔","-")</f>
        <v>-</v>
      </c>
      <c r="BJ35" s="143" t="str">
        <f>IF('Design Fee'!GB35&gt;0,"✔","-")</f>
        <v>-</v>
      </c>
      <c r="BK35" s="143" t="str">
        <f>IF('Design Fee'!GC35&gt;0,"✔","-")</f>
        <v>-</v>
      </c>
      <c r="BL35" s="144" t="str">
        <f>IF('Design Fee'!GE35&gt;0,"✔","-")</f>
        <v>-</v>
      </c>
      <c r="BM35" s="144" t="str">
        <f>IF('Design Fee'!GF35&gt;0,"✔","-")</f>
        <v>-</v>
      </c>
      <c r="BN35" s="144" t="str">
        <f>IF('Design Fee'!GG35&gt;0,"✔","-")</f>
        <v>-</v>
      </c>
      <c r="BO35" s="144" t="str">
        <f>IF('Design Fee'!GH35&gt;0,"✔","-")</f>
        <v>-</v>
      </c>
      <c r="BP35" s="144" t="str">
        <f>IF('Design Fee'!GI35&gt;0,"✔","-")</f>
        <v>-</v>
      </c>
      <c r="BQ35" s="154"/>
      <c r="BR35" s="143" t="str">
        <f>IF('Design Fee'!HD35&gt;0,"✔","-")</f>
        <v>-</v>
      </c>
      <c r="BS35" s="143" t="str">
        <f>IF('Design Fee'!HE35&gt;0,"✔","-")</f>
        <v>-</v>
      </c>
      <c r="BT35" s="143" t="str">
        <f>IF('Design Fee'!HF35&gt;0,"✔","-")</f>
        <v>-</v>
      </c>
      <c r="BU35" s="143" t="str">
        <f>IF('Design Fee'!HG35&gt;0,"✔","-")</f>
        <v>-</v>
      </c>
      <c r="BV35" s="143" t="str">
        <f>IF('Design Fee'!HH35&gt;0,"✔","-")</f>
        <v>-</v>
      </c>
      <c r="BW35" s="144" t="str">
        <f>IF('Design Fee'!HJ35&gt;0,"✔","-")</f>
        <v>-</v>
      </c>
      <c r="BX35" s="144" t="str">
        <f>IF('Design Fee'!HK35&gt;0,"✔","-")</f>
        <v>-</v>
      </c>
      <c r="BY35" s="144" t="str">
        <f>IF('Design Fee'!HL35&gt;0,"✔","-")</f>
        <v>-</v>
      </c>
      <c r="BZ35" s="144" t="str">
        <f>IF('Design Fee'!HM35&gt;0,"✔","-")</f>
        <v>-</v>
      </c>
      <c r="CA35" s="144" t="str">
        <f>IF('Design Fee'!HN35&gt;0,"✔","-")</f>
        <v>-</v>
      </c>
      <c r="CB35" s="154"/>
      <c r="CC35" s="147" t="str">
        <f>IF('Design Fee'!II35&gt;0,"✔","-")</f>
        <v>-</v>
      </c>
      <c r="CD35" s="146"/>
      <c r="CE35" s="141" t="str">
        <f>IF('Design Fee'!IN35&gt;0,"✔","-")</f>
        <v>-</v>
      </c>
      <c r="CF35" s="141" t="str">
        <f>IF('Design Fee'!IO35&gt;0,"✔","-")</f>
        <v>-</v>
      </c>
      <c r="CG35" s="141" t="str">
        <f>IF('Design Fee'!IP35&gt;0,"✔","-")</f>
        <v>-</v>
      </c>
      <c r="CH35" s="141" t="str">
        <f>IF('Design Fee'!IQ35&gt;0,"✔","-")</f>
        <v>-</v>
      </c>
      <c r="CI35" s="141" t="str">
        <f>IF('Design Fee'!IR35&gt;0,"✔","-")</f>
        <v>-</v>
      </c>
      <c r="CJ35" s="142" t="str">
        <f>IF('Design Fee'!IT35&gt;0,"✔","-")</f>
        <v>-</v>
      </c>
      <c r="CK35" s="142" t="str">
        <f>IF('Design Fee'!IU35&gt;0,"✔","-")</f>
        <v>-</v>
      </c>
      <c r="CL35" s="142" t="str">
        <f>IF('Design Fee'!IV35&gt;0,"✔","-")</f>
        <v>-</v>
      </c>
      <c r="CM35" s="142" t="str">
        <f>IF('Design Fee'!IW35&gt;0,"✔","-")</f>
        <v>-</v>
      </c>
      <c r="CN35" s="142" t="str">
        <f>IF('Design Fee'!IX35&gt;0,"✔","-")</f>
        <v>-</v>
      </c>
      <c r="CO35" s="127"/>
      <c r="CP35" s="143" t="str">
        <f>IF('Design Fee'!JS35&gt;0,"✔","-")</f>
        <v>-</v>
      </c>
      <c r="CQ35" s="143" t="str">
        <f>IF('Design Fee'!JT35&gt;0,"✔","-")</f>
        <v>-</v>
      </c>
      <c r="CR35" s="143" t="str">
        <f>IF('Design Fee'!JU35&gt;0,"✔","-")</f>
        <v>-</v>
      </c>
      <c r="CS35" s="143" t="str">
        <f>IF('Design Fee'!JV35&gt;0,"✔","-")</f>
        <v>-</v>
      </c>
      <c r="CT35" s="143" t="str">
        <f>IF('Design Fee'!JW35&gt;0,"✔","-")</f>
        <v>-</v>
      </c>
      <c r="CU35" s="144" t="str">
        <f>IF('Design Fee'!JY35&gt;0,"✔","-")</f>
        <v>-</v>
      </c>
      <c r="CV35" s="144" t="str">
        <f>IF('Design Fee'!JZ35&gt;0,"✔","-")</f>
        <v>-</v>
      </c>
      <c r="CW35" s="144" t="str">
        <f>IF('Design Fee'!KA35&gt;0,"✔","-")</f>
        <v>-</v>
      </c>
      <c r="CX35" s="144" t="str">
        <f>IF('Design Fee'!KB35&gt;0,"✔","-")</f>
        <v>-</v>
      </c>
      <c r="CY35" s="144" t="str">
        <f>IF('Design Fee'!KC35&gt;0,"✔","-")</f>
        <v>-</v>
      </c>
      <c r="CZ35" s="154"/>
      <c r="DA35" s="143" t="str">
        <f>IF('Design Fee'!KX35&gt;0,"✔","-")</f>
        <v>-</v>
      </c>
      <c r="DB35" s="143" t="str">
        <f>IF('Design Fee'!KY35&gt;0,"✔","-")</f>
        <v>-</v>
      </c>
      <c r="DC35" s="143" t="str">
        <f>IF('Design Fee'!KZ35&gt;0,"✔","-")</f>
        <v>-</v>
      </c>
      <c r="DD35" s="143" t="str">
        <f>IF('Design Fee'!LA35&gt;0,"✔","-")</f>
        <v>-</v>
      </c>
      <c r="DE35" s="143" t="str">
        <f>IF('Design Fee'!LB35&gt;0,"✔","-")</f>
        <v>-</v>
      </c>
      <c r="DF35" s="144" t="str">
        <f>IF('Design Fee'!LD35&gt;0,"✔","-")</f>
        <v>-</v>
      </c>
      <c r="DG35" s="144" t="str">
        <f>IF('Design Fee'!LE35&gt;0,"✔","-")</f>
        <v>-</v>
      </c>
      <c r="DH35" s="144" t="str">
        <f>IF('Design Fee'!LF35&gt;0,"✔","-")</f>
        <v>-</v>
      </c>
      <c r="DI35" s="144" t="str">
        <f>IF('Design Fee'!LG35&gt;0,"✔","-")</f>
        <v>-</v>
      </c>
      <c r="DJ35" s="144" t="str">
        <f>IF('Design Fee'!LH35&gt;0,"✔","-")</f>
        <v>-</v>
      </c>
      <c r="DK35" s="154"/>
      <c r="DL35" s="147" t="str">
        <f>IF('Design Fee'!MC35&gt;0,"✔","-")</f>
        <v>-</v>
      </c>
      <c r="DM35" s="146"/>
      <c r="DN35" s="141" t="str">
        <f>IF('Design Fee'!MH35&gt;0,"✔","-")</f>
        <v>-</v>
      </c>
      <c r="DO35" s="141" t="str">
        <f>IF('Design Fee'!MI35&gt;0,"✔","-")</f>
        <v>-</v>
      </c>
      <c r="DP35" s="141" t="str">
        <f>IF('Design Fee'!MJ35&gt;0,"✔","-")</f>
        <v>-</v>
      </c>
      <c r="DQ35" s="141" t="str">
        <f>IF('Design Fee'!MK35&gt;0,"✔","-")</f>
        <v>-</v>
      </c>
      <c r="DR35" s="141" t="str">
        <f>IF('Design Fee'!ML35&gt;0,"✔","-")</f>
        <v>-</v>
      </c>
      <c r="DS35" s="142" t="str">
        <f>IF('Design Fee'!MN35&gt;0,"✔","-")</f>
        <v>-</v>
      </c>
      <c r="DT35" s="142" t="str">
        <f>IF('Design Fee'!MO35&gt;0,"✔","-")</f>
        <v>-</v>
      </c>
      <c r="DU35" s="142" t="str">
        <f>IF('Design Fee'!MP35&gt;0,"✔","-")</f>
        <v>-</v>
      </c>
      <c r="DV35" s="142" t="str">
        <f>IF('Design Fee'!MQ35&gt;0,"✔","-")</f>
        <v>-</v>
      </c>
      <c r="DW35" s="142" t="str">
        <f>IF('Design Fee'!MR35&gt;0,"✔","-")</f>
        <v>-</v>
      </c>
      <c r="DX35" s="127"/>
      <c r="DY35" s="143" t="str">
        <f>IF('Design Fee'!NM35&gt;0,"✔","-")</f>
        <v>-</v>
      </c>
      <c r="DZ35" s="143" t="str">
        <f>IF('Design Fee'!NN35&gt;0,"✔","-")</f>
        <v>-</v>
      </c>
      <c r="EA35" s="143" t="str">
        <f>IF('Design Fee'!NO35&gt;0,"✔","-")</f>
        <v>-</v>
      </c>
      <c r="EB35" s="143" t="str">
        <f>IF('Design Fee'!NP35&gt;0,"✔","-")</f>
        <v>-</v>
      </c>
      <c r="EC35" s="143" t="str">
        <f>IF('Design Fee'!NQ35&gt;0,"✔","-")</f>
        <v>-</v>
      </c>
      <c r="ED35" s="144" t="str">
        <f>IF('Design Fee'!NS35&gt;0,"✔","-")</f>
        <v>-</v>
      </c>
      <c r="EE35" s="144" t="str">
        <f>IF('Design Fee'!NT35&gt;0,"✔","-")</f>
        <v>-</v>
      </c>
      <c r="EF35" s="144" t="str">
        <f>IF('Design Fee'!NU35&gt;0,"✔","-")</f>
        <v>-</v>
      </c>
      <c r="EG35" s="144" t="str">
        <f>IF('Design Fee'!NV35&gt;0,"✔","-")</f>
        <v>-</v>
      </c>
      <c r="EH35" s="144" t="str">
        <f>IF('Design Fee'!NW35&gt;0,"✔","-")</f>
        <v>-</v>
      </c>
      <c r="EI35" s="154"/>
      <c r="EJ35" s="143" t="str">
        <f>IF('Design Fee'!OR35&gt;0,"✔","-")</f>
        <v>-</v>
      </c>
      <c r="EK35" s="143" t="str">
        <f>IF('Design Fee'!OS35&gt;0,"✔","-")</f>
        <v>-</v>
      </c>
      <c r="EL35" s="143" t="str">
        <f>IF('Design Fee'!OT35&gt;0,"✔","-")</f>
        <v>-</v>
      </c>
      <c r="EM35" s="143" t="str">
        <f>IF('Design Fee'!OU35&gt;0,"✔","-")</f>
        <v>-</v>
      </c>
      <c r="EN35" s="143" t="str">
        <f>IF('Design Fee'!OV35&gt;0,"✔","-")</f>
        <v>-</v>
      </c>
      <c r="EO35" s="144" t="str">
        <f>IF('Design Fee'!OX35&gt;0,"✔","-")</f>
        <v>-</v>
      </c>
      <c r="EP35" s="144" t="str">
        <f>IF('Design Fee'!OY35&gt;0,"✔","-")</f>
        <v>-</v>
      </c>
      <c r="EQ35" s="144" t="str">
        <f>IF('Design Fee'!OZ35&gt;0,"✔","-")</f>
        <v>-</v>
      </c>
      <c r="ER35" s="144" t="str">
        <f>IF('Design Fee'!PA35&gt;0,"✔","-")</f>
        <v>-</v>
      </c>
      <c r="ES35" s="144" t="str">
        <f>IF('Design Fee'!PB35&gt;0,"✔","-")</f>
        <v>-</v>
      </c>
      <c r="ET35" s="154"/>
    </row>
    <row r="36" spans="2:150" ht="12.6" hidden="1" customHeight="1" outlineLevel="2">
      <c r="B36" s="138"/>
      <c r="C36" s="138">
        <v>6</v>
      </c>
      <c r="D36" s="78" t="s">
        <v>42</v>
      </c>
      <c r="F36" s="390"/>
      <c r="G36" s="390"/>
      <c r="H36" s="390"/>
      <c r="I36" s="569"/>
      <c r="J36" s="78"/>
      <c r="K36" s="147" t="str">
        <f>IF('Design Fee'!AU36&gt;0,"✔","-")</f>
        <v>-</v>
      </c>
      <c r="L36" s="140"/>
      <c r="M36" s="141" t="str">
        <f>IF('Design Fee'!AZ36&gt;0,"✔","-")</f>
        <v>-</v>
      </c>
      <c r="N36" s="141" t="str">
        <f>IF('Design Fee'!BA36&gt;0,"✔","-")</f>
        <v>-</v>
      </c>
      <c r="O36" s="141" t="str">
        <f>IF('Design Fee'!BB36&gt;0,"✔","-")</f>
        <v>-</v>
      </c>
      <c r="P36" s="141" t="str">
        <f>IF('Design Fee'!BC36&gt;0,"✔","-")</f>
        <v>-</v>
      </c>
      <c r="Q36" s="141" t="str">
        <f>IF('Design Fee'!BD36&gt;0,"✔","-")</f>
        <v>-</v>
      </c>
      <c r="R36" s="142" t="str">
        <f>IF('Design Fee'!BF36&gt;0,"✔","-")</f>
        <v>-</v>
      </c>
      <c r="S36" s="142" t="str">
        <f>IF('Design Fee'!BG36&gt;0,"✔","-")</f>
        <v>-</v>
      </c>
      <c r="T36" s="142" t="str">
        <f>IF('Design Fee'!BH36&gt;0,"✔","-")</f>
        <v>-</v>
      </c>
      <c r="U36" s="142" t="str">
        <f>IF('Design Fee'!BI36&gt;0,"✔","-")</f>
        <v>-</v>
      </c>
      <c r="V36" s="142" t="str">
        <f>IF('Design Fee'!BJ36&gt;0,"✔","-")</f>
        <v>-</v>
      </c>
      <c r="W36" s="348"/>
      <c r="X36" s="143" t="str">
        <f>IF('Design Fee'!CE36&gt;0,"✔","-")</f>
        <v>-</v>
      </c>
      <c r="Y36" s="143" t="str">
        <f>IF('Design Fee'!CF36&gt;0,"✔","-")</f>
        <v>-</v>
      </c>
      <c r="Z36" s="143" t="str">
        <f>IF('Design Fee'!CG36&gt;0,"✔","-")</f>
        <v>-</v>
      </c>
      <c r="AA36" s="143" t="str">
        <f>IF('Design Fee'!CH36&gt;0,"✔","-")</f>
        <v>-</v>
      </c>
      <c r="AB36" s="143" t="str">
        <f>IF('Design Fee'!CI36&gt;0,"✔","-")</f>
        <v>-</v>
      </c>
      <c r="AC36" s="144" t="str">
        <f>IF('Design Fee'!CK36&gt;0,"✔","-")</f>
        <v>-</v>
      </c>
      <c r="AD36" s="144" t="str">
        <f>IF('Design Fee'!CL36&gt;0,"✔","-")</f>
        <v>-</v>
      </c>
      <c r="AE36" s="144" t="str">
        <f>IF('Design Fee'!CM36&gt;0,"✔","-")</f>
        <v>-</v>
      </c>
      <c r="AF36" s="144" t="str">
        <f>IF('Design Fee'!CN36&gt;0,"✔","-")</f>
        <v>-</v>
      </c>
      <c r="AG36" s="144" t="str">
        <f>IF('Design Fee'!CO36&gt;0,"✔","-")</f>
        <v>-</v>
      </c>
      <c r="AH36" s="145"/>
      <c r="AI36" s="143" t="str">
        <f>IF('Design Fee'!DJ36&gt;0,"✔","-")</f>
        <v>-</v>
      </c>
      <c r="AJ36" s="143" t="str">
        <f>IF('Design Fee'!DK36&gt;0,"✔","-")</f>
        <v>-</v>
      </c>
      <c r="AK36" s="143" t="str">
        <f>IF('Design Fee'!DL36&gt;0,"✔","-")</f>
        <v>-</v>
      </c>
      <c r="AL36" s="143" t="str">
        <f>IF('Design Fee'!DM36&gt;0,"✔","-")</f>
        <v>-</v>
      </c>
      <c r="AM36" s="143" t="str">
        <f>IF('Design Fee'!DN36&gt;0,"✔","-")</f>
        <v>-</v>
      </c>
      <c r="AN36" s="144" t="str">
        <f>IF('Design Fee'!DP36&gt;0,"✔","-")</f>
        <v>-</v>
      </c>
      <c r="AO36" s="144" t="str">
        <f>IF('Design Fee'!DQ36&gt;0,"✔","-")</f>
        <v>-</v>
      </c>
      <c r="AP36" s="144" t="str">
        <f>IF('Design Fee'!DR36&gt;0,"✔","-")</f>
        <v>-</v>
      </c>
      <c r="AQ36" s="144" t="str">
        <f>IF('Design Fee'!DS36&gt;0,"✔","-")</f>
        <v>-</v>
      </c>
      <c r="AR36" s="144" t="str">
        <f>IF('Design Fee'!DT36&gt;0,"✔","-")</f>
        <v>-</v>
      </c>
      <c r="AS36" s="145"/>
      <c r="AT36" s="147" t="str">
        <f>IF('Design Fee'!EO36&gt;0,"✔","-")</f>
        <v>-</v>
      </c>
      <c r="AU36" s="146"/>
      <c r="AV36" s="141" t="str">
        <f>IF('Design Fee'!ET36&gt;0,"✔","-")</f>
        <v>-</v>
      </c>
      <c r="AW36" s="141" t="str">
        <f>IF('Design Fee'!EU36&gt;0,"✔","-")</f>
        <v>-</v>
      </c>
      <c r="AX36" s="141" t="str">
        <f>IF('Design Fee'!EV36&gt;0,"✔","-")</f>
        <v>-</v>
      </c>
      <c r="AY36" s="141" t="str">
        <f>IF('Design Fee'!EW36&gt;0,"✔","-")</f>
        <v>-</v>
      </c>
      <c r="AZ36" s="141" t="str">
        <f>IF('Design Fee'!EX36&gt;0,"✔","-")</f>
        <v>-</v>
      </c>
      <c r="BA36" s="142" t="str">
        <f>IF('Design Fee'!EZ36&gt;0,"✔","-")</f>
        <v>-</v>
      </c>
      <c r="BB36" s="142" t="str">
        <f>IF('Design Fee'!FA36&gt;0,"✔","-")</f>
        <v>-</v>
      </c>
      <c r="BC36" s="142" t="str">
        <f>IF('Design Fee'!FB36&gt;0,"✔","-")</f>
        <v>-</v>
      </c>
      <c r="BD36" s="142" t="str">
        <f>IF('Design Fee'!FC36&gt;0,"✔","-")</f>
        <v>-</v>
      </c>
      <c r="BE36" s="142" t="str">
        <f>IF('Design Fee'!FD36&gt;0,"✔","-")</f>
        <v>-</v>
      </c>
      <c r="BF36" s="127"/>
      <c r="BG36" s="143" t="str">
        <f>IF('Design Fee'!FY36&gt;0,"✔","-")</f>
        <v>-</v>
      </c>
      <c r="BH36" s="143" t="str">
        <f>IF('Design Fee'!FZ36&gt;0,"✔","-")</f>
        <v>-</v>
      </c>
      <c r="BI36" s="143" t="str">
        <f>IF('Design Fee'!GA36&gt;0,"✔","-")</f>
        <v>-</v>
      </c>
      <c r="BJ36" s="143" t="str">
        <f>IF('Design Fee'!GB36&gt;0,"✔","-")</f>
        <v>-</v>
      </c>
      <c r="BK36" s="143" t="str">
        <f>IF('Design Fee'!GC36&gt;0,"✔","-")</f>
        <v>-</v>
      </c>
      <c r="BL36" s="144" t="str">
        <f>IF('Design Fee'!GE36&gt;0,"✔","-")</f>
        <v>-</v>
      </c>
      <c r="BM36" s="144" t="str">
        <f>IF('Design Fee'!GF36&gt;0,"✔","-")</f>
        <v>-</v>
      </c>
      <c r="BN36" s="144" t="str">
        <f>IF('Design Fee'!GG36&gt;0,"✔","-")</f>
        <v>-</v>
      </c>
      <c r="BO36" s="144" t="str">
        <f>IF('Design Fee'!GH36&gt;0,"✔","-")</f>
        <v>-</v>
      </c>
      <c r="BP36" s="144" t="str">
        <f>IF('Design Fee'!GI36&gt;0,"✔","-")</f>
        <v>-</v>
      </c>
      <c r="BQ36" s="145"/>
      <c r="BR36" s="143" t="str">
        <f>IF('Design Fee'!HD36&gt;0,"✔","-")</f>
        <v>-</v>
      </c>
      <c r="BS36" s="143" t="str">
        <f>IF('Design Fee'!HE36&gt;0,"✔","-")</f>
        <v>-</v>
      </c>
      <c r="BT36" s="143" t="str">
        <f>IF('Design Fee'!HF36&gt;0,"✔","-")</f>
        <v>-</v>
      </c>
      <c r="BU36" s="143" t="str">
        <f>IF('Design Fee'!HG36&gt;0,"✔","-")</f>
        <v>-</v>
      </c>
      <c r="BV36" s="143" t="str">
        <f>IF('Design Fee'!HH36&gt;0,"✔","-")</f>
        <v>-</v>
      </c>
      <c r="BW36" s="144" t="str">
        <f>IF('Design Fee'!HJ36&gt;0,"✔","-")</f>
        <v>-</v>
      </c>
      <c r="BX36" s="144" t="str">
        <f>IF('Design Fee'!HK36&gt;0,"✔","-")</f>
        <v>-</v>
      </c>
      <c r="BY36" s="144" t="str">
        <f>IF('Design Fee'!HL36&gt;0,"✔","-")</f>
        <v>-</v>
      </c>
      <c r="BZ36" s="144" t="str">
        <f>IF('Design Fee'!HM36&gt;0,"✔","-")</f>
        <v>-</v>
      </c>
      <c r="CA36" s="144" t="str">
        <f>IF('Design Fee'!HN36&gt;0,"✔","-")</f>
        <v>-</v>
      </c>
      <c r="CB36" s="145"/>
      <c r="CC36" s="147" t="str">
        <f>IF('Design Fee'!II36&gt;0,"✔","-")</f>
        <v>-</v>
      </c>
      <c r="CD36" s="146"/>
      <c r="CE36" s="141" t="str">
        <f>IF('Design Fee'!IN36&gt;0,"✔","-")</f>
        <v>-</v>
      </c>
      <c r="CF36" s="141" t="str">
        <f>IF('Design Fee'!IO36&gt;0,"✔","-")</f>
        <v>-</v>
      </c>
      <c r="CG36" s="141" t="str">
        <f>IF('Design Fee'!IP36&gt;0,"✔","-")</f>
        <v>-</v>
      </c>
      <c r="CH36" s="141" t="str">
        <f>IF('Design Fee'!IQ36&gt;0,"✔","-")</f>
        <v>-</v>
      </c>
      <c r="CI36" s="141" t="str">
        <f>IF('Design Fee'!IR36&gt;0,"✔","-")</f>
        <v>-</v>
      </c>
      <c r="CJ36" s="142" t="str">
        <f>IF('Design Fee'!IT36&gt;0,"✔","-")</f>
        <v>-</v>
      </c>
      <c r="CK36" s="142" t="str">
        <f>IF('Design Fee'!IU36&gt;0,"✔","-")</f>
        <v>-</v>
      </c>
      <c r="CL36" s="142" t="str">
        <f>IF('Design Fee'!IV36&gt;0,"✔","-")</f>
        <v>-</v>
      </c>
      <c r="CM36" s="142" t="str">
        <f>IF('Design Fee'!IW36&gt;0,"✔","-")</f>
        <v>-</v>
      </c>
      <c r="CN36" s="142" t="str">
        <f>IF('Design Fee'!IX36&gt;0,"✔","-")</f>
        <v>-</v>
      </c>
      <c r="CO36" s="127"/>
      <c r="CP36" s="143" t="str">
        <f>IF('Design Fee'!JS36&gt;0,"✔","-")</f>
        <v>-</v>
      </c>
      <c r="CQ36" s="143" t="str">
        <f>IF('Design Fee'!JT36&gt;0,"✔","-")</f>
        <v>-</v>
      </c>
      <c r="CR36" s="143" t="str">
        <f>IF('Design Fee'!JU36&gt;0,"✔","-")</f>
        <v>-</v>
      </c>
      <c r="CS36" s="143" t="str">
        <f>IF('Design Fee'!JV36&gt;0,"✔","-")</f>
        <v>-</v>
      </c>
      <c r="CT36" s="143" t="str">
        <f>IF('Design Fee'!JW36&gt;0,"✔","-")</f>
        <v>-</v>
      </c>
      <c r="CU36" s="144" t="str">
        <f>IF('Design Fee'!JY36&gt;0,"✔","-")</f>
        <v>-</v>
      </c>
      <c r="CV36" s="144" t="str">
        <f>IF('Design Fee'!JZ36&gt;0,"✔","-")</f>
        <v>-</v>
      </c>
      <c r="CW36" s="144" t="str">
        <f>IF('Design Fee'!KA36&gt;0,"✔","-")</f>
        <v>-</v>
      </c>
      <c r="CX36" s="144" t="str">
        <f>IF('Design Fee'!KB36&gt;0,"✔","-")</f>
        <v>-</v>
      </c>
      <c r="CY36" s="144" t="str">
        <f>IF('Design Fee'!KC36&gt;0,"✔","-")</f>
        <v>-</v>
      </c>
      <c r="CZ36" s="145"/>
      <c r="DA36" s="143" t="str">
        <f>IF('Design Fee'!KX36&gt;0,"✔","-")</f>
        <v>-</v>
      </c>
      <c r="DB36" s="143" t="str">
        <f>IF('Design Fee'!KY36&gt;0,"✔","-")</f>
        <v>-</v>
      </c>
      <c r="DC36" s="143" t="str">
        <f>IF('Design Fee'!KZ36&gt;0,"✔","-")</f>
        <v>-</v>
      </c>
      <c r="DD36" s="143" t="str">
        <f>IF('Design Fee'!LA36&gt;0,"✔","-")</f>
        <v>-</v>
      </c>
      <c r="DE36" s="143" t="str">
        <f>IF('Design Fee'!LB36&gt;0,"✔","-")</f>
        <v>-</v>
      </c>
      <c r="DF36" s="144" t="str">
        <f>IF('Design Fee'!LD36&gt;0,"✔","-")</f>
        <v>-</v>
      </c>
      <c r="DG36" s="144" t="str">
        <f>IF('Design Fee'!LE36&gt;0,"✔","-")</f>
        <v>-</v>
      </c>
      <c r="DH36" s="144" t="str">
        <f>IF('Design Fee'!LF36&gt;0,"✔","-")</f>
        <v>-</v>
      </c>
      <c r="DI36" s="144" t="str">
        <f>IF('Design Fee'!LG36&gt;0,"✔","-")</f>
        <v>-</v>
      </c>
      <c r="DJ36" s="144" t="str">
        <f>IF('Design Fee'!LH36&gt;0,"✔","-")</f>
        <v>-</v>
      </c>
      <c r="DK36" s="145"/>
      <c r="DL36" s="147" t="str">
        <f>IF('Design Fee'!MC36&gt;0,"✔","-")</f>
        <v>-</v>
      </c>
      <c r="DM36" s="146"/>
      <c r="DN36" s="141" t="str">
        <f>IF('Design Fee'!MH36&gt;0,"✔","-")</f>
        <v>-</v>
      </c>
      <c r="DO36" s="141" t="str">
        <f>IF('Design Fee'!MI36&gt;0,"✔","-")</f>
        <v>-</v>
      </c>
      <c r="DP36" s="141" t="str">
        <f>IF('Design Fee'!MJ36&gt;0,"✔","-")</f>
        <v>-</v>
      </c>
      <c r="DQ36" s="141" t="str">
        <f>IF('Design Fee'!MK36&gt;0,"✔","-")</f>
        <v>-</v>
      </c>
      <c r="DR36" s="141" t="str">
        <f>IF('Design Fee'!ML36&gt;0,"✔","-")</f>
        <v>-</v>
      </c>
      <c r="DS36" s="142" t="str">
        <f>IF('Design Fee'!MN36&gt;0,"✔","-")</f>
        <v>-</v>
      </c>
      <c r="DT36" s="142" t="str">
        <f>IF('Design Fee'!MO36&gt;0,"✔","-")</f>
        <v>-</v>
      </c>
      <c r="DU36" s="142" t="str">
        <f>IF('Design Fee'!MP36&gt;0,"✔","-")</f>
        <v>-</v>
      </c>
      <c r="DV36" s="142" t="str">
        <f>IF('Design Fee'!MQ36&gt;0,"✔","-")</f>
        <v>-</v>
      </c>
      <c r="DW36" s="142" t="str">
        <f>IF('Design Fee'!MR36&gt;0,"✔","-")</f>
        <v>-</v>
      </c>
      <c r="DX36" s="127"/>
      <c r="DY36" s="143" t="str">
        <f>IF('Design Fee'!NM36&gt;0,"✔","-")</f>
        <v>-</v>
      </c>
      <c r="DZ36" s="143" t="str">
        <f>IF('Design Fee'!NN36&gt;0,"✔","-")</f>
        <v>-</v>
      </c>
      <c r="EA36" s="143" t="str">
        <f>IF('Design Fee'!NO36&gt;0,"✔","-")</f>
        <v>-</v>
      </c>
      <c r="EB36" s="143" t="str">
        <f>IF('Design Fee'!NP36&gt;0,"✔","-")</f>
        <v>-</v>
      </c>
      <c r="EC36" s="143" t="str">
        <f>IF('Design Fee'!NQ36&gt;0,"✔","-")</f>
        <v>-</v>
      </c>
      <c r="ED36" s="144" t="str">
        <f>IF('Design Fee'!NS36&gt;0,"✔","-")</f>
        <v>-</v>
      </c>
      <c r="EE36" s="144" t="str">
        <f>IF('Design Fee'!NT36&gt;0,"✔","-")</f>
        <v>-</v>
      </c>
      <c r="EF36" s="144" t="str">
        <f>IF('Design Fee'!NU36&gt;0,"✔","-")</f>
        <v>-</v>
      </c>
      <c r="EG36" s="144" t="str">
        <f>IF('Design Fee'!NV36&gt;0,"✔","-")</f>
        <v>-</v>
      </c>
      <c r="EH36" s="144" t="str">
        <f>IF('Design Fee'!NW36&gt;0,"✔","-")</f>
        <v>-</v>
      </c>
      <c r="EI36" s="145"/>
      <c r="EJ36" s="143" t="str">
        <f>IF('Design Fee'!OR36&gt;0,"✔","-")</f>
        <v>-</v>
      </c>
      <c r="EK36" s="143" t="str">
        <f>IF('Design Fee'!OS36&gt;0,"✔","-")</f>
        <v>-</v>
      </c>
      <c r="EL36" s="143" t="str">
        <f>IF('Design Fee'!OT36&gt;0,"✔","-")</f>
        <v>-</v>
      </c>
      <c r="EM36" s="143" t="str">
        <f>IF('Design Fee'!OU36&gt;0,"✔","-")</f>
        <v>-</v>
      </c>
      <c r="EN36" s="143" t="str">
        <f>IF('Design Fee'!OV36&gt;0,"✔","-")</f>
        <v>-</v>
      </c>
      <c r="EO36" s="144" t="str">
        <f>IF('Design Fee'!OX36&gt;0,"✔","-")</f>
        <v>-</v>
      </c>
      <c r="EP36" s="144" t="str">
        <f>IF('Design Fee'!OY36&gt;0,"✔","-")</f>
        <v>-</v>
      </c>
      <c r="EQ36" s="144" t="str">
        <f>IF('Design Fee'!OZ36&gt;0,"✔","-")</f>
        <v>-</v>
      </c>
      <c r="ER36" s="144" t="str">
        <f>IF('Design Fee'!PA36&gt;0,"✔","-")</f>
        <v>-</v>
      </c>
      <c r="ES36" s="144" t="str">
        <f>IF('Design Fee'!PB36&gt;0,"✔","-")</f>
        <v>-</v>
      </c>
      <c r="ET36" s="145"/>
    </row>
    <row r="37" spans="2:150" ht="12.6" hidden="1" customHeight="1" outlineLevel="2">
      <c r="B37" s="138"/>
      <c r="C37" s="138">
        <v>7</v>
      </c>
      <c r="D37" s="78" t="s">
        <v>43</v>
      </c>
      <c r="F37" s="390"/>
      <c r="G37" s="390"/>
      <c r="H37" s="390"/>
      <c r="I37" s="569"/>
      <c r="J37" s="78"/>
      <c r="K37" s="147" t="str">
        <f>IF('Design Fee'!AU37&gt;0,"✔","-")</f>
        <v>-</v>
      </c>
      <c r="L37" s="140"/>
      <c r="M37" s="141" t="str">
        <f>IF('Design Fee'!AZ37&gt;0,"✔","-")</f>
        <v>-</v>
      </c>
      <c r="N37" s="141" t="str">
        <f>IF('Design Fee'!BA37&gt;0,"✔","-")</f>
        <v>-</v>
      </c>
      <c r="O37" s="141" t="str">
        <f>IF('Design Fee'!BB37&gt;0,"✔","-")</f>
        <v>-</v>
      </c>
      <c r="P37" s="141" t="str">
        <f>IF('Design Fee'!BC37&gt;0,"✔","-")</f>
        <v>-</v>
      </c>
      <c r="Q37" s="141" t="str">
        <f>IF('Design Fee'!BD37&gt;0,"✔","-")</f>
        <v>-</v>
      </c>
      <c r="R37" s="142" t="str">
        <f>IF('Design Fee'!BF37&gt;0,"✔","-")</f>
        <v>-</v>
      </c>
      <c r="S37" s="142" t="str">
        <f>IF('Design Fee'!BG37&gt;0,"✔","-")</f>
        <v>-</v>
      </c>
      <c r="T37" s="142" t="str">
        <f>IF('Design Fee'!BH37&gt;0,"✔","-")</f>
        <v>-</v>
      </c>
      <c r="U37" s="142" t="str">
        <f>IF('Design Fee'!BI37&gt;0,"✔","-")</f>
        <v>-</v>
      </c>
      <c r="V37" s="142" t="str">
        <f>IF('Design Fee'!BJ37&gt;0,"✔","-")</f>
        <v>-</v>
      </c>
      <c r="W37" s="348"/>
      <c r="X37" s="143" t="str">
        <f>IF('Design Fee'!CE37&gt;0,"✔","-")</f>
        <v>-</v>
      </c>
      <c r="Y37" s="143" t="str">
        <f>IF('Design Fee'!CF37&gt;0,"✔","-")</f>
        <v>-</v>
      </c>
      <c r="Z37" s="143" t="str">
        <f>IF('Design Fee'!CG37&gt;0,"✔","-")</f>
        <v>-</v>
      </c>
      <c r="AA37" s="143" t="str">
        <f>IF('Design Fee'!CH37&gt;0,"✔","-")</f>
        <v>-</v>
      </c>
      <c r="AB37" s="143" t="str">
        <f>IF('Design Fee'!CI37&gt;0,"✔","-")</f>
        <v>-</v>
      </c>
      <c r="AC37" s="144" t="str">
        <f>IF('Design Fee'!CK37&gt;0,"✔","-")</f>
        <v>-</v>
      </c>
      <c r="AD37" s="144" t="str">
        <f>IF('Design Fee'!CL37&gt;0,"✔","-")</f>
        <v>-</v>
      </c>
      <c r="AE37" s="144" t="str">
        <f>IF('Design Fee'!CM37&gt;0,"✔","-")</f>
        <v>-</v>
      </c>
      <c r="AF37" s="144" t="str">
        <f>IF('Design Fee'!CN37&gt;0,"✔","-")</f>
        <v>-</v>
      </c>
      <c r="AG37" s="144" t="str">
        <f>IF('Design Fee'!CO37&gt;0,"✔","-")</f>
        <v>-</v>
      </c>
      <c r="AH37" s="145"/>
      <c r="AI37" s="143" t="str">
        <f>IF('Design Fee'!DJ37&gt;0,"✔","-")</f>
        <v>-</v>
      </c>
      <c r="AJ37" s="143" t="str">
        <f>IF('Design Fee'!DK37&gt;0,"✔","-")</f>
        <v>-</v>
      </c>
      <c r="AK37" s="143" t="str">
        <f>IF('Design Fee'!DL37&gt;0,"✔","-")</f>
        <v>-</v>
      </c>
      <c r="AL37" s="143" t="str">
        <f>IF('Design Fee'!DM37&gt;0,"✔","-")</f>
        <v>-</v>
      </c>
      <c r="AM37" s="143" t="str">
        <f>IF('Design Fee'!DN37&gt;0,"✔","-")</f>
        <v>-</v>
      </c>
      <c r="AN37" s="144" t="str">
        <f>IF('Design Fee'!DP37&gt;0,"✔","-")</f>
        <v>-</v>
      </c>
      <c r="AO37" s="144" t="str">
        <f>IF('Design Fee'!DQ37&gt;0,"✔","-")</f>
        <v>-</v>
      </c>
      <c r="AP37" s="144" t="str">
        <f>IF('Design Fee'!DR37&gt;0,"✔","-")</f>
        <v>-</v>
      </c>
      <c r="AQ37" s="144" t="str">
        <f>IF('Design Fee'!DS37&gt;0,"✔","-")</f>
        <v>-</v>
      </c>
      <c r="AR37" s="144" t="str">
        <f>IF('Design Fee'!DT37&gt;0,"✔","-")</f>
        <v>-</v>
      </c>
      <c r="AS37" s="145"/>
      <c r="AT37" s="147" t="str">
        <f>IF('Design Fee'!EO37&gt;0,"✔","-")</f>
        <v>-</v>
      </c>
      <c r="AU37" s="146"/>
      <c r="AV37" s="141" t="str">
        <f>IF('Design Fee'!ET37&gt;0,"✔","-")</f>
        <v>-</v>
      </c>
      <c r="AW37" s="141" t="str">
        <f>IF('Design Fee'!EU37&gt;0,"✔","-")</f>
        <v>-</v>
      </c>
      <c r="AX37" s="141" t="str">
        <f>IF('Design Fee'!EV37&gt;0,"✔","-")</f>
        <v>-</v>
      </c>
      <c r="AY37" s="141" t="str">
        <f>IF('Design Fee'!EW37&gt;0,"✔","-")</f>
        <v>-</v>
      </c>
      <c r="AZ37" s="141" t="str">
        <f>IF('Design Fee'!EX37&gt;0,"✔","-")</f>
        <v>-</v>
      </c>
      <c r="BA37" s="142" t="str">
        <f>IF('Design Fee'!EZ37&gt;0,"✔","-")</f>
        <v>-</v>
      </c>
      <c r="BB37" s="142" t="str">
        <f>IF('Design Fee'!FA37&gt;0,"✔","-")</f>
        <v>-</v>
      </c>
      <c r="BC37" s="142" t="str">
        <f>IF('Design Fee'!FB37&gt;0,"✔","-")</f>
        <v>-</v>
      </c>
      <c r="BD37" s="142" t="str">
        <f>IF('Design Fee'!FC37&gt;0,"✔","-")</f>
        <v>-</v>
      </c>
      <c r="BE37" s="142" t="str">
        <f>IF('Design Fee'!FD37&gt;0,"✔","-")</f>
        <v>-</v>
      </c>
      <c r="BF37" s="127"/>
      <c r="BG37" s="143" t="str">
        <f>IF('Design Fee'!FY37&gt;0,"✔","-")</f>
        <v>-</v>
      </c>
      <c r="BH37" s="143" t="str">
        <f>IF('Design Fee'!FZ37&gt;0,"✔","-")</f>
        <v>-</v>
      </c>
      <c r="BI37" s="143" t="str">
        <f>IF('Design Fee'!GA37&gt;0,"✔","-")</f>
        <v>-</v>
      </c>
      <c r="BJ37" s="143" t="str">
        <f>IF('Design Fee'!GB37&gt;0,"✔","-")</f>
        <v>-</v>
      </c>
      <c r="BK37" s="143" t="str">
        <f>IF('Design Fee'!GC37&gt;0,"✔","-")</f>
        <v>-</v>
      </c>
      <c r="BL37" s="144" t="str">
        <f>IF('Design Fee'!GE37&gt;0,"✔","-")</f>
        <v>-</v>
      </c>
      <c r="BM37" s="144" t="str">
        <f>IF('Design Fee'!GF37&gt;0,"✔","-")</f>
        <v>-</v>
      </c>
      <c r="BN37" s="144" t="str">
        <f>IF('Design Fee'!GG37&gt;0,"✔","-")</f>
        <v>-</v>
      </c>
      <c r="BO37" s="144" t="str">
        <f>IF('Design Fee'!GH37&gt;0,"✔","-")</f>
        <v>-</v>
      </c>
      <c r="BP37" s="144" t="str">
        <f>IF('Design Fee'!GI37&gt;0,"✔","-")</f>
        <v>-</v>
      </c>
      <c r="BQ37" s="145"/>
      <c r="BR37" s="143" t="str">
        <f>IF('Design Fee'!HD37&gt;0,"✔","-")</f>
        <v>-</v>
      </c>
      <c r="BS37" s="143" t="str">
        <f>IF('Design Fee'!HE37&gt;0,"✔","-")</f>
        <v>-</v>
      </c>
      <c r="BT37" s="143" t="str">
        <f>IF('Design Fee'!HF37&gt;0,"✔","-")</f>
        <v>-</v>
      </c>
      <c r="BU37" s="143" t="str">
        <f>IF('Design Fee'!HG37&gt;0,"✔","-")</f>
        <v>-</v>
      </c>
      <c r="BV37" s="143" t="str">
        <f>IF('Design Fee'!HH37&gt;0,"✔","-")</f>
        <v>-</v>
      </c>
      <c r="BW37" s="144" t="str">
        <f>IF('Design Fee'!HJ37&gt;0,"✔","-")</f>
        <v>-</v>
      </c>
      <c r="BX37" s="144" t="str">
        <f>IF('Design Fee'!HK37&gt;0,"✔","-")</f>
        <v>-</v>
      </c>
      <c r="BY37" s="144" t="str">
        <f>IF('Design Fee'!HL37&gt;0,"✔","-")</f>
        <v>-</v>
      </c>
      <c r="BZ37" s="144" t="str">
        <f>IF('Design Fee'!HM37&gt;0,"✔","-")</f>
        <v>-</v>
      </c>
      <c r="CA37" s="144" t="str">
        <f>IF('Design Fee'!HN37&gt;0,"✔","-")</f>
        <v>-</v>
      </c>
      <c r="CB37" s="145"/>
      <c r="CC37" s="147" t="str">
        <f>IF('Design Fee'!II37&gt;0,"✔","-")</f>
        <v>-</v>
      </c>
      <c r="CD37" s="146"/>
      <c r="CE37" s="141" t="str">
        <f>IF('Design Fee'!IN37&gt;0,"✔","-")</f>
        <v>-</v>
      </c>
      <c r="CF37" s="141" t="str">
        <f>IF('Design Fee'!IO37&gt;0,"✔","-")</f>
        <v>-</v>
      </c>
      <c r="CG37" s="141" t="str">
        <f>IF('Design Fee'!IP37&gt;0,"✔","-")</f>
        <v>-</v>
      </c>
      <c r="CH37" s="141" t="str">
        <f>IF('Design Fee'!IQ37&gt;0,"✔","-")</f>
        <v>-</v>
      </c>
      <c r="CI37" s="141" t="str">
        <f>IF('Design Fee'!IR37&gt;0,"✔","-")</f>
        <v>-</v>
      </c>
      <c r="CJ37" s="142" t="str">
        <f>IF('Design Fee'!IT37&gt;0,"✔","-")</f>
        <v>-</v>
      </c>
      <c r="CK37" s="142" t="str">
        <f>IF('Design Fee'!IU37&gt;0,"✔","-")</f>
        <v>-</v>
      </c>
      <c r="CL37" s="142" t="str">
        <f>IF('Design Fee'!IV37&gt;0,"✔","-")</f>
        <v>-</v>
      </c>
      <c r="CM37" s="142" t="str">
        <f>IF('Design Fee'!IW37&gt;0,"✔","-")</f>
        <v>-</v>
      </c>
      <c r="CN37" s="142" t="str">
        <f>IF('Design Fee'!IX37&gt;0,"✔","-")</f>
        <v>-</v>
      </c>
      <c r="CO37" s="127"/>
      <c r="CP37" s="143" t="str">
        <f>IF('Design Fee'!JS37&gt;0,"✔","-")</f>
        <v>-</v>
      </c>
      <c r="CQ37" s="143" t="str">
        <f>IF('Design Fee'!JT37&gt;0,"✔","-")</f>
        <v>-</v>
      </c>
      <c r="CR37" s="143" t="str">
        <f>IF('Design Fee'!JU37&gt;0,"✔","-")</f>
        <v>-</v>
      </c>
      <c r="CS37" s="143" t="str">
        <f>IF('Design Fee'!JV37&gt;0,"✔","-")</f>
        <v>-</v>
      </c>
      <c r="CT37" s="143" t="str">
        <f>IF('Design Fee'!JW37&gt;0,"✔","-")</f>
        <v>-</v>
      </c>
      <c r="CU37" s="144" t="str">
        <f>IF('Design Fee'!JY37&gt;0,"✔","-")</f>
        <v>-</v>
      </c>
      <c r="CV37" s="144" t="str">
        <f>IF('Design Fee'!JZ37&gt;0,"✔","-")</f>
        <v>-</v>
      </c>
      <c r="CW37" s="144" t="str">
        <f>IF('Design Fee'!KA37&gt;0,"✔","-")</f>
        <v>-</v>
      </c>
      <c r="CX37" s="144" t="str">
        <f>IF('Design Fee'!KB37&gt;0,"✔","-")</f>
        <v>-</v>
      </c>
      <c r="CY37" s="144" t="str">
        <f>IF('Design Fee'!KC37&gt;0,"✔","-")</f>
        <v>-</v>
      </c>
      <c r="CZ37" s="145"/>
      <c r="DA37" s="143" t="str">
        <f>IF('Design Fee'!KX37&gt;0,"✔","-")</f>
        <v>-</v>
      </c>
      <c r="DB37" s="143" t="str">
        <f>IF('Design Fee'!KY37&gt;0,"✔","-")</f>
        <v>-</v>
      </c>
      <c r="DC37" s="143" t="str">
        <f>IF('Design Fee'!KZ37&gt;0,"✔","-")</f>
        <v>-</v>
      </c>
      <c r="DD37" s="143" t="str">
        <f>IF('Design Fee'!LA37&gt;0,"✔","-")</f>
        <v>-</v>
      </c>
      <c r="DE37" s="143" t="str">
        <f>IF('Design Fee'!LB37&gt;0,"✔","-")</f>
        <v>-</v>
      </c>
      <c r="DF37" s="144" t="str">
        <f>IF('Design Fee'!LD37&gt;0,"✔","-")</f>
        <v>-</v>
      </c>
      <c r="DG37" s="144" t="str">
        <f>IF('Design Fee'!LE37&gt;0,"✔","-")</f>
        <v>-</v>
      </c>
      <c r="DH37" s="144" t="str">
        <f>IF('Design Fee'!LF37&gt;0,"✔","-")</f>
        <v>-</v>
      </c>
      <c r="DI37" s="144" t="str">
        <f>IF('Design Fee'!LG37&gt;0,"✔","-")</f>
        <v>-</v>
      </c>
      <c r="DJ37" s="144" t="str">
        <f>IF('Design Fee'!LH37&gt;0,"✔","-")</f>
        <v>-</v>
      </c>
      <c r="DK37" s="145"/>
      <c r="DL37" s="147" t="str">
        <f>IF('Design Fee'!MC37&gt;0,"✔","-")</f>
        <v>-</v>
      </c>
      <c r="DM37" s="146"/>
      <c r="DN37" s="141" t="str">
        <f>IF('Design Fee'!MH37&gt;0,"✔","-")</f>
        <v>-</v>
      </c>
      <c r="DO37" s="141" t="str">
        <f>IF('Design Fee'!MI37&gt;0,"✔","-")</f>
        <v>-</v>
      </c>
      <c r="DP37" s="141" t="str">
        <f>IF('Design Fee'!MJ37&gt;0,"✔","-")</f>
        <v>-</v>
      </c>
      <c r="DQ37" s="141" t="str">
        <f>IF('Design Fee'!MK37&gt;0,"✔","-")</f>
        <v>-</v>
      </c>
      <c r="DR37" s="141" t="str">
        <f>IF('Design Fee'!ML37&gt;0,"✔","-")</f>
        <v>-</v>
      </c>
      <c r="DS37" s="142" t="str">
        <f>IF('Design Fee'!MN37&gt;0,"✔","-")</f>
        <v>-</v>
      </c>
      <c r="DT37" s="142" t="str">
        <f>IF('Design Fee'!MO37&gt;0,"✔","-")</f>
        <v>-</v>
      </c>
      <c r="DU37" s="142" t="str">
        <f>IF('Design Fee'!MP37&gt;0,"✔","-")</f>
        <v>-</v>
      </c>
      <c r="DV37" s="142" t="str">
        <f>IF('Design Fee'!MQ37&gt;0,"✔","-")</f>
        <v>-</v>
      </c>
      <c r="DW37" s="142" t="str">
        <f>IF('Design Fee'!MR37&gt;0,"✔","-")</f>
        <v>-</v>
      </c>
      <c r="DX37" s="127"/>
      <c r="DY37" s="143" t="str">
        <f>IF('Design Fee'!NM37&gt;0,"✔","-")</f>
        <v>-</v>
      </c>
      <c r="DZ37" s="143" t="str">
        <f>IF('Design Fee'!NN37&gt;0,"✔","-")</f>
        <v>-</v>
      </c>
      <c r="EA37" s="143" t="str">
        <f>IF('Design Fee'!NO37&gt;0,"✔","-")</f>
        <v>-</v>
      </c>
      <c r="EB37" s="143" t="str">
        <f>IF('Design Fee'!NP37&gt;0,"✔","-")</f>
        <v>-</v>
      </c>
      <c r="EC37" s="143" t="str">
        <f>IF('Design Fee'!NQ37&gt;0,"✔","-")</f>
        <v>-</v>
      </c>
      <c r="ED37" s="144" t="str">
        <f>IF('Design Fee'!NS37&gt;0,"✔","-")</f>
        <v>-</v>
      </c>
      <c r="EE37" s="144" t="str">
        <f>IF('Design Fee'!NT37&gt;0,"✔","-")</f>
        <v>-</v>
      </c>
      <c r="EF37" s="144" t="str">
        <f>IF('Design Fee'!NU37&gt;0,"✔","-")</f>
        <v>-</v>
      </c>
      <c r="EG37" s="144" t="str">
        <f>IF('Design Fee'!NV37&gt;0,"✔","-")</f>
        <v>-</v>
      </c>
      <c r="EH37" s="144" t="str">
        <f>IF('Design Fee'!NW37&gt;0,"✔","-")</f>
        <v>-</v>
      </c>
      <c r="EI37" s="145"/>
      <c r="EJ37" s="143" t="str">
        <f>IF('Design Fee'!OR37&gt;0,"✔","-")</f>
        <v>-</v>
      </c>
      <c r="EK37" s="143" t="str">
        <f>IF('Design Fee'!OS37&gt;0,"✔","-")</f>
        <v>-</v>
      </c>
      <c r="EL37" s="143" t="str">
        <f>IF('Design Fee'!OT37&gt;0,"✔","-")</f>
        <v>-</v>
      </c>
      <c r="EM37" s="143" t="str">
        <f>IF('Design Fee'!OU37&gt;0,"✔","-")</f>
        <v>-</v>
      </c>
      <c r="EN37" s="143" t="str">
        <f>IF('Design Fee'!OV37&gt;0,"✔","-")</f>
        <v>-</v>
      </c>
      <c r="EO37" s="144" t="str">
        <f>IF('Design Fee'!OX37&gt;0,"✔","-")</f>
        <v>-</v>
      </c>
      <c r="EP37" s="144" t="str">
        <f>IF('Design Fee'!OY37&gt;0,"✔","-")</f>
        <v>-</v>
      </c>
      <c r="EQ37" s="144" t="str">
        <f>IF('Design Fee'!OZ37&gt;0,"✔","-")</f>
        <v>-</v>
      </c>
      <c r="ER37" s="144" t="str">
        <f>IF('Design Fee'!PA37&gt;0,"✔","-")</f>
        <v>-</v>
      </c>
      <c r="ES37" s="144" t="str">
        <f>IF('Design Fee'!PB37&gt;0,"✔","-")</f>
        <v>-</v>
      </c>
      <c r="ET37" s="145"/>
    </row>
    <row r="38" spans="2:150" ht="3" hidden="1" customHeight="1" outlineLevel="1">
      <c r="F38" s="390"/>
      <c r="G38" s="390"/>
      <c r="H38" s="390"/>
      <c r="I38" s="569"/>
      <c r="J38" s="78"/>
      <c r="K38" s="147"/>
      <c r="L38" s="140"/>
      <c r="M38" s="141"/>
      <c r="N38" s="141"/>
      <c r="O38" s="141"/>
      <c r="P38" s="141"/>
      <c r="Q38" s="141"/>
      <c r="R38" s="124"/>
      <c r="S38" s="124"/>
      <c r="T38" s="124"/>
      <c r="U38" s="124"/>
      <c r="V38" s="124"/>
      <c r="W38" s="348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45"/>
      <c r="AT38" s="147"/>
      <c r="AU38" s="14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7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45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45"/>
      <c r="CC38" s="147"/>
      <c r="CD38" s="14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7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45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45"/>
      <c r="DL38" s="147"/>
      <c r="DM38" s="14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7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45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45"/>
    </row>
    <row r="39" spans="2:150" ht="11.85" hidden="1" customHeight="1" outlineLevel="1" collapsed="1">
      <c r="B39" s="128"/>
      <c r="C39" s="129">
        <v>5</v>
      </c>
      <c r="D39" s="130" t="s">
        <v>44</v>
      </c>
      <c r="E39" s="389"/>
      <c r="F39" s="552">
        <f>COUNTIF('Design Fee'!AU39,"&gt;0")+COUNTIF('Design Fee'!EO39,"&gt;0")+COUNTIF('Design Fee'!II39,"&gt;0")+COUNTIF('Design Fee'!ME39,"&gt;0")</f>
        <v>4</v>
      </c>
      <c r="G39" s="552">
        <f>COUNTIF('Design Fee'!AX39,"&gt;0")+COUNTIF('Design Fee'!ER39,"&gt;0")+COUNTIF('Design Fee'!IL39,"&gt;0")+COUNTIF('Design Fee'!MF39,"&gt;0")</f>
        <v>4</v>
      </c>
      <c r="H39" s="552">
        <f>COUNTIF('Design Fee'!AY39,"&gt;0")+COUNTIF('Design Fee'!ES39,"&gt;0")+COUNTIF('Design Fee'!IM39,"&gt;0")+COUNTIF('Design Fee'!MG39,"&gt;0")</f>
        <v>4</v>
      </c>
      <c r="I39" s="568">
        <f>F39-G39</f>
        <v>0</v>
      </c>
      <c r="J39" s="131"/>
      <c r="K39" s="132" t="str">
        <f>IF('Design Fee'!AU44&gt;0,"✔","-")</f>
        <v>✔</v>
      </c>
      <c r="L39" s="132"/>
      <c r="M39" s="133" t="str">
        <f>IF('Design Fee'!AZ44&gt;0,"✔","-")</f>
        <v>-</v>
      </c>
      <c r="N39" s="133" t="str">
        <f>IF('Design Fee'!BA44&gt;0,"✔","-")</f>
        <v>-</v>
      </c>
      <c r="O39" s="133" t="str">
        <f>IF('Design Fee'!BB44&gt;0,"✔","-")</f>
        <v>-</v>
      </c>
      <c r="P39" s="133" t="str">
        <f>IF('Design Fee'!BC44&gt;0,"✔","-")</f>
        <v>-</v>
      </c>
      <c r="Q39" s="133" t="str">
        <f>IF('Design Fee'!BD44&gt;0,"✔","-")</f>
        <v>-</v>
      </c>
      <c r="R39" s="134" t="str">
        <f>IF('Design Fee'!BF44&gt;0,"✔","-")</f>
        <v>-</v>
      </c>
      <c r="S39" s="134" t="str">
        <f>IF('Design Fee'!BG44&gt;0,"✔","-")</f>
        <v>-</v>
      </c>
      <c r="T39" s="155" t="str">
        <f>IF('Design Fee'!BH44&gt;0,"✔","-")</f>
        <v>-</v>
      </c>
      <c r="U39" s="155" t="str">
        <f>IF('Design Fee'!BI44&gt;0,"✔","-")</f>
        <v>-</v>
      </c>
      <c r="V39" s="155" t="str">
        <f>IF('Design Fee'!BJ44&gt;0,"✔","-")</f>
        <v>-</v>
      </c>
      <c r="W39" s="348"/>
      <c r="X39" s="135" t="str">
        <f>IF('Design Fee'!CE44&gt;0,"✔","-")</f>
        <v>-</v>
      </c>
      <c r="Y39" s="135" t="str">
        <f>IF('Design Fee'!CF44&gt;0,"✔","-")</f>
        <v>-</v>
      </c>
      <c r="Z39" s="135" t="str">
        <f>IF('Design Fee'!CG44&gt;0,"✔","-")</f>
        <v>-</v>
      </c>
      <c r="AA39" s="135" t="str">
        <f>IF('Design Fee'!CH44&gt;0,"✔","-")</f>
        <v>-</v>
      </c>
      <c r="AB39" s="135" t="str">
        <f>IF('Design Fee'!CI44&gt;0,"✔","-")</f>
        <v>-</v>
      </c>
      <c r="AC39" s="136" t="str">
        <f>IF('Design Fee'!CK44&gt;0,"✔","-")</f>
        <v>-</v>
      </c>
      <c r="AD39" s="136" t="str">
        <f>IF('Design Fee'!CL44&gt;0,"✔","-")</f>
        <v>-</v>
      </c>
      <c r="AE39" s="156" t="str">
        <f>IF('Design Fee'!CM44&gt;0,"✔","-")</f>
        <v>-</v>
      </c>
      <c r="AF39" s="156" t="str">
        <f>IF('Design Fee'!CN44&gt;0,"✔","-")</f>
        <v>-</v>
      </c>
      <c r="AG39" s="156" t="str">
        <f>IF('Design Fee'!CO44&gt;0,"✔","-")</f>
        <v>-</v>
      </c>
      <c r="AH39" s="137"/>
      <c r="AI39" s="135" t="str">
        <f>IF('Design Fee'!DJ44&gt;0,"✔","-")</f>
        <v>-</v>
      </c>
      <c r="AJ39" s="135" t="str">
        <f>IF('Design Fee'!DK44&gt;0,"✔","-")</f>
        <v>-</v>
      </c>
      <c r="AK39" s="135" t="str">
        <f>IF('Design Fee'!DL44&gt;0,"✔","-")</f>
        <v>-</v>
      </c>
      <c r="AL39" s="135" t="str">
        <f>IF('Design Fee'!DM44&gt;0,"✔","-")</f>
        <v>-</v>
      </c>
      <c r="AM39" s="135" t="str">
        <f>IF('Design Fee'!DN44&gt;0,"✔","-")</f>
        <v>-</v>
      </c>
      <c r="AN39" s="136" t="str">
        <f>IF('Design Fee'!DP44&gt;0,"✔","-")</f>
        <v>-</v>
      </c>
      <c r="AO39" s="136" t="str">
        <f>IF('Design Fee'!DQ44&gt;0,"✔","-")</f>
        <v>-</v>
      </c>
      <c r="AP39" s="156" t="str">
        <f>IF('Design Fee'!DR44&gt;0,"✔","-")</f>
        <v>-</v>
      </c>
      <c r="AQ39" s="156" t="str">
        <f>IF('Design Fee'!DS44&gt;0,"✔","-")</f>
        <v>-</v>
      </c>
      <c r="AR39" s="156" t="str">
        <f>IF('Design Fee'!DT44&gt;0,"✔","-")</f>
        <v>-</v>
      </c>
      <c r="AS39" s="137"/>
      <c r="AT39" s="132" t="str">
        <f>IF('Design Fee'!EO44&gt;0,"✔","-")</f>
        <v>-</v>
      </c>
      <c r="AU39" s="132"/>
      <c r="AV39" s="133" t="str">
        <f>IF('Design Fee'!ET44&gt;0,"✔","-")</f>
        <v>-</v>
      </c>
      <c r="AW39" s="133" t="str">
        <f>IF('Design Fee'!EU44&gt;0,"✔","-")</f>
        <v>-</v>
      </c>
      <c r="AX39" s="133" t="str">
        <f>IF('Design Fee'!EV44&gt;0,"✔","-")</f>
        <v>-</v>
      </c>
      <c r="AY39" s="133" t="str">
        <f>IF('Design Fee'!EW44&gt;0,"✔","-")</f>
        <v>-</v>
      </c>
      <c r="AZ39" s="133" t="str">
        <f>IF('Design Fee'!EX44&gt;0,"✔","-")</f>
        <v>-</v>
      </c>
      <c r="BA39" s="134" t="str">
        <f>IF('Design Fee'!EZ44&gt;0,"✔","-")</f>
        <v>-</v>
      </c>
      <c r="BB39" s="134" t="str">
        <f>IF('Design Fee'!FA44&gt;0,"✔","-")</f>
        <v>-</v>
      </c>
      <c r="BC39" s="155" t="str">
        <f>IF('Design Fee'!FB44&gt;0,"✔","-")</f>
        <v>-</v>
      </c>
      <c r="BD39" s="155" t="str">
        <f>IF('Design Fee'!FC44&gt;0,"✔","-")</f>
        <v>-</v>
      </c>
      <c r="BE39" s="155" t="str">
        <f>IF('Design Fee'!FD44&gt;0,"✔","-")</f>
        <v>-</v>
      </c>
      <c r="BF39" s="127"/>
      <c r="BG39" s="135" t="str">
        <f>IF('Design Fee'!FY44&gt;0,"✔","-")</f>
        <v>-</v>
      </c>
      <c r="BH39" s="135" t="str">
        <f>IF('Design Fee'!FZ44&gt;0,"✔","-")</f>
        <v>-</v>
      </c>
      <c r="BI39" s="135" t="str">
        <f>IF('Design Fee'!GA44&gt;0,"✔","-")</f>
        <v>-</v>
      </c>
      <c r="BJ39" s="135" t="str">
        <f>IF('Design Fee'!GB44&gt;0,"✔","-")</f>
        <v>-</v>
      </c>
      <c r="BK39" s="135" t="str">
        <f>IF('Design Fee'!GC44&gt;0,"✔","-")</f>
        <v>-</v>
      </c>
      <c r="BL39" s="136" t="str">
        <f>IF('Design Fee'!GE44&gt;0,"✔","-")</f>
        <v>-</v>
      </c>
      <c r="BM39" s="136" t="str">
        <f>IF('Design Fee'!GF44&gt;0,"✔","-")</f>
        <v>-</v>
      </c>
      <c r="BN39" s="156" t="str">
        <f>IF('Design Fee'!GG44&gt;0,"✔","-")</f>
        <v>-</v>
      </c>
      <c r="BO39" s="156" t="str">
        <f>IF('Design Fee'!GH44&gt;0,"✔","-")</f>
        <v>-</v>
      </c>
      <c r="BP39" s="156" t="str">
        <f>IF('Design Fee'!GI44&gt;0,"✔","-")</f>
        <v>-</v>
      </c>
      <c r="BQ39" s="137"/>
      <c r="BR39" s="135" t="str">
        <f>IF('Design Fee'!HD44&gt;0,"✔","-")</f>
        <v>-</v>
      </c>
      <c r="BS39" s="135" t="str">
        <f>IF('Design Fee'!HE44&gt;0,"✔","-")</f>
        <v>-</v>
      </c>
      <c r="BT39" s="135" t="str">
        <f>IF('Design Fee'!HF44&gt;0,"✔","-")</f>
        <v>-</v>
      </c>
      <c r="BU39" s="135" t="str">
        <f>IF('Design Fee'!HG44&gt;0,"✔","-")</f>
        <v>-</v>
      </c>
      <c r="BV39" s="135" t="str">
        <f>IF('Design Fee'!HH44&gt;0,"✔","-")</f>
        <v>-</v>
      </c>
      <c r="BW39" s="136" t="str">
        <f>IF('Design Fee'!HJ44&gt;0,"✔","-")</f>
        <v>-</v>
      </c>
      <c r="BX39" s="136" t="str">
        <f>IF('Design Fee'!HK44&gt;0,"✔","-")</f>
        <v>-</v>
      </c>
      <c r="BY39" s="156" t="str">
        <f>IF('Design Fee'!HL44&gt;0,"✔","-")</f>
        <v>-</v>
      </c>
      <c r="BZ39" s="156" t="str">
        <f>IF('Design Fee'!HM44&gt;0,"✔","-")</f>
        <v>-</v>
      </c>
      <c r="CA39" s="156" t="str">
        <f>IF('Design Fee'!HN44&gt;0,"✔","-")</f>
        <v>-</v>
      </c>
      <c r="CB39" s="137"/>
      <c r="CC39" s="132" t="str">
        <f>IF('Design Fee'!II44&gt;0,"✔","-")</f>
        <v>-</v>
      </c>
      <c r="CD39" s="132"/>
      <c r="CE39" s="133" t="str">
        <f>IF('Design Fee'!IN44&gt;0,"✔","-")</f>
        <v>-</v>
      </c>
      <c r="CF39" s="133" t="str">
        <f>IF('Design Fee'!IO44&gt;0,"✔","-")</f>
        <v>-</v>
      </c>
      <c r="CG39" s="133" t="str">
        <f>IF('Design Fee'!IP44&gt;0,"✔","-")</f>
        <v>-</v>
      </c>
      <c r="CH39" s="133" t="str">
        <f>IF('Design Fee'!IQ44&gt;0,"✔","-")</f>
        <v>-</v>
      </c>
      <c r="CI39" s="133" t="str">
        <f>IF('Design Fee'!IR44&gt;0,"✔","-")</f>
        <v>-</v>
      </c>
      <c r="CJ39" s="134" t="str">
        <f>IF('Design Fee'!IT44&gt;0,"✔","-")</f>
        <v>-</v>
      </c>
      <c r="CK39" s="134" t="str">
        <f>IF('Design Fee'!IU44&gt;0,"✔","-")</f>
        <v>-</v>
      </c>
      <c r="CL39" s="155" t="str">
        <f>IF('Design Fee'!IV44&gt;0,"✔","-")</f>
        <v>-</v>
      </c>
      <c r="CM39" s="155" t="str">
        <f>IF('Design Fee'!IW44&gt;0,"✔","-")</f>
        <v>-</v>
      </c>
      <c r="CN39" s="155" t="str">
        <f>IF('Design Fee'!IX44&gt;0,"✔","-")</f>
        <v>-</v>
      </c>
      <c r="CO39" s="127"/>
      <c r="CP39" s="135" t="str">
        <f>IF('Design Fee'!JS44&gt;0,"✔","-")</f>
        <v>-</v>
      </c>
      <c r="CQ39" s="135" t="str">
        <f>IF('Design Fee'!JT44&gt;0,"✔","-")</f>
        <v>-</v>
      </c>
      <c r="CR39" s="135" t="str">
        <f>IF('Design Fee'!JU44&gt;0,"✔","-")</f>
        <v>-</v>
      </c>
      <c r="CS39" s="135" t="str">
        <f>IF('Design Fee'!JV44&gt;0,"✔","-")</f>
        <v>-</v>
      </c>
      <c r="CT39" s="135" t="str">
        <f>IF('Design Fee'!JW44&gt;0,"✔","-")</f>
        <v>-</v>
      </c>
      <c r="CU39" s="136" t="str">
        <f>IF('Design Fee'!JY44&gt;0,"✔","-")</f>
        <v>-</v>
      </c>
      <c r="CV39" s="136" t="str">
        <f>IF('Design Fee'!JZ44&gt;0,"✔","-")</f>
        <v>-</v>
      </c>
      <c r="CW39" s="156" t="str">
        <f>IF('Design Fee'!KA44&gt;0,"✔","-")</f>
        <v>-</v>
      </c>
      <c r="CX39" s="156" t="str">
        <f>IF('Design Fee'!KB44&gt;0,"✔","-")</f>
        <v>-</v>
      </c>
      <c r="CY39" s="156" t="str">
        <f>IF('Design Fee'!KC44&gt;0,"✔","-")</f>
        <v>-</v>
      </c>
      <c r="CZ39" s="137"/>
      <c r="DA39" s="135" t="str">
        <f>IF('Design Fee'!KX44&gt;0,"✔","-")</f>
        <v>-</v>
      </c>
      <c r="DB39" s="135" t="str">
        <f>IF('Design Fee'!KY44&gt;0,"✔","-")</f>
        <v>-</v>
      </c>
      <c r="DC39" s="135" t="str">
        <f>IF('Design Fee'!KZ44&gt;0,"✔","-")</f>
        <v>-</v>
      </c>
      <c r="DD39" s="135" t="str">
        <f>IF('Design Fee'!LA44&gt;0,"✔","-")</f>
        <v>-</v>
      </c>
      <c r="DE39" s="135" t="str">
        <f>IF('Design Fee'!LB44&gt;0,"✔","-")</f>
        <v>-</v>
      </c>
      <c r="DF39" s="136" t="str">
        <f>IF('Design Fee'!LD44&gt;0,"✔","-")</f>
        <v>-</v>
      </c>
      <c r="DG39" s="136" t="str">
        <f>IF('Design Fee'!LE44&gt;0,"✔","-")</f>
        <v>-</v>
      </c>
      <c r="DH39" s="156" t="str">
        <f>IF('Design Fee'!LF44&gt;0,"✔","-")</f>
        <v>-</v>
      </c>
      <c r="DI39" s="156" t="str">
        <f>IF('Design Fee'!LG44&gt;0,"✔","-")</f>
        <v>-</v>
      </c>
      <c r="DJ39" s="156" t="str">
        <f>IF('Design Fee'!LH44&gt;0,"✔","-")</f>
        <v>-</v>
      </c>
      <c r="DK39" s="137"/>
      <c r="DL39" s="132" t="str">
        <f>IF('Design Fee'!MC44&gt;0,"✔","-")</f>
        <v>✔</v>
      </c>
      <c r="DM39" s="132"/>
      <c r="DN39" s="133" t="str">
        <f>IF('Design Fee'!MH44&gt;0,"✔","-")</f>
        <v>-</v>
      </c>
      <c r="DO39" s="133" t="str">
        <f>IF('Design Fee'!MI44&gt;0,"✔","-")</f>
        <v>-</v>
      </c>
      <c r="DP39" s="133" t="str">
        <f>IF('Design Fee'!MJ44&gt;0,"✔","-")</f>
        <v>-</v>
      </c>
      <c r="DQ39" s="133" t="str">
        <f>IF('Design Fee'!MK44&gt;0,"✔","-")</f>
        <v>-</v>
      </c>
      <c r="DR39" s="133" t="str">
        <f>IF('Design Fee'!ML44&gt;0,"✔","-")</f>
        <v>-</v>
      </c>
      <c r="DS39" s="134" t="str">
        <f>IF('Design Fee'!MN44&gt;0,"✔","-")</f>
        <v>-</v>
      </c>
      <c r="DT39" s="134" t="str">
        <f>IF('Design Fee'!MO44&gt;0,"✔","-")</f>
        <v>-</v>
      </c>
      <c r="DU39" s="155" t="str">
        <f>IF('Design Fee'!MP44&gt;0,"✔","-")</f>
        <v>-</v>
      </c>
      <c r="DV39" s="155" t="str">
        <f>IF('Design Fee'!MQ44&gt;0,"✔","-")</f>
        <v>-</v>
      </c>
      <c r="DW39" s="155" t="str">
        <f>IF('Design Fee'!MR44&gt;0,"✔","-")</f>
        <v>-</v>
      </c>
      <c r="DX39" s="127"/>
      <c r="DY39" s="135" t="str">
        <f>IF('Design Fee'!NM44&gt;0,"✔","-")</f>
        <v>-</v>
      </c>
      <c r="DZ39" s="135" t="str">
        <f>IF('Design Fee'!NN44&gt;0,"✔","-")</f>
        <v>-</v>
      </c>
      <c r="EA39" s="135" t="str">
        <f>IF('Design Fee'!NO44&gt;0,"✔","-")</f>
        <v>-</v>
      </c>
      <c r="EB39" s="135" t="str">
        <f>IF('Design Fee'!NP44&gt;0,"✔","-")</f>
        <v>-</v>
      </c>
      <c r="EC39" s="135" t="str">
        <f>IF('Design Fee'!NQ44&gt;0,"✔","-")</f>
        <v>-</v>
      </c>
      <c r="ED39" s="136" t="str">
        <f>IF('Design Fee'!NS44&gt;0,"✔","-")</f>
        <v>-</v>
      </c>
      <c r="EE39" s="136" t="str">
        <f>IF('Design Fee'!NT44&gt;0,"✔","-")</f>
        <v>-</v>
      </c>
      <c r="EF39" s="156" t="str">
        <f>IF('Design Fee'!NU44&gt;0,"✔","-")</f>
        <v>-</v>
      </c>
      <c r="EG39" s="156" t="str">
        <f>IF('Design Fee'!NV44&gt;0,"✔","-")</f>
        <v>-</v>
      </c>
      <c r="EH39" s="156" t="str">
        <f>IF('Design Fee'!NW44&gt;0,"✔","-")</f>
        <v>-</v>
      </c>
      <c r="EI39" s="137"/>
      <c r="EJ39" s="135" t="str">
        <f>IF('Design Fee'!OR44&gt;0,"✔","-")</f>
        <v>-</v>
      </c>
      <c r="EK39" s="135" t="str">
        <f>IF('Design Fee'!OS44&gt;0,"✔","-")</f>
        <v>-</v>
      </c>
      <c r="EL39" s="135" t="str">
        <f>IF('Design Fee'!OT44&gt;0,"✔","-")</f>
        <v>-</v>
      </c>
      <c r="EM39" s="135" t="str">
        <f>IF('Design Fee'!OU44&gt;0,"✔","-")</f>
        <v>-</v>
      </c>
      <c r="EN39" s="135" t="str">
        <f>IF('Design Fee'!OV44&gt;0,"✔","-")</f>
        <v>-</v>
      </c>
      <c r="EO39" s="136" t="str">
        <f>IF('Design Fee'!OX44&gt;0,"✔","-")</f>
        <v>-</v>
      </c>
      <c r="EP39" s="136" t="str">
        <f>IF('Design Fee'!OY44&gt;0,"✔","-")</f>
        <v>-</v>
      </c>
      <c r="EQ39" s="156" t="str">
        <f>IF('Design Fee'!OZ44&gt;0,"✔","-")</f>
        <v>-</v>
      </c>
      <c r="ER39" s="156" t="str">
        <f>IF('Design Fee'!PA44&gt;0,"✔","-")</f>
        <v>-</v>
      </c>
      <c r="ES39" s="156" t="str">
        <f>IF('Design Fee'!PB44&gt;0,"✔","-")</f>
        <v>-</v>
      </c>
      <c r="ET39" s="137"/>
    </row>
    <row r="40" spans="2:150" ht="11.85" hidden="1" customHeight="1" outlineLevel="2">
      <c r="B40" s="157"/>
      <c r="C40" s="138">
        <v>1</v>
      </c>
      <c r="D40" s="78" t="s">
        <v>45</v>
      </c>
      <c r="F40" s="390"/>
      <c r="G40" s="390"/>
      <c r="H40" s="390"/>
      <c r="I40" s="569"/>
      <c r="J40" s="78"/>
      <c r="K40" s="147" t="str">
        <f>IF('Design Fee'!AU45&gt;0,"✔","-")</f>
        <v>-</v>
      </c>
      <c r="L40" s="140"/>
      <c r="M40" s="141" t="str">
        <f>IF('Design Fee'!AZ45&gt;0,"✔","-")</f>
        <v>-</v>
      </c>
      <c r="N40" s="141" t="str">
        <f>IF('Design Fee'!BA45&gt;0,"✔","-")</f>
        <v>-</v>
      </c>
      <c r="O40" s="141" t="str">
        <f>IF('Design Fee'!BB45&gt;0,"✔","-")</f>
        <v>-</v>
      </c>
      <c r="P40" s="141" t="str">
        <f>IF('Design Fee'!BC45&gt;0,"✔","-")</f>
        <v>-</v>
      </c>
      <c r="Q40" s="141" t="str">
        <f>IF('Design Fee'!BD45&gt;0,"✔","-")</f>
        <v>-</v>
      </c>
      <c r="R40" s="142" t="str">
        <f>IF('Design Fee'!BF45&gt;0,"✔","-")</f>
        <v>-</v>
      </c>
      <c r="S40" s="142" t="str">
        <f>IF('Design Fee'!BG45&gt;0,"✔","-")</f>
        <v>-</v>
      </c>
      <c r="T40" s="142" t="str">
        <f>IF('Design Fee'!BH45&gt;0,"✔","-")</f>
        <v>-</v>
      </c>
      <c r="U40" s="142" t="str">
        <f>IF('Design Fee'!BI45&gt;0,"✔","-")</f>
        <v>-</v>
      </c>
      <c r="V40" s="142" t="str">
        <f>IF('Design Fee'!BJ45&gt;0,"✔","-")</f>
        <v>-</v>
      </c>
      <c r="W40" s="348"/>
      <c r="X40" s="143" t="str">
        <f>IF('Design Fee'!CE45&gt;0,"✔","-")</f>
        <v>-</v>
      </c>
      <c r="Y40" s="143" t="str">
        <f>IF('Design Fee'!CF45&gt;0,"✔","-")</f>
        <v>-</v>
      </c>
      <c r="Z40" s="143" t="str">
        <f>IF('Design Fee'!CG45&gt;0,"✔","-")</f>
        <v>-</v>
      </c>
      <c r="AA40" s="143" t="str">
        <f>IF('Design Fee'!CH45&gt;0,"✔","-")</f>
        <v>-</v>
      </c>
      <c r="AB40" s="143" t="str">
        <f>IF('Design Fee'!CI45&gt;0,"✔","-")</f>
        <v>-</v>
      </c>
      <c r="AC40" s="144" t="str">
        <f>IF('Design Fee'!CK45&gt;0,"✔","-")</f>
        <v>-</v>
      </c>
      <c r="AD40" s="144" t="str">
        <f>IF('Design Fee'!CL45&gt;0,"✔","-")</f>
        <v>-</v>
      </c>
      <c r="AE40" s="144" t="str">
        <f>IF('Design Fee'!CM45&gt;0,"✔","-")</f>
        <v>-</v>
      </c>
      <c r="AF40" s="144" t="str">
        <f>IF('Design Fee'!CN45&gt;0,"✔","-")</f>
        <v>-</v>
      </c>
      <c r="AG40" s="144" t="str">
        <f>IF('Design Fee'!CO45&gt;0,"✔","-")</f>
        <v>-</v>
      </c>
      <c r="AH40" s="145"/>
      <c r="AI40" s="143" t="str">
        <f>IF('Design Fee'!DJ45&gt;0,"✔","-")</f>
        <v>-</v>
      </c>
      <c r="AJ40" s="143" t="str">
        <f>IF('Design Fee'!DK45&gt;0,"✔","-")</f>
        <v>-</v>
      </c>
      <c r="AK40" s="143" t="str">
        <f>IF('Design Fee'!DL45&gt;0,"✔","-")</f>
        <v>-</v>
      </c>
      <c r="AL40" s="143" t="str">
        <f>IF('Design Fee'!DM45&gt;0,"✔","-")</f>
        <v>-</v>
      </c>
      <c r="AM40" s="143" t="str">
        <f>IF('Design Fee'!DN45&gt;0,"✔","-")</f>
        <v>-</v>
      </c>
      <c r="AN40" s="144" t="str">
        <f>IF('Design Fee'!DP45&gt;0,"✔","-")</f>
        <v>-</v>
      </c>
      <c r="AO40" s="144" t="str">
        <f>IF('Design Fee'!DQ45&gt;0,"✔","-")</f>
        <v>-</v>
      </c>
      <c r="AP40" s="144" t="str">
        <f>IF('Design Fee'!DR45&gt;0,"✔","-")</f>
        <v>-</v>
      </c>
      <c r="AQ40" s="144" t="str">
        <f>IF('Design Fee'!DS45&gt;0,"✔","-")</f>
        <v>-</v>
      </c>
      <c r="AR40" s="144" t="str">
        <f>IF('Design Fee'!DT45&gt;0,"✔","-")</f>
        <v>-</v>
      </c>
      <c r="AS40" s="145"/>
      <c r="AT40" s="147" t="str">
        <f>IF('Design Fee'!EO45&gt;0,"✔","-")</f>
        <v>-</v>
      </c>
      <c r="AU40" s="146"/>
      <c r="AV40" s="141" t="str">
        <f>IF('Design Fee'!ET45&gt;0,"✔","-")</f>
        <v>-</v>
      </c>
      <c r="AW40" s="141" t="str">
        <f>IF('Design Fee'!EU45&gt;0,"✔","-")</f>
        <v>-</v>
      </c>
      <c r="AX40" s="141" t="str">
        <f>IF('Design Fee'!EV45&gt;0,"✔","-")</f>
        <v>-</v>
      </c>
      <c r="AY40" s="141" t="str">
        <f>IF('Design Fee'!EW45&gt;0,"✔","-")</f>
        <v>-</v>
      </c>
      <c r="AZ40" s="141" t="str">
        <f>IF('Design Fee'!EX45&gt;0,"✔","-")</f>
        <v>-</v>
      </c>
      <c r="BA40" s="142" t="str">
        <f>IF('Design Fee'!EZ45&gt;0,"✔","-")</f>
        <v>-</v>
      </c>
      <c r="BB40" s="142" t="str">
        <f>IF('Design Fee'!FA45&gt;0,"✔","-")</f>
        <v>-</v>
      </c>
      <c r="BC40" s="142" t="str">
        <f>IF('Design Fee'!FB45&gt;0,"✔","-")</f>
        <v>-</v>
      </c>
      <c r="BD40" s="142" t="str">
        <f>IF('Design Fee'!FC45&gt;0,"✔","-")</f>
        <v>-</v>
      </c>
      <c r="BE40" s="142" t="str">
        <f>IF('Design Fee'!FD45&gt;0,"✔","-")</f>
        <v>-</v>
      </c>
      <c r="BF40" s="127"/>
      <c r="BG40" s="143" t="str">
        <f>IF('Design Fee'!FY45&gt;0,"✔","-")</f>
        <v>-</v>
      </c>
      <c r="BH40" s="143" t="str">
        <f>IF('Design Fee'!FZ45&gt;0,"✔","-")</f>
        <v>-</v>
      </c>
      <c r="BI40" s="143" t="str">
        <f>IF('Design Fee'!GA45&gt;0,"✔","-")</f>
        <v>-</v>
      </c>
      <c r="BJ40" s="143" t="str">
        <f>IF('Design Fee'!GB45&gt;0,"✔","-")</f>
        <v>-</v>
      </c>
      <c r="BK40" s="143" t="str">
        <f>IF('Design Fee'!GC45&gt;0,"✔","-")</f>
        <v>-</v>
      </c>
      <c r="BL40" s="144" t="str">
        <f>IF('Design Fee'!GE45&gt;0,"✔","-")</f>
        <v>-</v>
      </c>
      <c r="BM40" s="144" t="str">
        <f>IF('Design Fee'!GF45&gt;0,"✔","-")</f>
        <v>-</v>
      </c>
      <c r="BN40" s="144" t="str">
        <f>IF('Design Fee'!GG45&gt;0,"✔","-")</f>
        <v>-</v>
      </c>
      <c r="BO40" s="144" t="str">
        <f>IF('Design Fee'!GH45&gt;0,"✔","-")</f>
        <v>-</v>
      </c>
      <c r="BP40" s="144" t="str">
        <f>IF('Design Fee'!GI45&gt;0,"✔","-")</f>
        <v>-</v>
      </c>
      <c r="BQ40" s="145"/>
      <c r="BR40" s="143" t="str">
        <f>IF('Design Fee'!HD45&gt;0,"✔","-")</f>
        <v>-</v>
      </c>
      <c r="BS40" s="143" t="str">
        <f>IF('Design Fee'!HE45&gt;0,"✔","-")</f>
        <v>-</v>
      </c>
      <c r="BT40" s="143" t="str">
        <f>IF('Design Fee'!HF45&gt;0,"✔","-")</f>
        <v>-</v>
      </c>
      <c r="BU40" s="143" t="str">
        <f>IF('Design Fee'!HG45&gt;0,"✔","-")</f>
        <v>-</v>
      </c>
      <c r="BV40" s="143" t="str">
        <f>IF('Design Fee'!HH45&gt;0,"✔","-")</f>
        <v>-</v>
      </c>
      <c r="BW40" s="144" t="str">
        <f>IF('Design Fee'!HJ45&gt;0,"✔","-")</f>
        <v>-</v>
      </c>
      <c r="BX40" s="144" t="str">
        <f>IF('Design Fee'!HK45&gt;0,"✔","-")</f>
        <v>-</v>
      </c>
      <c r="BY40" s="144" t="str">
        <f>IF('Design Fee'!HL45&gt;0,"✔","-")</f>
        <v>-</v>
      </c>
      <c r="BZ40" s="144" t="str">
        <f>IF('Design Fee'!HM45&gt;0,"✔","-")</f>
        <v>-</v>
      </c>
      <c r="CA40" s="144" t="str">
        <f>IF('Design Fee'!HN45&gt;0,"✔","-")</f>
        <v>-</v>
      </c>
      <c r="CB40" s="145"/>
      <c r="CC40" s="147" t="str">
        <f>IF('Design Fee'!II45&gt;0,"✔","-")</f>
        <v>-</v>
      </c>
      <c r="CD40" s="146"/>
      <c r="CE40" s="141" t="str">
        <f>IF('Design Fee'!IN45&gt;0,"✔","-")</f>
        <v>-</v>
      </c>
      <c r="CF40" s="141" t="str">
        <f>IF('Design Fee'!IO45&gt;0,"✔","-")</f>
        <v>-</v>
      </c>
      <c r="CG40" s="141" t="str">
        <f>IF('Design Fee'!IP45&gt;0,"✔","-")</f>
        <v>-</v>
      </c>
      <c r="CH40" s="141" t="str">
        <f>IF('Design Fee'!IQ45&gt;0,"✔","-")</f>
        <v>-</v>
      </c>
      <c r="CI40" s="141" t="str">
        <f>IF('Design Fee'!IR45&gt;0,"✔","-")</f>
        <v>-</v>
      </c>
      <c r="CJ40" s="142" t="str">
        <f>IF('Design Fee'!IT45&gt;0,"✔","-")</f>
        <v>-</v>
      </c>
      <c r="CK40" s="142" t="str">
        <f>IF('Design Fee'!IU45&gt;0,"✔","-")</f>
        <v>-</v>
      </c>
      <c r="CL40" s="142" t="str">
        <f>IF('Design Fee'!IV45&gt;0,"✔","-")</f>
        <v>-</v>
      </c>
      <c r="CM40" s="142" t="str">
        <f>IF('Design Fee'!IW45&gt;0,"✔","-")</f>
        <v>-</v>
      </c>
      <c r="CN40" s="142" t="str">
        <f>IF('Design Fee'!IX45&gt;0,"✔","-")</f>
        <v>-</v>
      </c>
      <c r="CO40" s="127"/>
      <c r="CP40" s="143" t="str">
        <f>IF('Design Fee'!JS45&gt;0,"✔","-")</f>
        <v>-</v>
      </c>
      <c r="CQ40" s="143" t="str">
        <f>IF('Design Fee'!JT45&gt;0,"✔","-")</f>
        <v>-</v>
      </c>
      <c r="CR40" s="143" t="str">
        <f>IF('Design Fee'!JU45&gt;0,"✔","-")</f>
        <v>-</v>
      </c>
      <c r="CS40" s="143" t="str">
        <f>IF('Design Fee'!JV45&gt;0,"✔","-")</f>
        <v>-</v>
      </c>
      <c r="CT40" s="143" t="str">
        <f>IF('Design Fee'!JW45&gt;0,"✔","-")</f>
        <v>-</v>
      </c>
      <c r="CU40" s="144" t="str">
        <f>IF('Design Fee'!JY45&gt;0,"✔","-")</f>
        <v>-</v>
      </c>
      <c r="CV40" s="144" t="str">
        <f>IF('Design Fee'!JZ45&gt;0,"✔","-")</f>
        <v>-</v>
      </c>
      <c r="CW40" s="144" t="str">
        <f>IF('Design Fee'!KA45&gt;0,"✔","-")</f>
        <v>-</v>
      </c>
      <c r="CX40" s="144" t="str">
        <f>IF('Design Fee'!KB45&gt;0,"✔","-")</f>
        <v>-</v>
      </c>
      <c r="CY40" s="144" t="str">
        <f>IF('Design Fee'!KC45&gt;0,"✔","-")</f>
        <v>-</v>
      </c>
      <c r="CZ40" s="145"/>
      <c r="DA40" s="143" t="str">
        <f>IF('Design Fee'!KX45&gt;0,"✔","-")</f>
        <v>-</v>
      </c>
      <c r="DB40" s="143" t="str">
        <f>IF('Design Fee'!KY45&gt;0,"✔","-")</f>
        <v>-</v>
      </c>
      <c r="DC40" s="143" t="str">
        <f>IF('Design Fee'!KZ45&gt;0,"✔","-")</f>
        <v>-</v>
      </c>
      <c r="DD40" s="143" t="str">
        <f>IF('Design Fee'!LA45&gt;0,"✔","-")</f>
        <v>-</v>
      </c>
      <c r="DE40" s="143" t="str">
        <f>IF('Design Fee'!LB45&gt;0,"✔","-")</f>
        <v>-</v>
      </c>
      <c r="DF40" s="144" t="str">
        <f>IF('Design Fee'!LD45&gt;0,"✔","-")</f>
        <v>-</v>
      </c>
      <c r="DG40" s="144" t="str">
        <f>IF('Design Fee'!LE45&gt;0,"✔","-")</f>
        <v>-</v>
      </c>
      <c r="DH40" s="144" t="str">
        <f>IF('Design Fee'!LF45&gt;0,"✔","-")</f>
        <v>-</v>
      </c>
      <c r="DI40" s="144" t="str">
        <f>IF('Design Fee'!LG45&gt;0,"✔","-")</f>
        <v>-</v>
      </c>
      <c r="DJ40" s="144" t="str">
        <f>IF('Design Fee'!LH45&gt;0,"✔","-")</f>
        <v>-</v>
      </c>
      <c r="DK40" s="145"/>
      <c r="DL40" s="147" t="str">
        <f>IF('Design Fee'!MC45&gt;0,"✔","-")</f>
        <v>-</v>
      </c>
      <c r="DM40" s="146"/>
      <c r="DN40" s="141" t="str">
        <f>IF('Design Fee'!MH45&gt;0,"✔","-")</f>
        <v>-</v>
      </c>
      <c r="DO40" s="141" t="str">
        <f>IF('Design Fee'!MI45&gt;0,"✔","-")</f>
        <v>-</v>
      </c>
      <c r="DP40" s="141" t="str">
        <f>IF('Design Fee'!MJ45&gt;0,"✔","-")</f>
        <v>-</v>
      </c>
      <c r="DQ40" s="141" t="str">
        <f>IF('Design Fee'!MK45&gt;0,"✔","-")</f>
        <v>-</v>
      </c>
      <c r="DR40" s="141" t="str">
        <f>IF('Design Fee'!ML45&gt;0,"✔","-")</f>
        <v>-</v>
      </c>
      <c r="DS40" s="142" t="str">
        <f>IF('Design Fee'!MN45&gt;0,"✔","-")</f>
        <v>-</v>
      </c>
      <c r="DT40" s="142" t="str">
        <f>IF('Design Fee'!MO45&gt;0,"✔","-")</f>
        <v>-</v>
      </c>
      <c r="DU40" s="142" t="str">
        <f>IF('Design Fee'!MP45&gt;0,"✔","-")</f>
        <v>-</v>
      </c>
      <c r="DV40" s="142" t="str">
        <f>IF('Design Fee'!MQ45&gt;0,"✔","-")</f>
        <v>-</v>
      </c>
      <c r="DW40" s="142" t="str">
        <f>IF('Design Fee'!MR45&gt;0,"✔","-")</f>
        <v>-</v>
      </c>
      <c r="DX40" s="127"/>
      <c r="DY40" s="143" t="str">
        <f>IF('Design Fee'!NM45&gt;0,"✔","-")</f>
        <v>-</v>
      </c>
      <c r="DZ40" s="143" t="str">
        <f>IF('Design Fee'!NN45&gt;0,"✔","-")</f>
        <v>-</v>
      </c>
      <c r="EA40" s="143" t="str">
        <f>IF('Design Fee'!NO45&gt;0,"✔","-")</f>
        <v>-</v>
      </c>
      <c r="EB40" s="143" t="str">
        <f>IF('Design Fee'!NP45&gt;0,"✔","-")</f>
        <v>-</v>
      </c>
      <c r="EC40" s="143" t="str">
        <f>IF('Design Fee'!NQ45&gt;0,"✔","-")</f>
        <v>-</v>
      </c>
      <c r="ED40" s="144" t="str">
        <f>IF('Design Fee'!NS45&gt;0,"✔","-")</f>
        <v>-</v>
      </c>
      <c r="EE40" s="144" t="str">
        <f>IF('Design Fee'!NT45&gt;0,"✔","-")</f>
        <v>-</v>
      </c>
      <c r="EF40" s="144" t="str">
        <f>IF('Design Fee'!NU45&gt;0,"✔","-")</f>
        <v>-</v>
      </c>
      <c r="EG40" s="144" t="str">
        <f>IF('Design Fee'!NV45&gt;0,"✔","-")</f>
        <v>-</v>
      </c>
      <c r="EH40" s="144" t="str">
        <f>IF('Design Fee'!NW45&gt;0,"✔","-")</f>
        <v>-</v>
      </c>
      <c r="EI40" s="145"/>
      <c r="EJ40" s="143" t="str">
        <f>IF('Design Fee'!OR45&gt;0,"✔","-")</f>
        <v>-</v>
      </c>
      <c r="EK40" s="143" t="str">
        <f>IF('Design Fee'!OS45&gt;0,"✔","-")</f>
        <v>-</v>
      </c>
      <c r="EL40" s="143" t="str">
        <f>IF('Design Fee'!OT45&gt;0,"✔","-")</f>
        <v>-</v>
      </c>
      <c r="EM40" s="143" t="str">
        <f>IF('Design Fee'!OU45&gt;0,"✔","-")</f>
        <v>-</v>
      </c>
      <c r="EN40" s="143" t="str">
        <f>IF('Design Fee'!OV45&gt;0,"✔","-")</f>
        <v>-</v>
      </c>
      <c r="EO40" s="144" t="str">
        <f>IF('Design Fee'!OX45&gt;0,"✔","-")</f>
        <v>-</v>
      </c>
      <c r="EP40" s="144" t="str">
        <f>IF('Design Fee'!OY45&gt;0,"✔","-")</f>
        <v>-</v>
      </c>
      <c r="EQ40" s="144" t="str">
        <f>IF('Design Fee'!OZ45&gt;0,"✔","-")</f>
        <v>-</v>
      </c>
      <c r="ER40" s="144" t="str">
        <f>IF('Design Fee'!PA45&gt;0,"✔","-")</f>
        <v>-</v>
      </c>
      <c r="ES40" s="144" t="str">
        <f>IF('Design Fee'!PB45&gt;0,"✔","-")</f>
        <v>-</v>
      </c>
      <c r="ET40" s="145"/>
    </row>
    <row r="41" spans="2:150" ht="11.85" hidden="1" customHeight="1" outlineLevel="2">
      <c r="B41" s="157"/>
      <c r="C41" s="138">
        <v>2</v>
      </c>
      <c r="D41" s="78" t="s">
        <v>34</v>
      </c>
      <c r="F41" s="390"/>
      <c r="G41" s="390"/>
      <c r="H41" s="390"/>
      <c r="I41" s="569"/>
      <c r="J41" s="78"/>
      <c r="K41" s="147" t="str">
        <f>IF('Design Fee'!AU46&gt;0,"✔","-")</f>
        <v>-</v>
      </c>
      <c r="L41" s="140"/>
      <c r="M41" s="141" t="str">
        <f>IF('Design Fee'!AZ46&gt;0,"✔","-")</f>
        <v>-</v>
      </c>
      <c r="N41" s="141" t="str">
        <f>IF('Design Fee'!BA46&gt;0,"✔","-")</f>
        <v>-</v>
      </c>
      <c r="O41" s="141" t="str">
        <f>IF('Design Fee'!BB46&gt;0,"✔","-")</f>
        <v>-</v>
      </c>
      <c r="P41" s="141" t="str">
        <f>IF('Design Fee'!BC46&gt;0,"✔","-")</f>
        <v>-</v>
      </c>
      <c r="Q41" s="141" t="str">
        <f>IF('Design Fee'!BD46&gt;0,"✔","-")</f>
        <v>-</v>
      </c>
      <c r="R41" s="142" t="str">
        <f>IF('Design Fee'!BF46&gt;0,"✔","-")</f>
        <v>-</v>
      </c>
      <c r="S41" s="142" t="str">
        <f>IF('Design Fee'!BG46&gt;0,"✔","-")</f>
        <v>-</v>
      </c>
      <c r="T41" s="142" t="str">
        <f>IF('Design Fee'!BH46&gt;0,"✔","-")</f>
        <v>-</v>
      </c>
      <c r="U41" s="142" t="str">
        <f>IF('Design Fee'!BI46&gt;0,"✔","-")</f>
        <v>-</v>
      </c>
      <c r="V41" s="142" t="str">
        <f>IF('Design Fee'!BJ46&gt;0,"✔","-")</f>
        <v>-</v>
      </c>
      <c r="W41" s="348"/>
      <c r="X41" s="143" t="str">
        <f>IF('Design Fee'!CE46&gt;0,"✔","-")</f>
        <v>-</v>
      </c>
      <c r="Y41" s="143" t="str">
        <f>IF('Design Fee'!CF46&gt;0,"✔","-")</f>
        <v>-</v>
      </c>
      <c r="Z41" s="143" t="str">
        <f>IF('Design Fee'!CG46&gt;0,"✔","-")</f>
        <v>-</v>
      </c>
      <c r="AA41" s="143" t="str">
        <f>IF('Design Fee'!CH46&gt;0,"✔","-")</f>
        <v>-</v>
      </c>
      <c r="AB41" s="143" t="str">
        <f>IF('Design Fee'!CI46&gt;0,"✔","-")</f>
        <v>-</v>
      </c>
      <c r="AC41" s="144" t="str">
        <f>IF('Design Fee'!CK46&gt;0,"✔","-")</f>
        <v>-</v>
      </c>
      <c r="AD41" s="144" t="str">
        <f>IF('Design Fee'!CL46&gt;0,"✔","-")</f>
        <v>-</v>
      </c>
      <c r="AE41" s="144" t="str">
        <f>IF('Design Fee'!CM46&gt;0,"✔","-")</f>
        <v>-</v>
      </c>
      <c r="AF41" s="144" t="str">
        <f>IF('Design Fee'!CN46&gt;0,"✔","-")</f>
        <v>-</v>
      </c>
      <c r="AG41" s="144" t="str">
        <f>IF('Design Fee'!CO46&gt;0,"✔","-")</f>
        <v>-</v>
      </c>
      <c r="AH41" s="145"/>
      <c r="AI41" s="143" t="str">
        <f>IF('Design Fee'!DJ46&gt;0,"✔","-")</f>
        <v>-</v>
      </c>
      <c r="AJ41" s="143" t="str">
        <f>IF('Design Fee'!DK46&gt;0,"✔","-")</f>
        <v>-</v>
      </c>
      <c r="AK41" s="143" t="str">
        <f>IF('Design Fee'!DL46&gt;0,"✔","-")</f>
        <v>-</v>
      </c>
      <c r="AL41" s="143" t="str">
        <f>IF('Design Fee'!DM46&gt;0,"✔","-")</f>
        <v>-</v>
      </c>
      <c r="AM41" s="143" t="str">
        <f>IF('Design Fee'!DN46&gt;0,"✔","-")</f>
        <v>-</v>
      </c>
      <c r="AN41" s="144" t="str">
        <f>IF('Design Fee'!DP46&gt;0,"✔","-")</f>
        <v>-</v>
      </c>
      <c r="AO41" s="144" t="str">
        <f>IF('Design Fee'!DQ46&gt;0,"✔","-")</f>
        <v>-</v>
      </c>
      <c r="AP41" s="144" t="str">
        <f>IF('Design Fee'!DR46&gt;0,"✔","-")</f>
        <v>-</v>
      </c>
      <c r="AQ41" s="144" t="str">
        <f>IF('Design Fee'!DS46&gt;0,"✔","-")</f>
        <v>-</v>
      </c>
      <c r="AR41" s="144" t="str">
        <f>IF('Design Fee'!DT46&gt;0,"✔","-")</f>
        <v>-</v>
      </c>
      <c r="AS41" s="145"/>
      <c r="AT41" s="147" t="str">
        <f>IF('Design Fee'!EO46&gt;0,"✔","-")</f>
        <v>-</v>
      </c>
      <c r="AU41" s="146"/>
      <c r="AV41" s="141" t="str">
        <f>IF('Design Fee'!ET46&gt;0,"✔","-")</f>
        <v>-</v>
      </c>
      <c r="AW41" s="141" t="str">
        <f>IF('Design Fee'!EU46&gt;0,"✔","-")</f>
        <v>-</v>
      </c>
      <c r="AX41" s="141" t="str">
        <f>IF('Design Fee'!EV46&gt;0,"✔","-")</f>
        <v>-</v>
      </c>
      <c r="AY41" s="141" t="str">
        <f>IF('Design Fee'!EW46&gt;0,"✔","-")</f>
        <v>-</v>
      </c>
      <c r="AZ41" s="141" t="str">
        <f>IF('Design Fee'!EX46&gt;0,"✔","-")</f>
        <v>-</v>
      </c>
      <c r="BA41" s="142" t="str">
        <f>IF('Design Fee'!EZ46&gt;0,"✔","-")</f>
        <v>-</v>
      </c>
      <c r="BB41" s="142" t="str">
        <f>IF('Design Fee'!FA46&gt;0,"✔","-")</f>
        <v>-</v>
      </c>
      <c r="BC41" s="142" t="str">
        <f>IF('Design Fee'!FB46&gt;0,"✔","-")</f>
        <v>-</v>
      </c>
      <c r="BD41" s="142" t="str">
        <f>IF('Design Fee'!FC46&gt;0,"✔","-")</f>
        <v>-</v>
      </c>
      <c r="BE41" s="142" t="str">
        <f>IF('Design Fee'!FD46&gt;0,"✔","-")</f>
        <v>-</v>
      </c>
      <c r="BF41" s="127"/>
      <c r="BG41" s="143" t="str">
        <f>IF('Design Fee'!FY46&gt;0,"✔","-")</f>
        <v>-</v>
      </c>
      <c r="BH41" s="143" t="str">
        <f>IF('Design Fee'!FZ46&gt;0,"✔","-")</f>
        <v>-</v>
      </c>
      <c r="BI41" s="143" t="str">
        <f>IF('Design Fee'!GA46&gt;0,"✔","-")</f>
        <v>-</v>
      </c>
      <c r="BJ41" s="143" t="str">
        <f>IF('Design Fee'!GB46&gt;0,"✔","-")</f>
        <v>-</v>
      </c>
      <c r="BK41" s="143" t="str">
        <f>IF('Design Fee'!GC46&gt;0,"✔","-")</f>
        <v>-</v>
      </c>
      <c r="BL41" s="144" t="str">
        <f>IF('Design Fee'!GE46&gt;0,"✔","-")</f>
        <v>-</v>
      </c>
      <c r="BM41" s="144" t="str">
        <f>IF('Design Fee'!GF46&gt;0,"✔","-")</f>
        <v>-</v>
      </c>
      <c r="BN41" s="144" t="str">
        <f>IF('Design Fee'!GG46&gt;0,"✔","-")</f>
        <v>-</v>
      </c>
      <c r="BO41" s="144" t="str">
        <f>IF('Design Fee'!GH46&gt;0,"✔","-")</f>
        <v>-</v>
      </c>
      <c r="BP41" s="144" t="str">
        <f>IF('Design Fee'!GI46&gt;0,"✔","-")</f>
        <v>-</v>
      </c>
      <c r="BQ41" s="145"/>
      <c r="BR41" s="143" t="str">
        <f>IF('Design Fee'!HD46&gt;0,"✔","-")</f>
        <v>-</v>
      </c>
      <c r="BS41" s="143" t="str">
        <f>IF('Design Fee'!HE46&gt;0,"✔","-")</f>
        <v>-</v>
      </c>
      <c r="BT41" s="143" t="str">
        <f>IF('Design Fee'!HF46&gt;0,"✔","-")</f>
        <v>-</v>
      </c>
      <c r="BU41" s="143" t="str">
        <f>IF('Design Fee'!HG46&gt;0,"✔","-")</f>
        <v>-</v>
      </c>
      <c r="BV41" s="143" t="str">
        <f>IF('Design Fee'!HH46&gt;0,"✔","-")</f>
        <v>-</v>
      </c>
      <c r="BW41" s="144" t="str">
        <f>IF('Design Fee'!HJ46&gt;0,"✔","-")</f>
        <v>-</v>
      </c>
      <c r="BX41" s="144" t="str">
        <f>IF('Design Fee'!HK46&gt;0,"✔","-")</f>
        <v>-</v>
      </c>
      <c r="BY41" s="144" t="str">
        <f>IF('Design Fee'!HL46&gt;0,"✔","-")</f>
        <v>-</v>
      </c>
      <c r="BZ41" s="144" t="str">
        <f>IF('Design Fee'!HM46&gt;0,"✔","-")</f>
        <v>-</v>
      </c>
      <c r="CA41" s="144" t="str">
        <f>IF('Design Fee'!HN46&gt;0,"✔","-")</f>
        <v>-</v>
      </c>
      <c r="CB41" s="145"/>
      <c r="CC41" s="147" t="str">
        <f>IF('Design Fee'!II46&gt;0,"✔","-")</f>
        <v>-</v>
      </c>
      <c r="CD41" s="146"/>
      <c r="CE41" s="141" t="str">
        <f>IF('Design Fee'!IN46&gt;0,"✔","-")</f>
        <v>-</v>
      </c>
      <c r="CF41" s="141" t="str">
        <f>IF('Design Fee'!IO46&gt;0,"✔","-")</f>
        <v>-</v>
      </c>
      <c r="CG41" s="141" t="str">
        <f>IF('Design Fee'!IP46&gt;0,"✔","-")</f>
        <v>-</v>
      </c>
      <c r="CH41" s="141" t="str">
        <f>IF('Design Fee'!IQ46&gt;0,"✔","-")</f>
        <v>-</v>
      </c>
      <c r="CI41" s="141" t="str">
        <f>IF('Design Fee'!IR46&gt;0,"✔","-")</f>
        <v>-</v>
      </c>
      <c r="CJ41" s="142" t="str">
        <f>IF('Design Fee'!IT46&gt;0,"✔","-")</f>
        <v>-</v>
      </c>
      <c r="CK41" s="142" t="str">
        <f>IF('Design Fee'!IU46&gt;0,"✔","-")</f>
        <v>-</v>
      </c>
      <c r="CL41" s="142" t="str">
        <f>IF('Design Fee'!IV46&gt;0,"✔","-")</f>
        <v>-</v>
      </c>
      <c r="CM41" s="142" t="str">
        <f>IF('Design Fee'!IW46&gt;0,"✔","-")</f>
        <v>-</v>
      </c>
      <c r="CN41" s="142" t="str">
        <f>IF('Design Fee'!IX46&gt;0,"✔","-")</f>
        <v>-</v>
      </c>
      <c r="CO41" s="127"/>
      <c r="CP41" s="143" t="str">
        <f>IF('Design Fee'!JS46&gt;0,"✔","-")</f>
        <v>-</v>
      </c>
      <c r="CQ41" s="143" t="str">
        <f>IF('Design Fee'!JT46&gt;0,"✔","-")</f>
        <v>-</v>
      </c>
      <c r="CR41" s="143" t="str">
        <f>IF('Design Fee'!JU46&gt;0,"✔","-")</f>
        <v>-</v>
      </c>
      <c r="CS41" s="143" t="str">
        <f>IF('Design Fee'!JV46&gt;0,"✔","-")</f>
        <v>-</v>
      </c>
      <c r="CT41" s="143" t="str">
        <f>IF('Design Fee'!JW46&gt;0,"✔","-")</f>
        <v>-</v>
      </c>
      <c r="CU41" s="144" t="str">
        <f>IF('Design Fee'!JY46&gt;0,"✔","-")</f>
        <v>-</v>
      </c>
      <c r="CV41" s="144" t="str">
        <f>IF('Design Fee'!JZ46&gt;0,"✔","-")</f>
        <v>-</v>
      </c>
      <c r="CW41" s="144" t="str">
        <f>IF('Design Fee'!KA46&gt;0,"✔","-")</f>
        <v>-</v>
      </c>
      <c r="CX41" s="144" t="str">
        <f>IF('Design Fee'!KB46&gt;0,"✔","-")</f>
        <v>-</v>
      </c>
      <c r="CY41" s="144" t="str">
        <f>IF('Design Fee'!KC46&gt;0,"✔","-")</f>
        <v>-</v>
      </c>
      <c r="CZ41" s="145"/>
      <c r="DA41" s="143" t="str">
        <f>IF('Design Fee'!KX46&gt;0,"✔","-")</f>
        <v>-</v>
      </c>
      <c r="DB41" s="143" t="str">
        <f>IF('Design Fee'!KY46&gt;0,"✔","-")</f>
        <v>-</v>
      </c>
      <c r="DC41" s="143" t="str">
        <f>IF('Design Fee'!KZ46&gt;0,"✔","-")</f>
        <v>-</v>
      </c>
      <c r="DD41" s="143" t="str">
        <f>IF('Design Fee'!LA46&gt;0,"✔","-")</f>
        <v>-</v>
      </c>
      <c r="DE41" s="143" t="str">
        <f>IF('Design Fee'!LB46&gt;0,"✔","-")</f>
        <v>-</v>
      </c>
      <c r="DF41" s="144" t="str">
        <f>IF('Design Fee'!LD46&gt;0,"✔","-")</f>
        <v>-</v>
      </c>
      <c r="DG41" s="144" t="str">
        <f>IF('Design Fee'!LE46&gt;0,"✔","-")</f>
        <v>-</v>
      </c>
      <c r="DH41" s="144" t="str">
        <f>IF('Design Fee'!LF46&gt;0,"✔","-")</f>
        <v>-</v>
      </c>
      <c r="DI41" s="144" t="str">
        <f>IF('Design Fee'!LG46&gt;0,"✔","-")</f>
        <v>-</v>
      </c>
      <c r="DJ41" s="144" t="str">
        <f>IF('Design Fee'!LH46&gt;0,"✔","-")</f>
        <v>-</v>
      </c>
      <c r="DK41" s="145"/>
      <c r="DL41" s="147" t="str">
        <f>IF('Design Fee'!MC46&gt;0,"✔","-")</f>
        <v>-</v>
      </c>
      <c r="DM41" s="146"/>
      <c r="DN41" s="141" t="str">
        <f>IF('Design Fee'!MH46&gt;0,"✔","-")</f>
        <v>-</v>
      </c>
      <c r="DO41" s="141" t="str">
        <f>IF('Design Fee'!MI46&gt;0,"✔","-")</f>
        <v>-</v>
      </c>
      <c r="DP41" s="141" t="str">
        <f>IF('Design Fee'!MJ46&gt;0,"✔","-")</f>
        <v>-</v>
      </c>
      <c r="DQ41" s="141" t="str">
        <f>IF('Design Fee'!MK46&gt;0,"✔","-")</f>
        <v>-</v>
      </c>
      <c r="DR41" s="141" t="str">
        <f>IF('Design Fee'!ML46&gt;0,"✔","-")</f>
        <v>-</v>
      </c>
      <c r="DS41" s="142" t="str">
        <f>IF('Design Fee'!MN46&gt;0,"✔","-")</f>
        <v>-</v>
      </c>
      <c r="DT41" s="142" t="str">
        <f>IF('Design Fee'!MO46&gt;0,"✔","-")</f>
        <v>-</v>
      </c>
      <c r="DU41" s="142" t="str">
        <f>IF('Design Fee'!MP46&gt;0,"✔","-")</f>
        <v>-</v>
      </c>
      <c r="DV41" s="142" t="str">
        <f>IF('Design Fee'!MQ46&gt;0,"✔","-")</f>
        <v>-</v>
      </c>
      <c r="DW41" s="142" t="str">
        <f>IF('Design Fee'!MR46&gt;0,"✔","-")</f>
        <v>-</v>
      </c>
      <c r="DX41" s="127"/>
      <c r="DY41" s="143" t="str">
        <f>IF('Design Fee'!NM46&gt;0,"✔","-")</f>
        <v>-</v>
      </c>
      <c r="DZ41" s="143" t="str">
        <f>IF('Design Fee'!NN46&gt;0,"✔","-")</f>
        <v>-</v>
      </c>
      <c r="EA41" s="143" t="str">
        <f>IF('Design Fee'!NO46&gt;0,"✔","-")</f>
        <v>-</v>
      </c>
      <c r="EB41" s="143" t="str">
        <f>IF('Design Fee'!NP46&gt;0,"✔","-")</f>
        <v>-</v>
      </c>
      <c r="EC41" s="143" t="str">
        <f>IF('Design Fee'!NQ46&gt;0,"✔","-")</f>
        <v>-</v>
      </c>
      <c r="ED41" s="144" t="str">
        <f>IF('Design Fee'!NS46&gt;0,"✔","-")</f>
        <v>-</v>
      </c>
      <c r="EE41" s="144" t="str">
        <f>IF('Design Fee'!NT46&gt;0,"✔","-")</f>
        <v>-</v>
      </c>
      <c r="EF41" s="144" t="str">
        <f>IF('Design Fee'!NU46&gt;0,"✔","-")</f>
        <v>-</v>
      </c>
      <c r="EG41" s="144" t="str">
        <f>IF('Design Fee'!NV46&gt;0,"✔","-")</f>
        <v>-</v>
      </c>
      <c r="EH41" s="144" t="str">
        <f>IF('Design Fee'!NW46&gt;0,"✔","-")</f>
        <v>-</v>
      </c>
      <c r="EI41" s="145"/>
      <c r="EJ41" s="143" t="str">
        <f>IF('Design Fee'!OR46&gt;0,"✔","-")</f>
        <v>-</v>
      </c>
      <c r="EK41" s="143" t="str">
        <f>IF('Design Fee'!OS46&gt;0,"✔","-")</f>
        <v>-</v>
      </c>
      <c r="EL41" s="143" t="str">
        <f>IF('Design Fee'!OT46&gt;0,"✔","-")</f>
        <v>-</v>
      </c>
      <c r="EM41" s="143" t="str">
        <f>IF('Design Fee'!OU46&gt;0,"✔","-")</f>
        <v>-</v>
      </c>
      <c r="EN41" s="143" t="str">
        <f>IF('Design Fee'!OV46&gt;0,"✔","-")</f>
        <v>-</v>
      </c>
      <c r="EO41" s="144" t="str">
        <f>IF('Design Fee'!OX46&gt;0,"✔","-")</f>
        <v>-</v>
      </c>
      <c r="EP41" s="144" t="str">
        <f>IF('Design Fee'!OY46&gt;0,"✔","-")</f>
        <v>-</v>
      </c>
      <c r="EQ41" s="144" t="str">
        <f>IF('Design Fee'!OZ46&gt;0,"✔","-")</f>
        <v>-</v>
      </c>
      <c r="ER41" s="144" t="str">
        <f>IF('Design Fee'!PA46&gt;0,"✔","-")</f>
        <v>-</v>
      </c>
      <c r="ES41" s="144" t="str">
        <f>IF('Design Fee'!PB46&gt;0,"✔","-")</f>
        <v>-</v>
      </c>
      <c r="ET41" s="145"/>
    </row>
    <row r="42" spans="2:150" ht="11.85" hidden="1" customHeight="1" outlineLevel="2">
      <c r="B42" s="157"/>
      <c r="C42" s="138">
        <v>3</v>
      </c>
      <c r="D42" s="78" t="s">
        <v>35</v>
      </c>
      <c r="F42" s="390"/>
      <c r="G42" s="390"/>
      <c r="H42" s="390"/>
      <c r="I42" s="569"/>
      <c r="J42" s="78"/>
      <c r="K42" s="147" t="str">
        <f>IF('Design Fee'!AU47&gt;0,"✔","-")</f>
        <v>-</v>
      </c>
      <c r="L42" s="140"/>
      <c r="M42" s="141" t="str">
        <f>IF('Design Fee'!AZ47&gt;0,"✔","-")</f>
        <v>-</v>
      </c>
      <c r="N42" s="141" t="str">
        <f>IF('Design Fee'!BA47&gt;0,"✔","-")</f>
        <v>-</v>
      </c>
      <c r="O42" s="141" t="str">
        <f>IF('Design Fee'!BB47&gt;0,"✔","-")</f>
        <v>-</v>
      </c>
      <c r="P42" s="141" t="str">
        <f>IF('Design Fee'!BC47&gt;0,"✔","-")</f>
        <v>-</v>
      </c>
      <c r="Q42" s="141" t="str">
        <f>IF('Design Fee'!BD47&gt;0,"✔","-")</f>
        <v>-</v>
      </c>
      <c r="R42" s="142" t="str">
        <f>IF('Design Fee'!BF47&gt;0,"✔","-")</f>
        <v>-</v>
      </c>
      <c r="S42" s="142" t="str">
        <f>IF('Design Fee'!BG47&gt;0,"✔","-")</f>
        <v>-</v>
      </c>
      <c r="T42" s="142" t="str">
        <f>IF('Design Fee'!BH47&gt;0,"✔","-")</f>
        <v>-</v>
      </c>
      <c r="U42" s="142" t="str">
        <f>IF('Design Fee'!BI47&gt;0,"✔","-")</f>
        <v>-</v>
      </c>
      <c r="V42" s="142" t="str">
        <f>IF('Design Fee'!BJ47&gt;0,"✔","-")</f>
        <v>-</v>
      </c>
      <c r="W42" s="348"/>
      <c r="X42" s="143" t="str">
        <f>IF('Design Fee'!CE47&gt;0,"✔","-")</f>
        <v>-</v>
      </c>
      <c r="Y42" s="143" t="str">
        <f>IF('Design Fee'!CF47&gt;0,"✔","-")</f>
        <v>-</v>
      </c>
      <c r="Z42" s="143" t="str">
        <f>IF('Design Fee'!CG47&gt;0,"✔","-")</f>
        <v>-</v>
      </c>
      <c r="AA42" s="143" t="str">
        <f>IF('Design Fee'!CH47&gt;0,"✔","-")</f>
        <v>-</v>
      </c>
      <c r="AB42" s="143" t="str">
        <f>IF('Design Fee'!CI47&gt;0,"✔","-")</f>
        <v>-</v>
      </c>
      <c r="AC42" s="144" t="str">
        <f>IF('Design Fee'!CK47&gt;0,"✔","-")</f>
        <v>-</v>
      </c>
      <c r="AD42" s="144" t="str">
        <f>IF('Design Fee'!CL47&gt;0,"✔","-")</f>
        <v>-</v>
      </c>
      <c r="AE42" s="144" t="str">
        <f>IF('Design Fee'!CM47&gt;0,"✔","-")</f>
        <v>-</v>
      </c>
      <c r="AF42" s="144" t="str">
        <f>IF('Design Fee'!CN47&gt;0,"✔","-")</f>
        <v>-</v>
      </c>
      <c r="AG42" s="144" t="str">
        <f>IF('Design Fee'!CO47&gt;0,"✔","-")</f>
        <v>-</v>
      </c>
      <c r="AH42" s="145"/>
      <c r="AI42" s="143" t="str">
        <f>IF('Design Fee'!DJ47&gt;0,"✔","-")</f>
        <v>-</v>
      </c>
      <c r="AJ42" s="143" t="str">
        <f>IF('Design Fee'!DK47&gt;0,"✔","-")</f>
        <v>-</v>
      </c>
      <c r="AK42" s="143" t="str">
        <f>IF('Design Fee'!DL47&gt;0,"✔","-")</f>
        <v>-</v>
      </c>
      <c r="AL42" s="143" t="str">
        <f>IF('Design Fee'!DM47&gt;0,"✔","-")</f>
        <v>-</v>
      </c>
      <c r="AM42" s="143" t="str">
        <f>IF('Design Fee'!DN47&gt;0,"✔","-")</f>
        <v>-</v>
      </c>
      <c r="AN42" s="144" t="str">
        <f>IF('Design Fee'!DP47&gt;0,"✔","-")</f>
        <v>-</v>
      </c>
      <c r="AO42" s="144" t="str">
        <f>IF('Design Fee'!DQ47&gt;0,"✔","-")</f>
        <v>-</v>
      </c>
      <c r="AP42" s="144" t="str">
        <f>IF('Design Fee'!DR47&gt;0,"✔","-")</f>
        <v>-</v>
      </c>
      <c r="AQ42" s="144" t="str">
        <f>IF('Design Fee'!DS47&gt;0,"✔","-")</f>
        <v>-</v>
      </c>
      <c r="AR42" s="144" t="str">
        <f>IF('Design Fee'!DT47&gt;0,"✔","-")</f>
        <v>-</v>
      </c>
      <c r="AS42" s="145"/>
      <c r="AT42" s="147" t="str">
        <f>IF('Design Fee'!EO47&gt;0,"✔","-")</f>
        <v>-</v>
      </c>
      <c r="AU42" s="146"/>
      <c r="AV42" s="141" t="str">
        <f>IF('Design Fee'!ET47&gt;0,"✔","-")</f>
        <v>-</v>
      </c>
      <c r="AW42" s="141" t="str">
        <f>IF('Design Fee'!EU47&gt;0,"✔","-")</f>
        <v>-</v>
      </c>
      <c r="AX42" s="141" t="str">
        <f>IF('Design Fee'!EV47&gt;0,"✔","-")</f>
        <v>-</v>
      </c>
      <c r="AY42" s="141" t="str">
        <f>IF('Design Fee'!EW47&gt;0,"✔","-")</f>
        <v>-</v>
      </c>
      <c r="AZ42" s="141" t="str">
        <f>IF('Design Fee'!EX47&gt;0,"✔","-")</f>
        <v>-</v>
      </c>
      <c r="BA42" s="142" t="str">
        <f>IF('Design Fee'!EZ47&gt;0,"✔","-")</f>
        <v>-</v>
      </c>
      <c r="BB42" s="142" t="str">
        <f>IF('Design Fee'!FA47&gt;0,"✔","-")</f>
        <v>-</v>
      </c>
      <c r="BC42" s="142" t="str">
        <f>IF('Design Fee'!FB47&gt;0,"✔","-")</f>
        <v>-</v>
      </c>
      <c r="BD42" s="142" t="str">
        <f>IF('Design Fee'!FC47&gt;0,"✔","-")</f>
        <v>-</v>
      </c>
      <c r="BE42" s="142" t="str">
        <f>IF('Design Fee'!FD47&gt;0,"✔","-")</f>
        <v>-</v>
      </c>
      <c r="BF42" s="127"/>
      <c r="BG42" s="143" t="str">
        <f>IF('Design Fee'!FY47&gt;0,"✔","-")</f>
        <v>-</v>
      </c>
      <c r="BH42" s="143" t="str">
        <f>IF('Design Fee'!FZ47&gt;0,"✔","-")</f>
        <v>-</v>
      </c>
      <c r="BI42" s="143" t="str">
        <f>IF('Design Fee'!GA47&gt;0,"✔","-")</f>
        <v>-</v>
      </c>
      <c r="BJ42" s="143" t="str">
        <f>IF('Design Fee'!GB47&gt;0,"✔","-")</f>
        <v>-</v>
      </c>
      <c r="BK42" s="143" t="str">
        <f>IF('Design Fee'!GC47&gt;0,"✔","-")</f>
        <v>-</v>
      </c>
      <c r="BL42" s="144" t="str">
        <f>IF('Design Fee'!GE47&gt;0,"✔","-")</f>
        <v>-</v>
      </c>
      <c r="BM42" s="144" t="str">
        <f>IF('Design Fee'!GF47&gt;0,"✔","-")</f>
        <v>-</v>
      </c>
      <c r="BN42" s="144" t="str">
        <f>IF('Design Fee'!GG47&gt;0,"✔","-")</f>
        <v>-</v>
      </c>
      <c r="BO42" s="144" t="str">
        <f>IF('Design Fee'!GH47&gt;0,"✔","-")</f>
        <v>-</v>
      </c>
      <c r="BP42" s="144" t="str">
        <f>IF('Design Fee'!GI47&gt;0,"✔","-")</f>
        <v>-</v>
      </c>
      <c r="BQ42" s="145"/>
      <c r="BR42" s="143" t="str">
        <f>IF('Design Fee'!HD47&gt;0,"✔","-")</f>
        <v>-</v>
      </c>
      <c r="BS42" s="143" t="str">
        <f>IF('Design Fee'!HE47&gt;0,"✔","-")</f>
        <v>-</v>
      </c>
      <c r="BT42" s="143" t="str">
        <f>IF('Design Fee'!HF47&gt;0,"✔","-")</f>
        <v>-</v>
      </c>
      <c r="BU42" s="143" t="str">
        <f>IF('Design Fee'!HG47&gt;0,"✔","-")</f>
        <v>-</v>
      </c>
      <c r="BV42" s="143" t="str">
        <f>IF('Design Fee'!HH47&gt;0,"✔","-")</f>
        <v>-</v>
      </c>
      <c r="BW42" s="144" t="str">
        <f>IF('Design Fee'!HJ47&gt;0,"✔","-")</f>
        <v>-</v>
      </c>
      <c r="BX42" s="144" t="str">
        <f>IF('Design Fee'!HK47&gt;0,"✔","-")</f>
        <v>-</v>
      </c>
      <c r="BY42" s="144" t="str">
        <f>IF('Design Fee'!HL47&gt;0,"✔","-")</f>
        <v>-</v>
      </c>
      <c r="BZ42" s="144" t="str">
        <f>IF('Design Fee'!HM47&gt;0,"✔","-")</f>
        <v>-</v>
      </c>
      <c r="CA42" s="144" t="str">
        <f>IF('Design Fee'!HN47&gt;0,"✔","-")</f>
        <v>-</v>
      </c>
      <c r="CB42" s="145"/>
      <c r="CC42" s="147" t="str">
        <f>IF('Design Fee'!II47&gt;0,"✔","-")</f>
        <v>-</v>
      </c>
      <c r="CD42" s="146"/>
      <c r="CE42" s="141" t="str">
        <f>IF('Design Fee'!IN47&gt;0,"✔","-")</f>
        <v>-</v>
      </c>
      <c r="CF42" s="141" t="str">
        <f>IF('Design Fee'!IO47&gt;0,"✔","-")</f>
        <v>-</v>
      </c>
      <c r="CG42" s="141" t="str">
        <f>IF('Design Fee'!IP47&gt;0,"✔","-")</f>
        <v>-</v>
      </c>
      <c r="CH42" s="141" t="str">
        <f>IF('Design Fee'!IQ47&gt;0,"✔","-")</f>
        <v>-</v>
      </c>
      <c r="CI42" s="141" t="str">
        <f>IF('Design Fee'!IR47&gt;0,"✔","-")</f>
        <v>-</v>
      </c>
      <c r="CJ42" s="142" t="str">
        <f>IF('Design Fee'!IT47&gt;0,"✔","-")</f>
        <v>-</v>
      </c>
      <c r="CK42" s="142" t="str">
        <f>IF('Design Fee'!IU47&gt;0,"✔","-")</f>
        <v>-</v>
      </c>
      <c r="CL42" s="142" t="str">
        <f>IF('Design Fee'!IV47&gt;0,"✔","-")</f>
        <v>-</v>
      </c>
      <c r="CM42" s="142" t="str">
        <f>IF('Design Fee'!IW47&gt;0,"✔","-")</f>
        <v>-</v>
      </c>
      <c r="CN42" s="142" t="str">
        <f>IF('Design Fee'!IX47&gt;0,"✔","-")</f>
        <v>-</v>
      </c>
      <c r="CO42" s="127"/>
      <c r="CP42" s="143" t="str">
        <f>IF('Design Fee'!JS47&gt;0,"✔","-")</f>
        <v>-</v>
      </c>
      <c r="CQ42" s="143" t="str">
        <f>IF('Design Fee'!JT47&gt;0,"✔","-")</f>
        <v>-</v>
      </c>
      <c r="CR42" s="143" t="str">
        <f>IF('Design Fee'!JU47&gt;0,"✔","-")</f>
        <v>-</v>
      </c>
      <c r="CS42" s="143" t="str">
        <f>IF('Design Fee'!JV47&gt;0,"✔","-")</f>
        <v>-</v>
      </c>
      <c r="CT42" s="143" t="str">
        <f>IF('Design Fee'!JW47&gt;0,"✔","-")</f>
        <v>-</v>
      </c>
      <c r="CU42" s="144" t="str">
        <f>IF('Design Fee'!JY47&gt;0,"✔","-")</f>
        <v>-</v>
      </c>
      <c r="CV42" s="144" t="str">
        <f>IF('Design Fee'!JZ47&gt;0,"✔","-")</f>
        <v>-</v>
      </c>
      <c r="CW42" s="144" t="str">
        <f>IF('Design Fee'!KA47&gt;0,"✔","-")</f>
        <v>-</v>
      </c>
      <c r="CX42" s="144" t="str">
        <f>IF('Design Fee'!KB47&gt;0,"✔","-")</f>
        <v>-</v>
      </c>
      <c r="CY42" s="144" t="str">
        <f>IF('Design Fee'!KC47&gt;0,"✔","-")</f>
        <v>-</v>
      </c>
      <c r="CZ42" s="145"/>
      <c r="DA42" s="143" t="str">
        <f>IF('Design Fee'!KX47&gt;0,"✔","-")</f>
        <v>-</v>
      </c>
      <c r="DB42" s="143" t="str">
        <f>IF('Design Fee'!KY47&gt;0,"✔","-")</f>
        <v>-</v>
      </c>
      <c r="DC42" s="143" t="str">
        <f>IF('Design Fee'!KZ47&gt;0,"✔","-")</f>
        <v>-</v>
      </c>
      <c r="DD42" s="143" t="str">
        <f>IF('Design Fee'!LA47&gt;0,"✔","-")</f>
        <v>-</v>
      </c>
      <c r="DE42" s="143" t="str">
        <f>IF('Design Fee'!LB47&gt;0,"✔","-")</f>
        <v>-</v>
      </c>
      <c r="DF42" s="144" t="str">
        <f>IF('Design Fee'!LD47&gt;0,"✔","-")</f>
        <v>-</v>
      </c>
      <c r="DG42" s="144" t="str">
        <f>IF('Design Fee'!LE47&gt;0,"✔","-")</f>
        <v>-</v>
      </c>
      <c r="DH42" s="144" t="str">
        <f>IF('Design Fee'!LF47&gt;0,"✔","-")</f>
        <v>-</v>
      </c>
      <c r="DI42" s="144" t="str">
        <f>IF('Design Fee'!LG47&gt;0,"✔","-")</f>
        <v>-</v>
      </c>
      <c r="DJ42" s="144" t="str">
        <f>IF('Design Fee'!LH47&gt;0,"✔","-")</f>
        <v>-</v>
      </c>
      <c r="DK42" s="145"/>
      <c r="DL42" s="147" t="str">
        <f>IF('Design Fee'!MC47&gt;0,"✔","-")</f>
        <v>-</v>
      </c>
      <c r="DM42" s="146"/>
      <c r="DN42" s="141" t="str">
        <f>IF('Design Fee'!MH47&gt;0,"✔","-")</f>
        <v>-</v>
      </c>
      <c r="DO42" s="141" t="str">
        <f>IF('Design Fee'!MI47&gt;0,"✔","-")</f>
        <v>-</v>
      </c>
      <c r="DP42" s="141" t="str">
        <f>IF('Design Fee'!MJ47&gt;0,"✔","-")</f>
        <v>-</v>
      </c>
      <c r="DQ42" s="141" t="str">
        <f>IF('Design Fee'!MK47&gt;0,"✔","-")</f>
        <v>-</v>
      </c>
      <c r="DR42" s="141" t="str">
        <f>IF('Design Fee'!ML47&gt;0,"✔","-")</f>
        <v>-</v>
      </c>
      <c r="DS42" s="142" t="str">
        <f>IF('Design Fee'!MN47&gt;0,"✔","-")</f>
        <v>-</v>
      </c>
      <c r="DT42" s="142" t="str">
        <f>IF('Design Fee'!MO47&gt;0,"✔","-")</f>
        <v>-</v>
      </c>
      <c r="DU42" s="142" t="str">
        <f>IF('Design Fee'!MP47&gt;0,"✔","-")</f>
        <v>-</v>
      </c>
      <c r="DV42" s="142" t="str">
        <f>IF('Design Fee'!MQ47&gt;0,"✔","-")</f>
        <v>-</v>
      </c>
      <c r="DW42" s="142" t="str">
        <f>IF('Design Fee'!MR47&gt;0,"✔","-")</f>
        <v>-</v>
      </c>
      <c r="DX42" s="127"/>
      <c r="DY42" s="143" t="str">
        <f>IF('Design Fee'!NM47&gt;0,"✔","-")</f>
        <v>-</v>
      </c>
      <c r="DZ42" s="143" t="str">
        <f>IF('Design Fee'!NN47&gt;0,"✔","-")</f>
        <v>-</v>
      </c>
      <c r="EA42" s="143" t="str">
        <f>IF('Design Fee'!NO47&gt;0,"✔","-")</f>
        <v>-</v>
      </c>
      <c r="EB42" s="143" t="str">
        <f>IF('Design Fee'!NP47&gt;0,"✔","-")</f>
        <v>-</v>
      </c>
      <c r="EC42" s="143" t="str">
        <f>IF('Design Fee'!NQ47&gt;0,"✔","-")</f>
        <v>-</v>
      </c>
      <c r="ED42" s="144" t="str">
        <f>IF('Design Fee'!NS47&gt;0,"✔","-")</f>
        <v>-</v>
      </c>
      <c r="EE42" s="144" t="str">
        <f>IF('Design Fee'!NT47&gt;0,"✔","-")</f>
        <v>-</v>
      </c>
      <c r="EF42" s="144" t="str">
        <f>IF('Design Fee'!NU47&gt;0,"✔","-")</f>
        <v>-</v>
      </c>
      <c r="EG42" s="144" t="str">
        <f>IF('Design Fee'!NV47&gt;0,"✔","-")</f>
        <v>-</v>
      </c>
      <c r="EH42" s="144" t="str">
        <f>IF('Design Fee'!NW47&gt;0,"✔","-")</f>
        <v>-</v>
      </c>
      <c r="EI42" s="145"/>
      <c r="EJ42" s="143" t="str">
        <f>IF('Design Fee'!OR47&gt;0,"✔","-")</f>
        <v>-</v>
      </c>
      <c r="EK42" s="143" t="str">
        <f>IF('Design Fee'!OS47&gt;0,"✔","-")</f>
        <v>-</v>
      </c>
      <c r="EL42" s="143" t="str">
        <f>IF('Design Fee'!OT47&gt;0,"✔","-")</f>
        <v>-</v>
      </c>
      <c r="EM42" s="143" t="str">
        <f>IF('Design Fee'!OU47&gt;0,"✔","-")</f>
        <v>-</v>
      </c>
      <c r="EN42" s="143" t="str">
        <f>IF('Design Fee'!OV47&gt;0,"✔","-")</f>
        <v>-</v>
      </c>
      <c r="EO42" s="144" t="str">
        <f>IF('Design Fee'!OX47&gt;0,"✔","-")</f>
        <v>-</v>
      </c>
      <c r="EP42" s="144" t="str">
        <f>IF('Design Fee'!OY47&gt;0,"✔","-")</f>
        <v>-</v>
      </c>
      <c r="EQ42" s="144" t="str">
        <f>IF('Design Fee'!OZ47&gt;0,"✔","-")</f>
        <v>-</v>
      </c>
      <c r="ER42" s="144" t="str">
        <f>IF('Design Fee'!PA47&gt;0,"✔","-")</f>
        <v>-</v>
      </c>
      <c r="ES42" s="144" t="str">
        <f>IF('Design Fee'!PB47&gt;0,"✔","-")</f>
        <v>-</v>
      </c>
      <c r="ET42" s="145"/>
    </row>
    <row r="43" spans="2:150" ht="11.85" hidden="1" customHeight="1" outlineLevel="2">
      <c r="B43" s="157"/>
      <c r="C43" s="138">
        <v>4</v>
      </c>
      <c r="D43" s="78" t="s">
        <v>46</v>
      </c>
      <c r="F43" s="390"/>
      <c r="G43" s="390"/>
      <c r="H43" s="390"/>
      <c r="I43" s="569"/>
      <c r="J43" s="78"/>
      <c r="K43" s="147" t="str">
        <f>IF('Design Fee'!AU48&gt;0,"✔","-")</f>
        <v>-</v>
      </c>
      <c r="L43" s="140"/>
      <c r="M43" s="141" t="str">
        <f>IF('Design Fee'!AZ48&gt;0,"✔","-")</f>
        <v>-</v>
      </c>
      <c r="N43" s="141" t="str">
        <f>IF('Design Fee'!BA48&gt;0,"✔","-")</f>
        <v>-</v>
      </c>
      <c r="O43" s="141" t="str">
        <f>IF('Design Fee'!BB48&gt;0,"✔","-")</f>
        <v>-</v>
      </c>
      <c r="P43" s="141" t="str">
        <f>IF('Design Fee'!BC48&gt;0,"✔","-")</f>
        <v>-</v>
      </c>
      <c r="Q43" s="141" t="str">
        <f>IF('Design Fee'!BD48&gt;0,"✔","-")</f>
        <v>-</v>
      </c>
      <c r="R43" s="142" t="str">
        <f>IF('Design Fee'!BF48&gt;0,"✔","-")</f>
        <v>-</v>
      </c>
      <c r="S43" s="142" t="str">
        <f>IF('Design Fee'!BG48&gt;0,"✔","-")</f>
        <v>-</v>
      </c>
      <c r="T43" s="142" t="str">
        <f>IF('Design Fee'!BH48&gt;0,"✔","-")</f>
        <v>-</v>
      </c>
      <c r="U43" s="142" t="str">
        <f>IF('Design Fee'!BI48&gt;0,"✔","-")</f>
        <v>-</v>
      </c>
      <c r="V43" s="142" t="str">
        <f>IF('Design Fee'!BJ48&gt;0,"✔","-")</f>
        <v>-</v>
      </c>
      <c r="W43" s="348"/>
      <c r="X43" s="143" t="str">
        <f>IF('Design Fee'!CE48&gt;0,"✔","-")</f>
        <v>-</v>
      </c>
      <c r="Y43" s="143" t="str">
        <f>IF('Design Fee'!CF48&gt;0,"✔","-")</f>
        <v>-</v>
      </c>
      <c r="Z43" s="143" t="str">
        <f>IF('Design Fee'!CG48&gt;0,"✔","-")</f>
        <v>-</v>
      </c>
      <c r="AA43" s="143" t="str">
        <f>IF('Design Fee'!CH48&gt;0,"✔","-")</f>
        <v>-</v>
      </c>
      <c r="AB43" s="143" t="str">
        <f>IF('Design Fee'!CI48&gt;0,"✔","-")</f>
        <v>-</v>
      </c>
      <c r="AC43" s="144" t="str">
        <f>IF('Design Fee'!CK48&gt;0,"✔","-")</f>
        <v>-</v>
      </c>
      <c r="AD43" s="144" t="str">
        <f>IF('Design Fee'!CL48&gt;0,"✔","-")</f>
        <v>-</v>
      </c>
      <c r="AE43" s="144" t="str">
        <f>IF('Design Fee'!CM48&gt;0,"✔","-")</f>
        <v>-</v>
      </c>
      <c r="AF43" s="144" t="str">
        <f>IF('Design Fee'!CN48&gt;0,"✔","-")</f>
        <v>-</v>
      </c>
      <c r="AG43" s="144" t="str">
        <f>IF('Design Fee'!CO48&gt;0,"✔","-")</f>
        <v>-</v>
      </c>
      <c r="AH43" s="154"/>
      <c r="AI43" s="143" t="str">
        <f>IF('Design Fee'!DJ48&gt;0,"✔","-")</f>
        <v>-</v>
      </c>
      <c r="AJ43" s="143" t="str">
        <f>IF('Design Fee'!DK48&gt;0,"✔","-")</f>
        <v>-</v>
      </c>
      <c r="AK43" s="143" t="str">
        <f>IF('Design Fee'!DL48&gt;0,"✔","-")</f>
        <v>-</v>
      </c>
      <c r="AL43" s="143" t="str">
        <f>IF('Design Fee'!DM48&gt;0,"✔","-")</f>
        <v>-</v>
      </c>
      <c r="AM43" s="143" t="str">
        <f>IF('Design Fee'!DN48&gt;0,"✔","-")</f>
        <v>-</v>
      </c>
      <c r="AN43" s="144" t="str">
        <f>IF('Design Fee'!DP48&gt;0,"✔","-")</f>
        <v>-</v>
      </c>
      <c r="AO43" s="144" t="str">
        <f>IF('Design Fee'!DQ48&gt;0,"✔","-")</f>
        <v>-</v>
      </c>
      <c r="AP43" s="144" t="str">
        <f>IF('Design Fee'!DR48&gt;0,"✔","-")</f>
        <v>-</v>
      </c>
      <c r="AQ43" s="144" t="str">
        <f>IF('Design Fee'!DS48&gt;0,"✔","-")</f>
        <v>-</v>
      </c>
      <c r="AR43" s="144" t="str">
        <f>IF('Design Fee'!DT48&gt;0,"✔","-")</f>
        <v>-</v>
      </c>
      <c r="AS43" s="154"/>
      <c r="AT43" s="147" t="str">
        <f>IF('Design Fee'!EO48&gt;0,"✔","-")</f>
        <v>-</v>
      </c>
      <c r="AU43" s="146"/>
      <c r="AV43" s="141" t="str">
        <f>IF('Design Fee'!ET48&gt;0,"✔","-")</f>
        <v>-</v>
      </c>
      <c r="AW43" s="141" t="str">
        <f>IF('Design Fee'!EU48&gt;0,"✔","-")</f>
        <v>-</v>
      </c>
      <c r="AX43" s="141" t="str">
        <f>IF('Design Fee'!EV48&gt;0,"✔","-")</f>
        <v>-</v>
      </c>
      <c r="AY43" s="141" t="str">
        <f>IF('Design Fee'!EW48&gt;0,"✔","-")</f>
        <v>-</v>
      </c>
      <c r="AZ43" s="141" t="str">
        <f>IF('Design Fee'!EX48&gt;0,"✔","-")</f>
        <v>-</v>
      </c>
      <c r="BA43" s="142" t="str">
        <f>IF('Design Fee'!EZ48&gt;0,"✔","-")</f>
        <v>-</v>
      </c>
      <c r="BB43" s="142" t="str">
        <f>IF('Design Fee'!FA48&gt;0,"✔","-")</f>
        <v>-</v>
      </c>
      <c r="BC43" s="142" t="str">
        <f>IF('Design Fee'!FB48&gt;0,"✔","-")</f>
        <v>-</v>
      </c>
      <c r="BD43" s="142" t="str">
        <f>IF('Design Fee'!FC48&gt;0,"✔","-")</f>
        <v>-</v>
      </c>
      <c r="BE43" s="142" t="str">
        <f>IF('Design Fee'!FD48&gt;0,"✔","-")</f>
        <v>-</v>
      </c>
      <c r="BF43" s="127"/>
      <c r="BG43" s="143" t="str">
        <f>IF('Design Fee'!FY48&gt;0,"✔","-")</f>
        <v>-</v>
      </c>
      <c r="BH43" s="143" t="str">
        <f>IF('Design Fee'!FZ48&gt;0,"✔","-")</f>
        <v>-</v>
      </c>
      <c r="BI43" s="143" t="str">
        <f>IF('Design Fee'!GA48&gt;0,"✔","-")</f>
        <v>-</v>
      </c>
      <c r="BJ43" s="143" t="str">
        <f>IF('Design Fee'!GB48&gt;0,"✔","-")</f>
        <v>-</v>
      </c>
      <c r="BK43" s="143" t="str">
        <f>IF('Design Fee'!GC48&gt;0,"✔","-")</f>
        <v>-</v>
      </c>
      <c r="BL43" s="144" t="str">
        <f>IF('Design Fee'!GE48&gt;0,"✔","-")</f>
        <v>-</v>
      </c>
      <c r="BM43" s="144" t="str">
        <f>IF('Design Fee'!GF48&gt;0,"✔","-")</f>
        <v>-</v>
      </c>
      <c r="BN43" s="144" t="str">
        <f>IF('Design Fee'!GG48&gt;0,"✔","-")</f>
        <v>-</v>
      </c>
      <c r="BO43" s="144" t="str">
        <f>IF('Design Fee'!GH48&gt;0,"✔","-")</f>
        <v>-</v>
      </c>
      <c r="BP43" s="144" t="str">
        <f>IF('Design Fee'!GI48&gt;0,"✔","-")</f>
        <v>-</v>
      </c>
      <c r="BQ43" s="154"/>
      <c r="BR43" s="143" t="str">
        <f>IF('Design Fee'!HD48&gt;0,"✔","-")</f>
        <v>-</v>
      </c>
      <c r="BS43" s="143" t="str">
        <f>IF('Design Fee'!HE48&gt;0,"✔","-")</f>
        <v>-</v>
      </c>
      <c r="BT43" s="143" t="str">
        <f>IF('Design Fee'!HF48&gt;0,"✔","-")</f>
        <v>-</v>
      </c>
      <c r="BU43" s="143" t="str">
        <f>IF('Design Fee'!HG48&gt;0,"✔","-")</f>
        <v>-</v>
      </c>
      <c r="BV43" s="143" t="str">
        <f>IF('Design Fee'!HH48&gt;0,"✔","-")</f>
        <v>-</v>
      </c>
      <c r="BW43" s="144" t="str">
        <f>IF('Design Fee'!HJ48&gt;0,"✔","-")</f>
        <v>-</v>
      </c>
      <c r="BX43" s="144" t="str">
        <f>IF('Design Fee'!HK48&gt;0,"✔","-")</f>
        <v>-</v>
      </c>
      <c r="BY43" s="144" t="str">
        <f>IF('Design Fee'!HL48&gt;0,"✔","-")</f>
        <v>-</v>
      </c>
      <c r="BZ43" s="144" t="str">
        <f>IF('Design Fee'!HM48&gt;0,"✔","-")</f>
        <v>-</v>
      </c>
      <c r="CA43" s="144" t="str">
        <f>IF('Design Fee'!HN48&gt;0,"✔","-")</f>
        <v>-</v>
      </c>
      <c r="CB43" s="154"/>
      <c r="CC43" s="147" t="str">
        <f>IF('Design Fee'!II48&gt;0,"✔","-")</f>
        <v>-</v>
      </c>
      <c r="CD43" s="146"/>
      <c r="CE43" s="141" t="str">
        <f>IF('Design Fee'!IN48&gt;0,"✔","-")</f>
        <v>-</v>
      </c>
      <c r="CF43" s="141" t="str">
        <f>IF('Design Fee'!IO48&gt;0,"✔","-")</f>
        <v>-</v>
      </c>
      <c r="CG43" s="141" t="str">
        <f>IF('Design Fee'!IP48&gt;0,"✔","-")</f>
        <v>-</v>
      </c>
      <c r="CH43" s="141" t="str">
        <f>IF('Design Fee'!IQ48&gt;0,"✔","-")</f>
        <v>-</v>
      </c>
      <c r="CI43" s="141" t="str">
        <f>IF('Design Fee'!IR48&gt;0,"✔","-")</f>
        <v>-</v>
      </c>
      <c r="CJ43" s="142" t="str">
        <f>IF('Design Fee'!IT48&gt;0,"✔","-")</f>
        <v>-</v>
      </c>
      <c r="CK43" s="142" t="str">
        <f>IF('Design Fee'!IU48&gt;0,"✔","-")</f>
        <v>-</v>
      </c>
      <c r="CL43" s="142" t="str">
        <f>IF('Design Fee'!IV48&gt;0,"✔","-")</f>
        <v>-</v>
      </c>
      <c r="CM43" s="142" t="str">
        <f>IF('Design Fee'!IW48&gt;0,"✔","-")</f>
        <v>-</v>
      </c>
      <c r="CN43" s="142" t="str">
        <f>IF('Design Fee'!IX48&gt;0,"✔","-")</f>
        <v>-</v>
      </c>
      <c r="CO43" s="127"/>
      <c r="CP43" s="143" t="str">
        <f>IF('Design Fee'!JS48&gt;0,"✔","-")</f>
        <v>-</v>
      </c>
      <c r="CQ43" s="143" t="str">
        <f>IF('Design Fee'!JT48&gt;0,"✔","-")</f>
        <v>-</v>
      </c>
      <c r="CR43" s="143" t="str">
        <f>IF('Design Fee'!JU48&gt;0,"✔","-")</f>
        <v>-</v>
      </c>
      <c r="CS43" s="143" t="str">
        <f>IF('Design Fee'!JV48&gt;0,"✔","-")</f>
        <v>-</v>
      </c>
      <c r="CT43" s="143" t="str">
        <f>IF('Design Fee'!JW48&gt;0,"✔","-")</f>
        <v>-</v>
      </c>
      <c r="CU43" s="144" t="str">
        <f>IF('Design Fee'!JY48&gt;0,"✔","-")</f>
        <v>-</v>
      </c>
      <c r="CV43" s="144" t="str">
        <f>IF('Design Fee'!JZ48&gt;0,"✔","-")</f>
        <v>-</v>
      </c>
      <c r="CW43" s="144" t="str">
        <f>IF('Design Fee'!KA48&gt;0,"✔","-")</f>
        <v>-</v>
      </c>
      <c r="CX43" s="144" t="str">
        <f>IF('Design Fee'!KB48&gt;0,"✔","-")</f>
        <v>-</v>
      </c>
      <c r="CY43" s="144" t="str">
        <f>IF('Design Fee'!KC48&gt;0,"✔","-")</f>
        <v>-</v>
      </c>
      <c r="CZ43" s="154"/>
      <c r="DA43" s="143" t="str">
        <f>IF('Design Fee'!KX48&gt;0,"✔","-")</f>
        <v>-</v>
      </c>
      <c r="DB43" s="143" t="str">
        <f>IF('Design Fee'!KY48&gt;0,"✔","-")</f>
        <v>-</v>
      </c>
      <c r="DC43" s="143" t="str">
        <f>IF('Design Fee'!KZ48&gt;0,"✔","-")</f>
        <v>-</v>
      </c>
      <c r="DD43" s="143" t="str">
        <f>IF('Design Fee'!LA48&gt;0,"✔","-")</f>
        <v>-</v>
      </c>
      <c r="DE43" s="143" t="str">
        <f>IF('Design Fee'!LB48&gt;0,"✔","-")</f>
        <v>-</v>
      </c>
      <c r="DF43" s="144" t="str">
        <f>IF('Design Fee'!LD48&gt;0,"✔","-")</f>
        <v>-</v>
      </c>
      <c r="DG43" s="144" t="str">
        <f>IF('Design Fee'!LE48&gt;0,"✔","-")</f>
        <v>-</v>
      </c>
      <c r="DH43" s="144" t="str">
        <f>IF('Design Fee'!LF48&gt;0,"✔","-")</f>
        <v>-</v>
      </c>
      <c r="DI43" s="144" t="str">
        <f>IF('Design Fee'!LG48&gt;0,"✔","-")</f>
        <v>-</v>
      </c>
      <c r="DJ43" s="144" t="str">
        <f>IF('Design Fee'!LH48&gt;0,"✔","-")</f>
        <v>-</v>
      </c>
      <c r="DK43" s="154"/>
      <c r="DL43" s="147" t="str">
        <f>IF('Design Fee'!MC48&gt;0,"✔","-")</f>
        <v>-</v>
      </c>
      <c r="DM43" s="146"/>
      <c r="DN43" s="141" t="str">
        <f>IF('Design Fee'!MH48&gt;0,"✔","-")</f>
        <v>-</v>
      </c>
      <c r="DO43" s="141" t="str">
        <f>IF('Design Fee'!MI48&gt;0,"✔","-")</f>
        <v>-</v>
      </c>
      <c r="DP43" s="141" t="str">
        <f>IF('Design Fee'!MJ48&gt;0,"✔","-")</f>
        <v>-</v>
      </c>
      <c r="DQ43" s="141" t="str">
        <f>IF('Design Fee'!MK48&gt;0,"✔","-")</f>
        <v>-</v>
      </c>
      <c r="DR43" s="141" t="str">
        <f>IF('Design Fee'!ML48&gt;0,"✔","-")</f>
        <v>-</v>
      </c>
      <c r="DS43" s="142" t="str">
        <f>IF('Design Fee'!MN48&gt;0,"✔","-")</f>
        <v>-</v>
      </c>
      <c r="DT43" s="142" t="str">
        <f>IF('Design Fee'!MO48&gt;0,"✔","-")</f>
        <v>-</v>
      </c>
      <c r="DU43" s="142" t="str">
        <f>IF('Design Fee'!MP48&gt;0,"✔","-")</f>
        <v>-</v>
      </c>
      <c r="DV43" s="142" t="str">
        <f>IF('Design Fee'!MQ48&gt;0,"✔","-")</f>
        <v>-</v>
      </c>
      <c r="DW43" s="142" t="str">
        <f>IF('Design Fee'!MR48&gt;0,"✔","-")</f>
        <v>-</v>
      </c>
      <c r="DX43" s="127"/>
      <c r="DY43" s="143" t="str">
        <f>IF('Design Fee'!NM48&gt;0,"✔","-")</f>
        <v>-</v>
      </c>
      <c r="DZ43" s="143" t="str">
        <f>IF('Design Fee'!NN48&gt;0,"✔","-")</f>
        <v>-</v>
      </c>
      <c r="EA43" s="143" t="str">
        <f>IF('Design Fee'!NO48&gt;0,"✔","-")</f>
        <v>-</v>
      </c>
      <c r="EB43" s="143" t="str">
        <f>IF('Design Fee'!NP48&gt;0,"✔","-")</f>
        <v>-</v>
      </c>
      <c r="EC43" s="143" t="str">
        <f>IF('Design Fee'!NQ48&gt;0,"✔","-")</f>
        <v>-</v>
      </c>
      <c r="ED43" s="144" t="str">
        <f>IF('Design Fee'!NS48&gt;0,"✔","-")</f>
        <v>-</v>
      </c>
      <c r="EE43" s="144" t="str">
        <f>IF('Design Fee'!NT48&gt;0,"✔","-")</f>
        <v>-</v>
      </c>
      <c r="EF43" s="144" t="str">
        <f>IF('Design Fee'!NU48&gt;0,"✔","-")</f>
        <v>-</v>
      </c>
      <c r="EG43" s="144" t="str">
        <f>IF('Design Fee'!NV48&gt;0,"✔","-")</f>
        <v>-</v>
      </c>
      <c r="EH43" s="144" t="str">
        <f>IF('Design Fee'!NW48&gt;0,"✔","-")</f>
        <v>-</v>
      </c>
      <c r="EI43" s="154"/>
      <c r="EJ43" s="143" t="str">
        <f>IF('Design Fee'!OR48&gt;0,"✔","-")</f>
        <v>-</v>
      </c>
      <c r="EK43" s="143" t="str">
        <f>IF('Design Fee'!OS48&gt;0,"✔","-")</f>
        <v>-</v>
      </c>
      <c r="EL43" s="143" t="str">
        <f>IF('Design Fee'!OT48&gt;0,"✔","-")</f>
        <v>-</v>
      </c>
      <c r="EM43" s="143" t="str">
        <f>IF('Design Fee'!OU48&gt;0,"✔","-")</f>
        <v>-</v>
      </c>
      <c r="EN43" s="143" t="str">
        <f>IF('Design Fee'!OV48&gt;0,"✔","-")</f>
        <v>-</v>
      </c>
      <c r="EO43" s="144" t="str">
        <f>IF('Design Fee'!OX48&gt;0,"✔","-")</f>
        <v>-</v>
      </c>
      <c r="EP43" s="144" t="str">
        <f>IF('Design Fee'!OY48&gt;0,"✔","-")</f>
        <v>-</v>
      </c>
      <c r="EQ43" s="144" t="str">
        <f>IF('Design Fee'!OZ48&gt;0,"✔","-")</f>
        <v>-</v>
      </c>
      <c r="ER43" s="144" t="str">
        <f>IF('Design Fee'!PA48&gt;0,"✔","-")</f>
        <v>-</v>
      </c>
      <c r="ES43" s="144" t="str">
        <f>IF('Design Fee'!PB48&gt;0,"✔","-")</f>
        <v>-</v>
      </c>
      <c r="ET43" s="154"/>
    </row>
    <row r="44" spans="2:150" ht="11.85" hidden="1" customHeight="1" outlineLevel="2">
      <c r="B44" s="157"/>
      <c r="C44" s="138">
        <v>5</v>
      </c>
      <c r="D44" s="78" t="s">
        <v>47</v>
      </c>
      <c r="F44" s="390"/>
      <c r="G44" s="390"/>
      <c r="H44" s="390"/>
      <c r="I44" s="569"/>
      <c r="J44" s="78"/>
      <c r="K44" s="147" t="str">
        <f>IF('Design Fee'!AU49&gt;0,"✔","-")</f>
        <v>-</v>
      </c>
      <c r="L44" s="140"/>
      <c r="M44" s="141" t="str">
        <f>IF('Design Fee'!AZ49&gt;0,"✔","-")</f>
        <v>-</v>
      </c>
      <c r="N44" s="141" t="str">
        <f>IF('Design Fee'!BA49&gt;0,"✔","-")</f>
        <v>-</v>
      </c>
      <c r="O44" s="141" t="str">
        <f>IF('Design Fee'!BB49&gt;0,"✔","-")</f>
        <v>-</v>
      </c>
      <c r="P44" s="141" t="str">
        <f>IF('Design Fee'!BC49&gt;0,"✔","-")</f>
        <v>-</v>
      </c>
      <c r="Q44" s="141" t="str">
        <f>IF('Design Fee'!BD49&gt;0,"✔","-")</f>
        <v>-</v>
      </c>
      <c r="R44" s="142" t="str">
        <f>IF('Design Fee'!BF49&gt;0,"✔","-")</f>
        <v>-</v>
      </c>
      <c r="S44" s="142" t="str">
        <f>IF('Design Fee'!BG49&gt;0,"✔","-")</f>
        <v>-</v>
      </c>
      <c r="T44" s="142" t="str">
        <f>IF('Design Fee'!BH49&gt;0,"✔","-")</f>
        <v>-</v>
      </c>
      <c r="U44" s="142" t="str">
        <f>IF('Design Fee'!BI49&gt;0,"✔","-")</f>
        <v>-</v>
      </c>
      <c r="V44" s="142" t="str">
        <f>IF('Design Fee'!BJ49&gt;0,"✔","-")</f>
        <v>-</v>
      </c>
      <c r="W44" s="348"/>
      <c r="X44" s="143" t="str">
        <f>IF('Design Fee'!CE49&gt;0,"✔","-")</f>
        <v>-</v>
      </c>
      <c r="Y44" s="143" t="str">
        <f>IF('Design Fee'!CF49&gt;0,"✔","-")</f>
        <v>-</v>
      </c>
      <c r="Z44" s="143" t="str">
        <f>IF('Design Fee'!CG49&gt;0,"✔","-")</f>
        <v>-</v>
      </c>
      <c r="AA44" s="143" t="str">
        <f>IF('Design Fee'!CH49&gt;0,"✔","-")</f>
        <v>-</v>
      </c>
      <c r="AB44" s="143" t="str">
        <f>IF('Design Fee'!CI49&gt;0,"✔","-")</f>
        <v>-</v>
      </c>
      <c r="AC44" s="144" t="str">
        <f>IF('Design Fee'!CK49&gt;0,"✔","-")</f>
        <v>-</v>
      </c>
      <c r="AD44" s="144" t="str">
        <f>IF('Design Fee'!CL49&gt;0,"✔","-")</f>
        <v>-</v>
      </c>
      <c r="AE44" s="144" t="str">
        <f>IF('Design Fee'!CM49&gt;0,"✔","-")</f>
        <v>-</v>
      </c>
      <c r="AF44" s="144" t="str">
        <f>IF('Design Fee'!CN49&gt;0,"✔","-")</f>
        <v>-</v>
      </c>
      <c r="AG44" s="144" t="str">
        <f>IF('Design Fee'!CO49&gt;0,"✔","-")</f>
        <v>-</v>
      </c>
      <c r="AH44" s="154"/>
      <c r="AI44" s="143" t="str">
        <f>IF('Design Fee'!DJ49&gt;0,"✔","-")</f>
        <v>-</v>
      </c>
      <c r="AJ44" s="143" t="str">
        <f>IF('Design Fee'!DK49&gt;0,"✔","-")</f>
        <v>-</v>
      </c>
      <c r="AK44" s="143" t="str">
        <f>IF('Design Fee'!DL49&gt;0,"✔","-")</f>
        <v>-</v>
      </c>
      <c r="AL44" s="143" t="str">
        <f>IF('Design Fee'!DM49&gt;0,"✔","-")</f>
        <v>-</v>
      </c>
      <c r="AM44" s="143" t="str">
        <f>IF('Design Fee'!DN49&gt;0,"✔","-")</f>
        <v>-</v>
      </c>
      <c r="AN44" s="144" t="str">
        <f>IF('Design Fee'!DP49&gt;0,"✔","-")</f>
        <v>-</v>
      </c>
      <c r="AO44" s="144" t="str">
        <f>IF('Design Fee'!DQ49&gt;0,"✔","-")</f>
        <v>-</v>
      </c>
      <c r="AP44" s="144" t="str">
        <f>IF('Design Fee'!DR49&gt;0,"✔","-")</f>
        <v>-</v>
      </c>
      <c r="AQ44" s="144" t="str">
        <f>IF('Design Fee'!DS49&gt;0,"✔","-")</f>
        <v>-</v>
      </c>
      <c r="AR44" s="144" t="str">
        <f>IF('Design Fee'!DT49&gt;0,"✔","-")</f>
        <v>-</v>
      </c>
      <c r="AS44" s="154"/>
      <c r="AT44" s="147" t="str">
        <f>IF('Design Fee'!EO49&gt;0,"✔","-")</f>
        <v>-</v>
      </c>
      <c r="AU44" s="146"/>
      <c r="AV44" s="141" t="str">
        <f>IF('Design Fee'!ET49&gt;0,"✔","-")</f>
        <v>-</v>
      </c>
      <c r="AW44" s="141" t="str">
        <f>IF('Design Fee'!EU49&gt;0,"✔","-")</f>
        <v>-</v>
      </c>
      <c r="AX44" s="141" t="str">
        <f>IF('Design Fee'!EV49&gt;0,"✔","-")</f>
        <v>-</v>
      </c>
      <c r="AY44" s="141" t="str">
        <f>IF('Design Fee'!EW49&gt;0,"✔","-")</f>
        <v>-</v>
      </c>
      <c r="AZ44" s="141" t="str">
        <f>IF('Design Fee'!EX49&gt;0,"✔","-")</f>
        <v>-</v>
      </c>
      <c r="BA44" s="142" t="str">
        <f>IF('Design Fee'!EZ49&gt;0,"✔","-")</f>
        <v>-</v>
      </c>
      <c r="BB44" s="142" t="str">
        <f>IF('Design Fee'!FA49&gt;0,"✔","-")</f>
        <v>-</v>
      </c>
      <c r="BC44" s="142" t="str">
        <f>IF('Design Fee'!FB49&gt;0,"✔","-")</f>
        <v>-</v>
      </c>
      <c r="BD44" s="142" t="str">
        <f>IF('Design Fee'!FC49&gt;0,"✔","-")</f>
        <v>-</v>
      </c>
      <c r="BE44" s="142" t="str">
        <f>IF('Design Fee'!FD49&gt;0,"✔","-")</f>
        <v>-</v>
      </c>
      <c r="BF44" s="127"/>
      <c r="BG44" s="143" t="str">
        <f>IF('Design Fee'!FY49&gt;0,"✔","-")</f>
        <v>-</v>
      </c>
      <c r="BH44" s="143" t="str">
        <f>IF('Design Fee'!FZ49&gt;0,"✔","-")</f>
        <v>-</v>
      </c>
      <c r="BI44" s="143" t="str">
        <f>IF('Design Fee'!GA49&gt;0,"✔","-")</f>
        <v>-</v>
      </c>
      <c r="BJ44" s="143" t="str">
        <f>IF('Design Fee'!GB49&gt;0,"✔","-")</f>
        <v>-</v>
      </c>
      <c r="BK44" s="143" t="str">
        <f>IF('Design Fee'!GC49&gt;0,"✔","-")</f>
        <v>-</v>
      </c>
      <c r="BL44" s="144" t="str">
        <f>IF('Design Fee'!GE49&gt;0,"✔","-")</f>
        <v>-</v>
      </c>
      <c r="BM44" s="144" t="str">
        <f>IF('Design Fee'!GF49&gt;0,"✔","-")</f>
        <v>-</v>
      </c>
      <c r="BN44" s="144" t="str">
        <f>IF('Design Fee'!GG49&gt;0,"✔","-")</f>
        <v>-</v>
      </c>
      <c r="BO44" s="144" t="str">
        <f>IF('Design Fee'!GH49&gt;0,"✔","-")</f>
        <v>-</v>
      </c>
      <c r="BP44" s="144" t="str">
        <f>IF('Design Fee'!GI49&gt;0,"✔","-")</f>
        <v>-</v>
      </c>
      <c r="BQ44" s="154"/>
      <c r="BR44" s="143" t="str">
        <f>IF('Design Fee'!HD49&gt;0,"✔","-")</f>
        <v>-</v>
      </c>
      <c r="BS44" s="143" t="str">
        <f>IF('Design Fee'!HE49&gt;0,"✔","-")</f>
        <v>-</v>
      </c>
      <c r="BT44" s="143" t="str">
        <f>IF('Design Fee'!HF49&gt;0,"✔","-")</f>
        <v>-</v>
      </c>
      <c r="BU44" s="143" t="str">
        <f>IF('Design Fee'!HG49&gt;0,"✔","-")</f>
        <v>-</v>
      </c>
      <c r="BV44" s="143" t="str">
        <f>IF('Design Fee'!HH49&gt;0,"✔","-")</f>
        <v>-</v>
      </c>
      <c r="BW44" s="144" t="str">
        <f>IF('Design Fee'!HJ49&gt;0,"✔","-")</f>
        <v>-</v>
      </c>
      <c r="BX44" s="144" t="str">
        <f>IF('Design Fee'!HK49&gt;0,"✔","-")</f>
        <v>-</v>
      </c>
      <c r="BY44" s="144" t="str">
        <f>IF('Design Fee'!HL49&gt;0,"✔","-")</f>
        <v>-</v>
      </c>
      <c r="BZ44" s="144" t="str">
        <f>IF('Design Fee'!HM49&gt;0,"✔","-")</f>
        <v>-</v>
      </c>
      <c r="CA44" s="144" t="str">
        <f>IF('Design Fee'!HN49&gt;0,"✔","-")</f>
        <v>-</v>
      </c>
      <c r="CB44" s="154"/>
      <c r="CC44" s="147" t="str">
        <f>IF('Design Fee'!II49&gt;0,"✔","-")</f>
        <v>-</v>
      </c>
      <c r="CD44" s="146"/>
      <c r="CE44" s="141" t="str">
        <f>IF('Design Fee'!IN49&gt;0,"✔","-")</f>
        <v>-</v>
      </c>
      <c r="CF44" s="141" t="str">
        <f>IF('Design Fee'!IO49&gt;0,"✔","-")</f>
        <v>-</v>
      </c>
      <c r="CG44" s="141" t="str">
        <f>IF('Design Fee'!IP49&gt;0,"✔","-")</f>
        <v>-</v>
      </c>
      <c r="CH44" s="141" t="str">
        <f>IF('Design Fee'!IQ49&gt;0,"✔","-")</f>
        <v>-</v>
      </c>
      <c r="CI44" s="141" t="str">
        <f>IF('Design Fee'!IR49&gt;0,"✔","-")</f>
        <v>-</v>
      </c>
      <c r="CJ44" s="142" t="str">
        <f>IF('Design Fee'!IT49&gt;0,"✔","-")</f>
        <v>-</v>
      </c>
      <c r="CK44" s="142" t="str">
        <f>IF('Design Fee'!IU49&gt;0,"✔","-")</f>
        <v>-</v>
      </c>
      <c r="CL44" s="142" t="str">
        <f>IF('Design Fee'!IV49&gt;0,"✔","-")</f>
        <v>-</v>
      </c>
      <c r="CM44" s="142" t="str">
        <f>IF('Design Fee'!IW49&gt;0,"✔","-")</f>
        <v>-</v>
      </c>
      <c r="CN44" s="142" t="str">
        <f>IF('Design Fee'!IX49&gt;0,"✔","-")</f>
        <v>-</v>
      </c>
      <c r="CO44" s="127"/>
      <c r="CP44" s="143" t="str">
        <f>IF('Design Fee'!JS49&gt;0,"✔","-")</f>
        <v>-</v>
      </c>
      <c r="CQ44" s="143" t="str">
        <f>IF('Design Fee'!JT49&gt;0,"✔","-")</f>
        <v>-</v>
      </c>
      <c r="CR44" s="143" t="str">
        <f>IF('Design Fee'!JU49&gt;0,"✔","-")</f>
        <v>-</v>
      </c>
      <c r="CS44" s="143" t="str">
        <f>IF('Design Fee'!JV49&gt;0,"✔","-")</f>
        <v>-</v>
      </c>
      <c r="CT44" s="143" t="str">
        <f>IF('Design Fee'!JW49&gt;0,"✔","-")</f>
        <v>-</v>
      </c>
      <c r="CU44" s="144" t="str">
        <f>IF('Design Fee'!JY49&gt;0,"✔","-")</f>
        <v>-</v>
      </c>
      <c r="CV44" s="144" t="str">
        <f>IF('Design Fee'!JZ49&gt;0,"✔","-")</f>
        <v>-</v>
      </c>
      <c r="CW44" s="144" t="str">
        <f>IF('Design Fee'!KA49&gt;0,"✔","-")</f>
        <v>-</v>
      </c>
      <c r="CX44" s="144" t="str">
        <f>IF('Design Fee'!KB49&gt;0,"✔","-")</f>
        <v>-</v>
      </c>
      <c r="CY44" s="144" t="str">
        <f>IF('Design Fee'!KC49&gt;0,"✔","-")</f>
        <v>-</v>
      </c>
      <c r="CZ44" s="154"/>
      <c r="DA44" s="143" t="str">
        <f>IF('Design Fee'!KX49&gt;0,"✔","-")</f>
        <v>-</v>
      </c>
      <c r="DB44" s="143" t="str">
        <f>IF('Design Fee'!KY49&gt;0,"✔","-")</f>
        <v>-</v>
      </c>
      <c r="DC44" s="143" t="str">
        <f>IF('Design Fee'!KZ49&gt;0,"✔","-")</f>
        <v>-</v>
      </c>
      <c r="DD44" s="143" t="str">
        <f>IF('Design Fee'!LA49&gt;0,"✔","-")</f>
        <v>-</v>
      </c>
      <c r="DE44" s="143" t="str">
        <f>IF('Design Fee'!LB49&gt;0,"✔","-")</f>
        <v>-</v>
      </c>
      <c r="DF44" s="144" t="str">
        <f>IF('Design Fee'!LD49&gt;0,"✔","-")</f>
        <v>-</v>
      </c>
      <c r="DG44" s="144" t="str">
        <f>IF('Design Fee'!LE49&gt;0,"✔","-")</f>
        <v>-</v>
      </c>
      <c r="DH44" s="144" t="str">
        <f>IF('Design Fee'!LF49&gt;0,"✔","-")</f>
        <v>-</v>
      </c>
      <c r="DI44" s="144" t="str">
        <f>IF('Design Fee'!LG49&gt;0,"✔","-")</f>
        <v>-</v>
      </c>
      <c r="DJ44" s="144" t="str">
        <f>IF('Design Fee'!LH49&gt;0,"✔","-")</f>
        <v>-</v>
      </c>
      <c r="DK44" s="154"/>
      <c r="DL44" s="147" t="str">
        <f>IF('Design Fee'!MC49&gt;0,"✔","-")</f>
        <v>-</v>
      </c>
      <c r="DM44" s="146"/>
      <c r="DN44" s="141" t="str">
        <f>IF('Design Fee'!MH49&gt;0,"✔","-")</f>
        <v>-</v>
      </c>
      <c r="DO44" s="141" t="str">
        <f>IF('Design Fee'!MI49&gt;0,"✔","-")</f>
        <v>-</v>
      </c>
      <c r="DP44" s="141" t="str">
        <f>IF('Design Fee'!MJ49&gt;0,"✔","-")</f>
        <v>-</v>
      </c>
      <c r="DQ44" s="141" t="str">
        <f>IF('Design Fee'!MK49&gt;0,"✔","-")</f>
        <v>-</v>
      </c>
      <c r="DR44" s="141" t="str">
        <f>IF('Design Fee'!ML49&gt;0,"✔","-")</f>
        <v>-</v>
      </c>
      <c r="DS44" s="142" t="str">
        <f>IF('Design Fee'!MN49&gt;0,"✔","-")</f>
        <v>-</v>
      </c>
      <c r="DT44" s="142" t="str">
        <f>IF('Design Fee'!MO49&gt;0,"✔","-")</f>
        <v>-</v>
      </c>
      <c r="DU44" s="142" t="str">
        <f>IF('Design Fee'!MP49&gt;0,"✔","-")</f>
        <v>-</v>
      </c>
      <c r="DV44" s="142" t="str">
        <f>IF('Design Fee'!MQ49&gt;0,"✔","-")</f>
        <v>-</v>
      </c>
      <c r="DW44" s="142" t="str">
        <f>IF('Design Fee'!MR49&gt;0,"✔","-")</f>
        <v>-</v>
      </c>
      <c r="DX44" s="127"/>
      <c r="DY44" s="143" t="str">
        <f>IF('Design Fee'!NM49&gt;0,"✔","-")</f>
        <v>-</v>
      </c>
      <c r="DZ44" s="143" t="str">
        <f>IF('Design Fee'!NN49&gt;0,"✔","-")</f>
        <v>-</v>
      </c>
      <c r="EA44" s="143" t="str">
        <f>IF('Design Fee'!NO49&gt;0,"✔","-")</f>
        <v>-</v>
      </c>
      <c r="EB44" s="143" t="str">
        <f>IF('Design Fee'!NP49&gt;0,"✔","-")</f>
        <v>-</v>
      </c>
      <c r="EC44" s="143" t="str">
        <f>IF('Design Fee'!NQ49&gt;0,"✔","-")</f>
        <v>-</v>
      </c>
      <c r="ED44" s="144" t="str">
        <f>IF('Design Fee'!NS49&gt;0,"✔","-")</f>
        <v>-</v>
      </c>
      <c r="EE44" s="144" t="str">
        <f>IF('Design Fee'!NT49&gt;0,"✔","-")</f>
        <v>-</v>
      </c>
      <c r="EF44" s="144" t="str">
        <f>IF('Design Fee'!NU49&gt;0,"✔","-")</f>
        <v>-</v>
      </c>
      <c r="EG44" s="144" t="str">
        <f>IF('Design Fee'!NV49&gt;0,"✔","-")</f>
        <v>-</v>
      </c>
      <c r="EH44" s="144" t="str">
        <f>IF('Design Fee'!NW49&gt;0,"✔","-")</f>
        <v>-</v>
      </c>
      <c r="EI44" s="154"/>
      <c r="EJ44" s="143" t="str">
        <f>IF('Design Fee'!OR49&gt;0,"✔","-")</f>
        <v>-</v>
      </c>
      <c r="EK44" s="143" t="str">
        <f>IF('Design Fee'!OS49&gt;0,"✔","-")</f>
        <v>-</v>
      </c>
      <c r="EL44" s="143" t="str">
        <f>IF('Design Fee'!OT49&gt;0,"✔","-")</f>
        <v>-</v>
      </c>
      <c r="EM44" s="143" t="str">
        <f>IF('Design Fee'!OU49&gt;0,"✔","-")</f>
        <v>-</v>
      </c>
      <c r="EN44" s="143" t="str">
        <f>IF('Design Fee'!OV49&gt;0,"✔","-")</f>
        <v>-</v>
      </c>
      <c r="EO44" s="144" t="str">
        <f>IF('Design Fee'!OX49&gt;0,"✔","-")</f>
        <v>-</v>
      </c>
      <c r="EP44" s="144" t="str">
        <f>IF('Design Fee'!OY49&gt;0,"✔","-")</f>
        <v>-</v>
      </c>
      <c r="EQ44" s="144" t="str">
        <f>IF('Design Fee'!OZ49&gt;0,"✔","-")</f>
        <v>-</v>
      </c>
      <c r="ER44" s="144" t="str">
        <f>IF('Design Fee'!PA49&gt;0,"✔","-")</f>
        <v>-</v>
      </c>
      <c r="ES44" s="144" t="str">
        <f>IF('Design Fee'!PB49&gt;0,"✔","-")</f>
        <v>-</v>
      </c>
      <c r="ET44" s="154"/>
    </row>
    <row r="45" spans="2:150" ht="11.85" hidden="1" customHeight="1" outlineLevel="2">
      <c r="B45" s="157"/>
      <c r="C45" s="138">
        <v>6</v>
      </c>
      <c r="D45" s="78" t="s">
        <v>48</v>
      </c>
      <c r="F45" s="390"/>
      <c r="G45" s="390"/>
      <c r="H45" s="390"/>
      <c r="I45" s="569"/>
      <c r="J45" s="78"/>
      <c r="K45" s="149" t="str">
        <f>IF('Design Fee'!AU50&gt;0,"✔","-")</f>
        <v>-</v>
      </c>
      <c r="L45" s="140"/>
      <c r="M45" s="141" t="str">
        <f>IF('Design Fee'!AZ50&gt;0,"✔","-")</f>
        <v>-</v>
      </c>
      <c r="N45" s="141" t="str">
        <f>IF('Design Fee'!BA50&gt;0,"✔","-")</f>
        <v>-</v>
      </c>
      <c r="O45" s="141" t="str">
        <f>IF('Design Fee'!BB50&gt;0,"✔","-")</f>
        <v>-</v>
      </c>
      <c r="P45" s="141" t="str">
        <f>IF('Design Fee'!BC50&gt;0,"✔","-")</f>
        <v>-</v>
      </c>
      <c r="Q45" s="141" t="str">
        <f>IF('Design Fee'!BD50&gt;0,"✔","-")</f>
        <v>-</v>
      </c>
      <c r="R45" s="142" t="str">
        <f>IF('Design Fee'!BF50&gt;0,"✔","-")</f>
        <v>-</v>
      </c>
      <c r="S45" s="142" t="str">
        <f>IF('Design Fee'!BG50&gt;0,"✔","-")</f>
        <v>-</v>
      </c>
      <c r="T45" s="142" t="str">
        <f>IF('Design Fee'!BH50&gt;0,"✔","-")</f>
        <v>-</v>
      </c>
      <c r="U45" s="142" t="str">
        <f>IF('Design Fee'!BI50&gt;0,"✔","-")</f>
        <v>-</v>
      </c>
      <c r="V45" s="142" t="str">
        <f>IF('Design Fee'!BJ50&gt;0,"✔","-")</f>
        <v>-</v>
      </c>
      <c r="W45" s="348"/>
      <c r="X45" s="143" t="str">
        <f>IF('Design Fee'!CE50&gt;0,"✔","-")</f>
        <v>-</v>
      </c>
      <c r="Y45" s="143" t="str">
        <f>IF('Design Fee'!CF50&gt;0,"✔","-")</f>
        <v>-</v>
      </c>
      <c r="Z45" s="143" t="str">
        <f>IF('Design Fee'!CG50&gt;0,"✔","-")</f>
        <v>-</v>
      </c>
      <c r="AA45" s="143" t="str">
        <f>IF('Design Fee'!CH50&gt;0,"✔","-")</f>
        <v>-</v>
      </c>
      <c r="AB45" s="143" t="str">
        <f>IF('Design Fee'!CI50&gt;0,"✔","-")</f>
        <v>-</v>
      </c>
      <c r="AC45" s="144" t="str">
        <f>IF('Design Fee'!CK50&gt;0,"✔","-")</f>
        <v>-</v>
      </c>
      <c r="AD45" s="144" t="str">
        <f>IF('Design Fee'!CL50&gt;0,"✔","-")</f>
        <v>-</v>
      </c>
      <c r="AE45" s="144" t="str">
        <f>IF('Design Fee'!CM50&gt;0,"✔","-")</f>
        <v>-</v>
      </c>
      <c r="AF45" s="144" t="str">
        <f>IF('Design Fee'!CN50&gt;0,"✔","-")</f>
        <v>-</v>
      </c>
      <c r="AG45" s="144" t="str">
        <f>IF('Design Fee'!CO50&gt;0,"✔","-")</f>
        <v>-</v>
      </c>
      <c r="AH45" s="154"/>
      <c r="AI45" s="143" t="str">
        <f>IF('Design Fee'!DJ50&gt;0,"✔","-")</f>
        <v>-</v>
      </c>
      <c r="AJ45" s="143" t="str">
        <f>IF('Design Fee'!DK50&gt;0,"✔","-")</f>
        <v>-</v>
      </c>
      <c r="AK45" s="143" t="str">
        <f>IF('Design Fee'!DL50&gt;0,"✔","-")</f>
        <v>-</v>
      </c>
      <c r="AL45" s="143" t="str">
        <f>IF('Design Fee'!DM50&gt;0,"✔","-")</f>
        <v>-</v>
      </c>
      <c r="AM45" s="143" t="str">
        <f>IF('Design Fee'!DN50&gt;0,"✔","-")</f>
        <v>-</v>
      </c>
      <c r="AN45" s="144" t="str">
        <f>IF('Design Fee'!DP50&gt;0,"✔","-")</f>
        <v>-</v>
      </c>
      <c r="AO45" s="144" t="str">
        <f>IF('Design Fee'!DQ50&gt;0,"✔","-")</f>
        <v>-</v>
      </c>
      <c r="AP45" s="144" t="str">
        <f>IF('Design Fee'!DR50&gt;0,"✔","-")</f>
        <v>-</v>
      </c>
      <c r="AQ45" s="144" t="str">
        <f>IF('Design Fee'!DS50&gt;0,"✔","-")</f>
        <v>-</v>
      </c>
      <c r="AR45" s="144" t="str">
        <f>IF('Design Fee'!DT50&gt;0,"✔","-")</f>
        <v>-</v>
      </c>
      <c r="AS45" s="154"/>
      <c r="AT45" s="149" t="str">
        <f>IF('Design Fee'!EO50&gt;0,"✔","-")</f>
        <v>-</v>
      </c>
      <c r="AU45" s="146"/>
      <c r="AV45" s="141" t="str">
        <f>IF('Design Fee'!ET50&gt;0,"✔","-")</f>
        <v>-</v>
      </c>
      <c r="AW45" s="141" t="str">
        <f>IF('Design Fee'!EU50&gt;0,"✔","-")</f>
        <v>-</v>
      </c>
      <c r="AX45" s="141" t="str">
        <f>IF('Design Fee'!EV50&gt;0,"✔","-")</f>
        <v>-</v>
      </c>
      <c r="AY45" s="141" t="str">
        <f>IF('Design Fee'!EW50&gt;0,"✔","-")</f>
        <v>-</v>
      </c>
      <c r="AZ45" s="141" t="str">
        <f>IF('Design Fee'!EX50&gt;0,"✔","-")</f>
        <v>-</v>
      </c>
      <c r="BA45" s="142" t="str">
        <f>IF('Design Fee'!EZ50&gt;0,"✔","-")</f>
        <v>-</v>
      </c>
      <c r="BB45" s="142" t="str">
        <f>IF('Design Fee'!FA50&gt;0,"✔","-")</f>
        <v>-</v>
      </c>
      <c r="BC45" s="142" t="str">
        <f>IF('Design Fee'!FB50&gt;0,"✔","-")</f>
        <v>-</v>
      </c>
      <c r="BD45" s="142" t="str">
        <f>IF('Design Fee'!FC50&gt;0,"✔","-")</f>
        <v>-</v>
      </c>
      <c r="BE45" s="142" t="str">
        <f>IF('Design Fee'!FD50&gt;0,"✔","-")</f>
        <v>-</v>
      </c>
      <c r="BF45" s="127"/>
      <c r="BG45" s="143" t="str">
        <f>IF('Design Fee'!FY50&gt;0,"✔","-")</f>
        <v>-</v>
      </c>
      <c r="BH45" s="143" t="str">
        <f>IF('Design Fee'!FZ50&gt;0,"✔","-")</f>
        <v>-</v>
      </c>
      <c r="BI45" s="143" t="str">
        <f>IF('Design Fee'!GA50&gt;0,"✔","-")</f>
        <v>-</v>
      </c>
      <c r="BJ45" s="143" t="str">
        <f>IF('Design Fee'!GB50&gt;0,"✔","-")</f>
        <v>-</v>
      </c>
      <c r="BK45" s="143" t="str">
        <f>IF('Design Fee'!GC50&gt;0,"✔","-")</f>
        <v>-</v>
      </c>
      <c r="BL45" s="144" t="str">
        <f>IF('Design Fee'!GE50&gt;0,"✔","-")</f>
        <v>-</v>
      </c>
      <c r="BM45" s="144" t="str">
        <f>IF('Design Fee'!GF50&gt;0,"✔","-")</f>
        <v>-</v>
      </c>
      <c r="BN45" s="144" t="str">
        <f>IF('Design Fee'!GG50&gt;0,"✔","-")</f>
        <v>-</v>
      </c>
      <c r="BO45" s="144" t="str">
        <f>IF('Design Fee'!GH50&gt;0,"✔","-")</f>
        <v>-</v>
      </c>
      <c r="BP45" s="144" t="str">
        <f>IF('Design Fee'!GI50&gt;0,"✔","-")</f>
        <v>-</v>
      </c>
      <c r="BQ45" s="154"/>
      <c r="BR45" s="143" t="str">
        <f>IF('Design Fee'!HD50&gt;0,"✔","-")</f>
        <v>-</v>
      </c>
      <c r="BS45" s="143" t="str">
        <f>IF('Design Fee'!HE50&gt;0,"✔","-")</f>
        <v>-</v>
      </c>
      <c r="BT45" s="143" t="str">
        <f>IF('Design Fee'!HF50&gt;0,"✔","-")</f>
        <v>-</v>
      </c>
      <c r="BU45" s="143" t="str">
        <f>IF('Design Fee'!HG50&gt;0,"✔","-")</f>
        <v>-</v>
      </c>
      <c r="BV45" s="143" t="str">
        <f>IF('Design Fee'!HH50&gt;0,"✔","-")</f>
        <v>-</v>
      </c>
      <c r="BW45" s="144" t="str">
        <f>IF('Design Fee'!HJ50&gt;0,"✔","-")</f>
        <v>-</v>
      </c>
      <c r="BX45" s="144" t="str">
        <f>IF('Design Fee'!HK50&gt;0,"✔","-")</f>
        <v>-</v>
      </c>
      <c r="BY45" s="144" t="str">
        <f>IF('Design Fee'!HL50&gt;0,"✔","-")</f>
        <v>-</v>
      </c>
      <c r="BZ45" s="144" t="str">
        <f>IF('Design Fee'!HM50&gt;0,"✔","-")</f>
        <v>-</v>
      </c>
      <c r="CA45" s="144" t="str">
        <f>IF('Design Fee'!HN50&gt;0,"✔","-")</f>
        <v>-</v>
      </c>
      <c r="CB45" s="154"/>
      <c r="CC45" s="149" t="str">
        <f>IF('Design Fee'!II50&gt;0,"✔","-")</f>
        <v>-</v>
      </c>
      <c r="CD45" s="146"/>
      <c r="CE45" s="141" t="str">
        <f>IF('Design Fee'!IN50&gt;0,"✔","-")</f>
        <v>-</v>
      </c>
      <c r="CF45" s="141" t="str">
        <f>IF('Design Fee'!IO50&gt;0,"✔","-")</f>
        <v>-</v>
      </c>
      <c r="CG45" s="141" t="str">
        <f>IF('Design Fee'!IP50&gt;0,"✔","-")</f>
        <v>-</v>
      </c>
      <c r="CH45" s="141" t="str">
        <f>IF('Design Fee'!IQ50&gt;0,"✔","-")</f>
        <v>-</v>
      </c>
      <c r="CI45" s="141" t="str">
        <f>IF('Design Fee'!IR50&gt;0,"✔","-")</f>
        <v>-</v>
      </c>
      <c r="CJ45" s="142" t="str">
        <f>IF('Design Fee'!IT50&gt;0,"✔","-")</f>
        <v>-</v>
      </c>
      <c r="CK45" s="142" t="str">
        <f>IF('Design Fee'!IU50&gt;0,"✔","-")</f>
        <v>-</v>
      </c>
      <c r="CL45" s="142" t="str">
        <f>IF('Design Fee'!IV50&gt;0,"✔","-")</f>
        <v>-</v>
      </c>
      <c r="CM45" s="142" t="str">
        <f>IF('Design Fee'!IW50&gt;0,"✔","-")</f>
        <v>-</v>
      </c>
      <c r="CN45" s="142" t="str">
        <f>IF('Design Fee'!IX50&gt;0,"✔","-")</f>
        <v>-</v>
      </c>
      <c r="CO45" s="127"/>
      <c r="CP45" s="143" t="str">
        <f>IF('Design Fee'!JS50&gt;0,"✔","-")</f>
        <v>-</v>
      </c>
      <c r="CQ45" s="143" t="str">
        <f>IF('Design Fee'!JT50&gt;0,"✔","-")</f>
        <v>-</v>
      </c>
      <c r="CR45" s="143" t="str">
        <f>IF('Design Fee'!JU50&gt;0,"✔","-")</f>
        <v>-</v>
      </c>
      <c r="CS45" s="143" t="str">
        <f>IF('Design Fee'!JV50&gt;0,"✔","-")</f>
        <v>-</v>
      </c>
      <c r="CT45" s="143" t="str">
        <f>IF('Design Fee'!JW50&gt;0,"✔","-")</f>
        <v>-</v>
      </c>
      <c r="CU45" s="144" t="str">
        <f>IF('Design Fee'!JY50&gt;0,"✔","-")</f>
        <v>-</v>
      </c>
      <c r="CV45" s="144" t="str">
        <f>IF('Design Fee'!JZ50&gt;0,"✔","-")</f>
        <v>-</v>
      </c>
      <c r="CW45" s="144" t="str">
        <f>IF('Design Fee'!KA50&gt;0,"✔","-")</f>
        <v>-</v>
      </c>
      <c r="CX45" s="144" t="str">
        <f>IF('Design Fee'!KB50&gt;0,"✔","-")</f>
        <v>-</v>
      </c>
      <c r="CY45" s="144" t="str">
        <f>IF('Design Fee'!KC50&gt;0,"✔","-")</f>
        <v>-</v>
      </c>
      <c r="CZ45" s="154"/>
      <c r="DA45" s="143" t="str">
        <f>IF('Design Fee'!KX50&gt;0,"✔","-")</f>
        <v>-</v>
      </c>
      <c r="DB45" s="143" t="str">
        <f>IF('Design Fee'!KY50&gt;0,"✔","-")</f>
        <v>-</v>
      </c>
      <c r="DC45" s="143" t="str">
        <f>IF('Design Fee'!KZ50&gt;0,"✔","-")</f>
        <v>-</v>
      </c>
      <c r="DD45" s="143" t="str">
        <f>IF('Design Fee'!LA50&gt;0,"✔","-")</f>
        <v>-</v>
      </c>
      <c r="DE45" s="143" t="str">
        <f>IF('Design Fee'!LB50&gt;0,"✔","-")</f>
        <v>-</v>
      </c>
      <c r="DF45" s="144" t="str">
        <f>IF('Design Fee'!LD50&gt;0,"✔","-")</f>
        <v>-</v>
      </c>
      <c r="DG45" s="144" t="str">
        <f>IF('Design Fee'!LE50&gt;0,"✔","-")</f>
        <v>-</v>
      </c>
      <c r="DH45" s="144" t="str">
        <f>IF('Design Fee'!LF50&gt;0,"✔","-")</f>
        <v>-</v>
      </c>
      <c r="DI45" s="144" t="str">
        <f>IF('Design Fee'!LG50&gt;0,"✔","-")</f>
        <v>-</v>
      </c>
      <c r="DJ45" s="144" t="str">
        <f>IF('Design Fee'!LH50&gt;0,"✔","-")</f>
        <v>-</v>
      </c>
      <c r="DK45" s="154"/>
      <c r="DL45" s="149" t="str">
        <f>IF('Design Fee'!MC50&gt;0,"✔","-")</f>
        <v>-</v>
      </c>
      <c r="DM45" s="146"/>
      <c r="DN45" s="141" t="str">
        <f>IF('Design Fee'!MH50&gt;0,"✔","-")</f>
        <v>-</v>
      </c>
      <c r="DO45" s="141" t="str">
        <f>IF('Design Fee'!MI50&gt;0,"✔","-")</f>
        <v>-</v>
      </c>
      <c r="DP45" s="141" t="str">
        <f>IF('Design Fee'!MJ50&gt;0,"✔","-")</f>
        <v>-</v>
      </c>
      <c r="DQ45" s="141" t="str">
        <f>IF('Design Fee'!MK50&gt;0,"✔","-")</f>
        <v>-</v>
      </c>
      <c r="DR45" s="141" t="str">
        <f>IF('Design Fee'!ML50&gt;0,"✔","-")</f>
        <v>-</v>
      </c>
      <c r="DS45" s="142" t="str">
        <f>IF('Design Fee'!MN50&gt;0,"✔","-")</f>
        <v>-</v>
      </c>
      <c r="DT45" s="142" t="str">
        <f>IF('Design Fee'!MO50&gt;0,"✔","-")</f>
        <v>-</v>
      </c>
      <c r="DU45" s="142" t="str">
        <f>IF('Design Fee'!MP50&gt;0,"✔","-")</f>
        <v>-</v>
      </c>
      <c r="DV45" s="142" t="str">
        <f>IF('Design Fee'!MQ50&gt;0,"✔","-")</f>
        <v>-</v>
      </c>
      <c r="DW45" s="142" t="str">
        <f>IF('Design Fee'!MR50&gt;0,"✔","-")</f>
        <v>-</v>
      </c>
      <c r="DX45" s="127"/>
      <c r="DY45" s="143" t="str">
        <f>IF('Design Fee'!NM50&gt;0,"✔","-")</f>
        <v>-</v>
      </c>
      <c r="DZ45" s="143" t="str">
        <f>IF('Design Fee'!NN50&gt;0,"✔","-")</f>
        <v>-</v>
      </c>
      <c r="EA45" s="143" t="str">
        <f>IF('Design Fee'!NO50&gt;0,"✔","-")</f>
        <v>-</v>
      </c>
      <c r="EB45" s="143" t="str">
        <f>IF('Design Fee'!NP50&gt;0,"✔","-")</f>
        <v>-</v>
      </c>
      <c r="EC45" s="143" t="str">
        <f>IF('Design Fee'!NQ50&gt;0,"✔","-")</f>
        <v>-</v>
      </c>
      <c r="ED45" s="144" t="str">
        <f>IF('Design Fee'!NS50&gt;0,"✔","-")</f>
        <v>-</v>
      </c>
      <c r="EE45" s="144" t="str">
        <f>IF('Design Fee'!NT50&gt;0,"✔","-")</f>
        <v>-</v>
      </c>
      <c r="EF45" s="144" t="str">
        <f>IF('Design Fee'!NU50&gt;0,"✔","-")</f>
        <v>-</v>
      </c>
      <c r="EG45" s="144" t="str">
        <f>IF('Design Fee'!NV50&gt;0,"✔","-")</f>
        <v>-</v>
      </c>
      <c r="EH45" s="144" t="str">
        <f>IF('Design Fee'!NW50&gt;0,"✔","-")</f>
        <v>-</v>
      </c>
      <c r="EI45" s="154"/>
      <c r="EJ45" s="143" t="str">
        <f>IF('Design Fee'!OR50&gt;0,"✔","-")</f>
        <v>-</v>
      </c>
      <c r="EK45" s="143" t="str">
        <f>IF('Design Fee'!OS50&gt;0,"✔","-")</f>
        <v>-</v>
      </c>
      <c r="EL45" s="143" t="str">
        <f>IF('Design Fee'!OT50&gt;0,"✔","-")</f>
        <v>-</v>
      </c>
      <c r="EM45" s="143" t="str">
        <f>IF('Design Fee'!OU50&gt;0,"✔","-")</f>
        <v>-</v>
      </c>
      <c r="EN45" s="143" t="str">
        <f>IF('Design Fee'!OV50&gt;0,"✔","-")</f>
        <v>-</v>
      </c>
      <c r="EO45" s="144" t="str">
        <f>IF('Design Fee'!OX50&gt;0,"✔","-")</f>
        <v>-</v>
      </c>
      <c r="EP45" s="144" t="str">
        <f>IF('Design Fee'!OY50&gt;0,"✔","-")</f>
        <v>-</v>
      </c>
      <c r="EQ45" s="144" t="str">
        <f>IF('Design Fee'!OZ50&gt;0,"✔","-")</f>
        <v>-</v>
      </c>
      <c r="ER45" s="144" t="str">
        <f>IF('Design Fee'!PA50&gt;0,"✔","-")</f>
        <v>-</v>
      </c>
      <c r="ES45" s="144" t="str">
        <f>IF('Design Fee'!PB50&gt;0,"✔","-")</f>
        <v>-</v>
      </c>
      <c r="ET45" s="154"/>
    </row>
    <row r="46" spans="2:150" ht="11.85" hidden="1" customHeight="1" outlineLevel="2">
      <c r="B46" s="157"/>
      <c r="C46" s="138">
        <v>7</v>
      </c>
      <c r="D46" s="78" t="s">
        <v>49</v>
      </c>
      <c r="F46" s="390"/>
      <c r="G46" s="390"/>
      <c r="H46" s="390"/>
      <c r="I46" s="569"/>
      <c r="J46" s="78"/>
      <c r="K46" s="149" t="str">
        <f>IF('Design Fee'!AU51&gt;0,"✔","-")</f>
        <v>-</v>
      </c>
      <c r="L46" s="140"/>
      <c r="M46" s="141" t="str">
        <f>IF('Design Fee'!AZ51&gt;0,"✔","-")</f>
        <v>-</v>
      </c>
      <c r="N46" s="141" t="str">
        <f>IF('Design Fee'!BA51&gt;0,"✔","-")</f>
        <v>-</v>
      </c>
      <c r="O46" s="141" t="str">
        <f>IF('Design Fee'!BB51&gt;0,"✔","-")</f>
        <v>-</v>
      </c>
      <c r="P46" s="141" t="str">
        <f>IF('Design Fee'!BC51&gt;0,"✔","-")</f>
        <v>-</v>
      </c>
      <c r="Q46" s="141" t="str">
        <f>IF('Design Fee'!BD51&gt;0,"✔","-")</f>
        <v>-</v>
      </c>
      <c r="R46" s="142" t="str">
        <f>IF('Design Fee'!BF51&gt;0,"✔","-")</f>
        <v>-</v>
      </c>
      <c r="S46" s="142" t="str">
        <f>IF('Design Fee'!BG51&gt;0,"✔","-")</f>
        <v>-</v>
      </c>
      <c r="T46" s="142" t="str">
        <f>IF('Design Fee'!BH51&gt;0,"✔","-")</f>
        <v>-</v>
      </c>
      <c r="U46" s="142" t="str">
        <f>IF('Design Fee'!BI51&gt;0,"✔","-")</f>
        <v>-</v>
      </c>
      <c r="V46" s="142" t="str">
        <f>IF('Design Fee'!BJ51&gt;0,"✔","-")</f>
        <v>-</v>
      </c>
      <c r="W46" s="348"/>
      <c r="X46" s="143" t="str">
        <f>IF('Design Fee'!CE51&gt;0,"✔","-")</f>
        <v>-</v>
      </c>
      <c r="Y46" s="143" t="str">
        <f>IF('Design Fee'!CF51&gt;0,"✔","-")</f>
        <v>-</v>
      </c>
      <c r="Z46" s="143" t="str">
        <f>IF('Design Fee'!CG51&gt;0,"✔","-")</f>
        <v>-</v>
      </c>
      <c r="AA46" s="143" t="str">
        <f>IF('Design Fee'!CH51&gt;0,"✔","-")</f>
        <v>-</v>
      </c>
      <c r="AB46" s="143" t="str">
        <f>IF('Design Fee'!CI51&gt;0,"✔","-")</f>
        <v>-</v>
      </c>
      <c r="AC46" s="144" t="str">
        <f>IF('Design Fee'!CK51&gt;0,"✔","-")</f>
        <v>-</v>
      </c>
      <c r="AD46" s="144" t="str">
        <f>IF('Design Fee'!CL51&gt;0,"✔","-")</f>
        <v>-</v>
      </c>
      <c r="AE46" s="144" t="str">
        <f>IF('Design Fee'!CM51&gt;0,"✔","-")</f>
        <v>-</v>
      </c>
      <c r="AF46" s="144" t="str">
        <f>IF('Design Fee'!CN51&gt;0,"✔","-")</f>
        <v>-</v>
      </c>
      <c r="AG46" s="144" t="str">
        <f>IF('Design Fee'!CO51&gt;0,"✔","-")</f>
        <v>-</v>
      </c>
      <c r="AH46" s="154"/>
      <c r="AI46" s="143" t="str">
        <f>IF('Design Fee'!DJ51&gt;0,"✔","-")</f>
        <v>-</v>
      </c>
      <c r="AJ46" s="143" t="str">
        <f>IF('Design Fee'!DK51&gt;0,"✔","-")</f>
        <v>-</v>
      </c>
      <c r="AK46" s="143" t="str">
        <f>IF('Design Fee'!DL51&gt;0,"✔","-")</f>
        <v>-</v>
      </c>
      <c r="AL46" s="143" t="str">
        <f>IF('Design Fee'!DM51&gt;0,"✔","-")</f>
        <v>-</v>
      </c>
      <c r="AM46" s="143" t="str">
        <f>IF('Design Fee'!DN51&gt;0,"✔","-")</f>
        <v>-</v>
      </c>
      <c r="AN46" s="144" t="str">
        <f>IF('Design Fee'!DP51&gt;0,"✔","-")</f>
        <v>-</v>
      </c>
      <c r="AO46" s="144" t="str">
        <f>IF('Design Fee'!DQ51&gt;0,"✔","-")</f>
        <v>-</v>
      </c>
      <c r="AP46" s="144" t="str">
        <f>IF('Design Fee'!DR51&gt;0,"✔","-")</f>
        <v>-</v>
      </c>
      <c r="AQ46" s="144" t="str">
        <f>IF('Design Fee'!DS51&gt;0,"✔","-")</f>
        <v>-</v>
      </c>
      <c r="AR46" s="144" t="str">
        <f>IF('Design Fee'!DT51&gt;0,"✔","-")</f>
        <v>-</v>
      </c>
      <c r="AS46" s="154"/>
      <c r="AT46" s="149" t="str">
        <f>IF('Design Fee'!EO51&gt;0,"✔","-")</f>
        <v>-</v>
      </c>
      <c r="AU46" s="146"/>
      <c r="AV46" s="141" t="str">
        <f>IF('Design Fee'!ET51&gt;0,"✔","-")</f>
        <v>-</v>
      </c>
      <c r="AW46" s="141" t="str">
        <f>IF('Design Fee'!EU51&gt;0,"✔","-")</f>
        <v>-</v>
      </c>
      <c r="AX46" s="141" t="str">
        <f>IF('Design Fee'!EV51&gt;0,"✔","-")</f>
        <v>-</v>
      </c>
      <c r="AY46" s="141" t="str">
        <f>IF('Design Fee'!EW51&gt;0,"✔","-")</f>
        <v>-</v>
      </c>
      <c r="AZ46" s="141" t="str">
        <f>IF('Design Fee'!EX51&gt;0,"✔","-")</f>
        <v>-</v>
      </c>
      <c r="BA46" s="142" t="str">
        <f>IF('Design Fee'!EZ51&gt;0,"✔","-")</f>
        <v>-</v>
      </c>
      <c r="BB46" s="142" t="str">
        <f>IF('Design Fee'!FA51&gt;0,"✔","-")</f>
        <v>-</v>
      </c>
      <c r="BC46" s="142" t="str">
        <f>IF('Design Fee'!FB51&gt;0,"✔","-")</f>
        <v>-</v>
      </c>
      <c r="BD46" s="142" t="str">
        <f>IF('Design Fee'!FC51&gt;0,"✔","-")</f>
        <v>-</v>
      </c>
      <c r="BE46" s="142" t="str">
        <f>IF('Design Fee'!FD51&gt;0,"✔","-")</f>
        <v>-</v>
      </c>
      <c r="BF46" s="127"/>
      <c r="BG46" s="143" t="str">
        <f>IF('Design Fee'!FY51&gt;0,"✔","-")</f>
        <v>-</v>
      </c>
      <c r="BH46" s="143" t="str">
        <f>IF('Design Fee'!FZ51&gt;0,"✔","-")</f>
        <v>-</v>
      </c>
      <c r="BI46" s="143" t="str">
        <f>IF('Design Fee'!GA51&gt;0,"✔","-")</f>
        <v>-</v>
      </c>
      <c r="BJ46" s="143" t="str">
        <f>IF('Design Fee'!GB51&gt;0,"✔","-")</f>
        <v>-</v>
      </c>
      <c r="BK46" s="143" t="str">
        <f>IF('Design Fee'!GC51&gt;0,"✔","-")</f>
        <v>-</v>
      </c>
      <c r="BL46" s="144" t="str">
        <f>IF('Design Fee'!GE51&gt;0,"✔","-")</f>
        <v>-</v>
      </c>
      <c r="BM46" s="144" t="str">
        <f>IF('Design Fee'!GF51&gt;0,"✔","-")</f>
        <v>-</v>
      </c>
      <c r="BN46" s="144" t="str">
        <f>IF('Design Fee'!GG51&gt;0,"✔","-")</f>
        <v>-</v>
      </c>
      <c r="BO46" s="144" t="str">
        <f>IF('Design Fee'!GH51&gt;0,"✔","-")</f>
        <v>-</v>
      </c>
      <c r="BP46" s="144" t="str">
        <f>IF('Design Fee'!GI51&gt;0,"✔","-")</f>
        <v>-</v>
      </c>
      <c r="BQ46" s="154"/>
      <c r="BR46" s="143" t="str">
        <f>IF('Design Fee'!HD51&gt;0,"✔","-")</f>
        <v>-</v>
      </c>
      <c r="BS46" s="143" t="str">
        <f>IF('Design Fee'!HE51&gt;0,"✔","-")</f>
        <v>-</v>
      </c>
      <c r="BT46" s="143" t="str">
        <f>IF('Design Fee'!HF51&gt;0,"✔","-")</f>
        <v>-</v>
      </c>
      <c r="BU46" s="143" t="str">
        <f>IF('Design Fee'!HG51&gt;0,"✔","-")</f>
        <v>-</v>
      </c>
      <c r="BV46" s="143" t="str">
        <f>IF('Design Fee'!HH51&gt;0,"✔","-")</f>
        <v>-</v>
      </c>
      <c r="BW46" s="144" t="str">
        <f>IF('Design Fee'!HJ51&gt;0,"✔","-")</f>
        <v>-</v>
      </c>
      <c r="BX46" s="144" t="str">
        <f>IF('Design Fee'!HK51&gt;0,"✔","-")</f>
        <v>-</v>
      </c>
      <c r="BY46" s="144" t="str">
        <f>IF('Design Fee'!HL51&gt;0,"✔","-")</f>
        <v>-</v>
      </c>
      <c r="BZ46" s="144" t="str">
        <f>IF('Design Fee'!HM51&gt;0,"✔","-")</f>
        <v>-</v>
      </c>
      <c r="CA46" s="144" t="str">
        <f>IF('Design Fee'!HN51&gt;0,"✔","-")</f>
        <v>-</v>
      </c>
      <c r="CB46" s="154"/>
      <c r="CC46" s="149" t="str">
        <f>IF('Design Fee'!II51&gt;0,"✔","-")</f>
        <v>-</v>
      </c>
      <c r="CD46" s="146"/>
      <c r="CE46" s="141" t="str">
        <f>IF('Design Fee'!IN51&gt;0,"✔","-")</f>
        <v>-</v>
      </c>
      <c r="CF46" s="141" t="str">
        <f>IF('Design Fee'!IO51&gt;0,"✔","-")</f>
        <v>-</v>
      </c>
      <c r="CG46" s="141" t="str">
        <f>IF('Design Fee'!IP51&gt;0,"✔","-")</f>
        <v>-</v>
      </c>
      <c r="CH46" s="141" t="str">
        <f>IF('Design Fee'!IQ51&gt;0,"✔","-")</f>
        <v>-</v>
      </c>
      <c r="CI46" s="141" t="str">
        <f>IF('Design Fee'!IR51&gt;0,"✔","-")</f>
        <v>-</v>
      </c>
      <c r="CJ46" s="142" t="str">
        <f>IF('Design Fee'!IT51&gt;0,"✔","-")</f>
        <v>-</v>
      </c>
      <c r="CK46" s="142" t="str">
        <f>IF('Design Fee'!IU51&gt;0,"✔","-")</f>
        <v>-</v>
      </c>
      <c r="CL46" s="142" t="str">
        <f>IF('Design Fee'!IV51&gt;0,"✔","-")</f>
        <v>-</v>
      </c>
      <c r="CM46" s="142" t="str">
        <f>IF('Design Fee'!IW51&gt;0,"✔","-")</f>
        <v>-</v>
      </c>
      <c r="CN46" s="142" t="str">
        <f>IF('Design Fee'!IX51&gt;0,"✔","-")</f>
        <v>-</v>
      </c>
      <c r="CO46" s="127"/>
      <c r="CP46" s="143" t="str">
        <f>IF('Design Fee'!JS51&gt;0,"✔","-")</f>
        <v>-</v>
      </c>
      <c r="CQ46" s="143" t="str">
        <f>IF('Design Fee'!JT51&gt;0,"✔","-")</f>
        <v>-</v>
      </c>
      <c r="CR46" s="143" t="str">
        <f>IF('Design Fee'!JU51&gt;0,"✔","-")</f>
        <v>-</v>
      </c>
      <c r="CS46" s="143" t="str">
        <f>IF('Design Fee'!JV51&gt;0,"✔","-")</f>
        <v>-</v>
      </c>
      <c r="CT46" s="143" t="str">
        <f>IF('Design Fee'!JW51&gt;0,"✔","-")</f>
        <v>-</v>
      </c>
      <c r="CU46" s="144" t="str">
        <f>IF('Design Fee'!JY51&gt;0,"✔","-")</f>
        <v>-</v>
      </c>
      <c r="CV46" s="144" t="str">
        <f>IF('Design Fee'!JZ51&gt;0,"✔","-")</f>
        <v>-</v>
      </c>
      <c r="CW46" s="144" t="str">
        <f>IF('Design Fee'!KA51&gt;0,"✔","-")</f>
        <v>-</v>
      </c>
      <c r="CX46" s="144" t="str">
        <f>IF('Design Fee'!KB51&gt;0,"✔","-")</f>
        <v>-</v>
      </c>
      <c r="CY46" s="144" t="str">
        <f>IF('Design Fee'!KC51&gt;0,"✔","-")</f>
        <v>-</v>
      </c>
      <c r="CZ46" s="154"/>
      <c r="DA46" s="143" t="str">
        <f>IF('Design Fee'!KX51&gt;0,"✔","-")</f>
        <v>-</v>
      </c>
      <c r="DB46" s="143" t="str">
        <f>IF('Design Fee'!KY51&gt;0,"✔","-")</f>
        <v>-</v>
      </c>
      <c r="DC46" s="143" t="str">
        <f>IF('Design Fee'!KZ51&gt;0,"✔","-")</f>
        <v>-</v>
      </c>
      <c r="DD46" s="143" t="str">
        <f>IF('Design Fee'!LA51&gt;0,"✔","-")</f>
        <v>-</v>
      </c>
      <c r="DE46" s="143" t="str">
        <f>IF('Design Fee'!LB51&gt;0,"✔","-")</f>
        <v>-</v>
      </c>
      <c r="DF46" s="144" t="str">
        <f>IF('Design Fee'!LD51&gt;0,"✔","-")</f>
        <v>-</v>
      </c>
      <c r="DG46" s="144" t="str">
        <f>IF('Design Fee'!LE51&gt;0,"✔","-")</f>
        <v>-</v>
      </c>
      <c r="DH46" s="144" t="str">
        <f>IF('Design Fee'!LF51&gt;0,"✔","-")</f>
        <v>-</v>
      </c>
      <c r="DI46" s="144" t="str">
        <f>IF('Design Fee'!LG51&gt;0,"✔","-")</f>
        <v>-</v>
      </c>
      <c r="DJ46" s="144" t="str">
        <f>IF('Design Fee'!LH51&gt;0,"✔","-")</f>
        <v>-</v>
      </c>
      <c r="DK46" s="154"/>
      <c r="DL46" s="149" t="str">
        <f>IF('Design Fee'!MC51&gt;0,"✔","-")</f>
        <v>-</v>
      </c>
      <c r="DM46" s="146"/>
      <c r="DN46" s="141" t="str">
        <f>IF('Design Fee'!MH51&gt;0,"✔","-")</f>
        <v>-</v>
      </c>
      <c r="DO46" s="141" t="str">
        <f>IF('Design Fee'!MI51&gt;0,"✔","-")</f>
        <v>-</v>
      </c>
      <c r="DP46" s="141" t="str">
        <f>IF('Design Fee'!MJ51&gt;0,"✔","-")</f>
        <v>-</v>
      </c>
      <c r="DQ46" s="141" t="str">
        <f>IF('Design Fee'!MK51&gt;0,"✔","-")</f>
        <v>-</v>
      </c>
      <c r="DR46" s="141" t="str">
        <f>IF('Design Fee'!ML51&gt;0,"✔","-")</f>
        <v>-</v>
      </c>
      <c r="DS46" s="142" t="str">
        <f>IF('Design Fee'!MN51&gt;0,"✔","-")</f>
        <v>-</v>
      </c>
      <c r="DT46" s="142" t="str">
        <f>IF('Design Fee'!MO51&gt;0,"✔","-")</f>
        <v>-</v>
      </c>
      <c r="DU46" s="142" t="str">
        <f>IF('Design Fee'!MP51&gt;0,"✔","-")</f>
        <v>-</v>
      </c>
      <c r="DV46" s="142" t="str">
        <f>IF('Design Fee'!MQ51&gt;0,"✔","-")</f>
        <v>-</v>
      </c>
      <c r="DW46" s="142" t="str">
        <f>IF('Design Fee'!MR51&gt;0,"✔","-")</f>
        <v>-</v>
      </c>
      <c r="DX46" s="127"/>
      <c r="DY46" s="143" t="str">
        <f>IF('Design Fee'!NM51&gt;0,"✔","-")</f>
        <v>-</v>
      </c>
      <c r="DZ46" s="143" t="str">
        <f>IF('Design Fee'!NN51&gt;0,"✔","-")</f>
        <v>-</v>
      </c>
      <c r="EA46" s="143" t="str">
        <f>IF('Design Fee'!NO51&gt;0,"✔","-")</f>
        <v>-</v>
      </c>
      <c r="EB46" s="143" t="str">
        <f>IF('Design Fee'!NP51&gt;0,"✔","-")</f>
        <v>-</v>
      </c>
      <c r="EC46" s="143" t="str">
        <f>IF('Design Fee'!NQ51&gt;0,"✔","-")</f>
        <v>-</v>
      </c>
      <c r="ED46" s="144" t="str">
        <f>IF('Design Fee'!NS51&gt;0,"✔","-")</f>
        <v>-</v>
      </c>
      <c r="EE46" s="144" t="str">
        <f>IF('Design Fee'!NT51&gt;0,"✔","-")</f>
        <v>-</v>
      </c>
      <c r="EF46" s="144" t="str">
        <f>IF('Design Fee'!NU51&gt;0,"✔","-")</f>
        <v>-</v>
      </c>
      <c r="EG46" s="144" t="str">
        <f>IF('Design Fee'!NV51&gt;0,"✔","-")</f>
        <v>-</v>
      </c>
      <c r="EH46" s="144" t="str">
        <f>IF('Design Fee'!NW51&gt;0,"✔","-")</f>
        <v>-</v>
      </c>
      <c r="EI46" s="154"/>
      <c r="EJ46" s="143" t="str">
        <f>IF('Design Fee'!OR51&gt;0,"✔","-")</f>
        <v>-</v>
      </c>
      <c r="EK46" s="143" t="str">
        <f>IF('Design Fee'!OS51&gt;0,"✔","-")</f>
        <v>-</v>
      </c>
      <c r="EL46" s="143" t="str">
        <f>IF('Design Fee'!OT51&gt;0,"✔","-")</f>
        <v>-</v>
      </c>
      <c r="EM46" s="143" t="str">
        <f>IF('Design Fee'!OU51&gt;0,"✔","-")</f>
        <v>-</v>
      </c>
      <c r="EN46" s="143" t="str">
        <f>IF('Design Fee'!OV51&gt;0,"✔","-")</f>
        <v>-</v>
      </c>
      <c r="EO46" s="144" t="str">
        <f>IF('Design Fee'!OX51&gt;0,"✔","-")</f>
        <v>-</v>
      </c>
      <c r="EP46" s="144" t="str">
        <f>IF('Design Fee'!OY51&gt;0,"✔","-")</f>
        <v>-</v>
      </c>
      <c r="EQ46" s="144" t="str">
        <f>IF('Design Fee'!OZ51&gt;0,"✔","-")</f>
        <v>-</v>
      </c>
      <c r="ER46" s="144" t="str">
        <f>IF('Design Fee'!PA51&gt;0,"✔","-")</f>
        <v>-</v>
      </c>
      <c r="ES46" s="144" t="str">
        <f>IF('Design Fee'!PB51&gt;0,"✔","-")</f>
        <v>-</v>
      </c>
      <c r="ET46" s="154"/>
    </row>
    <row r="47" spans="2:150" ht="11.85" hidden="1" customHeight="1" outlineLevel="2">
      <c r="B47" s="157"/>
      <c r="C47" s="138">
        <v>8</v>
      </c>
      <c r="D47" s="78" t="s">
        <v>50</v>
      </c>
      <c r="F47" s="390"/>
      <c r="G47" s="390"/>
      <c r="H47" s="390"/>
      <c r="I47" s="569"/>
      <c r="J47" s="78"/>
      <c r="K47" s="149" t="str">
        <f>IF('Design Fee'!AU52&gt;0,"✔","-")</f>
        <v>-</v>
      </c>
      <c r="L47" s="140"/>
      <c r="M47" s="141" t="str">
        <f>IF('Design Fee'!AZ52&gt;0,"✔","-")</f>
        <v>-</v>
      </c>
      <c r="N47" s="141" t="str">
        <f>IF('Design Fee'!BA52&gt;0,"✔","-")</f>
        <v>-</v>
      </c>
      <c r="O47" s="141" t="str">
        <f>IF('Design Fee'!BB52&gt;0,"✔","-")</f>
        <v>-</v>
      </c>
      <c r="P47" s="141" t="str">
        <f>IF('Design Fee'!BC52&gt;0,"✔","-")</f>
        <v>-</v>
      </c>
      <c r="Q47" s="141" t="str">
        <f>IF('Design Fee'!BD52&gt;0,"✔","-")</f>
        <v>-</v>
      </c>
      <c r="R47" s="142" t="str">
        <f>IF('Design Fee'!BF52&gt;0,"✔","-")</f>
        <v>-</v>
      </c>
      <c r="S47" s="142" t="str">
        <f>IF('Design Fee'!BG52&gt;0,"✔","-")</f>
        <v>-</v>
      </c>
      <c r="T47" s="142" t="str">
        <f>IF('Design Fee'!BH52&gt;0,"✔","-")</f>
        <v>-</v>
      </c>
      <c r="U47" s="142" t="str">
        <f>IF('Design Fee'!BI52&gt;0,"✔","-")</f>
        <v>-</v>
      </c>
      <c r="V47" s="142" t="str">
        <f>IF('Design Fee'!BJ52&gt;0,"✔","-")</f>
        <v>-</v>
      </c>
      <c r="W47" s="348"/>
      <c r="X47" s="143" t="str">
        <f>IF('Design Fee'!CE52&gt;0,"✔","-")</f>
        <v>-</v>
      </c>
      <c r="Y47" s="143" t="str">
        <f>IF('Design Fee'!CF52&gt;0,"✔","-")</f>
        <v>-</v>
      </c>
      <c r="Z47" s="143" t="str">
        <f>IF('Design Fee'!CG52&gt;0,"✔","-")</f>
        <v>-</v>
      </c>
      <c r="AA47" s="143" t="str">
        <f>IF('Design Fee'!CH52&gt;0,"✔","-")</f>
        <v>-</v>
      </c>
      <c r="AB47" s="143" t="str">
        <f>IF('Design Fee'!CI52&gt;0,"✔","-")</f>
        <v>-</v>
      </c>
      <c r="AC47" s="144" t="str">
        <f>IF('Design Fee'!CK52&gt;0,"✔","-")</f>
        <v>-</v>
      </c>
      <c r="AD47" s="144" t="str">
        <f>IF('Design Fee'!CL52&gt;0,"✔","-")</f>
        <v>-</v>
      </c>
      <c r="AE47" s="144" t="str">
        <f>IF('Design Fee'!CM52&gt;0,"✔","-")</f>
        <v>-</v>
      </c>
      <c r="AF47" s="144" t="str">
        <f>IF('Design Fee'!CN52&gt;0,"✔","-")</f>
        <v>-</v>
      </c>
      <c r="AG47" s="144" t="str">
        <f>IF('Design Fee'!CO52&gt;0,"✔","-")</f>
        <v>-</v>
      </c>
      <c r="AH47" s="154"/>
      <c r="AI47" s="143" t="str">
        <f>IF('Design Fee'!DJ52&gt;0,"✔","-")</f>
        <v>-</v>
      </c>
      <c r="AJ47" s="143" t="str">
        <f>IF('Design Fee'!DK52&gt;0,"✔","-")</f>
        <v>-</v>
      </c>
      <c r="AK47" s="143" t="str">
        <f>IF('Design Fee'!DL52&gt;0,"✔","-")</f>
        <v>-</v>
      </c>
      <c r="AL47" s="143" t="str">
        <f>IF('Design Fee'!DM52&gt;0,"✔","-")</f>
        <v>-</v>
      </c>
      <c r="AM47" s="143" t="str">
        <f>IF('Design Fee'!DN52&gt;0,"✔","-")</f>
        <v>-</v>
      </c>
      <c r="AN47" s="144" t="str">
        <f>IF('Design Fee'!DP52&gt;0,"✔","-")</f>
        <v>-</v>
      </c>
      <c r="AO47" s="144" t="str">
        <f>IF('Design Fee'!DQ52&gt;0,"✔","-")</f>
        <v>-</v>
      </c>
      <c r="AP47" s="144" t="str">
        <f>IF('Design Fee'!DR52&gt;0,"✔","-")</f>
        <v>-</v>
      </c>
      <c r="AQ47" s="144" t="str">
        <f>IF('Design Fee'!DS52&gt;0,"✔","-")</f>
        <v>-</v>
      </c>
      <c r="AR47" s="144" t="str">
        <f>IF('Design Fee'!DT52&gt;0,"✔","-")</f>
        <v>-</v>
      </c>
      <c r="AS47" s="154"/>
      <c r="AT47" s="149" t="str">
        <f>IF('Design Fee'!EO52&gt;0,"✔","-")</f>
        <v>-</v>
      </c>
      <c r="AU47" s="146"/>
      <c r="AV47" s="141" t="str">
        <f>IF('Design Fee'!ET52&gt;0,"✔","-")</f>
        <v>-</v>
      </c>
      <c r="AW47" s="141" t="str">
        <f>IF('Design Fee'!EU52&gt;0,"✔","-")</f>
        <v>-</v>
      </c>
      <c r="AX47" s="141" t="str">
        <f>IF('Design Fee'!EV52&gt;0,"✔","-")</f>
        <v>-</v>
      </c>
      <c r="AY47" s="141" t="str">
        <f>IF('Design Fee'!EW52&gt;0,"✔","-")</f>
        <v>-</v>
      </c>
      <c r="AZ47" s="141" t="str">
        <f>IF('Design Fee'!EX52&gt;0,"✔","-")</f>
        <v>-</v>
      </c>
      <c r="BA47" s="142" t="str">
        <f>IF('Design Fee'!EZ52&gt;0,"✔","-")</f>
        <v>-</v>
      </c>
      <c r="BB47" s="142" t="str">
        <f>IF('Design Fee'!FA52&gt;0,"✔","-")</f>
        <v>-</v>
      </c>
      <c r="BC47" s="142" t="str">
        <f>IF('Design Fee'!FB52&gt;0,"✔","-")</f>
        <v>-</v>
      </c>
      <c r="BD47" s="142" t="str">
        <f>IF('Design Fee'!FC52&gt;0,"✔","-")</f>
        <v>-</v>
      </c>
      <c r="BE47" s="142" t="str">
        <f>IF('Design Fee'!FD52&gt;0,"✔","-")</f>
        <v>-</v>
      </c>
      <c r="BF47" s="127"/>
      <c r="BG47" s="143" t="str">
        <f>IF('Design Fee'!FY52&gt;0,"✔","-")</f>
        <v>-</v>
      </c>
      <c r="BH47" s="143" t="str">
        <f>IF('Design Fee'!FZ52&gt;0,"✔","-")</f>
        <v>-</v>
      </c>
      <c r="BI47" s="143" t="str">
        <f>IF('Design Fee'!GA52&gt;0,"✔","-")</f>
        <v>-</v>
      </c>
      <c r="BJ47" s="143" t="str">
        <f>IF('Design Fee'!GB52&gt;0,"✔","-")</f>
        <v>-</v>
      </c>
      <c r="BK47" s="143" t="str">
        <f>IF('Design Fee'!GC52&gt;0,"✔","-")</f>
        <v>-</v>
      </c>
      <c r="BL47" s="144" t="str">
        <f>IF('Design Fee'!GE52&gt;0,"✔","-")</f>
        <v>-</v>
      </c>
      <c r="BM47" s="144" t="str">
        <f>IF('Design Fee'!GF52&gt;0,"✔","-")</f>
        <v>-</v>
      </c>
      <c r="BN47" s="144" t="str">
        <f>IF('Design Fee'!GG52&gt;0,"✔","-")</f>
        <v>-</v>
      </c>
      <c r="BO47" s="144" t="str">
        <f>IF('Design Fee'!GH52&gt;0,"✔","-")</f>
        <v>-</v>
      </c>
      <c r="BP47" s="144" t="str">
        <f>IF('Design Fee'!GI52&gt;0,"✔","-")</f>
        <v>-</v>
      </c>
      <c r="BQ47" s="154"/>
      <c r="BR47" s="143" t="str">
        <f>IF('Design Fee'!HD52&gt;0,"✔","-")</f>
        <v>-</v>
      </c>
      <c r="BS47" s="143" t="str">
        <f>IF('Design Fee'!HE52&gt;0,"✔","-")</f>
        <v>-</v>
      </c>
      <c r="BT47" s="143" t="str">
        <f>IF('Design Fee'!HF52&gt;0,"✔","-")</f>
        <v>-</v>
      </c>
      <c r="BU47" s="143" t="str">
        <f>IF('Design Fee'!HG52&gt;0,"✔","-")</f>
        <v>-</v>
      </c>
      <c r="BV47" s="143" t="str">
        <f>IF('Design Fee'!HH52&gt;0,"✔","-")</f>
        <v>-</v>
      </c>
      <c r="BW47" s="144" t="str">
        <f>IF('Design Fee'!HJ52&gt;0,"✔","-")</f>
        <v>-</v>
      </c>
      <c r="BX47" s="144" t="str">
        <f>IF('Design Fee'!HK52&gt;0,"✔","-")</f>
        <v>-</v>
      </c>
      <c r="BY47" s="144" t="str">
        <f>IF('Design Fee'!HL52&gt;0,"✔","-")</f>
        <v>-</v>
      </c>
      <c r="BZ47" s="144" t="str">
        <f>IF('Design Fee'!HM52&gt;0,"✔","-")</f>
        <v>-</v>
      </c>
      <c r="CA47" s="144" t="str">
        <f>IF('Design Fee'!HN52&gt;0,"✔","-")</f>
        <v>-</v>
      </c>
      <c r="CB47" s="154"/>
      <c r="CC47" s="149" t="str">
        <f>IF('Design Fee'!II52&gt;0,"✔","-")</f>
        <v>-</v>
      </c>
      <c r="CD47" s="146"/>
      <c r="CE47" s="141" t="str">
        <f>IF('Design Fee'!IN52&gt;0,"✔","-")</f>
        <v>-</v>
      </c>
      <c r="CF47" s="141" t="str">
        <f>IF('Design Fee'!IO52&gt;0,"✔","-")</f>
        <v>-</v>
      </c>
      <c r="CG47" s="141" t="str">
        <f>IF('Design Fee'!IP52&gt;0,"✔","-")</f>
        <v>-</v>
      </c>
      <c r="CH47" s="141" t="str">
        <f>IF('Design Fee'!IQ52&gt;0,"✔","-")</f>
        <v>-</v>
      </c>
      <c r="CI47" s="141" t="str">
        <f>IF('Design Fee'!IR52&gt;0,"✔","-")</f>
        <v>-</v>
      </c>
      <c r="CJ47" s="142" t="str">
        <f>IF('Design Fee'!IT52&gt;0,"✔","-")</f>
        <v>-</v>
      </c>
      <c r="CK47" s="142" t="str">
        <f>IF('Design Fee'!IU52&gt;0,"✔","-")</f>
        <v>-</v>
      </c>
      <c r="CL47" s="142" t="str">
        <f>IF('Design Fee'!IV52&gt;0,"✔","-")</f>
        <v>-</v>
      </c>
      <c r="CM47" s="142" t="str">
        <f>IF('Design Fee'!IW52&gt;0,"✔","-")</f>
        <v>-</v>
      </c>
      <c r="CN47" s="142" t="str">
        <f>IF('Design Fee'!IX52&gt;0,"✔","-")</f>
        <v>-</v>
      </c>
      <c r="CO47" s="127"/>
      <c r="CP47" s="143" t="str">
        <f>IF('Design Fee'!JS52&gt;0,"✔","-")</f>
        <v>-</v>
      </c>
      <c r="CQ47" s="143" t="str">
        <f>IF('Design Fee'!JT52&gt;0,"✔","-")</f>
        <v>-</v>
      </c>
      <c r="CR47" s="143" t="str">
        <f>IF('Design Fee'!JU52&gt;0,"✔","-")</f>
        <v>-</v>
      </c>
      <c r="CS47" s="143" t="str">
        <f>IF('Design Fee'!JV52&gt;0,"✔","-")</f>
        <v>-</v>
      </c>
      <c r="CT47" s="143" t="str">
        <f>IF('Design Fee'!JW52&gt;0,"✔","-")</f>
        <v>-</v>
      </c>
      <c r="CU47" s="144" t="str">
        <f>IF('Design Fee'!JY52&gt;0,"✔","-")</f>
        <v>-</v>
      </c>
      <c r="CV47" s="144" t="str">
        <f>IF('Design Fee'!JZ52&gt;0,"✔","-")</f>
        <v>-</v>
      </c>
      <c r="CW47" s="144" t="str">
        <f>IF('Design Fee'!KA52&gt;0,"✔","-")</f>
        <v>-</v>
      </c>
      <c r="CX47" s="144" t="str">
        <f>IF('Design Fee'!KB52&gt;0,"✔","-")</f>
        <v>-</v>
      </c>
      <c r="CY47" s="144" t="str">
        <f>IF('Design Fee'!KC52&gt;0,"✔","-")</f>
        <v>-</v>
      </c>
      <c r="CZ47" s="154"/>
      <c r="DA47" s="143" t="str">
        <f>IF('Design Fee'!KX52&gt;0,"✔","-")</f>
        <v>-</v>
      </c>
      <c r="DB47" s="143" t="str">
        <f>IF('Design Fee'!KY52&gt;0,"✔","-")</f>
        <v>-</v>
      </c>
      <c r="DC47" s="143" t="str">
        <f>IF('Design Fee'!KZ52&gt;0,"✔","-")</f>
        <v>-</v>
      </c>
      <c r="DD47" s="143" t="str">
        <f>IF('Design Fee'!LA52&gt;0,"✔","-")</f>
        <v>-</v>
      </c>
      <c r="DE47" s="143" t="str">
        <f>IF('Design Fee'!LB52&gt;0,"✔","-")</f>
        <v>-</v>
      </c>
      <c r="DF47" s="144" t="str">
        <f>IF('Design Fee'!LD52&gt;0,"✔","-")</f>
        <v>-</v>
      </c>
      <c r="DG47" s="144" t="str">
        <f>IF('Design Fee'!LE52&gt;0,"✔","-")</f>
        <v>-</v>
      </c>
      <c r="DH47" s="144" t="str">
        <f>IF('Design Fee'!LF52&gt;0,"✔","-")</f>
        <v>-</v>
      </c>
      <c r="DI47" s="144" t="str">
        <f>IF('Design Fee'!LG52&gt;0,"✔","-")</f>
        <v>-</v>
      </c>
      <c r="DJ47" s="144" t="str">
        <f>IF('Design Fee'!LH52&gt;0,"✔","-")</f>
        <v>-</v>
      </c>
      <c r="DK47" s="154"/>
      <c r="DL47" s="149" t="str">
        <f>IF('Design Fee'!MC52&gt;0,"✔","-")</f>
        <v>-</v>
      </c>
      <c r="DM47" s="146"/>
      <c r="DN47" s="141" t="str">
        <f>IF('Design Fee'!MH52&gt;0,"✔","-")</f>
        <v>-</v>
      </c>
      <c r="DO47" s="141" t="str">
        <f>IF('Design Fee'!MI52&gt;0,"✔","-")</f>
        <v>-</v>
      </c>
      <c r="DP47" s="141" t="str">
        <f>IF('Design Fee'!MJ52&gt;0,"✔","-")</f>
        <v>-</v>
      </c>
      <c r="DQ47" s="141" t="str">
        <f>IF('Design Fee'!MK52&gt;0,"✔","-")</f>
        <v>-</v>
      </c>
      <c r="DR47" s="141" t="str">
        <f>IF('Design Fee'!ML52&gt;0,"✔","-")</f>
        <v>-</v>
      </c>
      <c r="DS47" s="142" t="str">
        <f>IF('Design Fee'!MN52&gt;0,"✔","-")</f>
        <v>-</v>
      </c>
      <c r="DT47" s="142" t="str">
        <f>IF('Design Fee'!MO52&gt;0,"✔","-")</f>
        <v>-</v>
      </c>
      <c r="DU47" s="142" t="str">
        <f>IF('Design Fee'!MP52&gt;0,"✔","-")</f>
        <v>-</v>
      </c>
      <c r="DV47" s="142" t="str">
        <f>IF('Design Fee'!MQ52&gt;0,"✔","-")</f>
        <v>-</v>
      </c>
      <c r="DW47" s="142" t="str">
        <f>IF('Design Fee'!MR52&gt;0,"✔","-")</f>
        <v>-</v>
      </c>
      <c r="DX47" s="127"/>
      <c r="DY47" s="143" t="str">
        <f>IF('Design Fee'!NM52&gt;0,"✔","-")</f>
        <v>-</v>
      </c>
      <c r="DZ47" s="143" t="str">
        <f>IF('Design Fee'!NN52&gt;0,"✔","-")</f>
        <v>-</v>
      </c>
      <c r="EA47" s="143" t="str">
        <f>IF('Design Fee'!NO52&gt;0,"✔","-")</f>
        <v>-</v>
      </c>
      <c r="EB47" s="143" t="str">
        <f>IF('Design Fee'!NP52&gt;0,"✔","-")</f>
        <v>-</v>
      </c>
      <c r="EC47" s="143" t="str">
        <f>IF('Design Fee'!NQ52&gt;0,"✔","-")</f>
        <v>-</v>
      </c>
      <c r="ED47" s="144" t="str">
        <f>IF('Design Fee'!NS52&gt;0,"✔","-")</f>
        <v>-</v>
      </c>
      <c r="EE47" s="144" t="str">
        <f>IF('Design Fee'!NT52&gt;0,"✔","-")</f>
        <v>-</v>
      </c>
      <c r="EF47" s="144" t="str">
        <f>IF('Design Fee'!NU52&gt;0,"✔","-")</f>
        <v>-</v>
      </c>
      <c r="EG47" s="144" t="str">
        <f>IF('Design Fee'!NV52&gt;0,"✔","-")</f>
        <v>-</v>
      </c>
      <c r="EH47" s="144" t="str">
        <f>IF('Design Fee'!NW52&gt;0,"✔","-")</f>
        <v>-</v>
      </c>
      <c r="EI47" s="154"/>
      <c r="EJ47" s="143" t="str">
        <f>IF('Design Fee'!OR52&gt;0,"✔","-")</f>
        <v>-</v>
      </c>
      <c r="EK47" s="143" t="str">
        <f>IF('Design Fee'!OS52&gt;0,"✔","-")</f>
        <v>-</v>
      </c>
      <c r="EL47" s="143" t="str">
        <f>IF('Design Fee'!OT52&gt;0,"✔","-")</f>
        <v>-</v>
      </c>
      <c r="EM47" s="143" t="str">
        <f>IF('Design Fee'!OU52&gt;0,"✔","-")</f>
        <v>-</v>
      </c>
      <c r="EN47" s="143" t="str">
        <f>IF('Design Fee'!OV52&gt;0,"✔","-")</f>
        <v>-</v>
      </c>
      <c r="EO47" s="144" t="str">
        <f>IF('Design Fee'!OX52&gt;0,"✔","-")</f>
        <v>-</v>
      </c>
      <c r="EP47" s="144" t="str">
        <f>IF('Design Fee'!OY52&gt;0,"✔","-")</f>
        <v>-</v>
      </c>
      <c r="EQ47" s="144" t="str">
        <f>IF('Design Fee'!OZ52&gt;0,"✔","-")</f>
        <v>-</v>
      </c>
      <c r="ER47" s="144" t="str">
        <f>IF('Design Fee'!PA52&gt;0,"✔","-")</f>
        <v>-</v>
      </c>
      <c r="ES47" s="144" t="str">
        <f>IF('Design Fee'!PB52&gt;0,"✔","-")</f>
        <v>-</v>
      </c>
      <c r="ET47" s="154"/>
    </row>
    <row r="48" spans="2:150" ht="3" customHeight="1">
      <c r="C48" s="138"/>
      <c r="F48" s="390"/>
      <c r="G48" s="390"/>
      <c r="H48" s="390"/>
      <c r="I48" s="569"/>
      <c r="J48" s="78"/>
      <c r="K48" s="147"/>
      <c r="L48" s="140"/>
      <c r="M48" s="141"/>
      <c r="N48" s="141"/>
      <c r="O48" s="141"/>
      <c r="P48" s="141"/>
      <c r="Q48" s="141"/>
      <c r="R48" s="124"/>
      <c r="S48" s="124"/>
      <c r="T48" s="124"/>
      <c r="U48" s="124"/>
      <c r="V48" s="124"/>
      <c r="W48" s="348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45"/>
      <c r="AT48" s="147"/>
      <c r="AU48" s="14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7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45"/>
      <c r="BR48" s="126"/>
      <c r="BS48" s="126"/>
      <c r="BT48" s="126"/>
      <c r="BU48" s="126"/>
      <c r="BV48" s="126"/>
      <c r="BW48" s="126"/>
      <c r="BX48" s="126"/>
      <c r="BY48" s="126"/>
      <c r="BZ48" s="126"/>
      <c r="CA48" s="126"/>
      <c r="CB48" s="145"/>
      <c r="CC48" s="147"/>
      <c r="CD48" s="146"/>
      <c r="CE48" s="126"/>
      <c r="CF48" s="126"/>
      <c r="CG48" s="126"/>
      <c r="CH48" s="126"/>
      <c r="CI48" s="126"/>
      <c r="CJ48" s="126"/>
      <c r="CK48" s="126"/>
      <c r="CL48" s="126"/>
      <c r="CM48" s="126"/>
      <c r="CN48" s="126"/>
      <c r="CO48" s="127"/>
      <c r="CP48" s="126"/>
      <c r="CQ48" s="126"/>
      <c r="CR48" s="126"/>
      <c r="CS48" s="126"/>
      <c r="CT48" s="126"/>
      <c r="CU48" s="126"/>
      <c r="CV48" s="126"/>
      <c r="CW48" s="126"/>
      <c r="CX48" s="126"/>
      <c r="CY48" s="126"/>
      <c r="CZ48" s="145"/>
      <c r="DA48" s="126"/>
      <c r="DB48" s="126"/>
      <c r="DC48" s="126"/>
      <c r="DD48" s="126"/>
      <c r="DE48" s="126"/>
      <c r="DF48" s="126"/>
      <c r="DG48" s="126"/>
      <c r="DH48" s="126"/>
      <c r="DI48" s="126"/>
      <c r="DJ48" s="126"/>
      <c r="DK48" s="145"/>
      <c r="DL48" s="147"/>
      <c r="DM48" s="146"/>
      <c r="DN48" s="126"/>
      <c r="DO48" s="126"/>
      <c r="DP48" s="126"/>
      <c r="DQ48" s="126"/>
      <c r="DR48" s="126"/>
      <c r="DS48" s="126"/>
      <c r="DT48" s="126"/>
      <c r="DU48" s="126"/>
      <c r="DV48" s="126"/>
      <c r="DW48" s="126"/>
      <c r="DX48" s="127"/>
      <c r="DY48" s="126"/>
      <c r="DZ48" s="126"/>
      <c r="EA48" s="126"/>
      <c r="EB48" s="126"/>
      <c r="EC48" s="126"/>
      <c r="ED48" s="126"/>
      <c r="EE48" s="126"/>
      <c r="EF48" s="126"/>
      <c r="EG48" s="126"/>
      <c r="EH48" s="126"/>
      <c r="EI48" s="145"/>
      <c r="EJ48" s="126"/>
      <c r="EK48" s="126"/>
      <c r="EL48" s="126"/>
      <c r="EM48" s="126"/>
      <c r="EN48" s="126"/>
      <c r="EO48" s="126"/>
      <c r="EP48" s="126"/>
      <c r="EQ48" s="126"/>
      <c r="ER48" s="126"/>
      <c r="ES48" s="126"/>
      <c r="ET48" s="145"/>
    </row>
    <row r="49" spans="2:150" ht="18" collapsed="1">
      <c r="B49" s="76"/>
      <c r="C49" s="719" t="s">
        <v>51</v>
      </c>
      <c r="D49" s="719"/>
      <c r="E49" s="388"/>
      <c r="F49" s="394">
        <f>F51+F63+F69+F79+F85</f>
        <v>74</v>
      </c>
      <c r="G49" s="394">
        <f t="shared" ref="G49:I49" si="8">G51+G63+G69+G79+G85</f>
        <v>16</v>
      </c>
      <c r="H49" s="394">
        <f t="shared" ref="H49" si="9">H51+H63+H69+H79+H85</f>
        <v>7</v>
      </c>
      <c r="I49" s="567">
        <f t="shared" si="8"/>
        <v>58</v>
      </c>
      <c r="J49" s="109"/>
      <c r="K49" s="567"/>
      <c r="L49" s="110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347"/>
      <c r="X49" s="567"/>
      <c r="Y49" s="567"/>
      <c r="Z49" s="567"/>
      <c r="AA49" s="567"/>
      <c r="AB49" s="567"/>
      <c r="AC49" s="567"/>
      <c r="AD49" s="567"/>
      <c r="AE49" s="567"/>
      <c r="AF49" s="567"/>
      <c r="AG49" s="567"/>
      <c r="AH49" s="107"/>
      <c r="AI49" s="567"/>
      <c r="AJ49" s="567"/>
      <c r="AK49" s="567"/>
      <c r="AL49" s="567"/>
      <c r="AM49" s="567"/>
      <c r="AN49" s="567"/>
      <c r="AO49" s="567"/>
      <c r="AP49" s="567"/>
      <c r="AQ49" s="567"/>
      <c r="AR49" s="567"/>
      <c r="AS49" s="107"/>
      <c r="AT49" s="567"/>
      <c r="AU49" s="110"/>
      <c r="AV49" s="567"/>
      <c r="AW49" s="567"/>
      <c r="AX49" s="567"/>
      <c r="AY49" s="567"/>
      <c r="AZ49" s="567"/>
      <c r="BA49" s="567"/>
      <c r="BB49" s="567"/>
      <c r="BC49" s="567"/>
      <c r="BD49" s="567"/>
      <c r="BE49" s="567"/>
      <c r="BF49" s="347"/>
      <c r="BG49" s="567"/>
      <c r="BH49" s="567"/>
      <c r="BI49" s="567"/>
      <c r="BJ49" s="567"/>
      <c r="BK49" s="567"/>
      <c r="BL49" s="567"/>
      <c r="BM49" s="567"/>
      <c r="BN49" s="567"/>
      <c r="BO49" s="567"/>
      <c r="BP49" s="567"/>
      <c r="BQ49" s="107"/>
      <c r="BR49" s="567"/>
      <c r="BS49" s="567"/>
      <c r="BT49" s="567"/>
      <c r="BU49" s="567"/>
      <c r="BV49" s="567"/>
      <c r="BW49" s="567"/>
      <c r="BX49" s="567"/>
      <c r="BY49" s="567"/>
      <c r="BZ49" s="567"/>
      <c r="CA49" s="567"/>
      <c r="CB49" s="107"/>
      <c r="CC49" s="567"/>
      <c r="CD49" s="110"/>
      <c r="CE49" s="567"/>
      <c r="CF49" s="567"/>
      <c r="CG49" s="567"/>
      <c r="CH49" s="567"/>
      <c r="CI49" s="567"/>
      <c r="CJ49" s="567"/>
      <c r="CK49" s="567"/>
      <c r="CL49" s="567"/>
      <c r="CM49" s="567"/>
      <c r="CN49" s="567"/>
      <c r="CO49" s="347"/>
      <c r="CP49" s="567"/>
      <c r="CQ49" s="567"/>
      <c r="CR49" s="567"/>
      <c r="CS49" s="567"/>
      <c r="CT49" s="567"/>
      <c r="CU49" s="567"/>
      <c r="CV49" s="567"/>
      <c r="CW49" s="567"/>
      <c r="CX49" s="567"/>
      <c r="CY49" s="567"/>
      <c r="CZ49" s="107"/>
      <c r="DA49" s="567"/>
      <c r="DB49" s="567"/>
      <c r="DC49" s="567"/>
      <c r="DD49" s="567"/>
      <c r="DE49" s="567"/>
      <c r="DF49" s="567"/>
      <c r="DG49" s="567"/>
      <c r="DH49" s="567"/>
      <c r="DI49" s="567"/>
      <c r="DJ49" s="567"/>
      <c r="DK49" s="107"/>
      <c r="DL49" s="567"/>
      <c r="DM49" s="110"/>
      <c r="DN49" s="567"/>
      <c r="DO49" s="567"/>
      <c r="DP49" s="567"/>
      <c r="DQ49" s="567"/>
      <c r="DR49" s="567"/>
      <c r="DS49" s="567"/>
      <c r="DT49" s="567"/>
      <c r="DU49" s="567"/>
      <c r="DV49" s="567"/>
      <c r="DW49" s="567"/>
      <c r="DX49" s="347"/>
      <c r="DY49" s="567"/>
      <c r="DZ49" s="567"/>
      <c r="EA49" s="567"/>
      <c r="EB49" s="567"/>
      <c r="EC49" s="567"/>
      <c r="ED49" s="567"/>
      <c r="EE49" s="567"/>
      <c r="EF49" s="567"/>
      <c r="EG49" s="567"/>
      <c r="EH49" s="567"/>
      <c r="EI49" s="107"/>
      <c r="EJ49" s="567"/>
      <c r="EK49" s="567"/>
      <c r="EL49" s="567"/>
      <c r="EM49" s="567"/>
      <c r="EN49" s="567"/>
      <c r="EO49" s="567"/>
      <c r="EP49" s="567"/>
      <c r="EQ49" s="567"/>
      <c r="ER49" s="567"/>
      <c r="ES49" s="567"/>
      <c r="ET49" s="145"/>
    </row>
    <row r="50" spans="2:150" ht="3" hidden="1" customHeight="1" outlineLevel="1">
      <c r="D50" s="108"/>
      <c r="E50" s="108"/>
      <c r="F50" s="392"/>
      <c r="G50" s="392"/>
      <c r="H50" s="392"/>
      <c r="I50" s="571"/>
      <c r="J50" s="109"/>
      <c r="L50" s="110"/>
      <c r="M50" s="158"/>
      <c r="N50" s="158"/>
      <c r="O50" s="158"/>
      <c r="P50" s="158"/>
      <c r="Q50" s="158"/>
      <c r="R50" s="124"/>
      <c r="S50" s="124"/>
      <c r="T50" s="124"/>
      <c r="U50" s="124"/>
      <c r="V50" s="124"/>
      <c r="W50" s="348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45"/>
      <c r="AU50" s="100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7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45"/>
      <c r="BR50" s="126"/>
      <c r="BS50" s="126"/>
      <c r="BT50" s="126"/>
      <c r="BU50" s="126"/>
      <c r="BV50" s="126"/>
      <c r="BW50" s="126"/>
      <c r="BX50" s="126"/>
      <c r="BY50" s="126"/>
      <c r="BZ50" s="126"/>
      <c r="CA50" s="126"/>
      <c r="CB50" s="145"/>
      <c r="CD50" s="100"/>
      <c r="CE50" s="126"/>
      <c r="CF50" s="126"/>
      <c r="CG50" s="126"/>
      <c r="CH50" s="126"/>
      <c r="CI50" s="126"/>
      <c r="CJ50" s="126"/>
      <c r="CK50" s="126"/>
      <c r="CL50" s="126"/>
      <c r="CM50" s="126"/>
      <c r="CN50" s="126"/>
      <c r="CO50" s="127"/>
      <c r="CP50" s="126"/>
      <c r="CQ50" s="126"/>
      <c r="CR50" s="126"/>
      <c r="CS50" s="126"/>
      <c r="CT50" s="126"/>
      <c r="CU50" s="126"/>
      <c r="CV50" s="126"/>
      <c r="CW50" s="126"/>
      <c r="CX50" s="126"/>
      <c r="CY50" s="126"/>
      <c r="CZ50" s="145"/>
      <c r="DA50" s="126"/>
      <c r="DB50" s="126"/>
      <c r="DC50" s="126"/>
      <c r="DD50" s="126"/>
      <c r="DE50" s="126"/>
      <c r="DF50" s="126"/>
      <c r="DG50" s="126"/>
      <c r="DH50" s="126"/>
      <c r="DI50" s="126"/>
      <c r="DJ50" s="126"/>
      <c r="DK50" s="145"/>
      <c r="DM50" s="100"/>
      <c r="DN50" s="126"/>
      <c r="DO50" s="126"/>
      <c r="DP50" s="126"/>
      <c r="DQ50" s="126"/>
      <c r="DR50" s="126"/>
      <c r="DS50" s="126"/>
      <c r="DT50" s="126"/>
      <c r="DU50" s="126"/>
      <c r="DV50" s="126"/>
      <c r="DW50" s="126"/>
      <c r="DX50" s="127"/>
      <c r="DY50" s="126"/>
      <c r="DZ50" s="126"/>
      <c r="EA50" s="126"/>
      <c r="EB50" s="126"/>
      <c r="EC50" s="126"/>
      <c r="ED50" s="126"/>
      <c r="EE50" s="126"/>
      <c r="EF50" s="126"/>
      <c r="EG50" s="126"/>
      <c r="EH50" s="126"/>
      <c r="EI50" s="145"/>
      <c r="EJ50" s="126"/>
      <c r="EK50" s="126"/>
      <c r="EL50" s="126"/>
      <c r="EM50" s="126"/>
      <c r="EN50" s="126"/>
      <c r="EO50" s="126"/>
      <c r="EP50" s="126"/>
      <c r="EQ50" s="126"/>
      <c r="ER50" s="126"/>
      <c r="ES50" s="126"/>
      <c r="ET50" s="145"/>
    </row>
    <row r="51" spans="2:150" ht="11.85" hidden="1" customHeight="1" outlineLevel="1">
      <c r="B51" s="129"/>
      <c r="C51" s="129" t="s">
        <v>52</v>
      </c>
      <c r="D51" s="130" t="s">
        <v>53</v>
      </c>
      <c r="E51" s="389"/>
      <c r="F51" s="553">
        <f>SUM(F52:F61)</f>
        <v>21</v>
      </c>
      <c r="G51" s="553">
        <f t="shared" ref="G51:I51" si="10">SUM(G52:G61)</f>
        <v>7</v>
      </c>
      <c r="H51" s="553">
        <f t="shared" ref="H51" si="11">SUM(H52:H61)</f>
        <v>3</v>
      </c>
      <c r="I51" s="572">
        <f t="shared" si="10"/>
        <v>14</v>
      </c>
      <c r="J51" s="130"/>
      <c r="K51" s="678">
        <f>COUNTIF(K52:K61,"✔")</f>
        <v>10</v>
      </c>
      <c r="L51" s="132"/>
      <c r="M51" s="555">
        <f>COUNTIF(M52:M61,"✔")</f>
        <v>9</v>
      </c>
      <c r="N51" s="555">
        <f t="shared" ref="N51:AR51" si="12">COUNTIF(N52:N61,"✔")</f>
        <v>6</v>
      </c>
      <c r="O51" s="555">
        <f t="shared" si="12"/>
        <v>3</v>
      </c>
      <c r="P51" s="555">
        <f t="shared" si="12"/>
        <v>0</v>
      </c>
      <c r="Q51" s="555">
        <f t="shared" si="12"/>
        <v>0</v>
      </c>
      <c r="R51" s="555">
        <f t="shared" si="12"/>
        <v>1</v>
      </c>
      <c r="S51" s="555">
        <f t="shared" si="12"/>
        <v>0</v>
      </c>
      <c r="T51" s="555">
        <f t="shared" si="12"/>
        <v>1</v>
      </c>
      <c r="U51" s="555">
        <f t="shared" si="12"/>
        <v>0</v>
      </c>
      <c r="V51" s="555">
        <f t="shared" si="12"/>
        <v>0</v>
      </c>
      <c r="W51" s="555"/>
      <c r="X51" s="555">
        <f t="shared" si="12"/>
        <v>0</v>
      </c>
      <c r="Y51" s="555">
        <f t="shared" si="12"/>
        <v>0</v>
      </c>
      <c r="Z51" s="555">
        <f t="shared" si="12"/>
        <v>0</v>
      </c>
      <c r="AA51" s="555">
        <f t="shared" si="12"/>
        <v>0</v>
      </c>
      <c r="AB51" s="555">
        <f t="shared" si="12"/>
        <v>0</v>
      </c>
      <c r="AC51" s="555">
        <f t="shared" si="12"/>
        <v>0</v>
      </c>
      <c r="AD51" s="555">
        <f t="shared" si="12"/>
        <v>0</v>
      </c>
      <c r="AE51" s="555">
        <f t="shared" si="12"/>
        <v>0</v>
      </c>
      <c r="AF51" s="555">
        <f t="shared" si="12"/>
        <v>0</v>
      </c>
      <c r="AG51" s="555">
        <f t="shared" si="12"/>
        <v>0</v>
      </c>
      <c r="AH51" s="555"/>
      <c r="AI51" s="555">
        <f t="shared" si="12"/>
        <v>0</v>
      </c>
      <c r="AJ51" s="555">
        <f t="shared" si="12"/>
        <v>0</v>
      </c>
      <c r="AK51" s="555">
        <f t="shared" si="12"/>
        <v>0</v>
      </c>
      <c r="AL51" s="555">
        <f t="shared" si="12"/>
        <v>0</v>
      </c>
      <c r="AM51" s="555">
        <f t="shared" si="12"/>
        <v>0</v>
      </c>
      <c r="AN51" s="555">
        <f t="shared" si="12"/>
        <v>0</v>
      </c>
      <c r="AO51" s="555">
        <f t="shared" si="12"/>
        <v>0</v>
      </c>
      <c r="AP51" s="555">
        <f t="shared" si="12"/>
        <v>0</v>
      </c>
      <c r="AQ51" s="555">
        <f t="shared" si="12"/>
        <v>0</v>
      </c>
      <c r="AR51" s="555">
        <f t="shared" si="12"/>
        <v>0</v>
      </c>
      <c r="AS51" s="555"/>
      <c r="AT51" s="678">
        <f>COUNTIF(AT52:AT61,"✔")</f>
        <v>7</v>
      </c>
      <c r="AU51" s="159"/>
      <c r="AV51" s="555">
        <f t="shared" ref="AV51:BP51" si="13">COUNTIF(AV52:AV61,"✔")</f>
        <v>3</v>
      </c>
      <c r="AW51" s="555">
        <f t="shared" si="13"/>
        <v>0</v>
      </c>
      <c r="AX51" s="555">
        <f t="shared" si="13"/>
        <v>0</v>
      </c>
      <c r="AY51" s="555">
        <f t="shared" si="13"/>
        <v>1</v>
      </c>
      <c r="AZ51" s="555">
        <f t="shared" si="13"/>
        <v>2</v>
      </c>
      <c r="BA51" s="555">
        <f t="shared" si="13"/>
        <v>0</v>
      </c>
      <c r="BB51" s="555">
        <f t="shared" si="13"/>
        <v>0</v>
      </c>
      <c r="BC51" s="555">
        <f t="shared" si="13"/>
        <v>0</v>
      </c>
      <c r="BD51" s="555">
        <f t="shared" si="13"/>
        <v>0</v>
      </c>
      <c r="BE51" s="555">
        <f t="shared" si="13"/>
        <v>0</v>
      </c>
      <c r="BF51" s="555">
        <f t="shared" si="13"/>
        <v>0</v>
      </c>
      <c r="BG51" s="555">
        <f t="shared" si="13"/>
        <v>2</v>
      </c>
      <c r="BH51" s="555">
        <f t="shared" si="13"/>
        <v>2</v>
      </c>
      <c r="BI51" s="555">
        <f t="shared" si="13"/>
        <v>0</v>
      </c>
      <c r="BJ51" s="555">
        <f t="shared" si="13"/>
        <v>0</v>
      </c>
      <c r="BK51" s="555">
        <f t="shared" si="13"/>
        <v>0</v>
      </c>
      <c r="BL51" s="555">
        <f t="shared" si="13"/>
        <v>2</v>
      </c>
      <c r="BM51" s="555">
        <f t="shared" si="13"/>
        <v>2</v>
      </c>
      <c r="BN51" s="555">
        <f t="shared" si="13"/>
        <v>0</v>
      </c>
      <c r="BO51" s="555">
        <f t="shared" si="13"/>
        <v>0</v>
      </c>
      <c r="BP51" s="555">
        <f t="shared" si="13"/>
        <v>0</v>
      </c>
      <c r="BQ51" s="160"/>
      <c r="BR51" s="555">
        <f t="shared" ref="BR51:CA51" si="14">COUNTIF(BR52:BR61,"✔")</f>
        <v>0</v>
      </c>
      <c r="BS51" s="555">
        <f t="shared" si="14"/>
        <v>0</v>
      </c>
      <c r="BT51" s="555">
        <f t="shared" si="14"/>
        <v>0</v>
      </c>
      <c r="BU51" s="555">
        <f t="shared" si="14"/>
        <v>0</v>
      </c>
      <c r="BV51" s="555">
        <f t="shared" si="14"/>
        <v>0</v>
      </c>
      <c r="BW51" s="555">
        <f t="shared" si="14"/>
        <v>0</v>
      </c>
      <c r="BX51" s="555">
        <f t="shared" si="14"/>
        <v>0</v>
      </c>
      <c r="BY51" s="555">
        <f t="shared" si="14"/>
        <v>0</v>
      </c>
      <c r="BZ51" s="555">
        <f t="shared" si="14"/>
        <v>0</v>
      </c>
      <c r="CA51" s="555">
        <f t="shared" si="14"/>
        <v>0</v>
      </c>
      <c r="CB51" s="160"/>
      <c r="CC51" s="678">
        <f>COUNTIF(CC52:CC61,"✔")</f>
        <v>4</v>
      </c>
      <c r="CD51" s="159"/>
      <c r="CE51" s="555">
        <f t="shared" ref="CE51:EP51" si="15">COUNTIF(CE52:CE61,"✔")</f>
        <v>4</v>
      </c>
      <c r="CF51" s="555">
        <f t="shared" si="15"/>
        <v>0</v>
      </c>
      <c r="CG51" s="555">
        <f t="shared" si="15"/>
        <v>0</v>
      </c>
      <c r="CH51" s="555">
        <f t="shared" si="15"/>
        <v>2</v>
      </c>
      <c r="CI51" s="555">
        <f t="shared" si="15"/>
        <v>2</v>
      </c>
      <c r="CJ51" s="555">
        <f t="shared" si="15"/>
        <v>0</v>
      </c>
      <c r="CK51" s="555">
        <f t="shared" si="15"/>
        <v>0</v>
      </c>
      <c r="CL51" s="555">
        <f t="shared" si="15"/>
        <v>0</v>
      </c>
      <c r="CM51" s="555">
        <f t="shared" si="15"/>
        <v>0</v>
      </c>
      <c r="CN51" s="555">
        <f t="shared" si="15"/>
        <v>0</v>
      </c>
      <c r="CO51" s="555">
        <f t="shared" si="15"/>
        <v>0</v>
      </c>
      <c r="CP51" s="555">
        <f t="shared" si="15"/>
        <v>0</v>
      </c>
      <c r="CQ51" s="555">
        <f t="shared" si="15"/>
        <v>0</v>
      </c>
      <c r="CR51" s="555">
        <f t="shared" si="15"/>
        <v>0</v>
      </c>
      <c r="CS51" s="555">
        <f t="shared" si="15"/>
        <v>0</v>
      </c>
      <c r="CT51" s="555">
        <f t="shared" si="15"/>
        <v>0</v>
      </c>
      <c r="CU51" s="555">
        <f t="shared" si="15"/>
        <v>1</v>
      </c>
      <c r="CV51" s="555">
        <f t="shared" si="15"/>
        <v>1</v>
      </c>
      <c r="CW51" s="555">
        <f t="shared" si="15"/>
        <v>0</v>
      </c>
      <c r="CX51" s="555">
        <f t="shared" si="15"/>
        <v>0</v>
      </c>
      <c r="CY51" s="555">
        <f t="shared" si="15"/>
        <v>0</v>
      </c>
      <c r="CZ51" s="555">
        <f t="shared" si="15"/>
        <v>0</v>
      </c>
      <c r="DA51" s="555">
        <f t="shared" si="15"/>
        <v>0</v>
      </c>
      <c r="DB51" s="555">
        <f t="shared" si="15"/>
        <v>0</v>
      </c>
      <c r="DC51" s="555">
        <f t="shared" si="15"/>
        <v>0</v>
      </c>
      <c r="DD51" s="555">
        <f t="shared" si="15"/>
        <v>0</v>
      </c>
      <c r="DE51" s="555">
        <f t="shared" si="15"/>
        <v>0</v>
      </c>
      <c r="DF51" s="555">
        <f t="shared" si="15"/>
        <v>0</v>
      </c>
      <c r="DG51" s="555">
        <f t="shared" si="15"/>
        <v>0</v>
      </c>
      <c r="DH51" s="555">
        <f t="shared" si="15"/>
        <v>0</v>
      </c>
      <c r="DI51" s="555">
        <f t="shared" si="15"/>
        <v>0</v>
      </c>
      <c r="DJ51" s="555">
        <f t="shared" si="15"/>
        <v>0</v>
      </c>
      <c r="DK51" s="555">
        <f t="shared" si="15"/>
        <v>0</v>
      </c>
      <c r="DL51" s="678">
        <f>COUNTIF(DL52:DL61,"✔")</f>
        <v>0</v>
      </c>
      <c r="DM51" s="555">
        <f t="shared" si="15"/>
        <v>0</v>
      </c>
      <c r="DN51" s="555">
        <f t="shared" si="15"/>
        <v>0</v>
      </c>
      <c r="DO51" s="555">
        <f t="shared" si="15"/>
        <v>0</v>
      </c>
      <c r="DP51" s="555">
        <f t="shared" si="15"/>
        <v>0</v>
      </c>
      <c r="DQ51" s="555">
        <f t="shared" si="15"/>
        <v>0</v>
      </c>
      <c r="DR51" s="555">
        <f t="shared" si="15"/>
        <v>0</v>
      </c>
      <c r="DS51" s="555">
        <f t="shared" si="15"/>
        <v>0</v>
      </c>
      <c r="DT51" s="555">
        <f t="shared" si="15"/>
        <v>0</v>
      </c>
      <c r="DU51" s="555">
        <f t="shared" si="15"/>
        <v>0</v>
      </c>
      <c r="DV51" s="555">
        <f t="shared" si="15"/>
        <v>0</v>
      </c>
      <c r="DW51" s="555">
        <f t="shared" si="15"/>
        <v>0</v>
      </c>
      <c r="DX51" s="555">
        <f t="shared" si="15"/>
        <v>0</v>
      </c>
      <c r="DY51" s="555">
        <f t="shared" si="15"/>
        <v>0</v>
      </c>
      <c r="DZ51" s="555">
        <f t="shared" si="15"/>
        <v>0</v>
      </c>
      <c r="EA51" s="555">
        <f t="shared" si="15"/>
        <v>0</v>
      </c>
      <c r="EB51" s="555">
        <f t="shared" si="15"/>
        <v>0</v>
      </c>
      <c r="EC51" s="555">
        <f t="shared" si="15"/>
        <v>0</v>
      </c>
      <c r="ED51" s="555">
        <f t="shared" si="15"/>
        <v>0</v>
      </c>
      <c r="EE51" s="555">
        <f t="shared" si="15"/>
        <v>0</v>
      </c>
      <c r="EF51" s="555">
        <f t="shared" si="15"/>
        <v>0</v>
      </c>
      <c r="EG51" s="555">
        <f t="shared" si="15"/>
        <v>0</v>
      </c>
      <c r="EH51" s="555">
        <f t="shared" si="15"/>
        <v>0</v>
      </c>
      <c r="EI51" s="555">
        <f t="shared" si="15"/>
        <v>0</v>
      </c>
      <c r="EJ51" s="555">
        <f t="shared" si="15"/>
        <v>0</v>
      </c>
      <c r="EK51" s="555">
        <f t="shared" si="15"/>
        <v>0</v>
      </c>
      <c r="EL51" s="555">
        <f t="shared" si="15"/>
        <v>0</v>
      </c>
      <c r="EM51" s="555">
        <f t="shared" si="15"/>
        <v>0</v>
      </c>
      <c r="EN51" s="555">
        <f t="shared" si="15"/>
        <v>0</v>
      </c>
      <c r="EO51" s="555">
        <f t="shared" si="15"/>
        <v>0</v>
      </c>
      <c r="EP51" s="555">
        <f t="shared" si="15"/>
        <v>0</v>
      </c>
      <c r="EQ51" s="555">
        <f t="shared" ref="EQ51:ET51" si="16">COUNTIF(EQ52:EQ61,"✔")</f>
        <v>0</v>
      </c>
      <c r="ER51" s="555">
        <f t="shared" si="16"/>
        <v>0</v>
      </c>
      <c r="ES51" s="555">
        <f t="shared" si="16"/>
        <v>0</v>
      </c>
      <c r="ET51" s="555">
        <f t="shared" si="16"/>
        <v>0</v>
      </c>
    </row>
    <row r="52" spans="2:150" ht="11.85" hidden="1" customHeight="1" outlineLevel="2">
      <c r="B52" s="161"/>
      <c r="C52" s="161" t="s">
        <v>54</v>
      </c>
      <c r="D52" s="78" t="s">
        <v>55</v>
      </c>
      <c r="F52" s="554">
        <f>COUNTIF('Design Fee'!AU57,"&gt;0")+COUNTIF('Design Fee'!EO57,"&gt;0")+COUNTIF('Design Fee'!II57,"&gt;0")+COUNTIF('Design Fee'!ME57,"&gt;0")</f>
        <v>3</v>
      </c>
      <c r="G52" s="554">
        <f>COUNTIF('Design Fee'!AX57,"&gt;0")+COUNTIF('Design Fee'!ER57,"&gt;0")+COUNTIF('Design Fee'!IL57,"&gt;0")+COUNTIF('Design Fee'!MF57,"&gt;0")</f>
        <v>3</v>
      </c>
      <c r="H52" s="554">
        <f>COUNTIF('Design Fee'!AY57,"&gt;0")+COUNTIF('Design Fee'!ES57,"&gt;0")+COUNTIF('Design Fee'!IM57,"&gt;0")+COUNTIF('Design Fee'!MG57,"&gt;0")</f>
        <v>2</v>
      </c>
      <c r="I52" s="560">
        <f>F52-G52</f>
        <v>0</v>
      </c>
      <c r="J52" s="78"/>
      <c r="K52" s="162" t="str">
        <f>IF('Design Fee'!AU57&gt;0,"✔","-")</f>
        <v>✔</v>
      </c>
      <c r="L52" s="140"/>
      <c r="M52" s="162" t="str">
        <f>IF('Design Fee'!AZ57&gt;0,"✔","-")</f>
        <v>-</v>
      </c>
      <c r="N52" s="162" t="str">
        <f>IF('Design Fee'!BA57&gt;0,"✔","-")</f>
        <v>-</v>
      </c>
      <c r="O52" s="162" t="str">
        <f>IF('Design Fee'!BB57&gt;0,"✔","-")</f>
        <v>-</v>
      </c>
      <c r="P52" s="162" t="str">
        <f>IF('Design Fee'!BC57&gt;0,"✔","-")</f>
        <v>-</v>
      </c>
      <c r="Q52" s="162" t="str">
        <f>IF('Design Fee'!BD57&gt;0,"✔","-")</f>
        <v>-</v>
      </c>
      <c r="R52" s="162" t="str">
        <f>IF('Design Fee'!BF57&gt;0,"✔","-")</f>
        <v>-</v>
      </c>
      <c r="S52" s="162" t="str">
        <f>IF('Design Fee'!BG57&gt;0,"✔","-")</f>
        <v>-</v>
      </c>
      <c r="T52" s="162" t="str">
        <f>IF('Design Fee'!BH57&gt;0,"✔","-")</f>
        <v>-</v>
      </c>
      <c r="U52" s="162" t="str">
        <f>IF('Design Fee'!BI57&gt;0,"✔","-")</f>
        <v>-</v>
      </c>
      <c r="V52" s="162" t="str">
        <f>IF('Design Fee'!BJ57&gt;0,"✔","-")</f>
        <v>-</v>
      </c>
      <c r="W52" s="348"/>
      <c r="X52" s="144" t="str">
        <f>IF('Design Fee'!CE57&gt;0,"✔","-")</f>
        <v>-</v>
      </c>
      <c r="Y52" s="144" t="str">
        <f>IF('Design Fee'!CF57&gt;0,"✔","-")</f>
        <v>-</v>
      </c>
      <c r="Z52" s="144" t="str">
        <f>IF('Design Fee'!CG57&gt;0,"✔","-")</f>
        <v>-</v>
      </c>
      <c r="AA52" s="144" t="str">
        <f>IF('Design Fee'!CH57&gt;0,"✔","-")</f>
        <v>-</v>
      </c>
      <c r="AB52" s="144" t="str">
        <f>IF('Design Fee'!CI57&gt;0,"✔","-")</f>
        <v>-</v>
      </c>
      <c r="AC52" s="144" t="str">
        <f>IF('Design Fee'!CK57&gt;0,"✔","-")</f>
        <v>-</v>
      </c>
      <c r="AD52" s="144" t="str">
        <f>IF('Design Fee'!CL57&gt;0,"✔","-")</f>
        <v>-</v>
      </c>
      <c r="AE52" s="144" t="str">
        <f>IF('Design Fee'!CM57&gt;0,"✔","-")</f>
        <v>-</v>
      </c>
      <c r="AF52" s="144" t="str">
        <f>IF('Design Fee'!CN57&gt;0,"✔","-")</f>
        <v>-</v>
      </c>
      <c r="AG52" s="144" t="str">
        <f>IF('Design Fee'!CO57&gt;0,"✔","-")</f>
        <v>-</v>
      </c>
      <c r="AH52" s="145"/>
      <c r="AI52" s="144" t="str">
        <f>IF('Design Fee'!DJ57&gt;0,"✔","-")</f>
        <v>-</v>
      </c>
      <c r="AJ52" s="144" t="str">
        <f>IF('Design Fee'!DK57&gt;0,"✔","-")</f>
        <v>-</v>
      </c>
      <c r="AK52" s="144" t="str">
        <f>IF('Design Fee'!DL57&gt;0,"✔","-")</f>
        <v>-</v>
      </c>
      <c r="AL52" s="144" t="str">
        <f>IF('Design Fee'!DM57&gt;0,"✔","-")</f>
        <v>-</v>
      </c>
      <c r="AM52" s="144" t="str">
        <f>IF('Design Fee'!DN57&gt;0,"✔","-")</f>
        <v>-</v>
      </c>
      <c r="AN52" s="144" t="str">
        <f>IF('Design Fee'!DP57&gt;0,"✔","-")</f>
        <v>-</v>
      </c>
      <c r="AO52" s="144" t="str">
        <f>IF('Design Fee'!DQ57&gt;0,"✔","-")</f>
        <v>-</v>
      </c>
      <c r="AP52" s="144" t="str">
        <f>IF('Design Fee'!DR57&gt;0,"✔","-")</f>
        <v>-</v>
      </c>
      <c r="AQ52" s="144" t="str">
        <f>IF('Design Fee'!DS57&gt;0,"✔","-")</f>
        <v>-</v>
      </c>
      <c r="AR52" s="144" t="str">
        <f>IF('Design Fee'!DT57&gt;0,"✔","-")</f>
        <v>-</v>
      </c>
      <c r="AS52" s="145"/>
      <c r="AT52" s="162" t="str">
        <f>IF('Design Fee'!EO57&gt;0,"✔","-")</f>
        <v>✔</v>
      </c>
      <c r="AU52" s="146"/>
      <c r="AV52" s="162" t="str">
        <f>IF('Design Fee'!ET57&gt;0,"✔","-")</f>
        <v>-</v>
      </c>
      <c r="AW52" s="162" t="str">
        <f>IF('Design Fee'!EU57&gt;0,"✔","-")</f>
        <v>-</v>
      </c>
      <c r="AX52" s="162" t="str">
        <f>IF('Design Fee'!EV57&gt;0,"✔","-")</f>
        <v>-</v>
      </c>
      <c r="AY52" s="162" t="str">
        <f>IF('Design Fee'!EW57&gt;0,"✔","-")</f>
        <v>-</v>
      </c>
      <c r="AZ52" s="162" t="str">
        <f>IF('Design Fee'!EX57&gt;0,"✔","-")</f>
        <v>-</v>
      </c>
      <c r="BA52" s="162" t="str">
        <f>IF('Design Fee'!EZ57&gt;0,"✔","-")</f>
        <v>-</v>
      </c>
      <c r="BB52" s="162" t="str">
        <f>IF('Design Fee'!FA57&gt;0,"✔","-")</f>
        <v>-</v>
      </c>
      <c r="BC52" s="162" t="str">
        <f>IF('Design Fee'!FB57&gt;0,"✔","-")</f>
        <v>-</v>
      </c>
      <c r="BD52" s="162" t="str">
        <f>IF('Design Fee'!FC57&gt;0,"✔","-")</f>
        <v>-</v>
      </c>
      <c r="BE52" s="162" t="str">
        <f>IF('Design Fee'!FD57&gt;0,"✔","-")</f>
        <v>-</v>
      </c>
      <c r="BF52" s="127"/>
      <c r="BG52" s="144" t="str">
        <f>IF('Design Fee'!FY57&gt;0,"✔","-")</f>
        <v>-</v>
      </c>
      <c r="BH52" s="144" t="str">
        <f>IF('Design Fee'!FZ57&gt;0,"✔","-")</f>
        <v>-</v>
      </c>
      <c r="BI52" s="144" t="str">
        <f>IF('Design Fee'!GA57&gt;0,"✔","-")</f>
        <v>-</v>
      </c>
      <c r="BJ52" s="144" t="str">
        <f>IF('Design Fee'!GB57&gt;0,"✔","-")</f>
        <v>-</v>
      </c>
      <c r="BK52" s="144" t="str">
        <f>IF('Design Fee'!GC57&gt;0,"✔","-")</f>
        <v>-</v>
      </c>
      <c r="BL52" s="144" t="str">
        <f>IF('Design Fee'!GE57&gt;0,"✔","-")</f>
        <v>-</v>
      </c>
      <c r="BM52" s="144" t="str">
        <f>IF('Design Fee'!GF57&gt;0,"✔","-")</f>
        <v>-</v>
      </c>
      <c r="BN52" s="144" t="str">
        <f>IF('Design Fee'!GG57&gt;0,"✔","-")</f>
        <v>-</v>
      </c>
      <c r="BO52" s="144" t="str">
        <f>IF('Design Fee'!GH57&gt;0,"✔","-")</f>
        <v>-</v>
      </c>
      <c r="BP52" s="144" t="str">
        <f>IF('Design Fee'!GI57&gt;0,"✔","-")</f>
        <v>-</v>
      </c>
      <c r="BQ52" s="145"/>
      <c r="BR52" s="144" t="str">
        <f>IF('Design Fee'!HD57&gt;0,"✔","-")</f>
        <v>-</v>
      </c>
      <c r="BS52" s="144" t="str">
        <f>IF('Design Fee'!HE57&gt;0,"✔","-")</f>
        <v>-</v>
      </c>
      <c r="BT52" s="144" t="str">
        <f>IF('Design Fee'!HF57&gt;0,"✔","-")</f>
        <v>-</v>
      </c>
      <c r="BU52" s="144" t="str">
        <f>IF('Design Fee'!HG57&gt;0,"✔","-")</f>
        <v>-</v>
      </c>
      <c r="BV52" s="144" t="str">
        <f>IF('Design Fee'!HH57&gt;0,"✔","-")</f>
        <v>-</v>
      </c>
      <c r="BW52" s="144" t="str">
        <f>IF('Design Fee'!HJ57&gt;0,"✔","-")</f>
        <v>-</v>
      </c>
      <c r="BX52" s="144" t="str">
        <f>IF('Design Fee'!HK57&gt;0,"✔","-")</f>
        <v>-</v>
      </c>
      <c r="BY52" s="144" t="str">
        <f>IF('Design Fee'!HL57&gt;0,"✔","-")</f>
        <v>-</v>
      </c>
      <c r="BZ52" s="144" t="str">
        <f>IF('Design Fee'!HM57&gt;0,"✔","-")</f>
        <v>-</v>
      </c>
      <c r="CA52" s="144" t="str">
        <f>IF('Design Fee'!HN57&gt;0,"✔","-")</f>
        <v>-</v>
      </c>
      <c r="CB52" s="145"/>
      <c r="CC52" s="162" t="str">
        <f>IF('Design Fee'!II57&gt;0,"✔","-")</f>
        <v>✔</v>
      </c>
      <c r="CD52" s="146"/>
      <c r="CE52" s="162" t="str">
        <f>IF('Design Fee'!IN57&gt;0,"✔","-")</f>
        <v>✔</v>
      </c>
      <c r="CF52" s="162" t="str">
        <f>IF('Design Fee'!IO57&gt;0,"✔","-")</f>
        <v>-</v>
      </c>
      <c r="CG52" s="162" t="str">
        <f>IF('Design Fee'!IP57&gt;0,"✔","-")</f>
        <v>-</v>
      </c>
      <c r="CH52" s="162" t="str">
        <f>IF('Design Fee'!IQ57&gt;0,"✔","-")</f>
        <v>✔</v>
      </c>
      <c r="CI52" s="162" t="str">
        <f>IF('Design Fee'!IR57&gt;0,"✔","-")</f>
        <v>-</v>
      </c>
      <c r="CJ52" s="162" t="str">
        <f>IF('Design Fee'!IT57&gt;0,"✔","-")</f>
        <v>-</v>
      </c>
      <c r="CK52" s="162" t="str">
        <f>IF('Design Fee'!IU57&gt;0,"✔","-")</f>
        <v>-</v>
      </c>
      <c r="CL52" s="162" t="str">
        <f>IF('Design Fee'!IV57&gt;0,"✔","-")</f>
        <v>-</v>
      </c>
      <c r="CM52" s="162" t="str">
        <f>IF('Design Fee'!IW57&gt;0,"✔","-")</f>
        <v>-</v>
      </c>
      <c r="CN52" s="162" t="str">
        <f>IF('Design Fee'!IX57&gt;0,"✔","-")</f>
        <v>-</v>
      </c>
      <c r="CO52" s="127"/>
      <c r="CP52" s="144" t="str">
        <f>IF('Design Fee'!JS57&gt;0,"✔","-")</f>
        <v>-</v>
      </c>
      <c r="CQ52" s="144" t="str">
        <f>IF('Design Fee'!JT57&gt;0,"✔","-")</f>
        <v>-</v>
      </c>
      <c r="CR52" s="144" t="str">
        <f>IF('Design Fee'!JU57&gt;0,"✔","-")</f>
        <v>-</v>
      </c>
      <c r="CS52" s="144" t="str">
        <f>IF('Design Fee'!JV57&gt;0,"✔","-")</f>
        <v>-</v>
      </c>
      <c r="CT52" s="144" t="str">
        <f>IF('Design Fee'!JW57&gt;0,"✔","-")</f>
        <v>-</v>
      </c>
      <c r="CU52" s="144" t="str">
        <f>IF('Design Fee'!JY57&gt;0,"✔","-")</f>
        <v>✔</v>
      </c>
      <c r="CV52" s="144" t="str">
        <f>IF('Design Fee'!JZ57&gt;0,"✔","-")</f>
        <v>✔</v>
      </c>
      <c r="CW52" s="144" t="str">
        <f>IF('Design Fee'!KA57&gt;0,"✔","-")</f>
        <v>-</v>
      </c>
      <c r="CX52" s="144" t="str">
        <f>IF('Design Fee'!KB57&gt;0,"✔","-")</f>
        <v>-</v>
      </c>
      <c r="CY52" s="144" t="str">
        <f>IF('Design Fee'!KC57&gt;0,"✔","-")</f>
        <v>-</v>
      </c>
      <c r="CZ52" s="145"/>
      <c r="DA52" s="144" t="str">
        <f>IF('Design Fee'!KX57&gt;0,"✔","-")</f>
        <v>-</v>
      </c>
      <c r="DB52" s="144" t="str">
        <f>IF('Design Fee'!KY57&gt;0,"✔","-")</f>
        <v>-</v>
      </c>
      <c r="DC52" s="144" t="str">
        <f>IF('Design Fee'!KZ57&gt;0,"✔","-")</f>
        <v>-</v>
      </c>
      <c r="DD52" s="144" t="str">
        <f>IF('Design Fee'!LA57&gt;0,"✔","-")</f>
        <v>-</v>
      </c>
      <c r="DE52" s="144" t="str">
        <f>IF('Design Fee'!LB57&gt;0,"✔","-")</f>
        <v>-</v>
      </c>
      <c r="DF52" s="144" t="str">
        <f>IF('Design Fee'!LD57&gt;0,"✔","-")</f>
        <v>-</v>
      </c>
      <c r="DG52" s="144" t="str">
        <f>IF('Design Fee'!LE57&gt;0,"✔","-")</f>
        <v>-</v>
      </c>
      <c r="DH52" s="144" t="str">
        <f>IF('Design Fee'!LF57&gt;0,"✔","-")</f>
        <v>-</v>
      </c>
      <c r="DI52" s="144" t="str">
        <f>IF('Design Fee'!LG57&gt;0,"✔","-")</f>
        <v>-</v>
      </c>
      <c r="DJ52" s="144" t="str">
        <f>IF('Design Fee'!LH57&gt;0,"✔","-")</f>
        <v>-</v>
      </c>
      <c r="DK52" s="145"/>
      <c r="DL52" s="162" t="str">
        <f>IF('Design Fee'!MC57&gt;0,"✔","-")</f>
        <v>-</v>
      </c>
      <c r="DM52" s="146"/>
      <c r="DN52" s="162" t="str">
        <f>IF('Design Fee'!MH57&gt;0,"✔","-")</f>
        <v>-</v>
      </c>
      <c r="DO52" s="162" t="str">
        <f>IF('Design Fee'!MI57&gt;0,"✔","-")</f>
        <v>-</v>
      </c>
      <c r="DP52" s="162" t="str">
        <f>IF('Design Fee'!MJ57&gt;0,"✔","-")</f>
        <v>-</v>
      </c>
      <c r="DQ52" s="162" t="str">
        <f>IF('Design Fee'!MK57&gt;0,"✔","-")</f>
        <v>-</v>
      </c>
      <c r="DR52" s="162" t="str">
        <f>IF('Design Fee'!ML57&gt;0,"✔","-")</f>
        <v>-</v>
      </c>
      <c r="DS52" s="162" t="str">
        <f>IF('Design Fee'!MN57&gt;0,"✔","-")</f>
        <v>-</v>
      </c>
      <c r="DT52" s="162" t="str">
        <f>IF('Design Fee'!MO57&gt;0,"✔","-")</f>
        <v>-</v>
      </c>
      <c r="DU52" s="162" t="str">
        <f>IF('Design Fee'!MP57&gt;0,"✔","-")</f>
        <v>-</v>
      </c>
      <c r="DV52" s="162" t="str">
        <f>IF('Design Fee'!MQ57&gt;0,"✔","-")</f>
        <v>-</v>
      </c>
      <c r="DW52" s="162" t="str">
        <f>IF('Design Fee'!MR57&gt;0,"✔","-")</f>
        <v>-</v>
      </c>
      <c r="DX52" s="127"/>
      <c r="DY52" s="144" t="str">
        <f>IF('Design Fee'!NM57&gt;0,"✔","-")</f>
        <v>-</v>
      </c>
      <c r="DZ52" s="144" t="str">
        <f>IF('Design Fee'!NN57&gt;0,"✔","-")</f>
        <v>-</v>
      </c>
      <c r="EA52" s="144" t="str">
        <f>IF('Design Fee'!NO57&gt;0,"✔","-")</f>
        <v>-</v>
      </c>
      <c r="EB52" s="144" t="str">
        <f>IF('Design Fee'!NP57&gt;0,"✔","-")</f>
        <v>-</v>
      </c>
      <c r="EC52" s="144" t="str">
        <f>IF('Design Fee'!NQ57&gt;0,"✔","-")</f>
        <v>-</v>
      </c>
      <c r="ED52" s="144" t="str">
        <f>IF('Design Fee'!NS57&gt;0,"✔","-")</f>
        <v>-</v>
      </c>
      <c r="EE52" s="144" t="str">
        <f>IF('Design Fee'!NT57&gt;0,"✔","-")</f>
        <v>-</v>
      </c>
      <c r="EF52" s="144" t="str">
        <f>IF('Design Fee'!NU57&gt;0,"✔","-")</f>
        <v>-</v>
      </c>
      <c r="EG52" s="144" t="str">
        <f>IF('Design Fee'!NV57&gt;0,"✔","-")</f>
        <v>-</v>
      </c>
      <c r="EH52" s="144" t="str">
        <f>IF('Design Fee'!NW57&gt;0,"✔","-")</f>
        <v>-</v>
      </c>
      <c r="EI52" s="145"/>
      <c r="EJ52" s="144" t="str">
        <f>IF('Design Fee'!OR57&gt;0,"✔","-")</f>
        <v>-</v>
      </c>
      <c r="EK52" s="144" t="str">
        <f>IF('Design Fee'!OS57&gt;0,"✔","-")</f>
        <v>-</v>
      </c>
      <c r="EL52" s="144" t="str">
        <f>IF('Design Fee'!OT57&gt;0,"✔","-")</f>
        <v>-</v>
      </c>
      <c r="EM52" s="144" t="str">
        <f>IF('Design Fee'!OU57&gt;0,"✔","-")</f>
        <v>-</v>
      </c>
      <c r="EN52" s="144" t="str">
        <f>IF('Design Fee'!OV57&gt;0,"✔","-")</f>
        <v>-</v>
      </c>
      <c r="EO52" s="144" t="str">
        <f>IF('Design Fee'!OX57&gt;0,"✔","-")</f>
        <v>-</v>
      </c>
      <c r="EP52" s="144" t="str">
        <f>IF('Design Fee'!OY57&gt;0,"✔","-")</f>
        <v>-</v>
      </c>
      <c r="EQ52" s="144" t="str">
        <f>IF('Design Fee'!OZ57&gt;0,"✔","-")</f>
        <v>-</v>
      </c>
      <c r="ER52" s="144" t="str">
        <f>IF('Design Fee'!PA57&gt;0,"✔","-")</f>
        <v>-</v>
      </c>
      <c r="ES52" s="144" t="str">
        <f>IF('Design Fee'!PB57&gt;0,"✔","-")</f>
        <v>-</v>
      </c>
      <c r="ET52" s="145"/>
    </row>
    <row r="53" spans="2:150" ht="11.85" hidden="1" customHeight="1" outlineLevel="2">
      <c r="B53" s="161"/>
      <c r="C53" s="161" t="s">
        <v>56</v>
      </c>
      <c r="D53" s="163" t="s">
        <v>57</v>
      </c>
      <c r="E53" s="163"/>
      <c r="F53" s="554">
        <f>COUNTIF('Design Fee'!AU58,"&gt;0")+COUNTIF('Design Fee'!EO58,"&gt;0")+COUNTIF('Design Fee'!II58,"&gt;0")+COUNTIF('Design Fee'!ME58,"&gt;0")</f>
        <v>2</v>
      </c>
      <c r="G53" s="554">
        <f>COUNTIF('Design Fee'!AX58,"&gt;0")+COUNTIF('Design Fee'!ER58,"&gt;0")+COUNTIF('Design Fee'!IL58,"&gt;0")+COUNTIF('Design Fee'!MF58,"&gt;0")</f>
        <v>1</v>
      </c>
      <c r="H53" s="554">
        <f>COUNTIF('Design Fee'!AY58,"&gt;0")+COUNTIF('Design Fee'!ES58,"&gt;0")+COUNTIF('Design Fee'!IM58,"&gt;0")+COUNTIF('Design Fee'!MG58,"&gt;0")</f>
        <v>0</v>
      </c>
      <c r="I53" s="560">
        <f t="shared" ref="I53:I61" si="17">F53-G53</f>
        <v>1</v>
      </c>
      <c r="J53" s="78"/>
      <c r="K53" s="162" t="str">
        <f>IF('Design Fee'!AU58&gt;0,"✔","-")</f>
        <v>✔</v>
      </c>
      <c r="L53" s="140"/>
      <c r="M53" s="162" t="str">
        <f>IF('Design Fee'!AZ58&gt;0,"✔","-")</f>
        <v>✔</v>
      </c>
      <c r="N53" s="162" t="str">
        <f>IF('Design Fee'!BA58&gt;0,"✔","-")</f>
        <v>✔</v>
      </c>
      <c r="O53" s="162" t="str">
        <f>IF('Design Fee'!BB58&gt;0,"✔","-")</f>
        <v>-</v>
      </c>
      <c r="P53" s="162" t="str">
        <f>IF('Design Fee'!BC58&gt;0,"✔","-")</f>
        <v>-</v>
      </c>
      <c r="Q53" s="162" t="str">
        <f>IF('Design Fee'!BD58&gt;0,"✔","-")</f>
        <v>-</v>
      </c>
      <c r="R53" s="162" t="str">
        <f>IF('Design Fee'!BF58&gt;0,"✔","-")</f>
        <v>✔</v>
      </c>
      <c r="S53" s="162" t="str">
        <f>IF('Design Fee'!BG58&gt;0,"✔","-")</f>
        <v>-</v>
      </c>
      <c r="T53" s="162" t="str">
        <f>IF('Design Fee'!BH58&gt;0,"✔","-")</f>
        <v>✔</v>
      </c>
      <c r="U53" s="162" t="str">
        <f>IF('Design Fee'!BI58&gt;0,"✔","-")</f>
        <v>-</v>
      </c>
      <c r="V53" s="162" t="str">
        <f>IF('Design Fee'!BJ58&gt;0,"✔","-")</f>
        <v>-</v>
      </c>
      <c r="W53" s="348"/>
      <c r="X53" s="144" t="str">
        <f>IF('Design Fee'!CE58&gt;0,"✔","-")</f>
        <v>-</v>
      </c>
      <c r="Y53" s="144" t="str">
        <f>IF('Design Fee'!CF58&gt;0,"✔","-")</f>
        <v>-</v>
      </c>
      <c r="Z53" s="144" t="str">
        <f>IF('Design Fee'!CG58&gt;0,"✔","-")</f>
        <v>-</v>
      </c>
      <c r="AA53" s="144" t="str">
        <f>IF('Design Fee'!CH58&gt;0,"✔","-")</f>
        <v>-</v>
      </c>
      <c r="AB53" s="144" t="str">
        <f>IF('Design Fee'!CI58&gt;0,"✔","-")</f>
        <v>-</v>
      </c>
      <c r="AC53" s="144" t="str">
        <f>IF('Design Fee'!CK58&gt;0,"✔","-")</f>
        <v>-</v>
      </c>
      <c r="AD53" s="144" t="str">
        <f>IF('Design Fee'!CL58&gt;0,"✔","-")</f>
        <v>-</v>
      </c>
      <c r="AE53" s="144" t="str">
        <f>IF('Design Fee'!CM58&gt;0,"✔","-")</f>
        <v>-</v>
      </c>
      <c r="AF53" s="144" t="str">
        <f>IF('Design Fee'!CN58&gt;0,"✔","-")</f>
        <v>-</v>
      </c>
      <c r="AG53" s="144" t="str">
        <f>IF('Design Fee'!CO58&gt;0,"✔","-")</f>
        <v>-</v>
      </c>
      <c r="AH53" s="164"/>
      <c r="AI53" s="144" t="str">
        <f>IF('Design Fee'!DJ58&gt;0,"✔","-")</f>
        <v>-</v>
      </c>
      <c r="AJ53" s="144" t="str">
        <f>IF('Design Fee'!DK58&gt;0,"✔","-")</f>
        <v>-</v>
      </c>
      <c r="AK53" s="144" t="str">
        <f>IF('Design Fee'!DL58&gt;0,"✔","-")</f>
        <v>-</v>
      </c>
      <c r="AL53" s="144" t="str">
        <f>IF('Design Fee'!DM58&gt;0,"✔","-")</f>
        <v>-</v>
      </c>
      <c r="AM53" s="144" t="str">
        <f>IF('Design Fee'!DN58&gt;0,"✔","-")</f>
        <v>-</v>
      </c>
      <c r="AN53" s="144" t="str">
        <f>IF('Design Fee'!DP58&gt;0,"✔","-")</f>
        <v>-</v>
      </c>
      <c r="AO53" s="144" t="str">
        <f>IF('Design Fee'!DQ58&gt;0,"✔","-")</f>
        <v>-</v>
      </c>
      <c r="AP53" s="144" t="str">
        <f>IF('Design Fee'!DR58&gt;0,"✔","-")</f>
        <v>-</v>
      </c>
      <c r="AQ53" s="144" t="str">
        <f>IF('Design Fee'!DS58&gt;0,"✔","-")</f>
        <v>-</v>
      </c>
      <c r="AR53" s="144" t="str">
        <f>IF('Design Fee'!DT58&gt;0,"✔","-")</f>
        <v>-</v>
      </c>
      <c r="AS53" s="164"/>
      <c r="AT53" s="162" t="str">
        <f>IF('Design Fee'!EO58&gt;0,"✔","-")</f>
        <v>✔</v>
      </c>
      <c r="AU53" s="146"/>
      <c r="AV53" s="162" t="str">
        <f>IF('Design Fee'!ET58&gt;0,"✔","-")</f>
        <v>✔</v>
      </c>
      <c r="AW53" s="162" t="str">
        <f>IF('Design Fee'!EU58&gt;0,"✔","-")</f>
        <v>-</v>
      </c>
      <c r="AX53" s="162" t="str">
        <f>IF('Design Fee'!EV58&gt;0,"✔","-")</f>
        <v>-</v>
      </c>
      <c r="AY53" s="162" t="str">
        <f>IF('Design Fee'!EW58&gt;0,"✔","-")</f>
        <v>✔</v>
      </c>
      <c r="AZ53" s="162" t="str">
        <f>IF('Design Fee'!EX58&gt;0,"✔","-")</f>
        <v>-</v>
      </c>
      <c r="BA53" s="162" t="str">
        <f>IF('Design Fee'!EZ58&gt;0,"✔","-")</f>
        <v>-</v>
      </c>
      <c r="BB53" s="162" t="str">
        <f>IF('Design Fee'!FA58&gt;0,"✔","-")</f>
        <v>-</v>
      </c>
      <c r="BC53" s="162" t="str">
        <f>IF('Design Fee'!FB58&gt;0,"✔","-")</f>
        <v>-</v>
      </c>
      <c r="BD53" s="162" t="str">
        <f>IF('Design Fee'!FC58&gt;0,"✔","-")</f>
        <v>-</v>
      </c>
      <c r="BE53" s="162" t="str">
        <f>IF('Design Fee'!FD58&gt;0,"✔","-")</f>
        <v>-</v>
      </c>
      <c r="BF53" s="127"/>
      <c r="BG53" s="144" t="str">
        <f>IF('Design Fee'!FY58&gt;0,"✔","-")</f>
        <v>-</v>
      </c>
      <c r="BH53" s="144" t="str">
        <f>IF('Design Fee'!FZ58&gt;0,"✔","-")</f>
        <v>-</v>
      </c>
      <c r="BI53" s="144" t="str">
        <f>IF('Design Fee'!GA58&gt;0,"✔","-")</f>
        <v>-</v>
      </c>
      <c r="BJ53" s="144" t="str">
        <f>IF('Design Fee'!GB58&gt;0,"✔","-")</f>
        <v>-</v>
      </c>
      <c r="BK53" s="144" t="str">
        <f>IF('Design Fee'!GC58&gt;0,"✔","-")</f>
        <v>-</v>
      </c>
      <c r="BL53" s="144" t="str">
        <f>IF('Design Fee'!GE58&gt;0,"✔","-")</f>
        <v>-</v>
      </c>
      <c r="BM53" s="144" t="str">
        <f>IF('Design Fee'!GF58&gt;0,"✔","-")</f>
        <v>-</v>
      </c>
      <c r="BN53" s="144" t="str">
        <f>IF('Design Fee'!GG58&gt;0,"✔","-")</f>
        <v>-</v>
      </c>
      <c r="BO53" s="144" t="str">
        <f>IF('Design Fee'!GH58&gt;0,"✔","-")</f>
        <v>-</v>
      </c>
      <c r="BP53" s="144" t="str">
        <f>IF('Design Fee'!GI58&gt;0,"✔","-")</f>
        <v>-</v>
      </c>
      <c r="BQ53" s="164"/>
      <c r="BR53" s="144" t="str">
        <f>IF('Design Fee'!HD58&gt;0,"✔","-")</f>
        <v>-</v>
      </c>
      <c r="BS53" s="144" t="str">
        <f>IF('Design Fee'!HE58&gt;0,"✔","-")</f>
        <v>-</v>
      </c>
      <c r="BT53" s="144" t="str">
        <f>IF('Design Fee'!HF58&gt;0,"✔","-")</f>
        <v>-</v>
      </c>
      <c r="BU53" s="144" t="str">
        <f>IF('Design Fee'!HG58&gt;0,"✔","-")</f>
        <v>-</v>
      </c>
      <c r="BV53" s="144" t="str">
        <f>IF('Design Fee'!HH58&gt;0,"✔","-")</f>
        <v>-</v>
      </c>
      <c r="BW53" s="144" t="str">
        <f>IF('Design Fee'!HJ58&gt;0,"✔","-")</f>
        <v>-</v>
      </c>
      <c r="BX53" s="144" t="str">
        <f>IF('Design Fee'!HK58&gt;0,"✔","-")</f>
        <v>-</v>
      </c>
      <c r="BY53" s="144" t="str">
        <f>IF('Design Fee'!HL58&gt;0,"✔","-")</f>
        <v>-</v>
      </c>
      <c r="BZ53" s="144" t="str">
        <f>IF('Design Fee'!HM58&gt;0,"✔","-")</f>
        <v>-</v>
      </c>
      <c r="CA53" s="144" t="str">
        <f>IF('Design Fee'!HN58&gt;0,"✔","-")</f>
        <v>-</v>
      </c>
      <c r="CB53" s="164"/>
      <c r="CC53" s="162" t="str">
        <f>IF('Design Fee'!II58&gt;0,"✔","-")</f>
        <v>-</v>
      </c>
      <c r="CD53" s="146"/>
      <c r="CE53" s="162" t="str">
        <f>IF('Design Fee'!IN58&gt;0,"✔","-")</f>
        <v>-</v>
      </c>
      <c r="CF53" s="162" t="str">
        <f>IF('Design Fee'!IO58&gt;0,"✔","-")</f>
        <v>-</v>
      </c>
      <c r="CG53" s="162" t="str">
        <f>IF('Design Fee'!IP58&gt;0,"✔","-")</f>
        <v>-</v>
      </c>
      <c r="CH53" s="162" t="str">
        <f>IF('Design Fee'!IQ58&gt;0,"✔","-")</f>
        <v>-</v>
      </c>
      <c r="CI53" s="162" t="str">
        <f>IF('Design Fee'!IR58&gt;0,"✔","-")</f>
        <v>-</v>
      </c>
      <c r="CJ53" s="162" t="str">
        <f>IF('Design Fee'!IT58&gt;0,"✔","-")</f>
        <v>-</v>
      </c>
      <c r="CK53" s="162" t="str">
        <f>IF('Design Fee'!IU58&gt;0,"✔","-")</f>
        <v>-</v>
      </c>
      <c r="CL53" s="162" t="str">
        <f>IF('Design Fee'!IV58&gt;0,"✔","-")</f>
        <v>-</v>
      </c>
      <c r="CM53" s="162" t="str">
        <f>IF('Design Fee'!IW58&gt;0,"✔","-")</f>
        <v>-</v>
      </c>
      <c r="CN53" s="162" t="str">
        <f>IF('Design Fee'!IX58&gt;0,"✔","-")</f>
        <v>-</v>
      </c>
      <c r="CO53" s="127"/>
      <c r="CP53" s="144" t="str">
        <f>IF('Design Fee'!JS58&gt;0,"✔","-")</f>
        <v>-</v>
      </c>
      <c r="CQ53" s="144" t="str">
        <f>IF('Design Fee'!JT58&gt;0,"✔","-")</f>
        <v>-</v>
      </c>
      <c r="CR53" s="144" t="str">
        <f>IF('Design Fee'!JU58&gt;0,"✔","-")</f>
        <v>-</v>
      </c>
      <c r="CS53" s="144" t="str">
        <f>IF('Design Fee'!JV58&gt;0,"✔","-")</f>
        <v>-</v>
      </c>
      <c r="CT53" s="144" t="str">
        <f>IF('Design Fee'!JW58&gt;0,"✔","-")</f>
        <v>-</v>
      </c>
      <c r="CU53" s="144" t="str">
        <f>IF('Design Fee'!JY58&gt;0,"✔","-")</f>
        <v>-</v>
      </c>
      <c r="CV53" s="144" t="str">
        <f>IF('Design Fee'!JZ58&gt;0,"✔","-")</f>
        <v>-</v>
      </c>
      <c r="CW53" s="144" t="str">
        <f>IF('Design Fee'!KA58&gt;0,"✔","-")</f>
        <v>-</v>
      </c>
      <c r="CX53" s="144" t="str">
        <f>IF('Design Fee'!KB58&gt;0,"✔","-")</f>
        <v>-</v>
      </c>
      <c r="CY53" s="144" t="str">
        <f>IF('Design Fee'!KC58&gt;0,"✔","-")</f>
        <v>-</v>
      </c>
      <c r="CZ53" s="164"/>
      <c r="DA53" s="144" t="str">
        <f>IF('Design Fee'!KX58&gt;0,"✔","-")</f>
        <v>-</v>
      </c>
      <c r="DB53" s="144" t="str">
        <f>IF('Design Fee'!KY58&gt;0,"✔","-")</f>
        <v>-</v>
      </c>
      <c r="DC53" s="144" t="str">
        <f>IF('Design Fee'!KZ58&gt;0,"✔","-")</f>
        <v>-</v>
      </c>
      <c r="DD53" s="144" t="str">
        <f>IF('Design Fee'!LA58&gt;0,"✔","-")</f>
        <v>-</v>
      </c>
      <c r="DE53" s="144" t="str">
        <f>IF('Design Fee'!LB58&gt;0,"✔","-")</f>
        <v>-</v>
      </c>
      <c r="DF53" s="144" t="str">
        <f>IF('Design Fee'!LD58&gt;0,"✔","-")</f>
        <v>-</v>
      </c>
      <c r="DG53" s="144" t="str">
        <f>IF('Design Fee'!LE58&gt;0,"✔","-")</f>
        <v>-</v>
      </c>
      <c r="DH53" s="144" t="str">
        <f>IF('Design Fee'!LF58&gt;0,"✔","-")</f>
        <v>-</v>
      </c>
      <c r="DI53" s="144" t="str">
        <f>IF('Design Fee'!LG58&gt;0,"✔","-")</f>
        <v>-</v>
      </c>
      <c r="DJ53" s="144" t="str">
        <f>IF('Design Fee'!LH58&gt;0,"✔","-")</f>
        <v>-</v>
      </c>
      <c r="DK53" s="164"/>
      <c r="DL53" s="162" t="str">
        <f>IF('Design Fee'!MC58&gt;0,"✔","-")</f>
        <v>-</v>
      </c>
      <c r="DM53" s="146"/>
      <c r="DN53" s="162" t="str">
        <f>IF('Design Fee'!MH58&gt;0,"✔","-")</f>
        <v>-</v>
      </c>
      <c r="DO53" s="162" t="str">
        <f>IF('Design Fee'!MI58&gt;0,"✔","-")</f>
        <v>-</v>
      </c>
      <c r="DP53" s="162" t="str">
        <f>IF('Design Fee'!MJ58&gt;0,"✔","-")</f>
        <v>-</v>
      </c>
      <c r="DQ53" s="162" t="str">
        <f>IF('Design Fee'!MK58&gt;0,"✔","-")</f>
        <v>-</v>
      </c>
      <c r="DR53" s="162" t="str">
        <f>IF('Design Fee'!ML58&gt;0,"✔","-")</f>
        <v>-</v>
      </c>
      <c r="DS53" s="162" t="str">
        <f>IF('Design Fee'!MN58&gt;0,"✔","-")</f>
        <v>-</v>
      </c>
      <c r="DT53" s="162" t="str">
        <f>IF('Design Fee'!MO58&gt;0,"✔","-")</f>
        <v>-</v>
      </c>
      <c r="DU53" s="162" t="str">
        <f>IF('Design Fee'!MP58&gt;0,"✔","-")</f>
        <v>-</v>
      </c>
      <c r="DV53" s="162" t="str">
        <f>IF('Design Fee'!MQ58&gt;0,"✔","-")</f>
        <v>-</v>
      </c>
      <c r="DW53" s="162" t="str">
        <f>IF('Design Fee'!MR58&gt;0,"✔","-")</f>
        <v>-</v>
      </c>
      <c r="DX53" s="127"/>
      <c r="DY53" s="144" t="str">
        <f>IF('Design Fee'!NM58&gt;0,"✔","-")</f>
        <v>-</v>
      </c>
      <c r="DZ53" s="144" t="str">
        <f>IF('Design Fee'!NN58&gt;0,"✔","-")</f>
        <v>-</v>
      </c>
      <c r="EA53" s="144" t="str">
        <f>IF('Design Fee'!NO58&gt;0,"✔","-")</f>
        <v>-</v>
      </c>
      <c r="EB53" s="144" t="str">
        <f>IF('Design Fee'!NP58&gt;0,"✔","-")</f>
        <v>-</v>
      </c>
      <c r="EC53" s="144" t="str">
        <f>IF('Design Fee'!NQ58&gt;0,"✔","-")</f>
        <v>-</v>
      </c>
      <c r="ED53" s="144" t="str">
        <f>IF('Design Fee'!NS58&gt;0,"✔","-")</f>
        <v>-</v>
      </c>
      <c r="EE53" s="144" t="str">
        <f>IF('Design Fee'!NT58&gt;0,"✔","-")</f>
        <v>-</v>
      </c>
      <c r="EF53" s="144" t="str">
        <f>IF('Design Fee'!NU58&gt;0,"✔","-")</f>
        <v>-</v>
      </c>
      <c r="EG53" s="144" t="str">
        <f>IF('Design Fee'!NV58&gt;0,"✔","-")</f>
        <v>-</v>
      </c>
      <c r="EH53" s="144" t="str">
        <f>IF('Design Fee'!NW58&gt;0,"✔","-")</f>
        <v>-</v>
      </c>
      <c r="EI53" s="164"/>
      <c r="EJ53" s="144" t="str">
        <f>IF('Design Fee'!OR58&gt;0,"✔","-")</f>
        <v>-</v>
      </c>
      <c r="EK53" s="144" t="str">
        <f>IF('Design Fee'!OS58&gt;0,"✔","-")</f>
        <v>-</v>
      </c>
      <c r="EL53" s="144" t="str">
        <f>IF('Design Fee'!OT58&gt;0,"✔","-")</f>
        <v>-</v>
      </c>
      <c r="EM53" s="144" t="str">
        <f>IF('Design Fee'!OU58&gt;0,"✔","-")</f>
        <v>-</v>
      </c>
      <c r="EN53" s="144" t="str">
        <f>IF('Design Fee'!OV58&gt;0,"✔","-")</f>
        <v>-</v>
      </c>
      <c r="EO53" s="144" t="str">
        <f>IF('Design Fee'!OX58&gt;0,"✔","-")</f>
        <v>-</v>
      </c>
      <c r="EP53" s="144" t="str">
        <f>IF('Design Fee'!OY58&gt;0,"✔","-")</f>
        <v>-</v>
      </c>
      <c r="EQ53" s="144" t="str">
        <f>IF('Design Fee'!OZ58&gt;0,"✔","-")</f>
        <v>-</v>
      </c>
      <c r="ER53" s="144" t="str">
        <f>IF('Design Fee'!PA58&gt;0,"✔","-")</f>
        <v>-</v>
      </c>
      <c r="ES53" s="144" t="str">
        <f>IF('Design Fee'!PB58&gt;0,"✔","-")</f>
        <v>-</v>
      </c>
      <c r="ET53" s="164"/>
    </row>
    <row r="54" spans="2:150" ht="11.85" hidden="1" customHeight="1" outlineLevel="2">
      <c r="B54" s="161"/>
      <c r="C54" s="161" t="s">
        <v>58</v>
      </c>
      <c r="D54" s="78" t="s">
        <v>59</v>
      </c>
      <c r="F54" s="554">
        <f>COUNTIF('Design Fee'!AU59,"&gt;0")+COUNTIF('Design Fee'!EO59,"&gt;0")+COUNTIF('Design Fee'!II59,"&gt;0")+COUNTIF('Design Fee'!ME59,"&gt;0")</f>
        <v>1</v>
      </c>
      <c r="G54" s="554">
        <f>COUNTIF('Design Fee'!AX59,"&gt;0")+COUNTIF('Design Fee'!ER59,"&gt;0")+COUNTIF('Design Fee'!IL59,"&gt;0")+COUNTIF('Design Fee'!MF59,"&gt;0")</f>
        <v>0</v>
      </c>
      <c r="H54" s="554">
        <f>COUNTIF('Design Fee'!AY59,"&gt;0")+COUNTIF('Design Fee'!ES59,"&gt;0")+COUNTIF('Design Fee'!IM59,"&gt;0")+COUNTIF('Design Fee'!MG59,"&gt;0")</f>
        <v>0</v>
      </c>
      <c r="I54" s="560">
        <f t="shared" si="17"/>
        <v>1</v>
      </c>
      <c r="J54" s="78"/>
      <c r="K54" s="162" t="str">
        <f>IF('Design Fee'!AU59&gt;0,"✔","-")</f>
        <v>✔</v>
      </c>
      <c r="L54" s="140"/>
      <c r="M54" s="162" t="str">
        <f>IF('Design Fee'!AZ59&gt;0,"✔","-")</f>
        <v>✔</v>
      </c>
      <c r="N54" s="162" t="str">
        <f>IF('Design Fee'!BA59&gt;0,"✔","-")</f>
        <v>✔</v>
      </c>
      <c r="O54" s="162" t="str">
        <f>IF('Design Fee'!BB59&gt;0,"✔","-")</f>
        <v>-</v>
      </c>
      <c r="P54" s="162" t="str">
        <f>IF('Design Fee'!BC59&gt;0,"✔","-")</f>
        <v>-</v>
      </c>
      <c r="Q54" s="162" t="str">
        <f>IF('Design Fee'!BD59&gt;0,"✔","-")</f>
        <v>-</v>
      </c>
      <c r="R54" s="162" t="str">
        <f>IF('Design Fee'!BF59&gt;0,"✔","-")</f>
        <v>-</v>
      </c>
      <c r="S54" s="162" t="str">
        <f>IF('Design Fee'!BG59&gt;0,"✔","-")</f>
        <v>-</v>
      </c>
      <c r="T54" s="162" t="str">
        <f>IF('Design Fee'!BH59&gt;0,"✔","-")</f>
        <v>-</v>
      </c>
      <c r="U54" s="162" t="str">
        <f>IF('Design Fee'!BI59&gt;0,"✔","-")</f>
        <v>-</v>
      </c>
      <c r="V54" s="162" t="str">
        <f>IF('Design Fee'!BJ59&gt;0,"✔","-")</f>
        <v>-</v>
      </c>
      <c r="W54" s="348"/>
      <c r="X54" s="144" t="str">
        <f>IF('Design Fee'!CE59&gt;0,"✔","-")</f>
        <v>-</v>
      </c>
      <c r="Y54" s="144" t="str">
        <f>IF('Design Fee'!CF59&gt;0,"✔","-")</f>
        <v>-</v>
      </c>
      <c r="Z54" s="144" t="str">
        <f>IF('Design Fee'!CG59&gt;0,"✔","-")</f>
        <v>-</v>
      </c>
      <c r="AA54" s="144" t="str">
        <f>IF('Design Fee'!CH59&gt;0,"✔","-")</f>
        <v>-</v>
      </c>
      <c r="AB54" s="144" t="str">
        <f>IF('Design Fee'!CI59&gt;0,"✔","-")</f>
        <v>-</v>
      </c>
      <c r="AC54" s="144" t="str">
        <f>IF('Design Fee'!CK59&gt;0,"✔","-")</f>
        <v>-</v>
      </c>
      <c r="AD54" s="144" t="str">
        <f>IF('Design Fee'!CL59&gt;0,"✔","-")</f>
        <v>-</v>
      </c>
      <c r="AE54" s="144" t="str">
        <f>IF('Design Fee'!CM59&gt;0,"✔","-")</f>
        <v>-</v>
      </c>
      <c r="AF54" s="144" t="str">
        <f>IF('Design Fee'!CN59&gt;0,"✔","-")</f>
        <v>-</v>
      </c>
      <c r="AG54" s="144" t="str">
        <f>IF('Design Fee'!CO59&gt;0,"✔","-")</f>
        <v>-</v>
      </c>
      <c r="AH54" s="164"/>
      <c r="AI54" s="144" t="str">
        <f>IF('Design Fee'!DJ59&gt;0,"✔","-")</f>
        <v>-</v>
      </c>
      <c r="AJ54" s="144" t="str">
        <f>IF('Design Fee'!DK59&gt;0,"✔","-")</f>
        <v>-</v>
      </c>
      <c r="AK54" s="144" t="str">
        <f>IF('Design Fee'!DL59&gt;0,"✔","-")</f>
        <v>-</v>
      </c>
      <c r="AL54" s="144" t="str">
        <f>IF('Design Fee'!DM59&gt;0,"✔","-")</f>
        <v>-</v>
      </c>
      <c r="AM54" s="144" t="str">
        <f>IF('Design Fee'!DN59&gt;0,"✔","-")</f>
        <v>-</v>
      </c>
      <c r="AN54" s="144" t="str">
        <f>IF('Design Fee'!DP59&gt;0,"✔","-")</f>
        <v>-</v>
      </c>
      <c r="AO54" s="144" t="str">
        <f>IF('Design Fee'!DQ59&gt;0,"✔","-")</f>
        <v>-</v>
      </c>
      <c r="AP54" s="144" t="str">
        <f>IF('Design Fee'!DR59&gt;0,"✔","-")</f>
        <v>-</v>
      </c>
      <c r="AQ54" s="144" t="str">
        <f>IF('Design Fee'!DS59&gt;0,"✔","-")</f>
        <v>-</v>
      </c>
      <c r="AR54" s="144" t="str">
        <f>IF('Design Fee'!DT59&gt;0,"✔","-")</f>
        <v>-</v>
      </c>
      <c r="AS54" s="164"/>
      <c r="AT54" s="162" t="str">
        <f>IF('Design Fee'!EO59&gt;0,"✔","-")</f>
        <v>-</v>
      </c>
      <c r="AU54" s="146"/>
      <c r="AV54" s="162" t="str">
        <f>IF('Design Fee'!ET59&gt;0,"✔","-")</f>
        <v>-</v>
      </c>
      <c r="AW54" s="162" t="str">
        <f>IF('Design Fee'!EU59&gt;0,"✔","-")</f>
        <v>-</v>
      </c>
      <c r="AX54" s="162" t="str">
        <f>IF('Design Fee'!EV59&gt;0,"✔","-")</f>
        <v>-</v>
      </c>
      <c r="AY54" s="162" t="str">
        <f>IF('Design Fee'!EW59&gt;0,"✔","-")</f>
        <v>-</v>
      </c>
      <c r="AZ54" s="162" t="str">
        <f>IF('Design Fee'!EX59&gt;0,"✔","-")</f>
        <v>-</v>
      </c>
      <c r="BA54" s="162" t="str">
        <f>IF('Design Fee'!EZ59&gt;0,"✔","-")</f>
        <v>-</v>
      </c>
      <c r="BB54" s="162" t="str">
        <f>IF('Design Fee'!FA59&gt;0,"✔","-")</f>
        <v>-</v>
      </c>
      <c r="BC54" s="162" t="str">
        <f>IF('Design Fee'!FB59&gt;0,"✔","-")</f>
        <v>-</v>
      </c>
      <c r="BD54" s="162" t="str">
        <f>IF('Design Fee'!FC59&gt;0,"✔","-")</f>
        <v>-</v>
      </c>
      <c r="BE54" s="162" t="str">
        <f>IF('Design Fee'!FD59&gt;0,"✔","-")</f>
        <v>-</v>
      </c>
      <c r="BF54" s="127"/>
      <c r="BG54" s="144" t="str">
        <f>IF('Design Fee'!FY59&gt;0,"✔","-")</f>
        <v>-</v>
      </c>
      <c r="BH54" s="144" t="str">
        <f>IF('Design Fee'!FZ59&gt;0,"✔","-")</f>
        <v>-</v>
      </c>
      <c r="BI54" s="144" t="str">
        <f>IF('Design Fee'!GA59&gt;0,"✔","-")</f>
        <v>-</v>
      </c>
      <c r="BJ54" s="144" t="str">
        <f>IF('Design Fee'!GB59&gt;0,"✔","-")</f>
        <v>-</v>
      </c>
      <c r="BK54" s="144" t="str">
        <f>IF('Design Fee'!GC59&gt;0,"✔","-")</f>
        <v>-</v>
      </c>
      <c r="BL54" s="144" t="str">
        <f>IF('Design Fee'!GE59&gt;0,"✔","-")</f>
        <v>-</v>
      </c>
      <c r="BM54" s="144" t="str">
        <f>IF('Design Fee'!GF59&gt;0,"✔","-")</f>
        <v>-</v>
      </c>
      <c r="BN54" s="144" t="str">
        <f>IF('Design Fee'!GG59&gt;0,"✔","-")</f>
        <v>-</v>
      </c>
      <c r="BO54" s="144" t="str">
        <f>IF('Design Fee'!GH59&gt;0,"✔","-")</f>
        <v>-</v>
      </c>
      <c r="BP54" s="144" t="str">
        <f>IF('Design Fee'!GI59&gt;0,"✔","-")</f>
        <v>-</v>
      </c>
      <c r="BQ54" s="164"/>
      <c r="BR54" s="144" t="str">
        <f>IF('Design Fee'!HD59&gt;0,"✔","-")</f>
        <v>-</v>
      </c>
      <c r="BS54" s="144" t="str">
        <f>IF('Design Fee'!HE59&gt;0,"✔","-")</f>
        <v>-</v>
      </c>
      <c r="BT54" s="144" t="str">
        <f>IF('Design Fee'!HF59&gt;0,"✔","-")</f>
        <v>-</v>
      </c>
      <c r="BU54" s="144" t="str">
        <f>IF('Design Fee'!HG59&gt;0,"✔","-")</f>
        <v>-</v>
      </c>
      <c r="BV54" s="144" t="str">
        <f>IF('Design Fee'!HH59&gt;0,"✔","-")</f>
        <v>-</v>
      </c>
      <c r="BW54" s="144" t="str">
        <f>IF('Design Fee'!HJ59&gt;0,"✔","-")</f>
        <v>-</v>
      </c>
      <c r="BX54" s="144" t="str">
        <f>IF('Design Fee'!HK59&gt;0,"✔","-")</f>
        <v>-</v>
      </c>
      <c r="BY54" s="144" t="str">
        <f>IF('Design Fee'!HL59&gt;0,"✔","-")</f>
        <v>-</v>
      </c>
      <c r="BZ54" s="144" t="str">
        <f>IF('Design Fee'!HM59&gt;0,"✔","-")</f>
        <v>-</v>
      </c>
      <c r="CA54" s="144" t="str">
        <f>IF('Design Fee'!HN59&gt;0,"✔","-")</f>
        <v>-</v>
      </c>
      <c r="CB54" s="164"/>
      <c r="CC54" s="162" t="str">
        <f>IF('Design Fee'!II59&gt;0,"✔","-")</f>
        <v>-</v>
      </c>
      <c r="CD54" s="146"/>
      <c r="CE54" s="162" t="str">
        <f>IF('Design Fee'!IN59&gt;0,"✔","-")</f>
        <v>-</v>
      </c>
      <c r="CF54" s="162" t="str">
        <f>IF('Design Fee'!IO59&gt;0,"✔","-")</f>
        <v>-</v>
      </c>
      <c r="CG54" s="162" t="str">
        <f>IF('Design Fee'!IP59&gt;0,"✔","-")</f>
        <v>-</v>
      </c>
      <c r="CH54" s="162" t="str">
        <f>IF('Design Fee'!IQ59&gt;0,"✔","-")</f>
        <v>-</v>
      </c>
      <c r="CI54" s="162" t="str">
        <f>IF('Design Fee'!IR59&gt;0,"✔","-")</f>
        <v>-</v>
      </c>
      <c r="CJ54" s="162" t="str">
        <f>IF('Design Fee'!IT59&gt;0,"✔","-")</f>
        <v>-</v>
      </c>
      <c r="CK54" s="162" t="str">
        <f>IF('Design Fee'!IU59&gt;0,"✔","-")</f>
        <v>-</v>
      </c>
      <c r="CL54" s="162" t="str">
        <f>IF('Design Fee'!IV59&gt;0,"✔","-")</f>
        <v>-</v>
      </c>
      <c r="CM54" s="162" t="str">
        <f>IF('Design Fee'!IW59&gt;0,"✔","-")</f>
        <v>-</v>
      </c>
      <c r="CN54" s="162" t="str">
        <f>IF('Design Fee'!IX59&gt;0,"✔","-")</f>
        <v>-</v>
      </c>
      <c r="CO54" s="127"/>
      <c r="CP54" s="144" t="str">
        <f>IF('Design Fee'!JS59&gt;0,"✔","-")</f>
        <v>-</v>
      </c>
      <c r="CQ54" s="144" t="str">
        <f>IF('Design Fee'!JT59&gt;0,"✔","-")</f>
        <v>-</v>
      </c>
      <c r="CR54" s="144" t="str">
        <f>IF('Design Fee'!JU59&gt;0,"✔","-")</f>
        <v>-</v>
      </c>
      <c r="CS54" s="144" t="str">
        <f>IF('Design Fee'!JV59&gt;0,"✔","-")</f>
        <v>-</v>
      </c>
      <c r="CT54" s="144" t="str">
        <f>IF('Design Fee'!JW59&gt;0,"✔","-")</f>
        <v>-</v>
      </c>
      <c r="CU54" s="144" t="str">
        <f>IF('Design Fee'!JY59&gt;0,"✔","-")</f>
        <v>-</v>
      </c>
      <c r="CV54" s="144" t="str">
        <f>IF('Design Fee'!JZ59&gt;0,"✔","-")</f>
        <v>-</v>
      </c>
      <c r="CW54" s="144" t="str">
        <f>IF('Design Fee'!KA59&gt;0,"✔","-")</f>
        <v>-</v>
      </c>
      <c r="CX54" s="144" t="str">
        <f>IF('Design Fee'!KB59&gt;0,"✔","-")</f>
        <v>-</v>
      </c>
      <c r="CY54" s="144" t="str">
        <f>IF('Design Fee'!KC59&gt;0,"✔","-")</f>
        <v>-</v>
      </c>
      <c r="CZ54" s="164"/>
      <c r="DA54" s="144" t="str">
        <f>IF('Design Fee'!KX59&gt;0,"✔","-")</f>
        <v>-</v>
      </c>
      <c r="DB54" s="144" t="str">
        <f>IF('Design Fee'!KY59&gt;0,"✔","-")</f>
        <v>-</v>
      </c>
      <c r="DC54" s="144" t="str">
        <f>IF('Design Fee'!KZ59&gt;0,"✔","-")</f>
        <v>-</v>
      </c>
      <c r="DD54" s="144" t="str">
        <f>IF('Design Fee'!LA59&gt;0,"✔","-")</f>
        <v>-</v>
      </c>
      <c r="DE54" s="144" t="str">
        <f>IF('Design Fee'!LB59&gt;0,"✔","-")</f>
        <v>-</v>
      </c>
      <c r="DF54" s="144" t="str">
        <f>IF('Design Fee'!LD59&gt;0,"✔","-")</f>
        <v>-</v>
      </c>
      <c r="DG54" s="144" t="str">
        <f>IF('Design Fee'!LE59&gt;0,"✔","-")</f>
        <v>-</v>
      </c>
      <c r="DH54" s="144" t="str">
        <f>IF('Design Fee'!LF59&gt;0,"✔","-")</f>
        <v>-</v>
      </c>
      <c r="DI54" s="144" t="str">
        <f>IF('Design Fee'!LG59&gt;0,"✔","-")</f>
        <v>-</v>
      </c>
      <c r="DJ54" s="144" t="str">
        <f>IF('Design Fee'!LH59&gt;0,"✔","-")</f>
        <v>-</v>
      </c>
      <c r="DK54" s="164"/>
      <c r="DL54" s="162" t="str">
        <f>IF('Design Fee'!MC59&gt;0,"✔","-")</f>
        <v>-</v>
      </c>
      <c r="DM54" s="146"/>
      <c r="DN54" s="162" t="str">
        <f>IF('Design Fee'!MH59&gt;0,"✔","-")</f>
        <v>-</v>
      </c>
      <c r="DO54" s="162" t="str">
        <f>IF('Design Fee'!MI59&gt;0,"✔","-")</f>
        <v>-</v>
      </c>
      <c r="DP54" s="162" t="str">
        <f>IF('Design Fee'!MJ59&gt;0,"✔","-")</f>
        <v>-</v>
      </c>
      <c r="DQ54" s="162" t="str">
        <f>IF('Design Fee'!MK59&gt;0,"✔","-")</f>
        <v>-</v>
      </c>
      <c r="DR54" s="162" t="str">
        <f>IF('Design Fee'!ML59&gt;0,"✔","-")</f>
        <v>-</v>
      </c>
      <c r="DS54" s="162" t="str">
        <f>IF('Design Fee'!MN59&gt;0,"✔","-")</f>
        <v>-</v>
      </c>
      <c r="DT54" s="162" t="str">
        <f>IF('Design Fee'!MO59&gt;0,"✔","-")</f>
        <v>-</v>
      </c>
      <c r="DU54" s="162" t="str">
        <f>IF('Design Fee'!MP59&gt;0,"✔","-")</f>
        <v>-</v>
      </c>
      <c r="DV54" s="162" t="str">
        <f>IF('Design Fee'!MQ59&gt;0,"✔","-")</f>
        <v>-</v>
      </c>
      <c r="DW54" s="162" t="str">
        <f>IF('Design Fee'!MR59&gt;0,"✔","-")</f>
        <v>-</v>
      </c>
      <c r="DX54" s="127"/>
      <c r="DY54" s="144" t="str">
        <f>IF('Design Fee'!NM59&gt;0,"✔","-")</f>
        <v>-</v>
      </c>
      <c r="DZ54" s="144" t="str">
        <f>IF('Design Fee'!NN59&gt;0,"✔","-")</f>
        <v>-</v>
      </c>
      <c r="EA54" s="144" t="str">
        <f>IF('Design Fee'!NO59&gt;0,"✔","-")</f>
        <v>-</v>
      </c>
      <c r="EB54" s="144" t="str">
        <f>IF('Design Fee'!NP59&gt;0,"✔","-")</f>
        <v>-</v>
      </c>
      <c r="EC54" s="144" t="str">
        <f>IF('Design Fee'!NQ59&gt;0,"✔","-")</f>
        <v>-</v>
      </c>
      <c r="ED54" s="144" t="str">
        <f>IF('Design Fee'!NS59&gt;0,"✔","-")</f>
        <v>-</v>
      </c>
      <c r="EE54" s="144" t="str">
        <f>IF('Design Fee'!NT59&gt;0,"✔","-")</f>
        <v>-</v>
      </c>
      <c r="EF54" s="144" t="str">
        <f>IF('Design Fee'!NU59&gt;0,"✔","-")</f>
        <v>-</v>
      </c>
      <c r="EG54" s="144" t="str">
        <f>IF('Design Fee'!NV59&gt;0,"✔","-")</f>
        <v>-</v>
      </c>
      <c r="EH54" s="144" t="str">
        <f>IF('Design Fee'!NW59&gt;0,"✔","-")</f>
        <v>-</v>
      </c>
      <c r="EI54" s="164"/>
      <c r="EJ54" s="144" t="str">
        <f>IF('Design Fee'!OR59&gt;0,"✔","-")</f>
        <v>-</v>
      </c>
      <c r="EK54" s="144" t="str">
        <f>IF('Design Fee'!OS59&gt;0,"✔","-")</f>
        <v>-</v>
      </c>
      <c r="EL54" s="144" t="str">
        <f>IF('Design Fee'!OT59&gt;0,"✔","-")</f>
        <v>-</v>
      </c>
      <c r="EM54" s="144" t="str">
        <f>IF('Design Fee'!OU59&gt;0,"✔","-")</f>
        <v>-</v>
      </c>
      <c r="EN54" s="144" t="str">
        <f>IF('Design Fee'!OV59&gt;0,"✔","-")</f>
        <v>-</v>
      </c>
      <c r="EO54" s="144" t="str">
        <f>IF('Design Fee'!OX59&gt;0,"✔","-")</f>
        <v>-</v>
      </c>
      <c r="EP54" s="144" t="str">
        <f>IF('Design Fee'!OY59&gt;0,"✔","-")</f>
        <v>-</v>
      </c>
      <c r="EQ54" s="144" t="str">
        <f>IF('Design Fee'!OZ59&gt;0,"✔","-")</f>
        <v>-</v>
      </c>
      <c r="ER54" s="144" t="str">
        <f>IF('Design Fee'!PA59&gt;0,"✔","-")</f>
        <v>-</v>
      </c>
      <c r="ES54" s="144" t="str">
        <f>IF('Design Fee'!PB59&gt;0,"✔","-")</f>
        <v>-</v>
      </c>
      <c r="ET54" s="164"/>
    </row>
    <row r="55" spans="2:150" ht="11.85" hidden="1" customHeight="1" outlineLevel="2">
      <c r="B55" s="161"/>
      <c r="C55" s="161" t="s">
        <v>60</v>
      </c>
      <c r="D55" s="78" t="s">
        <v>61</v>
      </c>
      <c r="F55" s="554">
        <f>COUNTIF('Design Fee'!AU60,"&gt;0")+COUNTIF('Design Fee'!EO60,"&gt;0")+COUNTIF('Design Fee'!II60,"&gt;0")+COUNTIF('Design Fee'!ME60,"&gt;0")</f>
        <v>3</v>
      </c>
      <c r="G55" s="554">
        <f>COUNTIF('Design Fee'!AX60,"&gt;0")+COUNTIF('Design Fee'!ER60,"&gt;0")+COUNTIF('Design Fee'!IL60,"&gt;0")+COUNTIF('Design Fee'!MF60,"&gt;0")</f>
        <v>1</v>
      </c>
      <c r="H55" s="554">
        <f>COUNTIF('Design Fee'!AY60,"&gt;0")+COUNTIF('Design Fee'!ES60,"&gt;0")+COUNTIF('Design Fee'!IM60,"&gt;0")+COUNTIF('Design Fee'!MG60,"&gt;0")</f>
        <v>1</v>
      </c>
      <c r="I55" s="560">
        <f t="shared" si="17"/>
        <v>2</v>
      </c>
      <c r="J55" s="78"/>
      <c r="K55" s="162" t="str">
        <f>IF('Design Fee'!AU60&gt;0,"✔","-")</f>
        <v>✔</v>
      </c>
      <c r="L55" s="140"/>
      <c r="M55" s="162" t="str">
        <f>IF('Design Fee'!AZ60&gt;0,"✔","-")</f>
        <v>✔</v>
      </c>
      <c r="N55" s="162" t="str">
        <f>IF('Design Fee'!BA60&gt;0,"✔","-")</f>
        <v>✔</v>
      </c>
      <c r="O55" s="162" t="str">
        <f>IF('Design Fee'!BB60&gt;0,"✔","-")</f>
        <v>-</v>
      </c>
      <c r="P55" s="162" t="str">
        <f>IF('Design Fee'!BC60&gt;0,"✔","-")</f>
        <v>-</v>
      </c>
      <c r="Q55" s="162" t="str">
        <f>IF('Design Fee'!BD60&gt;0,"✔","-")</f>
        <v>-</v>
      </c>
      <c r="R55" s="162" t="str">
        <f>IF('Design Fee'!BF60&gt;0,"✔","-")</f>
        <v>-</v>
      </c>
      <c r="S55" s="162" t="str">
        <f>IF('Design Fee'!BG60&gt;0,"✔","-")</f>
        <v>-</v>
      </c>
      <c r="T55" s="162" t="str">
        <f>IF('Design Fee'!BH60&gt;0,"✔","-")</f>
        <v>-</v>
      </c>
      <c r="U55" s="162" t="str">
        <f>IF('Design Fee'!BI60&gt;0,"✔","-")</f>
        <v>-</v>
      </c>
      <c r="V55" s="162" t="str">
        <f>IF('Design Fee'!BJ60&gt;0,"✔","-")</f>
        <v>-</v>
      </c>
      <c r="W55" s="348"/>
      <c r="X55" s="144" t="str">
        <f>IF('Design Fee'!CE60&gt;0,"✔","-")</f>
        <v>-</v>
      </c>
      <c r="Y55" s="144" t="str">
        <f>IF('Design Fee'!CF60&gt;0,"✔","-")</f>
        <v>-</v>
      </c>
      <c r="Z55" s="144" t="str">
        <f>IF('Design Fee'!CG60&gt;0,"✔","-")</f>
        <v>-</v>
      </c>
      <c r="AA55" s="144" t="str">
        <f>IF('Design Fee'!CH60&gt;0,"✔","-")</f>
        <v>-</v>
      </c>
      <c r="AB55" s="144" t="str">
        <f>IF('Design Fee'!CI60&gt;0,"✔","-")</f>
        <v>-</v>
      </c>
      <c r="AC55" s="144" t="str">
        <f>IF('Design Fee'!CK60&gt;0,"✔","-")</f>
        <v>-</v>
      </c>
      <c r="AD55" s="144" t="str">
        <f>IF('Design Fee'!CL60&gt;0,"✔","-")</f>
        <v>-</v>
      </c>
      <c r="AE55" s="144" t="str">
        <f>IF('Design Fee'!CM60&gt;0,"✔","-")</f>
        <v>-</v>
      </c>
      <c r="AF55" s="144" t="str">
        <f>IF('Design Fee'!CN60&gt;0,"✔","-")</f>
        <v>-</v>
      </c>
      <c r="AG55" s="144" t="str">
        <f>IF('Design Fee'!CO60&gt;0,"✔","-")</f>
        <v>-</v>
      </c>
      <c r="AH55" s="164"/>
      <c r="AI55" s="144" t="str">
        <f>IF('Design Fee'!DJ60&gt;0,"✔","-")</f>
        <v>-</v>
      </c>
      <c r="AJ55" s="144" t="str">
        <f>IF('Design Fee'!DK60&gt;0,"✔","-")</f>
        <v>-</v>
      </c>
      <c r="AK55" s="144" t="str">
        <f>IF('Design Fee'!DL60&gt;0,"✔","-")</f>
        <v>-</v>
      </c>
      <c r="AL55" s="144" t="str">
        <f>IF('Design Fee'!DM60&gt;0,"✔","-")</f>
        <v>-</v>
      </c>
      <c r="AM55" s="144" t="str">
        <f>IF('Design Fee'!DN60&gt;0,"✔","-")</f>
        <v>-</v>
      </c>
      <c r="AN55" s="144" t="str">
        <f>IF('Design Fee'!DP60&gt;0,"✔","-")</f>
        <v>-</v>
      </c>
      <c r="AO55" s="144" t="str">
        <f>IF('Design Fee'!DQ60&gt;0,"✔","-")</f>
        <v>-</v>
      </c>
      <c r="AP55" s="144" t="str">
        <f>IF('Design Fee'!DR60&gt;0,"✔","-")</f>
        <v>-</v>
      </c>
      <c r="AQ55" s="144" t="str">
        <f>IF('Design Fee'!DS60&gt;0,"✔","-")</f>
        <v>-</v>
      </c>
      <c r="AR55" s="144" t="str">
        <f>IF('Design Fee'!DT60&gt;0,"✔","-")</f>
        <v>-</v>
      </c>
      <c r="AS55" s="164"/>
      <c r="AT55" s="162" t="str">
        <f>IF('Design Fee'!EO60&gt;0,"✔","-")</f>
        <v>✔</v>
      </c>
      <c r="AU55" s="146"/>
      <c r="AV55" s="162" t="str">
        <f>IF('Design Fee'!ET60&gt;0,"✔","-")</f>
        <v>-</v>
      </c>
      <c r="AW55" s="162" t="str">
        <f>IF('Design Fee'!EU60&gt;0,"✔","-")</f>
        <v>-</v>
      </c>
      <c r="AX55" s="162" t="str">
        <f>IF('Design Fee'!EV60&gt;0,"✔","-")</f>
        <v>-</v>
      </c>
      <c r="AY55" s="162" t="str">
        <f>IF('Design Fee'!EW60&gt;0,"✔","-")</f>
        <v>-</v>
      </c>
      <c r="AZ55" s="162" t="str">
        <f>IF('Design Fee'!EX60&gt;0,"✔","-")</f>
        <v>-</v>
      </c>
      <c r="BA55" s="162" t="str">
        <f>IF('Design Fee'!EZ60&gt;0,"✔","-")</f>
        <v>-</v>
      </c>
      <c r="BB55" s="162" t="str">
        <f>IF('Design Fee'!FA60&gt;0,"✔","-")</f>
        <v>-</v>
      </c>
      <c r="BC55" s="162" t="str">
        <f>IF('Design Fee'!FB60&gt;0,"✔","-")</f>
        <v>-</v>
      </c>
      <c r="BD55" s="162" t="str">
        <f>IF('Design Fee'!FC60&gt;0,"✔","-")</f>
        <v>-</v>
      </c>
      <c r="BE55" s="162" t="str">
        <f>IF('Design Fee'!FD60&gt;0,"✔","-")</f>
        <v>-</v>
      </c>
      <c r="BF55" s="127"/>
      <c r="BG55" s="144" t="str">
        <f>IF('Design Fee'!FY60&gt;0,"✔","-")</f>
        <v>-</v>
      </c>
      <c r="BH55" s="144" t="str">
        <f>IF('Design Fee'!FZ60&gt;0,"✔","-")</f>
        <v>-</v>
      </c>
      <c r="BI55" s="144" t="str">
        <f>IF('Design Fee'!GA60&gt;0,"✔","-")</f>
        <v>-</v>
      </c>
      <c r="BJ55" s="144" t="str">
        <f>IF('Design Fee'!GB60&gt;0,"✔","-")</f>
        <v>-</v>
      </c>
      <c r="BK55" s="144" t="str">
        <f>IF('Design Fee'!GC60&gt;0,"✔","-")</f>
        <v>-</v>
      </c>
      <c r="BL55" s="144" t="str">
        <f>IF('Design Fee'!GE60&gt;0,"✔","-")</f>
        <v>-</v>
      </c>
      <c r="BM55" s="144" t="str">
        <f>IF('Design Fee'!GF60&gt;0,"✔","-")</f>
        <v>-</v>
      </c>
      <c r="BN55" s="144" t="str">
        <f>IF('Design Fee'!GG60&gt;0,"✔","-")</f>
        <v>-</v>
      </c>
      <c r="BO55" s="144" t="str">
        <f>IF('Design Fee'!GH60&gt;0,"✔","-")</f>
        <v>-</v>
      </c>
      <c r="BP55" s="144" t="str">
        <f>IF('Design Fee'!GI60&gt;0,"✔","-")</f>
        <v>-</v>
      </c>
      <c r="BQ55" s="164"/>
      <c r="BR55" s="144" t="str">
        <f>IF('Design Fee'!HD60&gt;0,"✔","-")</f>
        <v>-</v>
      </c>
      <c r="BS55" s="144" t="str">
        <f>IF('Design Fee'!HE60&gt;0,"✔","-")</f>
        <v>-</v>
      </c>
      <c r="BT55" s="144" t="str">
        <f>IF('Design Fee'!HF60&gt;0,"✔","-")</f>
        <v>-</v>
      </c>
      <c r="BU55" s="144" t="str">
        <f>IF('Design Fee'!HG60&gt;0,"✔","-")</f>
        <v>-</v>
      </c>
      <c r="BV55" s="144" t="str">
        <f>IF('Design Fee'!HH60&gt;0,"✔","-")</f>
        <v>-</v>
      </c>
      <c r="BW55" s="144" t="str">
        <f>IF('Design Fee'!HJ60&gt;0,"✔","-")</f>
        <v>-</v>
      </c>
      <c r="BX55" s="144" t="str">
        <f>IF('Design Fee'!HK60&gt;0,"✔","-")</f>
        <v>-</v>
      </c>
      <c r="BY55" s="144" t="str">
        <f>IF('Design Fee'!HL60&gt;0,"✔","-")</f>
        <v>-</v>
      </c>
      <c r="BZ55" s="144" t="str">
        <f>IF('Design Fee'!HM60&gt;0,"✔","-")</f>
        <v>-</v>
      </c>
      <c r="CA55" s="144" t="str">
        <f>IF('Design Fee'!HN60&gt;0,"✔","-")</f>
        <v>-</v>
      </c>
      <c r="CB55" s="164"/>
      <c r="CC55" s="162" t="str">
        <f>IF('Design Fee'!II60&gt;0,"✔","-")</f>
        <v>✔</v>
      </c>
      <c r="CD55" s="146"/>
      <c r="CE55" s="162" t="str">
        <f>IF('Design Fee'!IN60&gt;0,"✔","-")</f>
        <v>✔</v>
      </c>
      <c r="CF55" s="162" t="str">
        <f>IF('Design Fee'!IO60&gt;0,"✔","-")</f>
        <v>-</v>
      </c>
      <c r="CG55" s="162" t="str">
        <f>IF('Design Fee'!IP60&gt;0,"✔","-")</f>
        <v>-</v>
      </c>
      <c r="CH55" s="162" t="str">
        <f>IF('Design Fee'!IQ60&gt;0,"✔","-")</f>
        <v>✔</v>
      </c>
      <c r="CI55" s="162" t="str">
        <f>IF('Design Fee'!IR60&gt;0,"✔","-")</f>
        <v>-</v>
      </c>
      <c r="CJ55" s="162" t="str">
        <f>IF('Design Fee'!IT60&gt;0,"✔","-")</f>
        <v>-</v>
      </c>
      <c r="CK55" s="162" t="str">
        <f>IF('Design Fee'!IU60&gt;0,"✔","-")</f>
        <v>-</v>
      </c>
      <c r="CL55" s="162" t="str">
        <f>IF('Design Fee'!IV60&gt;0,"✔","-")</f>
        <v>-</v>
      </c>
      <c r="CM55" s="162" t="str">
        <f>IF('Design Fee'!IW60&gt;0,"✔","-")</f>
        <v>-</v>
      </c>
      <c r="CN55" s="162" t="str">
        <f>IF('Design Fee'!IX60&gt;0,"✔","-")</f>
        <v>-</v>
      </c>
      <c r="CO55" s="127"/>
      <c r="CP55" s="144" t="str">
        <f>IF('Design Fee'!JS60&gt;0,"✔","-")</f>
        <v>-</v>
      </c>
      <c r="CQ55" s="144" t="str">
        <f>IF('Design Fee'!JT60&gt;0,"✔","-")</f>
        <v>-</v>
      </c>
      <c r="CR55" s="144" t="str">
        <f>IF('Design Fee'!JU60&gt;0,"✔","-")</f>
        <v>-</v>
      </c>
      <c r="CS55" s="144" t="str">
        <f>IF('Design Fee'!JV60&gt;0,"✔","-")</f>
        <v>-</v>
      </c>
      <c r="CT55" s="144" t="str">
        <f>IF('Design Fee'!JW60&gt;0,"✔","-")</f>
        <v>-</v>
      </c>
      <c r="CU55" s="144" t="str">
        <f>IF('Design Fee'!JY60&gt;0,"✔","-")</f>
        <v>-</v>
      </c>
      <c r="CV55" s="144" t="str">
        <f>IF('Design Fee'!JZ60&gt;0,"✔","-")</f>
        <v>-</v>
      </c>
      <c r="CW55" s="144" t="str">
        <f>IF('Design Fee'!KA60&gt;0,"✔","-")</f>
        <v>-</v>
      </c>
      <c r="CX55" s="144" t="str">
        <f>IF('Design Fee'!KB60&gt;0,"✔","-")</f>
        <v>-</v>
      </c>
      <c r="CY55" s="144" t="str">
        <f>IF('Design Fee'!KC60&gt;0,"✔","-")</f>
        <v>-</v>
      </c>
      <c r="CZ55" s="164"/>
      <c r="DA55" s="144" t="str">
        <f>IF('Design Fee'!KX60&gt;0,"✔","-")</f>
        <v>-</v>
      </c>
      <c r="DB55" s="144" t="str">
        <f>IF('Design Fee'!KY60&gt;0,"✔","-")</f>
        <v>-</v>
      </c>
      <c r="DC55" s="144" t="str">
        <f>IF('Design Fee'!KZ60&gt;0,"✔","-")</f>
        <v>-</v>
      </c>
      <c r="DD55" s="144" t="str">
        <f>IF('Design Fee'!LA60&gt;0,"✔","-")</f>
        <v>-</v>
      </c>
      <c r="DE55" s="144" t="str">
        <f>IF('Design Fee'!LB60&gt;0,"✔","-")</f>
        <v>-</v>
      </c>
      <c r="DF55" s="144" t="str">
        <f>IF('Design Fee'!LD60&gt;0,"✔","-")</f>
        <v>-</v>
      </c>
      <c r="DG55" s="144" t="str">
        <f>IF('Design Fee'!LE60&gt;0,"✔","-")</f>
        <v>-</v>
      </c>
      <c r="DH55" s="144" t="str">
        <f>IF('Design Fee'!LF60&gt;0,"✔","-")</f>
        <v>-</v>
      </c>
      <c r="DI55" s="144" t="str">
        <f>IF('Design Fee'!LG60&gt;0,"✔","-")</f>
        <v>-</v>
      </c>
      <c r="DJ55" s="144" t="str">
        <f>IF('Design Fee'!LH60&gt;0,"✔","-")</f>
        <v>-</v>
      </c>
      <c r="DK55" s="164"/>
      <c r="DL55" s="162" t="str">
        <f>IF('Design Fee'!MC60&gt;0,"✔","-")</f>
        <v>-</v>
      </c>
      <c r="DM55" s="146"/>
      <c r="DN55" s="162" t="str">
        <f>IF('Design Fee'!MH60&gt;0,"✔","-")</f>
        <v>-</v>
      </c>
      <c r="DO55" s="162" t="str">
        <f>IF('Design Fee'!MI60&gt;0,"✔","-")</f>
        <v>-</v>
      </c>
      <c r="DP55" s="162" t="str">
        <f>IF('Design Fee'!MJ60&gt;0,"✔","-")</f>
        <v>-</v>
      </c>
      <c r="DQ55" s="162" t="str">
        <f>IF('Design Fee'!MK60&gt;0,"✔","-")</f>
        <v>-</v>
      </c>
      <c r="DR55" s="162" t="str">
        <f>IF('Design Fee'!ML60&gt;0,"✔","-")</f>
        <v>-</v>
      </c>
      <c r="DS55" s="162" t="str">
        <f>IF('Design Fee'!MN60&gt;0,"✔","-")</f>
        <v>-</v>
      </c>
      <c r="DT55" s="162" t="str">
        <f>IF('Design Fee'!MO60&gt;0,"✔","-")</f>
        <v>-</v>
      </c>
      <c r="DU55" s="162" t="str">
        <f>IF('Design Fee'!MP60&gt;0,"✔","-")</f>
        <v>-</v>
      </c>
      <c r="DV55" s="162" t="str">
        <f>IF('Design Fee'!MQ60&gt;0,"✔","-")</f>
        <v>-</v>
      </c>
      <c r="DW55" s="162" t="str">
        <f>IF('Design Fee'!MR60&gt;0,"✔","-")</f>
        <v>-</v>
      </c>
      <c r="DX55" s="127"/>
      <c r="DY55" s="144" t="str">
        <f>IF('Design Fee'!NM60&gt;0,"✔","-")</f>
        <v>-</v>
      </c>
      <c r="DZ55" s="144" t="str">
        <f>IF('Design Fee'!NN60&gt;0,"✔","-")</f>
        <v>-</v>
      </c>
      <c r="EA55" s="144" t="str">
        <f>IF('Design Fee'!NO60&gt;0,"✔","-")</f>
        <v>-</v>
      </c>
      <c r="EB55" s="144" t="str">
        <f>IF('Design Fee'!NP60&gt;0,"✔","-")</f>
        <v>-</v>
      </c>
      <c r="EC55" s="144" t="str">
        <f>IF('Design Fee'!NQ60&gt;0,"✔","-")</f>
        <v>-</v>
      </c>
      <c r="ED55" s="144" t="str">
        <f>IF('Design Fee'!NS60&gt;0,"✔","-")</f>
        <v>-</v>
      </c>
      <c r="EE55" s="144" t="str">
        <f>IF('Design Fee'!NT60&gt;0,"✔","-")</f>
        <v>-</v>
      </c>
      <c r="EF55" s="144" t="str">
        <f>IF('Design Fee'!NU60&gt;0,"✔","-")</f>
        <v>-</v>
      </c>
      <c r="EG55" s="144" t="str">
        <f>IF('Design Fee'!NV60&gt;0,"✔","-")</f>
        <v>-</v>
      </c>
      <c r="EH55" s="144" t="str">
        <f>IF('Design Fee'!NW60&gt;0,"✔","-")</f>
        <v>-</v>
      </c>
      <c r="EI55" s="164"/>
      <c r="EJ55" s="144" t="str">
        <f>IF('Design Fee'!OR60&gt;0,"✔","-")</f>
        <v>-</v>
      </c>
      <c r="EK55" s="144" t="str">
        <f>IF('Design Fee'!OS60&gt;0,"✔","-")</f>
        <v>-</v>
      </c>
      <c r="EL55" s="144" t="str">
        <f>IF('Design Fee'!OT60&gt;0,"✔","-")</f>
        <v>-</v>
      </c>
      <c r="EM55" s="144" t="str">
        <f>IF('Design Fee'!OU60&gt;0,"✔","-")</f>
        <v>-</v>
      </c>
      <c r="EN55" s="144" t="str">
        <f>IF('Design Fee'!OV60&gt;0,"✔","-")</f>
        <v>-</v>
      </c>
      <c r="EO55" s="144" t="str">
        <f>IF('Design Fee'!OX60&gt;0,"✔","-")</f>
        <v>-</v>
      </c>
      <c r="EP55" s="144" t="str">
        <f>IF('Design Fee'!OY60&gt;0,"✔","-")</f>
        <v>-</v>
      </c>
      <c r="EQ55" s="144" t="str">
        <f>IF('Design Fee'!OZ60&gt;0,"✔","-")</f>
        <v>-</v>
      </c>
      <c r="ER55" s="144" t="str">
        <f>IF('Design Fee'!PA60&gt;0,"✔","-")</f>
        <v>-</v>
      </c>
      <c r="ES55" s="144" t="str">
        <f>IF('Design Fee'!PB60&gt;0,"✔","-")</f>
        <v>-</v>
      </c>
      <c r="ET55" s="164"/>
    </row>
    <row r="56" spans="2:150" ht="11.85" hidden="1" customHeight="1" outlineLevel="2">
      <c r="B56" s="161"/>
      <c r="C56" s="161" t="s">
        <v>62</v>
      </c>
      <c r="D56" s="78" t="s">
        <v>63</v>
      </c>
      <c r="F56" s="554">
        <f>COUNTIF('Design Fee'!AU61,"&gt;0")+COUNTIF('Design Fee'!EO61,"&gt;0")+COUNTIF('Design Fee'!II61,"&gt;0")+COUNTIF('Design Fee'!ME61,"&gt;0")</f>
        <v>2</v>
      </c>
      <c r="G56" s="554">
        <f>COUNTIF('Design Fee'!AX61,"&gt;0")+COUNTIF('Design Fee'!ER61,"&gt;0")+COUNTIF('Design Fee'!IL61,"&gt;0")+COUNTIF('Design Fee'!MF61,"&gt;0")</f>
        <v>1</v>
      </c>
      <c r="H56" s="554">
        <f>COUNTIF('Design Fee'!AY61,"&gt;0")+COUNTIF('Design Fee'!ES61,"&gt;0")+COUNTIF('Design Fee'!IM61,"&gt;0")+COUNTIF('Design Fee'!MG61,"&gt;0")</f>
        <v>0</v>
      </c>
      <c r="I56" s="560">
        <f t="shared" si="17"/>
        <v>1</v>
      </c>
      <c r="J56" s="78"/>
      <c r="K56" s="162" t="str">
        <f>IF('Design Fee'!AU61&gt;0,"✔","-")</f>
        <v>✔</v>
      </c>
      <c r="L56" s="140"/>
      <c r="M56" s="162" t="str">
        <f>IF('Design Fee'!AZ61&gt;0,"✔","-")</f>
        <v>✔</v>
      </c>
      <c r="N56" s="162" t="str">
        <f>IF('Design Fee'!BA61&gt;0,"✔","-")</f>
        <v>✔</v>
      </c>
      <c r="O56" s="162" t="str">
        <f>IF('Design Fee'!BB61&gt;0,"✔","-")</f>
        <v>-</v>
      </c>
      <c r="P56" s="162" t="str">
        <f>IF('Design Fee'!BC61&gt;0,"✔","-")</f>
        <v>-</v>
      </c>
      <c r="Q56" s="162" t="str">
        <f>IF('Design Fee'!BD61&gt;0,"✔","-")</f>
        <v>-</v>
      </c>
      <c r="R56" s="162" t="str">
        <f>IF('Design Fee'!BF61&gt;0,"✔","-")</f>
        <v>-</v>
      </c>
      <c r="S56" s="162" t="str">
        <f>IF('Design Fee'!BG61&gt;0,"✔","-")</f>
        <v>-</v>
      </c>
      <c r="T56" s="162" t="str">
        <f>IF('Design Fee'!BH61&gt;0,"✔","-")</f>
        <v>-</v>
      </c>
      <c r="U56" s="162" t="str">
        <f>IF('Design Fee'!BI61&gt;0,"✔","-")</f>
        <v>-</v>
      </c>
      <c r="V56" s="162" t="str">
        <f>IF('Design Fee'!BJ61&gt;0,"✔","-")</f>
        <v>-</v>
      </c>
      <c r="W56" s="348"/>
      <c r="X56" s="144" t="str">
        <f>IF('Design Fee'!CE61&gt;0,"✔","-")</f>
        <v>-</v>
      </c>
      <c r="Y56" s="144" t="str">
        <f>IF('Design Fee'!CF61&gt;0,"✔","-")</f>
        <v>-</v>
      </c>
      <c r="Z56" s="144" t="str">
        <f>IF('Design Fee'!CG61&gt;0,"✔","-")</f>
        <v>-</v>
      </c>
      <c r="AA56" s="144" t="str">
        <f>IF('Design Fee'!CH61&gt;0,"✔","-")</f>
        <v>-</v>
      </c>
      <c r="AB56" s="144" t="str">
        <f>IF('Design Fee'!CI61&gt;0,"✔","-")</f>
        <v>-</v>
      </c>
      <c r="AC56" s="144" t="str">
        <f>IF('Design Fee'!CK61&gt;0,"✔","-")</f>
        <v>-</v>
      </c>
      <c r="AD56" s="144" t="str">
        <f>IF('Design Fee'!CL61&gt;0,"✔","-")</f>
        <v>-</v>
      </c>
      <c r="AE56" s="144" t="str">
        <f>IF('Design Fee'!CM61&gt;0,"✔","-")</f>
        <v>-</v>
      </c>
      <c r="AF56" s="144" t="str">
        <f>IF('Design Fee'!CN61&gt;0,"✔","-")</f>
        <v>-</v>
      </c>
      <c r="AG56" s="144" t="str">
        <f>IF('Design Fee'!CO61&gt;0,"✔","-")</f>
        <v>-</v>
      </c>
      <c r="AH56" s="145"/>
      <c r="AI56" s="144" t="str">
        <f>IF('Design Fee'!DJ61&gt;0,"✔","-")</f>
        <v>-</v>
      </c>
      <c r="AJ56" s="144" t="str">
        <f>IF('Design Fee'!DK61&gt;0,"✔","-")</f>
        <v>-</v>
      </c>
      <c r="AK56" s="144" t="str">
        <f>IF('Design Fee'!DL61&gt;0,"✔","-")</f>
        <v>-</v>
      </c>
      <c r="AL56" s="144" t="str">
        <f>IF('Design Fee'!DM61&gt;0,"✔","-")</f>
        <v>-</v>
      </c>
      <c r="AM56" s="144" t="str">
        <f>IF('Design Fee'!DN61&gt;0,"✔","-")</f>
        <v>-</v>
      </c>
      <c r="AN56" s="144" t="str">
        <f>IF('Design Fee'!DP61&gt;0,"✔","-")</f>
        <v>-</v>
      </c>
      <c r="AO56" s="144" t="str">
        <f>IF('Design Fee'!DQ61&gt;0,"✔","-")</f>
        <v>-</v>
      </c>
      <c r="AP56" s="144" t="str">
        <f>IF('Design Fee'!DR61&gt;0,"✔","-")</f>
        <v>-</v>
      </c>
      <c r="AQ56" s="144" t="str">
        <f>IF('Design Fee'!DS61&gt;0,"✔","-")</f>
        <v>-</v>
      </c>
      <c r="AR56" s="144" t="str">
        <f>IF('Design Fee'!DT61&gt;0,"✔","-")</f>
        <v>-</v>
      </c>
      <c r="AS56" s="145"/>
      <c r="AT56" s="162" t="str">
        <f>IF('Design Fee'!EO61&gt;0,"✔","-")</f>
        <v>✔</v>
      </c>
      <c r="AU56" s="146"/>
      <c r="AV56" s="162" t="str">
        <f>IF('Design Fee'!ET61&gt;0,"✔","-")</f>
        <v>-</v>
      </c>
      <c r="AW56" s="162" t="str">
        <f>IF('Design Fee'!EU61&gt;0,"✔","-")</f>
        <v>-</v>
      </c>
      <c r="AX56" s="162" t="str">
        <f>IF('Design Fee'!EV61&gt;0,"✔","-")</f>
        <v>-</v>
      </c>
      <c r="AY56" s="162" t="str">
        <f>IF('Design Fee'!EW61&gt;0,"✔","-")</f>
        <v>-</v>
      </c>
      <c r="AZ56" s="162" t="str">
        <f>IF('Design Fee'!EX61&gt;0,"✔","-")</f>
        <v>-</v>
      </c>
      <c r="BA56" s="162" t="str">
        <f>IF('Design Fee'!EZ61&gt;0,"✔","-")</f>
        <v>-</v>
      </c>
      <c r="BB56" s="162" t="str">
        <f>IF('Design Fee'!FA61&gt;0,"✔","-")</f>
        <v>-</v>
      </c>
      <c r="BC56" s="162" t="str">
        <f>IF('Design Fee'!FB61&gt;0,"✔","-")</f>
        <v>-</v>
      </c>
      <c r="BD56" s="162" t="str">
        <f>IF('Design Fee'!FC61&gt;0,"✔","-")</f>
        <v>-</v>
      </c>
      <c r="BE56" s="162" t="str">
        <f>IF('Design Fee'!FD61&gt;0,"✔","-")</f>
        <v>-</v>
      </c>
      <c r="BF56" s="127"/>
      <c r="BG56" s="144" t="str">
        <f>IF('Design Fee'!FY61&gt;0,"✔","-")</f>
        <v>✔</v>
      </c>
      <c r="BH56" s="144" t="str">
        <f>IF('Design Fee'!FZ61&gt;0,"✔","-")</f>
        <v>✔</v>
      </c>
      <c r="BI56" s="144" t="str">
        <f>IF('Design Fee'!GA61&gt;0,"✔","-")</f>
        <v>-</v>
      </c>
      <c r="BJ56" s="144" t="str">
        <f>IF('Design Fee'!GB61&gt;0,"✔","-")</f>
        <v>-</v>
      </c>
      <c r="BK56" s="144" t="str">
        <f>IF('Design Fee'!GC61&gt;0,"✔","-")</f>
        <v>-</v>
      </c>
      <c r="BL56" s="144" t="str">
        <f>IF('Design Fee'!GE61&gt;0,"✔","-")</f>
        <v>✔</v>
      </c>
      <c r="BM56" s="144" t="str">
        <f>IF('Design Fee'!GF61&gt;0,"✔","-")</f>
        <v>✔</v>
      </c>
      <c r="BN56" s="144" t="str">
        <f>IF('Design Fee'!GG61&gt;0,"✔","-")</f>
        <v>-</v>
      </c>
      <c r="BO56" s="144" t="str">
        <f>IF('Design Fee'!GH61&gt;0,"✔","-")</f>
        <v>-</v>
      </c>
      <c r="BP56" s="144" t="str">
        <f>IF('Design Fee'!GI61&gt;0,"✔","-")</f>
        <v>-</v>
      </c>
      <c r="BQ56" s="145"/>
      <c r="BR56" s="144" t="str">
        <f>IF('Design Fee'!HD61&gt;0,"✔","-")</f>
        <v>-</v>
      </c>
      <c r="BS56" s="144" t="str">
        <f>IF('Design Fee'!HE61&gt;0,"✔","-")</f>
        <v>-</v>
      </c>
      <c r="BT56" s="144" t="str">
        <f>IF('Design Fee'!HF61&gt;0,"✔","-")</f>
        <v>-</v>
      </c>
      <c r="BU56" s="144" t="str">
        <f>IF('Design Fee'!HG61&gt;0,"✔","-")</f>
        <v>-</v>
      </c>
      <c r="BV56" s="144" t="str">
        <f>IF('Design Fee'!HH61&gt;0,"✔","-")</f>
        <v>-</v>
      </c>
      <c r="BW56" s="144" t="str">
        <f>IF('Design Fee'!HJ61&gt;0,"✔","-")</f>
        <v>-</v>
      </c>
      <c r="BX56" s="144" t="str">
        <f>IF('Design Fee'!HK61&gt;0,"✔","-")</f>
        <v>-</v>
      </c>
      <c r="BY56" s="144" t="str">
        <f>IF('Design Fee'!HL61&gt;0,"✔","-")</f>
        <v>-</v>
      </c>
      <c r="BZ56" s="144" t="str">
        <f>IF('Design Fee'!HM61&gt;0,"✔","-")</f>
        <v>-</v>
      </c>
      <c r="CA56" s="144" t="str">
        <f>IF('Design Fee'!HN61&gt;0,"✔","-")</f>
        <v>-</v>
      </c>
      <c r="CB56" s="145"/>
      <c r="CC56" s="162" t="str">
        <f>IF('Design Fee'!II61&gt;0,"✔","-")</f>
        <v>-</v>
      </c>
      <c r="CD56" s="146"/>
      <c r="CE56" s="162" t="str">
        <f>IF('Design Fee'!IN61&gt;0,"✔","-")</f>
        <v>-</v>
      </c>
      <c r="CF56" s="162" t="str">
        <f>IF('Design Fee'!IO61&gt;0,"✔","-")</f>
        <v>-</v>
      </c>
      <c r="CG56" s="162" t="str">
        <f>IF('Design Fee'!IP61&gt;0,"✔","-")</f>
        <v>-</v>
      </c>
      <c r="CH56" s="162" t="str">
        <f>IF('Design Fee'!IQ61&gt;0,"✔","-")</f>
        <v>-</v>
      </c>
      <c r="CI56" s="162" t="str">
        <f>IF('Design Fee'!IR61&gt;0,"✔","-")</f>
        <v>-</v>
      </c>
      <c r="CJ56" s="162" t="str">
        <f>IF('Design Fee'!IT61&gt;0,"✔","-")</f>
        <v>-</v>
      </c>
      <c r="CK56" s="162" t="str">
        <f>IF('Design Fee'!IU61&gt;0,"✔","-")</f>
        <v>-</v>
      </c>
      <c r="CL56" s="162" t="str">
        <f>IF('Design Fee'!IV61&gt;0,"✔","-")</f>
        <v>-</v>
      </c>
      <c r="CM56" s="162" t="str">
        <f>IF('Design Fee'!IW61&gt;0,"✔","-")</f>
        <v>-</v>
      </c>
      <c r="CN56" s="162" t="str">
        <f>IF('Design Fee'!IX61&gt;0,"✔","-")</f>
        <v>-</v>
      </c>
      <c r="CO56" s="127"/>
      <c r="CP56" s="144" t="str">
        <f>IF('Design Fee'!JS61&gt;0,"✔","-")</f>
        <v>-</v>
      </c>
      <c r="CQ56" s="144" t="str">
        <f>IF('Design Fee'!JT61&gt;0,"✔","-")</f>
        <v>-</v>
      </c>
      <c r="CR56" s="144" t="str">
        <f>IF('Design Fee'!JU61&gt;0,"✔","-")</f>
        <v>-</v>
      </c>
      <c r="CS56" s="144" t="str">
        <f>IF('Design Fee'!JV61&gt;0,"✔","-")</f>
        <v>-</v>
      </c>
      <c r="CT56" s="144" t="str">
        <f>IF('Design Fee'!JW61&gt;0,"✔","-")</f>
        <v>-</v>
      </c>
      <c r="CU56" s="144" t="str">
        <f>IF('Design Fee'!JY61&gt;0,"✔","-")</f>
        <v>-</v>
      </c>
      <c r="CV56" s="144" t="str">
        <f>IF('Design Fee'!JZ61&gt;0,"✔","-")</f>
        <v>-</v>
      </c>
      <c r="CW56" s="144" t="str">
        <f>IF('Design Fee'!KA61&gt;0,"✔","-")</f>
        <v>-</v>
      </c>
      <c r="CX56" s="144" t="str">
        <f>IF('Design Fee'!KB61&gt;0,"✔","-")</f>
        <v>-</v>
      </c>
      <c r="CY56" s="144" t="str">
        <f>IF('Design Fee'!KC61&gt;0,"✔","-")</f>
        <v>-</v>
      </c>
      <c r="CZ56" s="145"/>
      <c r="DA56" s="144" t="str">
        <f>IF('Design Fee'!KX61&gt;0,"✔","-")</f>
        <v>-</v>
      </c>
      <c r="DB56" s="144" t="str">
        <f>IF('Design Fee'!KY61&gt;0,"✔","-")</f>
        <v>-</v>
      </c>
      <c r="DC56" s="144" t="str">
        <f>IF('Design Fee'!KZ61&gt;0,"✔","-")</f>
        <v>-</v>
      </c>
      <c r="DD56" s="144" t="str">
        <f>IF('Design Fee'!LA61&gt;0,"✔","-")</f>
        <v>-</v>
      </c>
      <c r="DE56" s="144" t="str">
        <f>IF('Design Fee'!LB61&gt;0,"✔","-")</f>
        <v>-</v>
      </c>
      <c r="DF56" s="144" t="str">
        <f>IF('Design Fee'!LD61&gt;0,"✔","-")</f>
        <v>-</v>
      </c>
      <c r="DG56" s="144" t="str">
        <f>IF('Design Fee'!LE61&gt;0,"✔","-")</f>
        <v>-</v>
      </c>
      <c r="DH56" s="144" t="str">
        <f>IF('Design Fee'!LF61&gt;0,"✔","-")</f>
        <v>-</v>
      </c>
      <c r="DI56" s="144" t="str">
        <f>IF('Design Fee'!LG61&gt;0,"✔","-")</f>
        <v>-</v>
      </c>
      <c r="DJ56" s="144" t="str">
        <f>IF('Design Fee'!LH61&gt;0,"✔","-")</f>
        <v>-</v>
      </c>
      <c r="DK56" s="145"/>
      <c r="DL56" s="162" t="str">
        <f>IF('Design Fee'!MC61&gt;0,"✔","-")</f>
        <v>-</v>
      </c>
      <c r="DM56" s="146"/>
      <c r="DN56" s="162" t="str">
        <f>IF('Design Fee'!MH61&gt;0,"✔","-")</f>
        <v>-</v>
      </c>
      <c r="DO56" s="162" t="str">
        <f>IF('Design Fee'!MI61&gt;0,"✔","-")</f>
        <v>-</v>
      </c>
      <c r="DP56" s="162" t="str">
        <f>IF('Design Fee'!MJ61&gt;0,"✔","-")</f>
        <v>-</v>
      </c>
      <c r="DQ56" s="162" t="str">
        <f>IF('Design Fee'!MK61&gt;0,"✔","-")</f>
        <v>-</v>
      </c>
      <c r="DR56" s="162" t="str">
        <f>IF('Design Fee'!ML61&gt;0,"✔","-")</f>
        <v>-</v>
      </c>
      <c r="DS56" s="162" t="str">
        <f>IF('Design Fee'!MN61&gt;0,"✔","-")</f>
        <v>-</v>
      </c>
      <c r="DT56" s="162" t="str">
        <f>IF('Design Fee'!MO61&gt;0,"✔","-")</f>
        <v>-</v>
      </c>
      <c r="DU56" s="162" t="str">
        <f>IF('Design Fee'!MP61&gt;0,"✔","-")</f>
        <v>-</v>
      </c>
      <c r="DV56" s="162" t="str">
        <f>IF('Design Fee'!MQ61&gt;0,"✔","-")</f>
        <v>-</v>
      </c>
      <c r="DW56" s="162" t="str">
        <f>IF('Design Fee'!MR61&gt;0,"✔","-")</f>
        <v>-</v>
      </c>
      <c r="DX56" s="127"/>
      <c r="DY56" s="144" t="str">
        <f>IF('Design Fee'!NM61&gt;0,"✔","-")</f>
        <v>-</v>
      </c>
      <c r="DZ56" s="144" t="str">
        <f>IF('Design Fee'!NN61&gt;0,"✔","-")</f>
        <v>-</v>
      </c>
      <c r="EA56" s="144" t="str">
        <f>IF('Design Fee'!NO61&gt;0,"✔","-")</f>
        <v>-</v>
      </c>
      <c r="EB56" s="144" t="str">
        <f>IF('Design Fee'!NP61&gt;0,"✔","-")</f>
        <v>-</v>
      </c>
      <c r="EC56" s="144" t="str">
        <f>IF('Design Fee'!NQ61&gt;0,"✔","-")</f>
        <v>-</v>
      </c>
      <c r="ED56" s="144" t="str">
        <f>IF('Design Fee'!NS61&gt;0,"✔","-")</f>
        <v>-</v>
      </c>
      <c r="EE56" s="144" t="str">
        <f>IF('Design Fee'!NT61&gt;0,"✔","-")</f>
        <v>-</v>
      </c>
      <c r="EF56" s="144" t="str">
        <f>IF('Design Fee'!NU61&gt;0,"✔","-")</f>
        <v>-</v>
      </c>
      <c r="EG56" s="144" t="str">
        <f>IF('Design Fee'!NV61&gt;0,"✔","-")</f>
        <v>-</v>
      </c>
      <c r="EH56" s="144" t="str">
        <f>IF('Design Fee'!NW61&gt;0,"✔","-")</f>
        <v>-</v>
      </c>
      <c r="EI56" s="145"/>
      <c r="EJ56" s="144" t="str">
        <f>IF('Design Fee'!OR61&gt;0,"✔","-")</f>
        <v>-</v>
      </c>
      <c r="EK56" s="144" t="str">
        <f>IF('Design Fee'!OS61&gt;0,"✔","-")</f>
        <v>-</v>
      </c>
      <c r="EL56" s="144" t="str">
        <f>IF('Design Fee'!OT61&gt;0,"✔","-")</f>
        <v>-</v>
      </c>
      <c r="EM56" s="144" t="str">
        <f>IF('Design Fee'!OU61&gt;0,"✔","-")</f>
        <v>-</v>
      </c>
      <c r="EN56" s="144" t="str">
        <f>IF('Design Fee'!OV61&gt;0,"✔","-")</f>
        <v>-</v>
      </c>
      <c r="EO56" s="144" t="str">
        <f>IF('Design Fee'!OX61&gt;0,"✔","-")</f>
        <v>-</v>
      </c>
      <c r="EP56" s="144" t="str">
        <f>IF('Design Fee'!OY61&gt;0,"✔","-")</f>
        <v>-</v>
      </c>
      <c r="EQ56" s="144" t="str">
        <f>IF('Design Fee'!OZ61&gt;0,"✔","-")</f>
        <v>-</v>
      </c>
      <c r="ER56" s="144" t="str">
        <f>IF('Design Fee'!PA61&gt;0,"✔","-")</f>
        <v>-</v>
      </c>
      <c r="ES56" s="144" t="str">
        <f>IF('Design Fee'!PB61&gt;0,"✔","-")</f>
        <v>-</v>
      </c>
      <c r="ET56" s="145"/>
    </row>
    <row r="57" spans="2:150" ht="11.85" hidden="1" customHeight="1" outlineLevel="2">
      <c r="B57" s="161"/>
      <c r="C57" s="161" t="s">
        <v>64</v>
      </c>
      <c r="D57" s="78" t="s">
        <v>65</v>
      </c>
      <c r="F57" s="554">
        <f>COUNTIF('Design Fee'!AU62,"&gt;0")+COUNTIF('Design Fee'!EO62,"&gt;0")+COUNTIF('Design Fee'!II62,"&gt;0")+COUNTIF('Design Fee'!ME62,"&gt;0")</f>
        <v>2</v>
      </c>
      <c r="G57" s="554">
        <f>COUNTIF('Design Fee'!AX62,"&gt;0")+COUNTIF('Design Fee'!ER62,"&gt;0")+COUNTIF('Design Fee'!IL62,"&gt;0")+COUNTIF('Design Fee'!MF62,"&gt;0")</f>
        <v>1</v>
      </c>
      <c r="H57" s="554">
        <f>COUNTIF('Design Fee'!AY62,"&gt;0")+COUNTIF('Design Fee'!ES62,"&gt;0")+COUNTIF('Design Fee'!IM62,"&gt;0")+COUNTIF('Design Fee'!MG62,"&gt;0")</f>
        <v>0</v>
      </c>
      <c r="I57" s="560">
        <f t="shared" si="17"/>
        <v>1</v>
      </c>
      <c r="J57" s="78"/>
      <c r="K57" s="162" t="str">
        <f>IF('Design Fee'!AU62&gt;0,"✔","-")</f>
        <v>✔</v>
      </c>
      <c r="L57" s="140"/>
      <c r="M57" s="162" t="str">
        <f>IF('Design Fee'!AZ62&gt;0,"✔","-")</f>
        <v>✔</v>
      </c>
      <c r="N57" s="162" t="str">
        <f>IF('Design Fee'!BA62&gt;0,"✔","-")</f>
        <v>✔</v>
      </c>
      <c r="O57" s="162" t="str">
        <f>IF('Design Fee'!BB62&gt;0,"✔","-")</f>
        <v>-</v>
      </c>
      <c r="P57" s="162" t="str">
        <f>IF('Design Fee'!BC62&gt;0,"✔","-")</f>
        <v>-</v>
      </c>
      <c r="Q57" s="162" t="str">
        <f>IF('Design Fee'!BD62&gt;0,"✔","-")</f>
        <v>-</v>
      </c>
      <c r="R57" s="162" t="str">
        <f>IF('Design Fee'!BF62&gt;0,"✔","-")</f>
        <v>-</v>
      </c>
      <c r="S57" s="162" t="str">
        <f>IF('Design Fee'!BG62&gt;0,"✔","-")</f>
        <v>-</v>
      </c>
      <c r="T57" s="162" t="str">
        <f>IF('Design Fee'!BH62&gt;0,"✔","-")</f>
        <v>-</v>
      </c>
      <c r="U57" s="162" t="str">
        <f>IF('Design Fee'!BI62&gt;0,"✔","-")</f>
        <v>-</v>
      </c>
      <c r="V57" s="162" t="str">
        <f>IF('Design Fee'!BJ62&gt;0,"✔","-")</f>
        <v>-</v>
      </c>
      <c r="W57" s="348"/>
      <c r="X57" s="144" t="str">
        <f>IF('Design Fee'!CE62&gt;0,"✔","-")</f>
        <v>-</v>
      </c>
      <c r="Y57" s="144" t="str">
        <f>IF('Design Fee'!CF62&gt;0,"✔","-")</f>
        <v>-</v>
      </c>
      <c r="Z57" s="144" t="str">
        <f>IF('Design Fee'!CG62&gt;0,"✔","-")</f>
        <v>-</v>
      </c>
      <c r="AA57" s="144" t="str">
        <f>IF('Design Fee'!CH62&gt;0,"✔","-")</f>
        <v>-</v>
      </c>
      <c r="AB57" s="144" t="str">
        <f>IF('Design Fee'!CI62&gt;0,"✔","-")</f>
        <v>-</v>
      </c>
      <c r="AC57" s="144" t="str">
        <f>IF('Design Fee'!CK62&gt;0,"✔","-")</f>
        <v>-</v>
      </c>
      <c r="AD57" s="144" t="str">
        <f>IF('Design Fee'!CL62&gt;0,"✔","-")</f>
        <v>-</v>
      </c>
      <c r="AE57" s="144" t="str">
        <f>IF('Design Fee'!CM62&gt;0,"✔","-")</f>
        <v>-</v>
      </c>
      <c r="AF57" s="144" t="str">
        <f>IF('Design Fee'!CN62&gt;0,"✔","-")</f>
        <v>-</v>
      </c>
      <c r="AG57" s="144" t="str">
        <f>IF('Design Fee'!CO62&gt;0,"✔","-")</f>
        <v>-</v>
      </c>
      <c r="AH57" s="145"/>
      <c r="AI57" s="144" t="str">
        <f>IF('Design Fee'!DJ62&gt;0,"✔","-")</f>
        <v>-</v>
      </c>
      <c r="AJ57" s="144" t="str">
        <f>IF('Design Fee'!DK62&gt;0,"✔","-")</f>
        <v>-</v>
      </c>
      <c r="AK57" s="144" t="str">
        <f>IF('Design Fee'!DL62&gt;0,"✔","-")</f>
        <v>-</v>
      </c>
      <c r="AL57" s="144" t="str">
        <f>IF('Design Fee'!DM62&gt;0,"✔","-")</f>
        <v>-</v>
      </c>
      <c r="AM57" s="144" t="str">
        <f>IF('Design Fee'!DN62&gt;0,"✔","-")</f>
        <v>-</v>
      </c>
      <c r="AN57" s="144" t="str">
        <f>IF('Design Fee'!DP62&gt;0,"✔","-")</f>
        <v>-</v>
      </c>
      <c r="AO57" s="144" t="str">
        <f>IF('Design Fee'!DQ62&gt;0,"✔","-")</f>
        <v>-</v>
      </c>
      <c r="AP57" s="144" t="str">
        <f>IF('Design Fee'!DR62&gt;0,"✔","-")</f>
        <v>-</v>
      </c>
      <c r="AQ57" s="144" t="str">
        <f>IF('Design Fee'!DS62&gt;0,"✔","-")</f>
        <v>-</v>
      </c>
      <c r="AR57" s="144" t="str">
        <f>IF('Design Fee'!DT62&gt;0,"✔","-")</f>
        <v>-</v>
      </c>
      <c r="AS57" s="145"/>
      <c r="AT57" s="162" t="str">
        <f>IF('Design Fee'!EO62&gt;0,"✔","-")</f>
        <v>✔</v>
      </c>
      <c r="AU57" s="146"/>
      <c r="AV57" s="162" t="str">
        <f>IF('Design Fee'!ET62&gt;0,"✔","-")</f>
        <v>-</v>
      </c>
      <c r="AW57" s="162" t="str">
        <f>IF('Design Fee'!EU62&gt;0,"✔","-")</f>
        <v>-</v>
      </c>
      <c r="AX57" s="162" t="str">
        <f>IF('Design Fee'!EV62&gt;0,"✔","-")</f>
        <v>-</v>
      </c>
      <c r="AY57" s="162" t="str">
        <f>IF('Design Fee'!EW62&gt;0,"✔","-")</f>
        <v>-</v>
      </c>
      <c r="AZ57" s="162" t="str">
        <f>IF('Design Fee'!EX62&gt;0,"✔","-")</f>
        <v>-</v>
      </c>
      <c r="BA57" s="162" t="str">
        <f>IF('Design Fee'!EZ62&gt;0,"✔","-")</f>
        <v>-</v>
      </c>
      <c r="BB57" s="162" t="str">
        <f>IF('Design Fee'!FA62&gt;0,"✔","-")</f>
        <v>-</v>
      </c>
      <c r="BC57" s="162" t="str">
        <f>IF('Design Fee'!FB62&gt;0,"✔","-")</f>
        <v>-</v>
      </c>
      <c r="BD57" s="162" t="str">
        <f>IF('Design Fee'!FC62&gt;0,"✔","-")</f>
        <v>-</v>
      </c>
      <c r="BE57" s="162" t="str">
        <f>IF('Design Fee'!FD62&gt;0,"✔","-")</f>
        <v>-</v>
      </c>
      <c r="BF57" s="127"/>
      <c r="BG57" s="144" t="str">
        <f>IF('Design Fee'!FY62&gt;0,"✔","-")</f>
        <v>✔</v>
      </c>
      <c r="BH57" s="144" t="str">
        <f>IF('Design Fee'!FZ62&gt;0,"✔","-")</f>
        <v>✔</v>
      </c>
      <c r="BI57" s="144" t="str">
        <f>IF('Design Fee'!GA62&gt;0,"✔","-")</f>
        <v>-</v>
      </c>
      <c r="BJ57" s="144" t="str">
        <f>IF('Design Fee'!GB62&gt;0,"✔","-")</f>
        <v>-</v>
      </c>
      <c r="BK57" s="144" t="str">
        <f>IF('Design Fee'!GC62&gt;0,"✔","-")</f>
        <v>-</v>
      </c>
      <c r="BL57" s="144" t="str">
        <f>IF('Design Fee'!GE62&gt;0,"✔","-")</f>
        <v>✔</v>
      </c>
      <c r="BM57" s="144" t="str">
        <f>IF('Design Fee'!GF62&gt;0,"✔","-")</f>
        <v>✔</v>
      </c>
      <c r="BN57" s="144" t="str">
        <f>IF('Design Fee'!GG62&gt;0,"✔","-")</f>
        <v>-</v>
      </c>
      <c r="BO57" s="144" t="str">
        <f>IF('Design Fee'!GH62&gt;0,"✔","-")</f>
        <v>-</v>
      </c>
      <c r="BP57" s="144" t="str">
        <f>IF('Design Fee'!GI62&gt;0,"✔","-")</f>
        <v>-</v>
      </c>
      <c r="BQ57" s="145"/>
      <c r="BR57" s="144" t="str">
        <f>IF('Design Fee'!HD62&gt;0,"✔","-")</f>
        <v>-</v>
      </c>
      <c r="BS57" s="144" t="str">
        <f>IF('Design Fee'!HE62&gt;0,"✔","-")</f>
        <v>-</v>
      </c>
      <c r="BT57" s="144" t="str">
        <f>IF('Design Fee'!HF62&gt;0,"✔","-")</f>
        <v>-</v>
      </c>
      <c r="BU57" s="144" t="str">
        <f>IF('Design Fee'!HG62&gt;0,"✔","-")</f>
        <v>-</v>
      </c>
      <c r="BV57" s="144" t="str">
        <f>IF('Design Fee'!HH62&gt;0,"✔","-")</f>
        <v>-</v>
      </c>
      <c r="BW57" s="144" t="str">
        <f>IF('Design Fee'!HJ62&gt;0,"✔","-")</f>
        <v>-</v>
      </c>
      <c r="BX57" s="144" t="str">
        <f>IF('Design Fee'!HK62&gt;0,"✔","-")</f>
        <v>-</v>
      </c>
      <c r="BY57" s="144" t="str">
        <f>IF('Design Fee'!HL62&gt;0,"✔","-")</f>
        <v>-</v>
      </c>
      <c r="BZ57" s="144" t="str">
        <f>IF('Design Fee'!HM62&gt;0,"✔","-")</f>
        <v>-</v>
      </c>
      <c r="CA57" s="144" t="str">
        <f>IF('Design Fee'!HN62&gt;0,"✔","-")</f>
        <v>-</v>
      </c>
      <c r="CB57" s="145"/>
      <c r="CC57" s="162" t="str">
        <f>IF('Design Fee'!II62&gt;0,"✔","-")</f>
        <v>-</v>
      </c>
      <c r="CD57" s="146"/>
      <c r="CE57" s="162" t="str">
        <f>IF('Design Fee'!IN62&gt;0,"✔","-")</f>
        <v>-</v>
      </c>
      <c r="CF57" s="162" t="str">
        <f>IF('Design Fee'!IO62&gt;0,"✔","-")</f>
        <v>-</v>
      </c>
      <c r="CG57" s="162" t="str">
        <f>IF('Design Fee'!IP62&gt;0,"✔","-")</f>
        <v>-</v>
      </c>
      <c r="CH57" s="162" t="str">
        <f>IF('Design Fee'!IQ62&gt;0,"✔","-")</f>
        <v>-</v>
      </c>
      <c r="CI57" s="162" t="str">
        <f>IF('Design Fee'!IR62&gt;0,"✔","-")</f>
        <v>-</v>
      </c>
      <c r="CJ57" s="162" t="str">
        <f>IF('Design Fee'!IT62&gt;0,"✔","-")</f>
        <v>-</v>
      </c>
      <c r="CK57" s="162" t="str">
        <f>IF('Design Fee'!IU62&gt;0,"✔","-")</f>
        <v>-</v>
      </c>
      <c r="CL57" s="162" t="str">
        <f>IF('Design Fee'!IV62&gt;0,"✔","-")</f>
        <v>-</v>
      </c>
      <c r="CM57" s="162" t="str">
        <f>IF('Design Fee'!IW62&gt;0,"✔","-")</f>
        <v>-</v>
      </c>
      <c r="CN57" s="162" t="str">
        <f>IF('Design Fee'!IX62&gt;0,"✔","-")</f>
        <v>-</v>
      </c>
      <c r="CO57" s="127"/>
      <c r="CP57" s="144" t="str">
        <f>IF('Design Fee'!JS62&gt;0,"✔","-")</f>
        <v>-</v>
      </c>
      <c r="CQ57" s="144" t="str">
        <f>IF('Design Fee'!JT62&gt;0,"✔","-")</f>
        <v>-</v>
      </c>
      <c r="CR57" s="144" t="str">
        <f>IF('Design Fee'!JU62&gt;0,"✔","-")</f>
        <v>-</v>
      </c>
      <c r="CS57" s="144" t="str">
        <f>IF('Design Fee'!JV62&gt;0,"✔","-")</f>
        <v>-</v>
      </c>
      <c r="CT57" s="144" t="str">
        <f>IF('Design Fee'!JW62&gt;0,"✔","-")</f>
        <v>-</v>
      </c>
      <c r="CU57" s="144" t="str">
        <f>IF('Design Fee'!JY62&gt;0,"✔","-")</f>
        <v>-</v>
      </c>
      <c r="CV57" s="144" t="str">
        <f>IF('Design Fee'!JZ62&gt;0,"✔","-")</f>
        <v>-</v>
      </c>
      <c r="CW57" s="144" t="str">
        <f>IF('Design Fee'!KA62&gt;0,"✔","-")</f>
        <v>-</v>
      </c>
      <c r="CX57" s="144" t="str">
        <f>IF('Design Fee'!KB62&gt;0,"✔","-")</f>
        <v>-</v>
      </c>
      <c r="CY57" s="144" t="str">
        <f>IF('Design Fee'!KC62&gt;0,"✔","-")</f>
        <v>-</v>
      </c>
      <c r="CZ57" s="145"/>
      <c r="DA57" s="144" t="str">
        <f>IF('Design Fee'!KX62&gt;0,"✔","-")</f>
        <v>-</v>
      </c>
      <c r="DB57" s="144" t="str">
        <f>IF('Design Fee'!KY62&gt;0,"✔","-")</f>
        <v>-</v>
      </c>
      <c r="DC57" s="144" t="str">
        <f>IF('Design Fee'!KZ62&gt;0,"✔","-")</f>
        <v>-</v>
      </c>
      <c r="DD57" s="144" t="str">
        <f>IF('Design Fee'!LA62&gt;0,"✔","-")</f>
        <v>-</v>
      </c>
      <c r="DE57" s="144" t="str">
        <f>IF('Design Fee'!LB62&gt;0,"✔","-")</f>
        <v>-</v>
      </c>
      <c r="DF57" s="144" t="str">
        <f>IF('Design Fee'!LD62&gt;0,"✔","-")</f>
        <v>-</v>
      </c>
      <c r="DG57" s="144" t="str">
        <f>IF('Design Fee'!LE62&gt;0,"✔","-")</f>
        <v>-</v>
      </c>
      <c r="DH57" s="144" t="str">
        <f>IF('Design Fee'!LF62&gt;0,"✔","-")</f>
        <v>-</v>
      </c>
      <c r="DI57" s="144" t="str">
        <f>IF('Design Fee'!LG62&gt;0,"✔","-")</f>
        <v>-</v>
      </c>
      <c r="DJ57" s="144" t="str">
        <f>IF('Design Fee'!LH62&gt;0,"✔","-")</f>
        <v>-</v>
      </c>
      <c r="DK57" s="145"/>
      <c r="DL57" s="162" t="str">
        <f>IF('Design Fee'!MC62&gt;0,"✔","-")</f>
        <v>-</v>
      </c>
      <c r="DM57" s="146"/>
      <c r="DN57" s="162" t="str">
        <f>IF('Design Fee'!MH62&gt;0,"✔","-")</f>
        <v>-</v>
      </c>
      <c r="DO57" s="162" t="str">
        <f>IF('Design Fee'!MI62&gt;0,"✔","-")</f>
        <v>-</v>
      </c>
      <c r="DP57" s="162" t="str">
        <f>IF('Design Fee'!MJ62&gt;0,"✔","-")</f>
        <v>-</v>
      </c>
      <c r="DQ57" s="162" t="str">
        <f>IF('Design Fee'!MK62&gt;0,"✔","-")</f>
        <v>-</v>
      </c>
      <c r="DR57" s="162" t="str">
        <f>IF('Design Fee'!ML62&gt;0,"✔","-")</f>
        <v>-</v>
      </c>
      <c r="DS57" s="162" t="str">
        <f>IF('Design Fee'!MN62&gt;0,"✔","-")</f>
        <v>-</v>
      </c>
      <c r="DT57" s="162" t="str">
        <f>IF('Design Fee'!MO62&gt;0,"✔","-")</f>
        <v>-</v>
      </c>
      <c r="DU57" s="162" t="str">
        <f>IF('Design Fee'!MP62&gt;0,"✔","-")</f>
        <v>-</v>
      </c>
      <c r="DV57" s="162" t="str">
        <f>IF('Design Fee'!MQ62&gt;0,"✔","-")</f>
        <v>-</v>
      </c>
      <c r="DW57" s="162" t="str">
        <f>IF('Design Fee'!MR62&gt;0,"✔","-")</f>
        <v>-</v>
      </c>
      <c r="DX57" s="127"/>
      <c r="DY57" s="144" t="str">
        <f>IF('Design Fee'!NM62&gt;0,"✔","-")</f>
        <v>-</v>
      </c>
      <c r="DZ57" s="144" t="str">
        <f>IF('Design Fee'!NN62&gt;0,"✔","-")</f>
        <v>-</v>
      </c>
      <c r="EA57" s="144" t="str">
        <f>IF('Design Fee'!NO62&gt;0,"✔","-")</f>
        <v>-</v>
      </c>
      <c r="EB57" s="144" t="str">
        <f>IF('Design Fee'!NP62&gt;0,"✔","-")</f>
        <v>-</v>
      </c>
      <c r="EC57" s="144" t="str">
        <f>IF('Design Fee'!NQ62&gt;0,"✔","-")</f>
        <v>-</v>
      </c>
      <c r="ED57" s="144" t="str">
        <f>IF('Design Fee'!NS62&gt;0,"✔","-")</f>
        <v>-</v>
      </c>
      <c r="EE57" s="144" t="str">
        <f>IF('Design Fee'!NT62&gt;0,"✔","-")</f>
        <v>-</v>
      </c>
      <c r="EF57" s="144" t="str">
        <f>IF('Design Fee'!NU62&gt;0,"✔","-")</f>
        <v>-</v>
      </c>
      <c r="EG57" s="144" t="str">
        <f>IF('Design Fee'!NV62&gt;0,"✔","-")</f>
        <v>-</v>
      </c>
      <c r="EH57" s="144" t="str">
        <f>IF('Design Fee'!NW62&gt;0,"✔","-")</f>
        <v>-</v>
      </c>
      <c r="EI57" s="145"/>
      <c r="EJ57" s="144" t="str">
        <f>IF('Design Fee'!OR62&gt;0,"✔","-")</f>
        <v>-</v>
      </c>
      <c r="EK57" s="144" t="str">
        <f>IF('Design Fee'!OS62&gt;0,"✔","-")</f>
        <v>-</v>
      </c>
      <c r="EL57" s="144" t="str">
        <f>IF('Design Fee'!OT62&gt;0,"✔","-")</f>
        <v>-</v>
      </c>
      <c r="EM57" s="144" t="str">
        <f>IF('Design Fee'!OU62&gt;0,"✔","-")</f>
        <v>-</v>
      </c>
      <c r="EN57" s="144" t="str">
        <f>IF('Design Fee'!OV62&gt;0,"✔","-")</f>
        <v>-</v>
      </c>
      <c r="EO57" s="144" t="str">
        <f>IF('Design Fee'!OX62&gt;0,"✔","-")</f>
        <v>-</v>
      </c>
      <c r="EP57" s="144" t="str">
        <f>IF('Design Fee'!OY62&gt;0,"✔","-")</f>
        <v>-</v>
      </c>
      <c r="EQ57" s="144" t="str">
        <f>IF('Design Fee'!OZ62&gt;0,"✔","-")</f>
        <v>-</v>
      </c>
      <c r="ER57" s="144" t="str">
        <f>IF('Design Fee'!PA62&gt;0,"✔","-")</f>
        <v>-</v>
      </c>
      <c r="ES57" s="144" t="str">
        <f>IF('Design Fee'!PB62&gt;0,"✔","-")</f>
        <v>-</v>
      </c>
      <c r="ET57" s="145"/>
    </row>
    <row r="58" spans="2:150" ht="11.85" hidden="1" customHeight="1" outlineLevel="2">
      <c r="B58" s="161"/>
      <c r="C58" s="161" t="s">
        <v>66</v>
      </c>
      <c r="D58" s="78" t="s">
        <v>67</v>
      </c>
      <c r="F58" s="554">
        <f>COUNTIF('Design Fee'!AU63,"&gt;0")+COUNTIF('Design Fee'!EO63,"&gt;0")+COUNTIF('Design Fee'!II63,"&gt;0")+COUNTIF('Design Fee'!ME63,"&gt;0")</f>
        <v>1</v>
      </c>
      <c r="G58" s="554">
        <f>COUNTIF('Design Fee'!AX63,"&gt;0")+COUNTIF('Design Fee'!ER63,"&gt;0")+COUNTIF('Design Fee'!IL63,"&gt;0")+COUNTIF('Design Fee'!MF63,"&gt;0")</f>
        <v>0</v>
      </c>
      <c r="H58" s="554">
        <f>COUNTIF('Design Fee'!AY63,"&gt;0")+COUNTIF('Design Fee'!ES63,"&gt;0")+COUNTIF('Design Fee'!IM63,"&gt;0")+COUNTIF('Design Fee'!MG63,"&gt;0")</f>
        <v>0</v>
      </c>
      <c r="I58" s="560">
        <f t="shared" si="17"/>
        <v>1</v>
      </c>
      <c r="J58" s="78"/>
      <c r="K58" s="162" t="str">
        <f>IF('Design Fee'!AU63&gt;0,"✔","-")</f>
        <v>✔</v>
      </c>
      <c r="L58" s="140"/>
      <c r="M58" s="162" t="str">
        <f>IF('Design Fee'!AZ63&gt;0,"✔","-")</f>
        <v>✔</v>
      </c>
      <c r="N58" s="162" t="str">
        <f>IF('Design Fee'!BA63&gt;0,"✔","-")</f>
        <v>✔</v>
      </c>
      <c r="O58" s="162" t="str">
        <f>IF('Design Fee'!BB63&gt;0,"✔","-")</f>
        <v>-</v>
      </c>
      <c r="P58" s="162" t="str">
        <f>IF('Design Fee'!BC63&gt;0,"✔","-")</f>
        <v>-</v>
      </c>
      <c r="Q58" s="162" t="str">
        <f>IF('Design Fee'!BD63&gt;0,"✔","-")</f>
        <v>-</v>
      </c>
      <c r="R58" s="162" t="str">
        <f>IF('Design Fee'!BF63&gt;0,"✔","-")</f>
        <v>-</v>
      </c>
      <c r="S58" s="162" t="str">
        <f>IF('Design Fee'!BG63&gt;0,"✔","-")</f>
        <v>-</v>
      </c>
      <c r="T58" s="162" t="str">
        <f>IF('Design Fee'!BH63&gt;0,"✔","-")</f>
        <v>-</v>
      </c>
      <c r="U58" s="162" t="str">
        <f>IF('Design Fee'!BI63&gt;0,"✔","-")</f>
        <v>-</v>
      </c>
      <c r="V58" s="162" t="str">
        <f>IF('Design Fee'!BJ63&gt;0,"✔","-")</f>
        <v>-</v>
      </c>
      <c r="W58" s="348"/>
      <c r="X58" s="144" t="str">
        <f>IF('Design Fee'!CE63&gt;0,"✔","-")</f>
        <v>-</v>
      </c>
      <c r="Y58" s="144" t="str">
        <f>IF('Design Fee'!CF63&gt;0,"✔","-")</f>
        <v>-</v>
      </c>
      <c r="Z58" s="144" t="str">
        <f>IF('Design Fee'!CG63&gt;0,"✔","-")</f>
        <v>-</v>
      </c>
      <c r="AA58" s="144" t="str">
        <f>IF('Design Fee'!CH63&gt;0,"✔","-")</f>
        <v>-</v>
      </c>
      <c r="AB58" s="144" t="str">
        <f>IF('Design Fee'!CI63&gt;0,"✔","-")</f>
        <v>-</v>
      </c>
      <c r="AC58" s="144" t="str">
        <f>IF('Design Fee'!CK63&gt;0,"✔","-")</f>
        <v>-</v>
      </c>
      <c r="AD58" s="144" t="str">
        <f>IF('Design Fee'!CL63&gt;0,"✔","-")</f>
        <v>-</v>
      </c>
      <c r="AE58" s="144" t="str">
        <f>IF('Design Fee'!CM63&gt;0,"✔","-")</f>
        <v>-</v>
      </c>
      <c r="AF58" s="144" t="str">
        <f>IF('Design Fee'!CN63&gt;0,"✔","-")</f>
        <v>-</v>
      </c>
      <c r="AG58" s="144" t="str">
        <f>IF('Design Fee'!CO63&gt;0,"✔","-")</f>
        <v>-</v>
      </c>
      <c r="AH58" s="145"/>
      <c r="AI58" s="144" t="str">
        <f>IF('Design Fee'!DJ63&gt;0,"✔","-")</f>
        <v>-</v>
      </c>
      <c r="AJ58" s="144" t="str">
        <f>IF('Design Fee'!DK63&gt;0,"✔","-")</f>
        <v>-</v>
      </c>
      <c r="AK58" s="144" t="str">
        <f>IF('Design Fee'!DL63&gt;0,"✔","-")</f>
        <v>-</v>
      </c>
      <c r="AL58" s="144" t="str">
        <f>IF('Design Fee'!DM63&gt;0,"✔","-")</f>
        <v>-</v>
      </c>
      <c r="AM58" s="144" t="str">
        <f>IF('Design Fee'!DN63&gt;0,"✔","-")</f>
        <v>-</v>
      </c>
      <c r="AN58" s="144" t="str">
        <f>IF('Design Fee'!DP63&gt;0,"✔","-")</f>
        <v>-</v>
      </c>
      <c r="AO58" s="144" t="str">
        <f>IF('Design Fee'!DQ63&gt;0,"✔","-")</f>
        <v>-</v>
      </c>
      <c r="AP58" s="144" t="str">
        <f>IF('Design Fee'!DR63&gt;0,"✔","-")</f>
        <v>-</v>
      </c>
      <c r="AQ58" s="144" t="str">
        <f>IF('Design Fee'!DS63&gt;0,"✔","-")</f>
        <v>-</v>
      </c>
      <c r="AR58" s="144" t="str">
        <f>IF('Design Fee'!DT63&gt;0,"✔","-")</f>
        <v>-</v>
      </c>
      <c r="AS58" s="145"/>
      <c r="AT58" s="162" t="str">
        <f>IF('Design Fee'!EO63&gt;0,"✔","-")</f>
        <v>-</v>
      </c>
      <c r="AU58" s="146"/>
      <c r="AV58" s="162" t="str">
        <f>IF('Design Fee'!ET63&gt;0,"✔","-")</f>
        <v>-</v>
      </c>
      <c r="AW58" s="162" t="str">
        <f>IF('Design Fee'!EU63&gt;0,"✔","-")</f>
        <v>-</v>
      </c>
      <c r="AX58" s="162" t="str">
        <f>IF('Design Fee'!EV63&gt;0,"✔","-")</f>
        <v>-</v>
      </c>
      <c r="AY58" s="162" t="str">
        <f>IF('Design Fee'!EW63&gt;0,"✔","-")</f>
        <v>-</v>
      </c>
      <c r="AZ58" s="162" t="str">
        <f>IF('Design Fee'!EX63&gt;0,"✔","-")</f>
        <v>-</v>
      </c>
      <c r="BA58" s="162" t="str">
        <f>IF('Design Fee'!EZ63&gt;0,"✔","-")</f>
        <v>-</v>
      </c>
      <c r="BB58" s="162" t="str">
        <f>IF('Design Fee'!FA63&gt;0,"✔","-")</f>
        <v>-</v>
      </c>
      <c r="BC58" s="162" t="str">
        <f>IF('Design Fee'!FB63&gt;0,"✔","-")</f>
        <v>-</v>
      </c>
      <c r="BD58" s="162" t="str">
        <f>IF('Design Fee'!FC63&gt;0,"✔","-")</f>
        <v>-</v>
      </c>
      <c r="BE58" s="162" t="str">
        <f>IF('Design Fee'!FD63&gt;0,"✔","-")</f>
        <v>-</v>
      </c>
      <c r="BF58" s="127"/>
      <c r="BG58" s="144" t="str">
        <f>IF('Design Fee'!FY63&gt;0,"✔","-")</f>
        <v>-</v>
      </c>
      <c r="BH58" s="144" t="str">
        <f>IF('Design Fee'!FZ63&gt;0,"✔","-")</f>
        <v>-</v>
      </c>
      <c r="BI58" s="144" t="str">
        <f>IF('Design Fee'!GA63&gt;0,"✔","-")</f>
        <v>-</v>
      </c>
      <c r="BJ58" s="144" t="str">
        <f>IF('Design Fee'!GB63&gt;0,"✔","-")</f>
        <v>-</v>
      </c>
      <c r="BK58" s="144" t="str">
        <f>IF('Design Fee'!GC63&gt;0,"✔","-")</f>
        <v>-</v>
      </c>
      <c r="BL58" s="144" t="str">
        <f>IF('Design Fee'!GE63&gt;0,"✔","-")</f>
        <v>-</v>
      </c>
      <c r="BM58" s="144" t="str">
        <f>IF('Design Fee'!GF63&gt;0,"✔","-")</f>
        <v>-</v>
      </c>
      <c r="BN58" s="144" t="str">
        <f>IF('Design Fee'!GG63&gt;0,"✔","-")</f>
        <v>-</v>
      </c>
      <c r="BO58" s="144" t="str">
        <f>IF('Design Fee'!GH63&gt;0,"✔","-")</f>
        <v>-</v>
      </c>
      <c r="BP58" s="144" t="str">
        <f>IF('Design Fee'!GI63&gt;0,"✔","-")</f>
        <v>-</v>
      </c>
      <c r="BQ58" s="145"/>
      <c r="BR58" s="144" t="str">
        <f>IF('Design Fee'!HD63&gt;0,"✔","-")</f>
        <v>-</v>
      </c>
      <c r="BS58" s="144" t="str">
        <f>IF('Design Fee'!HE63&gt;0,"✔","-")</f>
        <v>-</v>
      </c>
      <c r="BT58" s="144" t="str">
        <f>IF('Design Fee'!HF63&gt;0,"✔","-")</f>
        <v>-</v>
      </c>
      <c r="BU58" s="144" t="str">
        <f>IF('Design Fee'!HG63&gt;0,"✔","-")</f>
        <v>-</v>
      </c>
      <c r="BV58" s="144" t="str">
        <f>IF('Design Fee'!HH63&gt;0,"✔","-")</f>
        <v>-</v>
      </c>
      <c r="BW58" s="144" t="str">
        <f>IF('Design Fee'!HJ63&gt;0,"✔","-")</f>
        <v>-</v>
      </c>
      <c r="BX58" s="144" t="str">
        <f>IF('Design Fee'!HK63&gt;0,"✔","-")</f>
        <v>-</v>
      </c>
      <c r="BY58" s="144" t="str">
        <f>IF('Design Fee'!HL63&gt;0,"✔","-")</f>
        <v>-</v>
      </c>
      <c r="BZ58" s="144" t="str">
        <f>IF('Design Fee'!HM63&gt;0,"✔","-")</f>
        <v>-</v>
      </c>
      <c r="CA58" s="144" t="str">
        <f>IF('Design Fee'!HN63&gt;0,"✔","-")</f>
        <v>-</v>
      </c>
      <c r="CB58" s="145"/>
      <c r="CC58" s="162" t="str">
        <f>IF('Design Fee'!II63&gt;0,"✔","-")</f>
        <v>-</v>
      </c>
      <c r="CD58" s="146"/>
      <c r="CE58" s="162" t="str">
        <f>IF('Design Fee'!IN63&gt;0,"✔","-")</f>
        <v>-</v>
      </c>
      <c r="CF58" s="162" t="str">
        <f>IF('Design Fee'!IO63&gt;0,"✔","-")</f>
        <v>-</v>
      </c>
      <c r="CG58" s="162" t="str">
        <f>IF('Design Fee'!IP63&gt;0,"✔","-")</f>
        <v>-</v>
      </c>
      <c r="CH58" s="162" t="str">
        <f>IF('Design Fee'!IQ63&gt;0,"✔","-")</f>
        <v>-</v>
      </c>
      <c r="CI58" s="162" t="str">
        <f>IF('Design Fee'!IR63&gt;0,"✔","-")</f>
        <v>-</v>
      </c>
      <c r="CJ58" s="162" t="str">
        <f>IF('Design Fee'!IT63&gt;0,"✔","-")</f>
        <v>-</v>
      </c>
      <c r="CK58" s="162" t="str">
        <f>IF('Design Fee'!IU63&gt;0,"✔","-")</f>
        <v>-</v>
      </c>
      <c r="CL58" s="162" t="str">
        <f>IF('Design Fee'!IV63&gt;0,"✔","-")</f>
        <v>-</v>
      </c>
      <c r="CM58" s="162" t="str">
        <f>IF('Design Fee'!IW63&gt;0,"✔","-")</f>
        <v>-</v>
      </c>
      <c r="CN58" s="162" t="str">
        <f>IF('Design Fee'!IX63&gt;0,"✔","-")</f>
        <v>-</v>
      </c>
      <c r="CO58" s="127"/>
      <c r="CP58" s="144" t="str">
        <f>IF('Design Fee'!JS63&gt;0,"✔","-")</f>
        <v>-</v>
      </c>
      <c r="CQ58" s="144" t="str">
        <f>IF('Design Fee'!JT63&gt;0,"✔","-")</f>
        <v>-</v>
      </c>
      <c r="CR58" s="144" t="str">
        <f>IF('Design Fee'!JU63&gt;0,"✔","-")</f>
        <v>-</v>
      </c>
      <c r="CS58" s="144" t="str">
        <f>IF('Design Fee'!JV63&gt;0,"✔","-")</f>
        <v>-</v>
      </c>
      <c r="CT58" s="144" t="str">
        <f>IF('Design Fee'!JW63&gt;0,"✔","-")</f>
        <v>-</v>
      </c>
      <c r="CU58" s="144" t="str">
        <f>IF('Design Fee'!JY63&gt;0,"✔","-")</f>
        <v>-</v>
      </c>
      <c r="CV58" s="144" t="str">
        <f>IF('Design Fee'!JZ63&gt;0,"✔","-")</f>
        <v>-</v>
      </c>
      <c r="CW58" s="144" t="str">
        <f>IF('Design Fee'!KA63&gt;0,"✔","-")</f>
        <v>-</v>
      </c>
      <c r="CX58" s="144" t="str">
        <f>IF('Design Fee'!KB63&gt;0,"✔","-")</f>
        <v>-</v>
      </c>
      <c r="CY58" s="144" t="str">
        <f>IF('Design Fee'!KC63&gt;0,"✔","-")</f>
        <v>-</v>
      </c>
      <c r="CZ58" s="145"/>
      <c r="DA58" s="144" t="str">
        <f>IF('Design Fee'!KX63&gt;0,"✔","-")</f>
        <v>-</v>
      </c>
      <c r="DB58" s="144" t="str">
        <f>IF('Design Fee'!KY63&gt;0,"✔","-")</f>
        <v>-</v>
      </c>
      <c r="DC58" s="144" t="str">
        <f>IF('Design Fee'!KZ63&gt;0,"✔","-")</f>
        <v>-</v>
      </c>
      <c r="DD58" s="144" t="str">
        <f>IF('Design Fee'!LA63&gt;0,"✔","-")</f>
        <v>-</v>
      </c>
      <c r="DE58" s="144" t="str">
        <f>IF('Design Fee'!LB63&gt;0,"✔","-")</f>
        <v>-</v>
      </c>
      <c r="DF58" s="144" t="str">
        <f>IF('Design Fee'!LD63&gt;0,"✔","-")</f>
        <v>-</v>
      </c>
      <c r="DG58" s="144" t="str">
        <f>IF('Design Fee'!LE63&gt;0,"✔","-")</f>
        <v>-</v>
      </c>
      <c r="DH58" s="144" t="str">
        <f>IF('Design Fee'!LF63&gt;0,"✔","-")</f>
        <v>-</v>
      </c>
      <c r="DI58" s="144" t="str">
        <f>IF('Design Fee'!LG63&gt;0,"✔","-")</f>
        <v>-</v>
      </c>
      <c r="DJ58" s="144" t="str">
        <f>IF('Design Fee'!LH63&gt;0,"✔","-")</f>
        <v>-</v>
      </c>
      <c r="DK58" s="145"/>
      <c r="DL58" s="162" t="str">
        <f>IF('Design Fee'!MC63&gt;0,"✔","-")</f>
        <v>-</v>
      </c>
      <c r="DM58" s="146"/>
      <c r="DN58" s="162" t="str">
        <f>IF('Design Fee'!MH63&gt;0,"✔","-")</f>
        <v>-</v>
      </c>
      <c r="DO58" s="162" t="str">
        <f>IF('Design Fee'!MI63&gt;0,"✔","-")</f>
        <v>-</v>
      </c>
      <c r="DP58" s="162" t="str">
        <f>IF('Design Fee'!MJ63&gt;0,"✔","-")</f>
        <v>-</v>
      </c>
      <c r="DQ58" s="162" t="str">
        <f>IF('Design Fee'!MK63&gt;0,"✔","-")</f>
        <v>-</v>
      </c>
      <c r="DR58" s="162" t="str">
        <f>IF('Design Fee'!ML63&gt;0,"✔","-")</f>
        <v>-</v>
      </c>
      <c r="DS58" s="162" t="str">
        <f>IF('Design Fee'!MN63&gt;0,"✔","-")</f>
        <v>-</v>
      </c>
      <c r="DT58" s="162" t="str">
        <f>IF('Design Fee'!MO63&gt;0,"✔","-")</f>
        <v>-</v>
      </c>
      <c r="DU58" s="162" t="str">
        <f>IF('Design Fee'!MP63&gt;0,"✔","-")</f>
        <v>-</v>
      </c>
      <c r="DV58" s="162" t="str">
        <f>IF('Design Fee'!MQ63&gt;0,"✔","-")</f>
        <v>-</v>
      </c>
      <c r="DW58" s="162" t="str">
        <f>IF('Design Fee'!MR63&gt;0,"✔","-")</f>
        <v>-</v>
      </c>
      <c r="DX58" s="127"/>
      <c r="DY58" s="144" t="str">
        <f>IF('Design Fee'!NM63&gt;0,"✔","-")</f>
        <v>-</v>
      </c>
      <c r="DZ58" s="144" t="str">
        <f>IF('Design Fee'!NN63&gt;0,"✔","-")</f>
        <v>-</v>
      </c>
      <c r="EA58" s="144" t="str">
        <f>IF('Design Fee'!NO63&gt;0,"✔","-")</f>
        <v>-</v>
      </c>
      <c r="EB58" s="144" t="str">
        <f>IF('Design Fee'!NP63&gt;0,"✔","-")</f>
        <v>-</v>
      </c>
      <c r="EC58" s="144" t="str">
        <f>IF('Design Fee'!NQ63&gt;0,"✔","-")</f>
        <v>-</v>
      </c>
      <c r="ED58" s="144" t="str">
        <f>IF('Design Fee'!NS63&gt;0,"✔","-")</f>
        <v>-</v>
      </c>
      <c r="EE58" s="144" t="str">
        <f>IF('Design Fee'!NT63&gt;0,"✔","-")</f>
        <v>-</v>
      </c>
      <c r="EF58" s="144" t="str">
        <f>IF('Design Fee'!NU63&gt;0,"✔","-")</f>
        <v>-</v>
      </c>
      <c r="EG58" s="144" t="str">
        <f>IF('Design Fee'!NV63&gt;0,"✔","-")</f>
        <v>-</v>
      </c>
      <c r="EH58" s="144" t="str">
        <f>IF('Design Fee'!NW63&gt;0,"✔","-")</f>
        <v>-</v>
      </c>
      <c r="EI58" s="145"/>
      <c r="EJ58" s="144" t="str">
        <f>IF('Design Fee'!OR63&gt;0,"✔","-")</f>
        <v>-</v>
      </c>
      <c r="EK58" s="144" t="str">
        <f>IF('Design Fee'!OS63&gt;0,"✔","-")</f>
        <v>-</v>
      </c>
      <c r="EL58" s="144" t="str">
        <f>IF('Design Fee'!OT63&gt;0,"✔","-")</f>
        <v>-</v>
      </c>
      <c r="EM58" s="144" t="str">
        <f>IF('Design Fee'!OU63&gt;0,"✔","-")</f>
        <v>-</v>
      </c>
      <c r="EN58" s="144" t="str">
        <f>IF('Design Fee'!OV63&gt;0,"✔","-")</f>
        <v>-</v>
      </c>
      <c r="EO58" s="144" t="str">
        <f>IF('Design Fee'!OX63&gt;0,"✔","-")</f>
        <v>-</v>
      </c>
      <c r="EP58" s="144" t="str">
        <f>IF('Design Fee'!OY63&gt;0,"✔","-")</f>
        <v>-</v>
      </c>
      <c r="EQ58" s="144" t="str">
        <f>IF('Design Fee'!OZ63&gt;0,"✔","-")</f>
        <v>-</v>
      </c>
      <c r="ER58" s="144" t="str">
        <f>IF('Design Fee'!PA63&gt;0,"✔","-")</f>
        <v>-</v>
      </c>
      <c r="ES58" s="144" t="str">
        <f>IF('Design Fee'!PB63&gt;0,"✔","-")</f>
        <v>-</v>
      </c>
      <c r="ET58" s="145"/>
    </row>
    <row r="59" spans="2:150" ht="11.85" hidden="1" customHeight="1" outlineLevel="2">
      <c r="B59" s="161"/>
      <c r="C59" s="161" t="s">
        <v>68</v>
      </c>
      <c r="D59" s="78" t="s">
        <v>69</v>
      </c>
      <c r="F59" s="554">
        <f>COUNTIF('Design Fee'!AU64,"&gt;0")+COUNTIF('Design Fee'!EO64,"&gt;0")+COUNTIF('Design Fee'!II64,"&gt;0")+COUNTIF('Design Fee'!ME64,"&gt;0")</f>
        <v>3</v>
      </c>
      <c r="G59" s="554">
        <f>COUNTIF('Design Fee'!AX64,"&gt;0")+COUNTIF('Design Fee'!ER64,"&gt;0")+COUNTIF('Design Fee'!IL64,"&gt;0")+COUNTIF('Design Fee'!MF64,"&gt;0")</f>
        <v>0</v>
      </c>
      <c r="H59" s="554">
        <f>COUNTIF('Design Fee'!AY64,"&gt;0")+COUNTIF('Design Fee'!ES64,"&gt;0")+COUNTIF('Design Fee'!IM64,"&gt;0")+COUNTIF('Design Fee'!MG64,"&gt;0")</f>
        <v>0</v>
      </c>
      <c r="I59" s="560">
        <f t="shared" si="17"/>
        <v>3</v>
      </c>
      <c r="J59" s="78"/>
      <c r="K59" s="162" t="str">
        <f>IF('Design Fee'!AU64&gt;0,"✔","-")</f>
        <v>✔</v>
      </c>
      <c r="L59" s="140"/>
      <c r="M59" s="162" t="str">
        <f>IF('Design Fee'!AZ64&gt;0,"✔","-")</f>
        <v>✔</v>
      </c>
      <c r="N59" s="162" t="str">
        <f>IF('Design Fee'!BA64&gt;0,"✔","-")</f>
        <v>-</v>
      </c>
      <c r="O59" s="162" t="str">
        <f>IF('Design Fee'!BB64&gt;0,"✔","-")</f>
        <v>✔</v>
      </c>
      <c r="P59" s="162" t="str">
        <f>IF('Design Fee'!BC64&gt;0,"✔","-")</f>
        <v>-</v>
      </c>
      <c r="Q59" s="162" t="str">
        <f>IF('Design Fee'!BD64&gt;0,"✔","-")</f>
        <v>-</v>
      </c>
      <c r="R59" s="162" t="str">
        <f>IF('Design Fee'!BF64&gt;0,"✔","-")</f>
        <v>-</v>
      </c>
      <c r="S59" s="162" t="str">
        <f>IF('Design Fee'!BG64&gt;0,"✔","-")</f>
        <v>-</v>
      </c>
      <c r="T59" s="162" t="str">
        <f>IF('Design Fee'!BH64&gt;0,"✔","-")</f>
        <v>-</v>
      </c>
      <c r="U59" s="162" t="str">
        <f>IF('Design Fee'!BI64&gt;0,"✔","-")</f>
        <v>-</v>
      </c>
      <c r="V59" s="162" t="str">
        <f>IF('Design Fee'!BJ64&gt;0,"✔","-")</f>
        <v>-</v>
      </c>
      <c r="W59" s="348"/>
      <c r="X59" s="144" t="str">
        <f>IF('Design Fee'!CE64&gt;0,"✔","-")</f>
        <v>-</v>
      </c>
      <c r="Y59" s="144" t="str">
        <f>IF('Design Fee'!CF64&gt;0,"✔","-")</f>
        <v>-</v>
      </c>
      <c r="Z59" s="144" t="str">
        <f>IF('Design Fee'!CG64&gt;0,"✔","-")</f>
        <v>-</v>
      </c>
      <c r="AA59" s="144" t="str">
        <f>IF('Design Fee'!CH64&gt;0,"✔","-")</f>
        <v>-</v>
      </c>
      <c r="AB59" s="144" t="str">
        <f>IF('Design Fee'!CI64&gt;0,"✔","-")</f>
        <v>-</v>
      </c>
      <c r="AC59" s="144" t="str">
        <f>IF('Design Fee'!CK64&gt;0,"✔","-")</f>
        <v>-</v>
      </c>
      <c r="AD59" s="144" t="str">
        <f>IF('Design Fee'!CL64&gt;0,"✔","-")</f>
        <v>-</v>
      </c>
      <c r="AE59" s="144" t="str">
        <f>IF('Design Fee'!CM64&gt;0,"✔","-")</f>
        <v>-</v>
      </c>
      <c r="AF59" s="144" t="str">
        <f>IF('Design Fee'!CN64&gt;0,"✔","-")</f>
        <v>-</v>
      </c>
      <c r="AG59" s="144" t="str">
        <f>IF('Design Fee'!CO64&gt;0,"✔","-")</f>
        <v>-</v>
      </c>
      <c r="AH59" s="145"/>
      <c r="AI59" s="144" t="str">
        <f>IF('Design Fee'!DJ64&gt;0,"✔","-")</f>
        <v>-</v>
      </c>
      <c r="AJ59" s="144" t="str">
        <f>IF('Design Fee'!DK64&gt;0,"✔","-")</f>
        <v>-</v>
      </c>
      <c r="AK59" s="144" t="str">
        <f>IF('Design Fee'!DL64&gt;0,"✔","-")</f>
        <v>-</v>
      </c>
      <c r="AL59" s="144" t="str">
        <f>IF('Design Fee'!DM64&gt;0,"✔","-")</f>
        <v>-</v>
      </c>
      <c r="AM59" s="144" t="str">
        <f>IF('Design Fee'!DN64&gt;0,"✔","-")</f>
        <v>-</v>
      </c>
      <c r="AN59" s="144" t="str">
        <f>IF('Design Fee'!DP64&gt;0,"✔","-")</f>
        <v>-</v>
      </c>
      <c r="AO59" s="144" t="str">
        <f>IF('Design Fee'!DQ64&gt;0,"✔","-")</f>
        <v>-</v>
      </c>
      <c r="AP59" s="144" t="str">
        <f>IF('Design Fee'!DR64&gt;0,"✔","-")</f>
        <v>-</v>
      </c>
      <c r="AQ59" s="144" t="str">
        <f>IF('Design Fee'!DS64&gt;0,"✔","-")</f>
        <v>-</v>
      </c>
      <c r="AR59" s="144" t="str">
        <f>IF('Design Fee'!DT64&gt;0,"✔","-")</f>
        <v>-</v>
      </c>
      <c r="AS59" s="145"/>
      <c r="AT59" s="162" t="str">
        <f>IF('Design Fee'!EO64&gt;0,"✔","-")</f>
        <v>✔</v>
      </c>
      <c r="AU59" s="146"/>
      <c r="AV59" s="162" t="str">
        <f>IF('Design Fee'!ET64&gt;0,"✔","-")</f>
        <v>✔</v>
      </c>
      <c r="AW59" s="162" t="str">
        <f>IF('Design Fee'!EU64&gt;0,"✔","-")</f>
        <v>-</v>
      </c>
      <c r="AX59" s="162" t="str">
        <f>IF('Design Fee'!EV64&gt;0,"✔","-")</f>
        <v>-</v>
      </c>
      <c r="AY59" s="162" t="str">
        <f>IF('Design Fee'!EW64&gt;0,"✔","-")</f>
        <v>-</v>
      </c>
      <c r="AZ59" s="162" t="str">
        <f>IF('Design Fee'!EX64&gt;0,"✔","-")</f>
        <v>✔</v>
      </c>
      <c r="BA59" s="162" t="str">
        <f>IF('Design Fee'!EZ64&gt;0,"✔","-")</f>
        <v>-</v>
      </c>
      <c r="BB59" s="162" t="str">
        <f>IF('Design Fee'!FA64&gt;0,"✔","-")</f>
        <v>-</v>
      </c>
      <c r="BC59" s="162" t="str">
        <f>IF('Design Fee'!FB64&gt;0,"✔","-")</f>
        <v>-</v>
      </c>
      <c r="BD59" s="162" t="str">
        <f>IF('Design Fee'!FC64&gt;0,"✔","-")</f>
        <v>-</v>
      </c>
      <c r="BE59" s="162" t="str">
        <f>IF('Design Fee'!FD64&gt;0,"✔","-")</f>
        <v>-</v>
      </c>
      <c r="BF59" s="127"/>
      <c r="BG59" s="144" t="str">
        <f>IF('Design Fee'!FY64&gt;0,"✔","-")</f>
        <v>-</v>
      </c>
      <c r="BH59" s="144" t="str">
        <f>IF('Design Fee'!FZ64&gt;0,"✔","-")</f>
        <v>-</v>
      </c>
      <c r="BI59" s="144" t="str">
        <f>IF('Design Fee'!GA64&gt;0,"✔","-")</f>
        <v>-</v>
      </c>
      <c r="BJ59" s="144" t="str">
        <f>IF('Design Fee'!GB64&gt;0,"✔","-")</f>
        <v>-</v>
      </c>
      <c r="BK59" s="144" t="str">
        <f>IF('Design Fee'!GC64&gt;0,"✔","-")</f>
        <v>-</v>
      </c>
      <c r="BL59" s="144" t="str">
        <f>IF('Design Fee'!GE64&gt;0,"✔","-")</f>
        <v>-</v>
      </c>
      <c r="BM59" s="144" t="str">
        <f>IF('Design Fee'!GF64&gt;0,"✔","-")</f>
        <v>-</v>
      </c>
      <c r="BN59" s="144" t="str">
        <f>IF('Design Fee'!GG64&gt;0,"✔","-")</f>
        <v>-</v>
      </c>
      <c r="BO59" s="144" t="str">
        <f>IF('Design Fee'!GH64&gt;0,"✔","-")</f>
        <v>-</v>
      </c>
      <c r="BP59" s="144" t="str">
        <f>IF('Design Fee'!GI64&gt;0,"✔","-")</f>
        <v>-</v>
      </c>
      <c r="BQ59" s="145"/>
      <c r="BR59" s="144" t="str">
        <f>IF('Design Fee'!HD64&gt;0,"✔","-")</f>
        <v>-</v>
      </c>
      <c r="BS59" s="144" t="str">
        <f>IF('Design Fee'!HE64&gt;0,"✔","-")</f>
        <v>-</v>
      </c>
      <c r="BT59" s="144" t="str">
        <f>IF('Design Fee'!HF64&gt;0,"✔","-")</f>
        <v>-</v>
      </c>
      <c r="BU59" s="144" t="str">
        <f>IF('Design Fee'!HG64&gt;0,"✔","-")</f>
        <v>-</v>
      </c>
      <c r="BV59" s="144" t="str">
        <f>IF('Design Fee'!HH64&gt;0,"✔","-")</f>
        <v>-</v>
      </c>
      <c r="BW59" s="144" t="str">
        <f>IF('Design Fee'!HJ64&gt;0,"✔","-")</f>
        <v>-</v>
      </c>
      <c r="BX59" s="144" t="str">
        <f>IF('Design Fee'!HK64&gt;0,"✔","-")</f>
        <v>-</v>
      </c>
      <c r="BY59" s="144" t="str">
        <f>IF('Design Fee'!HL64&gt;0,"✔","-")</f>
        <v>-</v>
      </c>
      <c r="BZ59" s="144" t="str">
        <f>IF('Design Fee'!HM64&gt;0,"✔","-")</f>
        <v>-</v>
      </c>
      <c r="CA59" s="144" t="str">
        <f>IF('Design Fee'!HN64&gt;0,"✔","-")</f>
        <v>-</v>
      </c>
      <c r="CB59" s="145"/>
      <c r="CC59" s="162" t="str">
        <f>IF('Design Fee'!II64&gt;0,"✔","-")</f>
        <v>✔</v>
      </c>
      <c r="CD59" s="146"/>
      <c r="CE59" s="162" t="str">
        <f>IF('Design Fee'!IN64&gt;0,"✔","-")</f>
        <v>✔</v>
      </c>
      <c r="CF59" s="162" t="str">
        <f>IF('Design Fee'!IO64&gt;0,"✔","-")</f>
        <v>-</v>
      </c>
      <c r="CG59" s="162" t="str">
        <f>IF('Design Fee'!IP64&gt;0,"✔","-")</f>
        <v>-</v>
      </c>
      <c r="CH59" s="162" t="str">
        <f>IF('Design Fee'!IQ64&gt;0,"✔","-")</f>
        <v>-</v>
      </c>
      <c r="CI59" s="162" t="str">
        <f>IF('Design Fee'!IR64&gt;0,"✔","-")</f>
        <v>✔</v>
      </c>
      <c r="CJ59" s="162" t="str">
        <f>IF('Design Fee'!IT64&gt;0,"✔","-")</f>
        <v>-</v>
      </c>
      <c r="CK59" s="162" t="str">
        <f>IF('Design Fee'!IU64&gt;0,"✔","-")</f>
        <v>-</v>
      </c>
      <c r="CL59" s="162" t="str">
        <f>IF('Design Fee'!IV64&gt;0,"✔","-")</f>
        <v>-</v>
      </c>
      <c r="CM59" s="162" t="str">
        <f>IF('Design Fee'!IW64&gt;0,"✔","-")</f>
        <v>-</v>
      </c>
      <c r="CN59" s="162" t="str">
        <f>IF('Design Fee'!IX64&gt;0,"✔","-")</f>
        <v>-</v>
      </c>
      <c r="CO59" s="127"/>
      <c r="CP59" s="144" t="str">
        <f>IF('Design Fee'!JS64&gt;0,"✔","-")</f>
        <v>-</v>
      </c>
      <c r="CQ59" s="144" t="str">
        <f>IF('Design Fee'!JT64&gt;0,"✔","-")</f>
        <v>-</v>
      </c>
      <c r="CR59" s="144" t="str">
        <f>IF('Design Fee'!JU64&gt;0,"✔","-")</f>
        <v>-</v>
      </c>
      <c r="CS59" s="144" t="str">
        <f>IF('Design Fee'!JV64&gt;0,"✔","-")</f>
        <v>-</v>
      </c>
      <c r="CT59" s="144" t="str">
        <f>IF('Design Fee'!JW64&gt;0,"✔","-")</f>
        <v>-</v>
      </c>
      <c r="CU59" s="144" t="str">
        <f>IF('Design Fee'!JY64&gt;0,"✔","-")</f>
        <v>-</v>
      </c>
      <c r="CV59" s="144" t="str">
        <f>IF('Design Fee'!JZ64&gt;0,"✔","-")</f>
        <v>-</v>
      </c>
      <c r="CW59" s="144" t="str">
        <f>IF('Design Fee'!KA64&gt;0,"✔","-")</f>
        <v>-</v>
      </c>
      <c r="CX59" s="144" t="str">
        <f>IF('Design Fee'!KB64&gt;0,"✔","-")</f>
        <v>-</v>
      </c>
      <c r="CY59" s="144" t="str">
        <f>IF('Design Fee'!KC64&gt;0,"✔","-")</f>
        <v>-</v>
      </c>
      <c r="CZ59" s="145"/>
      <c r="DA59" s="144" t="str">
        <f>IF('Design Fee'!KX64&gt;0,"✔","-")</f>
        <v>-</v>
      </c>
      <c r="DB59" s="144" t="str">
        <f>IF('Design Fee'!KY64&gt;0,"✔","-")</f>
        <v>-</v>
      </c>
      <c r="DC59" s="144" t="str">
        <f>IF('Design Fee'!KZ64&gt;0,"✔","-")</f>
        <v>-</v>
      </c>
      <c r="DD59" s="144" t="str">
        <f>IF('Design Fee'!LA64&gt;0,"✔","-")</f>
        <v>-</v>
      </c>
      <c r="DE59" s="144" t="str">
        <f>IF('Design Fee'!LB64&gt;0,"✔","-")</f>
        <v>-</v>
      </c>
      <c r="DF59" s="144" t="str">
        <f>IF('Design Fee'!LD64&gt;0,"✔","-")</f>
        <v>-</v>
      </c>
      <c r="DG59" s="144" t="str">
        <f>IF('Design Fee'!LE64&gt;0,"✔","-")</f>
        <v>-</v>
      </c>
      <c r="DH59" s="144" t="str">
        <f>IF('Design Fee'!LF64&gt;0,"✔","-")</f>
        <v>-</v>
      </c>
      <c r="DI59" s="144" t="str">
        <f>IF('Design Fee'!LG64&gt;0,"✔","-")</f>
        <v>-</v>
      </c>
      <c r="DJ59" s="144" t="str">
        <f>IF('Design Fee'!LH64&gt;0,"✔","-")</f>
        <v>-</v>
      </c>
      <c r="DK59" s="145"/>
      <c r="DL59" s="162" t="str">
        <f>IF('Design Fee'!MC64&gt;0,"✔","-")</f>
        <v>-</v>
      </c>
      <c r="DM59" s="146"/>
      <c r="DN59" s="162" t="str">
        <f>IF('Design Fee'!MH64&gt;0,"✔","-")</f>
        <v>-</v>
      </c>
      <c r="DO59" s="162" t="str">
        <f>IF('Design Fee'!MI64&gt;0,"✔","-")</f>
        <v>-</v>
      </c>
      <c r="DP59" s="162" t="str">
        <f>IF('Design Fee'!MJ64&gt;0,"✔","-")</f>
        <v>-</v>
      </c>
      <c r="DQ59" s="162" t="str">
        <f>IF('Design Fee'!MK64&gt;0,"✔","-")</f>
        <v>-</v>
      </c>
      <c r="DR59" s="162" t="str">
        <f>IF('Design Fee'!ML64&gt;0,"✔","-")</f>
        <v>-</v>
      </c>
      <c r="DS59" s="162" t="str">
        <f>IF('Design Fee'!MN64&gt;0,"✔","-")</f>
        <v>-</v>
      </c>
      <c r="DT59" s="162" t="str">
        <f>IF('Design Fee'!MO64&gt;0,"✔","-")</f>
        <v>-</v>
      </c>
      <c r="DU59" s="162" t="str">
        <f>IF('Design Fee'!MP64&gt;0,"✔","-")</f>
        <v>-</v>
      </c>
      <c r="DV59" s="162" t="str">
        <f>IF('Design Fee'!MQ64&gt;0,"✔","-")</f>
        <v>-</v>
      </c>
      <c r="DW59" s="162" t="str">
        <f>IF('Design Fee'!MR64&gt;0,"✔","-")</f>
        <v>-</v>
      </c>
      <c r="DX59" s="127"/>
      <c r="DY59" s="144" t="str">
        <f>IF('Design Fee'!NM64&gt;0,"✔","-")</f>
        <v>-</v>
      </c>
      <c r="DZ59" s="144" t="str">
        <f>IF('Design Fee'!NN64&gt;0,"✔","-")</f>
        <v>-</v>
      </c>
      <c r="EA59" s="144" t="str">
        <f>IF('Design Fee'!NO64&gt;0,"✔","-")</f>
        <v>-</v>
      </c>
      <c r="EB59" s="144" t="str">
        <f>IF('Design Fee'!NP64&gt;0,"✔","-")</f>
        <v>-</v>
      </c>
      <c r="EC59" s="144" t="str">
        <f>IF('Design Fee'!NQ64&gt;0,"✔","-")</f>
        <v>-</v>
      </c>
      <c r="ED59" s="144" t="str">
        <f>IF('Design Fee'!NS64&gt;0,"✔","-")</f>
        <v>-</v>
      </c>
      <c r="EE59" s="144" t="str">
        <f>IF('Design Fee'!NT64&gt;0,"✔","-")</f>
        <v>-</v>
      </c>
      <c r="EF59" s="144" t="str">
        <f>IF('Design Fee'!NU64&gt;0,"✔","-")</f>
        <v>-</v>
      </c>
      <c r="EG59" s="144" t="str">
        <f>IF('Design Fee'!NV64&gt;0,"✔","-")</f>
        <v>-</v>
      </c>
      <c r="EH59" s="144" t="str">
        <f>IF('Design Fee'!NW64&gt;0,"✔","-")</f>
        <v>-</v>
      </c>
      <c r="EI59" s="145"/>
      <c r="EJ59" s="144" t="str">
        <f>IF('Design Fee'!OR64&gt;0,"✔","-")</f>
        <v>-</v>
      </c>
      <c r="EK59" s="144" t="str">
        <f>IF('Design Fee'!OS64&gt;0,"✔","-")</f>
        <v>-</v>
      </c>
      <c r="EL59" s="144" t="str">
        <f>IF('Design Fee'!OT64&gt;0,"✔","-")</f>
        <v>-</v>
      </c>
      <c r="EM59" s="144" t="str">
        <f>IF('Design Fee'!OU64&gt;0,"✔","-")</f>
        <v>-</v>
      </c>
      <c r="EN59" s="144" t="str">
        <f>IF('Design Fee'!OV64&gt;0,"✔","-")</f>
        <v>-</v>
      </c>
      <c r="EO59" s="144" t="str">
        <f>IF('Design Fee'!OX64&gt;0,"✔","-")</f>
        <v>-</v>
      </c>
      <c r="EP59" s="144" t="str">
        <f>IF('Design Fee'!OY64&gt;0,"✔","-")</f>
        <v>-</v>
      </c>
      <c r="EQ59" s="144" t="str">
        <f>IF('Design Fee'!OZ64&gt;0,"✔","-")</f>
        <v>-</v>
      </c>
      <c r="ER59" s="144" t="str">
        <f>IF('Design Fee'!PA64&gt;0,"✔","-")</f>
        <v>-</v>
      </c>
      <c r="ES59" s="144" t="str">
        <f>IF('Design Fee'!PB64&gt;0,"✔","-")</f>
        <v>-</v>
      </c>
      <c r="ET59" s="145"/>
    </row>
    <row r="60" spans="2:150" ht="11.85" hidden="1" customHeight="1" outlineLevel="2">
      <c r="B60" s="161"/>
      <c r="C60" s="161" t="s">
        <v>70</v>
      </c>
      <c r="D60" s="78" t="s">
        <v>71</v>
      </c>
      <c r="F60" s="554">
        <f>COUNTIF('Design Fee'!AU65,"&gt;0")+COUNTIF('Design Fee'!EO65,"&gt;0")+COUNTIF('Design Fee'!II65,"&gt;0")+COUNTIF('Design Fee'!ME65,"&gt;0")</f>
        <v>3</v>
      </c>
      <c r="G60" s="554">
        <f>COUNTIF('Design Fee'!AX65,"&gt;0")+COUNTIF('Design Fee'!ER65,"&gt;0")+COUNTIF('Design Fee'!IL65,"&gt;0")+COUNTIF('Design Fee'!MF65,"&gt;0")</f>
        <v>0</v>
      </c>
      <c r="H60" s="554">
        <f>COUNTIF('Design Fee'!AY65,"&gt;0")+COUNTIF('Design Fee'!ES65,"&gt;0")+COUNTIF('Design Fee'!IM65,"&gt;0")+COUNTIF('Design Fee'!MG65,"&gt;0")</f>
        <v>0</v>
      </c>
      <c r="I60" s="560">
        <f t="shared" si="17"/>
        <v>3</v>
      </c>
      <c r="J60" s="78"/>
      <c r="K60" s="162" t="str">
        <f>IF('Design Fee'!AU65&gt;0,"✔","-")</f>
        <v>✔</v>
      </c>
      <c r="L60" s="140"/>
      <c r="M60" s="162" t="str">
        <f>IF('Design Fee'!AZ65&gt;0,"✔","-")</f>
        <v>✔</v>
      </c>
      <c r="N60" s="162" t="str">
        <f>IF('Design Fee'!BA65&gt;0,"✔","-")</f>
        <v>-</v>
      </c>
      <c r="O60" s="162" t="str">
        <f>IF('Design Fee'!BB65&gt;0,"✔","-")</f>
        <v>✔</v>
      </c>
      <c r="P60" s="162" t="str">
        <f>IF('Design Fee'!BC65&gt;0,"✔","-")</f>
        <v>-</v>
      </c>
      <c r="Q60" s="162" t="str">
        <f>IF('Design Fee'!BD65&gt;0,"✔","-")</f>
        <v>-</v>
      </c>
      <c r="R60" s="162" t="str">
        <f>IF('Design Fee'!BF65&gt;0,"✔","-")</f>
        <v>-</v>
      </c>
      <c r="S60" s="162" t="str">
        <f>IF('Design Fee'!BG65&gt;0,"✔","-")</f>
        <v>-</v>
      </c>
      <c r="T60" s="162" t="str">
        <f>IF('Design Fee'!BH65&gt;0,"✔","-")</f>
        <v>-</v>
      </c>
      <c r="U60" s="162" t="str">
        <f>IF('Design Fee'!BI65&gt;0,"✔","-")</f>
        <v>-</v>
      </c>
      <c r="V60" s="162" t="str">
        <f>IF('Design Fee'!BJ65&gt;0,"✔","-")</f>
        <v>-</v>
      </c>
      <c r="W60" s="348"/>
      <c r="X60" s="144" t="str">
        <f>IF('Design Fee'!CE65&gt;0,"✔","-")</f>
        <v>-</v>
      </c>
      <c r="Y60" s="144" t="str">
        <f>IF('Design Fee'!CF65&gt;0,"✔","-")</f>
        <v>-</v>
      </c>
      <c r="Z60" s="144" t="str">
        <f>IF('Design Fee'!CG65&gt;0,"✔","-")</f>
        <v>-</v>
      </c>
      <c r="AA60" s="144" t="str">
        <f>IF('Design Fee'!CH65&gt;0,"✔","-")</f>
        <v>-</v>
      </c>
      <c r="AB60" s="144" t="str">
        <f>IF('Design Fee'!CI65&gt;0,"✔","-")</f>
        <v>-</v>
      </c>
      <c r="AC60" s="144" t="str">
        <f>IF('Design Fee'!CK65&gt;0,"✔","-")</f>
        <v>-</v>
      </c>
      <c r="AD60" s="144" t="str">
        <f>IF('Design Fee'!CL65&gt;0,"✔","-")</f>
        <v>-</v>
      </c>
      <c r="AE60" s="144" t="str">
        <f>IF('Design Fee'!CM65&gt;0,"✔","-")</f>
        <v>-</v>
      </c>
      <c r="AF60" s="144" t="str">
        <f>IF('Design Fee'!CN65&gt;0,"✔","-")</f>
        <v>-</v>
      </c>
      <c r="AG60" s="144" t="str">
        <f>IF('Design Fee'!CO65&gt;0,"✔","-")</f>
        <v>-</v>
      </c>
      <c r="AH60" s="145"/>
      <c r="AI60" s="144" t="str">
        <f>IF('Design Fee'!DJ65&gt;0,"✔","-")</f>
        <v>-</v>
      </c>
      <c r="AJ60" s="144" t="str">
        <f>IF('Design Fee'!DK65&gt;0,"✔","-")</f>
        <v>-</v>
      </c>
      <c r="AK60" s="144" t="str">
        <f>IF('Design Fee'!DL65&gt;0,"✔","-")</f>
        <v>-</v>
      </c>
      <c r="AL60" s="144" t="str">
        <f>IF('Design Fee'!DM65&gt;0,"✔","-")</f>
        <v>-</v>
      </c>
      <c r="AM60" s="144" t="str">
        <f>IF('Design Fee'!DN65&gt;0,"✔","-")</f>
        <v>-</v>
      </c>
      <c r="AN60" s="144" t="str">
        <f>IF('Design Fee'!DP65&gt;0,"✔","-")</f>
        <v>-</v>
      </c>
      <c r="AO60" s="144" t="str">
        <f>IF('Design Fee'!DQ65&gt;0,"✔","-")</f>
        <v>-</v>
      </c>
      <c r="AP60" s="144" t="str">
        <f>IF('Design Fee'!DR65&gt;0,"✔","-")</f>
        <v>-</v>
      </c>
      <c r="AQ60" s="144" t="str">
        <f>IF('Design Fee'!DS65&gt;0,"✔","-")</f>
        <v>-</v>
      </c>
      <c r="AR60" s="144" t="str">
        <f>IF('Design Fee'!DT65&gt;0,"✔","-")</f>
        <v>-</v>
      </c>
      <c r="AS60" s="145"/>
      <c r="AT60" s="162" t="str">
        <f>IF('Design Fee'!EO65&gt;0,"✔","-")</f>
        <v>✔</v>
      </c>
      <c r="AU60" s="146"/>
      <c r="AV60" s="162" t="str">
        <f>IF('Design Fee'!ET65&gt;0,"✔","-")</f>
        <v>✔</v>
      </c>
      <c r="AW60" s="162" t="str">
        <f>IF('Design Fee'!EU65&gt;0,"✔","-")</f>
        <v>-</v>
      </c>
      <c r="AX60" s="162" t="str">
        <f>IF('Design Fee'!EV65&gt;0,"✔","-")</f>
        <v>-</v>
      </c>
      <c r="AY60" s="162" t="str">
        <f>IF('Design Fee'!EW65&gt;0,"✔","-")</f>
        <v>-</v>
      </c>
      <c r="AZ60" s="162" t="str">
        <f>IF('Design Fee'!EX65&gt;0,"✔","-")</f>
        <v>✔</v>
      </c>
      <c r="BA60" s="162" t="str">
        <f>IF('Design Fee'!EZ65&gt;0,"✔","-")</f>
        <v>-</v>
      </c>
      <c r="BB60" s="162" t="str">
        <f>IF('Design Fee'!FA65&gt;0,"✔","-")</f>
        <v>-</v>
      </c>
      <c r="BC60" s="162" t="str">
        <f>IF('Design Fee'!FB65&gt;0,"✔","-")</f>
        <v>-</v>
      </c>
      <c r="BD60" s="162" t="str">
        <f>IF('Design Fee'!FC65&gt;0,"✔","-")</f>
        <v>-</v>
      </c>
      <c r="BE60" s="162" t="str">
        <f>IF('Design Fee'!FD65&gt;0,"✔","-")</f>
        <v>-</v>
      </c>
      <c r="BF60" s="127"/>
      <c r="BG60" s="144" t="str">
        <f>IF('Design Fee'!FY65&gt;0,"✔","-")</f>
        <v>-</v>
      </c>
      <c r="BH60" s="144" t="str">
        <f>IF('Design Fee'!FZ65&gt;0,"✔","-")</f>
        <v>-</v>
      </c>
      <c r="BI60" s="144" t="str">
        <f>IF('Design Fee'!GA65&gt;0,"✔","-")</f>
        <v>-</v>
      </c>
      <c r="BJ60" s="144" t="str">
        <f>IF('Design Fee'!GB65&gt;0,"✔","-")</f>
        <v>-</v>
      </c>
      <c r="BK60" s="144" t="str">
        <f>IF('Design Fee'!GC65&gt;0,"✔","-")</f>
        <v>-</v>
      </c>
      <c r="BL60" s="144" t="str">
        <f>IF('Design Fee'!GE65&gt;0,"✔","-")</f>
        <v>-</v>
      </c>
      <c r="BM60" s="144" t="str">
        <f>IF('Design Fee'!GF65&gt;0,"✔","-")</f>
        <v>-</v>
      </c>
      <c r="BN60" s="144" t="str">
        <f>IF('Design Fee'!GG65&gt;0,"✔","-")</f>
        <v>-</v>
      </c>
      <c r="BO60" s="144" t="str">
        <f>IF('Design Fee'!GH65&gt;0,"✔","-")</f>
        <v>-</v>
      </c>
      <c r="BP60" s="144" t="str">
        <f>IF('Design Fee'!GI65&gt;0,"✔","-")</f>
        <v>-</v>
      </c>
      <c r="BQ60" s="145"/>
      <c r="BR60" s="144" t="str">
        <f>IF('Design Fee'!HD65&gt;0,"✔","-")</f>
        <v>-</v>
      </c>
      <c r="BS60" s="144" t="str">
        <f>IF('Design Fee'!HE65&gt;0,"✔","-")</f>
        <v>-</v>
      </c>
      <c r="BT60" s="144" t="str">
        <f>IF('Design Fee'!HF65&gt;0,"✔","-")</f>
        <v>-</v>
      </c>
      <c r="BU60" s="144" t="str">
        <f>IF('Design Fee'!HG65&gt;0,"✔","-")</f>
        <v>-</v>
      </c>
      <c r="BV60" s="144" t="str">
        <f>IF('Design Fee'!HH65&gt;0,"✔","-")</f>
        <v>-</v>
      </c>
      <c r="BW60" s="144" t="str">
        <f>IF('Design Fee'!HJ65&gt;0,"✔","-")</f>
        <v>-</v>
      </c>
      <c r="BX60" s="144" t="str">
        <f>IF('Design Fee'!HK65&gt;0,"✔","-")</f>
        <v>-</v>
      </c>
      <c r="BY60" s="144" t="str">
        <f>IF('Design Fee'!HL65&gt;0,"✔","-")</f>
        <v>-</v>
      </c>
      <c r="BZ60" s="144" t="str">
        <f>IF('Design Fee'!HM65&gt;0,"✔","-")</f>
        <v>-</v>
      </c>
      <c r="CA60" s="144" t="str">
        <f>IF('Design Fee'!HN65&gt;0,"✔","-")</f>
        <v>-</v>
      </c>
      <c r="CB60" s="145"/>
      <c r="CC60" s="162" t="str">
        <f>IF('Design Fee'!II65&gt;0,"✔","-")</f>
        <v>✔</v>
      </c>
      <c r="CD60" s="146"/>
      <c r="CE60" s="162" t="str">
        <f>IF('Design Fee'!IN65&gt;0,"✔","-")</f>
        <v>✔</v>
      </c>
      <c r="CF60" s="162" t="str">
        <f>IF('Design Fee'!IO65&gt;0,"✔","-")</f>
        <v>-</v>
      </c>
      <c r="CG60" s="162" t="str">
        <f>IF('Design Fee'!IP65&gt;0,"✔","-")</f>
        <v>-</v>
      </c>
      <c r="CH60" s="162" t="str">
        <f>IF('Design Fee'!IQ65&gt;0,"✔","-")</f>
        <v>-</v>
      </c>
      <c r="CI60" s="162" t="str">
        <f>IF('Design Fee'!IR65&gt;0,"✔","-")</f>
        <v>✔</v>
      </c>
      <c r="CJ60" s="162" t="str">
        <f>IF('Design Fee'!IT65&gt;0,"✔","-")</f>
        <v>-</v>
      </c>
      <c r="CK60" s="162" t="str">
        <f>IF('Design Fee'!IU65&gt;0,"✔","-")</f>
        <v>-</v>
      </c>
      <c r="CL60" s="162" t="str">
        <f>IF('Design Fee'!IV65&gt;0,"✔","-")</f>
        <v>-</v>
      </c>
      <c r="CM60" s="162" t="str">
        <f>IF('Design Fee'!IW65&gt;0,"✔","-")</f>
        <v>-</v>
      </c>
      <c r="CN60" s="162" t="str">
        <f>IF('Design Fee'!IX65&gt;0,"✔","-")</f>
        <v>-</v>
      </c>
      <c r="CO60" s="127"/>
      <c r="CP60" s="144" t="str">
        <f>IF('Design Fee'!JS65&gt;0,"✔","-")</f>
        <v>-</v>
      </c>
      <c r="CQ60" s="144" t="str">
        <f>IF('Design Fee'!JT65&gt;0,"✔","-")</f>
        <v>-</v>
      </c>
      <c r="CR60" s="144" t="str">
        <f>IF('Design Fee'!JU65&gt;0,"✔","-")</f>
        <v>-</v>
      </c>
      <c r="CS60" s="144" t="str">
        <f>IF('Design Fee'!JV65&gt;0,"✔","-")</f>
        <v>-</v>
      </c>
      <c r="CT60" s="144" t="str">
        <f>IF('Design Fee'!JW65&gt;0,"✔","-")</f>
        <v>-</v>
      </c>
      <c r="CU60" s="144" t="str">
        <f>IF('Design Fee'!JY65&gt;0,"✔","-")</f>
        <v>-</v>
      </c>
      <c r="CV60" s="144" t="str">
        <f>IF('Design Fee'!JZ65&gt;0,"✔","-")</f>
        <v>-</v>
      </c>
      <c r="CW60" s="144" t="str">
        <f>IF('Design Fee'!KA65&gt;0,"✔","-")</f>
        <v>-</v>
      </c>
      <c r="CX60" s="144" t="str">
        <f>IF('Design Fee'!KB65&gt;0,"✔","-")</f>
        <v>-</v>
      </c>
      <c r="CY60" s="144" t="str">
        <f>IF('Design Fee'!KC65&gt;0,"✔","-")</f>
        <v>-</v>
      </c>
      <c r="CZ60" s="145"/>
      <c r="DA60" s="144" t="str">
        <f>IF('Design Fee'!KX65&gt;0,"✔","-")</f>
        <v>-</v>
      </c>
      <c r="DB60" s="144" t="str">
        <f>IF('Design Fee'!KY65&gt;0,"✔","-")</f>
        <v>-</v>
      </c>
      <c r="DC60" s="144" t="str">
        <f>IF('Design Fee'!KZ65&gt;0,"✔","-")</f>
        <v>-</v>
      </c>
      <c r="DD60" s="144" t="str">
        <f>IF('Design Fee'!LA65&gt;0,"✔","-")</f>
        <v>-</v>
      </c>
      <c r="DE60" s="144" t="str">
        <f>IF('Design Fee'!LB65&gt;0,"✔","-")</f>
        <v>-</v>
      </c>
      <c r="DF60" s="144" t="str">
        <f>IF('Design Fee'!LD65&gt;0,"✔","-")</f>
        <v>-</v>
      </c>
      <c r="DG60" s="144" t="str">
        <f>IF('Design Fee'!LE65&gt;0,"✔","-")</f>
        <v>-</v>
      </c>
      <c r="DH60" s="144" t="str">
        <f>IF('Design Fee'!LF65&gt;0,"✔","-")</f>
        <v>-</v>
      </c>
      <c r="DI60" s="144" t="str">
        <f>IF('Design Fee'!LG65&gt;0,"✔","-")</f>
        <v>-</v>
      </c>
      <c r="DJ60" s="144" t="str">
        <f>IF('Design Fee'!LH65&gt;0,"✔","-")</f>
        <v>-</v>
      </c>
      <c r="DK60" s="145"/>
      <c r="DL60" s="162" t="str">
        <f>IF('Design Fee'!MC65&gt;0,"✔","-")</f>
        <v>-</v>
      </c>
      <c r="DM60" s="146"/>
      <c r="DN60" s="162" t="str">
        <f>IF('Design Fee'!MH65&gt;0,"✔","-")</f>
        <v>-</v>
      </c>
      <c r="DO60" s="162" t="str">
        <f>IF('Design Fee'!MI65&gt;0,"✔","-")</f>
        <v>-</v>
      </c>
      <c r="DP60" s="162" t="str">
        <f>IF('Design Fee'!MJ65&gt;0,"✔","-")</f>
        <v>-</v>
      </c>
      <c r="DQ60" s="162" t="str">
        <f>IF('Design Fee'!MK65&gt;0,"✔","-")</f>
        <v>-</v>
      </c>
      <c r="DR60" s="162" t="str">
        <f>IF('Design Fee'!ML65&gt;0,"✔","-")</f>
        <v>-</v>
      </c>
      <c r="DS60" s="162" t="str">
        <f>IF('Design Fee'!MN65&gt;0,"✔","-")</f>
        <v>-</v>
      </c>
      <c r="DT60" s="162" t="str">
        <f>IF('Design Fee'!MO65&gt;0,"✔","-")</f>
        <v>-</v>
      </c>
      <c r="DU60" s="162" t="str">
        <f>IF('Design Fee'!MP65&gt;0,"✔","-")</f>
        <v>-</v>
      </c>
      <c r="DV60" s="162" t="str">
        <f>IF('Design Fee'!MQ65&gt;0,"✔","-")</f>
        <v>-</v>
      </c>
      <c r="DW60" s="162" t="str">
        <f>IF('Design Fee'!MR65&gt;0,"✔","-")</f>
        <v>-</v>
      </c>
      <c r="DX60" s="127"/>
      <c r="DY60" s="144" t="str">
        <f>IF('Design Fee'!NM65&gt;0,"✔","-")</f>
        <v>-</v>
      </c>
      <c r="DZ60" s="144" t="str">
        <f>IF('Design Fee'!NN65&gt;0,"✔","-")</f>
        <v>-</v>
      </c>
      <c r="EA60" s="144" t="str">
        <f>IF('Design Fee'!NO65&gt;0,"✔","-")</f>
        <v>-</v>
      </c>
      <c r="EB60" s="144" t="str">
        <f>IF('Design Fee'!NP65&gt;0,"✔","-")</f>
        <v>-</v>
      </c>
      <c r="EC60" s="144" t="str">
        <f>IF('Design Fee'!NQ65&gt;0,"✔","-")</f>
        <v>-</v>
      </c>
      <c r="ED60" s="144" t="str">
        <f>IF('Design Fee'!NS65&gt;0,"✔","-")</f>
        <v>-</v>
      </c>
      <c r="EE60" s="144" t="str">
        <f>IF('Design Fee'!NT65&gt;0,"✔","-")</f>
        <v>-</v>
      </c>
      <c r="EF60" s="144" t="str">
        <f>IF('Design Fee'!NU65&gt;0,"✔","-")</f>
        <v>-</v>
      </c>
      <c r="EG60" s="144" t="str">
        <f>IF('Design Fee'!NV65&gt;0,"✔","-")</f>
        <v>-</v>
      </c>
      <c r="EH60" s="144" t="str">
        <f>IF('Design Fee'!NW65&gt;0,"✔","-")</f>
        <v>-</v>
      </c>
      <c r="EI60" s="145"/>
      <c r="EJ60" s="144" t="str">
        <f>IF('Design Fee'!OR65&gt;0,"✔","-")</f>
        <v>-</v>
      </c>
      <c r="EK60" s="144" t="str">
        <f>IF('Design Fee'!OS65&gt;0,"✔","-")</f>
        <v>-</v>
      </c>
      <c r="EL60" s="144" t="str">
        <f>IF('Design Fee'!OT65&gt;0,"✔","-")</f>
        <v>-</v>
      </c>
      <c r="EM60" s="144" t="str">
        <f>IF('Design Fee'!OU65&gt;0,"✔","-")</f>
        <v>-</v>
      </c>
      <c r="EN60" s="144" t="str">
        <f>IF('Design Fee'!OV65&gt;0,"✔","-")</f>
        <v>-</v>
      </c>
      <c r="EO60" s="144" t="str">
        <f>IF('Design Fee'!OX65&gt;0,"✔","-")</f>
        <v>-</v>
      </c>
      <c r="EP60" s="144" t="str">
        <f>IF('Design Fee'!OY65&gt;0,"✔","-")</f>
        <v>-</v>
      </c>
      <c r="EQ60" s="144" t="str">
        <f>IF('Design Fee'!OZ65&gt;0,"✔","-")</f>
        <v>-</v>
      </c>
      <c r="ER60" s="144" t="str">
        <f>IF('Design Fee'!PA65&gt;0,"✔","-")</f>
        <v>-</v>
      </c>
      <c r="ES60" s="144" t="str">
        <f>IF('Design Fee'!PB65&gt;0,"✔","-")</f>
        <v>-</v>
      </c>
      <c r="ET60" s="145"/>
    </row>
    <row r="61" spans="2:150" ht="11.85" hidden="1" customHeight="1" outlineLevel="2">
      <c r="B61" s="161"/>
      <c r="C61" s="161" t="s">
        <v>72</v>
      </c>
      <c r="D61" s="78" t="s">
        <v>73</v>
      </c>
      <c r="F61" s="554">
        <f>COUNTIF('Design Fee'!AU66,"&gt;0")+COUNTIF('Design Fee'!EO66,"&gt;0")+COUNTIF('Design Fee'!II66,"&gt;0")+COUNTIF('Design Fee'!ME66,"&gt;0")</f>
        <v>1</v>
      </c>
      <c r="G61" s="554">
        <f>COUNTIF('Design Fee'!AX66,"&gt;0")+COUNTIF('Design Fee'!ER66,"&gt;0")+COUNTIF('Design Fee'!IL66,"&gt;0")+COUNTIF('Design Fee'!MF66,"&gt;0")</f>
        <v>0</v>
      </c>
      <c r="H61" s="554">
        <f>COUNTIF('Design Fee'!AY66,"&gt;0")+COUNTIF('Design Fee'!ES66,"&gt;0")+COUNTIF('Design Fee'!IM66,"&gt;0")+COUNTIF('Design Fee'!MG66,"&gt;0")</f>
        <v>0</v>
      </c>
      <c r="I61" s="560">
        <f t="shared" si="17"/>
        <v>1</v>
      </c>
      <c r="J61" s="78"/>
      <c r="K61" s="162" t="str">
        <f>IF('Design Fee'!AU66&gt;0,"✔","-")</f>
        <v>✔</v>
      </c>
      <c r="L61" s="140"/>
      <c r="M61" s="162" t="str">
        <f>IF('Design Fee'!AZ66&gt;0,"✔","-")</f>
        <v>✔</v>
      </c>
      <c r="N61" s="162" t="str">
        <f>IF('Design Fee'!BA66&gt;0,"✔","-")</f>
        <v>-</v>
      </c>
      <c r="O61" s="162" t="str">
        <f>IF('Design Fee'!BB66&gt;0,"✔","-")</f>
        <v>✔</v>
      </c>
      <c r="P61" s="162" t="str">
        <f>IF('Design Fee'!BC66&gt;0,"✔","-")</f>
        <v>-</v>
      </c>
      <c r="Q61" s="162" t="str">
        <f>IF('Design Fee'!BD66&gt;0,"✔","-")</f>
        <v>-</v>
      </c>
      <c r="R61" s="162" t="str">
        <f>IF('Design Fee'!BF66&gt;0,"✔","-")</f>
        <v>-</v>
      </c>
      <c r="S61" s="162" t="str">
        <f>IF('Design Fee'!BG66&gt;0,"✔","-")</f>
        <v>-</v>
      </c>
      <c r="T61" s="162" t="str">
        <f>IF('Design Fee'!BH66&gt;0,"✔","-")</f>
        <v>-</v>
      </c>
      <c r="U61" s="162" t="str">
        <f>IF('Design Fee'!BI66&gt;0,"✔","-")</f>
        <v>-</v>
      </c>
      <c r="V61" s="162" t="str">
        <f>IF('Design Fee'!BJ66&gt;0,"✔","-")</f>
        <v>-</v>
      </c>
      <c r="W61" s="348"/>
      <c r="X61" s="144" t="str">
        <f>IF('Design Fee'!CE66&gt;0,"✔","-")</f>
        <v>-</v>
      </c>
      <c r="Y61" s="144" t="str">
        <f>IF('Design Fee'!CF66&gt;0,"✔","-")</f>
        <v>-</v>
      </c>
      <c r="Z61" s="144" t="str">
        <f>IF('Design Fee'!CG66&gt;0,"✔","-")</f>
        <v>-</v>
      </c>
      <c r="AA61" s="144" t="str">
        <f>IF('Design Fee'!CH66&gt;0,"✔","-")</f>
        <v>-</v>
      </c>
      <c r="AB61" s="144" t="str">
        <f>IF('Design Fee'!CI66&gt;0,"✔","-")</f>
        <v>-</v>
      </c>
      <c r="AC61" s="144" t="str">
        <f>IF('Design Fee'!CK66&gt;0,"✔","-")</f>
        <v>-</v>
      </c>
      <c r="AD61" s="144" t="str">
        <f>IF('Design Fee'!CL66&gt;0,"✔","-")</f>
        <v>-</v>
      </c>
      <c r="AE61" s="144" t="str">
        <f>IF('Design Fee'!CM66&gt;0,"✔","-")</f>
        <v>-</v>
      </c>
      <c r="AF61" s="144" t="str">
        <f>IF('Design Fee'!CN66&gt;0,"✔","-")</f>
        <v>-</v>
      </c>
      <c r="AG61" s="144" t="str">
        <f>IF('Design Fee'!CO66&gt;0,"✔","-")</f>
        <v>-</v>
      </c>
      <c r="AH61" s="145"/>
      <c r="AI61" s="144" t="str">
        <f>IF('Design Fee'!DJ66&gt;0,"✔","-")</f>
        <v>-</v>
      </c>
      <c r="AJ61" s="144" t="str">
        <f>IF('Design Fee'!DK66&gt;0,"✔","-")</f>
        <v>-</v>
      </c>
      <c r="AK61" s="144" t="str">
        <f>IF('Design Fee'!DL66&gt;0,"✔","-")</f>
        <v>-</v>
      </c>
      <c r="AL61" s="144" t="str">
        <f>IF('Design Fee'!DM66&gt;0,"✔","-")</f>
        <v>-</v>
      </c>
      <c r="AM61" s="144" t="str">
        <f>IF('Design Fee'!DN66&gt;0,"✔","-")</f>
        <v>-</v>
      </c>
      <c r="AN61" s="144" t="str">
        <f>IF('Design Fee'!DP66&gt;0,"✔","-")</f>
        <v>-</v>
      </c>
      <c r="AO61" s="144" t="str">
        <f>IF('Design Fee'!DQ66&gt;0,"✔","-")</f>
        <v>-</v>
      </c>
      <c r="AP61" s="144" t="str">
        <f>IF('Design Fee'!DR66&gt;0,"✔","-")</f>
        <v>-</v>
      </c>
      <c r="AQ61" s="144" t="str">
        <f>IF('Design Fee'!DS66&gt;0,"✔","-")</f>
        <v>-</v>
      </c>
      <c r="AR61" s="144" t="str">
        <f>IF('Design Fee'!DT66&gt;0,"✔","-")</f>
        <v>-</v>
      </c>
      <c r="AS61" s="145"/>
      <c r="AT61" s="162" t="str">
        <f>IF('Design Fee'!EO66&gt;0,"✔","-")</f>
        <v>-</v>
      </c>
      <c r="AU61" s="146"/>
      <c r="AV61" s="162" t="str">
        <f>IF('Design Fee'!ET66&gt;0,"✔","-")</f>
        <v>-</v>
      </c>
      <c r="AW61" s="162" t="str">
        <f>IF('Design Fee'!EU66&gt;0,"✔","-")</f>
        <v>-</v>
      </c>
      <c r="AX61" s="162" t="str">
        <f>IF('Design Fee'!EV66&gt;0,"✔","-")</f>
        <v>-</v>
      </c>
      <c r="AY61" s="162" t="str">
        <f>IF('Design Fee'!EW66&gt;0,"✔","-")</f>
        <v>-</v>
      </c>
      <c r="AZ61" s="162" t="str">
        <f>IF('Design Fee'!EX66&gt;0,"✔","-")</f>
        <v>-</v>
      </c>
      <c r="BA61" s="162" t="str">
        <f>IF('Design Fee'!EZ66&gt;0,"✔","-")</f>
        <v>-</v>
      </c>
      <c r="BB61" s="162" t="str">
        <f>IF('Design Fee'!FA66&gt;0,"✔","-")</f>
        <v>-</v>
      </c>
      <c r="BC61" s="162" t="str">
        <f>IF('Design Fee'!FB66&gt;0,"✔","-")</f>
        <v>-</v>
      </c>
      <c r="BD61" s="162" t="str">
        <f>IF('Design Fee'!FC66&gt;0,"✔","-")</f>
        <v>-</v>
      </c>
      <c r="BE61" s="162" t="str">
        <f>IF('Design Fee'!FD66&gt;0,"✔","-")</f>
        <v>-</v>
      </c>
      <c r="BF61" s="127"/>
      <c r="BG61" s="144" t="str">
        <f>IF('Design Fee'!FY66&gt;0,"✔","-")</f>
        <v>-</v>
      </c>
      <c r="BH61" s="144" t="str">
        <f>IF('Design Fee'!FZ66&gt;0,"✔","-")</f>
        <v>-</v>
      </c>
      <c r="BI61" s="144" t="str">
        <f>IF('Design Fee'!GA66&gt;0,"✔","-")</f>
        <v>-</v>
      </c>
      <c r="BJ61" s="144" t="str">
        <f>IF('Design Fee'!GB66&gt;0,"✔","-")</f>
        <v>-</v>
      </c>
      <c r="BK61" s="144" t="str">
        <f>IF('Design Fee'!GC66&gt;0,"✔","-")</f>
        <v>-</v>
      </c>
      <c r="BL61" s="144" t="str">
        <f>IF('Design Fee'!GE66&gt;0,"✔","-")</f>
        <v>-</v>
      </c>
      <c r="BM61" s="144" t="str">
        <f>IF('Design Fee'!GF66&gt;0,"✔","-")</f>
        <v>-</v>
      </c>
      <c r="BN61" s="144" t="str">
        <f>IF('Design Fee'!GG66&gt;0,"✔","-")</f>
        <v>-</v>
      </c>
      <c r="BO61" s="144" t="str">
        <f>IF('Design Fee'!GH66&gt;0,"✔","-")</f>
        <v>-</v>
      </c>
      <c r="BP61" s="144" t="str">
        <f>IF('Design Fee'!GI66&gt;0,"✔","-")</f>
        <v>-</v>
      </c>
      <c r="BQ61" s="145"/>
      <c r="BR61" s="144" t="str">
        <f>IF('Design Fee'!HD66&gt;0,"✔","-")</f>
        <v>-</v>
      </c>
      <c r="BS61" s="144" t="str">
        <f>IF('Design Fee'!HE66&gt;0,"✔","-")</f>
        <v>-</v>
      </c>
      <c r="BT61" s="144" t="str">
        <f>IF('Design Fee'!HF66&gt;0,"✔","-")</f>
        <v>-</v>
      </c>
      <c r="BU61" s="144" t="str">
        <f>IF('Design Fee'!HG66&gt;0,"✔","-")</f>
        <v>-</v>
      </c>
      <c r="BV61" s="144" t="str">
        <f>IF('Design Fee'!HH66&gt;0,"✔","-")</f>
        <v>-</v>
      </c>
      <c r="BW61" s="144" t="str">
        <f>IF('Design Fee'!HJ66&gt;0,"✔","-")</f>
        <v>-</v>
      </c>
      <c r="BX61" s="144" t="str">
        <f>IF('Design Fee'!HK66&gt;0,"✔","-")</f>
        <v>-</v>
      </c>
      <c r="BY61" s="144" t="str">
        <f>IF('Design Fee'!HL66&gt;0,"✔","-")</f>
        <v>-</v>
      </c>
      <c r="BZ61" s="144" t="str">
        <f>IF('Design Fee'!HM66&gt;0,"✔","-")</f>
        <v>-</v>
      </c>
      <c r="CA61" s="144" t="str">
        <f>IF('Design Fee'!HN66&gt;0,"✔","-")</f>
        <v>-</v>
      </c>
      <c r="CB61" s="145"/>
      <c r="CC61" s="162" t="str">
        <f>IF('Design Fee'!II66&gt;0,"✔","-")</f>
        <v>-</v>
      </c>
      <c r="CD61" s="146"/>
      <c r="CE61" s="162" t="str">
        <f>IF('Design Fee'!IN66&gt;0,"✔","-")</f>
        <v>-</v>
      </c>
      <c r="CF61" s="162" t="str">
        <f>IF('Design Fee'!IO66&gt;0,"✔","-")</f>
        <v>-</v>
      </c>
      <c r="CG61" s="162" t="str">
        <f>IF('Design Fee'!IP66&gt;0,"✔","-")</f>
        <v>-</v>
      </c>
      <c r="CH61" s="162" t="str">
        <f>IF('Design Fee'!IQ66&gt;0,"✔","-")</f>
        <v>-</v>
      </c>
      <c r="CI61" s="162" t="str">
        <f>IF('Design Fee'!IR66&gt;0,"✔","-")</f>
        <v>-</v>
      </c>
      <c r="CJ61" s="162" t="str">
        <f>IF('Design Fee'!IT66&gt;0,"✔","-")</f>
        <v>-</v>
      </c>
      <c r="CK61" s="162" t="str">
        <f>IF('Design Fee'!IU66&gt;0,"✔","-")</f>
        <v>-</v>
      </c>
      <c r="CL61" s="162" t="str">
        <f>IF('Design Fee'!IV66&gt;0,"✔","-")</f>
        <v>-</v>
      </c>
      <c r="CM61" s="162" t="str">
        <f>IF('Design Fee'!IW66&gt;0,"✔","-")</f>
        <v>-</v>
      </c>
      <c r="CN61" s="162" t="str">
        <f>IF('Design Fee'!IX66&gt;0,"✔","-")</f>
        <v>-</v>
      </c>
      <c r="CO61" s="127"/>
      <c r="CP61" s="144" t="str">
        <f>IF('Design Fee'!JS66&gt;0,"✔","-")</f>
        <v>-</v>
      </c>
      <c r="CQ61" s="144" t="str">
        <f>IF('Design Fee'!JT66&gt;0,"✔","-")</f>
        <v>-</v>
      </c>
      <c r="CR61" s="144" t="str">
        <f>IF('Design Fee'!JU66&gt;0,"✔","-")</f>
        <v>-</v>
      </c>
      <c r="CS61" s="144" t="str">
        <f>IF('Design Fee'!JV66&gt;0,"✔","-")</f>
        <v>-</v>
      </c>
      <c r="CT61" s="144" t="str">
        <f>IF('Design Fee'!JW66&gt;0,"✔","-")</f>
        <v>-</v>
      </c>
      <c r="CU61" s="144" t="str">
        <f>IF('Design Fee'!JY66&gt;0,"✔","-")</f>
        <v>-</v>
      </c>
      <c r="CV61" s="144" t="str">
        <f>IF('Design Fee'!JZ66&gt;0,"✔","-")</f>
        <v>-</v>
      </c>
      <c r="CW61" s="144" t="str">
        <f>IF('Design Fee'!KA66&gt;0,"✔","-")</f>
        <v>-</v>
      </c>
      <c r="CX61" s="144" t="str">
        <f>IF('Design Fee'!KB66&gt;0,"✔","-")</f>
        <v>-</v>
      </c>
      <c r="CY61" s="144" t="str">
        <f>IF('Design Fee'!KC66&gt;0,"✔","-")</f>
        <v>-</v>
      </c>
      <c r="CZ61" s="145"/>
      <c r="DA61" s="144" t="str">
        <f>IF('Design Fee'!KX66&gt;0,"✔","-")</f>
        <v>-</v>
      </c>
      <c r="DB61" s="144" t="str">
        <f>IF('Design Fee'!KY66&gt;0,"✔","-")</f>
        <v>-</v>
      </c>
      <c r="DC61" s="144" t="str">
        <f>IF('Design Fee'!KZ66&gt;0,"✔","-")</f>
        <v>-</v>
      </c>
      <c r="DD61" s="144" t="str">
        <f>IF('Design Fee'!LA66&gt;0,"✔","-")</f>
        <v>-</v>
      </c>
      <c r="DE61" s="144" t="str">
        <f>IF('Design Fee'!LB66&gt;0,"✔","-")</f>
        <v>-</v>
      </c>
      <c r="DF61" s="144" t="str">
        <f>IF('Design Fee'!LD66&gt;0,"✔","-")</f>
        <v>-</v>
      </c>
      <c r="DG61" s="144" t="str">
        <f>IF('Design Fee'!LE66&gt;0,"✔","-")</f>
        <v>-</v>
      </c>
      <c r="DH61" s="144" t="str">
        <f>IF('Design Fee'!LF66&gt;0,"✔","-")</f>
        <v>-</v>
      </c>
      <c r="DI61" s="144" t="str">
        <f>IF('Design Fee'!LG66&gt;0,"✔","-")</f>
        <v>-</v>
      </c>
      <c r="DJ61" s="144" t="str">
        <f>IF('Design Fee'!LH66&gt;0,"✔","-")</f>
        <v>-</v>
      </c>
      <c r="DK61" s="145"/>
      <c r="DL61" s="162" t="str">
        <f>IF('Design Fee'!MC66&gt;0,"✔","-")</f>
        <v>-</v>
      </c>
      <c r="DM61" s="146"/>
      <c r="DN61" s="162" t="str">
        <f>IF('Design Fee'!MH66&gt;0,"✔","-")</f>
        <v>-</v>
      </c>
      <c r="DO61" s="162" t="str">
        <f>IF('Design Fee'!MI66&gt;0,"✔","-")</f>
        <v>-</v>
      </c>
      <c r="DP61" s="162" t="str">
        <f>IF('Design Fee'!MJ66&gt;0,"✔","-")</f>
        <v>-</v>
      </c>
      <c r="DQ61" s="162" t="str">
        <f>IF('Design Fee'!MK66&gt;0,"✔","-")</f>
        <v>-</v>
      </c>
      <c r="DR61" s="162" t="str">
        <f>IF('Design Fee'!ML66&gt;0,"✔","-")</f>
        <v>-</v>
      </c>
      <c r="DS61" s="162" t="str">
        <f>IF('Design Fee'!MN66&gt;0,"✔","-")</f>
        <v>-</v>
      </c>
      <c r="DT61" s="162" t="str">
        <f>IF('Design Fee'!MO66&gt;0,"✔","-")</f>
        <v>-</v>
      </c>
      <c r="DU61" s="162" t="str">
        <f>IF('Design Fee'!MP66&gt;0,"✔","-")</f>
        <v>-</v>
      </c>
      <c r="DV61" s="162" t="str">
        <f>IF('Design Fee'!MQ66&gt;0,"✔","-")</f>
        <v>-</v>
      </c>
      <c r="DW61" s="162" t="str">
        <f>IF('Design Fee'!MR66&gt;0,"✔","-")</f>
        <v>-</v>
      </c>
      <c r="DX61" s="127"/>
      <c r="DY61" s="144" t="str">
        <f>IF('Design Fee'!NM66&gt;0,"✔","-")</f>
        <v>-</v>
      </c>
      <c r="DZ61" s="144" t="str">
        <f>IF('Design Fee'!NN66&gt;0,"✔","-")</f>
        <v>-</v>
      </c>
      <c r="EA61" s="144" t="str">
        <f>IF('Design Fee'!NO66&gt;0,"✔","-")</f>
        <v>-</v>
      </c>
      <c r="EB61" s="144" t="str">
        <f>IF('Design Fee'!NP66&gt;0,"✔","-")</f>
        <v>-</v>
      </c>
      <c r="EC61" s="144" t="str">
        <f>IF('Design Fee'!NQ66&gt;0,"✔","-")</f>
        <v>-</v>
      </c>
      <c r="ED61" s="144" t="str">
        <f>IF('Design Fee'!NS66&gt;0,"✔","-")</f>
        <v>-</v>
      </c>
      <c r="EE61" s="144" t="str">
        <f>IF('Design Fee'!NT66&gt;0,"✔","-")</f>
        <v>-</v>
      </c>
      <c r="EF61" s="144" t="str">
        <f>IF('Design Fee'!NU66&gt;0,"✔","-")</f>
        <v>-</v>
      </c>
      <c r="EG61" s="144" t="str">
        <f>IF('Design Fee'!NV66&gt;0,"✔","-")</f>
        <v>-</v>
      </c>
      <c r="EH61" s="144" t="str">
        <f>IF('Design Fee'!NW66&gt;0,"✔","-")</f>
        <v>-</v>
      </c>
      <c r="EI61" s="145"/>
      <c r="EJ61" s="144" t="str">
        <f>IF('Design Fee'!OR66&gt;0,"✔","-")</f>
        <v>-</v>
      </c>
      <c r="EK61" s="144" t="str">
        <f>IF('Design Fee'!OS66&gt;0,"✔","-")</f>
        <v>-</v>
      </c>
      <c r="EL61" s="144" t="str">
        <f>IF('Design Fee'!OT66&gt;0,"✔","-")</f>
        <v>-</v>
      </c>
      <c r="EM61" s="144" t="str">
        <f>IF('Design Fee'!OU66&gt;0,"✔","-")</f>
        <v>-</v>
      </c>
      <c r="EN61" s="144" t="str">
        <f>IF('Design Fee'!OV66&gt;0,"✔","-")</f>
        <v>-</v>
      </c>
      <c r="EO61" s="144" t="str">
        <f>IF('Design Fee'!OX66&gt;0,"✔","-")</f>
        <v>-</v>
      </c>
      <c r="EP61" s="144" t="str">
        <f>IF('Design Fee'!OY66&gt;0,"✔","-")</f>
        <v>-</v>
      </c>
      <c r="EQ61" s="144" t="str">
        <f>IF('Design Fee'!OZ66&gt;0,"✔","-")</f>
        <v>-</v>
      </c>
      <c r="ER61" s="144" t="str">
        <f>IF('Design Fee'!PA66&gt;0,"✔","-")</f>
        <v>-</v>
      </c>
      <c r="ES61" s="144" t="str">
        <f>IF('Design Fee'!PB66&gt;0,"✔","-")</f>
        <v>-</v>
      </c>
      <c r="ET61" s="145"/>
    </row>
    <row r="62" spans="2:150" ht="3" hidden="1" customHeight="1" outlineLevel="1">
      <c r="B62" s="165"/>
      <c r="C62" s="165"/>
      <c r="F62" s="390"/>
      <c r="G62" s="390"/>
      <c r="H62" s="390"/>
      <c r="I62" s="569"/>
      <c r="J62" s="78"/>
      <c r="K62" s="147"/>
      <c r="L62" s="140"/>
      <c r="M62" s="166"/>
      <c r="N62" s="166"/>
      <c r="O62" s="166"/>
      <c r="P62" s="166"/>
      <c r="Q62" s="166"/>
      <c r="R62" s="124"/>
      <c r="S62" s="124"/>
      <c r="T62" s="124"/>
      <c r="U62" s="124"/>
      <c r="V62" s="124"/>
      <c r="W62" s="348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  <c r="AP62" s="126"/>
      <c r="AQ62" s="126"/>
      <c r="AR62" s="126"/>
      <c r="AS62" s="145"/>
      <c r="AT62" s="147"/>
      <c r="AU62" s="146"/>
      <c r="AV62" s="126"/>
      <c r="AW62" s="126"/>
      <c r="AX62" s="126"/>
      <c r="AY62" s="126"/>
      <c r="AZ62" s="126"/>
      <c r="BA62" s="126"/>
      <c r="BB62" s="126"/>
      <c r="BC62" s="126"/>
      <c r="BD62" s="126"/>
      <c r="BE62" s="126"/>
      <c r="BF62" s="127"/>
      <c r="BG62" s="126"/>
      <c r="BH62" s="126"/>
      <c r="BI62" s="126"/>
      <c r="BJ62" s="126"/>
      <c r="BK62" s="126"/>
      <c r="BL62" s="126"/>
      <c r="BM62" s="126"/>
      <c r="BN62" s="126"/>
      <c r="BO62" s="126"/>
      <c r="BP62" s="126"/>
      <c r="BQ62" s="145"/>
      <c r="BR62" s="126"/>
      <c r="BS62" s="126"/>
      <c r="BT62" s="126"/>
      <c r="BU62" s="126"/>
      <c r="BV62" s="126"/>
      <c r="BW62" s="126"/>
      <c r="BX62" s="126"/>
      <c r="BY62" s="126"/>
      <c r="BZ62" s="126"/>
      <c r="CA62" s="126"/>
      <c r="CB62" s="145"/>
      <c r="CC62" s="147"/>
      <c r="CD62" s="146"/>
      <c r="CE62" s="126"/>
      <c r="CF62" s="126"/>
      <c r="CG62" s="126"/>
      <c r="CH62" s="126"/>
      <c r="CI62" s="126"/>
      <c r="CJ62" s="126"/>
      <c r="CK62" s="126"/>
      <c r="CL62" s="126"/>
      <c r="CM62" s="126"/>
      <c r="CN62" s="126"/>
      <c r="CO62" s="127"/>
      <c r="CP62" s="126"/>
      <c r="CQ62" s="126"/>
      <c r="CR62" s="126"/>
      <c r="CS62" s="126"/>
      <c r="CT62" s="126"/>
      <c r="CU62" s="126"/>
      <c r="CV62" s="126"/>
      <c r="CW62" s="126"/>
      <c r="CX62" s="126"/>
      <c r="CY62" s="126"/>
      <c r="CZ62" s="145"/>
      <c r="DA62" s="126"/>
      <c r="DB62" s="126"/>
      <c r="DC62" s="126"/>
      <c r="DD62" s="126"/>
      <c r="DE62" s="126"/>
      <c r="DF62" s="126"/>
      <c r="DG62" s="126"/>
      <c r="DH62" s="126"/>
      <c r="DI62" s="126"/>
      <c r="DJ62" s="126"/>
      <c r="DK62" s="145"/>
      <c r="DL62" s="147"/>
      <c r="DM62" s="146"/>
      <c r="DN62" s="126"/>
      <c r="DO62" s="126"/>
      <c r="DP62" s="126"/>
      <c r="DQ62" s="126"/>
      <c r="DR62" s="126"/>
      <c r="DS62" s="126"/>
      <c r="DT62" s="126"/>
      <c r="DU62" s="126"/>
      <c r="DV62" s="126"/>
      <c r="DW62" s="126"/>
      <c r="DX62" s="127"/>
      <c r="DY62" s="126"/>
      <c r="DZ62" s="126"/>
      <c r="EA62" s="126"/>
      <c r="EB62" s="126"/>
      <c r="EC62" s="126"/>
      <c r="ED62" s="126"/>
      <c r="EE62" s="126"/>
      <c r="EF62" s="126"/>
      <c r="EG62" s="126"/>
      <c r="EH62" s="126"/>
      <c r="EI62" s="145"/>
      <c r="EJ62" s="126"/>
      <c r="EK62" s="126"/>
      <c r="EL62" s="126"/>
      <c r="EM62" s="126"/>
      <c r="EN62" s="126"/>
      <c r="EO62" s="126"/>
      <c r="EP62" s="126"/>
      <c r="EQ62" s="126"/>
      <c r="ER62" s="126"/>
      <c r="ES62" s="126"/>
      <c r="ET62" s="145"/>
    </row>
    <row r="63" spans="2:150" ht="11.85" hidden="1" customHeight="1" outlineLevel="1">
      <c r="B63" s="165"/>
      <c r="C63" s="129" t="s">
        <v>74</v>
      </c>
      <c r="D63" s="130" t="s">
        <v>75</v>
      </c>
      <c r="E63" s="389"/>
      <c r="F63" s="553">
        <f>SUM(F64:F67)</f>
        <v>9</v>
      </c>
      <c r="G63" s="553">
        <f t="shared" ref="G63:I63" si="18">SUM(G64:G67)</f>
        <v>1</v>
      </c>
      <c r="H63" s="553">
        <f t="shared" ref="H63" si="19">SUM(H64:H67)</f>
        <v>1</v>
      </c>
      <c r="I63" s="572">
        <f t="shared" si="18"/>
        <v>8</v>
      </c>
      <c r="J63" s="130"/>
      <c r="K63" s="678">
        <f>COUNTIF(K64:K67,"✔")</f>
        <v>3</v>
      </c>
      <c r="L63" s="167"/>
      <c r="M63" s="555">
        <f>COUNTIF(M64:M67,"✔")</f>
        <v>3</v>
      </c>
      <c r="N63" s="555">
        <f t="shared" ref="N63:BY63" si="20">COUNTIF(N64:N67,"✔")</f>
        <v>3</v>
      </c>
      <c r="O63" s="555">
        <f t="shared" si="20"/>
        <v>0</v>
      </c>
      <c r="P63" s="555">
        <f t="shared" si="20"/>
        <v>0</v>
      </c>
      <c r="Q63" s="555">
        <f t="shared" si="20"/>
        <v>0</v>
      </c>
      <c r="R63" s="555">
        <f t="shared" si="20"/>
        <v>0</v>
      </c>
      <c r="S63" s="555">
        <f t="shared" si="20"/>
        <v>0</v>
      </c>
      <c r="T63" s="555">
        <f t="shared" si="20"/>
        <v>0</v>
      </c>
      <c r="U63" s="555">
        <f t="shared" si="20"/>
        <v>0</v>
      </c>
      <c r="V63" s="555">
        <f t="shared" si="20"/>
        <v>0</v>
      </c>
      <c r="W63" s="555"/>
      <c r="X63" s="555">
        <f t="shared" si="20"/>
        <v>0</v>
      </c>
      <c r="Y63" s="555">
        <f t="shared" si="20"/>
        <v>0</v>
      </c>
      <c r="Z63" s="555">
        <f t="shared" si="20"/>
        <v>0</v>
      </c>
      <c r="AA63" s="555">
        <f t="shared" si="20"/>
        <v>0</v>
      </c>
      <c r="AB63" s="555">
        <f t="shared" si="20"/>
        <v>0</v>
      </c>
      <c r="AC63" s="555">
        <f t="shared" si="20"/>
        <v>0</v>
      </c>
      <c r="AD63" s="555">
        <f t="shared" si="20"/>
        <v>0</v>
      </c>
      <c r="AE63" s="555">
        <f t="shared" si="20"/>
        <v>0</v>
      </c>
      <c r="AF63" s="555">
        <f t="shared" si="20"/>
        <v>0</v>
      </c>
      <c r="AG63" s="555">
        <f t="shared" si="20"/>
        <v>0</v>
      </c>
      <c r="AH63" s="555"/>
      <c r="AI63" s="555">
        <f t="shared" si="20"/>
        <v>0</v>
      </c>
      <c r="AJ63" s="555">
        <f t="shared" si="20"/>
        <v>0</v>
      </c>
      <c r="AK63" s="555">
        <f t="shared" si="20"/>
        <v>0</v>
      </c>
      <c r="AL63" s="555">
        <f t="shared" si="20"/>
        <v>0</v>
      </c>
      <c r="AM63" s="555">
        <f t="shared" si="20"/>
        <v>0</v>
      </c>
      <c r="AN63" s="555">
        <f t="shared" si="20"/>
        <v>0</v>
      </c>
      <c r="AO63" s="555">
        <f t="shared" si="20"/>
        <v>0</v>
      </c>
      <c r="AP63" s="555">
        <f t="shared" si="20"/>
        <v>0</v>
      </c>
      <c r="AQ63" s="555">
        <f t="shared" si="20"/>
        <v>0</v>
      </c>
      <c r="AR63" s="555">
        <f t="shared" si="20"/>
        <v>0</v>
      </c>
      <c r="AS63" s="555"/>
      <c r="AT63" s="678">
        <f>COUNTIF(AT64:AT67,"✔")</f>
        <v>3</v>
      </c>
      <c r="AU63" s="555"/>
      <c r="AV63" s="555">
        <f t="shared" si="20"/>
        <v>2</v>
      </c>
      <c r="AW63" s="555">
        <f t="shared" si="20"/>
        <v>0</v>
      </c>
      <c r="AX63" s="555">
        <f t="shared" si="20"/>
        <v>0</v>
      </c>
      <c r="AY63" s="555">
        <f t="shared" si="20"/>
        <v>1</v>
      </c>
      <c r="AZ63" s="555">
        <f t="shared" si="20"/>
        <v>1</v>
      </c>
      <c r="BA63" s="555">
        <f t="shared" si="20"/>
        <v>0</v>
      </c>
      <c r="BB63" s="555">
        <f t="shared" si="20"/>
        <v>0</v>
      </c>
      <c r="BC63" s="555">
        <f t="shared" si="20"/>
        <v>0</v>
      </c>
      <c r="BD63" s="555">
        <f t="shared" si="20"/>
        <v>0</v>
      </c>
      <c r="BE63" s="555">
        <f t="shared" si="20"/>
        <v>0</v>
      </c>
      <c r="BF63" s="555">
        <f t="shared" si="20"/>
        <v>0</v>
      </c>
      <c r="BG63" s="555">
        <f t="shared" si="20"/>
        <v>0</v>
      </c>
      <c r="BH63" s="555">
        <f t="shared" si="20"/>
        <v>0</v>
      </c>
      <c r="BI63" s="555">
        <f t="shared" si="20"/>
        <v>0</v>
      </c>
      <c r="BJ63" s="555">
        <f t="shared" si="20"/>
        <v>0</v>
      </c>
      <c r="BK63" s="555">
        <f t="shared" si="20"/>
        <v>0</v>
      </c>
      <c r="BL63" s="555">
        <f t="shared" si="20"/>
        <v>0</v>
      </c>
      <c r="BM63" s="555">
        <f t="shared" si="20"/>
        <v>0</v>
      </c>
      <c r="BN63" s="555">
        <f t="shared" si="20"/>
        <v>0</v>
      </c>
      <c r="BO63" s="555">
        <f t="shared" si="20"/>
        <v>0</v>
      </c>
      <c r="BP63" s="555">
        <f t="shared" si="20"/>
        <v>0</v>
      </c>
      <c r="BQ63" s="555">
        <f t="shared" si="20"/>
        <v>0</v>
      </c>
      <c r="BR63" s="555">
        <f t="shared" si="20"/>
        <v>0</v>
      </c>
      <c r="BS63" s="555">
        <f t="shared" si="20"/>
        <v>0</v>
      </c>
      <c r="BT63" s="555">
        <f t="shared" si="20"/>
        <v>0</v>
      </c>
      <c r="BU63" s="555">
        <f t="shared" si="20"/>
        <v>0</v>
      </c>
      <c r="BV63" s="555">
        <f t="shared" si="20"/>
        <v>0</v>
      </c>
      <c r="BW63" s="555">
        <f t="shared" si="20"/>
        <v>0</v>
      </c>
      <c r="BX63" s="555">
        <f t="shared" si="20"/>
        <v>0</v>
      </c>
      <c r="BY63" s="555">
        <f t="shared" si="20"/>
        <v>0</v>
      </c>
      <c r="BZ63" s="555">
        <f t="shared" ref="BZ63:EK63" si="21">COUNTIF(BZ64:BZ67,"✔")</f>
        <v>0</v>
      </c>
      <c r="CA63" s="555">
        <f t="shared" si="21"/>
        <v>0</v>
      </c>
      <c r="CB63" s="555">
        <f t="shared" si="21"/>
        <v>0</v>
      </c>
      <c r="CC63" s="678">
        <f>COUNTIF(CC64:CC67,"✔")</f>
        <v>3</v>
      </c>
      <c r="CD63" s="555">
        <f t="shared" si="21"/>
        <v>0</v>
      </c>
      <c r="CE63" s="555">
        <f t="shared" si="21"/>
        <v>3</v>
      </c>
      <c r="CF63" s="555">
        <f t="shared" si="21"/>
        <v>0</v>
      </c>
      <c r="CG63" s="555">
        <f t="shared" si="21"/>
        <v>0</v>
      </c>
      <c r="CH63" s="555">
        <f t="shared" si="21"/>
        <v>3</v>
      </c>
      <c r="CI63" s="555">
        <f t="shared" si="21"/>
        <v>0</v>
      </c>
      <c r="CJ63" s="555">
        <f t="shared" si="21"/>
        <v>0</v>
      </c>
      <c r="CK63" s="555">
        <f t="shared" si="21"/>
        <v>0</v>
      </c>
      <c r="CL63" s="555">
        <f t="shared" si="21"/>
        <v>0</v>
      </c>
      <c r="CM63" s="555">
        <f t="shared" si="21"/>
        <v>0</v>
      </c>
      <c r="CN63" s="555">
        <f t="shared" si="21"/>
        <v>0</v>
      </c>
      <c r="CO63" s="555">
        <f t="shared" si="21"/>
        <v>0</v>
      </c>
      <c r="CP63" s="555">
        <f t="shared" si="21"/>
        <v>0</v>
      </c>
      <c r="CQ63" s="555">
        <f t="shared" si="21"/>
        <v>0</v>
      </c>
      <c r="CR63" s="555">
        <f t="shared" si="21"/>
        <v>0</v>
      </c>
      <c r="CS63" s="555">
        <f t="shared" si="21"/>
        <v>0</v>
      </c>
      <c r="CT63" s="555">
        <f t="shared" si="21"/>
        <v>0</v>
      </c>
      <c r="CU63" s="555">
        <f t="shared" si="21"/>
        <v>0</v>
      </c>
      <c r="CV63" s="555">
        <f t="shared" si="21"/>
        <v>0</v>
      </c>
      <c r="CW63" s="555">
        <f t="shared" si="21"/>
        <v>0</v>
      </c>
      <c r="CX63" s="555">
        <f t="shared" si="21"/>
        <v>0</v>
      </c>
      <c r="CY63" s="555">
        <f t="shared" si="21"/>
        <v>0</v>
      </c>
      <c r="CZ63" s="555">
        <f t="shared" si="21"/>
        <v>0</v>
      </c>
      <c r="DA63" s="555">
        <f t="shared" si="21"/>
        <v>0</v>
      </c>
      <c r="DB63" s="555">
        <f t="shared" si="21"/>
        <v>0</v>
      </c>
      <c r="DC63" s="555">
        <f t="shared" si="21"/>
        <v>0</v>
      </c>
      <c r="DD63" s="555">
        <f t="shared" si="21"/>
        <v>0</v>
      </c>
      <c r="DE63" s="555">
        <f t="shared" si="21"/>
        <v>0</v>
      </c>
      <c r="DF63" s="555">
        <f t="shared" si="21"/>
        <v>0</v>
      </c>
      <c r="DG63" s="555">
        <f t="shared" si="21"/>
        <v>0</v>
      </c>
      <c r="DH63" s="555">
        <f t="shared" si="21"/>
        <v>0</v>
      </c>
      <c r="DI63" s="555">
        <f t="shared" si="21"/>
        <v>0</v>
      </c>
      <c r="DJ63" s="555">
        <f t="shared" si="21"/>
        <v>0</v>
      </c>
      <c r="DK63" s="555">
        <f t="shared" si="21"/>
        <v>0</v>
      </c>
      <c r="DL63" s="678">
        <f>COUNTIF(DL64:DL67,"✔")</f>
        <v>0</v>
      </c>
      <c r="DM63" s="555">
        <f t="shared" si="21"/>
        <v>0</v>
      </c>
      <c r="DN63" s="555">
        <f t="shared" si="21"/>
        <v>0</v>
      </c>
      <c r="DO63" s="555">
        <f t="shared" si="21"/>
        <v>0</v>
      </c>
      <c r="DP63" s="555">
        <f t="shared" si="21"/>
        <v>0</v>
      </c>
      <c r="DQ63" s="555">
        <f t="shared" si="21"/>
        <v>0</v>
      </c>
      <c r="DR63" s="555">
        <f t="shared" si="21"/>
        <v>0</v>
      </c>
      <c r="DS63" s="555">
        <f t="shared" si="21"/>
        <v>0</v>
      </c>
      <c r="DT63" s="555">
        <f t="shared" si="21"/>
        <v>0</v>
      </c>
      <c r="DU63" s="555">
        <f t="shared" si="21"/>
        <v>0</v>
      </c>
      <c r="DV63" s="555">
        <f t="shared" si="21"/>
        <v>0</v>
      </c>
      <c r="DW63" s="555">
        <f t="shared" si="21"/>
        <v>0</v>
      </c>
      <c r="DX63" s="555">
        <f t="shared" si="21"/>
        <v>0</v>
      </c>
      <c r="DY63" s="555">
        <f t="shared" si="21"/>
        <v>0</v>
      </c>
      <c r="DZ63" s="555">
        <f t="shared" si="21"/>
        <v>0</v>
      </c>
      <c r="EA63" s="555">
        <f t="shared" si="21"/>
        <v>0</v>
      </c>
      <c r="EB63" s="555">
        <f t="shared" si="21"/>
        <v>0</v>
      </c>
      <c r="EC63" s="555">
        <f t="shared" si="21"/>
        <v>0</v>
      </c>
      <c r="ED63" s="555">
        <f t="shared" si="21"/>
        <v>0</v>
      </c>
      <c r="EE63" s="555">
        <f t="shared" si="21"/>
        <v>0</v>
      </c>
      <c r="EF63" s="555">
        <f t="shared" si="21"/>
        <v>0</v>
      </c>
      <c r="EG63" s="555">
        <f t="shared" si="21"/>
        <v>0</v>
      </c>
      <c r="EH63" s="555">
        <f t="shared" si="21"/>
        <v>0</v>
      </c>
      <c r="EI63" s="555">
        <f t="shared" si="21"/>
        <v>0</v>
      </c>
      <c r="EJ63" s="555">
        <f t="shared" si="21"/>
        <v>0</v>
      </c>
      <c r="EK63" s="555">
        <f t="shared" si="21"/>
        <v>0</v>
      </c>
      <c r="EL63" s="555">
        <f t="shared" ref="EL63:ES63" si="22">COUNTIF(EL64:EL67,"✔")</f>
        <v>0</v>
      </c>
      <c r="EM63" s="555">
        <f t="shared" si="22"/>
        <v>0</v>
      </c>
      <c r="EN63" s="555">
        <f t="shared" si="22"/>
        <v>0</v>
      </c>
      <c r="EO63" s="555">
        <f t="shared" si="22"/>
        <v>0</v>
      </c>
      <c r="EP63" s="555">
        <f t="shared" si="22"/>
        <v>0</v>
      </c>
      <c r="EQ63" s="555">
        <f t="shared" si="22"/>
        <v>0</v>
      </c>
      <c r="ER63" s="555">
        <f t="shared" si="22"/>
        <v>0</v>
      </c>
      <c r="ES63" s="555">
        <f t="shared" si="22"/>
        <v>0</v>
      </c>
      <c r="ET63" s="160"/>
    </row>
    <row r="64" spans="2:150" ht="11.85" hidden="1" customHeight="1" outlineLevel="2">
      <c r="B64" s="165"/>
      <c r="C64" s="161" t="s">
        <v>76</v>
      </c>
      <c r="D64" s="163" t="s">
        <v>77</v>
      </c>
      <c r="E64" s="163"/>
      <c r="F64" s="554">
        <f>COUNTIF('Design Fee'!AU69,"&gt;0")+COUNTIF('Design Fee'!EO69,"&gt;0")+COUNTIF('Design Fee'!II69,"&gt;0")+COUNTIF('Design Fee'!ME69,"&gt;0")</f>
        <v>1</v>
      </c>
      <c r="G64" s="554">
        <f>COUNTIF('Design Fee'!AX69,"&gt;0")+COUNTIF('Design Fee'!ER69,"&gt;0")+COUNTIF('Design Fee'!IL69,"&gt;0")+COUNTIF('Design Fee'!MF69,"&gt;0")</f>
        <v>1</v>
      </c>
      <c r="H64" s="554">
        <f>COUNTIF('Design Fee'!AY69,"&gt;0")+COUNTIF('Design Fee'!ES69,"&gt;0")+COUNTIF('Design Fee'!IM69,"&gt;0")+COUNTIF('Design Fee'!MG69,"&gt;0")</f>
        <v>1</v>
      </c>
      <c r="I64" s="560">
        <f t="shared" ref="I64:I67" si="23">F64-G64</f>
        <v>0</v>
      </c>
      <c r="J64" s="78"/>
      <c r="K64" s="147" t="str">
        <f>IF('Design Fee'!AU69&gt;0,"✔","-")</f>
        <v>-</v>
      </c>
      <c r="L64" s="140"/>
      <c r="M64" s="162" t="str">
        <f>IF('Design Fee'!AZ69&gt;0,"✔","-")</f>
        <v>-</v>
      </c>
      <c r="N64" s="162" t="str">
        <f>IF('Design Fee'!BA69&gt;0,"✔","-")</f>
        <v>-</v>
      </c>
      <c r="O64" s="162" t="str">
        <f>IF('Design Fee'!BB69&gt;0,"✔","-")</f>
        <v>-</v>
      </c>
      <c r="P64" s="162" t="str">
        <f>IF('Design Fee'!BC69&gt;0,"✔","-")</f>
        <v>-</v>
      </c>
      <c r="Q64" s="162" t="str">
        <f>IF('Design Fee'!BD69&gt;0,"✔","-")</f>
        <v>-</v>
      </c>
      <c r="R64" s="162" t="str">
        <f>IF('Design Fee'!BF69&gt;0,"✔","-")</f>
        <v>-</v>
      </c>
      <c r="S64" s="162" t="str">
        <f>IF('Design Fee'!BG69&gt;0,"✔","-")</f>
        <v>-</v>
      </c>
      <c r="T64" s="162" t="str">
        <f>IF('Design Fee'!BH69&gt;0,"✔","-")</f>
        <v>-</v>
      </c>
      <c r="U64" s="162" t="str">
        <f>IF('Design Fee'!BI69&gt;0,"✔","-")</f>
        <v>-</v>
      </c>
      <c r="V64" s="162" t="str">
        <f>IF('Design Fee'!BJ69&gt;0,"✔","-")</f>
        <v>-</v>
      </c>
      <c r="W64" s="348"/>
      <c r="X64" s="144" t="str">
        <f>IF('Design Fee'!CE69&gt;0,"✔","-")</f>
        <v>-</v>
      </c>
      <c r="Y64" s="144" t="str">
        <f>IF('Design Fee'!CF69&gt;0,"✔","-")</f>
        <v>-</v>
      </c>
      <c r="Z64" s="144" t="str">
        <f>IF('Design Fee'!CG69&gt;0,"✔","-")</f>
        <v>-</v>
      </c>
      <c r="AA64" s="144" t="str">
        <f>IF('Design Fee'!CH69&gt;0,"✔","-")</f>
        <v>-</v>
      </c>
      <c r="AB64" s="144" t="str">
        <f>IF('Design Fee'!CI69&gt;0,"✔","-")</f>
        <v>-</v>
      </c>
      <c r="AC64" s="144" t="str">
        <f>IF('Design Fee'!CK69&gt;0,"✔","-")</f>
        <v>-</v>
      </c>
      <c r="AD64" s="144" t="str">
        <f>IF('Design Fee'!CL69&gt;0,"✔","-")</f>
        <v>-</v>
      </c>
      <c r="AE64" s="144" t="str">
        <f>IF('Design Fee'!CM69&gt;0,"✔","-")</f>
        <v>-</v>
      </c>
      <c r="AF64" s="144" t="str">
        <f>IF('Design Fee'!CN69&gt;0,"✔","-")</f>
        <v>-</v>
      </c>
      <c r="AG64" s="144" t="str">
        <f>IF('Design Fee'!CO69&gt;0,"✔","-")</f>
        <v>-</v>
      </c>
      <c r="AH64" s="145"/>
      <c r="AI64" s="144" t="str">
        <f>IF('Design Fee'!DJ69&gt;0,"✔","-")</f>
        <v>-</v>
      </c>
      <c r="AJ64" s="144" t="str">
        <f>IF('Design Fee'!DK69&gt;0,"✔","-")</f>
        <v>-</v>
      </c>
      <c r="AK64" s="144" t="str">
        <f>IF('Design Fee'!DL69&gt;0,"✔","-")</f>
        <v>-</v>
      </c>
      <c r="AL64" s="144" t="str">
        <f>IF('Design Fee'!DM69&gt;0,"✔","-")</f>
        <v>-</v>
      </c>
      <c r="AM64" s="144" t="str">
        <f>IF('Design Fee'!DN69&gt;0,"✔","-")</f>
        <v>-</v>
      </c>
      <c r="AN64" s="144" t="str">
        <f>IF('Design Fee'!DP69&gt;0,"✔","-")</f>
        <v>-</v>
      </c>
      <c r="AO64" s="144" t="str">
        <f>IF('Design Fee'!DQ69&gt;0,"✔","-")</f>
        <v>-</v>
      </c>
      <c r="AP64" s="144" t="str">
        <f>IF('Design Fee'!DR69&gt;0,"✔","-")</f>
        <v>-</v>
      </c>
      <c r="AQ64" s="144" t="str">
        <f>IF('Design Fee'!DS69&gt;0,"✔","-")</f>
        <v>-</v>
      </c>
      <c r="AR64" s="144" t="str">
        <f>IF('Design Fee'!DT69&gt;0,"✔","-")</f>
        <v>-</v>
      </c>
      <c r="AS64" s="145"/>
      <c r="AT64" s="147" t="str">
        <f>IF('Design Fee'!EO69&gt;0,"✔","-")</f>
        <v>✔</v>
      </c>
      <c r="AU64" s="146"/>
      <c r="AV64" s="162" t="str">
        <f>IF('Design Fee'!ET69&gt;0,"✔","-")</f>
        <v>-</v>
      </c>
      <c r="AW64" s="162" t="str">
        <f>IF('Design Fee'!EU69&gt;0,"✔","-")</f>
        <v>-</v>
      </c>
      <c r="AX64" s="162" t="str">
        <f>IF('Design Fee'!EV69&gt;0,"✔","-")</f>
        <v>-</v>
      </c>
      <c r="AY64" s="162" t="str">
        <f>IF('Design Fee'!EW69&gt;0,"✔","-")</f>
        <v>-</v>
      </c>
      <c r="AZ64" s="162" t="str">
        <f>IF('Design Fee'!EX69&gt;0,"✔","-")</f>
        <v>-</v>
      </c>
      <c r="BA64" s="162" t="str">
        <f>IF('Design Fee'!EZ69&gt;0,"✔","-")</f>
        <v>-</v>
      </c>
      <c r="BB64" s="162" t="str">
        <f>IF('Design Fee'!FA69&gt;0,"✔","-")</f>
        <v>-</v>
      </c>
      <c r="BC64" s="162" t="str">
        <f>IF('Design Fee'!FB69&gt;0,"✔","-")</f>
        <v>-</v>
      </c>
      <c r="BD64" s="162" t="str">
        <f>IF('Design Fee'!FC69&gt;0,"✔","-")</f>
        <v>-</v>
      </c>
      <c r="BE64" s="162" t="str">
        <f>IF('Design Fee'!FD69&gt;0,"✔","-")</f>
        <v>-</v>
      </c>
      <c r="BF64" s="127"/>
      <c r="BG64" s="144" t="str">
        <f>IF('Design Fee'!FY69&gt;0,"✔","-")</f>
        <v>-</v>
      </c>
      <c r="BH64" s="144" t="str">
        <f>IF('Design Fee'!FZ69&gt;0,"✔","-")</f>
        <v>-</v>
      </c>
      <c r="BI64" s="144" t="str">
        <f>IF('Design Fee'!GA69&gt;0,"✔","-")</f>
        <v>-</v>
      </c>
      <c r="BJ64" s="144" t="str">
        <f>IF('Design Fee'!GB69&gt;0,"✔","-")</f>
        <v>-</v>
      </c>
      <c r="BK64" s="144" t="str">
        <f>IF('Design Fee'!GC69&gt;0,"✔","-")</f>
        <v>-</v>
      </c>
      <c r="BL64" s="144" t="str">
        <f>IF('Design Fee'!GE69&gt;0,"✔","-")</f>
        <v>-</v>
      </c>
      <c r="BM64" s="144" t="str">
        <f>IF('Design Fee'!GF69&gt;0,"✔","-")</f>
        <v>-</v>
      </c>
      <c r="BN64" s="144" t="str">
        <f>IF('Design Fee'!GG69&gt;0,"✔","-")</f>
        <v>-</v>
      </c>
      <c r="BO64" s="144" t="str">
        <f>IF('Design Fee'!GH69&gt;0,"✔","-")</f>
        <v>-</v>
      </c>
      <c r="BP64" s="144" t="str">
        <f>IF('Design Fee'!GI69&gt;0,"✔","-")</f>
        <v>-</v>
      </c>
      <c r="BQ64" s="145"/>
      <c r="BR64" s="144" t="str">
        <f>IF('Design Fee'!HD69&gt;0,"✔","-")</f>
        <v>-</v>
      </c>
      <c r="BS64" s="144" t="str">
        <f>IF('Design Fee'!HE69&gt;0,"✔","-")</f>
        <v>-</v>
      </c>
      <c r="BT64" s="144" t="str">
        <f>IF('Design Fee'!HF69&gt;0,"✔","-")</f>
        <v>-</v>
      </c>
      <c r="BU64" s="144" t="str">
        <f>IF('Design Fee'!HG69&gt;0,"✔","-")</f>
        <v>-</v>
      </c>
      <c r="BV64" s="144" t="str">
        <f>IF('Design Fee'!HH69&gt;0,"✔","-")</f>
        <v>-</v>
      </c>
      <c r="BW64" s="144" t="str">
        <f>IF('Design Fee'!HJ69&gt;0,"✔","-")</f>
        <v>-</v>
      </c>
      <c r="BX64" s="144" t="str">
        <f>IF('Design Fee'!HK69&gt;0,"✔","-")</f>
        <v>-</v>
      </c>
      <c r="BY64" s="144" t="str">
        <f>IF('Design Fee'!HL69&gt;0,"✔","-")</f>
        <v>-</v>
      </c>
      <c r="BZ64" s="144" t="str">
        <f>IF('Design Fee'!HM69&gt;0,"✔","-")</f>
        <v>-</v>
      </c>
      <c r="CA64" s="144" t="str">
        <f>IF('Design Fee'!HN69&gt;0,"✔","-")</f>
        <v>-</v>
      </c>
      <c r="CB64" s="145"/>
      <c r="CC64" s="147" t="str">
        <f>IF('Design Fee'!II69&gt;0,"✔","-")</f>
        <v>-</v>
      </c>
      <c r="CD64" s="146"/>
      <c r="CE64" s="162" t="str">
        <f>IF('Design Fee'!IN69&gt;0,"✔","-")</f>
        <v>-</v>
      </c>
      <c r="CF64" s="162" t="str">
        <f>IF('Design Fee'!IO69&gt;0,"✔","-")</f>
        <v>-</v>
      </c>
      <c r="CG64" s="162" t="str">
        <f>IF('Design Fee'!IP69&gt;0,"✔","-")</f>
        <v>-</v>
      </c>
      <c r="CH64" s="162" t="str">
        <f>IF('Design Fee'!IQ69&gt;0,"✔","-")</f>
        <v>-</v>
      </c>
      <c r="CI64" s="162" t="str">
        <f>IF('Design Fee'!IR69&gt;0,"✔","-")</f>
        <v>-</v>
      </c>
      <c r="CJ64" s="162" t="str">
        <f>IF('Design Fee'!IT69&gt;0,"✔","-")</f>
        <v>-</v>
      </c>
      <c r="CK64" s="162" t="str">
        <f>IF('Design Fee'!IU69&gt;0,"✔","-")</f>
        <v>-</v>
      </c>
      <c r="CL64" s="162" t="str">
        <f>IF('Design Fee'!IV69&gt;0,"✔","-")</f>
        <v>-</v>
      </c>
      <c r="CM64" s="162" t="str">
        <f>IF('Design Fee'!IW69&gt;0,"✔","-")</f>
        <v>-</v>
      </c>
      <c r="CN64" s="162" t="str">
        <f>IF('Design Fee'!IX69&gt;0,"✔","-")</f>
        <v>-</v>
      </c>
      <c r="CO64" s="127"/>
      <c r="CP64" s="144" t="str">
        <f>IF('Design Fee'!JS69&gt;0,"✔","-")</f>
        <v>-</v>
      </c>
      <c r="CQ64" s="144" t="str">
        <f>IF('Design Fee'!JT69&gt;0,"✔","-")</f>
        <v>-</v>
      </c>
      <c r="CR64" s="144" t="str">
        <f>IF('Design Fee'!JU69&gt;0,"✔","-")</f>
        <v>-</v>
      </c>
      <c r="CS64" s="144" t="str">
        <f>IF('Design Fee'!JV69&gt;0,"✔","-")</f>
        <v>-</v>
      </c>
      <c r="CT64" s="144" t="str">
        <f>IF('Design Fee'!JW69&gt;0,"✔","-")</f>
        <v>-</v>
      </c>
      <c r="CU64" s="144" t="str">
        <f>IF('Design Fee'!JY69&gt;0,"✔","-")</f>
        <v>-</v>
      </c>
      <c r="CV64" s="144" t="str">
        <f>IF('Design Fee'!JZ69&gt;0,"✔","-")</f>
        <v>-</v>
      </c>
      <c r="CW64" s="144" t="str">
        <f>IF('Design Fee'!KA69&gt;0,"✔","-")</f>
        <v>-</v>
      </c>
      <c r="CX64" s="144" t="str">
        <f>IF('Design Fee'!KB69&gt;0,"✔","-")</f>
        <v>-</v>
      </c>
      <c r="CY64" s="144" t="str">
        <f>IF('Design Fee'!KC69&gt;0,"✔","-")</f>
        <v>-</v>
      </c>
      <c r="CZ64" s="145"/>
      <c r="DA64" s="144" t="str">
        <f>IF('Design Fee'!KX69&gt;0,"✔","-")</f>
        <v>-</v>
      </c>
      <c r="DB64" s="144" t="str">
        <f>IF('Design Fee'!KY69&gt;0,"✔","-")</f>
        <v>-</v>
      </c>
      <c r="DC64" s="144" t="str">
        <f>IF('Design Fee'!KZ69&gt;0,"✔","-")</f>
        <v>-</v>
      </c>
      <c r="DD64" s="144" t="str">
        <f>IF('Design Fee'!LA69&gt;0,"✔","-")</f>
        <v>-</v>
      </c>
      <c r="DE64" s="144" t="str">
        <f>IF('Design Fee'!LB69&gt;0,"✔","-")</f>
        <v>-</v>
      </c>
      <c r="DF64" s="144" t="str">
        <f>IF('Design Fee'!LD69&gt;0,"✔","-")</f>
        <v>-</v>
      </c>
      <c r="DG64" s="144" t="str">
        <f>IF('Design Fee'!LE69&gt;0,"✔","-")</f>
        <v>-</v>
      </c>
      <c r="DH64" s="144" t="str">
        <f>IF('Design Fee'!LF69&gt;0,"✔","-")</f>
        <v>-</v>
      </c>
      <c r="DI64" s="144" t="str">
        <f>IF('Design Fee'!LG69&gt;0,"✔","-")</f>
        <v>-</v>
      </c>
      <c r="DJ64" s="144" t="str">
        <f>IF('Design Fee'!LH69&gt;0,"✔","-")</f>
        <v>-</v>
      </c>
      <c r="DK64" s="145"/>
      <c r="DL64" s="147" t="str">
        <f>IF('Design Fee'!MC69&gt;0,"✔","-")</f>
        <v>-</v>
      </c>
      <c r="DM64" s="146"/>
      <c r="DN64" s="162" t="str">
        <f>IF('Design Fee'!MH69&gt;0,"✔","-")</f>
        <v>-</v>
      </c>
      <c r="DO64" s="162" t="str">
        <f>IF('Design Fee'!MI69&gt;0,"✔","-")</f>
        <v>-</v>
      </c>
      <c r="DP64" s="162" t="str">
        <f>IF('Design Fee'!MJ69&gt;0,"✔","-")</f>
        <v>-</v>
      </c>
      <c r="DQ64" s="162" t="str">
        <f>IF('Design Fee'!MK69&gt;0,"✔","-")</f>
        <v>-</v>
      </c>
      <c r="DR64" s="162" t="str">
        <f>IF('Design Fee'!ML69&gt;0,"✔","-")</f>
        <v>-</v>
      </c>
      <c r="DS64" s="162" t="str">
        <f>IF('Design Fee'!MN69&gt;0,"✔","-")</f>
        <v>-</v>
      </c>
      <c r="DT64" s="162" t="str">
        <f>IF('Design Fee'!MO69&gt;0,"✔","-")</f>
        <v>-</v>
      </c>
      <c r="DU64" s="162" t="str">
        <f>IF('Design Fee'!MP69&gt;0,"✔","-")</f>
        <v>-</v>
      </c>
      <c r="DV64" s="162" t="str">
        <f>IF('Design Fee'!MQ69&gt;0,"✔","-")</f>
        <v>-</v>
      </c>
      <c r="DW64" s="162" t="str">
        <f>IF('Design Fee'!MR69&gt;0,"✔","-")</f>
        <v>-</v>
      </c>
      <c r="DX64" s="127"/>
      <c r="DY64" s="144" t="str">
        <f>IF('Design Fee'!NM69&gt;0,"✔","-")</f>
        <v>-</v>
      </c>
      <c r="DZ64" s="144" t="str">
        <f>IF('Design Fee'!NN69&gt;0,"✔","-")</f>
        <v>-</v>
      </c>
      <c r="EA64" s="144" t="str">
        <f>IF('Design Fee'!NO69&gt;0,"✔","-")</f>
        <v>-</v>
      </c>
      <c r="EB64" s="144" t="str">
        <f>IF('Design Fee'!NP69&gt;0,"✔","-")</f>
        <v>-</v>
      </c>
      <c r="EC64" s="144" t="str">
        <f>IF('Design Fee'!NQ69&gt;0,"✔","-")</f>
        <v>-</v>
      </c>
      <c r="ED64" s="144" t="str">
        <f>IF('Design Fee'!NS69&gt;0,"✔","-")</f>
        <v>-</v>
      </c>
      <c r="EE64" s="144" t="str">
        <f>IF('Design Fee'!NT69&gt;0,"✔","-")</f>
        <v>-</v>
      </c>
      <c r="EF64" s="144" t="str">
        <f>IF('Design Fee'!NU69&gt;0,"✔","-")</f>
        <v>-</v>
      </c>
      <c r="EG64" s="144" t="str">
        <f>IF('Design Fee'!NV69&gt;0,"✔","-")</f>
        <v>-</v>
      </c>
      <c r="EH64" s="144" t="str">
        <f>IF('Design Fee'!NW69&gt;0,"✔","-")</f>
        <v>-</v>
      </c>
      <c r="EI64" s="145"/>
      <c r="EJ64" s="144" t="str">
        <f>IF('Design Fee'!OR69&gt;0,"✔","-")</f>
        <v>-</v>
      </c>
      <c r="EK64" s="144" t="str">
        <f>IF('Design Fee'!OS69&gt;0,"✔","-")</f>
        <v>-</v>
      </c>
      <c r="EL64" s="144" t="str">
        <f>IF('Design Fee'!OT69&gt;0,"✔","-")</f>
        <v>-</v>
      </c>
      <c r="EM64" s="144" t="str">
        <f>IF('Design Fee'!OU69&gt;0,"✔","-")</f>
        <v>-</v>
      </c>
      <c r="EN64" s="144" t="str">
        <f>IF('Design Fee'!OV69&gt;0,"✔","-")</f>
        <v>-</v>
      </c>
      <c r="EO64" s="144" t="str">
        <f>IF('Design Fee'!OX69&gt;0,"✔","-")</f>
        <v>-</v>
      </c>
      <c r="EP64" s="144" t="str">
        <f>IF('Design Fee'!OY69&gt;0,"✔","-")</f>
        <v>-</v>
      </c>
      <c r="EQ64" s="144" t="str">
        <f>IF('Design Fee'!OZ69&gt;0,"✔","-")</f>
        <v>-</v>
      </c>
      <c r="ER64" s="144" t="str">
        <f>IF('Design Fee'!PA69&gt;0,"✔","-")</f>
        <v>-</v>
      </c>
      <c r="ES64" s="144" t="str">
        <f>IF('Design Fee'!PB69&gt;0,"✔","-")</f>
        <v>-</v>
      </c>
      <c r="ET64" s="145"/>
    </row>
    <row r="65" spans="1:150" ht="11.85" hidden="1" customHeight="1" outlineLevel="2">
      <c r="B65" s="165"/>
      <c r="C65" s="161" t="s">
        <v>78</v>
      </c>
      <c r="D65" s="78" t="s">
        <v>79</v>
      </c>
      <c r="F65" s="554">
        <f>COUNTIF('Design Fee'!AU70,"&gt;0")+COUNTIF('Design Fee'!EO70,"&gt;0")+COUNTIF('Design Fee'!II70,"&gt;0")+COUNTIF('Design Fee'!ME70,"&gt;0")</f>
        <v>3</v>
      </c>
      <c r="G65" s="554">
        <f>COUNTIF('Design Fee'!AX70,"&gt;0")+COUNTIF('Design Fee'!ER70,"&gt;0")+COUNTIF('Design Fee'!IL70,"&gt;0")+COUNTIF('Design Fee'!MF70,"&gt;0")</f>
        <v>0</v>
      </c>
      <c r="H65" s="554">
        <f>COUNTIF('Design Fee'!AY70,"&gt;0")+COUNTIF('Design Fee'!ES70,"&gt;0")+COUNTIF('Design Fee'!IM70,"&gt;0")+COUNTIF('Design Fee'!MG70,"&gt;0")</f>
        <v>0</v>
      </c>
      <c r="I65" s="560">
        <f t="shared" si="23"/>
        <v>3</v>
      </c>
      <c r="J65" s="78"/>
      <c r="K65" s="147" t="str">
        <f>IF('Design Fee'!AU70&gt;0,"✔","-")</f>
        <v>✔</v>
      </c>
      <c r="L65" s="140"/>
      <c r="M65" s="162" t="str">
        <f>IF('Design Fee'!AZ70&gt;0,"✔","-")</f>
        <v>✔</v>
      </c>
      <c r="N65" s="162" t="str">
        <f>IF('Design Fee'!BA70&gt;0,"✔","-")</f>
        <v>✔</v>
      </c>
      <c r="O65" s="162" t="str">
        <f>IF('Design Fee'!BB70&gt;0,"✔","-")</f>
        <v>-</v>
      </c>
      <c r="P65" s="162" t="str">
        <f>IF('Design Fee'!BC70&gt;0,"✔","-")</f>
        <v>-</v>
      </c>
      <c r="Q65" s="162" t="str">
        <f>IF('Design Fee'!BD70&gt;0,"✔","-")</f>
        <v>-</v>
      </c>
      <c r="R65" s="162" t="str">
        <f>IF('Design Fee'!BF70&gt;0,"✔","-")</f>
        <v>-</v>
      </c>
      <c r="S65" s="162" t="str">
        <f>IF('Design Fee'!BG70&gt;0,"✔","-")</f>
        <v>-</v>
      </c>
      <c r="T65" s="162" t="str">
        <f>IF('Design Fee'!BH70&gt;0,"✔","-")</f>
        <v>-</v>
      </c>
      <c r="U65" s="162" t="str">
        <f>IF('Design Fee'!BI70&gt;0,"✔","-")</f>
        <v>-</v>
      </c>
      <c r="V65" s="162" t="str">
        <f>IF('Design Fee'!BJ70&gt;0,"✔","-")</f>
        <v>-</v>
      </c>
      <c r="W65" s="348"/>
      <c r="X65" s="144" t="str">
        <f>IF('Design Fee'!CE70&gt;0,"✔","-")</f>
        <v>-</v>
      </c>
      <c r="Y65" s="144" t="str">
        <f>IF('Design Fee'!CF70&gt;0,"✔","-")</f>
        <v>-</v>
      </c>
      <c r="Z65" s="144" t="str">
        <f>IF('Design Fee'!CG70&gt;0,"✔","-")</f>
        <v>-</v>
      </c>
      <c r="AA65" s="144" t="str">
        <f>IF('Design Fee'!CH70&gt;0,"✔","-")</f>
        <v>-</v>
      </c>
      <c r="AB65" s="144" t="str">
        <f>IF('Design Fee'!CI70&gt;0,"✔","-")</f>
        <v>-</v>
      </c>
      <c r="AC65" s="144" t="str">
        <f>IF('Design Fee'!CK70&gt;0,"✔","-")</f>
        <v>-</v>
      </c>
      <c r="AD65" s="144" t="str">
        <f>IF('Design Fee'!CL70&gt;0,"✔","-")</f>
        <v>-</v>
      </c>
      <c r="AE65" s="144" t="str">
        <f>IF('Design Fee'!CM70&gt;0,"✔","-")</f>
        <v>-</v>
      </c>
      <c r="AF65" s="144" t="str">
        <f>IF('Design Fee'!CN70&gt;0,"✔","-")</f>
        <v>-</v>
      </c>
      <c r="AG65" s="144" t="str">
        <f>IF('Design Fee'!CO70&gt;0,"✔","-")</f>
        <v>-</v>
      </c>
      <c r="AH65" s="145"/>
      <c r="AI65" s="144" t="str">
        <f>IF('Design Fee'!DJ70&gt;0,"✔","-")</f>
        <v>-</v>
      </c>
      <c r="AJ65" s="144" t="str">
        <f>IF('Design Fee'!DK70&gt;0,"✔","-")</f>
        <v>-</v>
      </c>
      <c r="AK65" s="144" t="str">
        <f>IF('Design Fee'!DL70&gt;0,"✔","-")</f>
        <v>-</v>
      </c>
      <c r="AL65" s="144" t="str">
        <f>IF('Design Fee'!DM70&gt;0,"✔","-")</f>
        <v>-</v>
      </c>
      <c r="AM65" s="144" t="str">
        <f>IF('Design Fee'!DN70&gt;0,"✔","-")</f>
        <v>-</v>
      </c>
      <c r="AN65" s="144" t="str">
        <f>IF('Design Fee'!DP70&gt;0,"✔","-")</f>
        <v>-</v>
      </c>
      <c r="AO65" s="144" t="str">
        <f>IF('Design Fee'!DQ70&gt;0,"✔","-")</f>
        <v>-</v>
      </c>
      <c r="AP65" s="144" t="str">
        <f>IF('Design Fee'!DR70&gt;0,"✔","-")</f>
        <v>-</v>
      </c>
      <c r="AQ65" s="144" t="str">
        <f>IF('Design Fee'!DS70&gt;0,"✔","-")</f>
        <v>-</v>
      </c>
      <c r="AR65" s="144" t="str">
        <f>IF('Design Fee'!DT70&gt;0,"✔","-")</f>
        <v>-</v>
      </c>
      <c r="AS65" s="145"/>
      <c r="AT65" s="147" t="str">
        <f>IF('Design Fee'!EO70&gt;0,"✔","-")</f>
        <v>✔</v>
      </c>
      <c r="AU65" s="146"/>
      <c r="AV65" s="162" t="str">
        <f>IF('Design Fee'!ET70&gt;0,"✔","-")</f>
        <v>✔</v>
      </c>
      <c r="AW65" s="162" t="str">
        <f>IF('Design Fee'!EU70&gt;0,"✔","-")</f>
        <v>-</v>
      </c>
      <c r="AX65" s="162" t="str">
        <f>IF('Design Fee'!EV70&gt;0,"✔","-")</f>
        <v>-</v>
      </c>
      <c r="AY65" s="162" t="str">
        <f>IF('Design Fee'!EW70&gt;0,"✔","-")</f>
        <v>✔</v>
      </c>
      <c r="AZ65" s="162" t="str">
        <f>IF('Design Fee'!EX70&gt;0,"✔","-")</f>
        <v>-</v>
      </c>
      <c r="BA65" s="162" t="str">
        <f>IF('Design Fee'!EZ70&gt;0,"✔","-")</f>
        <v>-</v>
      </c>
      <c r="BB65" s="162" t="str">
        <f>IF('Design Fee'!FA70&gt;0,"✔","-")</f>
        <v>-</v>
      </c>
      <c r="BC65" s="162" t="str">
        <f>IF('Design Fee'!FB70&gt;0,"✔","-")</f>
        <v>-</v>
      </c>
      <c r="BD65" s="162" t="str">
        <f>IF('Design Fee'!FC70&gt;0,"✔","-")</f>
        <v>-</v>
      </c>
      <c r="BE65" s="162" t="str">
        <f>IF('Design Fee'!FD70&gt;0,"✔","-")</f>
        <v>-</v>
      </c>
      <c r="BF65" s="127"/>
      <c r="BG65" s="144" t="str">
        <f>IF('Design Fee'!FY70&gt;0,"✔","-")</f>
        <v>-</v>
      </c>
      <c r="BH65" s="144" t="str">
        <f>IF('Design Fee'!FZ70&gt;0,"✔","-")</f>
        <v>-</v>
      </c>
      <c r="BI65" s="144" t="str">
        <f>IF('Design Fee'!GA70&gt;0,"✔","-")</f>
        <v>-</v>
      </c>
      <c r="BJ65" s="144" t="str">
        <f>IF('Design Fee'!GB70&gt;0,"✔","-")</f>
        <v>-</v>
      </c>
      <c r="BK65" s="144" t="str">
        <f>IF('Design Fee'!GC70&gt;0,"✔","-")</f>
        <v>-</v>
      </c>
      <c r="BL65" s="144" t="str">
        <f>IF('Design Fee'!GE70&gt;0,"✔","-")</f>
        <v>-</v>
      </c>
      <c r="BM65" s="144" t="str">
        <f>IF('Design Fee'!GF70&gt;0,"✔","-")</f>
        <v>-</v>
      </c>
      <c r="BN65" s="144" t="str">
        <f>IF('Design Fee'!GG70&gt;0,"✔","-")</f>
        <v>-</v>
      </c>
      <c r="BO65" s="144" t="str">
        <f>IF('Design Fee'!GH70&gt;0,"✔","-")</f>
        <v>-</v>
      </c>
      <c r="BP65" s="144" t="str">
        <f>IF('Design Fee'!GI70&gt;0,"✔","-")</f>
        <v>-</v>
      </c>
      <c r="BQ65" s="145"/>
      <c r="BR65" s="144" t="str">
        <f>IF('Design Fee'!HD70&gt;0,"✔","-")</f>
        <v>-</v>
      </c>
      <c r="BS65" s="144" t="str">
        <f>IF('Design Fee'!HE70&gt;0,"✔","-")</f>
        <v>-</v>
      </c>
      <c r="BT65" s="144" t="str">
        <f>IF('Design Fee'!HF70&gt;0,"✔","-")</f>
        <v>-</v>
      </c>
      <c r="BU65" s="144" t="str">
        <f>IF('Design Fee'!HG70&gt;0,"✔","-")</f>
        <v>-</v>
      </c>
      <c r="BV65" s="144" t="str">
        <f>IF('Design Fee'!HH70&gt;0,"✔","-")</f>
        <v>-</v>
      </c>
      <c r="BW65" s="144" t="str">
        <f>IF('Design Fee'!HJ70&gt;0,"✔","-")</f>
        <v>-</v>
      </c>
      <c r="BX65" s="144" t="str">
        <f>IF('Design Fee'!HK70&gt;0,"✔","-")</f>
        <v>-</v>
      </c>
      <c r="BY65" s="144" t="str">
        <f>IF('Design Fee'!HL70&gt;0,"✔","-")</f>
        <v>-</v>
      </c>
      <c r="BZ65" s="144" t="str">
        <f>IF('Design Fee'!HM70&gt;0,"✔","-")</f>
        <v>-</v>
      </c>
      <c r="CA65" s="144" t="str">
        <f>IF('Design Fee'!HN70&gt;0,"✔","-")</f>
        <v>-</v>
      </c>
      <c r="CB65" s="145"/>
      <c r="CC65" s="147" t="str">
        <f>IF('Design Fee'!II70&gt;0,"✔","-")</f>
        <v>✔</v>
      </c>
      <c r="CD65" s="146"/>
      <c r="CE65" s="162" t="str">
        <f>IF('Design Fee'!IN70&gt;0,"✔","-")</f>
        <v>✔</v>
      </c>
      <c r="CF65" s="162" t="str">
        <f>IF('Design Fee'!IO70&gt;0,"✔","-")</f>
        <v>-</v>
      </c>
      <c r="CG65" s="162" t="str">
        <f>IF('Design Fee'!IP70&gt;0,"✔","-")</f>
        <v>-</v>
      </c>
      <c r="CH65" s="162" t="str">
        <f>IF('Design Fee'!IQ70&gt;0,"✔","-")</f>
        <v>✔</v>
      </c>
      <c r="CI65" s="162" t="str">
        <f>IF('Design Fee'!IR70&gt;0,"✔","-")</f>
        <v>-</v>
      </c>
      <c r="CJ65" s="162" t="str">
        <f>IF('Design Fee'!IT70&gt;0,"✔","-")</f>
        <v>-</v>
      </c>
      <c r="CK65" s="162" t="str">
        <f>IF('Design Fee'!IU70&gt;0,"✔","-")</f>
        <v>-</v>
      </c>
      <c r="CL65" s="162" t="str">
        <f>IF('Design Fee'!IV70&gt;0,"✔","-")</f>
        <v>-</v>
      </c>
      <c r="CM65" s="162" t="str">
        <f>IF('Design Fee'!IW70&gt;0,"✔","-")</f>
        <v>-</v>
      </c>
      <c r="CN65" s="162" t="str">
        <f>IF('Design Fee'!IX70&gt;0,"✔","-")</f>
        <v>-</v>
      </c>
      <c r="CO65" s="127"/>
      <c r="CP65" s="144" t="str">
        <f>IF('Design Fee'!JS70&gt;0,"✔","-")</f>
        <v>-</v>
      </c>
      <c r="CQ65" s="144" t="str">
        <f>IF('Design Fee'!JT70&gt;0,"✔","-")</f>
        <v>-</v>
      </c>
      <c r="CR65" s="144" t="str">
        <f>IF('Design Fee'!JU70&gt;0,"✔","-")</f>
        <v>-</v>
      </c>
      <c r="CS65" s="144" t="str">
        <f>IF('Design Fee'!JV70&gt;0,"✔","-")</f>
        <v>-</v>
      </c>
      <c r="CT65" s="144" t="str">
        <f>IF('Design Fee'!JW70&gt;0,"✔","-")</f>
        <v>-</v>
      </c>
      <c r="CU65" s="144" t="str">
        <f>IF('Design Fee'!JY70&gt;0,"✔","-")</f>
        <v>-</v>
      </c>
      <c r="CV65" s="144" t="str">
        <f>IF('Design Fee'!JZ70&gt;0,"✔","-")</f>
        <v>-</v>
      </c>
      <c r="CW65" s="144" t="str">
        <f>IF('Design Fee'!KA70&gt;0,"✔","-")</f>
        <v>-</v>
      </c>
      <c r="CX65" s="144" t="str">
        <f>IF('Design Fee'!KB70&gt;0,"✔","-")</f>
        <v>-</v>
      </c>
      <c r="CY65" s="144" t="str">
        <f>IF('Design Fee'!KC70&gt;0,"✔","-")</f>
        <v>-</v>
      </c>
      <c r="CZ65" s="145"/>
      <c r="DA65" s="144" t="str">
        <f>IF('Design Fee'!KX70&gt;0,"✔","-")</f>
        <v>-</v>
      </c>
      <c r="DB65" s="144" t="str">
        <f>IF('Design Fee'!KY70&gt;0,"✔","-")</f>
        <v>-</v>
      </c>
      <c r="DC65" s="144" t="str">
        <f>IF('Design Fee'!KZ70&gt;0,"✔","-")</f>
        <v>-</v>
      </c>
      <c r="DD65" s="144" t="str">
        <f>IF('Design Fee'!LA70&gt;0,"✔","-")</f>
        <v>-</v>
      </c>
      <c r="DE65" s="144" t="str">
        <f>IF('Design Fee'!LB70&gt;0,"✔","-")</f>
        <v>-</v>
      </c>
      <c r="DF65" s="144" t="str">
        <f>IF('Design Fee'!LD70&gt;0,"✔","-")</f>
        <v>-</v>
      </c>
      <c r="DG65" s="144" t="str">
        <f>IF('Design Fee'!LE70&gt;0,"✔","-")</f>
        <v>-</v>
      </c>
      <c r="DH65" s="144" t="str">
        <f>IF('Design Fee'!LF70&gt;0,"✔","-")</f>
        <v>-</v>
      </c>
      <c r="DI65" s="144" t="str">
        <f>IF('Design Fee'!LG70&gt;0,"✔","-")</f>
        <v>-</v>
      </c>
      <c r="DJ65" s="144" t="str">
        <f>IF('Design Fee'!LH70&gt;0,"✔","-")</f>
        <v>-</v>
      </c>
      <c r="DK65" s="145"/>
      <c r="DL65" s="147" t="str">
        <f>IF('Design Fee'!MC70&gt;0,"✔","-")</f>
        <v>-</v>
      </c>
      <c r="DM65" s="146"/>
      <c r="DN65" s="162" t="str">
        <f>IF('Design Fee'!MH70&gt;0,"✔","-")</f>
        <v>-</v>
      </c>
      <c r="DO65" s="162" t="str">
        <f>IF('Design Fee'!MI70&gt;0,"✔","-")</f>
        <v>-</v>
      </c>
      <c r="DP65" s="162" t="str">
        <f>IF('Design Fee'!MJ70&gt;0,"✔","-")</f>
        <v>-</v>
      </c>
      <c r="DQ65" s="162" t="str">
        <f>IF('Design Fee'!MK70&gt;0,"✔","-")</f>
        <v>-</v>
      </c>
      <c r="DR65" s="162" t="str">
        <f>IF('Design Fee'!ML70&gt;0,"✔","-")</f>
        <v>-</v>
      </c>
      <c r="DS65" s="162" t="str">
        <f>IF('Design Fee'!MN70&gt;0,"✔","-")</f>
        <v>-</v>
      </c>
      <c r="DT65" s="162" t="str">
        <f>IF('Design Fee'!MO70&gt;0,"✔","-")</f>
        <v>-</v>
      </c>
      <c r="DU65" s="162" t="str">
        <f>IF('Design Fee'!MP70&gt;0,"✔","-")</f>
        <v>-</v>
      </c>
      <c r="DV65" s="162" t="str">
        <f>IF('Design Fee'!MQ70&gt;0,"✔","-")</f>
        <v>-</v>
      </c>
      <c r="DW65" s="162" t="str">
        <f>IF('Design Fee'!MR70&gt;0,"✔","-")</f>
        <v>-</v>
      </c>
      <c r="DX65" s="127"/>
      <c r="DY65" s="144" t="str">
        <f>IF('Design Fee'!NM70&gt;0,"✔","-")</f>
        <v>-</v>
      </c>
      <c r="DZ65" s="144" t="str">
        <f>IF('Design Fee'!NN70&gt;0,"✔","-")</f>
        <v>-</v>
      </c>
      <c r="EA65" s="144" t="str">
        <f>IF('Design Fee'!NO70&gt;0,"✔","-")</f>
        <v>-</v>
      </c>
      <c r="EB65" s="144" t="str">
        <f>IF('Design Fee'!NP70&gt;0,"✔","-")</f>
        <v>-</v>
      </c>
      <c r="EC65" s="144" t="str">
        <f>IF('Design Fee'!NQ70&gt;0,"✔","-")</f>
        <v>-</v>
      </c>
      <c r="ED65" s="144" t="str">
        <f>IF('Design Fee'!NS70&gt;0,"✔","-")</f>
        <v>-</v>
      </c>
      <c r="EE65" s="144" t="str">
        <f>IF('Design Fee'!NT70&gt;0,"✔","-")</f>
        <v>-</v>
      </c>
      <c r="EF65" s="144" t="str">
        <f>IF('Design Fee'!NU70&gt;0,"✔","-")</f>
        <v>-</v>
      </c>
      <c r="EG65" s="144" t="str">
        <f>IF('Design Fee'!NV70&gt;0,"✔","-")</f>
        <v>-</v>
      </c>
      <c r="EH65" s="144" t="str">
        <f>IF('Design Fee'!NW70&gt;0,"✔","-")</f>
        <v>-</v>
      </c>
      <c r="EI65" s="145"/>
      <c r="EJ65" s="144" t="str">
        <f>IF('Design Fee'!OR70&gt;0,"✔","-")</f>
        <v>-</v>
      </c>
      <c r="EK65" s="144" t="str">
        <f>IF('Design Fee'!OS70&gt;0,"✔","-")</f>
        <v>-</v>
      </c>
      <c r="EL65" s="144" t="str">
        <f>IF('Design Fee'!OT70&gt;0,"✔","-")</f>
        <v>-</v>
      </c>
      <c r="EM65" s="144" t="str">
        <f>IF('Design Fee'!OU70&gt;0,"✔","-")</f>
        <v>-</v>
      </c>
      <c r="EN65" s="144" t="str">
        <f>IF('Design Fee'!OV70&gt;0,"✔","-")</f>
        <v>-</v>
      </c>
      <c r="EO65" s="144" t="str">
        <f>IF('Design Fee'!OX70&gt;0,"✔","-")</f>
        <v>-</v>
      </c>
      <c r="EP65" s="144" t="str">
        <f>IF('Design Fee'!OY70&gt;0,"✔","-")</f>
        <v>-</v>
      </c>
      <c r="EQ65" s="144" t="str">
        <f>IF('Design Fee'!OZ70&gt;0,"✔","-")</f>
        <v>-</v>
      </c>
      <c r="ER65" s="144" t="str">
        <f>IF('Design Fee'!PA70&gt;0,"✔","-")</f>
        <v>-</v>
      </c>
      <c r="ES65" s="144" t="str">
        <f>IF('Design Fee'!PB70&gt;0,"✔","-")</f>
        <v>-</v>
      </c>
      <c r="ET65" s="145"/>
    </row>
    <row r="66" spans="1:150" ht="11.85" hidden="1" customHeight="1" outlineLevel="2">
      <c r="B66" s="165"/>
      <c r="C66" s="161" t="s">
        <v>80</v>
      </c>
      <c r="D66" s="78" t="s">
        <v>81</v>
      </c>
      <c r="F66" s="554">
        <f>COUNTIF('Design Fee'!AU72,"&gt;0")+COUNTIF('Design Fee'!EO72,"&gt;0")+COUNTIF('Design Fee'!II72,"&gt;0")+COUNTIF('Design Fee'!ME72,"&gt;0")</f>
        <v>3</v>
      </c>
      <c r="G66" s="554">
        <f>COUNTIF('Design Fee'!AX72,"&gt;0")+COUNTIF('Design Fee'!ER72,"&gt;0")+COUNTIF('Design Fee'!IL72,"&gt;0")+COUNTIF('Design Fee'!MF72,"&gt;0")</f>
        <v>0</v>
      </c>
      <c r="H66" s="554">
        <f>COUNTIF('Design Fee'!AY72,"&gt;0")+COUNTIF('Design Fee'!ES72,"&gt;0")+COUNTIF('Design Fee'!IM72,"&gt;0")+COUNTIF('Design Fee'!MG72,"&gt;0")</f>
        <v>0</v>
      </c>
      <c r="I66" s="560">
        <f t="shared" si="23"/>
        <v>3</v>
      </c>
      <c r="J66" s="78"/>
      <c r="K66" s="147" t="str">
        <f>IF('Design Fee'!AU72&gt;0,"✔","-")</f>
        <v>✔</v>
      </c>
      <c r="L66" s="140"/>
      <c r="M66" s="162" t="str">
        <f>IF('Design Fee'!AZ72&gt;0,"✔","-")</f>
        <v>✔</v>
      </c>
      <c r="N66" s="162" t="str">
        <f>IF('Design Fee'!BA72&gt;0,"✔","-")</f>
        <v>✔</v>
      </c>
      <c r="O66" s="162" t="str">
        <f>IF('Design Fee'!BB72&gt;0,"✔","-")</f>
        <v>-</v>
      </c>
      <c r="P66" s="162" t="str">
        <f>IF('Design Fee'!BC72&gt;0,"✔","-")</f>
        <v>-</v>
      </c>
      <c r="Q66" s="162" t="str">
        <f>IF('Design Fee'!BD72&gt;0,"✔","-")</f>
        <v>-</v>
      </c>
      <c r="R66" s="162" t="str">
        <f>IF('Design Fee'!BF72&gt;0,"✔","-")</f>
        <v>-</v>
      </c>
      <c r="S66" s="162" t="str">
        <f>IF('Design Fee'!BG72&gt;0,"✔","-")</f>
        <v>-</v>
      </c>
      <c r="T66" s="162" t="str">
        <f>IF('Design Fee'!BH72&gt;0,"✔","-")</f>
        <v>-</v>
      </c>
      <c r="U66" s="162" t="str">
        <f>IF('Design Fee'!BI72&gt;0,"✔","-")</f>
        <v>-</v>
      </c>
      <c r="V66" s="162" t="str">
        <f>IF('Design Fee'!BJ72&gt;0,"✔","-")</f>
        <v>-</v>
      </c>
      <c r="W66" s="348"/>
      <c r="X66" s="144" t="str">
        <f>IF('Design Fee'!CE72&gt;0,"✔","-")</f>
        <v>-</v>
      </c>
      <c r="Y66" s="144" t="str">
        <f>IF('Design Fee'!CF72&gt;0,"✔","-")</f>
        <v>-</v>
      </c>
      <c r="Z66" s="144" t="str">
        <f>IF('Design Fee'!CG72&gt;0,"✔","-")</f>
        <v>-</v>
      </c>
      <c r="AA66" s="144" t="str">
        <f>IF('Design Fee'!CH72&gt;0,"✔","-")</f>
        <v>-</v>
      </c>
      <c r="AB66" s="144" t="str">
        <f>IF('Design Fee'!CI72&gt;0,"✔","-")</f>
        <v>-</v>
      </c>
      <c r="AC66" s="144" t="str">
        <f>IF('Design Fee'!CK72&gt;0,"✔","-")</f>
        <v>-</v>
      </c>
      <c r="AD66" s="144" t="str">
        <f>IF('Design Fee'!CL72&gt;0,"✔","-")</f>
        <v>-</v>
      </c>
      <c r="AE66" s="144" t="str">
        <f>IF('Design Fee'!CM72&gt;0,"✔","-")</f>
        <v>-</v>
      </c>
      <c r="AF66" s="144" t="str">
        <f>IF('Design Fee'!CN72&gt;0,"✔","-")</f>
        <v>-</v>
      </c>
      <c r="AG66" s="144" t="str">
        <f>IF('Design Fee'!CO72&gt;0,"✔","-")</f>
        <v>-</v>
      </c>
      <c r="AH66" s="145"/>
      <c r="AI66" s="144" t="str">
        <f>IF('Design Fee'!DJ72&gt;0,"✔","-")</f>
        <v>-</v>
      </c>
      <c r="AJ66" s="144" t="str">
        <f>IF('Design Fee'!DK72&gt;0,"✔","-")</f>
        <v>-</v>
      </c>
      <c r="AK66" s="144" t="str">
        <f>IF('Design Fee'!DL72&gt;0,"✔","-")</f>
        <v>-</v>
      </c>
      <c r="AL66" s="144" t="str">
        <f>IF('Design Fee'!DM72&gt;0,"✔","-")</f>
        <v>-</v>
      </c>
      <c r="AM66" s="144" t="str">
        <f>IF('Design Fee'!DN72&gt;0,"✔","-")</f>
        <v>-</v>
      </c>
      <c r="AN66" s="144" t="str">
        <f>IF('Design Fee'!DP72&gt;0,"✔","-")</f>
        <v>-</v>
      </c>
      <c r="AO66" s="144" t="str">
        <f>IF('Design Fee'!DQ72&gt;0,"✔","-")</f>
        <v>-</v>
      </c>
      <c r="AP66" s="144" t="str">
        <f>IF('Design Fee'!DR72&gt;0,"✔","-")</f>
        <v>-</v>
      </c>
      <c r="AQ66" s="144" t="str">
        <f>IF('Design Fee'!DS72&gt;0,"✔","-")</f>
        <v>-</v>
      </c>
      <c r="AR66" s="144" t="str">
        <f>IF('Design Fee'!DT72&gt;0,"✔","-")</f>
        <v>-</v>
      </c>
      <c r="AS66" s="145"/>
      <c r="AT66" s="147" t="str">
        <f>IF('Design Fee'!EO72&gt;0,"✔","-")</f>
        <v>✔</v>
      </c>
      <c r="AU66" s="146"/>
      <c r="AV66" s="162" t="str">
        <f>IF('Design Fee'!ET72&gt;0,"✔","-")</f>
        <v>✔</v>
      </c>
      <c r="AW66" s="162" t="str">
        <f>IF('Design Fee'!EU72&gt;0,"✔","-")</f>
        <v>-</v>
      </c>
      <c r="AX66" s="162" t="str">
        <f>IF('Design Fee'!EV72&gt;0,"✔","-")</f>
        <v>-</v>
      </c>
      <c r="AY66" s="162" t="str">
        <f>IF('Design Fee'!EW72&gt;0,"✔","-")</f>
        <v>-</v>
      </c>
      <c r="AZ66" s="162" t="str">
        <f>IF('Design Fee'!EX72&gt;0,"✔","-")</f>
        <v>✔</v>
      </c>
      <c r="BA66" s="162" t="str">
        <f>IF('Design Fee'!EZ72&gt;0,"✔","-")</f>
        <v>-</v>
      </c>
      <c r="BB66" s="162" t="str">
        <f>IF('Design Fee'!FA72&gt;0,"✔","-")</f>
        <v>-</v>
      </c>
      <c r="BC66" s="162" t="str">
        <f>IF('Design Fee'!FB72&gt;0,"✔","-")</f>
        <v>-</v>
      </c>
      <c r="BD66" s="162" t="str">
        <f>IF('Design Fee'!FC72&gt;0,"✔","-")</f>
        <v>-</v>
      </c>
      <c r="BE66" s="162" t="str">
        <f>IF('Design Fee'!FD72&gt;0,"✔","-")</f>
        <v>-</v>
      </c>
      <c r="BF66" s="127"/>
      <c r="BG66" s="144" t="str">
        <f>IF('Design Fee'!FY72&gt;0,"✔","-")</f>
        <v>-</v>
      </c>
      <c r="BH66" s="144" t="str">
        <f>IF('Design Fee'!FZ72&gt;0,"✔","-")</f>
        <v>-</v>
      </c>
      <c r="BI66" s="144" t="str">
        <f>IF('Design Fee'!GA72&gt;0,"✔","-")</f>
        <v>-</v>
      </c>
      <c r="BJ66" s="144" t="str">
        <f>IF('Design Fee'!GB72&gt;0,"✔","-")</f>
        <v>-</v>
      </c>
      <c r="BK66" s="144" t="str">
        <f>IF('Design Fee'!GC72&gt;0,"✔","-")</f>
        <v>-</v>
      </c>
      <c r="BL66" s="144" t="str">
        <f>IF('Design Fee'!GE72&gt;0,"✔","-")</f>
        <v>-</v>
      </c>
      <c r="BM66" s="144" t="str">
        <f>IF('Design Fee'!GF72&gt;0,"✔","-")</f>
        <v>-</v>
      </c>
      <c r="BN66" s="144" t="str">
        <f>IF('Design Fee'!GG72&gt;0,"✔","-")</f>
        <v>-</v>
      </c>
      <c r="BO66" s="144" t="str">
        <f>IF('Design Fee'!GH72&gt;0,"✔","-")</f>
        <v>-</v>
      </c>
      <c r="BP66" s="144" t="str">
        <f>IF('Design Fee'!GI72&gt;0,"✔","-")</f>
        <v>-</v>
      </c>
      <c r="BQ66" s="145"/>
      <c r="BR66" s="144" t="str">
        <f>IF('Design Fee'!HD72&gt;0,"✔","-")</f>
        <v>-</v>
      </c>
      <c r="BS66" s="144" t="str">
        <f>IF('Design Fee'!HE72&gt;0,"✔","-")</f>
        <v>-</v>
      </c>
      <c r="BT66" s="144" t="str">
        <f>IF('Design Fee'!HF72&gt;0,"✔","-")</f>
        <v>-</v>
      </c>
      <c r="BU66" s="144" t="str">
        <f>IF('Design Fee'!HG72&gt;0,"✔","-")</f>
        <v>-</v>
      </c>
      <c r="BV66" s="144" t="str">
        <f>IF('Design Fee'!HH72&gt;0,"✔","-")</f>
        <v>-</v>
      </c>
      <c r="BW66" s="144" t="str">
        <f>IF('Design Fee'!HJ72&gt;0,"✔","-")</f>
        <v>-</v>
      </c>
      <c r="BX66" s="144" t="str">
        <f>IF('Design Fee'!HK72&gt;0,"✔","-")</f>
        <v>-</v>
      </c>
      <c r="BY66" s="144" t="str">
        <f>IF('Design Fee'!HL72&gt;0,"✔","-")</f>
        <v>-</v>
      </c>
      <c r="BZ66" s="144" t="str">
        <f>IF('Design Fee'!HM72&gt;0,"✔","-")</f>
        <v>-</v>
      </c>
      <c r="CA66" s="144" t="str">
        <f>IF('Design Fee'!HN72&gt;0,"✔","-")</f>
        <v>-</v>
      </c>
      <c r="CB66" s="145"/>
      <c r="CC66" s="147" t="str">
        <f>IF('Design Fee'!II72&gt;0,"✔","-")</f>
        <v>✔</v>
      </c>
      <c r="CD66" s="146"/>
      <c r="CE66" s="162" t="str">
        <f>IF('Design Fee'!IN72&gt;0,"✔","-")</f>
        <v>✔</v>
      </c>
      <c r="CF66" s="162" t="str">
        <f>IF('Design Fee'!IO72&gt;0,"✔","-")</f>
        <v>-</v>
      </c>
      <c r="CG66" s="162" t="str">
        <f>IF('Design Fee'!IP72&gt;0,"✔","-")</f>
        <v>-</v>
      </c>
      <c r="CH66" s="162" t="str">
        <f>IF('Design Fee'!IQ72&gt;0,"✔","-")</f>
        <v>✔</v>
      </c>
      <c r="CI66" s="162" t="str">
        <f>IF('Design Fee'!IR72&gt;0,"✔","-")</f>
        <v>-</v>
      </c>
      <c r="CJ66" s="162" t="str">
        <f>IF('Design Fee'!IT72&gt;0,"✔","-")</f>
        <v>-</v>
      </c>
      <c r="CK66" s="162" t="str">
        <f>IF('Design Fee'!IU72&gt;0,"✔","-")</f>
        <v>-</v>
      </c>
      <c r="CL66" s="162" t="str">
        <f>IF('Design Fee'!IV72&gt;0,"✔","-")</f>
        <v>-</v>
      </c>
      <c r="CM66" s="162" t="str">
        <f>IF('Design Fee'!IW72&gt;0,"✔","-")</f>
        <v>-</v>
      </c>
      <c r="CN66" s="162" t="str">
        <f>IF('Design Fee'!IX72&gt;0,"✔","-")</f>
        <v>-</v>
      </c>
      <c r="CO66" s="127"/>
      <c r="CP66" s="144" t="str">
        <f>IF('Design Fee'!JS72&gt;0,"✔","-")</f>
        <v>-</v>
      </c>
      <c r="CQ66" s="144" t="str">
        <f>IF('Design Fee'!JT72&gt;0,"✔","-")</f>
        <v>-</v>
      </c>
      <c r="CR66" s="144" t="str">
        <f>IF('Design Fee'!JU72&gt;0,"✔","-")</f>
        <v>-</v>
      </c>
      <c r="CS66" s="144" t="str">
        <f>IF('Design Fee'!JV72&gt;0,"✔","-")</f>
        <v>-</v>
      </c>
      <c r="CT66" s="144" t="str">
        <f>IF('Design Fee'!JW72&gt;0,"✔","-")</f>
        <v>-</v>
      </c>
      <c r="CU66" s="144" t="str">
        <f>IF('Design Fee'!JY72&gt;0,"✔","-")</f>
        <v>-</v>
      </c>
      <c r="CV66" s="144" t="str">
        <f>IF('Design Fee'!JZ72&gt;0,"✔","-")</f>
        <v>-</v>
      </c>
      <c r="CW66" s="144" t="str">
        <f>IF('Design Fee'!KA72&gt;0,"✔","-")</f>
        <v>-</v>
      </c>
      <c r="CX66" s="144" t="str">
        <f>IF('Design Fee'!KB72&gt;0,"✔","-")</f>
        <v>-</v>
      </c>
      <c r="CY66" s="144" t="str">
        <f>IF('Design Fee'!KC72&gt;0,"✔","-")</f>
        <v>-</v>
      </c>
      <c r="CZ66" s="145"/>
      <c r="DA66" s="144" t="str">
        <f>IF('Design Fee'!KX72&gt;0,"✔","-")</f>
        <v>-</v>
      </c>
      <c r="DB66" s="144" t="str">
        <f>IF('Design Fee'!KY72&gt;0,"✔","-")</f>
        <v>-</v>
      </c>
      <c r="DC66" s="144" t="str">
        <f>IF('Design Fee'!KZ72&gt;0,"✔","-")</f>
        <v>-</v>
      </c>
      <c r="DD66" s="144" t="str">
        <f>IF('Design Fee'!LA72&gt;0,"✔","-")</f>
        <v>-</v>
      </c>
      <c r="DE66" s="144" t="str">
        <f>IF('Design Fee'!LB72&gt;0,"✔","-")</f>
        <v>-</v>
      </c>
      <c r="DF66" s="144" t="str">
        <f>IF('Design Fee'!LD72&gt;0,"✔","-")</f>
        <v>-</v>
      </c>
      <c r="DG66" s="144" t="str">
        <f>IF('Design Fee'!LE72&gt;0,"✔","-")</f>
        <v>-</v>
      </c>
      <c r="DH66" s="144" t="str">
        <f>IF('Design Fee'!LF72&gt;0,"✔","-")</f>
        <v>-</v>
      </c>
      <c r="DI66" s="144" t="str">
        <f>IF('Design Fee'!LG72&gt;0,"✔","-")</f>
        <v>-</v>
      </c>
      <c r="DJ66" s="144" t="str">
        <f>IF('Design Fee'!LH72&gt;0,"✔","-")</f>
        <v>-</v>
      </c>
      <c r="DK66" s="145"/>
      <c r="DL66" s="147" t="str">
        <f>IF('Design Fee'!MC72&gt;0,"✔","-")</f>
        <v>-</v>
      </c>
      <c r="DM66" s="146"/>
      <c r="DN66" s="162" t="str">
        <f>IF('Design Fee'!MH72&gt;0,"✔","-")</f>
        <v>-</v>
      </c>
      <c r="DO66" s="162" t="str">
        <f>IF('Design Fee'!MI72&gt;0,"✔","-")</f>
        <v>-</v>
      </c>
      <c r="DP66" s="162" t="str">
        <f>IF('Design Fee'!MJ72&gt;0,"✔","-")</f>
        <v>-</v>
      </c>
      <c r="DQ66" s="162" t="str">
        <f>IF('Design Fee'!MK72&gt;0,"✔","-")</f>
        <v>-</v>
      </c>
      <c r="DR66" s="162" t="str">
        <f>IF('Design Fee'!ML72&gt;0,"✔","-")</f>
        <v>-</v>
      </c>
      <c r="DS66" s="162" t="str">
        <f>IF('Design Fee'!MN72&gt;0,"✔","-")</f>
        <v>-</v>
      </c>
      <c r="DT66" s="162" t="str">
        <f>IF('Design Fee'!MO72&gt;0,"✔","-")</f>
        <v>-</v>
      </c>
      <c r="DU66" s="162" t="str">
        <f>IF('Design Fee'!MP72&gt;0,"✔","-")</f>
        <v>-</v>
      </c>
      <c r="DV66" s="162" t="str">
        <f>IF('Design Fee'!MQ72&gt;0,"✔","-")</f>
        <v>-</v>
      </c>
      <c r="DW66" s="162" t="str">
        <f>IF('Design Fee'!MR72&gt;0,"✔","-")</f>
        <v>-</v>
      </c>
      <c r="DX66" s="127"/>
      <c r="DY66" s="144" t="str">
        <f>IF('Design Fee'!NM72&gt;0,"✔","-")</f>
        <v>-</v>
      </c>
      <c r="DZ66" s="144" t="str">
        <f>IF('Design Fee'!NN72&gt;0,"✔","-")</f>
        <v>-</v>
      </c>
      <c r="EA66" s="144" t="str">
        <f>IF('Design Fee'!NO72&gt;0,"✔","-")</f>
        <v>-</v>
      </c>
      <c r="EB66" s="144" t="str">
        <f>IF('Design Fee'!NP72&gt;0,"✔","-")</f>
        <v>-</v>
      </c>
      <c r="EC66" s="144" t="str">
        <f>IF('Design Fee'!NQ72&gt;0,"✔","-")</f>
        <v>-</v>
      </c>
      <c r="ED66" s="144" t="str">
        <f>IF('Design Fee'!NS72&gt;0,"✔","-")</f>
        <v>-</v>
      </c>
      <c r="EE66" s="144" t="str">
        <f>IF('Design Fee'!NT72&gt;0,"✔","-")</f>
        <v>-</v>
      </c>
      <c r="EF66" s="144" t="str">
        <f>IF('Design Fee'!NU72&gt;0,"✔","-")</f>
        <v>-</v>
      </c>
      <c r="EG66" s="144" t="str">
        <f>IF('Design Fee'!NV72&gt;0,"✔","-")</f>
        <v>-</v>
      </c>
      <c r="EH66" s="144" t="str">
        <f>IF('Design Fee'!NW72&gt;0,"✔","-")</f>
        <v>-</v>
      </c>
      <c r="EI66" s="145"/>
      <c r="EJ66" s="144" t="str">
        <f>IF('Design Fee'!OR72&gt;0,"✔","-")</f>
        <v>-</v>
      </c>
      <c r="EK66" s="144" t="str">
        <f>IF('Design Fee'!OS72&gt;0,"✔","-")</f>
        <v>-</v>
      </c>
      <c r="EL66" s="144" t="str">
        <f>IF('Design Fee'!OT72&gt;0,"✔","-")</f>
        <v>-</v>
      </c>
      <c r="EM66" s="144" t="str">
        <f>IF('Design Fee'!OU72&gt;0,"✔","-")</f>
        <v>-</v>
      </c>
      <c r="EN66" s="144" t="str">
        <f>IF('Design Fee'!OV72&gt;0,"✔","-")</f>
        <v>-</v>
      </c>
      <c r="EO66" s="144" t="str">
        <f>IF('Design Fee'!OX72&gt;0,"✔","-")</f>
        <v>-</v>
      </c>
      <c r="EP66" s="144" t="str">
        <f>IF('Design Fee'!OY72&gt;0,"✔","-")</f>
        <v>-</v>
      </c>
      <c r="EQ66" s="144" t="str">
        <f>IF('Design Fee'!OZ72&gt;0,"✔","-")</f>
        <v>-</v>
      </c>
      <c r="ER66" s="144" t="str">
        <f>IF('Design Fee'!PA72&gt;0,"✔","-")</f>
        <v>-</v>
      </c>
      <c r="ES66" s="144" t="str">
        <f>IF('Design Fee'!PB72&gt;0,"✔","-")</f>
        <v>-</v>
      </c>
      <c r="ET66" s="145"/>
    </row>
    <row r="67" spans="1:150" ht="11.85" hidden="1" customHeight="1" outlineLevel="2">
      <c r="B67" s="165"/>
      <c r="C67" s="161" t="s">
        <v>82</v>
      </c>
      <c r="D67" s="163" t="s">
        <v>83</v>
      </c>
      <c r="E67" s="163"/>
      <c r="F67" s="554">
        <f>COUNTIF('Design Fee'!AU73,"&gt;0")+COUNTIF('Design Fee'!EO73,"&gt;0")+COUNTIF('Design Fee'!II73,"&gt;0")+COUNTIF('Design Fee'!ME73,"&gt;0")</f>
        <v>2</v>
      </c>
      <c r="G67" s="554">
        <f>COUNTIF('Design Fee'!AX73,"&gt;0")+COUNTIF('Design Fee'!ER73,"&gt;0")+COUNTIF('Design Fee'!IL73,"&gt;0")+COUNTIF('Design Fee'!MF73,"&gt;0")</f>
        <v>0</v>
      </c>
      <c r="H67" s="554">
        <f>COUNTIF('Design Fee'!AY73,"&gt;0")+COUNTIF('Design Fee'!ES73,"&gt;0")+COUNTIF('Design Fee'!IM73,"&gt;0")+COUNTIF('Design Fee'!MG73,"&gt;0")</f>
        <v>0</v>
      </c>
      <c r="I67" s="560">
        <f t="shared" si="23"/>
        <v>2</v>
      </c>
      <c r="J67" s="78"/>
      <c r="K67" s="147" t="str">
        <f>IF('Design Fee'!AU73&gt;0,"✔","-")</f>
        <v>✔</v>
      </c>
      <c r="L67" s="140"/>
      <c r="M67" s="162" t="str">
        <f>IF('Design Fee'!AZ73&gt;0,"✔","-")</f>
        <v>✔</v>
      </c>
      <c r="N67" s="162" t="str">
        <f>IF('Design Fee'!BA73&gt;0,"✔","-")</f>
        <v>✔</v>
      </c>
      <c r="O67" s="162" t="str">
        <f>IF('Design Fee'!BB73&gt;0,"✔","-")</f>
        <v>-</v>
      </c>
      <c r="P67" s="162" t="str">
        <f>IF('Design Fee'!BC73&gt;0,"✔","-")</f>
        <v>-</v>
      </c>
      <c r="Q67" s="162" t="str">
        <f>IF('Design Fee'!BD73&gt;0,"✔","-")</f>
        <v>-</v>
      </c>
      <c r="R67" s="162" t="str">
        <f>IF('Design Fee'!BF73&gt;0,"✔","-")</f>
        <v>-</v>
      </c>
      <c r="S67" s="162" t="str">
        <f>IF('Design Fee'!BG73&gt;0,"✔","-")</f>
        <v>-</v>
      </c>
      <c r="T67" s="162" t="str">
        <f>IF('Design Fee'!BH73&gt;0,"✔","-")</f>
        <v>-</v>
      </c>
      <c r="U67" s="162" t="str">
        <f>IF('Design Fee'!BI73&gt;0,"✔","-")</f>
        <v>-</v>
      </c>
      <c r="V67" s="162" t="str">
        <f>IF('Design Fee'!BJ73&gt;0,"✔","-")</f>
        <v>-</v>
      </c>
      <c r="W67" s="348"/>
      <c r="X67" s="144" t="str">
        <f>IF('Design Fee'!CE73&gt;0,"✔","-")</f>
        <v>-</v>
      </c>
      <c r="Y67" s="144" t="str">
        <f>IF('Design Fee'!CF73&gt;0,"✔","-")</f>
        <v>-</v>
      </c>
      <c r="Z67" s="144" t="str">
        <f>IF('Design Fee'!CG73&gt;0,"✔","-")</f>
        <v>-</v>
      </c>
      <c r="AA67" s="144" t="str">
        <f>IF('Design Fee'!CH73&gt;0,"✔","-")</f>
        <v>-</v>
      </c>
      <c r="AB67" s="144" t="str">
        <f>IF('Design Fee'!CI73&gt;0,"✔","-")</f>
        <v>-</v>
      </c>
      <c r="AC67" s="144" t="str">
        <f>IF('Design Fee'!CK73&gt;0,"✔","-")</f>
        <v>-</v>
      </c>
      <c r="AD67" s="144" t="str">
        <f>IF('Design Fee'!CL73&gt;0,"✔","-")</f>
        <v>-</v>
      </c>
      <c r="AE67" s="144" t="str">
        <f>IF('Design Fee'!CM73&gt;0,"✔","-")</f>
        <v>-</v>
      </c>
      <c r="AF67" s="144" t="str">
        <f>IF('Design Fee'!CN73&gt;0,"✔","-")</f>
        <v>-</v>
      </c>
      <c r="AG67" s="144" t="str">
        <f>IF('Design Fee'!CO73&gt;0,"✔","-")</f>
        <v>-</v>
      </c>
      <c r="AH67" s="145"/>
      <c r="AI67" s="144" t="str">
        <f>IF('Design Fee'!DJ73&gt;0,"✔","-")</f>
        <v>-</v>
      </c>
      <c r="AJ67" s="144" t="str">
        <f>IF('Design Fee'!DK73&gt;0,"✔","-")</f>
        <v>-</v>
      </c>
      <c r="AK67" s="144" t="str">
        <f>IF('Design Fee'!DL73&gt;0,"✔","-")</f>
        <v>-</v>
      </c>
      <c r="AL67" s="144" t="str">
        <f>IF('Design Fee'!DM73&gt;0,"✔","-")</f>
        <v>-</v>
      </c>
      <c r="AM67" s="144" t="str">
        <f>IF('Design Fee'!DN73&gt;0,"✔","-")</f>
        <v>-</v>
      </c>
      <c r="AN67" s="144" t="str">
        <f>IF('Design Fee'!DP73&gt;0,"✔","-")</f>
        <v>-</v>
      </c>
      <c r="AO67" s="144" t="str">
        <f>IF('Design Fee'!DQ73&gt;0,"✔","-")</f>
        <v>-</v>
      </c>
      <c r="AP67" s="144" t="str">
        <f>IF('Design Fee'!DR73&gt;0,"✔","-")</f>
        <v>-</v>
      </c>
      <c r="AQ67" s="144" t="str">
        <f>IF('Design Fee'!DS73&gt;0,"✔","-")</f>
        <v>-</v>
      </c>
      <c r="AR67" s="144" t="str">
        <f>IF('Design Fee'!DT73&gt;0,"✔","-")</f>
        <v>-</v>
      </c>
      <c r="AS67" s="145"/>
      <c r="AT67" s="147" t="str">
        <f>IF('Design Fee'!EO73&gt;0,"✔","-")</f>
        <v>-</v>
      </c>
      <c r="AU67" s="146"/>
      <c r="AV67" s="162" t="str">
        <f>IF('Design Fee'!ET73&gt;0,"✔","-")</f>
        <v>-</v>
      </c>
      <c r="AW67" s="162" t="str">
        <f>IF('Design Fee'!EU73&gt;0,"✔","-")</f>
        <v>-</v>
      </c>
      <c r="AX67" s="162" t="str">
        <f>IF('Design Fee'!EV73&gt;0,"✔","-")</f>
        <v>-</v>
      </c>
      <c r="AY67" s="162" t="str">
        <f>IF('Design Fee'!EW73&gt;0,"✔","-")</f>
        <v>-</v>
      </c>
      <c r="AZ67" s="162" t="str">
        <f>IF('Design Fee'!EX73&gt;0,"✔","-")</f>
        <v>-</v>
      </c>
      <c r="BA67" s="162" t="str">
        <f>IF('Design Fee'!EZ73&gt;0,"✔","-")</f>
        <v>-</v>
      </c>
      <c r="BB67" s="162" t="str">
        <f>IF('Design Fee'!FA73&gt;0,"✔","-")</f>
        <v>-</v>
      </c>
      <c r="BC67" s="162" t="str">
        <f>IF('Design Fee'!FB73&gt;0,"✔","-")</f>
        <v>-</v>
      </c>
      <c r="BD67" s="162" t="str">
        <f>IF('Design Fee'!FC73&gt;0,"✔","-")</f>
        <v>-</v>
      </c>
      <c r="BE67" s="162" t="str">
        <f>IF('Design Fee'!FD73&gt;0,"✔","-")</f>
        <v>-</v>
      </c>
      <c r="BF67" s="127"/>
      <c r="BG67" s="144" t="str">
        <f>IF('Design Fee'!FY73&gt;0,"✔","-")</f>
        <v>-</v>
      </c>
      <c r="BH67" s="144" t="str">
        <f>IF('Design Fee'!FZ73&gt;0,"✔","-")</f>
        <v>-</v>
      </c>
      <c r="BI67" s="144" t="str">
        <f>IF('Design Fee'!GA73&gt;0,"✔","-")</f>
        <v>-</v>
      </c>
      <c r="BJ67" s="144" t="str">
        <f>IF('Design Fee'!GB73&gt;0,"✔","-")</f>
        <v>-</v>
      </c>
      <c r="BK67" s="144" t="str">
        <f>IF('Design Fee'!GC73&gt;0,"✔","-")</f>
        <v>-</v>
      </c>
      <c r="BL67" s="144" t="str">
        <f>IF('Design Fee'!GE73&gt;0,"✔","-")</f>
        <v>-</v>
      </c>
      <c r="BM67" s="144" t="str">
        <f>IF('Design Fee'!GF73&gt;0,"✔","-")</f>
        <v>-</v>
      </c>
      <c r="BN67" s="144" t="str">
        <f>IF('Design Fee'!GG73&gt;0,"✔","-")</f>
        <v>-</v>
      </c>
      <c r="BO67" s="144" t="str">
        <f>IF('Design Fee'!GH73&gt;0,"✔","-")</f>
        <v>-</v>
      </c>
      <c r="BP67" s="144" t="str">
        <f>IF('Design Fee'!GI73&gt;0,"✔","-")</f>
        <v>-</v>
      </c>
      <c r="BQ67" s="145"/>
      <c r="BR67" s="144" t="str">
        <f>IF('Design Fee'!HD73&gt;0,"✔","-")</f>
        <v>-</v>
      </c>
      <c r="BS67" s="144" t="str">
        <f>IF('Design Fee'!HE73&gt;0,"✔","-")</f>
        <v>-</v>
      </c>
      <c r="BT67" s="144" t="str">
        <f>IF('Design Fee'!HF73&gt;0,"✔","-")</f>
        <v>-</v>
      </c>
      <c r="BU67" s="144" t="str">
        <f>IF('Design Fee'!HG73&gt;0,"✔","-")</f>
        <v>-</v>
      </c>
      <c r="BV67" s="144" t="str">
        <f>IF('Design Fee'!HH73&gt;0,"✔","-")</f>
        <v>-</v>
      </c>
      <c r="BW67" s="144" t="str">
        <f>IF('Design Fee'!HJ73&gt;0,"✔","-")</f>
        <v>-</v>
      </c>
      <c r="BX67" s="144" t="str">
        <f>IF('Design Fee'!HK73&gt;0,"✔","-")</f>
        <v>-</v>
      </c>
      <c r="BY67" s="144" t="str">
        <f>IF('Design Fee'!HL73&gt;0,"✔","-")</f>
        <v>-</v>
      </c>
      <c r="BZ67" s="144" t="str">
        <f>IF('Design Fee'!HM73&gt;0,"✔","-")</f>
        <v>-</v>
      </c>
      <c r="CA67" s="144" t="str">
        <f>IF('Design Fee'!HN73&gt;0,"✔","-")</f>
        <v>-</v>
      </c>
      <c r="CB67" s="145"/>
      <c r="CC67" s="147" t="str">
        <f>IF('Design Fee'!II73&gt;0,"✔","-")</f>
        <v>✔</v>
      </c>
      <c r="CD67" s="146"/>
      <c r="CE67" s="162" t="str">
        <f>IF('Design Fee'!IN73&gt;0,"✔","-")</f>
        <v>✔</v>
      </c>
      <c r="CF67" s="162" t="str">
        <f>IF('Design Fee'!IO73&gt;0,"✔","-")</f>
        <v>-</v>
      </c>
      <c r="CG67" s="162" t="str">
        <f>IF('Design Fee'!IP73&gt;0,"✔","-")</f>
        <v>-</v>
      </c>
      <c r="CH67" s="162" t="str">
        <f>IF('Design Fee'!IQ73&gt;0,"✔","-")</f>
        <v>✔</v>
      </c>
      <c r="CI67" s="162" t="str">
        <f>IF('Design Fee'!IR73&gt;0,"✔","-")</f>
        <v>-</v>
      </c>
      <c r="CJ67" s="162" t="str">
        <f>IF('Design Fee'!IT73&gt;0,"✔","-")</f>
        <v>-</v>
      </c>
      <c r="CK67" s="162" t="str">
        <f>IF('Design Fee'!IU73&gt;0,"✔","-")</f>
        <v>-</v>
      </c>
      <c r="CL67" s="162" t="str">
        <f>IF('Design Fee'!IV73&gt;0,"✔","-")</f>
        <v>-</v>
      </c>
      <c r="CM67" s="162" t="str">
        <f>IF('Design Fee'!IW73&gt;0,"✔","-")</f>
        <v>-</v>
      </c>
      <c r="CN67" s="162" t="str">
        <f>IF('Design Fee'!IX73&gt;0,"✔","-")</f>
        <v>-</v>
      </c>
      <c r="CO67" s="127"/>
      <c r="CP67" s="144" t="str">
        <f>IF('Design Fee'!JS73&gt;0,"✔","-")</f>
        <v>-</v>
      </c>
      <c r="CQ67" s="144" t="str">
        <f>IF('Design Fee'!JT73&gt;0,"✔","-")</f>
        <v>-</v>
      </c>
      <c r="CR67" s="144" t="str">
        <f>IF('Design Fee'!JU73&gt;0,"✔","-")</f>
        <v>-</v>
      </c>
      <c r="CS67" s="144" t="str">
        <f>IF('Design Fee'!JV73&gt;0,"✔","-")</f>
        <v>-</v>
      </c>
      <c r="CT67" s="144" t="str">
        <f>IF('Design Fee'!JW73&gt;0,"✔","-")</f>
        <v>-</v>
      </c>
      <c r="CU67" s="144" t="str">
        <f>IF('Design Fee'!JY73&gt;0,"✔","-")</f>
        <v>-</v>
      </c>
      <c r="CV67" s="144" t="str">
        <f>IF('Design Fee'!JZ73&gt;0,"✔","-")</f>
        <v>-</v>
      </c>
      <c r="CW67" s="144" t="str">
        <f>IF('Design Fee'!KA73&gt;0,"✔","-")</f>
        <v>-</v>
      </c>
      <c r="CX67" s="144" t="str">
        <f>IF('Design Fee'!KB73&gt;0,"✔","-")</f>
        <v>-</v>
      </c>
      <c r="CY67" s="144" t="str">
        <f>IF('Design Fee'!KC73&gt;0,"✔","-")</f>
        <v>-</v>
      </c>
      <c r="CZ67" s="145"/>
      <c r="DA67" s="144" t="str">
        <f>IF('Design Fee'!KX73&gt;0,"✔","-")</f>
        <v>-</v>
      </c>
      <c r="DB67" s="144" t="str">
        <f>IF('Design Fee'!KY73&gt;0,"✔","-")</f>
        <v>-</v>
      </c>
      <c r="DC67" s="144" t="str">
        <f>IF('Design Fee'!KZ73&gt;0,"✔","-")</f>
        <v>-</v>
      </c>
      <c r="DD67" s="144" t="str">
        <f>IF('Design Fee'!LA73&gt;0,"✔","-")</f>
        <v>-</v>
      </c>
      <c r="DE67" s="144" t="str">
        <f>IF('Design Fee'!LB73&gt;0,"✔","-")</f>
        <v>-</v>
      </c>
      <c r="DF67" s="144" t="str">
        <f>IF('Design Fee'!LD73&gt;0,"✔","-")</f>
        <v>-</v>
      </c>
      <c r="DG67" s="144" t="str">
        <f>IF('Design Fee'!LE73&gt;0,"✔","-")</f>
        <v>-</v>
      </c>
      <c r="DH67" s="144" t="str">
        <f>IF('Design Fee'!LF73&gt;0,"✔","-")</f>
        <v>-</v>
      </c>
      <c r="DI67" s="144" t="str">
        <f>IF('Design Fee'!LG73&gt;0,"✔","-")</f>
        <v>-</v>
      </c>
      <c r="DJ67" s="144" t="str">
        <f>IF('Design Fee'!LH73&gt;0,"✔","-")</f>
        <v>-</v>
      </c>
      <c r="DK67" s="145"/>
      <c r="DL67" s="147" t="str">
        <f>IF('Design Fee'!MC73&gt;0,"✔","-")</f>
        <v>-</v>
      </c>
      <c r="DM67" s="146"/>
      <c r="DN67" s="162" t="str">
        <f>IF('Design Fee'!MH73&gt;0,"✔","-")</f>
        <v>-</v>
      </c>
      <c r="DO67" s="162" t="str">
        <f>IF('Design Fee'!MI73&gt;0,"✔","-")</f>
        <v>-</v>
      </c>
      <c r="DP67" s="162" t="str">
        <f>IF('Design Fee'!MJ73&gt;0,"✔","-")</f>
        <v>-</v>
      </c>
      <c r="DQ67" s="162" t="str">
        <f>IF('Design Fee'!MK73&gt;0,"✔","-")</f>
        <v>-</v>
      </c>
      <c r="DR67" s="162" t="str">
        <f>IF('Design Fee'!ML73&gt;0,"✔","-")</f>
        <v>-</v>
      </c>
      <c r="DS67" s="162" t="str">
        <f>IF('Design Fee'!MN73&gt;0,"✔","-")</f>
        <v>-</v>
      </c>
      <c r="DT67" s="162" t="str">
        <f>IF('Design Fee'!MO73&gt;0,"✔","-")</f>
        <v>-</v>
      </c>
      <c r="DU67" s="162" t="str">
        <f>IF('Design Fee'!MP73&gt;0,"✔","-")</f>
        <v>-</v>
      </c>
      <c r="DV67" s="162" t="str">
        <f>IF('Design Fee'!MQ73&gt;0,"✔","-")</f>
        <v>-</v>
      </c>
      <c r="DW67" s="162" t="str">
        <f>IF('Design Fee'!MR73&gt;0,"✔","-")</f>
        <v>-</v>
      </c>
      <c r="DX67" s="127"/>
      <c r="DY67" s="144" t="str">
        <f>IF('Design Fee'!NM73&gt;0,"✔","-")</f>
        <v>-</v>
      </c>
      <c r="DZ67" s="144" t="str">
        <f>IF('Design Fee'!NN73&gt;0,"✔","-")</f>
        <v>-</v>
      </c>
      <c r="EA67" s="144" t="str">
        <f>IF('Design Fee'!NO73&gt;0,"✔","-")</f>
        <v>-</v>
      </c>
      <c r="EB67" s="144" t="str">
        <f>IF('Design Fee'!NP73&gt;0,"✔","-")</f>
        <v>-</v>
      </c>
      <c r="EC67" s="144" t="str">
        <f>IF('Design Fee'!NQ73&gt;0,"✔","-")</f>
        <v>-</v>
      </c>
      <c r="ED67" s="144" t="str">
        <f>IF('Design Fee'!NS73&gt;0,"✔","-")</f>
        <v>-</v>
      </c>
      <c r="EE67" s="144" t="str">
        <f>IF('Design Fee'!NT73&gt;0,"✔","-")</f>
        <v>-</v>
      </c>
      <c r="EF67" s="144" t="str">
        <f>IF('Design Fee'!NU73&gt;0,"✔","-")</f>
        <v>-</v>
      </c>
      <c r="EG67" s="144" t="str">
        <f>IF('Design Fee'!NV73&gt;0,"✔","-")</f>
        <v>-</v>
      </c>
      <c r="EH67" s="144" t="str">
        <f>IF('Design Fee'!NW73&gt;0,"✔","-")</f>
        <v>-</v>
      </c>
      <c r="EI67" s="145"/>
      <c r="EJ67" s="144" t="str">
        <f>IF('Design Fee'!OR73&gt;0,"✔","-")</f>
        <v>-</v>
      </c>
      <c r="EK67" s="144" t="str">
        <f>IF('Design Fee'!OS73&gt;0,"✔","-")</f>
        <v>-</v>
      </c>
      <c r="EL67" s="144" t="str">
        <f>IF('Design Fee'!OT73&gt;0,"✔","-")</f>
        <v>-</v>
      </c>
      <c r="EM67" s="144" t="str">
        <f>IF('Design Fee'!OU73&gt;0,"✔","-")</f>
        <v>-</v>
      </c>
      <c r="EN67" s="144" t="str">
        <f>IF('Design Fee'!OV73&gt;0,"✔","-")</f>
        <v>-</v>
      </c>
      <c r="EO67" s="144" t="str">
        <f>IF('Design Fee'!OX73&gt;0,"✔","-")</f>
        <v>-</v>
      </c>
      <c r="EP67" s="144" t="str">
        <f>IF('Design Fee'!OY73&gt;0,"✔","-")</f>
        <v>-</v>
      </c>
      <c r="EQ67" s="144" t="str">
        <f>IF('Design Fee'!OZ73&gt;0,"✔","-")</f>
        <v>-</v>
      </c>
      <c r="ER67" s="144" t="str">
        <f>IF('Design Fee'!PA73&gt;0,"✔","-")</f>
        <v>-</v>
      </c>
      <c r="ES67" s="144" t="str">
        <f>IF('Design Fee'!PB73&gt;0,"✔","-")</f>
        <v>-</v>
      </c>
      <c r="ET67" s="145"/>
    </row>
    <row r="68" spans="1:150" ht="3" hidden="1" customHeight="1" outlineLevel="1">
      <c r="B68" s="165"/>
      <c r="C68" s="168"/>
      <c r="F68" s="390"/>
      <c r="G68" s="390"/>
      <c r="H68" s="390"/>
      <c r="I68" s="569"/>
      <c r="J68" s="78"/>
      <c r="K68" s="147"/>
      <c r="L68" s="140"/>
      <c r="M68" s="166"/>
      <c r="N68" s="166"/>
      <c r="O68" s="166"/>
      <c r="P68" s="166"/>
      <c r="Q68" s="166"/>
      <c r="R68" s="124"/>
      <c r="S68" s="124"/>
      <c r="T68" s="124"/>
      <c r="U68" s="124"/>
      <c r="V68" s="124"/>
      <c r="W68" s="348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  <c r="AP68" s="126"/>
      <c r="AQ68" s="126"/>
      <c r="AR68" s="126"/>
      <c r="AS68" s="145"/>
      <c r="AT68" s="147"/>
      <c r="AU68" s="146"/>
      <c r="AV68" s="126"/>
      <c r="AW68" s="126"/>
      <c r="AX68" s="126"/>
      <c r="AY68" s="126"/>
      <c r="AZ68" s="126"/>
      <c r="BA68" s="126"/>
      <c r="BB68" s="126"/>
      <c r="BC68" s="126"/>
      <c r="BD68" s="126"/>
      <c r="BE68" s="126"/>
      <c r="BF68" s="127"/>
      <c r="BG68" s="126"/>
      <c r="BH68" s="126"/>
      <c r="BI68" s="126"/>
      <c r="BJ68" s="126"/>
      <c r="BK68" s="126"/>
      <c r="BL68" s="126"/>
      <c r="BM68" s="126"/>
      <c r="BN68" s="126"/>
      <c r="BO68" s="126"/>
      <c r="BP68" s="126"/>
      <c r="BQ68" s="145"/>
      <c r="BR68" s="126"/>
      <c r="BS68" s="126"/>
      <c r="BT68" s="126"/>
      <c r="BU68" s="126"/>
      <c r="BV68" s="126"/>
      <c r="BW68" s="126"/>
      <c r="BX68" s="126"/>
      <c r="BY68" s="126"/>
      <c r="BZ68" s="126"/>
      <c r="CA68" s="126"/>
      <c r="CB68" s="145"/>
      <c r="CC68" s="147"/>
      <c r="CD68" s="146"/>
      <c r="CE68" s="126"/>
      <c r="CF68" s="126"/>
      <c r="CG68" s="126"/>
      <c r="CH68" s="126"/>
      <c r="CI68" s="126"/>
      <c r="CJ68" s="126"/>
      <c r="CK68" s="126"/>
      <c r="CL68" s="126"/>
      <c r="CM68" s="126"/>
      <c r="CN68" s="126"/>
      <c r="CO68" s="127"/>
      <c r="CP68" s="126"/>
      <c r="CQ68" s="126"/>
      <c r="CR68" s="126"/>
      <c r="CS68" s="126"/>
      <c r="CT68" s="126"/>
      <c r="CU68" s="126"/>
      <c r="CV68" s="126"/>
      <c r="CW68" s="126"/>
      <c r="CX68" s="126"/>
      <c r="CY68" s="126"/>
      <c r="CZ68" s="145"/>
      <c r="DA68" s="126"/>
      <c r="DB68" s="126"/>
      <c r="DC68" s="126"/>
      <c r="DD68" s="126"/>
      <c r="DE68" s="126"/>
      <c r="DF68" s="126"/>
      <c r="DG68" s="126"/>
      <c r="DH68" s="126"/>
      <c r="DI68" s="126"/>
      <c r="DJ68" s="126"/>
      <c r="DK68" s="145"/>
      <c r="DL68" s="147"/>
      <c r="DM68" s="146"/>
      <c r="DN68" s="126"/>
      <c r="DO68" s="126"/>
      <c r="DP68" s="126"/>
      <c r="DQ68" s="126"/>
      <c r="DR68" s="126"/>
      <c r="DS68" s="126"/>
      <c r="DT68" s="126"/>
      <c r="DU68" s="126"/>
      <c r="DV68" s="126"/>
      <c r="DW68" s="126"/>
      <c r="DX68" s="127"/>
      <c r="DY68" s="126"/>
      <c r="DZ68" s="126"/>
      <c r="EA68" s="126"/>
      <c r="EB68" s="126"/>
      <c r="EC68" s="126"/>
      <c r="ED68" s="126"/>
      <c r="EE68" s="126"/>
      <c r="EF68" s="126"/>
      <c r="EG68" s="126"/>
      <c r="EH68" s="126"/>
      <c r="EI68" s="145"/>
      <c r="EJ68" s="126"/>
      <c r="EK68" s="126"/>
      <c r="EL68" s="126"/>
      <c r="EM68" s="126"/>
      <c r="EN68" s="126"/>
      <c r="EO68" s="126"/>
      <c r="EP68" s="126"/>
      <c r="EQ68" s="126"/>
      <c r="ER68" s="126"/>
      <c r="ES68" s="126"/>
      <c r="ET68" s="145"/>
    </row>
    <row r="69" spans="1:150" ht="11.85" hidden="1" customHeight="1" outlineLevel="1">
      <c r="B69" s="165"/>
      <c r="C69" s="129" t="s">
        <v>84</v>
      </c>
      <c r="D69" s="130" t="s">
        <v>85</v>
      </c>
      <c r="E69" s="389"/>
      <c r="F69" s="553">
        <f>SUM(F70:F77)</f>
        <v>24</v>
      </c>
      <c r="G69" s="553">
        <f>SUM(G70:G77)</f>
        <v>8</v>
      </c>
      <c r="H69" s="553">
        <f>SUM(H70:H77)</f>
        <v>3</v>
      </c>
      <c r="I69" s="572">
        <f>SUM(I70:I77)</f>
        <v>16</v>
      </c>
      <c r="J69" s="130"/>
      <c r="K69" s="678">
        <f>COUNTIF(K70:K77,"✔")</f>
        <v>8</v>
      </c>
      <c r="L69" s="132"/>
      <c r="M69" s="555">
        <f>COUNTIF(M70:M77,"✔")</f>
        <v>7</v>
      </c>
      <c r="N69" s="555">
        <f t="shared" ref="N69:V69" si="24">COUNTIF(N70:N77,"✔")</f>
        <v>3</v>
      </c>
      <c r="O69" s="555">
        <f t="shared" si="24"/>
        <v>0</v>
      </c>
      <c r="P69" s="555">
        <f t="shared" si="24"/>
        <v>0</v>
      </c>
      <c r="Q69" s="555">
        <f t="shared" si="24"/>
        <v>4</v>
      </c>
      <c r="R69" s="555">
        <f t="shared" si="24"/>
        <v>0</v>
      </c>
      <c r="S69" s="555">
        <f t="shared" si="24"/>
        <v>0</v>
      </c>
      <c r="T69" s="555">
        <f t="shared" si="24"/>
        <v>0</v>
      </c>
      <c r="U69" s="555">
        <f t="shared" si="24"/>
        <v>0</v>
      </c>
      <c r="V69" s="555">
        <f t="shared" si="24"/>
        <v>0</v>
      </c>
      <c r="W69" s="558"/>
      <c r="X69" s="555">
        <f t="shared" ref="X69:AG69" si="25">COUNTIF(X70:X77,"✔")</f>
        <v>0</v>
      </c>
      <c r="Y69" s="555">
        <f t="shared" si="25"/>
        <v>0</v>
      </c>
      <c r="Z69" s="555">
        <f t="shared" si="25"/>
        <v>0</v>
      </c>
      <c r="AA69" s="555">
        <f t="shared" si="25"/>
        <v>0</v>
      </c>
      <c r="AB69" s="555">
        <f t="shared" si="25"/>
        <v>0</v>
      </c>
      <c r="AC69" s="555">
        <f t="shared" si="25"/>
        <v>0</v>
      </c>
      <c r="AD69" s="555">
        <f t="shared" si="25"/>
        <v>0</v>
      </c>
      <c r="AE69" s="555">
        <f t="shared" si="25"/>
        <v>0</v>
      </c>
      <c r="AF69" s="555">
        <f t="shared" si="25"/>
        <v>0</v>
      </c>
      <c r="AG69" s="555">
        <f t="shared" si="25"/>
        <v>0</v>
      </c>
      <c r="AH69" s="556"/>
      <c r="AI69" s="555">
        <f t="shared" ref="AI69:AR69" si="26">COUNTIF(AI70:AI77,"✔")</f>
        <v>0</v>
      </c>
      <c r="AJ69" s="555">
        <f t="shared" si="26"/>
        <v>0</v>
      </c>
      <c r="AK69" s="555">
        <f t="shared" si="26"/>
        <v>0</v>
      </c>
      <c r="AL69" s="555">
        <f t="shared" si="26"/>
        <v>0</v>
      </c>
      <c r="AM69" s="555">
        <f t="shared" si="26"/>
        <v>0</v>
      </c>
      <c r="AN69" s="555">
        <f t="shared" si="26"/>
        <v>0</v>
      </c>
      <c r="AO69" s="555">
        <f t="shared" si="26"/>
        <v>0</v>
      </c>
      <c r="AP69" s="555">
        <f t="shared" si="26"/>
        <v>0</v>
      </c>
      <c r="AQ69" s="555">
        <f t="shared" si="26"/>
        <v>0</v>
      </c>
      <c r="AR69" s="555">
        <f t="shared" si="26"/>
        <v>0</v>
      </c>
      <c r="AS69" s="556"/>
      <c r="AT69" s="678">
        <f>COUNTIF(AT70:AT77,"✔")</f>
        <v>0</v>
      </c>
      <c r="AU69" s="557"/>
      <c r="AV69" s="555">
        <f t="shared" ref="AV69:DG69" si="27">COUNTIF(AV70:AV77,"✔")</f>
        <v>0</v>
      </c>
      <c r="AW69" s="555">
        <f t="shared" si="27"/>
        <v>0</v>
      </c>
      <c r="AX69" s="555">
        <f t="shared" si="27"/>
        <v>0</v>
      </c>
      <c r="AY69" s="555">
        <f t="shared" si="27"/>
        <v>0</v>
      </c>
      <c r="AZ69" s="555">
        <f t="shared" si="27"/>
        <v>0</v>
      </c>
      <c r="BA69" s="555">
        <f t="shared" si="27"/>
        <v>0</v>
      </c>
      <c r="BB69" s="555">
        <f t="shared" si="27"/>
        <v>0</v>
      </c>
      <c r="BC69" s="555">
        <f t="shared" si="27"/>
        <v>0</v>
      </c>
      <c r="BD69" s="555">
        <f t="shared" si="27"/>
        <v>0</v>
      </c>
      <c r="BE69" s="555">
        <f t="shared" si="27"/>
        <v>0</v>
      </c>
      <c r="BF69" s="555">
        <f t="shared" si="27"/>
        <v>0</v>
      </c>
      <c r="BG69" s="555">
        <f t="shared" si="27"/>
        <v>0</v>
      </c>
      <c r="BH69" s="555">
        <f t="shared" si="27"/>
        <v>0</v>
      </c>
      <c r="BI69" s="555">
        <f t="shared" si="27"/>
        <v>0</v>
      </c>
      <c r="BJ69" s="555">
        <f t="shared" si="27"/>
        <v>0</v>
      </c>
      <c r="BK69" s="555">
        <f t="shared" si="27"/>
        <v>0</v>
      </c>
      <c r="BL69" s="555">
        <f t="shared" si="27"/>
        <v>0</v>
      </c>
      <c r="BM69" s="555">
        <f t="shared" si="27"/>
        <v>0</v>
      </c>
      <c r="BN69" s="555">
        <f t="shared" si="27"/>
        <v>0</v>
      </c>
      <c r="BO69" s="555">
        <f t="shared" si="27"/>
        <v>0</v>
      </c>
      <c r="BP69" s="555">
        <f t="shared" si="27"/>
        <v>0</v>
      </c>
      <c r="BQ69" s="555">
        <f t="shared" si="27"/>
        <v>0</v>
      </c>
      <c r="BR69" s="555">
        <f t="shared" si="27"/>
        <v>0</v>
      </c>
      <c r="BS69" s="555">
        <f t="shared" si="27"/>
        <v>0</v>
      </c>
      <c r="BT69" s="555">
        <f t="shared" si="27"/>
        <v>0</v>
      </c>
      <c r="BU69" s="555">
        <f t="shared" si="27"/>
        <v>0</v>
      </c>
      <c r="BV69" s="555">
        <f t="shared" si="27"/>
        <v>0</v>
      </c>
      <c r="BW69" s="555">
        <f t="shared" si="27"/>
        <v>0</v>
      </c>
      <c r="BX69" s="555">
        <f t="shared" si="27"/>
        <v>0</v>
      </c>
      <c r="BY69" s="555">
        <f t="shared" si="27"/>
        <v>0</v>
      </c>
      <c r="BZ69" s="555">
        <f t="shared" si="27"/>
        <v>0</v>
      </c>
      <c r="CA69" s="555">
        <f t="shared" si="27"/>
        <v>0</v>
      </c>
      <c r="CB69" s="555">
        <f t="shared" si="27"/>
        <v>0</v>
      </c>
      <c r="CC69" s="678">
        <f>COUNTIF(CC70:CC77,"✔")</f>
        <v>8</v>
      </c>
      <c r="CD69" s="555">
        <f t="shared" si="27"/>
        <v>0</v>
      </c>
      <c r="CE69" s="555">
        <f t="shared" si="27"/>
        <v>7</v>
      </c>
      <c r="CF69" s="555">
        <f t="shared" si="27"/>
        <v>0</v>
      </c>
      <c r="CG69" s="555">
        <f t="shared" si="27"/>
        <v>0</v>
      </c>
      <c r="CH69" s="555">
        <f t="shared" si="27"/>
        <v>3</v>
      </c>
      <c r="CI69" s="555">
        <f t="shared" si="27"/>
        <v>4</v>
      </c>
      <c r="CJ69" s="555">
        <f t="shared" si="27"/>
        <v>2</v>
      </c>
      <c r="CK69" s="555">
        <f t="shared" si="27"/>
        <v>0</v>
      </c>
      <c r="CL69" s="555">
        <f t="shared" si="27"/>
        <v>0</v>
      </c>
      <c r="CM69" s="555">
        <f t="shared" si="27"/>
        <v>0</v>
      </c>
      <c r="CN69" s="555">
        <f t="shared" si="27"/>
        <v>2</v>
      </c>
      <c r="CO69" s="555">
        <f t="shared" si="27"/>
        <v>0</v>
      </c>
      <c r="CP69" s="555">
        <f t="shared" si="27"/>
        <v>0</v>
      </c>
      <c r="CQ69" s="555">
        <f t="shared" si="27"/>
        <v>0</v>
      </c>
      <c r="CR69" s="555">
        <f t="shared" si="27"/>
        <v>0</v>
      </c>
      <c r="CS69" s="555">
        <f t="shared" si="27"/>
        <v>0</v>
      </c>
      <c r="CT69" s="555">
        <f t="shared" si="27"/>
        <v>0</v>
      </c>
      <c r="CU69" s="555">
        <f t="shared" si="27"/>
        <v>0</v>
      </c>
      <c r="CV69" s="555">
        <f t="shared" si="27"/>
        <v>0</v>
      </c>
      <c r="CW69" s="555">
        <f t="shared" si="27"/>
        <v>0</v>
      </c>
      <c r="CX69" s="555">
        <f t="shared" si="27"/>
        <v>0</v>
      </c>
      <c r="CY69" s="555">
        <f t="shared" si="27"/>
        <v>0</v>
      </c>
      <c r="CZ69" s="555">
        <f t="shared" si="27"/>
        <v>0</v>
      </c>
      <c r="DA69" s="555">
        <f t="shared" si="27"/>
        <v>0</v>
      </c>
      <c r="DB69" s="555">
        <f t="shared" si="27"/>
        <v>0</v>
      </c>
      <c r="DC69" s="555">
        <f t="shared" si="27"/>
        <v>0</v>
      </c>
      <c r="DD69" s="555">
        <f t="shared" si="27"/>
        <v>0</v>
      </c>
      <c r="DE69" s="555">
        <f t="shared" si="27"/>
        <v>0</v>
      </c>
      <c r="DF69" s="555">
        <f t="shared" si="27"/>
        <v>0</v>
      </c>
      <c r="DG69" s="555">
        <f t="shared" si="27"/>
        <v>0</v>
      </c>
      <c r="DH69" s="555">
        <f t="shared" ref="DH69:ES69" si="28">COUNTIF(DH70:DH77,"✔")</f>
        <v>0</v>
      </c>
      <c r="DI69" s="555">
        <f t="shared" si="28"/>
        <v>0</v>
      </c>
      <c r="DJ69" s="555">
        <f t="shared" si="28"/>
        <v>0</v>
      </c>
      <c r="DK69" s="555">
        <f t="shared" si="28"/>
        <v>0</v>
      </c>
      <c r="DL69" s="678">
        <f>COUNTIF(DL70:DL77,"✔")</f>
        <v>8</v>
      </c>
      <c r="DM69" s="555">
        <f t="shared" si="28"/>
        <v>0</v>
      </c>
      <c r="DN69" s="555">
        <f t="shared" si="28"/>
        <v>7</v>
      </c>
      <c r="DO69" s="555">
        <f t="shared" si="28"/>
        <v>3</v>
      </c>
      <c r="DP69" s="555">
        <f t="shared" si="28"/>
        <v>0</v>
      </c>
      <c r="DQ69" s="555">
        <f t="shared" si="28"/>
        <v>0</v>
      </c>
      <c r="DR69" s="555">
        <f t="shared" si="28"/>
        <v>4</v>
      </c>
      <c r="DS69" s="555">
        <f t="shared" si="28"/>
        <v>3</v>
      </c>
      <c r="DT69" s="555">
        <f t="shared" si="28"/>
        <v>0</v>
      </c>
      <c r="DU69" s="555">
        <f t="shared" si="28"/>
        <v>0</v>
      </c>
      <c r="DV69" s="555">
        <f t="shared" si="28"/>
        <v>2</v>
      </c>
      <c r="DW69" s="555">
        <f t="shared" si="28"/>
        <v>1</v>
      </c>
      <c r="DX69" s="555">
        <f t="shared" si="28"/>
        <v>0</v>
      </c>
      <c r="DY69" s="555">
        <f t="shared" si="28"/>
        <v>0</v>
      </c>
      <c r="DZ69" s="555">
        <f t="shared" si="28"/>
        <v>0</v>
      </c>
      <c r="EA69" s="555">
        <f t="shared" si="28"/>
        <v>0</v>
      </c>
      <c r="EB69" s="555">
        <f t="shared" si="28"/>
        <v>0</v>
      </c>
      <c r="EC69" s="555">
        <f t="shared" si="28"/>
        <v>0</v>
      </c>
      <c r="ED69" s="555">
        <f t="shared" si="28"/>
        <v>0</v>
      </c>
      <c r="EE69" s="555">
        <f t="shared" si="28"/>
        <v>0</v>
      </c>
      <c r="EF69" s="555">
        <f t="shared" si="28"/>
        <v>0</v>
      </c>
      <c r="EG69" s="555">
        <f t="shared" si="28"/>
        <v>0</v>
      </c>
      <c r="EH69" s="555">
        <f t="shared" si="28"/>
        <v>0</v>
      </c>
      <c r="EI69" s="555">
        <f t="shared" si="28"/>
        <v>0</v>
      </c>
      <c r="EJ69" s="555">
        <f t="shared" si="28"/>
        <v>0</v>
      </c>
      <c r="EK69" s="555">
        <f t="shared" si="28"/>
        <v>0</v>
      </c>
      <c r="EL69" s="555">
        <f t="shared" si="28"/>
        <v>0</v>
      </c>
      <c r="EM69" s="555">
        <f t="shared" si="28"/>
        <v>0</v>
      </c>
      <c r="EN69" s="555">
        <f t="shared" si="28"/>
        <v>0</v>
      </c>
      <c r="EO69" s="555">
        <f t="shared" si="28"/>
        <v>0</v>
      </c>
      <c r="EP69" s="555">
        <f t="shared" si="28"/>
        <v>0</v>
      </c>
      <c r="EQ69" s="555">
        <f t="shared" si="28"/>
        <v>0</v>
      </c>
      <c r="ER69" s="555">
        <f t="shared" si="28"/>
        <v>0</v>
      </c>
      <c r="ES69" s="555">
        <f t="shared" si="28"/>
        <v>0</v>
      </c>
      <c r="ET69" s="160"/>
    </row>
    <row r="70" spans="1:150" ht="11.85" hidden="1" customHeight="1" outlineLevel="2">
      <c r="B70" s="165"/>
      <c r="C70" s="161" t="s">
        <v>86</v>
      </c>
      <c r="D70" s="163" t="s">
        <v>87</v>
      </c>
      <c r="E70" s="163"/>
      <c r="F70" s="554">
        <f>COUNTIF('Design Fee'!AU76,"&gt;0")+COUNTIF('Design Fee'!EO76,"&gt;0")+COUNTIF('Design Fee'!II76,"&gt;0")+COUNTIF('Design Fee'!ME76,"&gt;0")</f>
        <v>3</v>
      </c>
      <c r="G70" s="554">
        <f>COUNTIF('Design Fee'!AX76,"&gt;0")+COUNTIF('Design Fee'!ER76,"&gt;0")+COUNTIF('Design Fee'!IL76,"&gt;0")+COUNTIF('Design Fee'!MF76,"&gt;0")</f>
        <v>3</v>
      </c>
      <c r="H70" s="554">
        <f>COUNTIF('Design Fee'!AY76,"&gt;0")+COUNTIF('Design Fee'!ES76,"&gt;0")+COUNTIF('Design Fee'!IM76,"&gt;0")+COUNTIF('Design Fee'!MG76,"&gt;0")</f>
        <v>3</v>
      </c>
      <c r="I70" s="560">
        <f t="shared" ref="I70:I73" si="29">F70-G70</f>
        <v>0</v>
      </c>
      <c r="J70" s="78"/>
      <c r="K70" s="139" t="str">
        <f>IF('Design Fee'!AU76&gt;0,"✔","-")</f>
        <v>✔</v>
      </c>
      <c r="L70" s="140"/>
      <c r="M70" s="162" t="str">
        <f>IF('Design Fee'!AZ76&gt;0,"✔","-")</f>
        <v>-</v>
      </c>
      <c r="N70" s="162" t="str">
        <f>IF('Design Fee'!BA76&gt;0,"✔","-")</f>
        <v>-</v>
      </c>
      <c r="O70" s="162" t="str">
        <f>IF('Design Fee'!BB76&gt;0,"✔","-")</f>
        <v>-</v>
      </c>
      <c r="P70" s="162" t="str">
        <f>IF('Design Fee'!BC76&gt;0,"✔","-")</f>
        <v>-</v>
      </c>
      <c r="Q70" s="162" t="str">
        <f>IF('Design Fee'!BD76&gt;0,"✔","-")</f>
        <v>-</v>
      </c>
      <c r="R70" s="162" t="str">
        <f>IF('Design Fee'!BF76&gt;0,"✔","-")</f>
        <v>-</v>
      </c>
      <c r="S70" s="162" t="str">
        <f>IF('Design Fee'!BG76&gt;0,"✔","-")</f>
        <v>-</v>
      </c>
      <c r="T70" s="162" t="str">
        <f>IF('Design Fee'!BH76&gt;0,"✔","-")</f>
        <v>-</v>
      </c>
      <c r="U70" s="162" t="str">
        <f>IF('Design Fee'!BI76&gt;0,"✔","-")</f>
        <v>-</v>
      </c>
      <c r="V70" s="162" t="str">
        <f>IF('Design Fee'!BJ76&gt;0,"✔","-")</f>
        <v>-</v>
      </c>
      <c r="W70" s="348"/>
      <c r="X70" s="144" t="str">
        <f>IF('Design Fee'!CE76&gt;0,"✔","-")</f>
        <v>-</v>
      </c>
      <c r="Y70" s="144" t="str">
        <f>IF('Design Fee'!CF76&gt;0,"✔","-")</f>
        <v>-</v>
      </c>
      <c r="Z70" s="144" t="str">
        <f>IF('Design Fee'!CG76&gt;0,"✔","-")</f>
        <v>-</v>
      </c>
      <c r="AA70" s="144" t="str">
        <f>IF('Design Fee'!CH76&gt;0,"✔","-")</f>
        <v>-</v>
      </c>
      <c r="AB70" s="144" t="str">
        <f>IF('Design Fee'!CI76&gt;0,"✔","-")</f>
        <v>-</v>
      </c>
      <c r="AC70" s="144" t="str">
        <f>IF('Design Fee'!CK76&gt;0,"✔","-")</f>
        <v>-</v>
      </c>
      <c r="AD70" s="144" t="str">
        <f>IF('Design Fee'!CL76&gt;0,"✔","-")</f>
        <v>-</v>
      </c>
      <c r="AE70" s="144" t="str">
        <f>IF('Design Fee'!CM76&gt;0,"✔","-")</f>
        <v>-</v>
      </c>
      <c r="AF70" s="144" t="str">
        <f>IF('Design Fee'!CN76&gt;0,"✔","-")</f>
        <v>-</v>
      </c>
      <c r="AG70" s="144" t="str">
        <f>IF('Design Fee'!CO76&gt;0,"✔","-")</f>
        <v>-</v>
      </c>
      <c r="AH70" s="145"/>
      <c r="AI70" s="144" t="str">
        <f>IF('Design Fee'!DJ76&gt;0,"✔","-")</f>
        <v>-</v>
      </c>
      <c r="AJ70" s="144" t="str">
        <f>IF('Design Fee'!DK76&gt;0,"✔","-")</f>
        <v>-</v>
      </c>
      <c r="AK70" s="144" t="str">
        <f>IF('Design Fee'!DL76&gt;0,"✔","-")</f>
        <v>-</v>
      </c>
      <c r="AL70" s="144" t="str">
        <f>IF('Design Fee'!DM76&gt;0,"✔","-")</f>
        <v>-</v>
      </c>
      <c r="AM70" s="144" t="str">
        <f>IF('Design Fee'!DN76&gt;0,"✔","-")</f>
        <v>-</v>
      </c>
      <c r="AN70" s="144" t="str">
        <f>IF('Design Fee'!DP76&gt;0,"✔","-")</f>
        <v>-</v>
      </c>
      <c r="AO70" s="144" t="str">
        <f>IF('Design Fee'!DQ76&gt;0,"✔","-")</f>
        <v>-</v>
      </c>
      <c r="AP70" s="144" t="str">
        <f>IF('Design Fee'!DR76&gt;0,"✔","-")</f>
        <v>-</v>
      </c>
      <c r="AQ70" s="144" t="str">
        <f>IF('Design Fee'!DS76&gt;0,"✔","-")</f>
        <v>-</v>
      </c>
      <c r="AR70" s="144" t="str">
        <f>IF('Design Fee'!DT76&gt;0,"✔","-")</f>
        <v>-</v>
      </c>
      <c r="AS70" s="145"/>
      <c r="AT70" s="139" t="str">
        <f>IF('Design Fee'!EO76&gt;0,"✔","-")</f>
        <v>-</v>
      </c>
      <c r="AU70" s="146"/>
      <c r="AV70" s="162" t="str">
        <f>IF('Design Fee'!ET76&gt;0,"✔","-")</f>
        <v>-</v>
      </c>
      <c r="AW70" s="162" t="str">
        <f>IF('Design Fee'!EU76&gt;0,"✔","-")</f>
        <v>-</v>
      </c>
      <c r="AX70" s="162" t="str">
        <f>IF('Design Fee'!EV76&gt;0,"✔","-")</f>
        <v>-</v>
      </c>
      <c r="AY70" s="162" t="str">
        <f>IF('Design Fee'!EW76&gt;0,"✔","-")</f>
        <v>-</v>
      </c>
      <c r="AZ70" s="162" t="str">
        <f>IF('Design Fee'!EX76&gt;0,"✔","-")</f>
        <v>-</v>
      </c>
      <c r="BA70" s="162" t="str">
        <f>IF('Design Fee'!EZ76&gt;0,"✔","-")</f>
        <v>-</v>
      </c>
      <c r="BB70" s="162" t="str">
        <f>IF('Design Fee'!FA76&gt;0,"✔","-")</f>
        <v>-</v>
      </c>
      <c r="BC70" s="162" t="str">
        <f>IF('Design Fee'!FB76&gt;0,"✔","-")</f>
        <v>-</v>
      </c>
      <c r="BD70" s="162" t="str">
        <f>IF('Design Fee'!FC76&gt;0,"✔","-")</f>
        <v>-</v>
      </c>
      <c r="BE70" s="162" t="str">
        <f>IF('Design Fee'!FD76&gt;0,"✔","-")</f>
        <v>-</v>
      </c>
      <c r="BF70" s="127"/>
      <c r="BG70" s="144" t="str">
        <f>IF('Design Fee'!FY76&gt;0,"✔","-")</f>
        <v>-</v>
      </c>
      <c r="BH70" s="144" t="str">
        <f>IF('Design Fee'!FZ76&gt;0,"✔","-")</f>
        <v>-</v>
      </c>
      <c r="BI70" s="144" t="str">
        <f>IF('Design Fee'!GA76&gt;0,"✔","-")</f>
        <v>-</v>
      </c>
      <c r="BJ70" s="144" t="str">
        <f>IF('Design Fee'!GB76&gt;0,"✔","-")</f>
        <v>-</v>
      </c>
      <c r="BK70" s="144" t="str">
        <f>IF('Design Fee'!GC76&gt;0,"✔","-")</f>
        <v>-</v>
      </c>
      <c r="BL70" s="144" t="str">
        <f>IF('Design Fee'!GE76&gt;0,"✔","-")</f>
        <v>-</v>
      </c>
      <c r="BM70" s="144" t="str">
        <f>IF('Design Fee'!GF76&gt;0,"✔","-")</f>
        <v>-</v>
      </c>
      <c r="BN70" s="144" t="str">
        <f>IF('Design Fee'!GG76&gt;0,"✔","-")</f>
        <v>-</v>
      </c>
      <c r="BO70" s="144" t="str">
        <f>IF('Design Fee'!GH76&gt;0,"✔","-")</f>
        <v>-</v>
      </c>
      <c r="BP70" s="144" t="str">
        <f>IF('Design Fee'!GI76&gt;0,"✔","-")</f>
        <v>-</v>
      </c>
      <c r="BQ70" s="145"/>
      <c r="BR70" s="144" t="str">
        <f>IF('Design Fee'!HD76&gt;0,"✔","-")</f>
        <v>-</v>
      </c>
      <c r="BS70" s="144" t="str">
        <f>IF('Design Fee'!HE76&gt;0,"✔","-")</f>
        <v>-</v>
      </c>
      <c r="BT70" s="144" t="str">
        <f>IF('Design Fee'!HF76&gt;0,"✔","-")</f>
        <v>-</v>
      </c>
      <c r="BU70" s="144" t="str">
        <f>IF('Design Fee'!HG76&gt;0,"✔","-")</f>
        <v>-</v>
      </c>
      <c r="BV70" s="144" t="str">
        <f>IF('Design Fee'!HH76&gt;0,"✔","-")</f>
        <v>-</v>
      </c>
      <c r="BW70" s="144" t="str">
        <f>IF('Design Fee'!HJ76&gt;0,"✔","-")</f>
        <v>-</v>
      </c>
      <c r="BX70" s="144" t="str">
        <f>IF('Design Fee'!HK76&gt;0,"✔","-")</f>
        <v>-</v>
      </c>
      <c r="BY70" s="144" t="str">
        <f>IF('Design Fee'!HL76&gt;0,"✔","-")</f>
        <v>-</v>
      </c>
      <c r="BZ70" s="144" t="str">
        <f>IF('Design Fee'!HM76&gt;0,"✔","-")</f>
        <v>-</v>
      </c>
      <c r="CA70" s="144" t="str">
        <f>IF('Design Fee'!HN76&gt;0,"✔","-")</f>
        <v>-</v>
      </c>
      <c r="CB70" s="145"/>
      <c r="CC70" s="139" t="str">
        <f>IF('Design Fee'!II76&gt;0,"✔","-")</f>
        <v>✔</v>
      </c>
      <c r="CD70" s="146"/>
      <c r="CE70" s="162" t="str">
        <f>IF('Design Fee'!IN76&gt;0,"✔","-")</f>
        <v>-</v>
      </c>
      <c r="CF70" s="162" t="str">
        <f>IF('Design Fee'!IO76&gt;0,"✔","-")</f>
        <v>-</v>
      </c>
      <c r="CG70" s="162" t="str">
        <f>IF('Design Fee'!IP76&gt;0,"✔","-")</f>
        <v>-</v>
      </c>
      <c r="CH70" s="162" t="str">
        <f>IF('Design Fee'!IQ76&gt;0,"✔","-")</f>
        <v>-</v>
      </c>
      <c r="CI70" s="162" t="str">
        <f>IF('Design Fee'!IR76&gt;0,"✔","-")</f>
        <v>-</v>
      </c>
      <c r="CJ70" s="162" t="str">
        <f>IF('Design Fee'!IT76&gt;0,"✔","-")</f>
        <v>-</v>
      </c>
      <c r="CK70" s="162" t="str">
        <f>IF('Design Fee'!IU76&gt;0,"✔","-")</f>
        <v>-</v>
      </c>
      <c r="CL70" s="162" t="str">
        <f>IF('Design Fee'!IV76&gt;0,"✔","-")</f>
        <v>-</v>
      </c>
      <c r="CM70" s="162" t="str">
        <f>IF('Design Fee'!IW76&gt;0,"✔","-")</f>
        <v>-</v>
      </c>
      <c r="CN70" s="162" t="str">
        <f>IF('Design Fee'!IX76&gt;0,"✔","-")</f>
        <v>-</v>
      </c>
      <c r="CO70" s="127"/>
      <c r="CP70" s="144" t="str">
        <f>IF('Design Fee'!JS76&gt;0,"✔","-")</f>
        <v>-</v>
      </c>
      <c r="CQ70" s="144" t="str">
        <f>IF('Design Fee'!JT76&gt;0,"✔","-")</f>
        <v>-</v>
      </c>
      <c r="CR70" s="144" t="str">
        <f>IF('Design Fee'!JU76&gt;0,"✔","-")</f>
        <v>-</v>
      </c>
      <c r="CS70" s="144" t="str">
        <f>IF('Design Fee'!JV76&gt;0,"✔","-")</f>
        <v>-</v>
      </c>
      <c r="CT70" s="144" t="str">
        <f>IF('Design Fee'!JW76&gt;0,"✔","-")</f>
        <v>-</v>
      </c>
      <c r="CU70" s="144" t="str">
        <f>IF('Design Fee'!JY76&gt;0,"✔","-")</f>
        <v>-</v>
      </c>
      <c r="CV70" s="144" t="str">
        <f>IF('Design Fee'!JZ76&gt;0,"✔","-")</f>
        <v>-</v>
      </c>
      <c r="CW70" s="144" t="str">
        <f>IF('Design Fee'!KA76&gt;0,"✔","-")</f>
        <v>-</v>
      </c>
      <c r="CX70" s="144" t="str">
        <f>IF('Design Fee'!KB76&gt;0,"✔","-")</f>
        <v>-</v>
      </c>
      <c r="CY70" s="144" t="str">
        <f>IF('Design Fee'!KC76&gt;0,"✔","-")</f>
        <v>-</v>
      </c>
      <c r="CZ70" s="145"/>
      <c r="DA70" s="144" t="str">
        <f>IF('Design Fee'!KX76&gt;0,"✔","-")</f>
        <v>-</v>
      </c>
      <c r="DB70" s="144" t="str">
        <f>IF('Design Fee'!KY76&gt;0,"✔","-")</f>
        <v>-</v>
      </c>
      <c r="DC70" s="144" t="str">
        <f>IF('Design Fee'!KZ76&gt;0,"✔","-")</f>
        <v>-</v>
      </c>
      <c r="DD70" s="144" t="str">
        <f>IF('Design Fee'!LA76&gt;0,"✔","-")</f>
        <v>-</v>
      </c>
      <c r="DE70" s="144" t="str">
        <f>IF('Design Fee'!LB76&gt;0,"✔","-")</f>
        <v>-</v>
      </c>
      <c r="DF70" s="144" t="str">
        <f>IF('Design Fee'!LD76&gt;0,"✔","-")</f>
        <v>-</v>
      </c>
      <c r="DG70" s="144" t="str">
        <f>IF('Design Fee'!LE76&gt;0,"✔","-")</f>
        <v>-</v>
      </c>
      <c r="DH70" s="144" t="str">
        <f>IF('Design Fee'!LF76&gt;0,"✔","-")</f>
        <v>-</v>
      </c>
      <c r="DI70" s="144" t="str">
        <f>IF('Design Fee'!LG76&gt;0,"✔","-")</f>
        <v>-</v>
      </c>
      <c r="DJ70" s="144" t="str">
        <f>IF('Design Fee'!LH76&gt;0,"✔","-")</f>
        <v>-</v>
      </c>
      <c r="DK70" s="145"/>
      <c r="DL70" s="139" t="str">
        <f>IF('Design Fee'!MC76&gt;0,"✔","-")</f>
        <v>✔</v>
      </c>
      <c r="DM70" s="146"/>
      <c r="DN70" s="162" t="str">
        <f>IF('Design Fee'!MH76&gt;0,"✔","-")</f>
        <v>-</v>
      </c>
      <c r="DO70" s="162" t="str">
        <f>IF('Design Fee'!MI76&gt;0,"✔","-")</f>
        <v>-</v>
      </c>
      <c r="DP70" s="162" t="str">
        <f>IF('Design Fee'!MJ76&gt;0,"✔","-")</f>
        <v>-</v>
      </c>
      <c r="DQ70" s="162" t="str">
        <f>IF('Design Fee'!MK76&gt;0,"✔","-")</f>
        <v>-</v>
      </c>
      <c r="DR70" s="162" t="str">
        <f>IF('Design Fee'!ML76&gt;0,"✔","-")</f>
        <v>-</v>
      </c>
      <c r="DS70" s="162" t="str">
        <f>IF('Design Fee'!MN76&gt;0,"✔","-")</f>
        <v>-</v>
      </c>
      <c r="DT70" s="162" t="str">
        <f>IF('Design Fee'!MO76&gt;0,"✔","-")</f>
        <v>-</v>
      </c>
      <c r="DU70" s="162" t="str">
        <f>IF('Design Fee'!MP76&gt;0,"✔","-")</f>
        <v>-</v>
      </c>
      <c r="DV70" s="162" t="str">
        <f>IF('Design Fee'!MQ76&gt;0,"✔","-")</f>
        <v>-</v>
      </c>
      <c r="DW70" s="162" t="str">
        <f>IF('Design Fee'!MR76&gt;0,"✔","-")</f>
        <v>-</v>
      </c>
      <c r="DX70" s="127"/>
      <c r="DY70" s="144" t="str">
        <f>IF('Design Fee'!NM76&gt;0,"✔","-")</f>
        <v>-</v>
      </c>
      <c r="DZ70" s="144" t="str">
        <f>IF('Design Fee'!NN76&gt;0,"✔","-")</f>
        <v>-</v>
      </c>
      <c r="EA70" s="144" t="str">
        <f>IF('Design Fee'!NO76&gt;0,"✔","-")</f>
        <v>-</v>
      </c>
      <c r="EB70" s="144" t="str">
        <f>IF('Design Fee'!NP76&gt;0,"✔","-")</f>
        <v>-</v>
      </c>
      <c r="EC70" s="144" t="str">
        <f>IF('Design Fee'!NQ76&gt;0,"✔","-")</f>
        <v>-</v>
      </c>
      <c r="ED70" s="144" t="str">
        <f>IF('Design Fee'!NS76&gt;0,"✔","-")</f>
        <v>-</v>
      </c>
      <c r="EE70" s="144" t="str">
        <f>IF('Design Fee'!NT76&gt;0,"✔","-")</f>
        <v>-</v>
      </c>
      <c r="EF70" s="144" t="str">
        <f>IF('Design Fee'!NU76&gt;0,"✔","-")</f>
        <v>-</v>
      </c>
      <c r="EG70" s="144" t="str">
        <f>IF('Design Fee'!NV76&gt;0,"✔","-")</f>
        <v>-</v>
      </c>
      <c r="EH70" s="144" t="str">
        <f>IF('Design Fee'!NW76&gt;0,"✔","-")</f>
        <v>-</v>
      </c>
      <c r="EI70" s="145"/>
      <c r="EJ70" s="144" t="str">
        <f>IF('Design Fee'!OR76&gt;0,"✔","-")</f>
        <v>-</v>
      </c>
      <c r="EK70" s="144" t="str">
        <f>IF('Design Fee'!OS76&gt;0,"✔","-")</f>
        <v>-</v>
      </c>
      <c r="EL70" s="144" t="str">
        <f>IF('Design Fee'!OT76&gt;0,"✔","-")</f>
        <v>-</v>
      </c>
      <c r="EM70" s="144" t="str">
        <f>IF('Design Fee'!OU76&gt;0,"✔","-")</f>
        <v>-</v>
      </c>
      <c r="EN70" s="144" t="str">
        <f>IF('Design Fee'!OV76&gt;0,"✔","-")</f>
        <v>-</v>
      </c>
      <c r="EO70" s="144" t="str">
        <f>IF('Design Fee'!OX76&gt;0,"✔","-")</f>
        <v>-</v>
      </c>
      <c r="EP70" s="144" t="str">
        <f>IF('Design Fee'!OY76&gt;0,"✔","-")</f>
        <v>-</v>
      </c>
      <c r="EQ70" s="144" t="str">
        <f>IF('Design Fee'!OZ76&gt;0,"✔","-")</f>
        <v>-</v>
      </c>
      <c r="ER70" s="144" t="str">
        <f>IF('Design Fee'!PA76&gt;0,"✔","-")</f>
        <v>-</v>
      </c>
      <c r="ES70" s="144" t="str">
        <f>IF('Design Fee'!PB76&gt;0,"✔","-")</f>
        <v>-</v>
      </c>
      <c r="ET70" s="145"/>
    </row>
    <row r="71" spans="1:150" ht="11.85" hidden="1" customHeight="1" outlineLevel="2">
      <c r="B71" s="165"/>
      <c r="C71" s="161" t="s">
        <v>88</v>
      </c>
      <c r="D71" s="163" t="s">
        <v>89</v>
      </c>
      <c r="E71" s="163"/>
      <c r="F71" s="554">
        <f>COUNTIF('Design Fee'!AU77,"&gt;0")+COUNTIF('Design Fee'!EO77,"&gt;0")+COUNTIF('Design Fee'!II77,"&gt;0")+COUNTIF('Design Fee'!ME77,"&gt;0")</f>
        <v>3</v>
      </c>
      <c r="G71" s="554">
        <f>COUNTIF('Design Fee'!AX77,"&gt;0")+COUNTIF('Design Fee'!ER77,"&gt;0")+COUNTIF('Design Fee'!IL77,"&gt;0")+COUNTIF('Design Fee'!MF77,"&gt;0")</f>
        <v>1</v>
      </c>
      <c r="H71" s="554">
        <f>COUNTIF('Design Fee'!AY77,"&gt;0")+COUNTIF('Design Fee'!ES77,"&gt;0")+COUNTIF('Design Fee'!IM77,"&gt;0")+COUNTIF('Design Fee'!MG77,"&gt;0")</f>
        <v>0</v>
      </c>
      <c r="I71" s="560">
        <f t="shared" si="29"/>
        <v>2</v>
      </c>
      <c r="J71" s="78"/>
      <c r="K71" s="139" t="str">
        <f>IF('Design Fee'!AU77&gt;0,"✔","-")</f>
        <v>✔</v>
      </c>
      <c r="L71" s="140"/>
      <c r="M71" s="162" t="str">
        <f>IF('Design Fee'!AZ77&gt;0,"✔","-")</f>
        <v>✔</v>
      </c>
      <c r="N71" s="162" t="str">
        <f>IF('Design Fee'!BA77&gt;0,"✔","-")</f>
        <v>✔</v>
      </c>
      <c r="O71" s="162" t="str">
        <f>IF('Design Fee'!BB77&gt;0,"✔","-")</f>
        <v>-</v>
      </c>
      <c r="P71" s="162" t="str">
        <f>IF('Design Fee'!BC77&gt;0,"✔","-")</f>
        <v>-</v>
      </c>
      <c r="Q71" s="162" t="str">
        <f>IF('Design Fee'!BD77&gt;0,"✔","-")</f>
        <v>-</v>
      </c>
      <c r="R71" s="162" t="str">
        <f>IF('Design Fee'!BF77&gt;0,"✔","-")</f>
        <v>-</v>
      </c>
      <c r="S71" s="162" t="str">
        <f>IF('Design Fee'!BG77&gt;0,"✔","-")</f>
        <v>-</v>
      </c>
      <c r="T71" s="162" t="str">
        <f>IF('Design Fee'!BH77&gt;0,"✔","-")</f>
        <v>-</v>
      </c>
      <c r="U71" s="162" t="str">
        <f>IF('Design Fee'!BI77&gt;0,"✔","-")</f>
        <v>-</v>
      </c>
      <c r="V71" s="162" t="str">
        <f>IF('Design Fee'!BJ77&gt;0,"✔","-")</f>
        <v>-</v>
      </c>
      <c r="W71" s="348"/>
      <c r="X71" s="144" t="str">
        <f>IF('Design Fee'!CE77&gt;0,"✔","-")</f>
        <v>-</v>
      </c>
      <c r="Y71" s="144" t="str">
        <f>IF('Design Fee'!CF77&gt;0,"✔","-")</f>
        <v>-</v>
      </c>
      <c r="Z71" s="144" t="str">
        <f>IF('Design Fee'!CG77&gt;0,"✔","-")</f>
        <v>-</v>
      </c>
      <c r="AA71" s="144" t="str">
        <f>IF('Design Fee'!CH77&gt;0,"✔","-")</f>
        <v>-</v>
      </c>
      <c r="AB71" s="144" t="str">
        <f>IF('Design Fee'!CI77&gt;0,"✔","-")</f>
        <v>-</v>
      </c>
      <c r="AC71" s="144" t="str">
        <f>IF('Design Fee'!CK77&gt;0,"✔","-")</f>
        <v>-</v>
      </c>
      <c r="AD71" s="144" t="str">
        <f>IF('Design Fee'!CL77&gt;0,"✔","-")</f>
        <v>-</v>
      </c>
      <c r="AE71" s="144" t="str">
        <f>IF('Design Fee'!CM77&gt;0,"✔","-")</f>
        <v>-</v>
      </c>
      <c r="AF71" s="144" t="str">
        <f>IF('Design Fee'!CN77&gt;0,"✔","-")</f>
        <v>-</v>
      </c>
      <c r="AG71" s="144" t="str">
        <f>IF('Design Fee'!CO77&gt;0,"✔","-")</f>
        <v>-</v>
      </c>
      <c r="AH71" s="145"/>
      <c r="AI71" s="144" t="str">
        <f>IF('Design Fee'!DJ77&gt;0,"✔","-")</f>
        <v>-</v>
      </c>
      <c r="AJ71" s="144" t="str">
        <f>IF('Design Fee'!DK77&gt;0,"✔","-")</f>
        <v>-</v>
      </c>
      <c r="AK71" s="144" t="str">
        <f>IF('Design Fee'!DL77&gt;0,"✔","-")</f>
        <v>-</v>
      </c>
      <c r="AL71" s="144" t="str">
        <f>IF('Design Fee'!DM77&gt;0,"✔","-")</f>
        <v>-</v>
      </c>
      <c r="AM71" s="144" t="str">
        <f>IF('Design Fee'!DN77&gt;0,"✔","-")</f>
        <v>-</v>
      </c>
      <c r="AN71" s="144" t="str">
        <f>IF('Design Fee'!DP77&gt;0,"✔","-")</f>
        <v>-</v>
      </c>
      <c r="AO71" s="144" t="str">
        <f>IF('Design Fee'!DQ77&gt;0,"✔","-")</f>
        <v>-</v>
      </c>
      <c r="AP71" s="144" t="str">
        <f>IF('Design Fee'!DR77&gt;0,"✔","-")</f>
        <v>-</v>
      </c>
      <c r="AQ71" s="144" t="str">
        <f>IF('Design Fee'!DS77&gt;0,"✔","-")</f>
        <v>-</v>
      </c>
      <c r="AR71" s="144" t="str">
        <f>IF('Design Fee'!DT77&gt;0,"✔","-")</f>
        <v>-</v>
      </c>
      <c r="AS71" s="145"/>
      <c r="AT71" s="139" t="str">
        <f>IF('Design Fee'!EO77&gt;0,"✔","-")</f>
        <v>-</v>
      </c>
      <c r="AU71" s="146"/>
      <c r="AV71" s="162" t="str">
        <f>IF('Design Fee'!ET77&gt;0,"✔","-")</f>
        <v>-</v>
      </c>
      <c r="AW71" s="162" t="str">
        <f>IF('Design Fee'!EU77&gt;0,"✔","-")</f>
        <v>-</v>
      </c>
      <c r="AX71" s="162" t="str">
        <f>IF('Design Fee'!EV77&gt;0,"✔","-")</f>
        <v>-</v>
      </c>
      <c r="AY71" s="162" t="str">
        <f>IF('Design Fee'!EW77&gt;0,"✔","-")</f>
        <v>-</v>
      </c>
      <c r="AZ71" s="162" t="str">
        <f>IF('Design Fee'!EX77&gt;0,"✔","-")</f>
        <v>-</v>
      </c>
      <c r="BA71" s="162" t="str">
        <f>IF('Design Fee'!EZ77&gt;0,"✔","-")</f>
        <v>-</v>
      </c>
      <c r="BB71" s="162" t="str">
        <f>IF('Design Fee'!FA77&gt;0,"✔","-")</f>
        <v>-</v>
      </c>
      <c r="BC71" s="162" t="str">
        <f>IF('Design Fee'!FB77&gt;0,"✔","-")</f>
        <v>-</v>
      </c>
      <c r="BD71" s="162" t="str">
        <f>IF('Design Fee'!FC77&gt;0,"✔","-")</f>
        <v>-</v>
      </c>
      <c r="BE71" s="162" t="str">
        <f>IF('Design Fee'!FD77&gt;0,"✔","-")</f>
        <v>-</v>
      </c>
      <c r="BF71" s="127"/>
      <c r="BG71" s="144" t="str">
        <f>IF('Design Fee'!FY77&gt;0,"✔","-")</f>
        <v>-</v>
      </c>
      <c r="BH71" s="144" t="str">
        <f>IF('Design Fee'!FZ77&gt;0,"✔","-")</f>
        <v>-</v>
      </c>
      <c r="BI71" s="144" t="str">
        <f>IF('Design Fee'!GA77&gt;0,"✔","-")</f>
        <v>-</v>
      </c>
      <c r="BJ71" s="144" t="str">
        <f>IF('Design Fee'!GB77&gt;0,"✔","-")</f>
        <v>-</v>
      </c>
      <c r="BK71" s="144" t="str">
        <f>IF('Design Fee'!GC77&gt;0,"✔","-")</f>
        <v>-</v>
      </c>
      <c r="BL71" s="144" t="str">
        <f>IF('Design Fee'!GE77&gt;0,"✔","-")</f>
        <v>-</v>
      </c>
      <c r="BM71" s="144" t="str">
        <f>IF('Design Fee'!GF77&gt;0,"✔","-")</f>
        <v>-</v>
      </c>
      <c r="BN71" s="144" t="str">
        <f>IF('Design Fee'!GG77&gt;0,"✔","-")</f>
        <v>-</v>
      </c>
      <c r="BO71" s="144" t="str">
        <f>IF('Design Fee'!GH77&gt;0,"✔","-")</f>
        <v>-</v>
      </c>
      <c r="BP71" s="144" t="str">
        <f>IF('Design Fee'!GI77&gt;0,"✔","-")</f>
        <v>-</v>
      </c>
      <c r="BQ71" s="145"/>
      <c r="BR71" s="144" t="str">
        <f>IF('Design Fee'!HD77&gt;0,"✔","-")</f>
        <v>-</v>
      </c>
      <c r="BS71" s="144" t="str">
        <f>IF('Design Fee'!HE77&gt;0,"✔","-")</f>
        <v>-</v>
      </c>
      <c r="BT71" s="144" t="str">
        <f>IF('Design Fee'!HF77&gt;0,"✔","-")</f>
        <v>-</v>
      </c>
      <c r="BU71" s="144" t="str">
        <f>IF('Design Fee'!HG77&gt;0,"✔","-")</f>
        <v>-</v>
      </c>
      <c r="BV71" s="144" t="str">
        <f>IF('Design Fee'!HH77&gt;0,"✔","-")</f>
        <v>-</v>
      </c>
      <c r="BW71" s="144" t="str">
        <f>IF('Design Fee'!HJ77&gt;0,"✔","-")</f>
        <v>-</v>
      </c>
      <c r="BX71" s="144" t="str">
        <f>IF('Design Fee'!HK77&gt;0,"✔","-")</f>
        <v>-</v>
      </c>
      <c r="BY71" s="144" t="str">
        <f>IF('Design Fee'!HL77&gt;0,"✔","-")</f>
        <v>-</v>
      </c>
      <c r="BZ71" s="144" t="str">
        <f>IF('Design Fee'!HM77&gt;0,"✔","-")</f>
        <v>-</v>
      </c>
      <c r="CA71" s="144" t="str">
        <f>IF('Design Fee'!HN77&gt;0,"✔","-")</f>
        <v>-</v>
      </c>
      <c r="CB71" s="145"/>
      <c r="CC71" s="139" t="str">
        <f>IF('Design Fee'!II77&gt;0,"✔","-")</f>
        <v>✔</v>
      </c>
      <c r="CD71" s="146"/>
      <c r="CE71" s="162" t="str">
        <f>IF('Design Fee'!IN77&gt;0,"✔","-")</f>
        <v>✔</v>
      </c>
      <c r="CF71" s="162" t="str">
        <f>IF('Design Fee'!IO77&gt;0,"✔","-")</f>
        <v>-</v>
      </c>
      <c r="CG71" s="162" t="str">
        <f>IF('Design Fee'!IP77&gt;0,"✔","-")</f>
        <v>-</v>
      </c>
      <c r="CH71" s="162" t="str">
        <f>IF('Design Fee'!IQ77&gt;0,"✔","-")</f>
        <v>✔</v>
      </c>
      <c r="CI71" s="162" t="str">
        <f>IF('Design Fee'!IR77&gt;0,"✔","-")</f>
        <v>-</v>
      </c>
      <c r="CJ71" s="162" t="str">
        <f>IF('Design Fee'!IT77&gt;0,"✔","-")</f>
        <v>-</v>
      </c>
      <c r="CK71" s="162" t="str">
        <f>IF('Design Fee'!IU77&gt;0,"✔","-")</f>
        <v>-</v>
      </c>
      <c r="CL71" s="162" t="str">
        <f>IF('Design Fee'!IV77&gt;0,"✔","-")</f>
        <v>-</v>
      </c>
      <c r="CM71" s="162" t="str">
        <f>IF('Design Fee'!IW77&gt;0,"✔","-")</f>
        <v>-</v>
      </c>
      <c r="CN71" s="162" t="str">
        <f>IF('Design Fee'!IX77&gt;0,"✔","-")</f>
        <v>-</v>
      </c>
      <c r="CO71" s="127"/>
      <c r="CP71" s="144" t="str">
        <f>IF('Design Fee'!JS77&gt;0,"✔","-")</f>
        <v>-</v>
      </c>
      <c r="CQ71" s="144" t="str">
        <f>IF('Design Fee'!JT77&gt;0,"✔","-")</f>
        <v>-</v>
      </c>
      <c r="CR71" s="144" t="str">
        <f>IF('Design Fee'!JU77&gt;0,"✔","-")</f>
        <v>-</v>
      </c>
      <c r="CS71" s="144" t="str">
        <f>IF('Design Fee'!JV77&gt;0,"✔","-")</f>
        <v>-</v>
      </c>
      <c r="CT71" s="144" t="str">
        <f>IF('Design Fee'!JW77&gt;0,"✔","-")</f>
        <v>-</v>
      </c>
      <c r="CU71" s="144" t="str">
        <f>IF('Design Fee'!JY77&gt;0,"✔","-")</f>
        <v>-</v>
      </c>
      <c r="CV71" s="144" t="str">
        <f>IF('Design Fee'!JZ77&gt;0,"✔","-")</f>
        <v>-</v>
      </c>
      <c r="CW71" s="144" t="str">
        <f>IF('Design Fee'!KA77&gt;0,"✔","-")</f>
        <v>-</v>
      </c>
      <c r="CX71" s="144" t="str">
        <f>IF('Design Fee'!KB77&gt;0,"✔","-")</f>
        <v>-</v>
      </c>
      <c r="CY71" s="144" t="str">
        <f>IF('Design Fee'!KC77&gt;0,"✔","-")</f>
        <v>-</v>
      </c>
      <c r="CZ71" s="145"/>
      <c r="DA71" s="144" t="str">
        <f>IF('Design Fee'!KX77&gt;0,"✔","-")</f>
        <v>-</v>
      </c>
      <c r="DB71" s="144" t="str">
        <f>IF('Design Fee'!KY77&gt;0,"✔","-")</f>
        <v>-</v>
      </c>
      <c r="DC71" s="144" t="str">
        <f>IF('Design Fee'!KZ77&gt;0,"✔","-")</f>
        <v>-</v>
      </c>
      <c r="DD71" s="144" t="str">
        <f>IF('Design Fee'!LA77&gt;0,"✔","-")</f>
        <v>-</v>
      </c>
      <c r="DE71" s="144" t="str">
        <f>IF('Design Fee'!LB77&gt;0,"✔","-")</f>
        <v>-</v>
      </c>
      <c r="DF71" s="144" t="str">
        <f>IF('Design Fee'!LD77&gt;0,"✔","-")</f>
        <v>-</v>
      </c>
      <c r="DG71" s="144" t="str">
        <f>IF('Design Fee'!LE77&gt;0,"✔","-")</f>
        <v>-</v>
      </c>
      <c r="DH71" s="144" t="str">
        <f>IF('Design Fee'!LF77&gt;0,"✔","-")</f>
        <v>-</v>
      </c>
      <c r="DI71" s="144" t="str">
        <f>IF('Design Fee'!LG77&gt;0,"✔","-")</f>
        <v>-</v>
      </c>
      <c r="DJ71" s="144" t="str">
        <f>IF('Design Fee'!LH77&gt;0,"✔","-")</f>
        <v>-</v>
      </c>
      <c r="DK71" s="145"/>
      <c r="DL71" s="139" t="str">
        <f>IF('Design Fee'!MC77&gt;0,"✔","-")</f>
        <v>✔</v>
      </c>
      <c r="DM71" s="146"/>
      <c r="DN71" s="162" t="str">
        <f>IF('Design Fee'!MH77&gt;0,"✔","-")</f>
        <v>✔</v>
      </c>
      <c r="DO71" s="162" t="str">
        <f>IF('Design Fee'!MI77&gt;0,"✔","-")</f>
        <v>✔</v>
      </c>
      <c r="DP71" s="162" t="str">
        <f>IF('Design Fee'!MJ77&gt;0,"✔","-")</f>
        <v>-</v>
      </c>
      <c r="DQ71" s="162" t="str">
        <f>IF('Design Fee'!MK77&gt;0,"✔","-")</f>
        <v>-</v>
      </c>
      <c r="DR71" s="162" t="str">
        <f>IF('Design Fee'!ML77&gt;0,"✔","-")</f>
        <v>-</v>
      </c>
      <c r="DS71" s="162" t="str">
        <f>IF('Design Fee'!MN77&gt;0,"✔","-")</f>
        <v>✔</v>
      </c>
      <c r="DT71" s="162" t="str">
        <f>IF('Design Fee'!MO77&gt;0,"✔","-")</f>
        <v>-</v>
      </c>
      <c r="DU71" s="162" t="str">
        <f>IF('Design Fee'!MP77&gt;0,"✔","-")</f>
        <v>-</v>
      </c>
      <c r="DV71" s="162" t="str">
        <f>IF('Design Fee'!MQ77&gt;0,"✔","-")</f>
        <v>✔</v>
      </c>
      <c r="DW71" s="162" t="str">
        <f>IF('Design Fee'!MR77&gt;0,"✔","-")</f>
        <v>-</v>
      </c>
      <c r="DX71" s="127"/>
      <c r="DY71" s="144" t="str">
        <f>IF('Design Fee'!NM77&gt;0,"✔","-")</f>
        <v>-</v>
      </c>
      <c r="DZ71" s="144" t="str">
        <f>IF('Design Fee'!NN77&gt;0,"✔","-")</f>
        <v>-</v>
      </c>
      <c r="EA71" s="144" t="str">
        <f>IF('Design Fee'!NO77&gt;0,"✔","-")</f>
        <v>-</v>
      </c>
      <c r="EB71" s="144" t="str">
        <f>IF('Design Fee'!NP77&gt;0,"✔","-")</f>
        <v>-</v>
      </c>
      <c r="EC71" s="144" t="str">
        <f>IF('Design Fee'!NQ77&gt;0,"✔","-")</f>
        <v>-</v>
      </c>
      <c r="ED71" s="144" t="str">
        <f>IF('Design Fee'!NS77&gt;0,"✔","-")</f>
        <v>-</v>
      </c>
      <c r="EE71" s="144" t="str">
        <f>IF('Design Fee'!NT77&gt;0,"✔","-")</f>
        <v>-</v>
      </c>
      <c r="EF71" s="144" t="str">
        <f>IF('Design Fee'!NU77&gt;0,"✔","-")</f>
        <v>-</v>
      </c>
      <c r="EG71" s="144" t="str">
        <f>IF('Design Fee'!NV77&gt;0,"✔","-")</f>
        <v>-</v>
      </c>
      <c r="EH71" s="144" t="str">
        <f>IF('Design Fee'!NW77&gt;0,"✔","-")</f>
        <v>-</v>
      </c>
      <c r="EI71" s="145"/>
      <c r="EJ71" s="144" t="str">
        <f>IF('Design Fee'!OR77&gt;0,"✔","-")</f>
        <v>-</v>
      </c>
      <c r="EK71" s="144" t="str">
        <f>IF('Design Fee'!OS77&gt;0,"✔","-")</f>
        <v>-</v>
      </c>
      <c r="EL71" s="144" t="str">
        <f>IF('Design Fee'!OT77&gt;0,"✔","-")</f>
        <v>-</v>
      </c>
      <c r="EM71" s="144" t="str">
        <f>IF('Design Fee'!OU77&gt;0,"✔","-")</f>
        <v>-</v>
      </c>
      <c r="EN71" s="144" t="str">
        <f>IF('Design Fee'!OV77&gt;0,"✔","-")</f>
        <v>-</v>
      </c>
      <c r="EO71" s="144" t="str">
        <f>IF('Design Fee'!OX77&gt;0,"✔","-")</f>
        <v>-</v>
      </c>
      <c r="EP71" s="144" t="str">
        <f>IF('Design Fee'!OY77&gt;0,"✔","-")</f>
        <v>-</v>
      </c>
      <c r="EQ71" s="144" t="str">
        <f>IF('Design Fee'!OZ77&gt;0,"✔","-")</f>
        <v>-</v>
      </c>
      <c r="ER71" s="144" t="str">
        <f>IF('Design Fee'!PA77&gt;0,"✔","-")</f>
        <v>-</v>
      </c>
      <c r="ES71" s="144" t="str">
        <f>IF('Design Fee'!PB77&gt;0,"✔","-")</f>
        <v>-</v>
      </c>
      <c r="ET71" s="145"/>
    </row>
    <row r="72" spans="1:150" ht="11.85" hidden="1" customHeight="1" outlineLevel="2">
      <c r="B72" s="165"/>
      <c r="C72" s="161" t="s">
        <v>90</v>
      </c>
      <c r="D72" s="163" t="s">
        <v>91</v>
      </c>
      <c r="E72" s="163"/>
      <c r="F72" s="554">
        <f>COUNTIF('Design Fee'!AU78,"&gt;0")+COUNTIF('Design Fee'!EO78,"&gt;0")+COUNTIF('Design Fee'!II78,"&gt;0")+COUNTIF('Design Fee'!ME78,"&gt;0")</f>
        <v>3</v>
      </c>
      <c r="G72" s="554">
        <f>COUNTIF('Design Fee'!AX78,"&gt;0")+COUNTIF('Design Fee'!ER78,"&gt;0")+COUNTIF('Design Fee'!IL78,"&gt;0")+COUNTIF('Design Fee'!MF78,"&gt;0")</f>
        <v>1</v>
      </c>
      <c r="H72" s="554">
        <f>COUNTIF('Design Fee'!AY78,"&gt;0")+COUNTIF('Design Fee'!ES78,"&gt;0")+COUNTIF('Design Fee'!IM78,"&gt;0")+COUNTIF('Design Fee'!MG78,"&gt;0")</f>
        <v>0</v>
      </c>
      <c r="I72" s="560">
        <f t="shared" si="29"/>
        <v>2</v>
      </c>
      <c r="J72" s="78"/>
      <c r="K72" s="139" t="str">
        <f>IF('Design Fee'!AU78&gt;0,"✔","-")</f>
        <v>✔</v>
      </c>
      <c r="L72" s="140"/>
      <c r="M72" s="162" t="str">
        <f>IF('Design Fee'!AZ78&gt;0,"✔","-")</f>
        <v>✔</v>
      </c>
      <c r="N72" s="162" t="str">
        <f>IF('Design Fee'!BA78&gt;0,"✔","-")</f>
        <v>✔</v>
      </c>
      <c r="O72" s="162" t="str">
        <f>IF('Design Fee'!BB78&gt;0,"✔","-")</f>
        <v>-</v>
      </c>
      <c r="P72" s="162" t="str">
        <f>IF('Design Fee'!BC78&gt;0,"✔","-")</f>
        <v>-</v>
      </c>
      <c r="Q72" s="162" t="str">
        <f>IF('Design Fee'!BD78&gt;0,"✔","-")</f>
        <v>-</v>
      </c>
      <c r="R72" s="162" t="str">
        <f>IF('Design Fee'!BF78&gt;0,"✔","-")</f>
        <v>-</v>
      </c>
      <c r="S72" s="162" t="str">
        <f>IF('Design Fee'!BG78&gt;0,"✔","-")</f>
        <v>-</v>
      </c>
      <c r="T72" s="162" t="str">
        <f>IF('Design Fee'!BH78&gt;0,"✔","-")</f>
        <v>-</v>
      </c>
      <c r="U72" s="162" t="str">
        <f>IF('Design Fee'!BI78&gt;0,"✔","-")</f>
        <v>-</v>
      </c>
      <c r="V72" s="162" t="str">
        <f>IF('Design Fee'!BJ78&gt;0,"✔","-")</f>
        <v>-</v>
      </c>
      <c r="W72" s="348"/>
      <c r="X72" s="144" t="str">
        <f>IF('Design Fee'!CE78&gt;0,"✔","-")</f>
        <v>-</v>
      </c>
      <c r="Y72" s="144" t="str">
        <f>IF('Design Fee'!CF78&gt;0,"✔","-")</f>
        <v>-</v>
      </c>
      <c r="Z72" s="144" t="str">
        <f>IF('Design Fee'!CG78&gt;0,"✔","-")</f>
        <v>-</v>
      </c>
      <c r="AA72" s="144" t="str">
        <f>IF('Design Fee'!CH78&gt;0,"✔","-")</f>
        <v>-</v>
      </c>
      <c r="AB72" s="144" t="str">
        <f>IF('Design Fee'!CI78&gt;0,"✔","-")</f>
        <v>-</v>
      </c>
      <c r="AC72" s="144" t="str">
        <f>IF('Design Fee'!CK78&gt;0,"✔","-")</f>
        <v>-</v>
      </c>
      <c r="AD72" s="144" t="str">
        <f>IF('Design Fee'!CL78&gt;0,"✔","-")</f>
        <v>-</v>
      </c>
      <c r="AE72" s="144" t="str">
        <f>IF('Design Fee'!CM78&gt;0,"✔","-")</f>
        <v>-</v>
      </c>
      <c r="AF72" s="144" t="str">
        <f>IF('Design Fee'!CN78&gt;0,"✔","-")</f>
        <v>-</v>
      </c>
      <c r="AG72" s="144" t="str">
        <f>IF('Design Fee'!CO78&gt;0,"✔","-")</f>
        <v>-</v>
      </c>
      <c r="AH72" s="145"/>
      <c r="AI72" s="144" t="str">
        <f>IF('Design Fee'!DJ78&gt;0,"✔","-")</f>
        <v>-</v>
      </c>
      <c r="AJ72" s="144" t="str">
        <f>IF('Design Fee'!DK78&gt;0,"✔","-")</f>
        <v>-</v>
      </c>
      <c r="AK72" s="144" t="str">
        <f>IF('Design Fee'!DL78&gt;0,"✔","-")</f>
        <v>-</v>
      </c>
      <c r="AL72" s="144" t="str">
        <f>IF('Design Fee'!DM78&gt;0,"✔","-")</f>
        <v>-</v>
      </c>
      <c r="AM72" s="144" t="str">
        <f>IF('Design Fee'!DN78&gt;0,"✔","-")</f>
        <v>-</v>
      </c>
      <c r="AN72" s="144" t="str">
        <f>IF('Design Fee'!DP78&gt;0,"✔","-")</f>
        <v>-</v>
      </c>
      <c r="AO72" s="144" t="str">
        <f>IF('Design Fee'!DQ78&gt;0,"✔","-")</f>
        <v>-</v>
      </c>
      <c r="AP72" s="144" t="str">
        <f>IF('Design Fee'!DR78&gt;0,"✔","-")</f>
        <v>-</v>
      </c>
      <c r="AQ72" s="144" t="str">
        <f>IF('Design Fee'!DS78&gt;0,"✔","-")</f>
        <v>-</v>
      </c>
      <c r="AR72" s="144" t="str">
        <f>IF('Design Fee'!DT78&gt;0,"✔","-")</f>
        <v>-</v>
      </c>
      <c r="AS72" s="145"/>
      <c r="AT72" s="139" t="str">
        <f>IF('Design Fee'!EO78&gt;0,"✔","-")</f>
        <v>-</v>
      </c>
      <c r="AU72" s="146"/>
      <c r="AV72" s="162" t="str">
        <f>IF('Design Fee'!ET78&gt;0,"✔","-")</f>
        <v>-</v>
      </c>
      <c r="AW72" s="162" t="str">
        <f>IF('Design Fee'!EU78&gt;0,"✔","-")</f>
        <v>-</v>
      </c>
      <c r="AX72" s="162" t="str">
        <f>IF('Design Fee'!EV78&gt;0,"✔","-")</f>
        <v>-</v>
      </c>
      <c r="AY72" s="162" t="str">
        <f>IF('Design Fee'!EW78&gt;0,"✔","-")</f>
        <v>-</v>
      </c>
      <c r="AZ72" s="162" t="str">
        <f>IF('Design Fee'!EX78&gt;0,"✔","-")</f>
        <v>-</v>
      </c>
      <c r="BA72" s="162" t="str">
        <f>IF('Design Fee'!EZ78&gt;0,"✔","-")</f>
        <v>-</v>
      </c>
      <c r="BB72" s="162" t="str">
        <f>IF('Design Fee'!FA78&gt;0,"✔","-")</f>
        <v>-</v>
      </c>
      <c r="BC72" s="162" t="str">
        <f>IF('Design Fee'!FB78&gt;0,"✔","-")</f>
        <v>-</v>
      </c>
      <c r="BD72" s="162" t="str">
        <f>IF('Design Fee'!FC78&gt;0,"✔","-")</f>
        <v>-</v>
      </c>
      <c r="BE72" s="162" t="str">
        <f>IF('Design Fee'!FD78&gt;0,"✔","-")</f>
        <v>-</v>
      </c>
      <c r="BF72" s="127"/>
      <c r="BG72" s="144" t="str">
        <f>IF('Design Fee'!FY78&gt;0,"✔","-")</f>
        <v>-</v>
      </c>
      <c r="BH72" s="144" t="str">
        <f>IF('Design Fee'!FZ78&gt;0,"✔","-")</f>
        <v>-</v>
      </c>
      <c r="BI72" s="144" t="str">
        <f>IF('Design Fee'!GA78&gt;0,"✔","-")</f>
        <v>-</v>
      </c>
      <c r="BJ72" s="144" t="str">
        <f>IF('Design Fee'!GB78&gt;0,"✔","-")</f>
        <v>-</v>
      </c>
      <c r="BK72" s="144" t="str">
        <f>IF('Design Fee'!GC78&gt;0,"✔","-")</f>
        <v>-</v>
      </c>
      <c r="BL72" s="144" t="str">
        <f>IF('Design Fee'!GE78&gt;0,"✔","-")</f>
        <v>-</v>
      </c>
      <c r="BM72" s="144" t="str">
        <f>IF('Design Fee'!GF78&gt;0,"✔","-")</f>
        <v>-</v>
      </c>
      <c r="BN72" s="144" t="str">
        <f>IF('Design Fee'!GG78&gt;0,"✔","-")</f>
        <v>-</v>
      </c>
      <c r="BO72" s="144" t="str">
        <f>IF('Design Fee'!GH78&gt;0,"✔","-")</f>
        <v>-</v>
      </c>
      <c r="BP72" s="144" t="str">
        <f>IF('Design Fee'!GI78&gt;0,"✔","-")</f>
        <v>-</v>
      </c>
      <c r="BQ72" s="145"/>
      <c r="BR72" s="144" t="str">
        <f>IF('Design Fee'!HD78&gt;0,"✔","-")</f>
        <v>-</v>
      </c>
      <c r="BS72" s="144" t="str">
        <f>IF('Design Fee'!HE78&gt;0,"✔","-")</f>
        <v>-</v>
      </c>
      <c r="BT72" s="144" t="str">
        <f>IF('Design Fee'!HF78&gt;0,"✔","-")</f>
        <v>-</v>
      </c>
      <c r="BU72" s="144" t="str">
        <f>IF('Design Fee'!HG78&gt;0,"✔","-")</f>
        <v>-</v>
      </c>
      <c r="BV72" s="144" t="str">
        <f>IF('Design Fee'!HH78&gt;0,"✔","-")</f>
        <v>-</v>
      </c>
      <c r="BW72" s="144" t="str">
        <f>IF('Design Fee'!HJ78&gt;0,"✔","-")</f>
        <v>-</v>
      </c>
      <c r="BX72" s="144" t="str">
        <f>IF('Design Fee'!HK78&gt;0,"✔","-")</f>
        <v>-</v>
      </c>
      <c r="BY72" s="144" t="str">
        <f>IF('Design Fee'!HL78&gt;0,"✔","-")</f>
        <v>-</v>
      </c>
      <c r="BZ72" s="144" t="str">
        <f>IF('Design Fee'!HM78&gt;0,"✔","-")</f>
        <v>-</v>
      </c>
      <c r="CA72" s="144" t="str">
        <f>IF('Design Fee'!HN78&gt;0,"✔","-")</f>
        <v>-</v>
      </c>
      <c r="CB72" s="145"/>
      <c r="CC72" s="139" t="str">
        <f>IF('Design Fee'!II78&gt;0,"✔","-")</f>
        <v>✔</v>
      </c>
      <c r="CD72" s="146"/>
      <c r="CE72" s="162" t="str">
        <f>IF('Design Fee'!IN78&gt;0,"✔","-")</f>
        <v>✔</v>
      </c>
      <c r="CF72" s="162" t="str">
        <f>IF('Design Fee'!IO78&gt;0,"✔","-")</f>
        <v>-</v>
      </c>
      <c r="CG72" s="162" t="str">
        <f>IF('Design Fee'!IP78&gt;0,"✔","-")</f>
        <v>-</v>
      </c>
      <c r="CH72" s="162" t="str">
        <f>IF('Design Fee'!IQ78&gt;0,"✔","-")</f>
        <v>✔</v>
      </c>
      <c r="CI72" s="162" t="str">
        <f>IF('Design Fee'!IR78&gt;0,"✔","-")</f>
        <v>-</v>
      </c>
      <c r="CJ72" s="162" t="str">
        <f>IF('Design Fee'!IT78&gt;0,"✔","-")</f>
        <v>-</v>
      </c>
      <c r="CK72" s="162" t="str">
        <f>IF('Design Fee'!IU78&gt;0,"✔","-")</f>
        <v>-</v>
      </c>
      <c r="CL72" s="162" t="str">
        <f>IF('Design Fee'!IV78&gt;0,"✔","-")</f>
        <v>-</v>
      </c>
      <c r="CM72" s="162" t="str">
        <f>IF('Design Fee'!IW78&gt;0,"✔","-")</f>
        <v>-</v>
      </c>
      <c r="CN72" s="162" t="str">
        <f>IF('Design Fee'!IX78&gt;0,"✔","-")</f>
        <v>-</v>
      </c>
      <c r="CO72" s="127"/>
      <c r="CP72" s="144" t="str">
        <f>IF('Design Fee'!JS78&gt;0,"✔","-")</f>
        <v>-</v>
      </c>
      <c r="CQ72" s="144" t="str">
        <f>IF('Design Fee'!JT78&gt;0,"✔","-")</f>
        <v>-</v>
      </c>
      <c r="CR72" s="144" t="str">
        <f>IF('Design Fee'!JU78&gt;0,"✔","-")</f>
        <v>-</v>
      </c>
      <c r="CS72" s="144" t="str">
        <f>IF('Design Fee'!JV78&gt;0,"✔","-")</f>
        <v>-</v>
      </c>
      <c r="CT72" s="144" t="str">
        <f>IF('Design Fee'!JW78&gt;0,"✔","-")</f>
        <v>-</v>
      </c>
      <c r="CU72" s="144" t="str">
        <f>IF('Design Fee'!JY78&gt;0,"✔","-")</f>
        <v>-</v>
      </c>
      <c r="CV72" s="144" t="str">
        <f>IF('Design Fee'!JZ78&gt;0,"✔","-")</f>
        <v>-</v>
      </c>
      <c r="CW72" s="144" t="str">
        <f>IF('Design Fee'!KA78&gt;0,"✔","-")</f>
        <v>-</v>
      </c>
      <c r="CX72" s="144" t="str">
        <f>IF('Design Fee'!KB78&gt;0,"✔","-")</f>
        <v>-</v>
      </c>
      <c r="CY72" s="144" t="str">
        <f>IF('Design Fee'!KC78&gt;0,"✔","-")</f>
        <v>-</v>
      </c>
      <c r="CZ72" s="145"/>
      <c r="DA72" s="144" t="str">
        <f>IF('Design Fee'!KX78&gt;0,"✔","-")</f>
        <v>-</v>
      </c>
      <c r="DB72" s="144" t="str">
        <f>IF('Design Fee'!KY78&gt;0,"✔","-")</f>
        <v>-</v>
      </c>
      <c r="DC72" s="144" t="str">
        <f>IF('Design Fee'!KZ78&gt;0,"✔","-")</f>
        <v>-</v>
      </c>
      <c r="DD72" s="144" t="str">
        <f>IF('Design Fee'!LA78&gt;0,"✔","-")</f>
        <v>-</v>
      </c>
      <c r="DE72" s="144" t="str">
        <f>IF('Design Fee'!LB78&gt;0,"✔","-")</f>
        <v>-</v>
      </c>
      <c r="DF72" s="144" t="str">
        <f>IF('Design Fee'!LD78&gt;0,"✔","-")</f>
        <v>-</v>
      </c>
      <c r="DG72" s="144" t="str">
        <f>IF('Design Fee'!LE78&gt;0,"✔","-")</f>
        <v>-</v>
      </c>
      <c r="DH72" s="144" t="str">
        <f>IF('Design Fee'!LF78&gt;0,"✔","-")</f>
        <v>-</v>
      </c>
      <c r="DI72" s="144" t="str">
        <f>IF('Design Fee'!LG78&gt;0,"✔","-")</f>
        <v>-</v>
      </c>
      <c r="DJ72" s="144" t="str">
        <f>IF('Design Fee'!LH78&gt;0,"✔","-")</f>
        <v>-</v>
      </c>
      <c r="DK72" s="145"/>
      <c r="DL72" s="139" t="str">
        <f>IF('Design Fee'!MC78&gt;0,"✔","-")</f>
        <v>✔</v>
      </c>
      <c r="DM72" s="146"/>
      <c r="DN72" s="162" t="str">
        <f>IF('Design Fee'!MH78&gt;0,"✔","-")</f>
        <v>✔</v>
      </c>
      <c r="DO72" s="162" t="str">
        <f>IF('Design Fee'!MI78&gt;0,"✔","-")</f>
        <v>✔</v>
      </c>
      <c r="DP72" s="162" t="str">
        <f>IF('Design Fee'!MJ78&gt;0,"✔","-")</f>
        <v>-</v>
      </c>
      <c r="DQ72" s="162" t="str">
        <f>IF('Design Fee'!MK78&gt;0,"✔","-")</f>
        <v>-</v>
      </c>
      <c r="DR72" s="162" t="str">
        <f>IF('Design Fee'!ML78&gt;0,"✔","-")</f>
        <v>-</v>
      </c>
      <c r="DS72" s="162" t="str">
        <f>IF('Design Fee'!MN78&gt;0,"✔","-")</f>
        <v>✔</v>
      </c>
      <c r="DT72" s="162" t="str">
        <f>IF('Design Fee'!MO78&gt;0,"✔","-")</f>
        <v>-</v>
      </c>
      <c r="DU72" s="162" t="str">
        <f>IF('Design Fee'!MP78&gt;0,"✔","-")</f>
        <v>-</v>
      </c>
      <c r="DV72" s="162" t="str">
        <f>IF('Design Fee'!MQ78&gt;0,"✔","-")</f>
        <v>✔</v>
      </c>
      <c r="DW72" s="162" t="str">
        <f>IF('Design Fee'!MR78&gt;0,"✔","-")</f>
        <v>-</v>
      </c>
      <c r="DX72" s="127"/>
      <c r="DY72" s="144" t="str">
        <f>IF('Design Fee'!NM78&gt;0,"✔","-")</f>
        <v>-</v>
      </c>
      <c r="DZ72" s="144" t="str">
        <f>IF('Design Fee'!NN78&gt;0,"✔","-")</f>
        <v>-</v>
      </c>
      <c r="EA72" s="144" t="str">
        <f>IF('Design Fee'!NO78&gt;0,"✔","-")</f>
        <v>-</v>
      </c>
      <c r="EB72" s="144" t="str">
        <f>IF('Design Fee'!NP78&gt;0,"✔","-")</f>
        <v>-</v>
      </c>
      <c r="EC72" s="144" t="str">
        <f>IF('Design Fee'!NQ78&gt;0,"✔","-")</f>
        <v>-</v>
      </c>
      <c r="ED72" s="144" t="str">
        <f>IF('Design Fee'!NS78&gt;0,"✔","-")</f>
        <v>-</v>
      </c>
      <c r="EE72" s="144" t="str">
        <f>IF('Design Fee'!NT78&gt;0,"✔","-")</f>
        <v>-</v>
      </c>
      <c r="EF72" s="144" t="str">
        <f>IF('Design Fee'!NU78&gt;0,"✔","-")</f>
        <v>-</v>
      </c>
      <c r="EG72" s="144" t="str">
        <f>IF('Design Fee'!NV78&gt;0,"✔","-")</f>
        <v>-</v>
      </c>
      <c r="EH72" s="144" t="str">
        <f>IF('Design Fee'!NW78&gt;0,"✔","-")</f>
        <v>-</v>
      </c>
      <c r="EI72" s="145"/>
      <c r="EJ72" s="144" t="str">
        <f>IF('Design Fee'!OR78&gt;0,"✔","-")</f>
        <v>-</v>
      </c>
      <c r="EK72" s="144" t="str">
        <f>IF('Design Fee'!OS78&gt;0,"✔","-")</f>
        <v>-</v>
      </c>
      <c r="EL72" s="144" t="str">
        <f>IF('Design Fee'!OT78&gt;0,"✔","-")</f>
        <v>-</v>
      </c>
      <c r="EM72" s="144" t="str">
        <f>IF('Design Fee'!OU78&gt;0,"✔","-")</f>
        <v>-</v>
      </c>
      <c r="EN72" s="144" t="str">
        <f>IF('Design Fee'!OV78&gt;0,"✔","-")</f>
        <v>-</v>
      </c>
      <c r="EO72" s="144" t="str">
        <f>IF('Design Fee'!OX78&gt;0,"✔","-")</f>
        <v>-</v>
      </c>
      <c r="EP72" s="144" t="str">
        <f>IF('Design Fee'!OY78&gt;0,"✔","-")</f>
        <v>-</v>
      </c>
      <c r="EQ72" s="144" t="str">
        <f>IF('Design Fee'!OZ78&gt;0,"✔","-")</f>
        <v>-</v>
      </c>
      <c r="ER72" s="144" t="str">
        <f>IF('Design Fee'!PA78&gt;0,"✔","-")</f>
        <v>-</v>
      </c>
      <c r="ES72" s="144" t="str">
        <f>IF('Design Fee'!PB78&gt;0,"✔","-")</f>
        <v>-</v>
      </c>
      <c r="ET72" s="145"/>
    </row>
    <row r="73" spans="1:150" s="169" customFormat="1" ht="11.85" hidden="1" customHeight="1" outlineLevel="2">
      <c r="A73" s="76"/>
      <c r="B73" s="170"/>
      <c r="C73" s="161" t="s">
        <v>92</v>
      </c>
      <c r="D73" s="163" t="s">
        <v>93</v>
      </c>
      <c r="E73" s="163"/>
      <c r="F73" s="554">
        <f>COUNTIF('Design Fee'!AU79,"&gt;0")+COUNTIF('Design Fee'!EO79,"&gt;0")+COUNTIF('Design Fee'!II79,"&gt;0")+COUNTIF('Design Fee'!ME79,"&gt;0")</f>
        <v>3</v>
      </c>
      <c r="G73" s="554">
        <f>COUNTIF('Design Fee'!AX79,"&gt;0")+COUNTIF('Design Fee'!ER79,"&gt;0")+COUNTIF('Design Fee'!IL79,"&gt;0")+COUNTIF('Design Fee'!MF79,"&gt;0")</f>
        <v>2</v>
      </c>
      <c r="H73" s="554">
        <f>COUNTIF('Design Fee'!AY79,"&gt;0")+COUNTIF('Design Fee'!ES79,"&gt;0")+COUNTIF('Design Fee'!IM79,"&gt;0")+COUNTIF('Design Fee'!MG79,"&gt;0")</f>
        <v>0</v>
      </c>
      <c r="I73" s="560">
        <f t="shared" si="29"/>
        <v>1</v>
      </c>
      <c r="J73" s="163"/>
      <c r="K73" s="171" t="str">
        <f>IF('Design Fee'!AU79&gt;0,"✔","-")</f>
        <v>✔</v>
      </c>
      <c r="L73" s="172"/>
      <c r="M73" s="162" t="str">
        <f>IF('Design Fee'!AZ79&gt;0,"✔","-")</f>
        <v>✔</v>
      </c>
      <c r="N73" s="162" t="str">
        <f>IF('Design Fee'!BA79&gt;0,"✔","-")</f>
        <v>✔</v>
      </c>
      <c r="O73" s="173" t="str">
        <f>IF('Design Fee'!BB79&gt;0,"✔","-")</f>
        <v>-</v>
      </c>
      <c r="P73" s="173" t="str">
        <f>IF('Design Fee'!BC79&gt;0,"✔","-")</f>
        <v>-</v>
      </c>
      <c r="Q73" s="173" t="str">
        <f>IF('Design Fee'!BD79&gt;0,"✔","-")</f>
        <v>-</v>
      </c>
      <c r="R73" s="173" t="str">
        <f>IF('Design Fee'!BF79&gt;0,"✔","-")</f>
        <v>-</v>
      </c>
      <c r="S73" s="173" t="str">
        <f>IF('Design Fee'!BG79&gt;0,"✔","-")</f>
        <v>-</v>
      </c>
      <c r="T73" s="173" t="str">
        <f>IF('Design Fee'!BH79&gt;0,"✔","-")</f>
        <v>-</v>
      </c>
      <c r="U73" s="162" t="str">
        <f>IF('Design Fee'!BI79&gt;0,"✔","-")</f>
        <v>-</v>
      </c>
      <c r="V73" s="173" t="str">
        <f>IF('Design Fee'!BJ79&gt;0,"✔","-")</f>
        <v>-</v>
      </c>
      <c r="W73" s="348"/>
      <c r="X73" s="144" t="str">
        <f>IF('Design Fee'!CE79&gt;0,"✔","-")</f>
        <v>-</v>
      </c>
      <c r="Y73" s="144" t="str">
        <f>IF('Design Fee'!CF79&gt;0,"✔","-")</f>
        <v>-</v>
      </c>
      <c r="Z73" s="174" t="str">
        <f>IF('Design Fee'!CG79&gt;0,"✔","-")</f>
        <v>-</v>
      </c>
      <c r="AA73" s="174" t="str">
        <f>IF('Design Fee'!CH79&gt;0,"✔","-")</f>
        <v>-</v>
      </c>
      <c r="AB73" s="174" t="str">
        <f>IF('Design Fee'!CI79&gt;0,"✔","-")</f>
        <v>-</v>
      </c>
      <c r="AC73" s="174" t="str">
        <f>IF('Design Fee'!CK79&gt;0,"✔","-")</f>
        <v>-</v>
      </c>
      <c r="AD73" s="174" t="str">
        <f>IF('Design Fee'!CL79&gt;0,"✔","-")</f>
        <v>-</v>
      </c>
      <c r="AE73" s="174" t="str">
        <f>IF('Design Fee'!CM79&gt;0,"✔","-")</f>
        <v>-</v>
      </c>
      <c r="AF73" s="144" t="str">
        <f>IF('Design Fee'!CN79&gt;0,"✔","-")</f>
        <v>-</v>
      </c>
      <c r="AG73" s="174" t="str">
        <f>IF('Design Fee'!CO79&gt;0,"✔","-")</f>
        <v>-</v>
      </c>
      <c r="AH73" s="175"/>
      <c r="AI73" s="144" t="str">
        <f>IF('Design Fee'!DJ79&gt;0,"✔","-")</f>
        <v>-</v>
      </c>
      <c r="AJ73" s="144" t="str">
        <f>IF('Design Fee'!DK79&gt;0,"✔","-")</f>
        <v>-</v>
      </c>
      <c r="AK73" s="174" t="str">
        <f>IF('Design Fee'!DL79&gt;0,"✔","-")</f>
        <v>-</v>
      </c>
      <c r="AL73" s="174" t="str">
        <f>IF('Design Fee'!DM79&gt;0,"✔","-")</f>
        <v>-</v>
      </c>
      <c r="AM73" s="174" t="str">
        <f>IF('Design Fee'!DN79&gt;0,"✔","-")</f>
        <v>-</v>
      </c>
      <c r="AN73" s="174" t="str">
        <f>IF('Design Fee'!DP79&gt;0,"✔","-")</f>
        <v>-</v>
      </c>
      <c r="AO73" s="174" t="str">
        <f>IF('Design Fee'!DQ79&gt;0,"✔","-")</f>
        <v>-</v>
      </c>
      <c r="AP73" s="174" t="str">
        <f>IF('Design Fee'!DR79&gt;0,"✔","-")</f>
        <v>-</v>
      </c>
      <c r="AQ73" s="144" t="str">
        <f>IF('Design Fee'!DS79&gt;0,"✔","-")</f>
        <v>-</v>
      </c>
      <c r="AR73" s="174" t="str">
        <f>IF('Design Fee'!DT79&gt;0,"✔","-")</f>
        <v>-</v>
      </c>
      <c r="AS73" s="175"/>
      <c r="AT73" s="171" t="str">
        <f>IF('Design Fee'!EO79&gt;0,"✔","-")</f>
        <v>-</v>
      </c>
      <c r="AU73" s="176"/>
      <c r="AV73" s="162" t="str">
        <f>IF('Design Fee'!ET79&gt;0,"✔","-")</f>
        <v>-</v>
      </c>
      <c r="AW73" s="162" t="str">
        <f>IF('Design Fee'!EU79&gt;0,"✔","-")</f>
        <v>-</v>
      </c>
      <c r="AX73" s="173" t="str">
        <f>IF('Design Fee'!EV79&gt;0,"✔","-")</f>
        <v>-</v>
      </c>
      <c r="AY73" s="173" t="str">
        <f>IF('Design Fee'!EW79&gt;0,"✔","-")</f>
        <v>-</v>
      </c>
      <c r="AZ73" s="173" t="str">
        <f>IF('Design Fee'!EX79&gt;0,"✔","-")</f>
        <v>-</v>
      </c>
      <c r="BA73" s="173" t="str">
        <f>IF('Design Fee'!EZ79&gt;0,"✔","-")</f>
        <v>-</v>
      </c>
      <c r="BB73" s="173" t="str">
        <f>IF('Design Fee'!FA79&gt;0,"✔","-")</f>
        <v>-</v>
      </c>
      <c r="BC73" s="173" t="str">
        <f>IF('Design Fee'!FB79&gt;0,"✔","-")</f>
        <v>-</v>
      </c>
      <c r="BD73" s="162" t="str">
        <f>IF('Design Fee'!FC79&gt;0,"✔","-")</f>
        <v>-</v>
      </c>
      <c r="BE73" s="173" t="str">
        <f>IF('Design Fee'!FD79&gt;0,"✔","-")</f>
        <v>-</v>
      </c>
      <c r="BF73" s="127"/>
      <c r="BG73" s="144" t="str">
        <f>IF('Design Fee'!FY79&gt;0,"✔","-")</f>
        <v>-</v>
      </c>
      <c r="BH73" s="144" t="str">
        <f>IF('Design Fee'!FZ79&gt;0,"✔","-")</f>
        <v>-</v>
      </c>
      <c r="BI73" s="174" t="str">
        <f>IF('Design Fee'!GA79&gt;0,"✔","-")</f>
        <v>-</v>
      </c>
      <c r="BJ73" s="174" t="str">
        <f>IF('Design Fee'!GB79&gt;0,"✔","-")</f>
        <v>-</v>
      </c>
      <c r="BK73" s="174" t="str">
        <f>IF('Design Fee'!GC79&gt;0,"✔","-")</f>
        <v>-</v>
      </c>
      <c r="BL73" s="174" t="str">
        <f>IF('Design Fee'!GE79&gt;0,"✔","-")</f>
        <v>-</v>
      </c>
      <c r="BM73" s="174" t="str">
        <f>IF('Design Fee'!GF79&gt;0,"✔","-")</f>
        <v>-</v>
      </c>
      <c r="BN73" s="174" t="str">
        <f>IF('Design Fee'!GG79&gt;0,"✔","-")</f>
        <v>-</v>
      </c>
      <c r="BO73" s="144" t="str">
        <f>IF('Design Fee'!GH79&gt;0,"✔","-")</f>
        <v>-</v>
      </c>
      <c r="BP73" s="174" t="str">
        <f>IF('Design Fee'!GI79&gt;0,"✔","-")</f>
        <v>-</v>
      </c>
      <c r="BQ73" s="175"/>
      <c r="BR73" s="144" t="str">
        <f>IF('Design Fee'!HD79&gt;0,"✔","-")</f>
        <v>-</v>
      </c>
      <c r="BS73" s="144" t="str">
        <f>IF('Design Fee'!HE79&gt;0,"✔","-")</f>
        <v>-</v>
      </c>
      <c r="BT73" s="174" t="str">
        <f>IF('Design Fee'!HF79&gt;0,"✔","-")</f>
        <v>-</v>
      </c>
      <c r="BU73" s="174" t="str">
        <f>IF('Design Fee'!HG79&gt;0,"✔","-")</f>
        <v>-</v>
      </c>
      <c r="BV73" s="174" t="str">
        <f>IF('Design Fee'!HH79&gt;0,"✔","-")</f>
        <v>-</v>
      </c>
      <c r="BW73" s="174" t="str">
        <f>IF('Design Fee'!HJ79&gt;0,"✔","-")</f>
        <v>-</v>
      </c>
      <c r="BX73" s="174" t="str">
        <f>IF('Design Fee'!HK79&gt;0,"✔","-")</f>
        <v>-</v>
      </c>
      <c r="BY73" s="174" t="str">
        <f>IF('Design Fee'!HL79&gt;0,"✔","-")</f>
        <v>-</v>
      </c>
      <c r="BZ73" s="144" t="str">
        <f>IF('Design Fee'!HM79&gt;0,"✔","-")</f>
        <v>-</v>
      </c>
      <c r="CA73" s="174" t="str">
        <f>IF('Design Fee'!HN79&gt;0,"✔","-")</f>
        <v>-</v>
      </c>
      <c r="CB73" s="175"/>
      <c r="CC73" s="171" t="str">
        <f>IF('Design Fee'!II79&gt;0,"✔","-")</f>
        <v>✔</v>
      </c>
      <c r="CD73" s="176"/>
      <c r="CE73" s="162" t="str">
        <f>IF('Design Fee'!IN79&gt;0,"✔","-")</f>
        <v>✔</v>
      </c>
      <c r="CF73" s="162" t="str">
        <f>IF('Design Fee'!IO79&gt;0,"✔","-")</f>
        <v>-</v>
      </c>
      <c r="CG73" s="173" t="str">
        <f>IF('Design Fee'!IP79&gt;0,"✔","-")</f>
        <v>-</v>
      </c>
      <c r="CH73" s="173" t="str">
        <f>IF('Design Fee'!IQ79&gt;0,"✔","-")</f>
        <v>✔</v>
      </c>
      <c r="CI73" s="173" t="str">
        <f>IF('Design Fee'!IR79&gt;0,"✔","-")</f>
        <v>-</v>
      </c>
      <c r="CJ73" s="173" t="str">
        <f>IF('Design Fee'!IT79&gt;0,"✔","-")</f>
        <v>✔</v>
      </c>
      <c r="CK73" s="173" t="str">
        <f>IF('Design Fee'!IU79&gt;0,"✔","-")</f>
        <v>-</v>
      </c>
      <c r="CL73" s="173" t="str">
        <f>IF('Design Fee'!IV79&gt;0,"✔","-")</f>
        <v>-</v>
      </c>
      <c r="CM73" s="162" t="str">
        <f>IF('Design Fee'!IW79&gt;0,"✔","-")</f>
        <v>-</v>
      </c>
      <c r="CN73" s="173" t="str">
        <f>IF('Design Fee'!IX79&gt;0,"✔","-")</f>
        <v>✔</v>
      </c>
      <c r="CO73" s="127"/>
      <c r="CP73" s="144" t="str">
        <f>IF('Design Fee'!JS79&gt;0,"✔","-")</f>
        <v>-</v>
      </c>
      <c r="CQ73" s="144" t="str">
        <f>IF('Design Fee'!JT79&gt;0,"✔","-")</f>
        <v>-</v>
      </c>
      <c r="CR73" s="174" t="str">
        <f>IF('Design Fee'!JU79&gt;0,"✔","-")</f>
        <v>-</v>
      </c>
      <c r="CS73" s="174" t="str">
        <f>IF('Design Fee'!JV79&gt;0,"✔","-")</f>
        <v>-</v>
      </c>
      <c r="CT73" s="174" t="str">
        <f>IF('Design Fee'!JW79&gt;0,"✔","-")</f>
        <v>-</v>
      </c>
      <c r="CU73" s="174" t="str">
        <f>IF('Design Fee'!JY79&gt;0,"✔","-")</f>
        <v>-</v>
      </c>
      <c r="CV73" s="174" t="str">
        <f>IF('Design Fee'!JZ79&gt;0,"✔","-")</f>
        <v>-</v>
      </c>
      <c r="CW73" s="174" t="str">
        <f>IF('Design Fee'!KA79&gt;0,"✔","-")</f>
        <v>-</v>
      </c>
      <c r="CX73" s="144" t="str">
        <f>IF('Design Fee'!KB79&gt;0,"✔","-")</f>
        <v>-</v>
      </c>
      <c r="CY73" s="174" t="str">
        <f>IF('Design Fee'!KC79&gt;0,"✔","-")</f>
        <v>-</v>
      </c>
      <c r="CZ73" s="175"/>
      <c r="DA73" s="144" t="str">
        <f>IF('Design Fee'!KX79&gt;0,"✔","-")</f>
        <v>-</v>
      </c>
      <c r="DB73" s="144" t="str">
        <f>IF('Design Fee'!KY79&gt;0,"✔","-")</f>
        <v>-</v>
      </c>
      <c r="DC73" s="174" t="str">
        <f>IF('Design Fee'!KZ79&gt;0,"✔","-")</f>
        <v>-</v>
      </c>
      <c r="DD73" s="174" t="str">
        <f>IF('Design Fee'!LA79&gt;0,"✔","-")</f>
        <v>-</v>
      </c>
      <c r="DE73" s="174" t="str">
        <f>IF('Design Fee'!LB79&gt;0,"✔","-")</f>
        <v>-</v>
      </c>
      <c r="DF73" s="174" t="str">
        <f>IF('Design Fee'!LD79&gt;0,"✔","-")</f>
        <v>-</v>
      </c>
      <c r="DG73" s="174" t="str">
        <f>IF('Design Fee'!LE79&gt;0,"✔","-")</f>
        <v>-</v>
      </c>
      <c r="DH73" s="174" t="str">
        <f>IF('Design Fee'!LF79&gt;0,"✔","-")</f>
        <v>-</v>
      </c>
      <c r="DI73" s="144" t="str">
        <f>IF('Design Fee'!LG79&gt;0,"✔","-")</f>
        <v>-</v>
      </c>
      <c r="DJ73" s="174" t="str">
        <f>IF('Design Fee'!LH79&gt;0,"✔","-")</f>
        <v>-</v>
      </c>
      <c r="DK73" s="175"/>
      <c r="DL73" s="171" t="str">
        <f>IF('Design Fee'!MC79&gt;0,"✔","-")</f>
        <v>✔</v>
      </c>
      <c r="DM73" s="176"/>
      <c r="DN73" s="162" t="str">
        <f>IF('Design Fee'!MH79&gt;0,"✔","-")</f>
        <v>✔</v>
      </c>
      <c r="DO73" s="162" t="str">
        <f>IF('Design Fee'!MI79&gt;0,"✔","-")</f>
        <v>✔</v>
      </c>
      <c r="DP73" s="173" t="str">
        <f>IF('Design Fee'!MJ79&gt;0,"✔","-")</f>
        <v>-</v>
      </c>
      <c r="DQ73" s="173" t="str">
        <f>IF('Design Fee'!MK79&gt;0,"✔","-")</f>
        <v>-</v>
      </c>
      <c r="DR73" s="173" t="str">
        <f>IF('Design Fee'!ML79&gt;0,"✔","-")</f>
        <v>-</v>
      </c>
      <c r="DS73" s="173" t="str">
        <f>IF('Design Fee'!MN79&gt;0,"✔","-")</f>
        <v>✔</v>
      </c>
      <c r="DT73" s="173" t="str">
        <f>IF('Design Fee'!MO79&gt;0,"✔","-")</f>
        <v>-</v>
      </c>
      <c r="DU73" s="173" t="str">
        <f>IF('Design Fee'!MP79&gt;0,"✔","-")</f>
        <v>-</v>
      </c>
      <c r="DV73" s="162" t="str">
        <f>IF('Design Fee'!MQ79&gt;0,"✔","-")</f>
        <v>-</v>
      </c>
      <c r="DW73" s="173" t="str">
        <f>IF('Design Fee'!MR79&gt;0,"✔","-")</f>
        <v>✔</v>
      </c>
      <c r="DX73" s="127"/>
      <c r="DY73" s="144" t="str">
        <f>IF('Design Fee'!NM79&gt;0,"✔","-")</f>
        <v>-</v>
      </c>
      <c r="DZ73" s="144" t="str">
        <f>IF('Design Fee'!NN79&gt;0,"✔","-")</f>
        <v>-</v>
      </c>
      <c r="EA73" s="174" t="str">
        <f>IF('Design Fee'!NO79&gt;0,"✔","-")</f>
        <v>-</v>
      </c>
      <c r="EB73" s="174" t="str">
        <f>IF('Design Fee'!NP79&gt;0,"✔","-")</f>
        <v>-</v>
      </c>
      <c r="EC73" s="174" t="str">
        <f>IF('Design Fee'!NQ79&gt;0,"✔","-")</f>
        <v>-</v>
      </c>
      <c r="ED73" s="174" t="str">
        <f>IF('Design Fee'!NS79&gt;0,"✔","-")</f>
        <v>-</v>
      </c>
      <c r="EE73" s="174" t="str">
        <f>IF('Design Fee'!NT79&gt;0,"✔","-")</f>
        <v>-</v>
      </c>
      <c r="EF73" s="174" t="str">
        <f>IF('Design Fee'!NU79&gt;0,"✔","-")</f>
        <v>-</v>
      </c>
      <c r="EG73" s="144" t="str">
        <f>IF('Design Fee'!NV79&gt;0,"✔","-")</f>
        <v>-</v>
      </c>
      <c r="EH73" s="174" t="str">
        <f>IF('Design Fee'!NW79&gt;0,"✔","-")</f>
        <v>-</v>
      </c>
      <c r="EI73" s="175"/>
      <c r="EJ73" s="144" t="str">
        <f>IF('Design Fee'!OR79&gt;0,"✔","-")</f>
        <v>-</v>
      </c>
      <c r="EK73" s="144" t="str">
        <f>IF('Design Fee'!OS79&gt;0,"✔","-")</f>
        <v>-</v>
      </c>
      <c r="EL73" s="174" t="str">
        <f>IF('Design Fee'!OT79&gt;0,"✔","-")</f>
        <v>-</v>
      </c>
      <c r="EM73" s="174" t="str">
        <f>IF('Design Fee'!OU79&gt;0,"✔","-")</f>
        <v>-</v>
      </c>
      <c r="EN73" s="174" t="str">
        <f>IF('Design Fee'!OV79&gt;0,"✔","-")</f>
        <v>-</v>
      </c>
      <c r="EO73" s="174" t="str">
        <f>IF('Design Fee'!OX79&gt;0,"✔","-")</f>
        <v>-</v>
      </c>
      <c r="EP73" s="174" t="str">
        <f>IF('Design Fee'!OY79&gt;0,"✔","-")</f>
        <v>-</v>
      </c>
      <c r="EQ73" s="174" t="str">
        <f>IF('Design Fee'!OZ79&gt;0,"✔","-")</f>
        <v>-</v>
      </c>
      <c r="ER73" s="144" t="str">
        <f>IF('Design Fee'!PA79&gt;0,"✔","-")</f>
        <v>-</v>
      </c>
      <c r="ES73" s="174" t="str">
        <f>IF('Design Fee'!PB79&gt;0,"✔","-")</f>
        <v>-</v>
      </c>
      <c r="ET73" s="175"/>
    </row>
    <row r="74" spans="1:150" s="169" customFormat="1" ht="11.85" hidden="1" customHeight="1" outlineLevel="2">
      <c r="A74" s="76"/>
      <c r="B74" s="170"/>
      <c r="C74" s="161" t="s">
        <v>94</v>
      </c>
      <c r="D74" s="163" t="s">
        <v>95</v>
      </c>
      <c r="E74" s="163"/>
      <c r="F74" s="554">
        <f>COUNTIF('Design Fee'!AU80,"&gt;0")+COUNTIF('Design Fee'!EO80,"&gt;0")+COUNTIF('Design Fee'!II80,"&gt;0")+COUNTIF('Design Fee'!ME80,"&gt;0")</f>
        <v>3</v>
      </c>
      <c r="G74" s="554">
        <f>COUNTIF('Design Fee'!AX80,"&gt;0")+COUNTIF('Design Fee'!ER80,"&gt;0")+COUNTIF('Design Fee'!IL80,"&gt;0")+COUNTIF('Design Fee'!MF80,"&gt;0")</f>
        <v>1</v>
      </c>
      <c r="H74" s="554">
        <f>COUNTIF('Design Fee'!AY80,"&gt;0")+COUNTIF('Design Fee'!ES80,"&gt;0")+COUNTIF('Design Fee'!IM80,"&gt;0")+COUNTIF('Design Fee'!MG80,"&gt;0")</f>
        <v>0</v>
      </c>
      <c r="I74" s="560">
        <f t="shared" ref="I74:I77" si="30">F74-G74</f>
        <v>2</v>
      </c>
      <c r="J74" s="163"/>
      <c r="K74" s="171" t="str">
        <f>IF('Design Fee'!AU80&gt;0,"✔","-")</f>
        <v>✔</v>
      </c>
      <c r="L74" s="172"/>
      <c r="M74" s="162" t="str">
        <f>IF('Design Fee'!AZ80&gt;0,"✔","-")</f>
        <v>✔</v>
      </c>
      <c r="N74" s="162" t="str">
        <f>IF('Design Fee'!BA80&gt;0,"✔","-")</f>
        <v>-</v>
      </c>
      <c r="O74" s="173" t="str">
        <f>IF('Design Fee'!BB80&gt;0,"✔","-")</f>
        <v>-</v>
      </c>
      <c r="P74" s="173" t="str">
        <f>IF('Design Fee'!BC80&gt;0,"✔","-")</f>
        <v>-</v>
      </c>
      <c r="Q74" s="173" t="str">
        <f>IF('Design Fee'!BD80&gt;0,"✔","-")</f>
        <v>✔</v>
      </c>
      <c r="R74" s="173" t="str">
        <f>IF('Design Fee'!BF80&gt;0,"✔","-")</f>
        <v>-</v>
      </c>
      <c r="S74" s="173" t="str">
        <f>IF('Design Fee'!BG80&gt;0,"✔","-")</f>
        <v>-</v>
      </c>
      <c r="T74" s="173" t="str">
        <f>IF('Design Fee'!BH80&gt;0,"✔","-")</f>
        <v>-</v>
      </c>
      <c r="U74" s="162" t="str">
        <f>IF('Design Fee'!BI80&gt;0,"✔","-")</f>
        <v>-</v>
      </c>
      <c r="V74" s="173" t="str">
        <f>IF('Design Fee'!BJ80&gt;0,"✔","-")</f>
        <v>-</v>
      </c>
      <c r="W74" s="348"/>
      <c r="X74" s="144" t="str">
        <f>IF('Design Fee'!CE80&gt;0,"✔","-")</f>
        <v>-</v>
      </c>
      <c r="Y74" s="144" t="str">
        <f>IF('Design Fee'!CF80&gt;0,"✔","-")</f>
        <v>-</v>
      </c>
      <c r="Z74" s="174" t="str">
        <f>IF('Design Fee'!CG80&gt;0,"✔","-")</f>
        <v>-</v>
      </c>
      <c r="AA74" s="174" t="str">
        <f>IF('Design Fee'!CH80&gt;0,"✔","-")</f>
        <v>-</v>
      </c>
      <c r="AB74" s="174" t="str">
        <f>IF('Design Fee'!CI80&gt;0,"✔","-")</f>
        <v>-</v>
      </c>
      <c r="AC74" s="174" t="str">
        <f>IF('Design Fee'!CK80&gt;0,"✔","-")</f>
        <v>-</v>
      </c>
      <c r="AD74" s="174" t="str">
        <f>IF('Design Fee'!CL80&gt;0,"✔","-")</f>
        <v>-</v>
      </c>
      <c r="AE74" s="174" t="str">
        <f>IF('Design Fee'!CM80&gt;0,"✔","-")</f>
        <v>-</v>
      </c>
      <c r="AF74" s="144" t="str">
        <f>IF('Design Fee'!CN80&gt;0,"✔","-")</f>
        <v>-</v>
      </c>
      <c r="AG74" s="174" t="str">
        <f>IF('Design Fee'!CO80&gt;0,"✔","-")</f>
        <v>-</v>
      </c>
      <c r="AH74" s="175"/>
      <c r="AI74" s="144" t="str">
        <f>IF('Design Fee'!DJ80&gt;0,"✔","-")</f>
        <v>-</v>
      </c>
      <c r="AJ74" s="144" t="str">
        <f>IF('Design Fee'!DK80&gt;0,"✔","-")</f>
        <v>-</v>
      </c>
      <c r="AK74" s="174" t="str">
        <f>IF('Design Fee'!DL80&gt;0,"✔","-")</f>
        <v>-</v>
      </c>
      <c r="AL74" s="174" t="str">
        <f>IF('Design Fee'!DM80&gt;0,"✔","-")</f>
        <v>-</v>
      </c>
      <c r="AM74" s="174" t="str">
        <f>IF('Design Fee'!DN80&gt;0,"✔","-")</f>
        <v>-</v>
      </c>
      <c r="AN74" s="174" t="str">
        <f>IF('Design Fee'!DP80&gt;0,"✔","-")</f>
        <v>-</v>
      </c>
      <c r="AO74" s="174" t="str">
        <f>IF('Design Fee'!DQ80&gt;0,"✔","-")</f>
        <v>-</v>
      </c>
      <c r="AP74" s="174" t="str">
        <f>IF('Design Fee'!DR80&gt;0,"✔","-")</f>
        <v>-</v>
      </c>
      <c r="AQ74" s="144" t="str">
        <f>IF('Design Fee'!DS80&gt;0,"✔","-")</f>
        <v>-</v>
      </c>
      <c r="AR74" s="174" t="str">
        <f>IF('Design Fee'!DT80&gt;0,"✔","-")</f>
        <v>-</v>
      </c>
      <c r="AS74" s="175"/>
      <c r="AT74" s="171" t="str">
        <f>IF('Design Fee'!EO80&gt;0,"✔","-")</f>
        <v>-</v>
      </c>
      <c r="AU74" s="176"/>
      <c r="AV74" s="162" t="str">
        <f>IF('Design Fee'!ET80&gt;0,"✔","-")</f>
        <v>-</v>
      </c>
      <c r="AW74" s="162" t="str">
        <f>IF('Design Fee'!EU80&gt;0,"✔","-")</f>
        <v>-</v>
      </c>
      <c r="AX74" s="173" t="str">
        <f>IF('Design Fee'!EV80&gt;0,"✔","-")</f>
        <v>-</v>
      </c>
      <c r="AY74" s="173" t="str">
        <f>IF('Design Fee'!EW80&gt;0,"✔","-")</f>
        <v>-</v>
      </c>
      <c r="AZ74" s="173" t="str">
        <f>IF('Design Fee'!EX80&gt;0,"✔","-")</f>
        <v>-</v>
      </c>
      <c r="BA74" s="173" t="str">
        <f>IF('Design Fee'!EZ80&gt;0,"✔","-")</f>
        <v>-</v>
      </c>
      <c r="BB74" s="173" t="str">
        <f>IF('Design Fee'!FA80&gt;0,"✔","-")</f>
        <v>-</v>
      </c>
      <c r="BC74" s="173" t="str">
        <f>IF('Design Fee'!FB80&gt;0,"✔","-")</f>
        <v>-</v>
      </c>
      <c r="BD74" s="162" t="str">
        <f>IF('Design Fee'!FC80&gt;0,"✔","-")</f>
        <v>-</v>
      </c>
      <c r="BE74" s="173" t="str">
        <f>IF('Design Fee'!FD80&gt;0,"✔","-")</f>
        <v>-</v>
      </c>
      <c r="BF74" s="127"/>
      <c r="BG74" s="144" t="str">
        <f>IF('Design Fee'!FY80&gt;0,"✔","-")</f>
        <v>-</v>
      </c>
      <c r="BH74" s="144" t="str">
        <f>IF('Design Fee'!FZ80&gt;0,"✔","-")</f>
        <v>-</v>
      </c>
      <c r="BI74" s="174" t="str">
        <f>IF('Design Fee'!GA80&gt;0,"✔","-")</f>
        <v>-</v>
      </c>
      <c r="BJ74" s="174" t="str">
        <f>IF('Design Fee'!GB80&gt;0,"✔","-")</f>
        <v>-</v>
      </c>
      <c r="BK74" s="174" t="str">
        <f>IF('Design Fee'!GC80&gt;0,"✔","-")</f>
        <v>-</v>
      </c>
      <c r="BL74" s="174" t="str">
        <f>IF('Design Fee'!GE80&gt;0,"✔","-")</f>
        <v>-</v>
      </c>
      <c r="BM74" s="174" t="str">
        <f>IF('Design Fee'!GF80&gt;0,"✔","-")</f>
        <v>-</v>
      </c>
      <c r="BN74" s="174" t="str">
        <f>IF('Design Fee'!GG80&gt;0,"✔","-")</f>
        <v>-</v>
      </c>
      <c r="BO74" s="144" t="str">
        <f>IF('Design Fee'!GH80&gt;0,"✔","-")</f>
        <v>-</v>
      </c>
      <c r="BP74" s="174" t="str">
        <f>IF('Design Fee'!GI80&gt;0,"✔","-")</f>
        <v>-</v>
      </c>
      <c r="BQ74" s="175"/>
      <c r="BR74" s="144" t="str">
        <f>IF('Design Fee'!HD80&gt;0,"✔","-")</f>
        <v>-</v>
      </c>
      <c r="BS74" s="144" t="str">
        <f>IF('Design Fee'!HE80&gt;0,"✔","-")</f>
        <v>-</v>
      </c>
      <c r="BT74" s="174" t="str">
        <f>IF('Design Fee'!HF80&gt;0,"✔","-")</f>
        <v>-</v>
      </c>
      <c r="BU74" s="174" t="str">
        <f>IF('Design Fee'!HG80&gt;0,"✔","-")</f>
        <v>-</v>
      </c>
      <c r="BV74" s="174" t="str">
        <f>IF('Design Fee'!HH80&gt;0,"✔","-")</f>
        <v>-</v>
      </c>
      <c r="BW74" s="174" t="str">
        <f>IF('Design Fee'!HJ80&gt;0,"✔","-")</f>
        <v>-</v>
      </c>
      <c r="BX74" s="174" t="str">
        <f>IF('Design Fee'!HK80&gt;0,"✔","-")</f>
        <v>-</v>
      </c>
      <c r="BY74" s="174" t="str">
        <f>IF('Design Fee'!HL80&gt;0,"✔","-")</f>
        <v>-</v>
      </c>
      <c r="BZ74" s="144" t="str">
        <f>IF('Design Fee'!HM80&gt;0,"✔","-")</f>
        <v>-</v>
      </c>
      <c r="CA74" s="174" t="str">
        <f>IF('Design Fee'!HN80&gt;0,"✔","-")</f>
        <v>-</v>
      </c>
      <c r="CB74" s="175"/>
      <c r="CC74" s="171" t="str">
        <f>IF('Design Fee'!II80&gt;0,"✔","-")</f>
        <v>✔</v>
      </c>
      <c r="CD74" s="176"/>
      <c r="CE74" s="162" t="str">
        <f>IF('Design Fee'!IN80&gt;0,"✔","-")</f>
        <v>✔</v>
      </c>
      <c r="CF74" s="162" t="str">
        <f>IF('Design Fee'!IO80&gt;0,"✔","-")</f>
        <v>-</v>
      </c>
      <c r="CG74" s="173" t="str">
        <f>IF('Design Fee'!IP80&gt;0,"✔","-")</f>
        <v>-</v>
      </c>
      <c r="CH74" s="173" t="str">
        <f>IF('Design Fee'!IQ80&gt;0,"✔","-")</f>
        <v>-</v>
      </c>
      <c r="CI74" s="173" t="str">
        <f>IF('Design Fee'!IR80&gt;0,"✔","-")</f>
        <v>✔</v>
      </c>
      <c r="CJ74" s="173" t="str">
        <f>IF('Design Fee'!IT80&gt;0,"✔","-")</f>
        <v>✔</v>
      </c>
      <c r="CK74" s="173" t="str">
        <f>IF('Design Fee'!IU80&gt;0,"✔","-")</f>
        <v>-</v>
      </c>
      <c r="CL74" s="173" t="str">
        <f>IF('Design Fee'!IV80&gt;0,"✔","-")</f>
        <v>-</v>
      </c>
      <c r="CM74" s="162" t="str">
        <f>IF('Design Fee'!IW80&gt;0,"✔","-")</f>
        <v>-</v>
      </c>
      <c r="CN74" s="173" t="str">
        <f>IF('Design Fee'!IX80&gt;0,"✔","-")</f>
        <v>✔</v>
      </c>
      <c r="CO74" s="127"/>
      <c r="CP74" s="144" t="str">
        <f>IF('Design Fee'!JS80&gt;0,"✔","-")</f>
        <v>-</v>
      </c>
      <c r="CQ74" s="144" t="str">
        <f>IF('Design Fee'!JT80&gt;0,"✔","-")</f>
        <v>-</v>
      </c>
      <c r="CR74" s="174" t="str">
        <f>IF('Design Fee'!JU80&gt;0,"✔","-")</f>
        <v>-</v>
      </c>
      <c r="CS74" s="174" t="str">
        <f>IF('Design Fee'!JV80&gt;0,"✔","-")</f>
        <v>-</v>
      </c>
      <c r="CT74" s="174" t="str">
        <f>IF('Design Fee'!JW80&gt;0,"✔","-")</f>
        <v>-</v>
      </c>
      <c r="CU74" s="174" t="str">
        <f>IF('Design Fee'!JY80&gt;0,"✔","-")</f>
        <v>-</v>
      </c>
      <c r="CV74" s="174" t="str">
        <f>IF('Design Fee'!JZ80&gt;0,"✔","-")</f>
        <v>-</v>
      </c>
      <c r="CW74" s="174" t="str">
        <f>IF('Design Fee'!KA80&gt;0,"✔","-")</f>
        <v>-</v>
      </c>
      <c r="CX74" s="144" t="str">
        <f>IF('Design Fee'!KB80&gt;0,"✔","-")</f>
        <v>-</v>
      </c>
      <c r="CY74" s="174" t="str">
        <f>IF('Design Fee'!KC80&gt;0,"✔","-")</f>
        <v>-</v>
      </c>
      <c r="CZ74" s="175"/>
      <c r="DA74" s="144" t="str">
        <f>IF('Design Fee'!KX80&gt;0,"✔","-")</f>
        <v>-</v>
      </c>
      <c r="DB74" s="144" t="str">
        <f>IF('Design Fee'!KY80&gt;0,"✔","-")</f>
        <v>-</v>
      </c>
      <c r="DC74" s="174" t="str">
        <f>IF('Design Fee'!KZ80&gt;0,"✔","-")</f>
        <v>-</v>
      </c>
      <c r="DD74" s="174" t="str">
        <f>IF('Design Fee'!LA80&gt;0,"✔","-")</f>
        <v>-</v>
      </c>
      <c r="DE74" s="174" t="str">
        <f>IF('Design Fee'!LB80&gt;0,"✔","-")</f>
        <v>-</v>
      </c>
      <c r="DF74" s="174" t="str">
        <f>IF('Design Fee'!LD80&gt;0,"✔","-")</f>
        <v>-</v>
      </c>
      <c r="DG74" s="174" t="str">
        <f>IF('Design Fee'!LE80&gt;0,"✔","-")</f>
        <v>-</v>
      </c>
      <c r="DH74" s="174" t="str">
        <f>IF('Design Fee'!LF80&gt;0,"✔","-")</f>
        <v>-</v>
      </c>
      <c r="DI74" s="144" t="str">
        <f>IF('Design Fee'!LG80&gt;0,"✔","-")</f>
        <v>-</v>
      </c>
      <c r="DJ74" s="174" t="str">
        <f>IF('Design Fee'!LH80&gt;0,"✔","-")</f>
        <v>-</v>
      </c>
      <c r="DK74" s="175"/>
      <c r="DL74" s="171" t="str">
        <f>IF('Design Fee'!MC80&gt;0,"✔","-")</f>
        <v>✔</v>
      </c>
      <c r="DM74" s="176"/>
      <c r="DN74" s="162" t="str">
        <f>IF('Design Fee'!MH80&gt;0,"✔","-")</f>
        <v>✔</v>
      </c>
      <c r="DO74" s="162" t="str">
        <f>IF('Design Fee'!MI80&gt;0,"✔","-")</f>
        <v>-</v>
      </c>
      <c r="DP74" s="173" t="str">
        <f>IF('Design Fee'!MJ80&gt;0,"✔","-")</f>
        <v>-</v>
      </c>
      <c r="DQ74" s="173" t="str">
        <f>IF('Design Fee'!MK80&gt;0,"✔","-")</f>
        <v>-</v>
      </c>
      <c r="DR74" s="173" t="str">
        <f>IF('Design Fee'!ML80&gt;0,"✔","-")</f>
        <v>✔</v>
      </c>
      <c r="DS74" s="173" t="str">
        <f>IF('Design Fee'!MN80&gt;0,"✔","-")</f>
        <v>-</v>
      </c>
      <c r="DT74" s="173" t="str">
        <f>IF('Design Fee'!MO80&gt;0,"✔","-")</f>
        <v>-</v>
      </c>
      <c r="DU74" s="173" t="str">
        <f>IF('Design Fee'!MP80&gt;0,"✔","-")</f>
        <v>-</v>
      </c>
      <c r="DV74" s="162" t="str">
        <f>IF('Design Fee'!MQ80&gt;0,"✔","-")</f>
        <v>-</v>
      </c>
      <c r="DW74" s="173" t="str">
        <f>IF('Design Fee'!MR80&gt;0,"✔","-")</f>
        <v>-</v>
      </c>
      <c r="DX74" s="127"/>
      <c r="DY74" s="144" t="str">
        <f>IF('Design Fee'!NM80&gt;0,"✔","-")</f>
        <v>-</v>
      </c>
      <c r="DZ74" s="144" t="str">
        <f>IF('Design Fee'!NN80&gt;0,"✔","-")</f>
        <v>-</v>
      </c>
      <c r="EA74" s="174" t="str">
        <f>IF('Design Fee'!NO80&gt;0,"✔","-")</f>
        <v>-</v>
      </c>
      <c r="EB74" s="174" t="str">
        <f>IF('Design Fee'!NP80&gt;0,"✔","-")</f>
        <v>-</v>
      </c>
      <c r="EC74" s="174" t="str">
        <f>IF('Design Fee'!NQ80&gt;0,"✔","-")</f>
        <v>-</v>
      </c>
      <c r="ED74" s="174" t="str">
        <f>IF('Design Fee'!NS80&gt;0,"✔","-")</f>
        <v>-</v>
      </c>
      <c r="EE74" s="174" t="str">
        <f>IF('Design Fee'!NT80&gt;0,"✔","-")</f>
        <v>-</v>
      </c>
      <c r="EF74" s="174" t="str">
        <f>IF('Design Fee'!NU80&gt;0,"✔","-")</f>
        <v>-</v>
      </c>
      <c r="EG74" s="144" t="str">
        <f>IF('Design Fee'!NV80&gt;0,"✔","-")</f>
        <v>-</v>
      </c>
      <c r="EH74" s="174" t="str">
        <f>IF('Design Fee'!NW80&gt;0,"✔","-")</f>
        <v>-</v>
      </c>
      <c r="EI74" s="175"/>
      <c r="EJ74" s="144" t="str">
        <f>IF('Design Fee'!OR80&gt;0,"✔","-")</f>
        <v>-</v>
      </c>
      <c r="EK74" s="144" t="str">
        <f>IF('Design Fee'!OS80&gt;0,"✔","-")</f>
        <v>-</v>
      </c>
      <c r="EL74" s="174" t="str">
        <f>IF('Design Fee'!OT80&gt;0,"✔","-")</f>
        <v>-</v>
      </c>
      <c r="EM74" s="174" t="str">
        <f>IF('Design Fee'!OU80&gt;0,"✔","-")</f>
        <v>-</v>
      </c>
      <c r="EN74" s="174" t="str">
        <f>IF('Design Fee'!OV80&gt;0,"✔","-")</f>
        <v>-</v>
      </c>
      <c r="EO74" s="174" t="str">
        <f>IF('Design Fee'!OX80&gt;0,"✔","-")</f>
        <v>-</v>
      </c>
      <c r="EP74" s="174" t="str">
        <f>IF('Design Fee'!OY80&gt;0,"✔","-")</f>
        <v>-</v>
      </c>
      <c r="EQ74" s="174" t="str">
        <f>IF('Design Fee'!OZ80&gt;0,"✔","-")</f>
        <v>-</v>
      </c>
      <c r="ER74" s="144" t="str">
        <f>IF('Design Fee'!PA80&gt;0,"✔","-")</f>
        <v>-</v>
      </c>
      <c r="ES74" s="174" t="str">
        <f>IF('Design Fee'!PB80&gt;0,"✔","-")</f>
        <v>-</v>
      </c>
      <c r="ET74" s="175"/>
    </row>
    <row r="75" spans="1:150" s="169" customFormat="1" ht="11.85" hidden="1" customHeight="1" outlineLevel="2">
      <c r="A75" s="76"/>
      <c r="B75" s="170"/>
      <c r="C75" s="161" t="s">
        <v>96</v>
      </c>
      <c r="D75" s="163" t="s">
        <v>97</v>
      </c>
      <c r="E75" s="163"/>
      <c r="F75" s="554">
        <f>COUNTIF('Design Fee'!AU81,"&gt;0")+COUNTIF('Design Fee'!EO81,"&gt;0")+COUNTIF('Design Fee'!II81,"&gt;0")+COUNTIF('Design Fee'!ME81,"&gt;0")</f>
        <v>3</v>
      </c>
      <c r="G75" s="554">
        <f>COUNTIF('Design Fee'!AX81,"&gt;0")+COUNTIF('Design Fee'!ER81,"&gt;0")+COUNTIF('Design Fee'!IL81,"&gt;0")+COUNTIF('Design Fee'!MF81,"&gt;0")</f>
        <v>0</v>
      </c>
      <c r="H75" s="554">
        <f>COUNTIF('Design Fee'!AY81,"&gt;0")+COUNTIF('Design Fee'!ES81,"&gt;0")+COUNTIF('Design Fee'!IM81,"&gt;0")+COUNTIF('Design Fee'!MG81,"&gt;0")</f>
        <v>0</v>
      </c>
      <c r="I75" s="560">
        <f t="shared" si="30"/>
        <v>3</v>
      </c>
      <c r="J75" s="163"/>
      <c r="K75" s="171" t="str">
        <f>IF('Design Fee'!AU81&gt;0,"✔","-")</f>
        <v>✔</v>
      </c>
      <c r="L75" s="172"/>
      <c r="M75" s="162" t="str">
        <f>IF('Design Fee'!AZ81&gt;0,"✔","-")</f>
        <v>✔</v>
      </c>
      <c r="N75" s="162" t="str">
        <f>IF('Design Fee'!BA81&gt;0,"✔","-")</f>
        <v>-</v>
      </c>
      <c r="O75" s="173" t="str">
        <f>IF('Design Fee'!BB81&gt;0,"✔","-")</f>
        <v>-</v>
      </c>
      <c r="P75" s="173" t="str">
        <f>IF('Design Fee'!BC81&gt;0,"✔","-")</f>
        <v>-</v>
      </c>
      <c r="Q75" s="173" t="str">
        <f>IF('Design Fee'!BD81&gt;0,"✔","-")</f>
        <v>✔</v>
      </c>
      <c r="R75" s="173" t="str">
        <f>IF('Design Fee'!BF81&gt;0,"✔","-")</f>
        <v>-</v>
      </c>
      <c r="S75" s="173" t="str">
        <f>IF('Design Fee'!BG81&gt;0,"✔","-")</f>
        <v>-</v>
      </c>
      <c r="T75" s="173" t="str">
        <f>IF('Design Fee'!BH81&gt;0,"✔","-")</f>
        <v>-</v>
      </c>
      <c r="U75" s="162" t="str">
        <f>IF('Design Fee'!BI81&gt;0,"✔","-")</f>
        <v>-</v>
      </c>
      <c r="V75" s="173" t="str">
        <f>IF('Design Fee'!BJ81&gt;0,"✔","-")</f>
        <v>-</v>
      </c>
      <c r="W75" s="348"/>
      <c r="X75" s="144" t="str">
        <f>IF('Design Fee'!CE81&gt;0,"✔","-")</f>
        <v>-</v>
      </c>
      <c r="Y75" s="144" t="str">
        <f>IF('Design Fee'!CF81&gt;0,"✔","-")</f>
        <v>-</v>
      </c>
      <c r="Z75" s="174" t="str">
        <f>IF('Design Fee'!CG81&gt;0,"✔","-")</f>
        <v>-</v>
      </c>
      <c r="AA75" s="174" t="str">
        <f>IF('Design Fee'!CH81&gt;0,"✔","-")</f>
        <v>-</v>
      </c>
      <c r="AB75" s="174" t="str">
        <f>IF('Design Fee'!CI81&gt;0,"✔","-")</f>
        <v>-</v>
      </c>
      <c r="AC75" s="174" t="str">
        <f>IF('Design Fee'!CK81&gt;0,"✔","-")</f>
        <v>-</v>
      </c>
      <c r="AD75" s="174" t="str">
        <f>IF('Design Fee'!CL81&gt;0,"✔","-")</f>
        <v>-</v>
      </c>
      <c r="AE75" s="174" t="str">
        <f>IF('Design Fee'!CM81&gt;0,"✔","-")</f>
        <v>-</v>
      </c>
      <c r="AF75" s="144" t="str">
        <f>IF('Design Fee'!CN81&gt;0,"✔","-")</f>
        <v>-</v>
      </c>
      <c r="AG75" s="174" t="str">
        <f>IF('Design Fee'!CO81&gt;0,"✔","-")</f>
        <v>-</v>
      </c>
      <c r="AH75" s="175"/>
      <c r="AI75" s="144" t="str">
        <f>IF('Design Fee'!DJ81&gt;0,"✔","-")</f>
        <v>-</v>
      </c>
      <c r="AJ75" s="144" t="str">
        <f>IF('Design Fee'!DK81&gt;0,"✔","-")</f>
        <v>-</v>
      </c>
      <c r="AK75" s="174" t="str">
        <f>IF('Design Fee'!DL81&gt;0,"✔","-")</f>
        <v>-</v>
      </c>
      <c r="AL75" s="174" t="str">
        <f>IF('Design Fee'!DM81&gt;0,"✔","-")</f>
        <v>-</v>
      </c>
      <c r="AM75" s="174" t="str">
        <f>IF('Design Fee'!DN81&gt;0,"✔","-")</f>
        <v>-</v>
      </c>
      <c r="AN75" s="174" t="str">
        <f>IF('Design Fee'!DP81&gt;0,"✔","-")</f>
        <v>-</v>
      </c>
      <c r="AO75" s="174" t="str">
        <f>IF('Design Fee'!DQ81&gt;0,"✔","-")</f>
        <v>-</v>
      </c>
      <c r="AP75" s="174" t="str">
        <f>IF('Design Fee'!DR81&gt;0,"✔","-")</f>
        <v>-</v>
      </c>
      <c r="AQ75" s="144" t="str">
        <f>IF('Design Fee'!DS81&gt;0,"✔","-")</f>
        <v>-</v>
      </c>
      <c r="AR75" s="174" t="str">
        <f>IF('Design Fee'!DT81&gt;0,"✔","-")</f>
        <v>-</v>
      </c>
      <c r="AS75" s="175"/>
      <c r="AT75" s="171" t="str">
        <f>IF('Design Fee'!EO81&gt;0,"✔","-")</f>
        <v>-</v>
      </c>
      <c r="AU75" s="176"/>
      <c r="AV75" s="162" t="str">
        <f>IF('Design Fee'!ET81&gt;0,"✔","-")</f>
        <v>-</v>
      </c>
      <c r="AW75" s="162" t="str">
        <f>IF('Design Fee'!EU81&gt;0,"✔","-")</f>
        <v>-</v>
      </c>
      <c r="AX75" s="173" t="str">
        <f>IF('Design Fee'!EV81&gt;0,"✔","-")</f>
        <v>-</v>
      </c>
      <c r="AY75" s="173" t="str">
        <f>IF('Design Fee'!EW81&gt;0,"✔","-")</f>
        <v>-</v>
      </c>
      <c r="AZ75" s="173" t="str">
        <f>IF('Design Fee'!EX81&gt;0,"✔","-")</f>
        <v>-</v>
      </c>
      <c r="BA75" s="173" t="str">
        <f>IF('Design Fee'!EZ81&gt;0,"✔","-")</f>
        <v>-</v>
      </c>
      <c r="BB75" s="173" t="str">
        <f>IF('Design Fee'!FA81&gt;0,"✔","-")</f>
        <v>-</v>
      </c>
      <c r="BC75" s="173" t="str">
        <f>IF('Design Fee'!FB81&gt;0,"✔","-")</f>
        <v>-</v>
      </c>
      <c r="BD75" s="162" t="str">
        <f>IF('Design Fee'!FC81&gt;0,"✔","-")</f>
        <v>-</v>
      </c>
      <c r="BE75" s="173" t="str">
        <f>IF('Design Fee'!FD81&gt;0,"✔","-")</f>
        <v>-</v>
      </c>
      <c r="BF75" s="127"/>
      <c r="BG75" s="144" t="str">
        <f>IF('Design Fee'!FY81&gt;0,"✔","-")</f>
        <v>-</v>
      </c>
      <c r="BH75" s="144" t="str">
        <f>IF('Design Fee'!FZ81&gt;0,"✔","-")</f>
        <v>-</v>
      </c>
      <c r="BI75" s="174" t="str">
        <f>IF('Design Fee'!GA81&gt;0,"✔","-")</f>
        <v>-</v>
      </c>
      <c r="BJ75" s="174" t="str">
        <f>IF('Design Fee'!GB81&gt;0,"✔","-")</f>
        <v>-</v>
      </c>
      <c r="BK75" s="174" t="str">
        <f>IF('Design Fee'!GC81&gt;0,"✔","-")</f>
        <v>-</v>
      </c>
      <c r="BL75" s="174" t="str">
        <f>IF('Design Fee'!GE81&gt;0,"✔","-")</f>
        <v>-</v>
      </c>
      <c r="BM75" s="174" t="str">
        <f>IF('Design Fee'!GF81&gt;0,"✔","-")</f>
        <v>-</v>
      </c>
      <c r="BN75" s="174" t="str">
        <f>IF('Design Fee'!GG81&gt;0,"✔","-")</f>
        <v>-</v>
      </c>
      <c r="BO75" s="144" t="str">
        <f>IF('Design Fee'!GH81&gt;0,"✔","-")</f>
        <v>-</v>
      </c>
      <c r="BP75" s="174" t="str">
        <f>IF('Design Fee'!GI81&gt;0,"✔","-")</f>
        <v>-</v>
      </c>
      <c r="BQ75" s="175"/>
      <c r="BR75" s="144" t="str">
        <f>IF('Design Fee'!HD81&gt;0,"✔","-")</f>
        <v>-</v>
      </c>
      <c r="BS75" s="144" t="str">
        <f>IF('Design Fee'!HE81&gt;0,"✔","-")</f>
        <v>-</v>
      </c>
      <c r="BT75" s="174" t="str">
        <f>IF('Design Fee'!HF81&gt;0,"✔","-")</f>
        <v>-</v>
      </c>
      <c r="BU75" s="174" t="str">
        <f>IF('Design Fee'!HG81&gt;0,"✔","-")</f>
        <v>-</v>
      </c>
      <c r="BV75" s="174" t="str">
        <f>IF('Design Fee'!HH81&gt;0,"✔","-")</f>
        <v>-</v>
      </c>
      <c r="BW75" s="174" t="str">
        <f>IF('Design Fee'!HJ81&gt;0,"✔","-")</f>
        <v>-</v>
      </c>
      <c r="BX75" s="174" t="str">
        <f>IF('Design Fee'!HK81&gt;0,"✔","-")</f>
        <v>-</v>
      </c>
      <c r="BY75" s="174" t="str">
        <f>IF('Design Fee'!HL81&gt;0,"✔","-")</f>
        <v>-</v>
      </c>
      <c r="BZ75" s="144" t="str">
        <f>IF('Design Fee'!HM81&gt;0,"✔","-")</f>
        <v>-</v>
      </c>
      <c r="CA75" s="174" t="str">
        <f>IF('Design Fee'!HN81&gt;0,"✔","-")</f>
        <v>-</v>
      </c>
      <c r="CB75" s="175"/>
      <c r="CC75" s="171" t="str">
        <f>IF('Design Fee'!II81&gt;0,"✔","-")</f>
        <v>✔</v>
      </c>
      <c r="CD75" s="176"/>
      <c r="CE75" s="162" t="str">
        <f>IF('Design Fee'!IN81&gt;0,"✔","-")</f>
        <v>✔</v>
      </c>
      <c r="CF75" s="162" t="str">
        <f>IF('Design Fee'!IO81&gt;0,"✔","-")</f>
        <v>-</v>
      </c>
      <c r="CG75" s="173" t="str">
        <f>IF('Design Fee'!IP81&gt;0,"✔","-")</f>
        <v>-</v>
      </c>
      <c r="CH75" s="173" t="str">
        <f>IF('Design Fee'!IQ81&gt;0,"✔","-")</f>
        <v>-</v>
      </c>
      <c r="CI75" s="173" t="str">
        <f>IF('Design Fee'!IR81&gt;0,"✔","-")</f>
        <v>✔</v>
      </c>
      <c r="CJ75" s="173" t="str">
        <f>IF('Design Fee'!IT81&gt;0,"✔","-")</f>
        <v>-</v>
      </c>
      <c r="CK75" s="173" t="str">
        <f>IF('Design Fee'!IU81&gt;0,"✔","-")</f>
        <v>-</v>
      </c>
      <c r="CL75" s="173" t="str">
        <f>IF('Design Fee'!IV81&gt;0,"✔","-")</f>
        <v>-</v>
      </c>
      <c r="CM75" s="162" t="str">
        <f>IF('Design Fee'!IW81&gt;0,"✔","-")</f>
        <v>-</v>
      </c>
      <c r="CN75" s="173" t="str">
        <f>IF('Design Fee'!IX81&gt;0,"✔","-")</f>
        <v>-</v>
      </c>
      <c r="CO75" s="127"/>
      <c r="CP75" s="144" t="str">
        <f>IF('Design Fee'!JS81&gt;0,"✔","-")</f>
        <v>-</v>
      </c>
      <c r="CQ75" s="144" t="str">
        <f>IF('Design Fee'!JT81&gt;0,"✔","-")</f>
        <v>-</v>
      </c>
      <c r="CR75" s="174" t="str">
        <f>IF('Design Fee'!JU81&gt;0,"✔","-")</f>
        <v>-</v>
      </c>
      <c r="CS75" s="174" t="str">
        <f>IF('Design Fee'!JV81&gt;0,"✔","-")</f>
        <v>-</v>
      </c>
      <c r="CT75" s="174" t="str">
        <f>IF('Design Fee'!JW81&gt;0,"✔","-")</f>
        <v>-</v>
      </c>
      <c r="CU75" s="174" t="str">
        <f>IF('Design Fee'!JY81&gt;0,"✔","-")</f>
        <v>-</v>
      </c>
      <c r="CV75" s="174" t="str">
        <f>IF('Design Fee'!JZ81&gt;0,"✔","-")</f>
        <v>-</v>
      </c>
      <c r="CW75" s="174" t="str">
        <f>IF('Design Fee'!KA81&gt;0,"✔","-")</f>
        <v>-</v>
      </c>
      <c r="CX75" s="144" t="str">
        <f>IF('Design Fee'!KB81&gt;0,"✔","-")</f>
        <v>-</v>
      </c>
      <c r="CY75" s="174" t="str">
        <f>IF('Design Fee'!KC81&gt;0,"✔","-")</f>
        <v>-</v>
      </c>
      <c r="CZ75" s="175"/>
      <c r="DA75" s="144" t="str">
        <f>IF('Design Fee'!KX81&gt;0,"✔","-")</f>
        <v>-</v>
      </c>
      <c r="DB75" s="144" t="str">
        <f>IF('Design Fee'!KY81&gt;0,"✔","-")</f>
        <v>-</v>
      </c>
      <c r="DC75" s="174" t="str">
        <f>IF('Design Fee'!KZ81&gt;0,"✔","-")</f>
        <v>-</v>
      </c>
      <c r="DD75" s="174" t="str">
        <f>IF('Design Fee'!LA81&gt;0,"✔","-")</f>
        <v>-</v>
      </c>
      <c r="DE75" s="174" t="str">
        <f>IF('Design Fee'!LB81&gt;0,"✔","-")</f>
        <v>-</v>
      </c>
      <c r="DF75" s="174" t="str">
        <f>IF('Design Fee'!LD81&gt;0,"✔","-")</f>
        <v>-</v>
      </c>
      <c r="DG75" s="174" t="str">
        <f>IF('Design Fee'!LE81&gt;0,"✔","-")</f>
        <v>-</v>
      </c>
      <c r="DH75" s="174" t="str">
        <f>IF('Design Fee'!LF81&gt;0,"✔","-")</f>
        <v>-</v>
      </c>
      <c r="DI75" s="144" t="str">
        <f>IF('Design Fee'!LG81&gt;0,"✔","-")</f>
        <v>-</v>
      </c>
      <c r="DJ75" s="174" t="str">
        <f>IF('Design Fee'!LH81&gt;0,"✔","-")</f>
        <v>-</v>
      </c>
      <c r="DK75" s="175"/>
      <c r="DL75" s="171" t="str">
        <f>IF('Design Fee'!MC81&gt;0,"✔","-")</f>
        <v>✔</v>
      </c>
      <c r="DM75" s="176"/>
      <c r="DN75" s="162" t="str">
        <f>IF('Design Fee'!MH81&gt;0,"✔","-")</f>
        <v>✔</v>
      </c>
      <c r="DO75" s="162" t="str">
        <f>IF('Design Fee'!MI81&gt;0,"✔","-")</f>
        <v>-</v>
      </c>
      <c r="DP75" s="173" t="str">
        <f>IF('Design Fee'!MJ81&gt;0,"✔","-")</f>
        <v>-</v>
      </c>
      <c r="DQ75" s="173" t="str">
        <f>IF('Design Fee'!MK81&gt;0,"✔","-")</f>
        <v>-</v>
      </c>
      <c r="DR75" s="173" t="str">
        <f>IF('Design Fee'!ML81&gt;0,"✔","-")</f>
        <v>✔</v>
      </c>
      <c r="DS75" s="173" t="str">
        <f>IF('Design Fee'!MN81&gt;0,"✔","-")</f>
        <v>-</v>
      </c>
      <c r="DT75" s="173" t="str">
        <f>IF('Design Fee'!MO81&gt;0,"✔","-")</f>
        <v>-</v>
      </c>
      <c r="DU75" s="173" t="str">
        <f>IF('Design Fee'!MP81&gt;0,"✔","-")</f>
        <v>-</v>
      </c>
      <c r="DV75" s="162" t="str">
        <f>IF('Design Fee'!MQ81&gt;0,"✔","-")</f>
        <v>-</v>
      </c>
      <c r="DW75" s="173" t="str">
        <f>IF('Design Fee'!MR81&gt;0,"✔","-")</f>
        <v>-</v>
      </c>
      <c r="DX75" s="127"/>
      <c r="DY75" s="144" t="str">
        <f>IF('Design Fee'!NM81&gt;0,"✔","-")</f>
        <v>-</v>
      </c>
      <c r="DZ75" s="144" t="str">
        <f>IF('Design Fee'!NN81&gt;0,"✔","-")</f>
        <v>-</v>
      </c>
      <c r="EA75" s="174" t="str">
        <f>IF('Design Fee'!NO81&gt;0,"✔","-")</f>
        <v>-</v>
      </c>
      <c r="EB75" s="174" t="str">
        <f>IF('Design Fee'!NP81&gt;0,"✔","-")</f>
        <v>-</v>
      </c>
      <c r="EC75" s="174" t="str">
        <f>IF('Design Fee'!NQ81&gt;0,"✔","-")</f>
        <v>-</v>
      </c>
      <c r="ED75" s="174" t="str">
        <f>IF('Design Fee'!NS81&gt;0,"✔","-")</f>
        <v>-</v>
      </c>
      <c r="EE75" s="174" t="str">
        <f>IF('Design Fee'!NT81&gt;0,"✔","-")</f>
        <v>-</v>
      </c>
      <c r="EF75" s="174" t="str">
        <f>IF('Design Fee'!NU81&gt;0,"✔","-")</f>
        <v>-</v>
      </c>
      <c r="EG75" s="144" t="str">
        <f>IF('Design Fee'!NV81&gt;0,"✔","-")</f>
        <v>-</v>
      </c>
      <c r="EH75" s="174" t="str">
        <f>IF('Design Fee'!NW81&gt;0,"✔","-")</f>
        <v>-</v>
      </c>
      <c r="EI75" s="175"/>
      <c r="EJ75" s="144" t="str">
        <f>IF('Design Fee'!OR81&gt;0,"✔","-")</f>
        <v>-</v>
      </c>
      <c r="EK75" s="144" t="str">
        <f>IF('Design Fee'!OS81&gt;0,"✔","-")</f>
        <v>-</v>
      </c>
      <c r="EL75" s="174" t="str">
        <f>IF('Design Fee'!OT81&gt;0,"✔","-")</f>
        <v>-</v>
      </c>
      <c r="EM75" s="174" t="str">
        <f>IF('Design Fee'!OU81&gt;0,"✔","-")</f>
        <v>-</v>
      </c>
      <c r="EN75" s="174" t="str">
        <f>IF('Design Fee'!OV81&gt;0,"✔","-")</f>
        <v>-</v>
      </c>
      <c r="EO75" s="174" t="str">
        <f>IF('Design Fee'!OX81&gt;0,"✔","-")</f>
        <v>-</v>
      </c>
      <c r="EP75" s="174" t="str">
        <f>IF('Design Fee'!OY81&gt;0,"✔","-")</f>
        <v>-</v>
      </c>
      <c r="EQ75" s="174" t="str">
        <f>IF('Design Fee'!OZ81&gt;0,"✔","-")</f>
        <v>-</v>
      </c>
      <c r="ER75" s="144" t="str">
        <f>IF('Design Fee'!PA81&gt;0,"✔","-")</f>
        <v>-</v>
      </c>
      <c r="ES75" s="174" t="str">
        <f>IF('Design Fee'!PB81&gt;0,"✔","-")</f>
        <v>-</v>
      </c>
      <c r="ET75" s="175"/>
    </row>
    <row r="76" spans="1:150" s="169" customFormat="1" ht="11.85" hidden="1" customHeight="1" outlineLevel="2">
      <c r="A76" s="76"/>
      <c r="B76" s="170"/>
      <c r="C76" s="161" t="s">
        <v>98</v>
      </c>
      <c r="D76" s="163" t="s">
        <v>99</v>
      </c>
      <c r="E76" s="163"/>
      <c r="F76" s="554">
        <f>COUNTIF('Design Fee'!AU82,"&gt;0")+COUNTIF('Design Fee'!EO82,"&gt;0")+COUNTIF('Design Fee'!II82,"&gt;0")+COUNTIF('Design Fee'!ME82,"&gt;0")</f>
        <v>3</v>
      </c>
      <c r="G76" s="554">
        <f>COUNTIF('Design Fee'!AX82,"&gt;0")+COUNTIF('Design Fee'!ER82,"&gt;0")+COUNTIF('Design Fee'!IL82,"&gt;0")+COUNTIF('Design Fee'!MF82,"&gt;0")</f>
        <v>0</v>
      </c>
      <c r="H76" s="554">
        <f>COUNTIF('Design Fee'!AY82,"&gt;0")+COUNTIF('Design Fee'!ES82,"&gt;0")+COUNTIF('Design Fee'!IM82,"&gt;0")+COUNTIF('Design Fee'!MG82,"&gt;0")</f>
        <v>0</v>
      </c>
      <c r="I76" s="560">
        <f t="shared" si="30"/>
        <v>3</v>
      </c>
      <c r="J76" s="163"/>
      <c r="K76" s="171" t="str">
        <f>IF('Design Fee'!AU82&gt;0,"✔","-")</f>
        <v>✔</v>
      </c>
      <c r="L76" s="172"/>
      <c r="M76" s="162" t="str">
        <f>IF('Design Fee'!AZ82&gt;0,"✔","-")</f>
        <v>✔</v>
      </c>
      <c r="N76" s="162" t="str">
        <f>IF('Design Fee'!BA82&gt;0,"✔","-")</f>
        <v>-</v>
      </c>
      <c r="O76" s="173" t="str">
        <f>IF('Design Fee'!BB82&gt;0,"✔","-")</f>
        <v>-</v>
      </c>
      <c r="P76" s="173" t="str">
        <f>IF('Design Fee'!BC82&gt;0,"✔","-")</f>
        <v>-</v>
      </c>
      <c r="Q76" s="173" t="str">
        <f>IF('Design Fee'!BD82&gt;0,"✔","-")</f>
        <v>✔</v>
      </c>
      <c r="R76" s="173" t="str">
        <f>IF('Design Fee'!BF82&gt;0,"✔","-")</f>
        <v>-</v>
      </c>
      <c r="S76" s="173" t="str">
        <f>IF('Design Fee'!BG82&gt;0,"✔","-")</f>
        <v>-</v>
      </c>
      <c r="T76" s="173" t="str">
        <f>IF('Design Fee'!BH82&gt;0,"✔","-")</f>
        <v>-</v>
      </c>
      <c r="U76" s="162" t="str">
        <f>IF('Design Fee'!BI82&gt;0,"✔","-")</f>
        <v>-</v>
      </c>
      <c r="V76" s="173" t="str">
        <f>IF('Design Fee'!BJ82&gt;0,"✔","-")</f>
        <v>-</v>
      </c>
      <c r="W76" s="348"/>
      <c r="X76" s="144" t="str">
        <f>IF('Design Fee'!CE82&gt;0,"✔","-")</f>
        <v>-</v>
      </c>
      <c r="Y76" s="144" t="str">
        <f>IF('Design Fee'!CF82&gt;0,"✔","-")</f>
        <v>-</v>
      </c>
      <c r="Z76" s="174" t="str">
        <f>IF('Design Fee'!CG82&gt;0,"✔","-")</f>
        <v>-</v>
      </c>
      <c r="AA76" s="174" t="str">
        <f>IF('Design Fee'!CH82&gt;0,"✔","-")</f>
        <v>-</v>
      </c>
      <c r="AB76" s="174" t="str">
        <f>IF('Design Fee'!CI82&gt;0,"✔","-")</f>
        <v>-</v>
      </c>
      <c r="AC76" s="174" t="str">
        <f>IF('Design Fee'!CK82&gt;0,"✔","-")</f>
        <v>-</v>
      </c>
      <c r="AD76" s="174" t="str">
        <f>IF('Design Fee'!CL82&gt;0,"✔","-")</f>
        <v>-</v>
      </c>
      <c r="AE76" s="174" t="str">
        <f>IF('Design Fee'!CM82&gt;0,"✔","-")</f>
        <v>-</v>
      </c>
      <c r="AF76" s="144" t="str">
        <f>IF('Design Fee'!CN82&gt;0,"✔","-")</f>
        <v>-</v>
      </c>
      <c r="AG76" s="174" t="str">
        <f>IF('Design Fee'!CO82&gt;0,"✔","-")</f>
        <v>-</v>
      </c>
      <c r="AH76" s="175"/>
      <c r="AI76" s="144" t="str">
        <f>IF('Design Fee'!DJ82&gt;0,"✔","-")</f>
        <v>-</v>
      </c>
      <c r="AJ76" s="144" t="str">
        <f>IF('Design Fee'!DK82&gt;0,"✔","-")</f>
        <v>-</v>
      </c>
      <c r="AK76" s="174" t="str">
        <f>IF('Design Fee'!DL82&gt;0,"✔","-")</f>
        <v>-</v>
      </c>
      <c r="AL76" s="174" t="str">
        <f>IF('Design Fee'!DM82&gt;0,"✔","-")</f>
        <v>-</v>
      </c>
      <c r="AM76" s="174" t="str">
        <f>IF('Design Fee'!DN82&gt;0,"✔","-")</f>
        <v>-</v>
      </c>
      <c r="AN76" s="174" t="str">
        <f>IF('Design Fee'!DP82&gt;0,"✔","-")</f>
        <v>-</v>
      </c>
      <c r="AO76" s="174" t="str">
        <f>IF('Design Fee'!DQ82&gt;0,"✔","-")</f>
        <v>-</v>
      </c>
      <c r="AP76" s="174" t="str">
        <f>IF('Design Fee'!DR82&gt;0,"✔","-")</f>
        <v>-</v>
      </c>
      <c r="AQ76" s="144" t="str">
        <f>IF('Design Fee'!DS82&gt;0,"✔","-")</f>
        <v>-</v>
      </c>
      <c r="AR76" s="174" t="str">
        <f>IF('Design Fee'!DT82&gt;0,"✔","-")</f>
        <v>-</v>
      </c>
      <c r="AS76" s="175"/>
      <c r="AT76" s="171" t="str">
        <f>IF('Design Fee'!EO82&gt;0,"✔","-")</f>
        <v>-</v>
      </c>
      <c r="AU76" s="176"/>
      <c r="AV76" s="162" t="str">
        <f>IF('Design Fee'!ET82&gt;0,"✔","-")</f>
        <v>-</v>
      </c>
      <c r="AW76" s="162" t="str">
        <f>IF('Design Fee'!EU82&gt;0,"✔","-")</f>
        <v>-</v>
      </c>
      <c r="AX76" s="173" t="str">
        <f>IF('Design Fee'!EV82&gt;0,"✔","-")</f>
        <v>-</v>
      </c>
      <c r="AY76" s="173" t="str">
        <f>IF('Design Fee'!EW82&gt;0,"✔","-")</f>
        <v>-</v>
      </c>
      <c r="AZ76" s="173" t="str">
        <f>IF('Design Fee'!EX82&gt;0,"✔","-")</f>
        <v>-</v>
      </c>
      <c r="BA76" s="173" t="str">
        <f>IF('Design Fee'!EZ82&gt;0,"✔","-")</f>
        <v>-</v>
      </c>
      <c r="BB76" s="173" t="str">
        <f>IF('Design Fee'!FA82&gt;0,"✔","-")</f>
        <v>-</v>
      </c>
      <c r="BC76" s="173" t="str">
        <f>IF('Design Fee'!FB82&gt;0,"✔","-")</f>
        <v>-</v>
      </c>
      <c r="BD76" s="162" t="str">
        <f>IF('Design Fee'!FC82&gt;0,"✔","-")</f>
        <v>-</v>
      </c>
      <c r="BE76" s="173" t="str">
        <f>IF('Design Fee'!FD82&gt;0,"✔","-")</f>
        <v>-</v>
      </c>
      <c r="BF76" s="127"/>
      <c r="BG76" s="144" t="str">
        <f>IF('Design Fee'!FY82&gt;0,"✔","-")</f>
        <v>-</v>
      </c>
      <c r="BH76" s="144" t="str">
        <f>IF('Design Fee'!FZ82&gt;0,"✔","-")</f>
        <v>-</v>
      </c>
      <c r="BI76" s="174" t="str">
        <f>IF('Design Fee'!GA82&gt;0,"✔","-")</f>
        <v>-</v>
      </c>
      <c r="BJ76" s="174" t="str">
        <f>IF('Design Fee'!GB82&gt;0,"✔","-")</f>
        <v>-</v>
      </c>
      <c r="BK76" s="174" t="str">
        <f>IF('Design Fee'!GC82&gt;0,"✔","-")</f>
        <v>-</v>
      </c>
      <c r="BL76" s="174" t="str">
        <f>IF('Design Fee'!GE82&gt;0,"✔","-")</f>
        <v>-</v>
      </c>
      <c r="BM76" s="174" t="str">
        <f>IF('Design Fee'!GF82&gt;0,"✔","-")</f>
        <v>-</v>
      </c>
      <c r="BN76" s="174" t="str">
        <f>IF('Design Fee'!GG82&gt;0,"✔","-")</f>
        <v>-</v>
      </c>
      <c r="BO76" s="144" t="str">
        <f>IF('Design Fee'!GH82&gt;0,"✔","-")</f>
        <v>-</v>
      </c>
      <c r="BP76" s="174" t="str">
        <f>IF('Design Fee'!GI82&gt;0,"✔","-")</f>
        <v>-</v>
      </c>
      <c r="BQ76" s="175"/>
      <c r="BR76" s="144" t="str">
        <f>IF('Design Fee'!HD82&gt;0,"✔","-")</f>
        <v>-</v>
      </c>
      <c r="BS76" s="144" t="str">
        <f>IF('Design Fee'!HE82&gt;0,"✔","-")</f>
        <v>-</v>
      </c>
      <c r="BT76" s="174" t="str">
        <f>IF('Design Fee'!HF82&gt;0,"✔","-")</f>
        <v>-</v>
      </c>
      <c r="BU76" s="174" t="str">
        <f>IF('Design Fee'!HG82&gt;0,"✔","-")</f>
        <v>-</v>
      </c>
      <c r="BV76" s="174" t="str">
        <f>IF('Design Fee'!HH82&gt;0,"✔","-")</f>
        <v>-</v>
      </c>
      <c r="BW76" s="174" t="str">
        <f>IF('Design Fee'!HJ82&gt;0,"✔","-")</f>
        <v>-</v>
      </c>
      <c r="BX76" s="174" t="str">
        <f>IF('Design Fee'!HK82&gt;0,"✔","-")</f>
        <v>-</v>
      </c>
      <c r="BY76" s="174" t="str">
        <f>IF('Design Fee'!HL82&gt;0,"✔","-")</f>
        <v>-</v>
      </c>
      <c r="BZ76" s="144" t="str">
        <f>IF('Design Fee'!HM82&gt;0,"✔","-")</f>
        <v>-</v>
      </c>
      <c r="CA76" s="174" t="str">
        <f>IF('Design Fee'!HN82&gt;0,"✔","-")</f>
        <v>-</v>
      </c>
      <c r="CB76" s="175"/>
      <c r="CC76" s="171" t="str">
        <f>IF('Design Fee'!II82&gt;0,"✔","-")</f>
        <v>✔</v>
      </c>
      <c r="CD76" s="176"/>
      <c r="CE76" s="162" t="str">
        <f>IF('Design Fee'!IN82&gt;0,"✔","-")</f>
        <v>✔</v>
      </c>
      <c r="CF76" s="162" t="str">
        <f>IF('Design Fee'!IO82&gt;0,"✔","-")</f>
        <v>-</v>
      </c>
      <c r="CG76" s="173" t="str">
        <f>IF('Design Fee'!IP82&gt;0,"✔","-")</f>
        <v>-</v>
      </c>
      <c r="CH76" s="173" t="str">
        <f>IF('Design Fee'!IQ82&gt;0,"✔","-")</f>
        <v>-</v>
      </c>
      <c r="CI76" s="173" t="str">
        <f>IF('Design Fee'!IR82&gt;0,"✔","-")</f>
        <v>✔</v>
      </c>
      <c r="CJ76" s="173" t="str">
        <f>IF('Design Fee'!IT82&gt;0,"✔","-")</f>
        <v>-</v>
      </c>
      <c r="CK76" s="173" t="str">
        <f>IF('Design Fee'!IU82&gt;0,"✔","-")</f>
        <v>-</v>
      </c>
      <c r="CL76" s="173" t="str">
        <f>IF('Design Fee'!IV82&gt;0,"✔","-")</f>
        <v>-</v>
      </c>
      <c r="CM76" s="162" t="str">
        <f>IF('Design Fee'!IW82&gt;0,"✔","-")</f>
        <v>-</v>
      </c>
      <c r="CN76" s="173" t="str">
        <f>IF('Design Fee'!IX82&gt;0,"✔","-")</f>
        <v>-</v>
      </c>
      <c r="CO76" s="127"/>
      <c r="CP76" s="144" t="str">
        <f>IF('Design Fee'!JS82&gt;0,"✔","-")</f>
        <v>-</v>
      </c>
      <c r="CQ76" s="144" t="str">
        <f>IF('Design Fee'!JT82&gt;0,"✔","-")</f>
        <v>-</v>
      </c>
      <c r="CR76" s="174" t="str">
        <f>IF('Design Fee'!JU82&gt;0,"✔","-")</f>
        <v>-</v>
      </c>
      <c r="CS76" s="174" t="str">
        <f>IF('Design Fee'!JV82&gt;0,"✔","-")</f>
        <v>-</v>
      </c>
      <c r="CT76" s="174" t="str">
        <f>IF('Design Fee'!JW82&gt;0,"✔","-")</f>
        <v>-</v>
      </c>
      <c r="CU76" s="174" t="str">
        <f>IF('Design Fee'!JY82&gt;0,"✔","-")</f>
        <v>-</v>
      </c>
      <c r="CV76" s="174" t="str">
        <f>IF('Design Fee'!JZ82&gt;0,"✔","-")</f>
        <v>-</v>
      </c>
      <c r="CW76" s="174" t="str">
        <f>IF('Design Fee'!KA82&gt;0,"✔","-")</f>
        <v>-</v>
      </c>
      <c r="CX76" s="144" t="str">
        <f>IF('Design Fee'!KB82&gt;0,"✔","-")</f>
        <v>-</v>
      </c>
      <c r="CY76" s="174" t="str">
        <f>IF('Design Fee'!KC82&gt;0,"✔","-")</f>
        <v>-</v>
      </c>
      <c r="CZ76" s="175"/>
      <c r="DA76" s="144" t="str">
        <f>IF('Design Fee'!KX82&gt;0,"✔","-")</f>
        <v>-</v>
      </c>
      <c r="DB76" s="144" t="str">
        <f>IF('Design Fee'!KY82&gt;0,"✔","-")</f>
        <v>-</v>
      </c>
      <c r="DC76" s="174" t="str">
        <f>IF('Design Fee'!KZ82&gt;0,"✔","-")</f>
        <v>-</v>
      </c>
      <c r="DD76" s="174" t="str">
        <f>IF('Design Fee'!LA82&gt;0,"✔","-")</f>
        <v>-</v>
      </c>
      <c r="DE76" s="174" t="str">
        <f>IF('Design Fee'!LB82&gt;0,"✔","-")</f>
        <v>-</v>
      </c>
      <c r="DF76" s="174" t="str">
        <f>IF('Design Fee'!LD82&gt;0,"✔","-")</f>
        <v>-</v>
      </c>
      <c r="DG76" s="174" t="str">
        <f>IF('Design Fee'!LE82&gt;0,"✔","-")</f>
        <v>-</v>
      </c>
      <c r="DH76" s="174" t="str">
        <f>IF('Design Fee'!LF82&gt;0,"✔","-")</f>
        <v>-</v>
      </c>
      <c r="DI76" s="144" t="str">
        <f>IF('Design Fee'!LG82&gt;0,"✔","-")</f>
        <v>-</v>
      </c>
      <c r="DJ76" s="174" t="str">
        <f>IF('Design Fee'!LH82&gt;0,"✔","-")</f>
        <v>-</v>
      </c>
      <c r="DK76" s="175"/>
      <c r="DL76" s="171" t="str">
        <f>IF('Design Fee'!MC82&gt;0,"✔","-")</f>
        <v>✔</v>
      </c>
      <c r="DM76" s="176"/>
      <c r="DN76" s="162" t="str">
        <f>IF('Design Fee'!MH82&gt;0,"✔","-")</f>
        <v>✔</v>
      </c>
      <c r="DO76" s="162" t="str">
        <f>IF('Design Fee'!MI82&gt;0,"✔","-")</f>
        <v>-</v>
      </c>
      <c r="DP76" s="173" t="str">
        <f>IF('Design Fee'!MJ82&gt;0,"✔","-")</f>
        <v>-</v>
      </c>
      <c r="DQ76" s="173" t="str">
        <f>IF('Design Fee'!MK82&gt;0,"✔","-")</f>
        <v>-</v>
      </c>
      <c r="DR76" s="173" t="str">
        <f>IF('Design Fee'!ML82&gt;0,"✔","-")</f>
        <v>✔</v>
      </c>
      <c r="DS76" s="173" t="str">
        <f>IF('Design Fee'!MN82&gt;0,"✔","-")</f>
        <v>-</v>
      </c>
      <c r="DT76" s="173" t="str">
        <f>IF('Design Fee'!MO82&gt;0,"✔","-")</f>
        <v>-</v>
      </c>
      <c r="DU76" s="173" t="str">
        <f>IF('Design Fee'!MP82&gt;0,"✔","-")</f>
        <v>-</v>
      </c>
      <c r="DV76" s="162" t="str">
        <f>IF('Design Fee'!MQ82&gt;0,"✔","-")</f>
        <v>-</v>
      </c>
      <c r="DW76" s="173" t="str">
        <f>IF('Design Fee'!MR82&gt;0,"✔","-")</f>
        <v>-</v>
      </c>
      <c r="DX76" s="127"/>
      <c r="DY76" s="144" t="str">
        <f>IF('Design Fee'!NM82&gt;0,"✔","-")</f>
        <v>-</v>
      </c>
      <c r="DZ76" s="144" t="str">
        <f>IF('Design Fee'!NN82&gt;0,"✔","-")</f>
        <v>-</v>
      </c>
      <c r="EA76" s="174" t="str">
        <f>IF('Design Fee'!NO82&gt;0,"✔","-")</f>
        <v>-</v>
      </c>
      <c r="EB76" s="174" t="str">
        <f>IF('Design Fee'!NP82&gt;0,"✔","-")</f>
        <v>-</v>
      </c>
      <c r="EC76" s="174" t="str">
        <f>IF('Design Fee'!NQ82&gt;0,"✔","-")</f>
        <v>-</v>
      </c>
      <c r="ED76" s="174" t="str">
        <f>IF('Design Fee'!NS82&gt;0,"✔","-")</f>
        <v>-</v>
      </c>
      <c r="EE76" s="174" t="str">
        <f>IF('Design Fee'!NT82&gt;0,"✔","-")</f>
        <v>-</v>
      </c>
      <c r="EF76" s="174" t="str">
        <f>IF('Design Fee'!NU82&gt;0,"✔","-")</f>
        <v>-</v>
      </c>
      <c r="EG76" s="144" t="str">
        <f>IF('Design Fee'!NV82&gt;0,"✔","-")</f>
        <v>-</v>
      </c>
      <c r="EH76" s="174" t="str">
        <f>IF('Design Fee'!NW82&gt;0,"✔","-")</f>
        <v>-</v>
      </c>
      <c r="EI76" s="175"/>
      <c r="EJ76" s="144" t="str">
        <f>IF('Design Fee'!OR82&gt;0,"✔","-")</f>
        <v>-</v>
      </c>
      <c r="EK76" s="144" t="str">
        <f>IF('Design Fee'!OS82&gt;0,"✔","-")</f>
        <v>-</v>
      </c>
      <c r="EL76" s="174" t="str">
        <f>IF('Design Fee'!OT82&gt;0,"✔","-")</f>
        <v>-</v>
      </c>
      <c r="EM76" s="174" t="str">
        <f>IF('Design Fee'!OU82&gt;0,"✔","-")</f>
        <v>-</v>
      </c>
      <c r="EN76" s="174" t="str">
        <f>IF('Design Fee'!OV82&gt;0,"✔","-")</f>
        <v>-</v>
      </c>
      <c r="EO76" s="174" t="str">
        <f>IF('Design Fee'!OX82&gt;0,"✔","-")</f>
        <v>-</v>
      </c>
      <c r="EP76" s="174" t="str">
        <f>IF('Design Fee'!OY82&gt;0,"✔","-")</f>
        <v>-</v>
      </c>
      <c r="EQ76" s="174" t="str">
        <f>IF('Design Fee'!OZ82&gt;0,"✔","-")</f>
        <v>-</v>
      </c>
      <c r="ER76" s="144" t="str">
        <f>IF('Design Fee'!PA82&gt;0,"✔","-")</f>
        <v>-</v>
      </c>
      <c r="ES76" s="174" t="str">
        <f>IF('Design Fee'!PB82&gt;0,"✔","-")</f>
        <v>-</v>
      </c>
      <c r="ET76" s="175"/>
    </row>
    <row r="77" spans="1:150" s="169" customFormat="1" ht="11.85" hidden="1" customHeight="1" outlineLevel="2">
      <c r="A77" s="76"/>
      <c r="B77" s="170"/>
      <c r="C77" s="161" t="s">
        <v>100</v>
      </c>
      <c r="D77" s="163" t="s">
        <v>101</v>
      </c>
      <c r="E77" s="163"/>
      <c r="F77" s="554">
        <f>COUNTIF('Design Fee'!AU83,"&gt;0")+COUNTIF('Design Fee'!EO83,"&gt;0")+COUNTIF('Design Fee'!II83,"&gt;0")+COUNTIF('Design Fee'!ME83,"&gt;0")</f>
        <v>3</v>
      </c>
      <c r="G77" s="554">
        <f>COUNTIF('Design Fee'!AX83,"&gt;0")+COUNTIF('Design Fee'!ER83,"&gt;0")+COUNTIF('Design Fee'!IL83,"&gt;0")+COUNTIF('Design Fee'!MF83,"&gt;0")</f>
        <v>0</v>
      </c>
      <c r="H77" s="554">
        <f>COUNTIF('Design Fee'!AY83,"&gt;0")+COUNTIF('Design Fee'!ES83,"&gt;0")+COUNTIF('Design Fee'!IM83,"&gt;0")+COUNTIF('Design Fee'!MG83,"&gt;0")</f>
        <v>0</v>
      </c>
      <c r="I77" s="560">
        <f t="shared" si="30"/>
        <v>3</v>
      </c>
      <c r="J77" s="163"/>
      <c r="K77" s="171" t="str">
        <f>IF('Design Fee'!AU83&gt;0,"✔","-")</f>
        <v>✔</v>
      </c>
      <c r="L77" s="172"/>
      <c r="M77" s="162" t="str">
        <f>IF('Design Fee'!AZ83&gt;0,"✔","-")</f>
        <v>✔</v>
      </c>
      <c r="N77" s="162" t="str">
        <f>IF('Design Fee'!BA83&gt;0,"✔","-")</f>
        <v>-</v>
      </c>
      <c r="O77" s="173" t="str">
        <f>IF('Design Fee'!BB83&gt;0,"✔","-")</f>
        <v>-</v>
      </c>
      <c r="P77" s="173" t="str">
        <f>IF('Design Fee'!BC83&gt;0,"✔","-")</f>
        <v>-</v>
      </c>
      <c r="Q77" s="173" t="str">
        <f>IF('Design Fee'!BD83&gt;0,"✔","-")</f>
        <v>✔</v>
      </c>
      <c r="R77" s="173" t="str">
        <f>IF('Design Fee'!BF83&gt;0,"✔","-")</f>
        <v>-</v>
      </c>
      <c r="S77" s="173" t="str">
        <f>IF('Design Fee'!BG83&gt;0,"✔","-")</f>
        <v>-</v>
      </c>
      <c r="T77" s="173" t="str">
        <f>IF('Design Fee'!BH83&gt;0,"✔","-")</f>
        <v>-</v>
      </c>
      <c r="U77" s="162" t="str">
        <f>IF('Design Fee'!BI83&gt;0,"✔","-")</f>
        <v>-</v>
      </c>
      <c r="V77" s="173" t="str">
        <f>IF('Design Fee'!BJ83&gt;0,"✔","-")</f>
        <v>-</v>
      </c>
      <c r="W77" s="348"/>
      <c r="X77" s="144" t="str">
        <f>IF('Design Fee'!CE83&gt;0,"✔","-")</f>
        <v>-</v>
      </c>
      <c r="Y77" s="144" t="str">
        <f>IF('Design Fee'!CF83&gt;0,"✔","-")</f>
        <v>-</v>
      </c>
      <c r="Z77" s="174" t="str">
        <f>IF('Design Fee'!CG83&gt;0,"✔","-")</f>
        <v>-</v>
      </c>
      <c r="AA77" s="174" t="str">
        <f>IF('Design Fee'!CH83&gt;0,"✔","-")</f>
        <v>-</v>
      </c>
      <c r="AB77" s="174" t="str">
        <f>IF('Design Fee'!CI83&gt;0,"✔","-")</f>
        <v>-</v>
      </c>
      <c r="AC77" s="174" t="str">
        <f>IF('Design Fee'!CK83&gt;0,"✔","-")</f>
        <v>-</v>
      </c>
      <c r="AD77" s="174" t="str">
        <f>IF('Design Fee'!CL83&gt;0,"✔","-")</f>
        <v>-</v>
      </c>
      <c r="AE77" s="174" t="str">
        <f>IF('Design Fee'!CM83&gt;0,"✔","-")</f>
        <v>-</v>
      </c>
      <c r="AF77" s="144" t="str">
        <f>IF('Design Fee'!CN83&gt;0,"✔","-")</f>
        <v>-</v>
      </c>
      <c r="AG77" s="174" t="str">
        <f>IF('Design Fee'!CO83&gt;0,"✔","-")</f>
        <v>-</v>
      </c>
      <c r="AH77" s="175"/>
      <c r="AI77" s="144" t="str">
        <f>IF('Design Fee'!DJ83&gt;0,"✔","-")</f>
        <v>-</v>
      </c>
      <c r="AJ77" s="144" t="str">
        <f>IF('Design Fee'!DK83&gt;0,"✔","-")</f>
        <v>-</v>
      </c>
      <c r="AK77" s="174" t="str">
        <f>IF('Design Fee'!DL83&gt;0,"✔","-")</f>
        <v>-</v>
      </c>
      <c r="AL77" s="174" t="str">
        <f>IF('Design Fee'!DM83&gt;0,"✔","-")</f>
        <v>-</v>
      </c>
      <c r="AM77" s="174" t="str">
        <f>IF('Design Fee'!DN83&gt;0,"✔","-")</f>
        <v>-</v>
      </c>
      <c r="AN77" s="174" t="str">
        <f>IF('Design Fee'!DP83&gt;0,"✔","-")</f>
        <v>-</v>
      </c>
      <c r="AO77" s="174" t="str">
        <f>IF('Design Fee'!DQ83&gt;0,"✔","-")</f>
        <v>-</v>
      </c>
      <c r="AP77" s="174" t="str">
        <f>IF('Design Fee'!DR83&gt;0,"✔","-")</f>
        <v>-</v>
      </c>
      <c r="AQ77" s="144" t="str">
        <f>IF('Design Fee'!DS83&gt;0,"✔","-")</f>
        <v>-</v>
      </c>
      <c r="AR77" s="174" t="str">
        <f>IF('Design Fee'!DT83&gt;0,"✔","-")</f>
        <v>-</v>
      </c>
      <c r="AS77" s="175"/>
      <c r="AT77" s="171" t="str">
        <f>IF('Design Fee'!EO83&gt;0,"✔","-")</f>
        <v>-</v>
      </c>
      <c r="AU77" s="176"/>
      <c r="AV77" s="162" t="str">
        <f>IF('Design Fee'!ET83&gt;0,"✔","-")</f>
        <v>-</v>
      </c>
      <c r="AW77" s="162" t="str">
        <f>IF('Design Fee'!EU83&gt;0,"✔","-")</f>
        <v>-</v>
      </c>
      <c r="AX77" s="173" t="str">
        <f>IF('Design Fee'!EV83&gt;0,"✔","-")</f>
        <v>-</v>
      </c>
      <c r="AY77" s="173" t="str">
        <f>IF('Design Fee'!EW83&gt;0,"✔","-")</f>
        <v>-</v>
      </c>
      <c r="AZ77" s="173" t="str">
        <f>IF('Design Fee'!EX83&gt;0,"✔","-")</f>
        <v>-</v>
      </c>
      <c r="BA77" s="173" t="str">
        <f>IF('Design Fee'!EZ83&gt;0,"✔","-")</f>
        <v>-</v>
      </c>
      <c r="BB77" s="173" t="str">
        <f>IF('Design Fee'!FA83&gt;0,"✔","-")</f>
        <v>-</v>
      </c>
      <c r="BC77" s="173" t="str">
        <f>IF('Design Fee'!FB83&gt;0,"✔","-")</f>
        <v>-</v>
      </c>
      <c r="BD77" s="162" t="str">
        <f>IF('Design Fee'!FC83&gt;0,"✔","-")</f>
        <v>-</v>
      </c>
      <c r="BE77" s="173" t="str">
        <f>IF('Design Fee'!FD83&gt;0,"✔","-")</f>
        <v>-</v>
      </c>
      <c r="BF77" s="127"/>
      <c r="BG77" s="144" t="str">
        <f>IF('Design Fee'!FY83&gt;0,"✔","-")</f>
        <v>-</v>
      </c>
      <c r="BH77" s="144" t="str">
        <f>IF('Design Fee'!FZ83&gt;0,"✔","-")</f>
        <v>-</v>
      </c>
      <c r="BI77" s="174" t="str">
        <f>IF('Design Fee'!GA83&gt;0,"✔","-")</f>
        <v>-</v>
      </c>
      <c r="BJ77" s="174" t="str">
        <f>IF('Design Fee'!GB83&gt;0,"✔","-")</f>
        <v>-</v>
      </c>
      <c r="BK77" s="174" t="str">
        <f>IF('Design Fee'!GC83&gt;0,"✔","-")</f>
        <v>-</v>
      </c>
      <c r="BL77" s="174" t="str">
        <f>IF('Design Fee'!GE83&gt;0,"✔","-")</f>
        <v>-</v>
      </c>
      <c r="BM77" s="174" t="str">
        <f>IF('Design Fee'!GF83&gt;0,"✔","-")</f>
        <v>-</v>
      </c>
      <c r="BN77" s="174" t="str">
        <f>IF('Design Fee'!GG83&gt;0,"✔","-")</f>
        <v>-</v>
      </c>
      <c r="BO77" s="144" t="str">
        <f>IF('Design Fee'!GH83&gt;0,"✔","-")</f>
        <v>-</v>
      </c>
      <c r="BP77" s="174" t="str">
        <f>IF('Design Fee'!GI83&gt;0,"✔","-")</f>
        <v>-</v>
      </c>
      <c r="BQ77" s="175"/>
      <c r="BR77" s="144" t="str">
        <f>IF('Design Fee'!HD83&gt;0,"✔","-")</f>
        <v>-</v>
      </c>
      <c r="BS77" s="144" t="str">
        <f>IF('Design Fee'!HE83&gt;0,"✔","-")</f>
        <v>-</v>
      </c>
      <c r="BT77" s="174" t="str">
        <f>IF('Design Fee'!HF83&gt;0,"✔","-")</f>
        <v>-</v>
      </c>
      <c r="BU77" s="174" t="str">
        <f>IF('Design Fee'!HG83&gt;0,"✔","-")</f>
        <v>-</v>
      </c>
      <c r="BV77" s="174" t="str">
        <f>IF('Design Fee'!HH83&gt;0,"✔","-")</f>
        <v>-</v>
      </c>
      <c r="BW77" s="174" t="str">
        <f>IF('Design Fee'!HJ83&gt;0,"✔","-")</f>
        <v>-</v>
      </c>
      <c r="BX77" s="174" t="str">
        <f>IF('Design Fee'!HK83&gt;0,"✔","-")</f>
        <v>-</v>
      </c>
      <c r="BY77" s="174" t="str">
        <f>IF('Design Fee'!HL83&gt;0,"✔","-")</f>
        <v>-</v>
      </c>
      <c r="BZ77" s="144" t="str">
        <f>IF('Design Fee'!HM83&gt;0,"✔","-")</f>
        <v>-</v>
      </c>
      <c r="CA77" s="174" t="str">
        <f>IF('Design Fee'!HN83&gt;0,"✔","-")</f>
        <v>-</v>
      </c>
      <c r="CB77" s="175"/>
      <c r="CC77" s="171" t="str">
        <f>IF('Design Fee'!II83&gt;0,"✔","-")</f>
        <v>✔</v>
      </c>
      <c r="CD77" s="176"/>
      <c r="CE77" s="162" t="str">
        <f>IF('Design Fee'!IN83&gt;0,"✔","-")</f>
        <v>✔</v>
      </c>
      <c r="CF77" s="162" t="str">
        <f>IF('Design Fee'!IO83&gt;0,"✔","-")</f>
        <v>-</v>
      </c>
      <c r="CG77" s="173" t="str">
        <f>IF('Design Fee'!IP83&gt;0,"✔","-")</f>
        <v>-</v>
      </c>
      <c r="CH77" s="173" t="str">
        <f>IF('Design Fee'!IQ83&gt;0,"✔","-")</f>
        <v>-</v>
      </c>
      <c r="CI77" s="173" t="str">
        <f>IF('Design Fee'!IR83&gt;0,"✔","-")</f>
        <v>✔</v>
      </c>
      <c r="CJ77" s="173" t="str">
        <f>IF('Design Fee'!IT83&gt;0,"✔","-")</f>
        <v>-</v>
      </c>
      <c r="CK77" s="173" t="str">
        <f>IF('Design Fee'!IU83&gt;0,"✔","-")</f>
        <v>-</v>
      </c>
      <c r="CL77" s="173" t="str">
        <f>IF('Design Fee'!IV83&gt;0,"✔","-")</f>
        <v>-</v>
      </c>
      <c r="CM77" s="162" t="str">
        <f>IF('Design Fee'!IW83&gt;0,"✔","-")</f>
        <v>-</v>
      </c>
      <c r="CN77" s="173" t="str">
        <f>IF('Design Fee'!IX83&gt;0,"✔","-")</f>
        <v>-</v>
      </c>
      <c r="CO77" s="127"/>
      <c r="CP77" s="144" t="str">
        <f>IF('Design Fee'!JS83&gt;0,"✔","-")</f>
        <v>-</v>
      </c>
      <c r="CQ77" s="144" t="str">
        <f>IF('Design Fee'!JT83&gt;0,"✔","-")</f>
        <v>-</v>
      </c>
      <c r="CR77" s="174" t="str">
        <f>IF('Design Fee'!JU83&gt;0,"✔","-")</f>
        <v>-</v>
      </c>
      <c r="CS77" s="174" t="str">
        <f>IF('Design Fee'!JV83&gt;0,"✔","-")</f>
        <v>-</v>
      </c>
      <c r="CT77" s="174" t="str">
        <f>IF('Design Fee'!JW83&gt;0,"✔","-")</f>
        <v>-</v>
      </c>
      <c r="CU77" s="174" t="str">
        <f>IF('Design Fee'!JY83&gt;0,"✔","-")</f>
        <v>-</v>
      </c>
      <c r="CV77" s="174" t="str">
        <f>IF('Design Fee'!JZ83&gt;0,"✔","-")</f>
        <v>-</v>
      </c>
      <c r="CW77" s="174" t="str">
        <f>IF('Design Fee'!KA83&gt;0,"✔","-")</f>
        <v>-</v>
      </c>
      <c r="CX77" s="144" t="str">
        <f>IF('Design Fee'!KB83&gt;0,"✔","-")</f>
        <v>-</v>
      </c>
      <c r="CY77" s="174" t="str">
        <f>IF('Design Fee'!KC83&gt;0,"✔","-")</f>
        <v>-</v>
      </c>
      <c r="CZ77" s="175"/>
      <c r="DA77" s="144" t="str">
        <f>IF('Design Fee'!KX83&gt;0,"✔","-")</f>
        <v>-</v>
      </c>
      <c r="DB77" s="144" t="str">
        <f>IF('Design Fee'!KY83&gt;0,"✔","-")</f>
        <v>-</v>
      </c>
      <c r="DC77" s="174" t="str">
        <f>IF('Design Fee'!KZ83&gt;0,"✔","-")</f>
        <v>-</v>
      </c>
      <c r="DD77" s="174" t="str">
        <f>IF('Design Fee'!LA83&gt;0,"✔","-")</f>
        <v>-</v>
      </c>
      <c r="DE77" s="174" t="str">
        <f>IF('Design Fee'!LB83&gt;0,"✔","-")</f>
        <v>-</v>
      </c>
      <c r="DF77" s="174" t="str">
        <f>IF('Design Fee'!LD83&gt;0,"✔","-")</f>
        <v>-</v>
      </c>
      <c r="DG77" s="174" t="str">
        <f>IF('Design Fee'!LE83&gt;0,"✔","-")</f>
        <v>-</v>
      </c>
      <c r="DH77" s="174" t="str">
        <f>IF('Design Fee'!LF83&gt;0,"✔","-")</f>
        <v>-</v>
      </c>
      <c r="DI77" s="144" t="str">
        <f>IF('Design Fee'!LG83&gt;0,"✔","-")</f>
        <v>-</v>
      </c>
      <c r="DJ77" s="174" t="str">
        <f>IF('Design Fee'!LH83&gt;0,"✔","-")</f>
        <v>-</v>
      </c>
      <c r="DK77" s="175"/>
      <c r="DL77" s="171" t="str">
        <f>IF('Design Fee'!MC83&gt;0,"✔","-")</f>
        <v>✔</v>
      </c>
      <c r="DM77" s="176"/>
      <c r="DN77" s="162" t="str">
        <f>IF('Design Fee'!MH83&gt;0,"✔","-")</f>
        <v>✔</v>
      </c>
      <c r="DO77" s="162" t="str">
        <f>IF('Design Fee'!MI83&gt;0,"✔","-")</f>
        <v>-</v>
      </c>
      <c r="DP77" s="173" t="str">
        <f>IF('Design Fee'!MJ83&gt;0,"✔","-")</f>
        <v>-</v>
      </c>
      <c r="DQ77" s="173" t="str">
        <f>IF('Design Fee'!MK83&gt;0,"✔","-")</f>
        <v>-</v>
      </c>
      <c r="DR77" s="173" t="str">
        <f>IF('Design Fee'!ML83&gt;0,"✔","-")</f>
        <v>✔</v>
      </c>
      <c r="DS77" s="173" t="str">
        <f>IF('Design Fee'!MN83&gt;0,"✔","-")</f>
        <v>-</v>
      </c>
      <c r="DT77" s="173" t="str">
        <f>IF('Design Fee'!MO83&gt;0,"✔","-")</f>
        <v>-</v>
      </c>
      <c r="DU77" s="173" t="str">
        <f>IF('Design Fee'!MP83&gt;0,"✔","-")</f>
        <v>-</v>
      </c>
      <c r="DV77" s="162" t="str">
        <f>IF('Design Fee'!MQ83&gt;0,"✔","-")</f>
        <v>-</v>
      </c>
      <c r="DW77" s="173" t="str">
        <f>IF('Design Fee'!MR83&gt;0,"✔","-")</f>
        <v>-</v>
      </c>
      <c r="DX77" s="127"/>
      <c r="DY77" s="144" t="str">
        <f>IF('Design Fee'!NM83&gt;0,"✔","-")</f>
        <v>-</v>
      </c>
      <c r="DZ77" s="144" t="str">
        <f>IF('Design Fee'!NN83&gt;0,"✔","-")</f>
        <v>-</v>
      </c>
      <c r="EA77" s="174" t="str">
        <f>IF('Design Fee'!NO83&gt;0,"✔","-")</f>
        <v>-</v>
      </c>
      <c r="EB77" s="174" t="str">
        <f>IF('Design Fee'!NP83&gt;0,"✔","-")</f>
        <v>-</v>
      </c>
      <c r="EC77" s="174" t="str">
        <f>IF('Design Fee'!NQ83&gt;0,"✔","-")</f>
        <v>-</v>
      </c>
      <c r="ED77" s="174" t="str">
        <f>IF('Design Fee'!NS83&gt;0,"✔","-")</f>
        <v>-</v>
      </c>
      <c r="EE77" s="174" t="str">
        <f>IF('Design Fee'!NT83&gt;0,"✔","-")</f>
        <v>-</v>
      </c>
      <c r="EF77" s="174" t="str">
        <f>IF('Design Fee'!NU83&gt;0,"✔","-")</f>
        <v>-</v>
      </c>
      <c r="EG77" s="144" t="str">
        <f>IF('Design Fee'!NV83&gt;0,"✔","-")</f>
        <v>-</v>
      </c>
      <c r="EH77" s="174" t="str">
        <f>IF('Design Fee'!NW83&gt;0,"✔","-")</f>
        <v>-</v>
      </c>
      <c r="EI77" s="175"/>
      <c r="EJ77" s="144" t="str">
        <f>IF('Design Fee'!OR83&gt;0,"✔","-")</f>
        <v>-</v>
      </c>
      <c r="EK77" s="144" t="str">
        <f>IF('Design Fee'!OS83&gt;0,"✔","-")</f>
        <v>-</v>
      </c>
      <c r="EL77" s="174" t="str">
        <f>IF('Design Fee'!OT83&gt;0,"✔","-")</f>
        <v>-</v>
      </c>
      <c r="EM77" s="174" t="str">
        <f>IF('Design Fee'!OU83&gt;0,"✔","-")</f>
        <v>-</v>
      </c>
      <c r="EN77" s="174" t="str">
        <f>IF('Design Fee'!OV83&gt;0,"✔","-")</f>
        <v>-</v>
      </c>
      <c r="EO77" s="174" t="str">
        <f>IF('Design Fee'!OX83&gt;0,"✔","-")</f>
        <v>-</v>
      </c>
      <c r="EP77" s="174" t="str">
        <f>IF('Design Fee'!OY83&gt;0,"✔","-")</f>
        <v>-</v>
      </c>
      <c r="EQ77" s="174" t="str">
        <f>IF('Design Fee'!OZ83&gt;0,"✔","-")</f>
        <v>-</v>
      </c>
      <c r="ER77" s="144" t="str">
        <f>IF('Design Fee'!PA83&gt;0,"✔","-")</f>
        <v>-</v>
      </c>
      <c r="ES77" s="174" t="str">
        <f>IF('Design Fee'!PB83&gt;0,"✔","-")</f>
        <v>-</v>
      </c>
      <c r="ET77" s="175"/>
    </row>
    <row r="78" spans="1:150" ht="3" hidden="1" customHeight="1" outlineLevel="1">
      <c r="B78" s="165"/>
      <c r="C78" s="152"/>
      <c r="D78" s="152"/>
      <c r="E78" s="152"/>
      <c r="F78" s="393"/>
      <c r="G78" s="393"/>
      <c r="H78" s="393"/>
      <c r="I78" s="393"/>
      <c r="J78" s="152"/>
      <c r="K78" s="147"/>
      <c r="L78" s="140"/>
      <c r="M78" s="166"/>
      <c r="N78" s="166"/>
      <c r="O78" s="166"/>
      <c r="P78" s="166"/>
      <c r="Q78" s="166"/>
      <c r="R78" s="124"/>
      <c r="S78" s="124"/>
      <c r="T78" s="124"/>
      <c r="U78" s="124"/>
      <c r="V78" s="124"/>
      <c r="W78" s="348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  <c r="AP78" s="126"/>
      <c r="AQ78" s="126"/>
      <c r="AR78" s="126"/>
      <c r="AS78" s="145"/>
      <c r="AT78" s="147"/>
      <c r="AU78" s="146"/>
      <c r="AV78" s="126"/>
      <c r="AW78" s="126"/>
      <c r="AX78" s="126"/>
      <c r="AY78" s="126"/>
      <c r="AZ78" s="126"/>
      <c r="BA78" s="126"/>
      <c r="BB78" s="126"/>
      <c r="BC78" s="126"/>
      <c r="BD78" s="126"/>
      <c r="BE78" s="126"/>
      <c r="BF78" s="127"/>
      <c r="BG78" s="126"/>
      <c r="BH78" s="126"/>
      <c r="BI78" s="126"/>
      <c r="BJ78" s="126"/>
      <c r="BK78" s="126"/>
      <c r="BL78" s="126"/>
      <c r="BM78" s="126"/>
      <c r="BN78" s="126"/>
      <c r="BO78" s="126"/>
      <c r="BP78" s="126"/>
      <c r="BQ78" s="145"/>
      <c r="BR78" s="126"/>
      <c r="BS78" s="126"/>
      <c r="BT78" s="126"/>
      <c r="BU78" s="126"/>
      <c r="BV78" s="126"/>
      <c r="BW78" s="126"/>
      <c r="BX78" s="126"/>
      <c r="BY78" s="126"/>
      <c r="BZ78" s="126"/>
      <c r="CA78" s="126"/>
      <c r="CB78" s="145"/>
      <c r="CC78" s="147"/>
      <c r="CD78" s="146"/>
      <c r="CE78" s="126"/>
      <c r="CF78" s="126"/>
      <c r="CG78" s="126"/>
      <c r="CH78" s="126"/>
      <c r="CI78" s="126"/>
      <c r="CJ78" s="126"/>
      <c r="CK78" s="126"/>
      <c r="CL78" s="126"/>
      <c r="CM78" s="126"/>
      <c r="CN78" s="126"/>
      <c r="CO78" s="127"/>
      <c r="CP78" s="126"/>
      <c r="CQ78" s="126"/>
      <c r="CR78" s="126"/>
      <c r="CS78" s="126"/>
      <c r="CT78" s="126"/>
      <c r="CU78" s="126"/>
      <c r="CV78" s="126"/>
      <c r="CW78" s="126"/>
      <c r="CX78" s="126"/>
      <c r="CY78" s="126"/>
      <c r="CZ78" s="145"/>
      <c r="DA78" s="126"/>
      <c r="DB78" s="126"/>
      <c r="DC78" s="126"/>
      <c r="DD78" s="126"/>
      <c r="DE78" s="126"/>
      <c r="DF78" s="126"/>
      <c r="DG78" s="126"/>
      <c r="DH78" s="126"/>
      <c r="DI78" s="126"/>
      <c r="DJ78" s="126"/>
      <c r="DK78" s="145"/>
      <c r="DL78" s="147"/>
      <c r="DM78" s="146"/>
      <c r="DN78" s="126"/>
      <c r="DO78" s="126"/>
      <c r="DP78" s="126"/>
      <c r="DQ78" s="126"/>
      <c r="DR78" s="126"/>
      <c r="DS78" s="126"/>
      <c r="DT78" s="126"/>
      <c r="DU78" s="126"/>
      <c r="DV78" s="126"/>
      <c r="DW78" s="126"/>
      <c r="DX78" s="127"/>
      <c r="DY78" s="126"/>
      <c r="DZ78" s="126"/>
      <c r="EA78" s="126"/>
      <c r="EB78" s="126"/>
      <c r="EC78" s="126"/>
      <c r="ED78" s="126"/>
      <c r="EE78" s="126"/>
      <c r="EF78" s="126"/>
      <c r="EG78" s="126"/>
      <c r="EH78" s="126"/>
      <c r="EI78" s="145"/>
      <c r="EJ78" s="126"/>
      <c r="EK78" s="126"/>
      <c r="EL78" s="126"/>
      <c r="EM78" s="126"/>
      <c r="EN78" s="126"/>
      <c r="EO78" s="126"/>
      <c r="EP78" s="126"/>
      <c r="EQ78" s="126"/>
      <c r="ER78" s="126"/>
      <c r="ES78" s="126"/>
      <c r="ET78" s="145"/>
    </row>
    <row r="79" spans="1:150" ht="13.35" hidden="1" customHeight="1" outlineLevel="1">
      <c r="B79" s="129"/>
      <c r="C79" s="129" t="s">
        <v>102</v>
      </c>
      <c r="D79" s="130" t="s">
        <v>103</v>
      </c>
      <c r="E79" s="389"/>
      <c r="F79" s="553">
        <f>SUM(F80:F83)</f>
        <v>10</v>
      </c>
      <c r="G79" s="553">
        <f t="shared" ref="G79:H79" si="31">SUM(G80:G83)</f>
        <v>0</v>
      </c>
      <c r="H79" s="553">
        <f t="shared" si="31"/>
        <v>0</v>
      </c>
      <c r="I79" s="572">
        <f t="shared" ref="I79" si="32">SUM(I80:I83)</f>
        <v>10</v>
      </c>
      <c r="J79" s="130"/>
      <c r="K79" s="678">
        <f>COUNTIF(K80:K83,"✔")</f>
        <v>4</v>
      </c>
      <c r="L79" s="132"/>
      <c r="M79" s="555">
        <f>COUNTIF(M80:M83,"✔")</f>
        <v>4</v>
      </c>
      <c r="N79" s="555">
        <f t="shared" ref="N79" si="33">COUNTIF(N80:N83,"✔")</f>
        <v>2</v>
      </c>
      <c r="O79" s="555">
        <f t="shared" ref="O79" si="34">COUNTIF(O80:O83,"✔")</f>
        <v>1</v>
      </c>
      <c r="P79" s="555">
        <f t="shared" ref="P79" si="35">COUNTIF(P80:P83,"✔")</f>
        <v>1</v>
      </c>
      <c r="Q79" s="555">
        <f t="shared" ref="Q79" si="36">COUNTIF(Q80:Q83,"✔")</f>
        <v>0</v>
      </c>
      <c r="R79" s="555">
        <f t="shared" ref="R79" si="37">COUNTIF(R80:R83,"✔")</f>
        <v>0</v>
      </c>
      <c r="S79" s="555">
        <f t="shared" ref="S79" si="38">COUNTIF(S80:S83,"✔")</f>
        <v>0</v>
      </c>
      <c r="T79" s="555">
        <f t="shared" ref="T79" si="39">COUNTIF(T80:T83,"✔")</f>
        <v>0</v>
      </c>
      <c r="U79" s="555">
        <f t="shared" ref="U79" si="40">COUNTIF(U80:U83,"✔")</f>
        <v>0</v>
      </c>
      <c r="V79" s="555">
        <f t="shared" ref="V79" si="41">COUNTIF(V80:V83,"✔")</f>
        <v>0</v>
      </c>
      <c r="W79" s="555"/>
      <c r="X79" s="555">
        <f t="shared" ref="X79" si="42">COUNTIF(X80:X83,"✔")</f>
        <v>0</v>
      </c>
      <c r="Y79" s="555">
        <f t="shared" ref="Y79" si="43">COUNTIF(Y80:Y83,"✔")</f>
        <v>0</v>
      </c>
      <c r="Z79" s="555">
        <f t="shared" ref="Z79" si="44">COUNTIF(Z80:Z83,"✔")</f>
        <v>0</v>
      </c>
      <c r="AA79" s="555">
        <f t="shared" ref="AA79" si="45">COUNTIF(AA80:AA83,"✔")</f>
        <v>0</v>
      </c>
      <c r="AB79" s="555">
        <f t="shared" ref="AB79" si="46">COUNTIF(AB80:AB83,"✔")</f>
        <v>0</v>
      </c>
      <c r="AC79" s="555">
        <f t="shared" ref="AC79" si="47">COUNTIF(AC80:AC83,"✔")</f>
        <v>0</v>
      </c>
      <c r="AD79" s="555">
        <f t="shared" ref="AD79" si="48">COUNTIF(AD80:AD83,"✔")</f>
        <v>0</v>
      </c>
      <c r="AE79" s="555">
        <f t="shared" ref="AE79" si="49">COUNTIF(AE80:AE83,"✔")</f>
        <v>0</v>
      </c>
      <c r="AF79" s="555">
        <f t="shared" ref="AF79" si="50">COUNTIF(AF80:AF83,"✔")</f>
        <v>0</v>
      </c>
      <c r="AG79" s="555">
        <f t="shared" ref="AG79" si="51">COUNTIF(AG80:AG83,"✔")</f>
        <v>0</v>
      </c>
      <c r="AH79" s="555"/>
      <c r="AI79" s="555">
        <f t="shared" ref="AI79" si="52">COUNTIF(AI80:AI83,"✔")</f>
        <v>0</v>
      </c>
      <c r="AJ79" s="555">
        <f t="shared" ref="AJ79" si="53">COUNTIF(AJ80:AJ83,"✔")</f>
        <v>0</v>
      </c>
      <c r="AK79" s="555">
        <f t="shared" ref="AK79" si="54">COUNTIF(AK80:AK83,"✔")</f>
        <v>0</v>
      </c>
      <c r="AL79" s="555">
        <f t="shared" ref="AL79" si="55">COUNTIF(AL80:AL83,"✔")</f>
        <v>0</v>
      </c>
      <c r="AM79" s="555">
        <f t="shared" ref="AM79" si="56">COUNTIF(AM80:AM83,"✔")</f>
        <v>0</v>
      </c>
      <c r="AN79" s="555">
        <f t="shared" ref="AN79" si="57">COUNTIF(AN80:AN83,"✔")</f>
        <v>0</v>
      </c>
      <c r="AO79" s="555">
        <f t="shared" ref="AO79" si="58">COUNTIF(AO80:AO83,"✔")</f>
        <v>0</v>
      </c>
      <c r="AP79" s="555">
        <f t="shared" ref="AP79" si="59">COUNTIF(AP80:AP83,"✔")</f>
        <v>0</v>
      </c>
      <c r="AQ79" s="555">
        <f t="shared" ref="AQ79" si="60">COUNTIF(AQ80:AQ83,"✔")</f>
        <v>0</v>
      </c>
      <c r="AR79" s="555">
        <f t="shared" ref="AR79" si="61">COUNTIF(AR80:AR83,"✔")</f>
        <v>0</v>
      </c>
      <c r="AS79" s="555"/>
      <c r="AT79" s="678">
        <f>COUNTIF(AT80:AT83,"✔")</f>
        <v>2</v>
      </c>
      <c r="AU79" s="555"/>
      <c r="AV79" s="555">
        <f t="shared" ref="AV79" si="62">COUNTIF(AV80:AV83,"✔")</f>
        <v>2</v>
      </c>
      <c r="AW79" s="555">
        <f t="shared" ref="AW79" si="63">COUNTIF(AW80:AW83,"✔")</f>
        <v>0</v>
      </c>
      <c r="AX79" s="555">
        <f t="shared" ref="AX79" si="64">COUNTIF(AX80:AX83,"✔")</f>
        <v>0</v>
      </c>
      <c r="AY79" s="555">
        <f t="shared" ref="AY79" si="65">COUNTIF(AY80:AY83,"✔")</f>
        <v>1</v>
      </c>
      <c r="AZ79" s="555">
        <f t="shared" ref="AZ79" si="66">COUNTIF(AZ80:AZ83,"✔")</f>
        <v>1</v>
      </c>
      <c r="BA79" s="555">
        <f t="shared" ref="BA79" si="67">COUNTIF(BA80:BA83,"✔")</f>
        <v>0</v>
      </c>
      <c r="BB79" s="555">
        <f t="shared" ref="BB79" si="68">COUNTIF(BB80:BB83,"✔")</f>
        <v>0</v>
      </c>
      <c r="BC79" s="555">
        <f t="shared" ref="BC79" si="69">COUNTIF(BC80:BC83,"✔")</f>
        <v>0</v>
      </c>
      <c r="BD79" s="555">
        <f t="shared" ref="BD79" si="70">COUNTIF(BD80:BD83,"✔")</f>
        <v>0</v>
      </c>
      <c r="BE79" s="555">
        <f t="shared" ref="BE79" si="71">COUNTIF(BE80:BE83,"✔")</f>
        <v>0</v>
      </c>
      <c r="BF79" s="555">
        <f t="shared" ref="BF79" si="72">COUNTIF(BF80:BF83,"✔")</f>
        <v>0</v>
      </c>
      <c r="BG79" s="555">
        <f t="shared" ref="BG79" si="73">COUNTIF(BG80:BG83,"✔")</f>
        <v>0</v>
      </c>
      <c r="BH79" s="555">
        <f t="shared" ref="BH79" si="74">COUNTIF(BH80:BH83,"✔")</f>
        <v>0</v>
      </c>
      <c r="BI79" s="555">
        <f t="shared" ref="BI79" si="75">COUNTIF(BI80:BI83,"✔")</f>
        <v>0</v>
      </c>
      <c r="BJ79" s="555">
        <f t="shared" ref="BJ79" si="76">COUNTIF(BJ80:BJ83,"✔")</f>
        <v>0</v>
      </c>
      <c r="BK79" s="555">
        <f t="shared" ref="BK79" si="77">COUNTIF(BK80:BK83,"✔")</f>
        <v>0</v>
      </c>
      <c r="BL79" s="555">
        <f t="shared" ref="BL79" si="78">COUNTIF(BL80:BL83,"✔")</f>
        <v>0</v>
      </c>
      <c r="BM79" s="555">
        <f t="shared" ref="BM79" si="79">COUNTIF(BM80:BM83,"✔")</f>
        <v>0</v>
      </c>
      <c r="BN79" s="555">
        <f t="shared" ref="BN79" si="80">COUNTIF(BN80:BN83,"✔")</f>
        <v>0</v>
      </c>
      <c r="BO79" s="555">
        <f t="shared" ref="BO79" si="81">COUNTIF(BO80:BO83,"✔")</f>
        <v>0</v>
      </c>
      <c r="BP79" s="555">
        <f t="shared" ref="BP79" si="82">COUNTIF(BP80:BP83,"✔")</f>
        <v>0</v>
      </c>
      <c r="BQ79" s="555">
        <f t="shared" ref="BQ79" si="83">COUNTIF(BQ80:BQ83,"✔")</f>
        <v>0</v>
      </c>
      <c r="BR79" s="555">
        <f t="shared" ref="BR79" si="84">COUNTIF(BR80:BR83,"✔")</f>
        <v>0</v>
      </c>
      <c r="BS79" s="555">
        <f t="shared" ref="BS79" si="85">COUNTIF(BS80:BS83,"✔")</f>
        <v>0</v>
      </c>
      <c r="BT79" s="555">
        <f t="shared" ref="BT79" si="86">COUNTIF(BT80:BT83,"✔")</f>
        <v>0</v>
      </c>
      <c r="BU79" s="555">
        <f t="shared" ref="BU79" si="87">COUNTIF(BU80:BU83,"✔")</f>
        <v>0</v>
      </c>
      <c r="BV79" s="555">
        <f t="shared" ref="BV79" si="88">COUNTIF(BV80:BV83,"✔")</f>
        <v>0</v>
      </c>
      <c r="BW79" s="555">
        <f t="shared" ref="BW79" si="89">COUNTIF(BW80:BW83,"✔")</f>
        <v>0</v>
      </c>
      <c r="BX79" s="555">
        <f t="shared" ref="BX79" si="90">COUNTIF(BX80:BX83,"✔")</f>
        <v>0</v>
      </c>
      <c r="BY79" s="555">
        <f t="shared" ref="BY79" si="91">COUNTIF(BY80:BY83,"✔")</f>
        <v>0</v>
      </c>
      <c r="BZ79" s="555">
        <f t="shared" ref="BZ79" si="92">COUNTIF(BZ80:BZ83,"✔")</f>
        <v>0</v>
      </c>
      <c r="CA79" s="555">
        <f t="shared" ref="CA79" si="93">COUNTIF(CA80:CA83,"✔")</f>
        <v>0</v>
      </c>
      <c r="CB79" s="555">
        <f t="shared" ref="CB79" si="94">COUNTIF(CB80:CB83,"✔")</f>
        <v>0</v>
      </c>
      <c r="CC79" s="678">
        <f>COUNTIF(CC80:CC83,"✔")</f>
        <v>2</v>
      </c>
      <c r="CD79" s="555">
        <f t="shared" ref="CD79" si="95">COUNTIF(CD80:CD83,"✔")</f>
        <v>0</v>
      </c>
      <c r="CE79" s="555">
        <f t="shared" ref="CE79" si="96">COUNTIF(CE80:CE83,"✔")</f>
        <v>2</v>
      </c>
      <c r="CF79" s="555">
        <f t="shared" ref="CF79" si="97">COUNTIF(CF80:CF83,"✔")</f>
        <v>0</v>
      </c>
      <c r="CG79" s="555">
        <f t="shared" ref="CG79" si="98">COUNTIF(CG80:CG83,"✔")</f>
        <v>0</v>
      </c>
      <c r="CH79" s="555">
        <f t="shared" ref="CH79" si="99">COUNTIF(CH80:CH83,"✔")</f>
        <v>0</v>
      </c>
      <c r="CI79" s="555">
        <f t="shared" ref="CI79" si="100">COUNTIF(CI80:CI83,"✔")</f>
        <v>2</v>
      </c>
      <c r="CJ79" s="555">
        <f t="shared" ref="CJ79" si="101">COUNTIF(CJ80:CJ83,"✔")</f>
        <v>0</v>
      </c>
      <c r="CK79" s="555">
        <f t="shared" ref="CK79" si="102">COUNTIF(CK80:CK83,"✔")</f>
        <v>0</v>
      </c>
      <c r="CL79" s="555">
        <f t="shared" ref="CL79" si="103">COUNTIF(CL80:CL83,"✔")</f>
        <v>0</v>
      </c>
      <c r="CM79" s="555">
        <f t="shared" ref="CM79" si="104">COUNTIF(CM80:CM83,"✔")</f>
        <v>0</v>
      </c>
      <c r="CN79" s="555">
        <f t="shared" ref="CN79" si="105">COUNTIF(CN80:CN83,"✔")</f>
        <v>0</v>
      </c>
      <c r="CO79" s="555">
        <f t="shared" ref="CO79" si="106">COUNTIF(CO80:CO83,"✔")</f>
        <v>0</v>
      </c>
      <c r="CP79" s="555">
        <f t="shared" ref="CP79" si="107">COUNTIF(CP80:CP83,"✔")</f>
        <v>0</v>
      </c>
      <c r="CQ79" s="555">
        <f t="shared" ref="CQ79" si="108">COUNTIF(CQ80:CQ83,"✔")</f>
        <v>0</v>
      </c>
      <c r="CR79" s="555">
        <f t="shared" ref="CR79" si="109">COUNTIF(CR80:CR83,"✔")</f>
        <v>0</v>
      </c>
      <c r="CS79" s="555">
        <f t="shared" ref="CS79" si="110">COUNTIF(CS80:CS83,"✔")</f>
        <v>0</v>
      </c>
      <c r="CT79" s="555">
        <f t="shared" ref="CT79" si="111">COUNTIF(CT80:CT83,"✔")</f>
        <v>0</v>
      </c>
      <c r="CU79" s="555">
        <f t="shared" ref="CU79" si="112">COUNTIF(CU80:CU83,"✔")</f>
        <v>0</v>
      </c>
      <c r="CV79" s="555">
        <f t="shared" ref="CV79" si="113">COUNTIF(CV80:CV83,"✔")</f>
        <v>0</v>
      </c>
      <c r="CW79" s="555">
        <f t="shared" ref="CW79" si="114">COUNTIF(CW80:CW83,"✔")</f>
        <v>0</v>
      </c>
      <c r="CX79" s="555">
        <f t="shared" ref="CX79" si="115">COUNTIF(CX80:CX83,"✔")</f>
        <v>0</v>
      </c>
      <c r="CY79" s="555">
        <f t="shared" ref="CY79" si="116">COUNTIF(CY80:CY83,"✔")</f>
        <v>0</v>
      </c>
      <c r="CZ79" s="555">
        <f t="shared" ref="CZ79" si="117">COUNTIF(CZ80:CZ83,"✔")</f>
        <v>0</v>
      </c>
      <c r="DA79" s="555">
        <f t="shared" ref="DA79" si="118">COUNTIF(DA80:DA83,"✔")</f>
        <v>0</v>
      </c>
      <c r="DB79" s="555">
        <f t="shared" ref="DB79" si="119">COUNTIF(DB80:DB83,"✔")</f>
        <v>0</v>
      </c>
      <c r="DC79" s="555">
        <f t="shared" ref="DC79" si="120">COUNTIF(DC80:DC83,"✔")</f>
        <v>0</v>
      </c>
      <c r="DD79" s="555">
        <f t="shared" ref="DD79" si="121">COUNTIF(DD80:DD83,"✔")</f>
        <v>0</v>
      </c>
      <c r="DE79" s="555">
        <f t="shared" ref="DE79" si="122">COUNTIF(DE80:DE83,"✔")</f>
        <v>0</v>
      </c>
      <c r="DF79" s="555">
        <f t="shared" ref="DF79" si="123">COUNTIF(DF80:DF83,"✔")</f>
        <v>0</v>
      </c>
      <c r="DG79" s="555">
        <f t="shared" ref="DG79" si="124">COUNTIF(DG80:DG83,"✔")</f>
        <v>0</v>
      </c>
      <c r="DH79" s="555">
        <f t="shared" ref="DH79" si="125">COUNTIF(DH80:DH83,"✔")</f>
        <v>0</v>
      </c>
      <c r="DI79" s="555">
        <f t="shared" ref="DI79" si="126">COUNTIF(DI80:DI83,"✔")</f>
        <v>0</v>
      </c>
      <c r="DJ79" s="555">
        <f t="shared" ref="DJ79" si="127">COUNTIF(DJ80:DJ83,"✔")</f>
        <v>0</v>
      </c>
      <c r="DK79" s="555">
        <f t="shared" ref="DK79" si="128">COUNTIF(DK80:DK83,"✔")</f>
        <v>0</v>
      </c>
      <c r="DL79" s="678">
        <f>COUNTIF(DL80:DL83,"✔")</f>
        <v>2</v>
      </c>
      <c r="DM79" s="555">
        <f t="shared" ref="DM79" si="129">COUNTIF(DM80:DM83,"✔")</f>
        <v>0</v>
      </c>
      <c r="DN79" s="555">
        <f t="shared" ref="DN79" si="130">COUNTIF(DN80:DN83,"✔")</f>
        <v>2</v>
      </c>
      <c r="DO79" s="555">
        <f t="shared" ref="DO79" si="131">COUNTIF(DO80:DO83,"✔")</f>
        <v>1</v>
      </c>
      <c r="DP79" s="555">
        <f t="shared" ref="DP79" si="132">COUNTIF(DP80:DP83,"✔")</f>
        <v>0</v>
      </c>
      <c r="DQ79" s="555">
        <f t="shared" ref="DQ79" si="133">COUNTIF(DQ80:DQ83,"✔")</f>
        <v>1</v>
      </c>
      <c r="DR79" s="555">
        <f t="shared" ref="DR79" si="134">COUNTIF(DR80:DR83,"✔")</f>
        <v>0</v>
      </c>
      <c r="DS79" s="555">
        <f t="shared" ref="DS79" si="135">COUNTIF(DS80:DS83,"✔")</f>
        <v>0</v>
      </c>
      <c r="DT79" s="555">
        <f t="shared" ref="DT79" si="136">COUNTIF(DT80:DT83,"✔")</f>
        <v>0</v>
      </c>
      <c r="DU79" s="555">
        <f t="shared" ref="DU79" si="137">COUNTIF(DU80:DU83,"✔")</f>
        <v>0</v>
      </c>
      <c r="DV79" s="555">
        <f t="shared" ref="DV79" si="138">COUNTIF(DV80:DV83,"✔")</f>
        <v>0</v>
      </c>
      <c r="DW79" s="555">
        <f t="shared" ref="DW79" si="139">COUNTIF(DW80:DW83,"✔")</f>
        <v>0</v>
      </c>
      <c r="DX79" s="555">
        <f t="shared" ref="DX79" si="140">COUNTIF(DX80:DX83,"✔")</f>
        <v>0</v>
      </c>
      <c r="DY79" s="555">
        <f t="shared" ref="DY79" si="141">COUNTIF(DY80:DY83,"✔")</f>
        <v>0</v>
      </c>
      <c r="DZ79" s="555">
        <f t="shared" ref="DZ79" si="142">COUNTIF(DZ80:DZ83,"✔")</f>
        <v>0</v>
      </c>
      <c r="EA79" s="555">
        <f t="shared" ref="EA79" si="143">COUNTIF(EA80:EA83,"✔")</f>
        <v>0</v>
      </c>
      <c r="EB79" s="555">
        <f t="shared" ref="EB79" si="144">COUNTIF(EB80:EB83,"✔")</f>
        <v>0</v>
      </c>
      <c r="EC79" s="555">
        <f t="shared" ref="EC79" si="145">COUNTIF(EC80:EC83,"✔")</f>
        <v>0</v>
      </c>
      <c r="ED79" s="555">
        <f t="shared" ref="ED79" si="146">COUNTIF(ED80:ED83,"✔")</f>
        <v>0</v>
      </c>
      <c r="EE79" s="555">
        <f t="shared" ref="EE79" si="147">COUNTIF(EE80:EE83,"✔")</f>
        <v>0</v>
      </c>
      <c r="EF79" s="555">
        <f t="shared" ref="EF79" si="148">COUNTIF(EF80:EF83,"✔")</f>
        <v>0</v>
      </c>
      <c r="EG79" s="555">
        <f t="shared" ref="EG79" si="149">COUNTIF(EG80:EG83,"✔")</f>
        <v>0</v>
      </c>
      <c r="EH79" s="555">
        <f t="shared" ref="EH79" si="150">COUNTIF(EH80:EH83,"✔")</f>
        <v>0</v>
      </c>
      <c r="EI79" s="555">
        <f t="shared" ref="EI79" si="151">COUNTIF(EI80:EI83,"✔")</f>
        <v>0</v>
      </c>
      <c r="EJ79" s="555">
        <f t="shared" ref="EJ79" si="152">COUNTIF(EJ80:EJ83,"✔")</f>
        <v>0</v>
      </c>
      <c r="EK79" s="555">
        <f t="shared" ref="EK79" si="153">COUNTIF(EK80:EK83,"✔")</f>
        <v>0</v>
      </c>
      <c r="EL79" s="555">
        <f t="shared" ref="EL79" si="154">COUNTIF(EL80:EL83,"✔")</f>
        <v>0</v>
      </c>
      <c r="EM79" s="555">
        <f t="shared" ref="EM79" si="155">COUNTIF(EM80:EM83,"✔")</f>
        <v>0</v>
      </c>
      <c r="EN79" s="555">
        <f t="shared" ref="EN79" si="156">COUNTIF(EN80:EN83,"✔")</f>
        <v>0</v>
      </c>
      <c r="EO79" s="555">
        <f t="shared" ref="EO79" si="157">COUNTIF(EO80:EO83,"✔")</f>
        <v>0</v>
      </c>
      <c r="EP79" s="555">
        <f t="shared" ref="EP79" si="158">COUNTIF(EP80:EP83,"✔")</f>
        <v>0</v>
      </c>
      <c r="EQ79" s="555">
        <f t="shared" ref="EQ79" si="159">COUNTIF(EQ80:EQ83,"✔")</f>
        <v>0</v>
      </c>
      <c r="ER79" s="555">
        <f t="shared" ref="ER79" si="160">COUNTIF(ER80:ER83,"✔")</f>
        <v>0</v>
      </c>
      <c r="ES79" s="555">
        <f t="shared" ref="ES79" si="161">COUNTIF(ES80:ES83,"✔")</f>
        <v>0</v>
      </c>
      <c r="ET79" s="160"/>
    </row>
    <row r="80" spans="1:150" ht="11.85" hidden="1" customHeight="1" outlineLevel="2">
      <c r="B80" s="161"/>
      <c r="C80" s="161" t="s">
        <v>104</v>
      </c>
      <c r="D80" s="78" t="s">
        <v>29</v>
      </c>
      <c r="F80" s="554">
        <f>COUNTIF('Design Fee'!AU86,"&gt;0")+COUNTIF('Design Fee'!EO86,"&gt;0")+COUNTIF('Design Fee'!II86,"&gt;0")+COUNTIF('Design Fee'!ME86,"&gt;0")</f>
        <v>3</v>
      </c>
      <c r="G80" s="554">
        <f>COUNTIF('Design Fee'!AX86,"&gt;0")+COUNTIF('Design Fee'!ER86,"&gt;0")+COUNTIF('Design Fee'!IL86,"&gt;0")+COUNTIF('Design Fee'!MF86,"&gt;0")</f>
        <v>0</v>
      </c>
      <c r="H80" s="554">
        <f>COUNTIF('Design Fee'!AY86,"&gt;0")+COUNTIF('Design Fee'!ES86,"&gt;0")+COUNTIF('Design Fee'!IM86,"&gt;0")+COUNTIF('Design Fee'!MG86,"&gt;0")</f>
        <v>0</v>
      </c>
      <c r="I80" s="560">
        <f t="shared" ref="I80:I83" si="162">F80-G80</f>
        <v>3</v>
      </c>
      <c r="J80" s="78"/>
      <c r="K80" s="147" t="str">
        <f>IF('Design Fee'!AU86&gt;0,"✔","-")</f>
        <v>✔</v>
      </c>
      <c r="L80" s="140"/>
      <c r="M80" s="162" t="str">
        <f>IF('Design Fee'!AZ86&gt;0,"✔","-")</f>
        <v>✔</v>
      </c>
      <c r="N80" s="162" t="str">
        <f>IF('Design Fee'!BA86&gt;0,"✔","-")</f>
        <v>✔</v>
      </c>
      <c r="O80" s="162" t="str">
        <f>IF('Design Fee'!BB86&gt;0,"✔","-")</f>
        <v>-</v>
      </c>
      <c r="P80" s="162" t="str">
        <f>IF('Design Fee'!BC86&gt;0,"✔","-")</f>
        <v>-</v>
      </c>
      <c r="Q80" s="162" t="str">
        <f>IF('Design Fee'!BD86&gt;0,"✔","-")</f>
        <v>-</v>
      </c>
      <c r="R80" s="162" t="str">
        <f>IF('Design Fee'!BF86&gt;0,"✔","-")</f>
        <v>-</v>
      </c>
      <c r="S80" s="162" t="str">
        <f>IF('Design Fee'!BG86&gt;0,"✔","-")</f>
        <v>-</v>
      </c>
      <c r="T80" s="162" t="str">
        <f>IF('Design Fee'!BH86&gt;0,"✔","-")</f>
        <v>-</v>
      </c>
      <c r="U80" s="162" t="str">
        <f>IF('Design Fee'!BI86&gt;0,"✔","-")</f>
        <v>-</v>
      </c>
      <c r="V80" s="162" t="str">
        <f>IF('Design Fee'!BJ86&gt;0,"✔","-")</f>
        <v>-</v>
      </c>
      <c r="W80" s="348"/>
      <c r="X80" s="144" t="str">
        <f>IF('Design Fee'!CE86&gt;0,"✔","-")</f>
        <v>-</v>
      </c>
      <c r="Y80" s="144" t="str">
        <f>IF('Design Fee'!CF86&gt;0,"✔","-")</f>
        <v>-</v>
      </c>
      <c r="Z80" s="144" t="str">
        <f>IF('Design Fee'!CG86&gt;0,"✔","-")</f>
        <v>-</v>
      </c>
      <c r="AA80" s="144" t="str">
        <f>IF('Design Fee'!CH86&gt;0,"✔","-")</f>
        <v>-</v>
      </c>
      <c r="AB80" s="144" t="str">
        <f>IF('Design Fee'!CI86&gt;0,"✔","-")</f>
        <v>-</v>
      </c>
      <c r="AC80" s="144" t="str">
        <f>IF('Design Fee'!CK86&gt;0,"✔","-")</f>
        <v>-</v>
      </c>
      <c r="AD80" s="144" t="str">
        <f>IF('Design Fee'!CL86&gt;0,"✔","-")</f>
        <v>-</v>
      </c>
      <c r="AE80" s="144" t="str">
        <f>IF('Design Fee'!CM86&gt;0,"✔","-")</f>
        <v>-</v>
      </c>
      <c r="AF80" s="144" t="str">
        <f>IF('Design Fee'!CN86&gt;0,"✔","-")</f>
        <v>-</v>
      </c>
      <c r="AG80" s="144" t="str">
        <f>IF('Design Fee'!CO86&gt;0,"✔","-")</f>
        <v>-</v>
      </c>
      <c r="AH80" s="164"/>
      <c r="AI80" s="144" t="str">
        <f>IF('Design Fee'!DJ86&gt;0,"✔","-")</f>
        <v>-</v>
      </c>
      <c r="AJ80" s="144" t="str">
        <f>IF('Design Fee'!DK86&gt;0,"✔","-")</f>
        <v>-</v>
      </c>
      <c r="AK80" s="144" t="str">
        <f>IF('Design Fee'!DL86&gt;0,"✔","-")</f>
        <v>-</v>
      </c>
      <c r="AL80" s="144" t="str">
        <f>IF('Design Fee'!DM86&gt;0,"✔","-")</f>
        <v>-</v>
      </c>
      <c r="AM80" s="144" t="str">
        <f>IF('Design Fee'!DN86&gt;0,"✔","-")</f>
        <v>-</v>
      </c>
      <c r="AN80" s="144" t="str">
        <f>IF('Design Fee'!DP86&gt;0,"✔","-")</f>
        <v>-</v>
      </c>
      <c r="AO80" s="144" t="str">
        <f>IF('Design Fee'!DQ86&gt;0,"✔","-")</f>
        <v>-</v>
      </c>
      <c r="AP80" s="144" t="str">
        <f>IF('Design Fee'!DR86&gt;0,"✔","-")</f>
        <v>-</v>
      </c>
      <c r="AQ80" s="144" t="str">
        <f>IF('Design Fee'!DS86&gt;0,"✔","-")</f>
        <v>-</v>
      </c>
      <c r="AR80" s="144" t="str">
        <f>IF('Design Fee'!DT86&gt;0,"✔","-")</f>
        <v>-</v>
      </c>
      <c r="AS80" s="164"/>
      <c r="AT80" s="147" t="str">
        <f>IF('Design Fee'!EO86&gt;0,"✔","-")</f>
        <v>-</v>
      </c>
      <c r="AU80" s="146"/>
      <c r="AV80" s="162" t="str">
        <f>IF('Design Fee'!ET86&gt;0,"✔","-")</f>
        <v>-</v>
      </c>
      <c r="AW80" s="162" t="str">
        <f>IF('Design Fee'!EU86&gt;0,"✔","-")</f>
        <v>-</v>
      </c>
      <c r="AX80" s="162" t="str">
        <f>IF('Design Fee'!EV86&gt;0,"✔","-")</f>
        <v>-</v>
      </c>
      <c r="AY80" s="162" t="str">
        <f>IF('Design Fee'!EW86&gt;0,"✔","-")</f>
        <v>-</v>
      </c>
      <c r="AZ80" s="162" t="str">
        <f>IF('Design Fee'!EX86&gt;0,"✔","-")</f>
        <v>-</v>
      </c>
      <c r="BA80" s="162" t="str">
        <f>IF('Design Fee'!EZ86&gt;0,"✔","-")</f>
        <v>-</v>
      </c>
      <c r="BB80" s="162" t="str">
        <f>IF('Design Fee'!FA86&gt;0,"✔","-")</f>
        <v>-</v>
      </c>
      <c r="BC80" s="162" t="str">
        <f>IF('Design Fee'!FB86&gt;0,"✔","-")</f>
        <v>-</v>
      </c>
      <c r="BD80" s="162" t="str">
        <f>IF('Design Fee'!FC86&gt;0,"✔","-")</f>
        <v>-</v>
      </c>
      <c r="BE80" s="162" t="str">
        <f>IF('Design Fee'!FD86&gt;0,"✔","-")</f>
        <v>-</v>
      </c>
      <c r="BF80" s="127"/>
      <c r="BG80" s="144" t="str">
        <f>IF('Design Fee'!FY86&gt;0,"✔","-")</f>
        <v>-</v>
      </c>
      <c r="BH80" s="144" t="str">
        <f>IF('Design Fee'!FZ86&gt;0,"✔","-")</f>
        <v>-</v>
      </c>
      <c r="BI80" s="144" t="str">
        <f>IF('Design Fee'!GA86&gt;0,"✔","-")</f>
        <v>-</v>
      </c>
      <c r="BJ80" s="144" t="str">
        <f>IF('Design Fee'!GB86&gt;0,"✔","-")</f>
        <v>-</v>
      </c>
      <c r="BK80" s="144" t="str">
        <f>IF('Design Fee'!GC86&gt;0,"✔","-")</f>
        <v>-</v>
      </c>
      <c r="BL80" s="144" t="str">
        <f>IF('Design Fee'!GE86&gt;0,"✔","-")</f>
        <v>-</v>
      </c>
      <c r="BM80" s="144" t="str">
        <f>IF('Design Fee'!GF86&gt;0,"✔","-")</f>
        <v>-</v>
      </c>
      <c r="BN80" s="144" t="str">
        <f>IF('Design Fee'!GG86&gt;0,"✔","-")</f>
        <v>-</v>
      </c>
      <c r="BO80" s="144" t="str">
        <f>IF('Design Fee'!GH86&gt;0,"✔","-")</f>
        <v>-</v>
      </c>
      <c r="BP80" s="144" t="str">
        <f>IF('Design Fee'!GI86&gt;0,"✔","-")</f>
        <v>-</v>
      </c>
      <c r="BQ80" s="164"/>
      <c r="BR80" s="144" t="str">
        <f>IF('Design Fee'!HD86&gt;0,"✔","-")</f>
        <v>-</v>
      </c>
      <c r="BS80" s="144" t="str">
        <f>IF('Design Fee'!HE86&gt;0,"✔","-")</f>
        <v>-</v>
      </c>
      <c r="BT80" s="144" t="str">
        <f>IF('Design Fee'!HF86&gt;0,"✔","-")</f>
        <v>-</v>
      </c>
      <c r="BU80" s="144" t="str">
        <f>IF('Design Fee'!HG86&gt;0,"✔","-")</f>
        <v>-</v>
      </c>
      <c r="BV80" s="144" t="str">
        <f>IF('Design Fee'!HH86&gt;0,"✔","-")</f>
        <v>-</v>
      </c>
      <c r="BW80" s="144" t="str">
        <f>IF('Design Fee'!HJ86&gt;0,"✔","-")</f>
        <v>-</v>
      </c>
      <c r="BX80" s="144" t="str">
        <f>IF('Design Fee'!HK86&gt;0,"✔","-")</f>
        <v>-</v>
      </c>
      <c r="BY80" s="144" t="str">
        <f>IF('Design Fee'!HL86&gt;0,"✔","-")</f>
        <v>-</v>
      </c>
      <c r="BZ80" s="144" t="str">
        <f>IF('Design Fee'!HM86&gt;0,"✔","-")</f>
        <v>-</v>
      </c>
      <c r="CA80" s="144" t="str">
        <f>IF('Design Fee'!HN86&gt;0,"✔","-")</f>
        <v>-</v>
      </c>
      <c r="CB80" s="164"/>
      <c r="CC80" s="147" t="str">
        <f>IF('Design Fee'!II86&gt;0,"✔","-")</f>
        <v>✔</v>
      </c>
      <c r="CD80" s="146"/>
      <c r="CE80" s="162" t="str">
        <f>IF('Design Fee'!IN86&gt;0,"✔","-")</f>
        <v>✔</v>
      </c>
      <c r="CF80" s="162" t="str">
        <f>IF('Design Fee'!IO86&gt;0,"✔","-")</f>
        <v>-</v>
      </c>
      <c r="CG80" s="162" t="str">
        <f>IF('Design Fee'!IP86&gt;0,"✔","-")</f>
        <v>-</v>
      </c>
      <c r="CH80" s="162" t="str">
        <f>IF('Design Fee'!IQ86&gt;0,"✔","-")</f>
        <v>-</v>
      </c>
      <c r="CI80" s="162" t="str">
        <f>IF('Design Fee'!IR86&gt;0,"✔","-")</f>
        <v>✔</v>
      </c>
      <c r="CJ80" s="162" t="str">
        <f>IF('Design Fee'!IT86&gt;0,"✔","-")</f>
        <v>-</v>
      </c>
      <c r="CK80" s="162" t="str">
        <f>IF('Design Fee'!IU86&gt;0,"✔","-")</f>
        <v>-</v>
      </c>
      <c r="CL80" s="162" t="str">
        <f>IF('Design Fee'!IV86&gt;0,"✔","-")</f>
        <v>-</v>
      </c>
      <c r="CM80" s="162" t="str">
        <f>IF('Design Fee'!IW86&gt;0,"✔","-")</f>
        <v>-</v>
      </c>
      <c r="CN80" s="162" t="str">
        <f>IF('Design Fee'!IX86&gt;0,"✔","-")</f>
        <v>-</v>
      </c>
      <c r="CO80" s="127"/>
      <c r="CP80" s="144" t="str">
        <f>IF('Design Fee'!JS86&gt;0,"✔","-")</f>
        <v>-</v>
      </c>
      <c r="CQ80" s="144" t="str">
        <f>IF('Design Fee'!JT86&gt;0,"✔","-")</f>
        <v>-</v>
      </c>
      <c r="CR80" s="144" t="str">
        <f>IF('Design Fee'!JU86&gt;0,"✔","-")</f>
        <v>-</v>
      </c>
      <c r="CS80" s="144" t="str">
        <f>IF('Design Fee'!JV86&gt;0,"✔","-")</f>
        <v>-</v>
      </c>
      <c r="CT80" s="144" t="str">
        <f>IF('Design Fee'!JW86&gt;0,"✔","-")</f>
        <v>-</v>
      </c>
      <c r="CU80" s="144" t="str">
        <f>IF('Design Fee'!JY86&gt;0,"✔","-")</f>
        <v>-</v>
      </c>
      <c r="CV80" s="144" t="str">
        <f>IF('Design Fee'!JZ86&gt;0,"✔","-")</f>
        <v>-</v>
      </c>
      <c r="CW80" s="144" t="str">
        <f>IF('Design Fee'!KA86&gt;0,"✔","-")</f>
        <v>-</v>
      </c>
      <c r="CX80" s="144" t="str">
        <f>IF('Design Fee'!KB86&gt;0,"✔","-")</f>
        <v>-</v>
      </c>
      <c r="CY80" s="144" t="str">
        <f>IF('Design Fee'!KC86&gt;0,"✔","-")</f>
        <v>-</v>
      </c>
      <c r="CZ80" s="164"/>
      <c r="DA80" s="144" t="str">
        <f>IF('Design Fee'!KX86&gt;0,"✔","-")</f>
        <v>-</v>
      </c>
      <c r="DB80" s="144" t="str">
        <f>IF('Design Fee'!KY86&gt;0,"✔","-")</f>
        <v>-</v>
      </c>
      <c r="DC80" s="144" t="str">
        <f>IF('Design Fee'!KZ86&gt;0,"✔","-")</f>
        <v>-</v>
      </c>
      <c r="DD80" s="144" t="str">
        <f>IF('Design Fee'!LA86&gt;0,"✔","-")</f>
        <v>-</v>
      </c>
      <c r="DE80" s="144" t="str">
        <f>IF('Design Fee'!LB86&gt;0,"✔","-")</f>
        <v>-</v>
      </c>
      <c r="DF80" s="144" t="str">
        <f>IF('Design Fee'!LD86&gt;0,"✔","-")</f>
        <v>-</v>
      </c>
      <c r="DG80" s="144" t="str">
        <f>IF('Design Fee'!LE86&gt;0,"✔","-")</f>
        <v>-</v>
      </c>
      <c r="DH80" s="144" t="str">
        <f>IF('Design Fee'!LF86&gt;0,"✔","-")</f>
        <v>-</v>
      </c>
      <c r="DI80" s="144" t="str">
        <f>IF('Design Fee'!LG86&gt;0,"✔","-")</f>
        <v>-</v>
      </c>
      <c r="DJ80" s="144" t="str">
        <f>IF('Design Fee'!LH86&gt;0,"✔","-")</f>
        <v>-</v>
      </c>
      <c r="DK80" s="164"/>
      <c r="DL80" s="147" t="str">
        <f>IF('Design Fee'!MC86&gt;0,"✔","-")</f>
        <v>✔</v>
      </c>
      <c r="DM80" s="146"/>
      <c r="DN80" s="162" t="str">
        <f>IF('Design Fee'!MH86&gt;0,"✔","-")</f>
        <v>✔</v>
      </c>
      <c r="DO80" s="162" t="str">
        <f>IF('Design Fee'!MI86&gt;0,"✔","-")</f>
        <v>✔</v>
      </c>
      <c r="DP80" s="162" t="str">
        <f>IF('Design Fee'!MJ86&gt;0,"✔","-")</f>
        <v>-</v>
      </c>
      <c r="DQ80" s="162" t="str">
        <f>IF('Design Fee'!MK86&gt;0,"✔","-")</f>
        <v>-</v>
      </c>
      <c r="DR80" s="162" t="str">
        <f>IF('Design Fee'!ML86&gt;0,"✔","-")</f>
        <v>-</v>
      </c>
      <c r="DS80" s="162" t="str">
        <f>IF('Design Fee'!MN86&gt;0,"✔","-")</f>
        <v>-</v>
      </c>
      <c r="DT80" s="162" t="str">
        <f>IF('Design Fee'!MO86&gt;0,"✔","-")</f>
        <v>-</v>
      </c>
      <c r="DU80" s="162" t="str">
        <f>IF('Design Fee'!MP86&gt;0,"✔","-")</f>
        <v>-</v>
      </c>
      <c r="DV80" s="162" t="str">
        <f>IF('Design Fee'!MQ86&gt;0,"✔","-")</f>
        <v>-</v>
      </c>
      <c r="DW80" s="162" t="str">
        <f>IF('Design Fee'!MR86&gt;0,"✔","-")</f>
        <v>-</v>
      </c>
      <c r="DX80" s="127"/>
      <c r="DY80" s="144" t="str">
        <f>IF('Design Fee'!NM86&gt;0,"✔","-")</f>
        <v>-</v>
      </c>
      <c r="DZ80" s="144" t="str">
        <f>IF('Design Fee'!NN86&gt;0,"✔","-")</f>
        <v>-</v>
      </c>
      <c r="EA80" s="144" t="str">
        <f>IF('Design Fee'!NO86&gt;0,"✔","-")</f>
        <v>-</v>
      </c>
      <c r="EB80" s="144" t="str">
        <f>IF('Design Fee'!NP86&gt;0,"✔","-")</f>
        <v>-</v>
      </c>
      <c r="EC80" s="144" t="str">
        <f>IF('Design Fee'!NQ86&gt;0,"✔","-")</f>
        <v>-</v>
      </c>
      <c r="ED80" s="144" t="str">
        <f>IF('Design Fee'!NS86&gt;0,"✔","-")</f>
        <v>-</v>
      </c>
      <c r="EE80" s="144" t="str">
        <f>IF('Design Fee'!NT86&gt;0,"✔","-")</f>
        <v>-</v>
      </c>
      <c r="EF80" s="144" t="str">
        <f>IF('Design Fee'!NU86&gt;0,"✔","-")</f>
        <v>-</v>
      </c>
      <c r="EG80" s="144" t="str">
        <f>IF('Design Fee'!NV86&gt;0,"✔","-")</f>
        <v>-</v>
      </c>
      <c r="EH80" s="144" t="str">
        <f>IF('Design Fee'!NW86&gt;0,"✔","-")</f>
        <v>-</v>
      </c>
      <c r="EI80" s="164"/>
      <c r="EJ80" s="144" t="str">
        <f>IF('Design Fee'!OR86&gt;0,"✔","-")</f>
        <v>-</v>
      </c>
      <c r="EK80" s="144" t="str">
        <f>IF('Design Fee'!OS86&gt;0,"✔","-")</f>
        <v>-</v>
      </c>
      <c r="EL80" s="144" t="str">
        <f>IF('Design Fee'!OT86&gt;0,"✔","-")</f>
        <v>-</v>
      </c>
      <c r="EM80" s="144" t="str">
        <f>IF('Design Fee'!OU86&gt;0,"✔","-")</f>
        <v>-</v>
      </c>
      <c r="EN80" s="144" t="str">
        <f>IF('Design Fee'!OV86&gt;0,"✔","-")</f>
        <v>-</v>
      </c>
      <c r="EO80" s="144" t="str">
        <f>IF('Design Fee'!OX86&gt;0,"✔","-")</f>
        <v>-</v>
      </c>
      <c r="EP80" s="144" t="str">
        <f>IF('Design Fee'!OY86&gt;0,"✔","-")</f>
        <v>-</v>
      </c>
      <c r="EQ80" s="144" t="str">
        <f>IF('Design Fee'!OZ86&gt;0,"✔","-")</f>
        <v>-</v>
      </c>
      <c r="ER80" s="144" t="str">
        <f>IF('Design Fee'!PA86&gt;0,"✔","-")</f>
        <v>-</v>
      </c>
      <c r="ES80" s="144" t="str">
        <f>IF('Design Fee'!PB86&gt;0,"✔","-")</f>
        <v>-</v>
      </c>
      <c r="ET80" s="164"/>
    </row>
    <row r="81" spans="2:150" ht="11.85" hidden="1" customHeight="1" outlineLevel="2">
      <c r="B81" s="161"/>
      <c r="C81" s="161" t="s">
        <v>105</v>
      </c>
      <c r="D81" s="78" t="s">
        <v>106</v>
      </c>
      <c r="F81" s="554">
        <f>COUNTIF('Design Fee'!AU87,"&gt;0")+COUNTIF('Design Fee'!EO87,"&gt;0")+COUNTIF('Design Fee'!II87,"&gt;0")+COUNTIF('Design Fee'!ME87,"&gt;0")</f>
        <v>2</v>
      </c>
      <c r="G81" s="554">
        <f>COUNTIF('Design Fee'!AX87,"&gt;0")+COUNTIF('Design Fee'!ER87,"&gt;0")+COUNTIF('Design Fee'!IL87,"&gt;0")+COUNTIF('Design Fee'!MF87,"&gt;0")</f>
        <v>0</v>
      </c>
      <c r="H81" s="554">
        <f>COUNTIF('Design Fee'!AY87,"&gt;0")+COUNTIF('Design Fee'!ES87,"&gt;0")+COUNTIF('Design Fee'!IM87,"&gt;0")+COUNTIF('Design Fee'!MG87,"&gt;0")</f>
        <v>0</v>
      </c>
      <c r="I81" s="560">
        <f t="shared" si="162"/>
        <v>2</v>
      </c>
      <c r="J81" s="78"/>
      <c r="K81" s="147" t="str">
        <f>IF('Design Fee'!AU87&gt;0,"✔","-")</f>
        <v>✔</v>
      </c>
      <c r="L81" s="140"/>
      <c r="M81" s="162" t="str">
        <f>IF('Design Fee'!AZ87&gt;0,"✔","-")</f>
        <v>✔</v>
      </c>
      <c r="N81" s="162" t="str">
        <f>IF('Design Fee'!BA87&gt;0,"✔","-")</f>
        <v>✔</v>
      </c>
      <c r="O81" s="162" t="str">
        <f>IF('Design Fee'!BB87&gt;0,"✔","-")</f>
        <v>-</v>
      </c>
      <c r="P81" s="162" t="str">
        <f>IF('Design Fee'!BC87&gt;0,"✔","-")</f>
        <v>-</v>
      </c>
      <c r="Q81" s="162" t="str">
        <f>IF('Design Fee'!BD87&gt;0,"✔","-")</f>
        <v>-</v>
      </c>
      <c r="R81" s="162" t="str">
        <f>IF('Design Fee'!BF87&gt;0,"✔","-")</f>
        <v>-</v>
      </c>
      <c r="S81" s="162" t="str">
        <f>IF('Design Fee'!BG87&gt;0,"✔","-")</f>
        <v>-</v>
      </c>
      <c r="T81" s="162" t="str">
        <f>IF('Design Fee'!BH87&gt;0,"✔","-")</f>
        <v>-</v>
      </c>
      <c r="U81" s="162" t="str">
        <f>IF('Design Fee'!BI87&gt;0,"✔","-")</f>
        <v>-</v>
      </c>
      <c r="V81" s="162" t="str">
        <f>IF('Design Fee'!BJ87&gt;0,"✔","-")</f>
        <v>-</v>
      </c>
      <c r="W81" s="348"/>
      <c r="X81" s="144" t="str">
        <f>IF('Design Fee'!CE87&gt;0,"✔","-")</f>
        <v>-</v>
      </c>
      <c r="Y81" s="144" t="str">
        <f>IF('Design Fee'!CF87&gt;0,"✔","-")</f>
        <v>-</v>
      </c>
      <c r="Z81" s="144" t="str">
        <f>IF('Design Fee'!CG87&gt;0,"✔","-")</f>
        <v>-</v>
      </c>
      <c r="AA81" s="144" t="str">
        <f>IF('Design Fee'!CH87&gt;0,"✔","-")</f>
        <v>-</v>
      </c>
      <c r="AB81" s="144" t="str">
        <f>IF('Design Fee'!CI87&gt;0,"✔","-")</f>
        <v>-</v>
      </c>
      <c r="AC81" s="144" t="str">
        <f>IF('Design Fee'!CK87&gt;0,"✔","-")</f>
        <v>-</v>
      </c>
      <c r="AD81" s="144" t="str">
        <f>IF('Design Fee'!CL87&gt;0,"✔","-")</f>
        <v>-</v>
      </c>
      <c r="AE81" s="144" t="str">
        <f>IF('Design Fee'!CM87&gt;0,"✔","-")</f>
        <v>-</v>
      </c>
      <c r="AF81" s="144" t="str">
        <f>IF('Design Fee'!CN87&gt;0,"✔","-")</f>
        <v>-</v>
      </c>
      <c r="AG81" s="144" t="str">
        <f>IF('Design Fee'!CO87&gt;0,"✔","-")</f>
        <v>-</v>
      </c>
      <c r="AH81" s="164"/>
      <c r="AI81" s="144" t="str">
        <f>IF('Design Fee'!DJ87&gt;0,"✔","-")</f>
        <v>-</v>
      </c>
      <c r="AJ81" s="144" t="str">
        <f>IF('Design Fee'!DK87&gt;0,"✔","-")</f>
        <v>-</v>
      </c>
      <c r="AK81" s="144" t="str">
        <f>IF('Design Fee'!DL87&gt;0,"✔","-")</f>
        <v>-</v>
      </c>
      <c r="AL81" s="144" t="str">
        <f>IF('Design Fee'!DM87&gt;0,"✔","-")</f>
        <v>-</v>
      </c>
      <c r="AM81" s="144" t="str">
        <f>IF('Design Fee'!DN87&gt;0,"✔","-")</f>
        <v>-</v>
      </c>
      <c r="AN81" s="144" t="str">
        <f>IF('Design Fee'!DP87&gt;0,"✔","-")</f>
        <v>-</v>
      </c>
      <c r="AO81" s="144" t="str">
        <f>IF('Design Fee'!DQ87&gt;0,"✔","-")</f>
        <v>-</v>
      </c>
      <c r="AP81" s="144" t="str">
        <f>IF('Design Fee'!DR87&gt;0,"✔","-")</f>
        <v>-</v>
      </c>
      <c r="AQ81" s="144" t="str">
        <f>IF('Design Fee'!DS87&gt;0,"✔","-")</f>
        <v>-</v>
      </c>
      <c r="AR81" s="144" t="str">
        <f>IF('Design Fee'!DT87&gt;0,"✔","-")</f>
        <v>-</v>
      </c>
      <c r="AS81" s="164"/>
      <c r="AT81" s="147" t="str">
        <f>IF('Design Fee'!EO87&gt;0,"✔","-")</f>
        <v>✔</v>
      </c>
      <c r="AU81" s="146"/>
      <c r="AV81" s="162" t="str">
        <f>IF('Design Fee'!ET87&gt;0,"✔","-")</f>
        <v>✔</v>
      </c>
      <c r="AW81" s="162" t="str">
        <f>IF('Design Fee'!EU87&gt;0,"✔","-")</f>
        <v>-</v>
      </c>
      <c r="AX81" s="162" t="str">
        <f>IF('Design Fee'!EV87&gt;0,"✔","-")</f>
        <v>-</v>
      </c>
      <c r="AY81" s="162" t="str">
        <f>IF('Design Fee'!EW87&gt;0,"✔","-")</f>
        <v>✔</v>
      </c>
      <c r="AZ81" s="162" t="str">
        <f>IF('Design Fee'!EX87&gt;0,"✔","-")</f>
        <v>-</v>
      </c>
      <c r="BA81" s="162" t="str">
        <f>IF('Design Fee'!EZ87&gt;0,"✔","-")</f>
        <v>-</v>
      </c>
      <c r="BB81" s="162" t="str">
        <f>IF('Design Fee'!FA87&gt;0,"✔","-")</f>
        <v>-</v>
      </c>
      <c r="BC81" s="162" t="str">
        <f>IF('Design Fee'!FB87&gt;0,"✔","-")</f>
        <v>-</v>
      </c>
      <c r="BD81" s="162" t="str">
        <f>IF('Design Fee'!FC87&gt;0,"✔","-")</f>
        <v>-</v>
      </c>
      <c r="BE81" s="162" t="str">
        <f>IF('Design Fee'!FD87&gt;0,"✔","-")</f>
        <v>-</v>
      </c>
      <c r="BF81" s="127"/>
      <c r="BG81" s="144" t="str">
        <f>IF('Design Fee'!FY87&gt;0,"✔","-")</f>
        <v>-</v>
      </c>
      <c r="BH81" s="144" t="str">
        <f>IF('Design Fee'!FZ87&gt;0,"✔","-")</f>
        <v>-</v>
      </c>
      <c r="BI81" s="144" t="str">
        <f>IF('Design Fee'!GA87&gt;0,"✔","-")</f>
        <v>-</v>
      </c>
      <c r="BJ81" s="144" t="str">
        <f>IF('Design Fee'!GB87&gt;0,"✔","-")</f>
        <v>-</v>
      </c>
      <c r="BK81" s="144" t="str">
        <f>IF('Design Fee'!GC87&gt;0,"✔","-")</f>
        <v>-</v>
      </c>
      <c r="BL81" s="144" t="str">
        <f>IF('Design Fee'!GE87&gt;0,"✔","-")</f>
        <v>-</v>
      </c>
      <c r="BM81" s="144" t="str">
        <f>IF('Design Fee'!GF87&gt;0,"✔","-")</f>
        <v>-</v>
      </c>
      <c r="BN81" s="144" t="str">
        <f>IF('Design Fee'!GG87&gt;0,"✔","-")</f>
        <v>-</v>
      </c>
      <c r="BO81" s="144" t="str">
        <f>IF('Design Fee'!GH87&gt;0,"✔","-")</f>
        <v>-</v>
      </c>
      <c r="BP81" s="144" t="str">
        <f>IF('Design Fee'!GI87&gt;0,"✔","-")</f>
        <v>-</v>
      </c>
      <c r="BQ81" s="164"/>
      <c r="BR81" s="144" t="str">
        <f>IF('Design Fee'!HD87&gt;0,"✔","-")</f>
        <v>-</v>
      </c>
      <c r="BS81" s="144" t="str">
        <f>IF('Design Fee'!HE87&gt;0,"✔","-")</f>
        <v>-</v>
      </c>
      <c r="BT81" s="144" t="str">
        <f>IF('Design Fee'!HF87&gt;0,"✔","-")</f>
        <v>-</v>
      </c>
      <c r="BU81" s="144" t="str">
        <f>IF('Design Fee'!HG87&gt;0,"✔","-")</f>
        <v>-</v>
      </c>
      <c r="BV81" s="144" t="str">
        <f>IF('Design Fee'!HH87&gt;0,"✔","-")</f>
        <v>-</v>
      </c>
      <c r="BW81" s="144" t="str">
        <f>IF('Design Fee'!HJ87&gt;0,"✔","-")</f>
        <v>-</v>
      </c>
      <c r="BX81" s="144" t="str">
        <f>IF('Design Fee'!HK87&gt;0,"✔","-")</f>
        <v>-</v>
      </c>
      <c r="BY81" s="144" t="str">
        <f>IF('Design Fee'!HL87&gt;0,"✔","-")</f>
        <v>-</v>
      </c>
      <c r="BZ81" s="144" t="str">
        <f>IF('Design Fee'!HM87&gt;0,"✔","-")</f>
        <v>-</v>
      </c>
      <c r="CA81" s="144" t="str">
        <f>IF('Design Fee'!HN87&gt;0,"✔","-")</f>
        <v>-</v>
      </c>
      <c r="CB81" s="164"/>
      <c r="CC81" s="147" t="str">
        <f>IF('Design Fee'!II87&gt;0,"✔","-")</f>
        <v>-</v>
      </c>
      <c r="CD81" s="146"/>
      <c r="CE81" s="162" t="str">
        <f>IF('Design Fee'!IN87&gt;0,"✔","-")</f>
        <v>-</v>
      </c>
      <c r="CF81" s="162" t="str">
        <f>IF('Design Fee'!IO87&gt;0,"✔","-")</f>
        <v>-</v>
      </c>
      <c r="CG81" s="162" t="str">
        <f>IF('Design Fee'!IP87&gt;0,"✔","-")</f>
        <v>-</v>
      </c>
      <c r="CH81" s="162" t="str">
        <f>IF('Design Fee'!IQ87&gt;0,"✔","-")</f>
        <v>-</v>
      </c>
      <c r="CI81" s="162" t="str">
        <f>IF('Design Fee'!IR87&gt;0,"✔","-")</f>
        <v>-</v>
      </c>
      <c r="CJ81" s="162" t="str">
        <f>IF('Design Fee'!IT87&gt;0,"✔","-")</f>
        <v>-</v>
      </c>
      <c r="CK81" s="162" t="str">
        <f>IF('Design Fee'!IU87&gt;0,"✔","-")</f>
        <v>-</v>
      </c>
      <c r="CL81" s="162" t="str">
        <f>IF('Design Fee'!IV87&gt;0,"✔","-")</f>
        <v>-</v>
      </c>
      <c r="CM81" s="162" t="str">
        <f>IF('Design Fee'!IW87&gt;0,"✔","-")</f>
        <v>-</v>
      </c>
      <c r="CN81" s="162" t="str">
        <f>IF('Design Fee'!IX87&gt;0,"✔","-")</f>
        <v>-</v>
      </c>
      <c r="CO81" s="127"/>
      <c r="CP81" s="144" t="str">
        <f>IF('Design Fee'!JS87&gt;0,"✔","-")</f>
        <v>-</v>
      </c>
      <c r="CQ81" s="144" t="str">
        <f>IF('Design Fee'!JT87&gt;0,"✔","-")</f>
        <v>-</v>
      </c>
      <c r="CR81" s="144" t="str">
        <f>IF('Design Fee'!JU87&gt;0,"✔","-")</f>
        <v>-</v>
      </c>
      <c r="CS81" s="144" t="str">
        <f>IF('Design Fee'!JV87&gt;0,"✔","-")</f>
        <v>-</v>
      </c>
      <c r="CT81" s="144" t="str">
        <f>IF('Design Fee'!JW87&gt;0,"✔","-")</f>
        <v>-</v>
      </c>
      <c r="CU81" s="144" t="str">
        <f>IF('Design Fee'!JY87&gt;0,"✔","-")</f>
        <v>-</v>
      </c>
      <c r="CV81" s="144" t="str">
        <f>IF('Design Fee'!JZ87&gt;0,"✔","-")</f>
        <v>-</v>
      </c>
      <c r="CW81" s="144" t="str">
        <f>IF('Design Fee'!KA87&gt;0,"✔","-")</f>
        <v>-</v>
      </c>
      <c r="CX81" s="144" t="str">
        <f>IF('Design Fee'!KB87&gt;0,"✔","-")</f>
        <v>-</v>
      </c>
      <c r="CY81" s="144" t="str">
        <f>IF('Design Fee'!KC87&gt;0,"✔","-")</f>
        <v>-</v>
      </c>
      <c r="CZ81" s="164"/>
      <c r="DA81" s="144" t="str">
        <f>IF('Design Fee'!KX87&gt;0,"✔","-")</f>
        <v>-</v>
      </c>
      <c r="DB81" s="144" t="str">
        <f>IF('Design Fee'!KY87&gt;0,"✔","-")</f>
        <v>-</v>
      </c>
      <c r="DC81" s="144" t="str">
        <f>IF('Design Fee'!KZ87&gt;0,"✔","-")</f>
        <v>-</v>
      </c>
      <c r="DD81" s="144" t="str">
        <f>IF('Design Fee'!LA87&gt;0,"✔","-")</f>
        <v>-</v>
      </c>
      <c r="DE81" s="144" t="str">
        <f>IF('Design Fee'!LB87&gt;0,"✔","-")</f>
        <v>-</v>
      </c>
      <c r="DF81" s="144" t="str">
        <f>IF('Design Fee'!LD87&gt;0,"✔","-")</f>
        <v>-</v>
      </c>
      <c r="DG81" s="144" t="str">
        <f>IF('Design Fee'!LE87&gt;0,"✔","-")</f>
        <v>-</v>
      </c>
      <c r="DH81" s="144" t="str">
        <f>IF('Design Fee'!LF87&gt;0,"✔","-")</f>
        <v>-</v>
      </c>
      <c r="DI81" s="144" t="str">
        <f>IF('Design Fee'!LG87&gt;0,"✔","-")</f>
        <v>-</v>
      </c>
      <c r="DJ81" s="144" t="str">
        <f>IF('Design Fee'!LH87&gt;0,"✔","-")</f>
        <v>-</v>
      </c>
      <c r="DK81" s="164"/>
      <c r="DL81" s="147" t="str">
        <f>IF('Design Fee'!MC87&gt;0,"✔","-")</f>
        <v>-</v>
      </c>
      <c r="DM81" s="146"/>
      <c r="DN81" s="162" t="str">
        <f>IF('Design Fee'!MH87&gt;0,"✔","-")</f>
        <v>-</v>
      </c>
      <c r="DO81" s="162" t="str">
        <f>IF('Design Fee'!MI87&gt;0,"✔","-")</f>
        <v>-</v>
      </c>
      <c r="DP81" s="162" t="str">
        <f>IF('Design Fee'!MJ87&gt;0,"✔","-")</f>
        <v>-</v>
      </c>
      <c r="DQ81" s="162" t="str">
        <f>IF('Design Fee'!MK87&gt;0,"✔","-")</f>
        <v>-</v>
      </c>
      <c r="DR81" s="162" t="str">
        <f>IF('Design Fee'!ML87&gt;0,"✔","-")</f>
        <v>-</v>
      </c>
      <c r="DS81" s="162" t="str">
        <f>IF('Design Fee'!MN87&gt;0,"✔","-")</f>
        <v>-</v>
      </c>
      <c r="DT81" s="162" t="str">
        <f>IF('Design Fee'!MO87&gt;0,"✔","-")</f>
        <v>-</v>
      </c>
      <c r="DU81" s="162" t="str">
        <f>IF('Design Fee'!MP87&gt;0,"✔","-")</f>
        <v>-</v>
      </c>
      <c r="DV81" s="162" t="str">
        <f>IF('Design Fee'!MQ87&gt;0,"✔","-")</f>
        <v>-</v>
      </c>
      <c r="DW81" s="162" t="str">
        <f>IF('Design Fee'!MR87&gt;0,"✔","-")</f>
        <v>-</v>
      </c>
      <c r="DX81" s="127"/>
      <c r="DY81" s="144" t="str">
        <f>IF('Design Fee'!NM87&gt;0,"✔","-")</f>
        <v>-</v>
      </c>
      <c r="DZ81" s="144" t="str">
        <f>IF('Design Fee'!NN87&gt;0,"✔","-")</f>
        <v>-</v>
      </c>
      <c r="EA81" s="144" t="str">
        <f>IF('Design Fee'!NO87&gt;0,"✔","-")</f>
        <v>-</v>
      </c>
      <c r="EB81" s="144" t="str">
        <f>IF('Design Fee'!NP87&gt;0,"✔","-")</f>
        <v>-</v>
      </c>
      <c r="EC81" s="144" t="str">
        <f>IF('Design Fee'!NQ87&gt;0,"✔","-")</f>
        <v>-</v>
      </c>
      <c r="ED81" s="144" t="str">
        <f>IF('Design Fee'!NS87&gt;0,"✔","-")</f>
        <v>-</v>
      </c>
      <c r="EE81" s="144" t="str">
        <f>IF('Design Fee'!NT87&gt;0,"✔","-")</f>
        <v>-</v>
      </c>
      <c r="EF81" s="144" t="str">
        <f>IF('Design Fee'!NU87&gt;0,"✔","-")</f>
        <v>-</v>
      </c>
      <c r="EG81" s="144" t="str">
        <f>IF('Design Fee'!NV87&gt;0,"✔","-")</f>
        <v>-</v>
      </c>
      <c r="EH81" s="144" t="str">
        <f>IF('Design Fee'!NW87&gt;0,"✔","-")</f>
        <v>-</v>
      </c>
      <c r="EI81" s="164"/>
      <c r="EJ81" s="144" t="str">
        <f>IF('Design Fee'!OR87&gt;0,"✔","-")</f>
        <v>-</v>
      </c>
      <c r="EK81" s="144" t="str">
        <f>IF('Design Fee'!OS87&gt;0,"✔","-")</f>
        <v>-</v>
      </c>
      <c r="EL81" s="144" t="str">
        <f>IF('Design Fee'!OT87&gt;0,"✔","-")</f>
        <v>-</v>
      </c>
      <c r="EM81" s="144" t="str">
        <f>IF('Design Fee'!OU87&gt;0,"✔","-")</f>
        <v>-</v>
      </c>
      <c r="EN81" s="144" t="str">
        <f>IF('Design Fee'!OV87&gt;0,"✔","-")</f>
        <v>-</v>
      </c>
      <c r="EO81" s="144" t="str">
        <f>IF('Design Fee'!OX87&gt;0,"✔","-")</f>
        <v>-</v>
      </c>
      <c r="EP81" s="144" t="str">
        <f>IF('Design Fee'!OY87&gt;0,"✔","-")</f>
        <v>-</v>
      </c>
      <c r="EQ81" s="144" t="str">
        <f>IF('Design Fee'!OZ87&gt;0,"✔","-")</f>
        <v>-</v>
      </c>
      <c r="ER81" s="144" t="str">
        <f>IF('Design Fee'!PA87&gt;0,"✔","-")</f>
        <v>-</v>
      </c>
      <c r="ES81" s="144" t="str">
        <f>IF('Design Fee'!PB87&gt;0,"✔","-")</f>
        <v>-</v>
      </c>
      <c r="ET81" s="164"/>
    </row>
    <row r="82" spans="2:150" ht="11.85" hidden="1" customHeight="1" outlineLevel="2">
      <c r="B82" s="161"/>
      <c r="C82" s="161" t="s">
        <v>107</v>
      </c>
      <c r="D82" s="78" t="s">
        <v>108</v>
      </c>
      <c r="F82" s="554">
        <f>COUNTIF('Design Fee'!AU88,"&gt;0")+COUNTIF('Design Fee'!EO88,"&gt;0")+COUNTIF('Design Fee'!II88,"&gt;0")+COUNTIF('Design Fee'!ME88,"&gt;0")</f>
        <v>3</v>
      </c>
      <c r="G82" s="554">
        <f>COUNTIF('Design Fee'!AX88,"&gt;0")+COUNTIF('Design Fee'!ER88,"&gt;0")+COUNTIF('Design Fee'!IL88,"&gt;0")+COUNTIF('Design Fee'!MF88,"&gt;0")</f>
        <v>0</v>
      </c>
      <c r="H82" s="554">
        <f>COUNTIF('Design Fee'!AY88,"&gt;0")+COUNTIF('Design Fee'!ES88,"&gt;0")+COUNTIF('Design Fee'!IM88,"&gt;0")+COUNTIF('Design Fee'!MG88,"&gt;0")</f>
        <v>0</v>
      </c>
      <c r="I82" s="560">
        <f t="shared" si="162"/>
        <v>3</v>
      </c>
      <c r="J82" s="78"/>
      <c r="K82" s="147" t="str">
        <f>IF('Design Fee'!AU88&gt;0,"✔","-")</f>
        <v>✔</v>
      </c>
      <c r="L82" s="140"/>
      <c r="M82" s="162" t="str">
        <f>IF('Design Fee'!AZ88&gt;0,"✔","-")</f>
        <v>✔</v>
      </c>
      <c r="N82" s="162" t="str">
        <f>IF('Design Fee'!BA88&gt;0,"✔","-")</f>
        <v>-</v>
      </c>
      <c r="O82" s="162" t="str">
        <f>IF('Design Fee'!BB88&gt;0,"✔","-")</f>
        <v>✔</v>
      </c>
      <c r="P82" s="162" t="str">
        <f>IF('Design Fee'!BC88&gt;0,"✔","-")</f>
        <v>-</v>
      </c>
      <c r="Q82" s="162" t="str">
        <f>IF('Design Fee'!BD88&gt;0,"✔","-")</f>
        <v>-</v>
      </c>
      <c r="R82" s="162" t="str">
        <f>IF('Design Fee'!BF88&gt;0,"✔","-")</f>
        <v>-</v>
      </c>
      <c r="S82" s="162" t="str">
        <f>IF('Design Fee'!BG88&gt;0,"✔","-")</f>
        <v>-</v>
      </c>
      <c r="T82" s="162" t="str">
        <f>IF('Design Fee'!BH88&gt;0,"✔","-")</f>
        <v>-</v>
      </c>
      <c r="U82" s="162" t="str">
        <f>IF('Design Fee'!BI88&gt;0,"✔","-")</f>
        <v>-</v>
      </c>
      <c r="V82" s="162" t="str">
        <f>IF('Design Fee'!BJ88&gt;0,"✔","-")</f>
        <v>-</v>
      </c>
      <c r="W82" s="348"/>
      <c r="X82" s="144" t="str">
        <f>IF('Design Fee'!CE88&gt;0,"✔","-")</f>
        <v>-</v>
      </c>
      <c r="Y82" s="144" t="str">
        <f>IF('Design Fee'!CF88&gt;0,"✔","-")</f>
        <v>-</v>
      </c>
      <c r="Z82" s="144" t="str">
        <f>IF('Design Fee'!CG88&gt;0,"✔","-")</f>
        <v>-</v>
      </c>
      <c r="AA82" s="144" t="str">
        <f>IF('Design Fee'!CH88&gt;0,"✔","-")</f>
        <v>-</v>
      </c>
      <c r="AB82" s="144" t="str">
        <f>IF('Design Fee'!CI88&gt;0,"✔","-")</f>
        <v>-</v>
      </c>
      <c r="AC82" s="144" t="str">
        <f>IF('Design Fee'!CK88&gt;0,"✔","-")</f>
        <v>-</v>
      </c>
      <c r="AD82" s="144" t="str">
        <f>IF('Design Fee'!CL88&gt;0,"✔","-")</f>
        <v>-</v>
      </c>
      <c r="AE82" s="144" t="str">
        <f>IF('Design Fee'!CM88&gt;0,"✔","-")</f>
        <v>-</v>
      </c>
      <c r="AF82" s="144" t="str">
        <f>IF('Design Fee'!CN88&gt;0,"✔","-")</f>
        <v>-</v>
      </c>
      <c r="AG82" s="144" t="str">
        <f>IF('Design Fee'!CO88&gt;0,"✔","-")</f>
        <v>-</v>
      </c>
      <c r="AH82" s="164"/>
      <c r="AI82" s="144" t="str">
        <f>IF('Design Fee'!DJ88&gt;0,"✔","-")</f>
        <v>-</v>
      </c>
      <c r="AJ82" s="144" t="str">
        <f>IF('Design Fee'!DK88&gt;0,"✔","-")</f>
        <v>-</v>
      </c>
      <c r="AK82" s="144" t="str">
        <f>IF('Design Fee'!DL88&gt;0,"✔","-")</f>
        <v>-</v>
      </c>
      <c r="AL82" s="144" t="str">
        <f>IF('Design Fee'!DM88&gt;0,"✔","-")</f>
        <v>-</v>
      </c>
      <c r="AM82" s="144" t="str">
        <f>IF('Design Fee'!DN88&gt;0,"✔","-")</f>
        <v>-</v>
      </c>
      <c r="AN82" s="144" t="str">
        <f>IF('Design Fee'!DP88&gt;0,"✔","-")</f>
        <v>-</v>
      </c>
      <c r="AO82" s="144" t="str">
        <f>IF('Design Fee'!DQ88&gt;0,"✔","-")</f>
        <v>-</v>
      </c>
      <c r="AP82" s="144" t="str">
        <f>IF('Design Fee'!DR88&gt;0,"✔","-")</f>
        <v>-</v>
      </c>
      <c r="AQ82" s="144" t="str">
        <f>IF('Design Fee'!DS88&gt;0,"✔","-")</f>
        <v>-</v>
      </c>
      <c r="AR82" s="144" t="str">
        <f>IF('Design Fee'!DT88&gt;0,"✔","-")</f>
        <v>-</v>
      </c>
      <c r="AS82" s="164"/>
      <c r="AT82" s="147" t="str">
        <f>IF('Design Fee'!EO88&gt;0,"✔","-")</f>
        <v>✔</v>
      </c>
      <c r="AU82" s="146"/>
      <c r="AV82" s="162" t="str">
        <f>IF('Design Fee'!ET88&gt;0,"✔","-")</f>
        <v>✔</v>
      </c>
      <c r="AW82" s="162" t="str">
        <f>IF('Design Fee'!EU88&gt;0,"✔","-")</f>
        <v>-</v>
      </c>
      <c r="AX82" s="162" t="str">
        <f>IF('Design Fee'!EV88&gt;0,"✔","-")</f>
        <v>-</v>
      </c>
      <c r="AY82" s="162" t="str">
        <f>IF('Design Fee'!EW88&gt;0,"✔","-")</f>
        <v>-</v>
      </c>
      <c r="AZ82" s="162" t="str">
        <f>IF('Design Fee'!EX88&gt;0,"✔","-")</f>
        <v>✔</v>
      </c>
      <c r="BA82" s="162" t="str">
        <f>IF('Design Fee'!EZ88&gt;0,"✔","-")</f>
        <v>-</v>
      </c>
      <c r="BB82" s="162" t="str">
        <f>IF('Design Fee'!FA88&gt;0,"✔","-")</f>
        <v>-</v>
      </c>
      <c r="BC82" s="162" t="str">
        <f>IF('Design Fee'!FB88&gt;0,"✔","-")</f>
        <v>-</v>
      </c>
      <c r="BD82" s="162" t="str">
        <f>IF('Design Fee'!FC88&gt;0,"✔","-")</f>
        <v>-</v>
      </c>
      <c r="BE82" s="162" t="str">
        <f>IF('Design Fee'!FD88&gt;0,"✔","-")</f>
        <v>-</v>
      </c>
      <c r="BF82" s="127"/>
      <c r="BG82" s="144" t="str">
        <f>IF('Design Fee'!FY88&gt;0,"✔","-")</f>
        <v>-</v>
      </c>
      <c r="BH82" s="144" t="str">
        <f>IF('Design Fee'!FZ88&gt;0,"✔","-")</f>
        <v>-</v>
      </c>
      <c r="BI82" s="144" t="str">
        <f>IF('Design Fee'!GA88&gt;0,"✔","-")</f>
        <v>-</v>
      </c>
      <c r="BJ82" s="144" t="str">
        <f>IF('Design Fee'!GB88&gt;0,"✔","-")</f>
        <v>-</v>
      </c>
      <c r="BK82" s="144" t="str">
        <f>IF('Design Fee'!GC88&gt;0,"✔","-")</f>
        <v>-</v>
      </c>
      <c r="BL82" s="144" t="str">
        <f>IF('Design Fee'!GE88&gt;0,"✔","-")</f>
        <v>-</v>
      </c>
      <c r="BM82" s="144" t="str">
        <f>IF('Design Fee'!GF88&gt;0,"✔","-")</f>
        <v>-</v>
      </c>
      <c r="BN82" s="144" t="str">
        <f>IF('Design Fee'!GG88&gt;0,"✔","-")</f>
        <v>-</v>
      </c>
      <c r="BO82" s="144" t="str">
        <f>IF('Design Fee'!GH88&gt;0,"✔","-")</f>
        <v>-</v>
      </c>
      <c r="BP82" s="144" t="str">
        <f>IF('Design Fee'!GI88&gt;0,"✔","-")</f>
        <v>-</v>
      </c>
      <c r="BQ82" s="164"/>
      <c r="BR82" s="144" t="str">
        <f>IF('Design Fee'!HD88&gt;0,"✔","-")</f>
        <v>-</v>
      </c>
      <c r="BS82" s="144" t="str">
        <f>IF('Design Fee'!HE88&gt;0,"✔","-")</f>
        <v>-</v>
      </c>
      <c r="BT82" s="144" t="str">
        <f>IF('Design Fee'!HF88&gt;0,"✔","-")</f>
        <v>-</v>
      </c>
      <c r="BU82" s="144" t="str">
        <f>IF('Design Fee'!HG88&gt;0,"✔","-")</f>
        <v>-</v>
      </c>
      <c r="BV82" s="144" t="str">
        <f>IF('Design Fee'!HH88&gt;0,"✔","-")</f>
        <v>-</v>
      </c>
      <c r="BW82" s="144" t="str">
        <f>IF('Design Fee'!HJ88&gt;0,"✔","-")</f>
        <v>-</v>
      </c>
      <c r="BX82" s="144" t="str">
        <f>IF('Design Fee'!HK88&gt;0,"✔","-")</f>
        <v>-</v>
      </c>
      <c r="BY82" s="144" t="str">
        <f>IF('Design Fee'!HL88&gt;0,"✔","-")</f>
        <v>-</v>
      </c>
      <c r="BZ82" s="144" t="str">
        <f>IF('Design Fee'!HM88&gt;0,"✔","-")</f>
        <v>-</v>
      </c>
      <c r="CA82" s="144" t="str">
        <f>IF('Design Fee'!HN88&gt;0,"✔","-")</f>
        <v>-</v>
      </c>
      <c r="CB82" s="164"/>
      <c r="CC82" s="147" t="str">
        <f>IF('Design Fee'!II88&gt;0,"✔","-")</f>
        <v>✔</v>
      </c>
      <c r="CD82" s="146"/>
      <c r="CE82" s="162" t="str">
        <f>IF('Design Fee'!IN88&gt;0,"✔","-")</f>
        <v>✔</v>
      </c>
      <c r="CF82" s="162" t="str">
        <f>IF('Design Fee'!IO88&gt;0,"✔","-")</f>
        <v>-</v>
      </c>
      <c r="CG82" s="162" t="str">
        <f>IF('Design Fee'!IP88&gt;0,"✔","-")</f>
        <v>-</v>
      </c>
      <c r="CH82" s="162" t="str">
        <f>IF('Design Fee'!IQ88&gt;0,"✔","-")</f>
        <v>-</v>
      </c>
      <c r="CI82" s="162" t="str">
        <f>IF('Design Fee'!IR88&gt;0,"✔","-")</f>
        <v>✔</v>
      </c>
      <c r="CJ82" s="162" t="str">
        <f>IF('Design Fee'!IT88&gt;0,"✔","-")</f>
        <v>-</v>
      </c>
      <c r="CK82" s="162" t="str">
        <f>IF('Design Fee'!IU88&gt;0,"✔","-")</f>
        <v>-</v>
      </c>
      <c r="CL82" s="162" t="str">
        <f>IF('Design Fee'!IV88&gt;0,"✔","-")</f>
        <v>-</v>
      </c>
      <c r="CM82" s="162" t="str">
        <f>IF('Design Fee'!IW88&gt;0,"✔","-")</f>
        <v>-</v>
      </c>
      <c r="CN82" s="162" t="str">
        <f>IF('Design Fee'!IX88&gt;0,"✔","-")</f>
        <v>-</v>
      </c>
      <c r="CO82" s="127"/>
      <c r="CP82" s="144" t="str">
        <f>IF('Design Fee'!JS88&gt;0,"✔","-")</f>
        <v>-</v>
      </c>
      <c r="CQ82" s="144" t="str">
        <f>IF('Design Fee'!JT88&gt;0,"✔","-")</f>
        <v>-</v>
      </c>
      <c r="CR82" s="144" t="str">
        <f>IF('Design Fee'!JU88&gt;0,"✔","-")</f>
        <v>-</v>
      </c>
      <c r="CS82" s="144" t="str">
        <f>IF('Design Fee'!JV88&gt;0,"✔","-")</f>
        <v>-</v>
      </c>
      <c r="CT82" s="144" t="str">
        <f>IF('Design Fee'!JW88&gt;0,"✔","-")</f>
        <v>-</v>
      </c>
      <c r="CU82" s="144" t="str">
        <f>IF('Design Fee'!JY88&gt;0,"✔","-")</f>
        <v>-</v>
      </c>
      <c r="CV82" s="144" t="str">
        <f>IF('Design Fee'!JZ88&gt;0,"✔","-")</f>
        <v>-</v>
      </c>
      <c r="CW82" s="144" t="str">
        <f>IF('Design Fee'!KA88&gt;0,"✔","-")</f>
        <v>-</v>
      </c>
      <c r="CX82" s="144" t="str">
        <f>IF('Design Fee'!KB88&gt;0,"✔","-")</f>
        <v>-</v>
      </c>
      <c r="CY82" s="144" t="str">
        <f>IF('Design Fee'!KC88&gt;0,"✔","-")</f>
        <v>-</v>
      </c>
      <c r="CZ82" s="164"/>
      <c r="DA82" s="144" t="str">
        <f>IF('Design Fee'!KX88&gt;0,"✔","-")</f>
        <v>-</v>
      </c>
      <c r="DB82" s="144" t="str">
        <f>IF('Design Fee'!KY88&gt;0,"✔","-")</f>
        <v>-</v>
      </c>
      <c r="DC82" s="144" t="str">
        <f>IF('Design Fee'!KZ88&gt;0,"✔","-")</f>
        <v>-</v>
      </c>
      <c r="DD82" s="144" t="str">
        <f>IF('Design Fee'!LA88&gt;0,"✔","-")</f>
        <v>-</v>
      </c>
      <c r="DE82" s="144" t="str">
        <f>IF('Design Fee'!LB88&gt;0,"✔","-")</f>
        <v>-</v>
      </c>
      <c r="DF82" s="144" t="str">
        <f>IF('Design Fee'!LD88&gt;0,"✔","-")</f>
        <v>-</v>
      </c>
      <c r="DG82" s="144" t="str">
        <f>IF('Design Fee'!LE88&gt;0,"✔","-")</f>
        <v>-</v>
      </c>
      <c r="DH82" s="144" t="str">
        <f>IF('Design Fee'!LF88&gt;0,"✔","-")</f>
        <v>-</v>
      </c>
      <c r="DI82" s="144" t="str">
        <f>IF('Design Fee'!LG88&gt;0,"✔","-")</f>
        <v>-</v>
      </c>
      <c r="DJ82" s="144" t="str">
        <f>IF('Design Fee'!LH88&gt;0,"✔","-")</f>
        <v>-</v>
      </c>
      <c r="DK82" s="164"/>
      <c r="DL82" s="147" t="str">
        <f>IF('Design Fee'!MC88&gt;0,"✔","-")</f>
        <v>-</v>
      </c>
      <c r="DM82" s="146"/>
      <c r="DN82" s="162" t="str">
        <f>IF('Design Fee'!MH88&gt;0,"✔","-")</f>
        <v>-</v>
      </c>
      <c r="DO82" s="162" t="str">
        <f>IF('Design Fee'!MI88&gt;0,"✔","-")</f>
        <v>-</v>
      </c>
      <c r="DP82" s="162" t="str">
        <f>IF('Design Fee'!MJ88&gt;0,"✔","-")</f>
        <v>-</v>
      </c>
      <c r="DQ82" s="162" t="str">
        <f>IF('Design Fee'!MK88&gt;0,"✔","-")</f>
        <v>-</v>
      </c>
      <c r="DR82" s="162" t="str">
        <f>IF('Design Fee'!ML88&gt;0,"✔","-")</f>
        <v>-</v>
      </c>
      <c r="DS82" s="162" t="str">
        <f>IF('Design Fee'!MN88&gt;0,"✔","-")</f>
        <v>-</v>
      </c>
      <c r="DT82" s="162" t="str">
        <f>IF('Design Fee'!MO88&gt;0,"✔","-")</f>
        <v>-</v>
      </c>
      <c r="DU82" s="162" t="str">
        <f>IF('Design Fee'!MP88&gt;0,"✔","-")</f>
        <v>-</v>
      </c>
      <c r="DV82" s="162" t="str">
        <f>IF('Design Fee'!MQ88&gt;0,"✔","-")</f>
        <v>-</v>
      </c>
      <c r="DW82" s="162" t="str">
        <f>IF('Design Fee'!MR88&gt;0,"✔","-")</f>
        <v>-</v>
      </c>
      <c r="DX82" s="127"/>
      <c r="DY82" s="144" t="str">
        <f>IF('Design Fee'!NM88&gt;0,"✔","-")</f>
        <v>-</v>
      </c>
      <c r="DZ82" s="144" t="str">
        <f>IF('Design Fee'!NN88&gt;0,"✔","-")</f>
        <v>-</v>
      </c>
      <c r="EA82" s="144" t="str">
        <f>IF('Design Fee'!NO88&gt;0,"✔","-")</f>
        <v>-</v>
      </c>
      <c r="EB82" s="144" t="str">
        <f>IF('Design Fee'!NP88&gt;0,"✔","-")</f>
        <v>-</v>
      </c>
      <c r="EC82" s="144" t="str">
        <f>IF('Design Fee'!NQ88&gt;0,"✔","-")</f>
        <v>-</v>
      </c>
      <c r="ED82" s="144" t="str">
        <f>IF('Design Fee'!NS88&gt;0,"✔","-")</f>
        <v>-</v>
      </c>
      <c r="EE82" s="144" t="str">
        <f>IF('Design Fee'!NT88&gt;0,"✔","-")</f>
        <v>-</v>
      </c>
      <c r="EF82" s="144" t="str">
        <f>IF('Design Fee'!NU88&gt;0,"✔","-")</f>
        <v>-</v>
      </c>
      <c r="EG82" s="144" t="str">
        <f>IF('Design Fee'!NV88&gt;0,"✔","-")</f>
        <v>-</v>
      </c>
      <c r="EH82" s="144" t="str">
        <f>IF('Design Fee'!NW88&gt;0,"✔","-")</f>
        <v>-</v>
      </c>
      <c r="EI82" s="164"/>
      <c r="EJ82" s="144" t="str">
        <f>IF('Design Fee'!OR88&gt;0,"✔","-")</f>
        <v>-</v>
      </c>
      <c r="EK82" s="144" t="str">
        <f>IF('Design Fee'!OS88&gt;0,"✔","-")</f>
        <v>-</v>
      </c>
      <c r="EL82" s="144" t="str">
        <f>IF('Design Fee'!OT88&gt;0,"✔","-")</f>
        <v>-</v>
      </c>
      <c r="EM82" s="144" t="str">
        <f>IF('Design Fee'!OU88&gt;0,"✔","-")</f>
        <v>-</v>
      </c>
      <c r="EN82" s="144" t="str">
        <f>IF('Design Fee'!OV88&gt;0,"✔","-")</f>
        <v>-</v>
      </c>
      <c r="EO82" s="144" t="str">
        <f>IF('Design Fee'!OX88&gt;0,"✔","-")</f>
        <v>-</v>
      </c>
      <c r="EP82" s="144" t="str">
        <f>IF('Design Fee'!OY88&gt;0,"✔","-")</f>
        <v>-</v>
      </c>
      <c r="EQ82" s="144" t="str">
        <f>IF('Design Fee'!OZ88&gt;0,"✔","-")</f>
        <v>-</v>
      </c>
      <c r="ER82" s="144" t="str">
        <f>IF('Design Fee'!PA88&gt;0,"✔","-")</f>
        <v>-</v>
      </c>
      <c r="ES82" s="144" t="str">
        <f>IF('Design Fee'!PB88&gt;0,"✔","-")</f>
        <v>-</v>
      </c>
      <c r="ET82" s="164"/>
    </row>
    <row r="83" spans="2:150" ht="11.85" hidden="1" customHeight="1" outlineLevel="2">
      <c r="B83" s="161"/>
      <c r="C83" s="161" t="s">
        <v>109</v>
      </c>
      <c r="D83" s="78" t="s">
        <v>110</v>
      </c>
      <c r="F83" s="554">
        <f>COUNTIF('Design Fee'!AU89,"&gt;0")+COUNTIF('Design Fee'!EO89,"&gt;0")+COUNTIF('Design Fee'!II89,"&gt;0")+COUNTIF('Design Fee'!ME89,"&gt;0")</f>
        <v>2</v>
      </c>
      <c r="G83" s="554">
        <f>COUNTIF('Design Fee'!AX89,"&gt;0")+COUNTIF('Design Fee'!ER89,"&gt;0")+COUNTIF('Design Fee'!IL89,"&gt;0")+COUNTIF('Design Fee'!MF89,"&gt;0")</f>
        <v>0</v>
      </c>
      <c r="H83" s="554">
        <f>COUNTIF('Design Fee'!AY89,"&gt;0")+COUNTIF('Design Fee'!ES89,"&gt;0")+COUNTIF('Design Fee'!IM89,"&gt;0")+COUNTIF('Design Fee'!MG89,"&gt;0")</f>
        <v>0</v>
      </c>
      <c r="I83" s="560">
        <f t="shared" si="162"/>
        <v>2</v>
      </c>
      <c r="J83" s="78"/>
      <c r="K83" s="147" t="str">
        <f>IF('Design Fee'!AU89&gt;0,"✔","-")</f>
        <v>✔</v>
      </c>
      <c r="L83" s="140"/>
      <c r="M83" s="162" t="str">
        <f>IF('Design Fee'!AZ89&gt;0,"✔","-")</f>
        <v>✔</v>
      </c>
      <c r="N83" s="162" t="str">
        <f>IF('Design Fee'!BA89&gt;0,"✔","-")</f>
        <v>-</v>
      </c>
      <c r="O83" s="162" t="str">
        <f>IF('Design Fee'!BB89&gt;0,"✔","-")</f>
        <v>-</v>
      </c>
      <c r="P83" s="162" t="str">
        <f>IF('Design Fee'!BC89&gt;0,"✔","-")</f>
        <v>✔</v>
      </c>
      <c r="Q83" s="162" t="str">
        <f>IF('Design Fee'!BD89&gt;0,"✔","-")</f>
        <v>-</v>
      </c>
      <c r="R83" s="162" t="str">
        <f>IF('Design Fee'!BF89&gt;0,"✔","-")</f>
        <v>-</v>
      </c>
      <c r="S83" s="162" t="str">
        <f>IF('Design Fee'!BG89&gt;0,"✔","-")</f>
        <v>-</v>
      </c>
      <c r="T83" s="162" t="str">
        <f>IF('Design Fee'!BH89&gt;0,"✔","-")</f>
        <v>-</v>
      </c>
      <c r="U83" s="162" t="str">
        <f>IF('Design Fee'!BI89&gt;0,"✔","-")</f>
        <v>-</v>
      </c>
      <c r="V83" s="162" t="str">
        <f>IF('Design Fee'!BJ89&gt;0,"✔","-")</f>
        <v>-</v>
      </c>
      <c r="W83" s="348"/>
      <c r="X83" s="144" t="str">
        <f>IF('Design Fee'!CE89&gt;0,"✔","-")</f>
        <v>-</v>
      </c>
      <c r="Y83" s="144" t="str">
        <f>IF('Design Fee'!CF89&gt;0,"✔","-")</f>
        <v>-</v>
      </c>
      <c r="Z83" s="144" t="str">
        <f>IF('Design Fee'!CG89&gt;0,"✔","-")</f>
        <v>-</v>
      </c>
      <c r="AA83" s="144" t="str">
        <f>IF('Design Fee'!CH89&gt;0,"✔","-")</f>
        <v>-</v>
      </c>
      <c r="AB83" s="144" t="str">
        <f>IF('Design Fee'!CI89&gt;0,"✔","-")</f>
        <v>-</v>
      </c>
      <c r="AC83" s="144" t="str">
        <f>IF('Design Fee'!CK89&gt;0,"✔","-")</f>
        <v>-</v>
      </c>
      <c r="AD83" s="144" t="str">
        <f>IF('Design Fee'!CL89&gt;0,"✔","-")</f>
        <v>-</v>
      </c>
      <c r="AE83" s="144" t="str">
        <f>IF('Design Fee'!CM89&gt;0,"✔","-")</f>
        <v>-</v>
      </c>
      <c r="AF83" s="144" t="str">
        <f>IF('Design Fee'!CN89&gt;0,"✔","-")</f>
        <v>-</v>
      </c>
      <c r="AG83" s="144" t="str">
        <f>IF('Design Fee'!CO89&gt;0,"✔","-")</f>
        <v>-</v>
      </c>
      <c r="AH83" s="164"/>
      <c r="AI83" s="144" t="str">
        <f>IF('Design Fee'!DJ89&gt;0,"✔","-")</f>
        <v>-</v>
      </c>
      <c r="AJ83" s="144" t="str">
        <f>IF('Design Fee'!DK89&gt;0,"✔","-")</f>
        <v>-</v>
      </c>
      <c r="AK83" s="144" t="str">
        <f>IF('Design Fee'!DL89&gt;0,"✔","-")</f>
        <v>-</v>
      </c>
      <c r="AL83" s="144" t="str">
        <f>IF('Design Fee'!DM89&gt;0,"✔","-")</f>
        <v>-</v>
      </c>
      <c r="AM83" s="144" t="str">
        <f>IF('Design Fee'!DN89&gt;0,"✔","-")</f>
        <v>-</v>
      </c>
      <c r="AN83" s="144" t="str">
        <f>IF('Design Fee'!DP89&gt;0,"✔","-")</f>
        <v>-</v>
      </c>
      <c r="AO83" s="144" t="str">
        <f>IF('Design Fee'!DQ89&gt;0,"✔","-")</f>
        <v>-</v>
      </c>
      <c r="AP83" s="144" t="str">
        <f>IF('Design Fee'!DR89&gt;0,"✔","-")</f>
        <v>-</v>
      </c>
      <c r="AQ83" s="144" t="str">
        <f>IF('Design Fee'!DS89&gt;0,"✔","-")</f>
        <v>-</v>
      </c>
      <c r="AR83" s="144" t="str">
        <f>IF('Design Fee'!DT89&gt;0,"✔","-")</f>
        <v>-</v>
      </c>
      <c r="AS83" s="164"/>
      <c r="AT83" s="147" t="str">
        <f>IF('Design Fee'!EO89&gt;0,"✔","-")</f>
        <v>-</v>
      </c>
      <c r="AU83" s="146"/>
      <c r="AV83" s="162" t="str">
        <f>IF('Design Fee'!ET89&gt;0,"✔","-")</f>
        <v>-</v>
      </c>
      <c r="AW83" s="162" t="str">
        <f>IF('Design Fee'!EU89&gt;0,"✔","-")</f>
        <v>-</v>
      </c>
      <c r="AX83" s="162" t="str">
        <f>IF('Design Fee'!EV89&gt;0,"✔","-")</f>
        <v>-</v>
      </c>
      <c r="AY83" s="162" t="str">
        <f>IF('Design Fee'!EW89&gt;0,"✔","-")</f>
        <v>-</v>
      </c>
      <c r="AZ83" s="162" t="str">
        <f>IF('Design Fee'!EX89&gt;0,"✔","-")</f>
        <v>-</v>
      </c>
      <c r="BA83" s="162" t="str">
        <f>IF('Design Fee'!EZ89&gt;0,"✔","-")</f>
        <v>-</v>
      </c>
      <c r="BB83" s="162" t="str">
        <f>IF('Design Fee'!FA89&gt;0,"✔","-")</f>
        <v>-</v>
      </c>
      <c r="BC83" s="162" t="str">
        <f>IF('Design Fee'!FB89&gt;0,"✔","-")</f>
        <v>-</v>
      </c>
      <c r="BD83" s="162" t="str">
        <f>IF('Design Fee'!FC89&gt;0,"✔","-")</f>
        <v>-</v>
      </c>
      <c r="BE83" s="162" t="str">
        <f>IF('Design Fee'!FD89&gt;0,"✔","-")</f>
        <v>-</v>
      </c>
      <c r="BF83" s="127"/>
      <c r="BG83" s="144" t="str">
        <f>IF('Design Fee'!FY89&gt;0,"✔","-")</f>
        <v>-</v>
      </c>
      <c r="BH83" s="144" t="str">
        <f>IF('Design Fee'!FZ89&gt;0,"✔","-")</f>
        <v>-</v>
      </c>
      <c r="BI83" s="144" t="str">
        <f>IF('Design Fee'!GA89&gt;0,"✔","-")</f>
        <v>-</v>
      </c>
      <c r="BJ83" s="144" t="str">
        <f>IF('Design Fee'!GB89&gt;0,"✔","-")</f>
        <v>-</v>
      </c>
      <c r="BK83" s="144" t="str">
        <f>IF('Design Fee'!GC89&gt;0,"✔","-")</f>
        <v>-</v>
      </c>
      <c r="BL83" s="144" t="str">
        <f>IF('Design Fee'!GE89&gt;0,"✔","-")</f>
        <v>-</v>
      </c>
      <c r="BM83" s="144" t="str">
        <f>IF('Design Fee'!GF89&gt;0,"✔","-")</f>
        <v>-</v>
      </c>
      <c r="BN83" s="144" t="str">
        <f>IF('Design Fee'!GG89&gt;0,"✔","-")</f>
        <v>-</v>
      </c>
      <c r="BO83" s="144" t="str">
        <f>IF('Design Fee'!GH89&gt;0,"✔","-")</f>
        <v>-</v>
      </c>
      <c r="BP83" s="144" t="str">
        <f>IF('Design Fee'!GI89&gt;0,"✔","-")</f>
        <v>-</v>
      </c>
      <c r="BQ83" s="164"/>
      <c r="BR83" s="144" t="str">
        <f>IF('Design Fee'!HD89&gt;0,"✔","-")</f>
        <v>-</v>
      </c>
      <c r="BS83" s="144" t="str">
        <f>IF('Design Fee'!HE89&gt;0,"✔","-")</f>
        <v>-</v>
      </c>
      <c r="BT83" s="144" t="str">
        <f>IF('Design Fee'!HF89&gt;0,"✔","-")</f>
        <v>-</v>
      </c>
      <c r="BU83" s="144" t="str">
        <f>IF('Design Fee'!HG89&gt;0,"✔","-")</f>
        <v>-</v>
      </c>
      <c r="BV83" s="144" t="str">
        <f>IF('Design Fee'!HH89&gt;0,"✔","-")</f>
        <v>-</v>
      </c>
      <c r="BW83" s="144" t="str">
        <f>IF('Design Fee'!HJ89&gt;0,"✔","-")</f>
        <v>-</v>
      </c>
      <c r="BX83" s="144" t="str">
        <f>IF('Design Fee'!HK89&gt;0,"✔","-")</f>
        <v>-</v>
      </c>
      <c r="BY83" s="144" t="str">
        <f>IF('Design Fee'!HL89&gt;0,"✔","-")</f>
        <v>-</v>
      </c>
      <c r="BZ83" s="144" t="str">
        <f>IF('Design Fee'!HM89&gt;0,"✔","-")</f>
        <v>-</v>
      </c>
      <c r="CA83" s="144" t="str">
        <f>IF('Design Fee'!HN89&gt;0,"✔","-")</f>
        <v>-</v>
      </c>
      <c r="CB83" s="164"/>
      <c r="CC83" s="147" t="str">
        <f>IF('Design Fee'!II89&gt;0,"✔","-")</f>
        <v>-</v>
      </c>
      <c r="CD83" s="146"/>
      <c r="CE83" s="162" t="str">
        <f>IF('Design Fee'!IN89&gt;0,"✔","-")</f>
        <v>-</v>
      </c>
      <c r="CF83" s="162" t="str">
        <f>IF('Design Fee'!IO89&gt;0,"✔","-")</f>
        <v>-</v>
      </c>
      <c r="CG83" s="162" t="str">
        <f>IF('Design Fee'!IP89&gt;0,"✔","-")</f>
        <v>-</v>
      </c>
      <c r="CH83" s="162" t="str">
        <f>IF('Design Fee'!IQ89&gt;0,"✔","-")</f>
        <v>-</v>
      </c>
      <c r="CI83" s="162" t="str">
        <f>IF('Design Fee'!IR89&gt;0,"✔","-")</f>
        <v>-</v>
      </c>
      <c r="CJ83" s="162" t="str">
        <f>IF('Design Fee'!IT89&gt;0,"✔","-")</f>
        <v>-</v>
      </c>
      <c r="CK83" s="162" t="str">
        <f>IF('Design Fee'!IU89&gt;0,"✔","-")</f>
        <v>-</v>
      </c>
      <c r="CL83" s="162" t="str">
        <f>IF('Design Fee'!IV89&gt;0,"✔","-")</f>
        <v>-</v>
      </c>
      <c r="CM83" s="162" t="str">
        <f>IF('Design Fee'!IW89&gt;0,"✔","-")</f>
        <v>-</v>
      </c>
      <c r="CN83" s="162" t="str">
        <f>IF('Design Fee'!IX89&gt;0,"✔","-")</f>
        <v>-</v>
      </c>
      <c r="CO83" s="127"/>
      <c r="CP83" s="144" t="str">
        <f>IF('Design Fee'!JS89&gt;0,"✔","-")</f>
        <v>-</v>
      </c>
      <c r="CQ83" s="144" t="str">
        <f>IF('Design Fee'!JT89&gt;0,"✔","-")</f>
        <v>-</v>
      </c>
      <c r="CR83" s="144" t="str">
        <f>IF('Design Fee'!JU89&gt;0,"✔","-")</f>
        <v>-</v>
      </c>
      <c r="CS83" s="144" t="str">
        <f>IF('Design Fee'!JV89&gt;0,"✔","-")</f>
        <v>-</v>
      </c>
      <c r="CT83" s="144" t="str">
        <f>IF('Design Fee'!JW89&gt;0,"✔","-")</f>
        <v>-</v>
      </c>
      <c r="CU83" s="144" t="str">
        <f>IF('Design Fee'!JY89&gt;0,"✔","-")</f>
        <v>-</v>
      </c>
      <c r="CV83" s="144" t="str">
        <f>IF('Design Fee'!JZ89&gt;0,"✔","-")</f>
        <v>-</v>
      </c>
      <c r="CW83" s="144" t="str">
        <f>IF('Design Fee'!KA89&gt;0,"✔","-")</f>
        <v>-</v>
      </c>
      <c r="CX83" s="144" t="str">
        <f>IF('Design Fee'!KB89&gt;0,"✔","-")</f>
        <v>-</v>
      </c>
      <c r="CY83" s="144" t="str">
        <f>IF('Design Fee'!KC89&gt;0,"✔","-")</f>
        <v>-</v>
      </c>
      <c r="CZ83" s="164"/>
      <c r="DA83" s="144" t="str">
        <f>IF('Design Fee'!KX89&gt;0,"✔","-")</f>
        <v>-</v>
      </c>
      <c r="DB83" s="144" t="str">
        <f>IF('Design Fee'!KY89&gt;0,"✔","-")</f>
        <v>-</v>
      </c>
      <c r="DC83" s="144" t="str">
        <f>IF('Design Fee'!KZ89&gt;0,"✔","-")</f>
        <v>-</v>
      </c>
      <c r="DD83" s="144" t="str">
        <f>IF('Design Fee'!LA89&gt;0,"✔","-")</f>
        <v>-</v>
      </c>
      <c r="DE83" s="144" t="str">
        <f>IF('Design Fee'!LB89&gt;0,"✔","-")</f>
        <v>-</v>
      </c>
      <c r="DF83" s="144" t="str">
        <f>IF('Design Fee'!LD89&gt;0,"✔","-")</f>
        <v>-</v>
      </c>
      <c r="DG83" s="144" t="str">
        <f>IF('Design Fee'!LE89&gt;0,"✔","-")</f>
        <v>-</v>
      </c>
      <c r="DH83" s="144" t="str">
        <f>IF('Design Fee'!LF89&gt;0,"✔","-")</f>
        <v>-</v>
      </c>
      <c r="DI83" s="144" t="str">
        <f>IF('Design Fee'!LG89&gt;0,"✔","-")</f>
        <v>-</v>
      </c>
      <c r="DJ83" s="144" t="str">
        <f>IF('Design Fee'!LH89&gt;0,"✔","-")</f>
        <v>-</v>
      </c>
      <c r="DK83" s="164"/>
      <c r="DL83" s="147" t="str">
        <f>IF('Design Fee'!MC89&gt;0,"✔","-")</f>
        <v>✔</v>
      </c>
      <c r="DM83" s="146"/>
      <c r="DN83" s="162" t="str">
        <f>IF('Design Fee'!MH89&gt;0,"✔","-")</f>
        <v>✔</v>
      </c>
      <c r="DO83" s="162" t="str">
        <f>IF('Design Fee'!MI89&gt;0,"✔","-")</f>
        <v>-</v>
      </c>
      <c r="DP83" s="162" t="str">
        <f>IF('Design Fee'!MJ89&gt;0,"✔","-")</f>
        <v>-</v>
      </c>
      <c r="DQ83" s="162" t="str">
        <f>IF('Design Fee'!MK89&gt;0,"✔","-")</f>
        <v>✔</v>
      </c>
      <c r="DR83" s="162" t="str">
        <f>IF('Design Fee'!ML89&gt;0,"✔","-")</f>
        <v>-</v>
      </c>
      <c r="DS83" s="162" t="str">
        <f>IF('Design Fee'!MN89&gt;0,"✔","-")</f>
        <v>-</v>
      </c>
      <c r="DT83" s="162" t="str">
        <f>IF('Design Fee'!MO89&gt;0,"✔","-")</f>
        <v>-</v>
      </c>
      <c r="DU83" s="162" t="str">
        <f>IF('Design Fee'!MP89&gt;0,"✔","-")</f>
        <v>-</v>
      </c>
      <c r="DV83" s="162" t="str">
        <f>IF('Design Fee'!MQ89&gt;0,"✔","-")</f>
        <v>-</v>
      </c>
      <c r="DW83" s="162" t="str">
        <f>IF('Design Fee'!MR89&gt;0,"✔","-")</f>
        <v>-</v>
      </c>
      <c r="DX83" s="127"/>
      <c r="DY83" s="144" t="str">
        <f>IF('Design Fee'!NM89&gt;0,"✔","-")</f>
        <v>-</v>
      </c>
      <c r="DZ83" s="144" t="str">
        <f>IF('Design Fee'!NN89&gt;0,"✔","-")</f>
        <v>-</v>
      </c>
      <c r="EA83" s="144" t="str">
        <f>IF('Design Fee'!NO89&gt;0,"✔","-")</f>
        <v>-</v>
      </c>
      <c r="EB83" s="144" t="str">
        <f>IF('Design Fee'!NP89&gt;0,"✔","-")</f>
        <v>-</v>
      </c>
      <c r="EC83" s="144" t="str">
        <f>IF('Design Fee'!NQ89&gt;0,"✔","-")</f>
        <v>-</v>
      </c>
      <c r="ED83" s="144" t="str">
        <f>IF('Design Fee'!NS89&gt;0,"✔","-")</f>
        <v>-</v>
      </c>
      <c r="EE83" s="144" t="str">
        <f>IF('Design Fee'!NT89&gt;0,"✔","-")</f>
        <v>-</v>
      </c>
      <c r="EF83" s="144" t="str">
        <f>IF('Design Fee'!NU89&gt;0,"✔","-")</f>
        <v>-</v>
      </c>
      <c r="EG83" s="144" t="str">
        <f>IF('Design Fee'!NV89&gt;0,"✔","-")</f>
        <v>-</v>
      </c>
      <c r="EH83" s="144" t="str">
        <f>IF('Design Fee'!NW89&gt;0,"✔","-")</f>
        <v>-</v>
      </c>
      <c r="EI83" s="164"/>
      <c r="EJ83" s="144" t="str">
        <f>IF('Design Fee'!OR89&gt;0,"✔","-")</f>
        <v>-</v>
      </c>
      <c r="EK83" s="144" t="str">
        <f>IF('Design Fee'!OS89&gt;0,"✔","-")</f>
        <v>-</v>
      </c>
      <c r="EL83" s="144" t="str">
        <f>IF('Design Fee'!OT89&gt;0,"✔","-")</f>
        <v>-</v>
      </c>
      <c r="EM83" s="144" t="str">
        <f>IF('Design Fee'!OU89&gt;0,"✔","-")</f>
        <v>-</v>
      </c>
      <c r="EN83" s="144" t="str">
        <f>IF('Design Fee'!OV89&gt;0,"✔","-")</f>
        <v>-</v>
      </c>
      <c r="EO83" s="144" t="str">
        <f>IF('Design Fee'!OX89&gt;0,"✔","-")</f>
        <v>-</v>
      </c>
      <c r="EP83" s="144" t="str">
        <f>IF('Design Fee'!OY89&gt;0,"✔","-")</f>
        <v>-</v>
      </c>
      <c r="EQ83" s="144" t="str">
        <f>IF('Design Fee'!OZ89&gt;0,"✔","-")</f>
        <v>-</v>
      </c>
      <c r="ER83" s="144" t="str">
        <f>IF('Design Fee'!PA89&gt;0,"✔","-")</f>
        <v>-</v>
      </c>
      <c r="ES83" s="144" t="str">
        <f>IF('Design Fee'!PB89&gt;0,"✔","-")</f>
        <v>-</v>
      </c>
      <c r="ET83" s="164"/>
    </row>
    <row r="84" spans="2:150" ht="3" hidden="1" customHeight="1" outlineLevel="1">
      <c r="B84" s="152"/>
      <c r="C84" s="152"/>
      <c r="F84" s="390"/>
      <c r="G84" s="390"/>
      <c r="H84" s="390"/>
      <c r="I84" s="569"/>
      <c r="J84" s="78"/>
      <c r="K84" s="147"/>
      <c r="L84" s="140"/>
      <c r="M84" s="166"/>
      <c r="N84" s="166"/>
      <c r="O84" s="166"/>
      <c r="P84" s="166"/>
      <c r="Q84" s="166"/>
      <c r="R84" s="124"/>
      <c r="S84" s="124"/>
      <c r="T84" s="124"/>
      <c r="U84" s="124"/>
      <c r="V84" s="124"/>
      <c r="W84" s="348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  <c r="AP84" s="126"/>
      <c r="AQ84" s="126"/>
      <c r="AR84" s="126"/>
      <c r="AS84" s="164"/>
      <c r="AT84" s="147"/>
      <c r="AU84" s="146"/>
      <c r="AV84" s="126"/>
      <c r="AW84" s="126"/>
      <c r="AX84" s="126"/>
      <c r="AY84" s="126"/>
      <c r="AZ84" s="126"/>
      <c r="BA84" s="126"/>
      <c r="BB84" s="126"/>
      <c r="BC84" s="126"/>
      <c r="BD84" s="126"/>
      <c r="BE84" s="126"/>
      <c r="BF84" s="127"/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164"/>
      <c r="BR84" s="126"/>
      <c r="BS84" s="126"/>
      <c r="BT84" s="126"/>
      <c r="BU84" s="126"/>
      <c r="BV84" s="126"/>
      <c r="BW84" s="126"/>
      <c r="BX84" s="126"/>
      <c r="BY84" s="126"/>
      <c r="BZ84" s="126"/>
      <c r="CA84" s="126"/>
      <c r="CB84" s="164"/>
      <c r="CC84" s="147"/>
      <c r="CD84" s="146"/>
      <c r="CE84" s="126"/>
      <c r="CF84" s="126"/>
      <c r="CG84" s="126"/>
      <c r="CH84" s="126"/>
      <c r="CI84" s="126"/>
      <c r="CJ84" s="126"/>
      <c r="CK84" s="126"/>
      <c r="CL84" s="126"/>
      <c r="CM84" s="126"/>
      <c r="CN84" s="126"/>
      <c r="CO84" s="127"/>
      <c r="CP84" s="126"/>
      <c r="CQ84" s="126"/>
      <c r="CR84" s="126"/>
      <c r="CS84" s="126"/>
      <c r="CT84" s="126"/>
      <c r="CU84" s="126"/>
      <c r="CV84" s="126"/>
      <c r="CW84" s="126"/>
      <c r="CX84" s="126"/>
      <c r="CY84" s="126"/>
      <c r="CZ84" s="164"/>
      <c r="DA84" s="126"/>
      <c r="DB84" s="126"/>
      <c r="DC84" s="126"/>
      <c r="DD84" s="126"/>
      <c r="DE84" s="126"/>
      <c r="DF84" s="126"/>
      <c r="DG84" s="126"/>
      <c r="DH84" s="126"/>
      <c r="DI84" s="126"/>
      <c r="DJ84" s="126"/>
      <c r="DK84" s="164"/>
      <c r="DL84" s="147"/>
      <c r="DM84" s="146"/>
      <c r="DN84" s="126"/>
      <c r="DO84" s="126"/>
      <c r="DP84" s="126"/>
      <c r="DQ84" s="126"/>
      <c r="DR84" s="126"/>
      <c r="DS84" s="126"/>
      <c r="DT84" s="126"/>
      <c r="DU84" s="126"/>
      <c r="DV84" s="126"/>
      <c r="DW84" s="126"/>
      <c r="DX84" s="127"/>
      <c r="DY84" s="126"/>
      <c r="DZ84" s="126"/>
      <c r="EA84" s="126"/>
      <c r="EB84" s="126"/>
      <c r="EC84" s="126"/>
      <c r="ED84" s="126"/>
      <c r="EE84" s="126"/>
      <c r="EF84" s="126"/>
      <c r="EG84" s="126"/>
      <c r="EH84" s="126"/>
      <c r="EI84" s="164"/>
      <c r="EJ84" s="126"/>
      <c r="EK84" s="126"/>
      <c r="EL84" s="126"/>
      <c r="EM84" s="126"/>
      <c r="EN84" s="126"/>
      <c r="EO84" s="126"/>
      <c r="EP84" s="126"/>
      <c r="EQ84" s="126"/>
      <c r="ER84" s="126"/>
      <c r="ES84" s="126"/>
      <c r="ET84" s="164"/>
    </row>
    <row r="85" spans="2:150" ht="11.85" hidden="1" customHeight="1" outlineLevel="1">
      <c r="B85" s="129"/>
      <c r="C85" s="129" t="s">
        <v>111</v>
      </c>
      <c r="D85" s="130" t="s">
        <v>112</v>
      </c>
      <c r="E85" s="389"/>
      <c r="F85" s="553">
        <f>SUM(F86:F90)</f>
        <v>10</v>
      </c>
      <c r="G85" s="553">
        <f t="shared" ref="G85:I85" si="163">SUM(G86:G90)</f>
        <v>0</v>
      </c>
      <c r="H85" s="553">
        <f t="shared" ref="H85" si="164">SUM(H86:H90)</f>
        <v>0</v>
      </c>
      <c r="I85" s="572">
        <f t="shared" si="163"/>
        <v>10</v>
      </c>
      <c r="J85" s="130"/>
      <c r="K85" s="678">
        <f>COUNTIF(K86:K90,"✔")</f>
        <v>4</v>
      </c>
      <c r="L85" s="132"/>
      <c r="M85" s="555">
        <f>COUNTIF(M86:M90,"✔")</f>
        <v>4</v>
      </c>
      <c r="N85" s="555">
        <f t="shared" ref="N85:V85" si="165">COUNTIF(N86:N90,"✔")</f>
        <v>0</v>
      </c>
      <c r="O85" s="555">
        <f t="shared" si="165"/>
        <v>2</v>
      </c>
      <c r="P85" s="555">
        <f t="shared" si="165"/>
        <v>2</v>
      </c>
      <c r="Q85" s="555">
        <f t="shared" si="165"/>
        <v>0</v>
      </c>
      <c r="R85" s="555">
        <f t="shared" si="165"/>
        <v>0</v>
      </c>
      <c r="S85" s="555">
        <f t="shared" si="165"/>
        <v>0</v>
      </c>
      <c r="T85" s="555">
        <f t="shared" si="165"/>
        <v>0</v>
      </c>
      <c r="U85" s="555">
        <f t="shared" si="165"/>
        <v>0</v>
      </c>
      <c r="V85" s="555">
        <f t="shared" si="165"/>
        <v>0</v>
      </c>
      <c r="W85" s="558"/>
      <c r="X85" s="555">
        <f t="shared" ref="X85:AG85" si="166">COUNTIF(X86:X90,"✔")</f>
        <v>0</v>
      </c>
      <c r="Y85" s="555">
        <f t="shared" si="166"/>
        <v>0</v>
      </c>
      <c r="Z85" s="555">
        <f t="shared" si="166"/>
        <v>0</v>
      </c>
      <c r="AA85" s="555">
        <f t="shared" si="166"/>
        <v>0</v>
      </c>
      <c r="AB85" s="555">
        <f t="shared" si="166"/>
        <v>0</v>
      </c>
      <c r="AC85" s="555">
        <f t="shared" si="166"/>
        <v>0</v>
      </c>
      <c r="AD85" s="555">
        <f t="shared" si="166"/>
        <v>0</v>
      </c>
      <c r="AE85" s="555">
        <f t="shared" si="166"/>
        <v>0</v>
      </c>
      <c r="AF85" s="555">
        <f t="shared" si="166"/>
        <v>0</v>
      </c>
      <c r="AG85" s="555">
        <f t="shared" si="166"/>
        <v>0</v>
      </c>
      <c r="AH85" s="556"/>
      <c r="AI85" s="555">
        <f t="shared" ref="AI85:AR85" si="167">COUNTIF(AI86:AI90,"✔")</f>
        <v>0</v>
      </c>
      <c r="AJ85" s="555">
        <f t="shared" si="167"/>
        <v>0</v>
      </c>
      <c r="AK85" s="555">
        <f t="shared" si="167"/>
        <v>0</v>
      </c>
      <c r="AL85" s="555">
        <f t="shared" si="167"/>
        <v>0</v>
      </c>
      <c r="AM85" s="555">
        <f t="shared" si="167"/>
        <v>0</v>
      </c>
      <c r="AN85" s="555">
        <f t="shared" si="167"/>
        <v>0</v>
      </c>
      <c r="AO85" s="555">
        <f t="shared" si="167"/>
        <v>0</v>
      </c>
      <c r="AP85" s="555">
        <f t="shared" si="167"/>
        <v>0</v>
      </c>
      <c r="AQ85" s="555">
        <f t="shared" si="167"/>
        <v>0</v>
      </c>
      <c r="AR85" s="555">
        <f t="shared" si="167"/>
        <v>0</v>
      </c>
      <c r="AS85" s="556"/>
      <c r="AT85" s="678">
        <f>COUNTIF(AT86:AT90,"✔")</f>
        <v>0</v>
      </c>
      <c r="AU85" s="557"/>
      <c r="AV85" s="555">
        <f t="shared" ref="AV85:DG85" si="168">COUNTIF(AV86:AV90,"✔")</f>
        <v>0</v>
      </c>
      <c r="AW85" s="555">
        <f t="shared" si="168"/>
        <v>0</v>
      </c>
      <c r="AX85" s="555">
        <f t="shared" si="168"/>
        <v>0</v>
      </c>
      <c r="AY85" s="555">
        <f t="shared" si="168"/>
        <v>0</v>
      </c>
      <c r="AZ85" s="555">
        <f t="shared" si="168"/>
        <v>0</v>
      </c>
      <c r="BA85" s="555">
        <f t="shared" si="168"/>
        <v>0</v>
      </c>
      <c r="BB85" s="555">
        <f t="shared" si="168"/>
        <v>0</v>
      </c>
      <c r="BC85" s="555">
        <f t="shared" si="168"/>
        <v>0</v>
      </c>
      <c r="BD85" s="555">
        <f t="shared" si="168"/>
        <v>0</v>
      </c>
      <c r="BE85" s="555">
        <f t="shared" si="168"/>
        <v>0</v>
      </c>
      <c r="BF85" s="555">
        <f t="shared" si="168"/>
        <v>0</v>
      </c>
      <c r="BG85" s="555">
        <f t="shared" si="168"/>
        <v>0</v>
      </c>
      <c r="BH85" s="555">
        <f t="shared" si="168"/>
        <v>0</v>
      </c>
      <c r="BI85" s="555">
        <f t="shared" si="168"/>
        <v>0</v>
      </c>
      <c r="BJ85" s="555">
        <f t="shared" si="168"/>
        <v>0</v>
      </c>
      <c r="BK85" s="555">
        <f t="shared" si="168"/>
        <v>0</v>
      </c>
      <c r="BL85" s="555">
        <f t="shared" si="168"/>
        <v>0</v>
      </c>
      <c r="BM85" s="555">
        <f t="shared" si="168"/>
        <v>0</v>
      </c>
      <c r="BN85" s="555">
        <f t="shared" si="168"/>
        <v>0</v>
      </c>
      <c r="BO85" s="555">
        <f t="shared" si="168"/>
        <v>0</v>
      </c>
      <c r="BP85" s="555">
        <f t="shared" si="168"/>
        <v>0</v>
      </c>
      <c r="BQ85" s="555">
        <f t="shared" si="168"/>
        <v>0</v>
      </c>
      <c r="BR85" s="555">
        <f t="shared" si="168"/>
        <v>0</v>
      </c>
      <c r="BS85" s="555">
        <f t="shared" si="168"/>
        <v>0</v>
      </c>
      <c r="BT85" s="555">
        <f t="shared" si="168"/>
        <v>0</v>
      </c>
      <c r="BU85" s="555">
        <f t="shared" si="168"/>
        <v>0</v>
      </c>
      <c r="BV85" s="555">
        <f t="shared" si="168"/>
        <v>0</v>
      </c>
      <c r="BW85" s="555">
        <f t="shared" si="168"/>
        <v>0</v>
      </c>
      <c r="BX85" s="555">
        <f t="shared" si="168"/>
        <v>0</v>
      </c>
      <c r="BY85" s="555">
        <f t="shared" si="168"/>
        <v>0</v>
      </c>
      <c r="BZ85" s="555">
        <f t="shared" si="168"/>
        <v>0</v>
      </c>
      <c r="CA85" s="555">
        <f t="shared" si="168"/>
        <v>0</v>
      </c>
      <c r="CB85" s="555">
        <f t="shared" si="168"/>
        <v>0</v>
      </c>
      <c r="CC85" s="678">
        <f>COUNTIF(CC86:CC90,"✔")</f>
        <v>3</v>
      </c>
      <c r="CD85" s="555">
        <f t="shared" si="168"/>
        <v>0</v>
      </c>
      <c r="CE85" s="555">
        <f t="shared" si="168"/>
        <v>3</v>
      </c>
      <c r="CF85" s="555">
        <f t="shared" si="168"/>
        <v>0</v>
      </c>
      <c r="CG85" s="555">
        <f t="shared" si="168"/>
        <v>0</v>
      </c>
      <c r="CH85" s="555">
        <f t="shared" si="168"/>
        <v>2</v>
      </c>
      <c r="CI85" s="555">
        <f t="shared" si="168"/>
        <v>1</v>
      </c>
      <c r="CJ85" s="555">
        <f t="shared" si="168"/>
        <v>0</v>
      </c>
      <c r="CK85" s="555">
        <f t="shared" si="168"/>
        <v>0</v>
      </c>
      <c r="CL85" s="555">
        <f t="shared" si="168"/>
        <v>0</v>
      </c>
      <c r="CM85" s="555">
        <f t="shared" si="168"/>
        <v>0</v>
      </c>
      <c r="CN85" s="555">
        <f t="shared" si="168"/>
        <v>0</v>
      </c>
      <c r="CO85" s="555">
        <f t="shared" si="168"/>
        <v>0</v>
      </c>
      <c r="CP85" s="555">
        <f t="shared" si="168"/>
        <v>0</v>
      </c>
      <c r="CQ85" s="555">
        <f t="shared" si="168"/>
        <v>0</v>
      </c>
      <c r="CR85" s="555">
        <f t="shared" si="168"/>
        <v>0</v>
      </c>
      <c r="CS85" s="555">
        <f t="shared" si="168"/>
        <v>0</v>
      </c>
      <c r="CT85" s="555">
        <f t="shared" si="168"/>
        <v>0</v>
      </c>
      <c r="CU85" s="555">
        <f t="shared" si="168"/>
        <v>0</v>
      </c>
      <c r="CV85" s="555">
        <f t="shared" si="168"/>
        <v>0</v>
      </c>
      <c r="CW85" s="555">
        <f t="shared" si="168"/>
        <v>0</v>
      </c>
      <c r="CX85" s="555">
        <f t="shared" si="168"/>
        <v>0</v>
      </c>
      <c r="CY85" s="555">
        <f t="shared" si="168"/>
        <v>0</v>
      </c>
      <c r="CZ85" s="555">
        <f t="shared" si="168"/>
        <v>0</v>
      </c>
      <c r="DA85" s="555">
        <f t="shared" si="168"/>
        <v>0</v>
      </c>
      <c r="DB85" s="555">
        <f t="shared" si="168"/>
        <v>0</v>
      </c>
      <c r="DC85" s="555">
        <f t="shared" si="168"/>
        <v>0</v>
      </c>
      <c r="DD85" s="555">
        <f t="shared" si="168"/>
        <v>0</v>
      </c>
      <c r="DE85" s="555">
        <f t="shared" si="168"/>
        <v>0</v>
      </c>
      <c r="DF85" s="555">
        <f t="shared" si="168"/>
        <v>0</v>
      </c>
      <c r="DG85" s="555">
        <f t="shared" si="168"/>
        <v>0</v>
      </c>
      <c r="DH85" s="555">
        <f t="shared" ref="DH85:ES85" si="169">COUNTIF(DH86:DH90,"✔")</f>
        <v>0</v>
      </c>
      <c r="DI85" s="555">
        <f t="shared" si="169"/>
        <v>0</v>
      </c>
      <c r="DJ85" s="555">
        <f t="shared" si="169"/>
        <v>0</v>
      </c>
      <c r="DK85" s="555">
        <f t="shared" si="169"/>
        <v>0</v>
      </c>
      <c r="DL85" s="678">
        <f>COUNTIF(DL86:DL90,"✔")</f>
        <v>3</v>
      </c>
      <c r="DM85" s="555">
        <f t="shared" si="169"/>
        <v>0</v>
      </c>
      <c r="DN85" s="555">
        <f t="shared" si="169"/>
        <v>3</v>
      </c>
      <c r="DO85" s="555">
        <f t="shared" si="169"/>
        <v>0</v>
      </c>
      <c r="DP85" s="555">
        <f t="shared" si="169"/>
        <v>2</v>
      </c>
      <c r="DQ85" s="555">
        <f t="shared" si="169"/>
        <v>1</v>
      </c>
      <c r="DR85" s="555">
        <f t="shared" si="169"/>
        <v>0</v>
      </c>
      <c r="DS85" s="555">
        <f t="shared" si="169"/>
        <v>0</v>
      </c>
      <c r="DT85" s="555">
        <f t="shared" si="169"/>
        <v>0</v>
      </c>
      <c r="DU85" s="555">
        <f t="shared" si="169"/>
        <v>0</v>
      </c>
      <c r="DV85" s="555">
        <f t="shared" si="169"/>
        <v>0</v>
      </c>
      <c r="DW85" s="555">
        <f t="shared" si="169"/>
        <v>0</v>
      </c>
      <c r="DX85" s="555">
        <f t="shared" si="169"/>
        <v>0</v>
      </c>
      <c r="DY85" s="555">
        <f t="shared" si="169"/>
        <v>0</v>
      </c>
      <c r="DZ85" s="555">
        <f t="shared" si="169"/>
        <v>0</v>
      </c>
      <c r="EA85" s="555">
        <f t="shared" si="169"/>
        <v>0</v>
      </c>
      <c r="EB85" s="555">
        <f t="shared" si="169"/>
        <v>0</v>
      </c>
      <c r="EC85" s="555">
        <f t="shared" si="169"/>
        <v>0</v>
      </c>
      <c r="ED85" s="555">
        <f t="shared" si="169"/>
        <v>0</v>
      </c>
      <c r="EE85" s="555">
        <f t="shared" si="169"/>
        <v>0</v>
      </c>
      <c r="EF85" s="555">
        <f t="shared" si="169"/>
        <v>0</v>
      </c>
      <c r="EG85" s="555">
        <f t="shared" si="169"/>
        <v>0</v>
      </c>
      <c r="EH85" s="555">
        <f t="shared" si="169"/>
        <v>0</v>
      </c>
      <c r="EI85" s="555">
        <f t="shared" si="169"/>
        <v>0</v>
      </c>
      <c r="EJ85" s="555">
        <f t="shared" si="169"/>
        <v>0</v>
      </c>
      <c r="EK85" s="555">
        <f t="shared" si="169"/>
        <v>0</v>
      </c>
      <c r="EL85" s="555">
        <f t="shared" si="169"/>
        <v>0</v>
      </c>
      <c r="EM85" s="555">
        <f t="shared" si="169"/>
        <v>0</v>
      </c>
      <c r="EN85" s="555">
        <f t="shared" si="169"/>
        <v>0</v>
      </c>
      <c r="EO85" s="555">
        <f t="shared" si="169"/>
        <v>0</v>
      </c>
      <c r="EP85" s="555">
        <f t="shared" si="169"/>
        <v>0</v>
      </c>
      <c r="EQ85" s="555">
        <f t="shared" si="169"/>
        <v>0</v>
      </c>
      <c r="ER85" s="555">
        <f t="shared" si="169"/>
        <v>0</v>
      </c>
      <c r="ES85" s="555">
        <f t="shared" si="169"/>
        <v>0</v>
      </c>
      <c r="ET85" s="160"/>
    </row>
    <row r="86" spans="2:150" ht="11.85" hidden="1" customHeight="1" outlineLevel="2">
      <c r="B86" s="161"/>
      <c r="C86" s="161" t="s">
        <v>113</v>
      </c>
      <c r="D86" s="78" t="s">
        <v>114</v>
      </c>
      <c r="F86" s="554">
        <f>COUNTIF('Design Fee'!AU92,"&gt;0")+COUNTIF('Design Fee'!EO92,"&gt;0")+COUNTIF('Design Fee'!II92,"&gt;0")+COUNTIF('Design Fee'!ME92,"&gt;0")</f>
        <v>0</v>
      </c>
      <c r="G86" s="554">
        <f>COUNTIF('Design Fee'!AX92,"&gt;0")+COUNTIF('Design Fee'!ER92,"&gt;0")+COUNTIF('Design Fee'!IL92,"&gt;0")+COUNTIF('Design Fee'!MF92,"&gt;0")</f>
        <v>0</v>
      </c>
      <c r="H86" s="554">
        <f>COUNTIF('Design Fee'!AY92,"&gt;0")+COUNTIF('Design Fee'!ES92,"&gt;0")+COUNTIF('Design Fee'!IM92,"&gt;0")+COUNTIF('Design Fee'!MG92,"&gt;0")</f>
        <v>0</v>
      </c>
      <c r="I86" s="560">
        <f t="shared" ref="I86:I90" si="170">F86-G86</f>
        <v>0</v>
      </c>
      <c r="J86" s="78"/>
      <c r="K86" s="147" t="str">
        <f>IF('Design Fee'!AU92&gt;0,"✔","-")</f>
        <v>-</v>
      </c>
      <c r="L86" s="140"/>
      <c r="M86" s="162" t="str">
        <f>IF('Design Fee'!AZ92&gt;0,"✔","-")</f>
        <v>-</v>
      </c>
      <c r="N86" s="162" t="str">
        <f>IF('Design Fee'!BA92&gt;0,"✔","-")</f>
        <v>-</v>
      </c>
      <c r="O86" s="162" t="str">
        <f>IF('Design Fee'!BB92&gt;0,"✔","-")</f>
        <v>-</v>
      </c>
      <c r="P86" s="162" t="str">
        <f>IF('Design Fee'!BC92&gt;0,"✔","-")</f>
        <v>-</v>
      </c>
      <c r="Q86" s="162" t="str">
        <f>IF('Design Fee'!BD92&gt;0,"✔","-")</f>
        <v>-</v>
      </c>
      <c r="R86" s="162" t="str">
        <f>IF('Design Fee'!BF92&gt;0,"✔","-")</f>
        <v>-</v>
      </c>
      <c r="S86" s="162" t="str">
        <f>IF('Design Fee'!BG92&gt;0,"✔","-")</f>
        <v>-</v>
      </c>
      <c r="T86" s="162" t="str">
        <f>IF('Design Fee'!BH92&gt;0,"✔","-")</f>
        <v>-</v>
      </c>
      <c r="U86" s="162" t="str">
        <f>IF('Design Fee'!BI92&gt;0,"✔","-")</f>
        <v>-</v>
      </c>
      <c r="V86" s="162" t="str">
        <f>IF('Design Fee'!BJ92&gt;0,"✔","-")</f>
        <v>-</v>
      </c>
      <c r="W86" s="348"/>
      <c r="X86" s="144" t="str">
        <f>IF('Design Fee'!CE92&gt;0,"✔","-")</f>
        <v>-</v>
      </c>
      <c r="Y86" s="144" t="str">
        <f>IF('Design Fee'!CF92&gt;0,"✔","-")</f>
        <v>-</v>
      </c>
      <c r="Z86" s="144" t="str">
        <f>IF('Design Fee'!CG92&gt;0,"✔","-")</f>
        <v>-</v>
      </c>
      <c r="AA86" s="144" t="str">
        <f>IF('Design Fee'!CH92&gt;0,"✔","-")</f>
        <v>-</v>
      </c>
      <c r="AB86" s="144" t="str">
        <f>IF('Design Fee'!CI92&gt;0,"✔","-")</f>
        <v>-</v>
      </c>
      <c r="AC86" s="144" t="str">
        <f>IF('Design Fee'!CK92&gt;0,"✔","-")</f>
        <v>-</v>
      </c>
      <c r="AD86" s="144" t="str">
        <f>IF('Design Fee'!CL92&gt;0,"✔","-")</f>
        <v>-</v>
      </c>
      <c r="AE86" s="144" t="str">
        <f>IF('Design Fee'!CM92&gt;0,"✔","-")</f>
        <v>-</v>
      </c>
      <c r="AF86" s="144" t="str">
        <f>IF('Design Fee'!CN92&gt;0,"✔","-")</f>
        <v>-</v>
      </c>
      <c r="AG86" s="144" t="str">
        <f>IF('Design Fee'!CO92&gt;0,"✔","-")</f>
        <v>-</v>
      </c>
      <c r="AH86" s="164"/>
      <c r="AI86" s="144" t="str">
        <f>IF('Design Fee'!DJ92&gt;0,"✔","-")</f>
        <v>-</v>
      </c>
      <c r="AJ86" s="144" t="str">
        <f>IF('Design Fee'!DK92&gt;0,"✔","-")</f>
        <v>-</v>
      </c>
      <c r="AK86" s="144" t="str">
        <f>IF('Design Fee'!DL92&gt;0,"✔","-")</f>
        <v>-</v>
      </c>
      <c r="AL86" s="144" t="str">
        <f>IF('Design Fee'!DM92&gt;0,"✔","-")</f>
        <v>-</v>
      </c>
      <c r="AM86" s="144" t="str">
        <f>IF('Design Fee'!DN92&gt;0,"✔","-")</f>
        <v>-</v>
      </c>
      <c r="AN86" s="144" t="str">
        <f>IF('Design Fee'!DP92&gt;0,"✔","-")</f>
        <v>-</v>
      </c>
      <c r="AO86" s="144" t="str">
        <f>IF('Design Fee'!DQ92&gt;0,"✔","-")</f>
        <v>-</v>
      </c>
      <c r="AP86" s="144" t="str">
        <f>IF('Design Fee'!DR92&gt;0,"✔","-")</f>
        <v>-</v>
      </c>
      <c r="AQ86" s="144" t="str">
        <f>IF('Design Fee'!DS92&gt;0,"✔","-")</f>
        <v>-</v>
      </c>
      <c r="AR86" s="144" t="str">
        <f>IF('Design Fee'!DT92&gt;0,"✔","-")</f>
        <v>-</v>
      </c>
      <c r="AS86" s="164"/>
      <c r="AT86" s="147" t="str">
        <f>IF('Design Fee'!EO92&gt;0,"✔","-")</f>
        <v>-</v>
      </c>
      <c r="AU86" s="146"/>
      <c r="AV86" s="162" t="str">
        <f>IF('Design Fee'!ET92&gt;0,"✔","-")</f>
        <v>-</v>
      </c>
      <c r="AW86" s="162" t="str">
        <f>IF('Design Fee'!EU92&gt;0,"✔","-")</f>
        <v>-</v>
      </c>
      <c r="AX86" s="162" t="str">
        <f>IF('Design Fee'!EV92&gt;0,"✔","-")</f>
        <v>-</v>
      </c>
      <c r="AY86" s="162" t="str">
        <f>IF('Design Fee'!EW92&gt;0,"✔","-")</f>
        <v>-</v>
      </c>
      <c r="AZ86" s="162" t="str">
        <f>IF('Design Fee'!EX92&gt;0,"✔","-")</f>
        <v>-</v>
      </c>
      <c r="BA86" s="162" t="str">
        <f>IF('Design Fee'!EZ92&gt;0,"✔","-")</f>
        <v>-</v>
      </c>
      <c r="BB86" s="162" t="str">
        <f>IF('Design Fee'!FA92&gt;0,"✔","-")</f>
        <v>-</v>
      </c>
      <c r="BC86" s="162" t="str">
        <f>IF('Design Fee'!FB92&gt;0,"✔","-")</f>
        <v>-</v>
      </c>
      <c r="BD86" s="162" t="str">
        <f>IF('Design Fee'!FC92&gt;0,"✔","-")</f>
        <v>-</v>
      </c>
      <c r="BE86" s="162" t="str">
        <f>IF('Design Fee'!FD92&gt;0,"✔","-")</f>
        <v>-</v>
      </c>
      <c r="BF86" s="127"/>
      <c r="BG86" s="144" t="str">
        <f>IF('Design Fee'!FY92&gt;0,"✔","-")</f>
        <v>-</v>
      </c>
      <c r="BH86" s="144" t="str">
        <f>IF('Design Fee'!FZ92&gt;0,"✔","-")</f>
        <v>-</v>
      </c>
      <c r="BI86" s="144" t="str">
        <f>IF('Design Fee'!GA92&gt;0,"✔","-")</f>
        <v>-</v>
      </c>
      <c r="BJ86" s="144" t="str">
        <f>IF('Design Fee'!GB92&gt;0,"✔","-")</f>
        <v>-</v>
      </c>
      <c r="BK86" s="144" t="str">
        <f>IF('Design Fee'!GC92&gt;0,"✔","-")</f>
        <v>-</v>
      </c>
      <c r="BL86" s="144" t="str">
        <f>IF('Design Fee'!GE92&gt;0,"✔","-")</f>
        <v>-</v>
      </c>
      <c r="BM86" s="144" t="str">
        <f>IF('Design Fee'!GF92&gt;0,"✔","-")</f>
        <v>-</v>
      </c>
      <c r="BN86" s="144" t="str">
        <f>IF('Design Fee'!GG92&gt;0,"✔","-")</f>
        <v>-</v>
      </c>
      <c r="BO86" s="144" t="str">
        <f>IF('Design Fee'!GH92&gt;0,"✔","-")</f>
        <v>-</v>
      </c>
      <c r="BP86" s="144" t="str">
        <f>IF('Design Fee'!GI92&gt;0,"✔","-")</f>
        <v>-</v>
      </c>
      <c r="BQ86" s="164"/>
      <c r="BR86" s="144" t="str">
        <f>IF('Design Fee'!HD92&gt;0,"✔","-")</f>
        <v>-</v>
      </c>
      <c r="BS86" s="144" t="str">
        <f>IF('Design Fee'!HE92&gt;0,"✔","-")</f>
        <v>-</v>
      </c>
      <c r="BT86" s="144" t="str">
        <f>IF('Design Fee'!HF92&gt;0,"✔","-")</f>
        <v>-</v>
      </c>
      <c r="BU86" s="144" t="str">
        <f>IF('Design Fee'!HG92&gt;0,"✔","-")</f>
        <v>-</v>
      </c>
      <c r="BV86" s="144" t="str">
        <f>IF('Design Fee'!HH92&gt;0,"✔","-")</f>
        <v>-</v>
      </c>
      <c r="BW86" s="144" t="str">
        <f>IF('Design Fee'!HJ92&gt;0,"✔","-")</f>
        <v>-</v>
      </c>
      <c r="BX86" s="144" t="str">
        <f>IF('Design Fee'!HK92&gt;0,"✔","-")</f>
        <v>-</v>
      </c>
      <c r="BY86" s="144" t="str">
        <f>IF('Design Fee'!HL92&gt;0,"✔","-")</f>
        <v>-</v>
      </c>
      <c r="BZ86" s="144" t="str">
        <f>IF('Design Fee'!HM92&gt;0,"✔","-")</f>
        <v>-</v>
      </c>
      <c r="CA86" s="144" t="str">
        <f>IF('Design Fee'!HN92&gt;0,"✔","-")</f>
        <v>-</v>
      </c>
      <c r="CB86" s="164"/>
      <c r="CC86" s="147" t="str">
        <f>IF('Design Fee'!II92&gt;0,"✔","-")</f>
        <v>-</v>
      </c>
      <c r="CD86" s="146"/>
      <c r="CE86" s="162" t="str">
        <f>IF('Design Fee'!IN92&gt;0,"✔","-")</f>
        <v>-</v>
      </c>
      <c r="CF86" s="162" t="str">
        <f>IF('Design Fee'!IO92&gt;0,"✔","-")</f>
        <v>-</v>
      </c>
      <c r="CG86" s="162" t="str">
        <f>IF('Design Fee'!IP92&gt;0,"✔","-")</f>
        <v>-</v>
      </c>
      <c r="CH86" s="162" t="str">
        <f>IF('Design Fee'!IQ92&gt;0,"✔","-")</f>
        <v>-</v>
      </c>
      <c r="CI86" s="162" t="str">
        <f>IF('Design Fee'!IR92&gt;0,"✔","-")</f>
        <v>-</v>
      </c>
      <c r="CJ86" s="162" t="str">
        <f>IF('Design Fee'!IT92&gt;0,"✔","-")</f>
        <v>-</v>
      </c>
      <c r="CK86" s="162" t="str">
        <f>IF('Design Fee'!IU92&gt;0,"✔","-")</f>
        <v>-</v>
      </c>
      <c r="CL86" s="162" t="str">
        <f>IF('Design Fee'!IV92&gt;0,"✔","-")</f>
        <v>-</v>
      </c>
      <c r="CM86" s="162" t="str">
        <f>IF('Design Fee'!IW92&gt;0,"✔","-")</f>
        <v>-</v>
      </c>
      <c r="CN86" s="162" t="str">
        <f>IF('Design Fee'!IX92&gt;0,"✔","-")</f>
        <v>-</v>
      </c>
      <c r="CO86" s="127"/>
      <c r="CP86" s="144" t="str">
        <f>IF('Design Fee'!JS92&gt;0,"✔","-")</f>
        <v>-</v>
      </c>
      <c r="CQ86" s="144" t="str">
        <f>IF('Design Fee'!JT92&gt;0,"✔","-")</f>
        <v>-</v>
      </c>
      <c r="CR86" s="144" t="str">
        <f>IF('Design Fee'!JU92&gt;0,"✔","-")</f>
        <v>-</v>
      </c>
      <c r="CS86" s="144" t="str">
        <f>IF('Design Fee'!JV92&gt;0,"✔","-")</f>
        <v>-</v>
      </c>
      <c r="CT86" s="144" t="str">
        <f>IF('Design Fee'!JW92&gt;0,"✔","-")</f>
        <v>-</v>
      </c>
      <c r="CU86" s="144" t="str">
        <f>IF('Design Fee'!JY92&gt;0,"✔","-")</f>
        <v>-</v>
      </c>
      <c r="CV86" s="144" t="str">
        <f>IF('Design Fee'!JZ92&gt;0,"✔","-")</f>
        <v>-</v>
      </c>
      <c r="CW86" s="144" t="str">
        <f>IF('Design Fee'!KA92&gt;0,"✔","-")</f>
        <v>-</v>
      </c>
      <c r="CX86" s="144" t="str">
        <f>IF('Design Fee'!KB92&gt;0,"✔","-")</f>
        <v>-</v>
      </c>
      <c r="CY86" s="144" t="str">
        <f>IF('Design Fee'!KC92&gt;0,"✔","-")</f>
        <v>-</v>
      </c>
      <c r="CZ86" s="164"/>
      <c r="DA86" s="144" t="str">
        <f>IF('Design Fee'!KX92&gt;0,"✔","-")</f>
        <v>-</v>
      </c>
      <c r="DB86" s="144" t="str">
        <f>IF('Design Fee'!KY92&gt;0,"✔","-")</f>
        <v>-</v>
      </c>
      <c r="DC86" s="144" t="str">
        <f>IF('Design Fee'!KZ92&gt;0,"✔","-")</f>
        <v>-</v>
      </c>
      <c r="DD86" s="144" t="str">
        <f>IF('Design Fee'!LA92&gt;0,"✔","-")</f>
        <v>-</v>
      </c>
      <c r="DE86" s="144" t="str">
        <f>IF('Design Fee'!LB92&gt;0,"✔","-")</f>
        <v>-</v>
      </c>
      <c r="DF86" s="144" t="str">
        <f>IF('Design Fee'!LD92&gt;0,"✔","-")</f>
        <v>-</v>
      </c>
      <c r="DG86" s="144" t="str">
        <f>IF('Design Fee'!LE92&gt;0,"✔","-")</f>
        <v>-</v>
      </c>
      <c r="DH86" s="144" t="str">
        <f>IF('Design Fee'!LF92&gt;0,"✔","-")</f>
        <v>-</v>
      </c>
      <c r="DI86" s="144" t="str">
        <f>IF('Design Fee'!LG92&gt;0,"✔","-")</f>
        <v>-</v>
      </c>
      <c r="DJ86" s="144" t="str">
        <f>IF('Design Fee'!LH92&gt;0,"✔","-")</f>
        <v>-</v>
      </c>
      <c r="DK86" s="164"/>
      <c r="DL86" s="147" t="str">
        <f>IF('Design Fee'!MC92&gt;0,"✔","-")</f>
        <v>-</v>
      </c>
      <c r="DM86" s="146"/>
      <c r="DN86" s="162" t="str">
        <f>IF('Design Fee'!MH92&gt;0,"✔","-")</f>
        <v>-</v>
      </c>
      <c r="DO86" s="162" t="str">
        <f>IF('Design Fee'!MI92&gt;0,"✔","-")</f>
        <v>-</v>
      </c>
      <c r="DP86" s="162" t="str">
        <f>IF('Design Fee'!MJ92&gt;0,"✔","-")</f>
        <v>-</v>
      </c>
      <c r="DQ86" s="162" t="str">
        <f>IF('Design Fee'!MK92&gt;0,"✔","-")</f>
        <v>-</v>
      </c>
      <c r="DR86" s="162" t="str">
        <f>IF('Design Fee'!ML92&gt;0,"✔","-")</f>
        <v>-</v>
      </c>
      <c r="DS86" s="162" t="str">
        <f>IF('Design Fee'!MN92&gt;0,"✔","-")</f>
        <v>-</v>
      </c>
      <c r="DT86" s="162" t="str">
        <f>IF('Design Fee'!MO92&gt;0,"✔","-")</f>
        <v>-</v>
      </c>
      <c r="DU86" s="162" t="str">
        <f>IF('Design Fee'!MP92&gt;0,"✔","-")</f>
        <v>-</v>
      </c>
      <c r="DV86" s="162" t="str">
        <f>IF('Design Fee'!MQ92&gt;0,"✔","-")</f>
        <v>-</v>
      </c>
      <c r="DW86" s="162" t="str">
        <f>IF('Design Fee'!MR92&gt;0,"✔","-")</f>
        <v>-</v>
      </c>
      <c r="DX86" s="127"/>
      <c r="DY86" s="144" t="str">
        <f>IF('Design Fee'!NM92&gt;0,"✔","-")</f>
        <v>-</v>
      </c>
      <c r="DZ86" s="144" t="str">
        <f>IF('Design Fee'!NN92&gt;0,"✔","-")</f>
        <v>-</v>
      </c>
      <c r="EA86" s="144" t="str">
        <f>IF('Design Fee'!NO92&gt;0,"✔","-")</f>
        <v>-</v>
      </c>
      <c r="EB86" s="144" t="str">
        <f>IF('Design Fee'!NP92&gt;0,"✔","-")</f>
        <v>-</v>
      </c>
      <c r="EC86" s="144" t="str">
        <f>IF('Design Fee'!NQ92&gt;0,"✔","-")</f>
        <v>-</v>
      </c>
      <c r="ED86" s="144" t="str">
        <f>IF('Design Fee'!NS92&gt;0,"✔","-")</f>
        <v>-</v>
      </c>
      <c r="EE86" s="144" t="str">
        <f>IF('Design Fee'!NT92&gt;0,"✔","-")</f>
        <v>-</v>
      </c>
      <c r="EF86" s="144" t="str">
        <f>IF('Design Fee'!NU92&gt;0,"✔","-")</f>
        <v>-</v>
      </c>
      <c r="EG86" s="144" t="str">
        <f>IF('Design Fee'!NV92&gt;0,"✔","-")</f>
        <v>-</v>
      </c>
      <c r="EH86" s="144" t="str">
        <f>IF('Design Fee'!NW92&gt;0,"✔","-")</f>
        <v>-</v>
      </c>
      <c r="EI86" s="164"/>
      <c r="EJ86" s="144" t="str">
        <f>IF('Design Fee'!OR92&gt;0,"✔","-")</f>
        <v>-</v>
      </c>
      <c r="EK86" s="144" t="str">
        <f>IF('Design Fee'!OS92&gt;0,"✔","-")</f>
        <v>-</v>
      </c>
      <c r="EL86" s="144" t="str">
        <f>IF('Design Fee'!OT92&gt;0,"✔","-")</f>
        <v>-</v>
      </c>
      <c r="EM86" s="144" t="str">
        <f>IF('Design Fee'!OU92&gt;0,"✔","-")</f>
        <v>-</v>
      </c>
      <c r="EN86" s="144" t="str">
        <f>IF('Design Fee'!OV92&gt;0,"✔","-")</f>
        <v>-</v>
      </c>
      <c r="EO86" s="144" t="str">
        <f>IF('Design Fee'!OX92&gt;0,"✔","-")</f>
        <v>-</v>
      </c>
      <c r="EP86" s="144" t="str">
        <f>IF('Design Fee'!OY92&gt;0,"✔","-")</f>
        <v>-</v>
      </c>
      <c r="EQ86" s="144" t="str">
        <f>IF('Design Fee'!OZ92&gt;0,"✔","-")</f>
        <v>-</v>
      </c>
      <c r="ER86" s="144" t="str">
        <f>IF('Design Fee'!PA92&gt;0,"✔","-")</f>
        <v>-</v>
      </c>
      <c r="ES86" s="144" t="str">
        <f>IF('Design Fee'!PB92&gt;0,"✔","-")</f>
        <v>-</v>
      </c>
      <c r="ET86" s="164"/>
    </row>
    <row r="87" spans="2:150" ht="11.85" hidden="1" customHeight="1" outlineLevel="2">
      <c r="B87" s="161"/>
      <c r="C87" s="161" t="s">
        <v>115</v>
      </c>
      <c r="D87" s="78" t="s">
        <v>116</v>
      </c>
      <c r="F87" s="554">
        <f>COUNTIF('Design Fee'!AU93,"&gt;0")+COUNTIF('Design Fee'!EO93,"&gt;0")+COUNTIF('Design Fee'!II93,"&gt;0")+COUNTIF('Design Fee'!ME93,"&gt;0")</f>
        <v>3</v>
      </c>
      <c r="G87" s="554">
        <f>COUNTIF('Design Fee'!AX93,"&gt;0")+COUNTIF('Design Fee'!ER93,"&gt;0")+COUNTIF('Design Fee'!IL93,"&gt;0")+COUNTIF('Design Fee'!MF93,"&gt;0")</f>
        <v>0</v>
      </c>
      <c r="H87" s="554">
        <f>COUNTIF('Design Fee'!AY93,"&gt;0")+COUNTIF('Design Fee'!ES93,"&gt;0")+COUNTIF('Design Fee'!IM93,"&gt;0")+COUNTIF('Design Fee'!MG93,"&gt;0")</f>
        <v>0</v>
      </c>
      <c r="I87" s="560">
        <f t="shared" si="170"/>
        <v>3</v>
      </c>
      <c r="J87" s="78"/>
      <c r="K87" s="147" t="str">
        <f>IF('Design Fee'!AU93&gt;0,"✔","-")</f>
        <v>✔</v>
      </c>
      <c r="L87" s="140"/>
      <c r="M87" s="162" t="str">
        <f>IF('Design Fee'!AZ93&gt;0,"✔","-")</f>
        <v>✔</v>
      </c>
      <c r="N87" s="162" t="str">
        <f>IF('Design Fee'!BA93&gt;0,"✔","-")</f>
        <v>-</v>
      </c>
      <c r="O87" s="162" t="str">
        <f>IF('Design Fee'!BB93&gt;0,"✔","-")</f>
        <v>✔</v>
      </c>
      <c r="P87" s="162" t="str">
        <f>IF('Design Fee'!BC93&gt;0,"✔","-")</f>
        <v>-</v>
      </c>
      <c r="Q87" s="162" t="str">
        <f>IF('Design Fee'!BD93&gt;0,"✔","-")</f>
        <v>-</v>
      </c>
      <c r="R87" s="162" t="str">
        <f>IF('Design Fee'!BF93&gt;0,"✔","-")</f>
        <v>-</v>
      </c>
      <c r="S87" s="162" t="str">
        <f>IF('Design Fee'!BG93&gt;0,"✔","-")</f>
        <v>-</v>
      </c>
      <c r="T87" s="162" t="str">
        <f>IF('Design Fee'!BH93&gt;0,"✔","-")</f>
        <v>-</v>
      </c>
      <c r="U87" s="162" t="str">
        <f>IF('Design Fee'!BI93&gt;0,"✔","-")</f>
        <v>-</v>
      </c>
      <c r="V87" s="162" t="str">
        <f>IF('Design Fee'!BJ93&gt;0,"✔","-")</f>
        <v>-</v>
      </c>
      <c r="W87" s="348"/>
      <c r="X87" s="144" t="str">
        <f>IF('Design Fee'!CE93&gt;0,"✔","-")</f>
        <v>-</v>
      </c>
      <c r="Y87" s="144" t="str">
        <f>IF('Design Fee'!CF93&gt;0,"✔","-")</f>
        <v>-</v>
      </c>
      <c r="Z87" s="144" t="str">
        <f>IF('Design Fee'!CG93&gt;0,"✔","-")</f>
        <v>-</v>
      </c>
      <c r="AA87" s="144" t="str">
        <f>IF('Design Fee'!CH93&gt;0,"✔","-")</f>
        <v>-</v>
      </c>
      <c r="AB87" s="144" t="str">
        <f>IF('Design Fee'!CI93&gt;0,"✔","-")</f>
        <v>-</v>
      </c>
      <c r="AC87" s="144" t="str">
        <f>IF('Design Fee'!CK93&gt;0,"✔","-")</f>
        <v>-</v>
      </c>
      <c r="AD87" s="144" t="str">
        <f>IF('Design Fee'!CL93&gt;0,"✔","-")</f>
        <v>-</v>
      </c>
      <c r="AE87" s="144" t="str">
        <f>IF('Design Fee'!CM93&gt;0,"✔","-")</f>
        <v>-</v>
      </c>
      <c r="AF87" s="144" t="str">
        <f>IF('Design Fee'!CN93&gt;0,"✔","-")</f>
        <v>-</v>
      </c>
      <c r="AG87" s="144" t="str">
        <f>IF('Design Fee'!CO93&gt;0,"✔","-")</f>
        <v>-</v>
      </c>
      <c r="AH87" s="164"/>
      <c r="AI87" s="144" t="str">
        <f>IF('Design Fee'!DJ93&gt;0,"✔","-")</f>
        <v>-</v>
      </c>
      <c r="AJ87" s="144" t="str">
        <f>IF('Design Fee'!DK93&gt;0,"✔","-")</f>
        <v>-</v>
      </c>
      <c r="AK87" s="144" t="str">
        <f>IF('Design Fee'!DL93&gt;0,"✔","-")</f>
        <v>-</v>
      </c>
      <c r="AL87" s="144" t="str">
        <f>IF('Design Fee'!DM93&gt;0,"✔","-")</f>
        <v>-</v>
      </c>
      <c r="AM87" s="144" t="str">
        <f>IF('Design Fee'!DN93&gt;0,"✔","-")</f>
        <v>-</v>
      </c>
      <c r="AN87" s="144" t="str">
        <f>IF('Design Fee'!DP93&gt;0,"✔","-")</f>
        <v>-</v>
      </c>
      <c r="AO87" s="144" t="str">
        <f>IF('Design Fee'!DQ93&gt;0,"✔","-")</f>
        <v>-</v>
      </c>
      <c r="AP87" s="144" t="str">
        <f>IF('Design Fee'!DR93&gt;0,"✔","-")</f>
        <v>-</v>
      </c>
      <c r="AQ87" s="144" t="str">
        <f>IF('Design Fee'!DS93&gt;0,"✔","-")</f>
        <v>-</v>
      </c>
      <c r="AR87" s="144" t="str">
        <f>IF('Design Fee'!DT93&gt;0,"✔","-")</f>
        <v>-</v>
      </c>
      <c r="AS87" s="164"/>
      <c r="AT87" s="147" t="str">
        <f>IF('Design Fee'!EO93&gt;0,"✔","-")</f>
        <v>-</v>
      </c>
      <c r="AU87" s="146"/>
      <c r="AV87" s="162" t="str">
        <f>IF('Design Fee'!ET93&gt;0,"✔","-")</f>
        <v>-</v>
      </c>
      <c r="AW87" s="162" t="str">
        <f>IF('Design Fee'!EU93&gt;0,"✔","-")</f>
        <v>-</v>
      </c>
      <c r="AX87" s="162" t="str">
        <f>IF('Design Fee'!EV93&gt;0,"✔","-")</f>
        <v>-</v>
      </c>
      <c r="AY87" s="162" t="str">
        <f>IF('Design Fee'!EW93&gt;0,"✔","-")</f>
        <v>-</v>
      </c>
      <c r="AZ87" s="162" t="str">
        <f>IF('Design Fee'!EX93&gt;0,"✔","-")</f>
        <v>-</v>
      </c>
      <c r="BA87" s="162" t="str">
        <f>IF('Design Fee'!EZ93&gt;0,"✔","-")</f>
        <v>-</v>
      </c>
      <c r="BB87" s="162" t="str">
        <f>IF('Design Fee'!FA93&gt;0,"✔","-")</f>
        <v>-</v>
      </c>
      <c r="BC87" s="162" t="str">
        <f>IF('Design Fee'!FB93&gt;0,"✔","-")</f>
        <v>-</v>
      </c>
      <c r="BD87" s="162" t="str">
        <f>IF('Design Fee'!FC93&gt;0,"✔","-")</f>
        <v>-</v>
      </c>
      <c r="BE87" s="162" t="str">
        <f>IF('Design Fee'!FD93&gt;0,"✔","-")</f>
        <v>-</v>
      </c>
      <c r="BF87" s="127"/>
      <c r="BG87" s="144" t="str">
        <f>IF('Design Fee'!FY93&gt;0,"✔","-")</f>
        <v>-</v>
      </c>
      <c r="BH87" s="144" t="str">
        <f>IF('Design Fee'!FZ93&gt;0,"✔","-")</f>
        <v>-</v>
      </c>
      <c r="BI87" s="144" t="str">
        <f>IF('Design Fee'!GA93&gt;0,"✔","-")</f>
        <v>-</v>
      </c>
      <c r="BJ87" s="144" t="str">
        <f>IF('Design Fee'!GB93&gt;0,"✔","-")</f>
        <v>-</v>
      </c>
      <c r="BK87" s="144" t="str">
        <f>IF('Design Fee'!GC93&gt;0,"✔","-")</f>
        <v>-</v>
      </c>
      <c r="BL87" s="144" t="str">
        <f>IF('Design Fee'!GE93&gt;0,"✔","-")</f>
        <v>-</v>
      </c>
      <c r="BM87" s="144" t="str">
        <f>IF('Design Fee'!GF93&gt;0,"✔","-")</f>
        <v>-</v>
      </c>
      <c r="BN87" s="144" t="str">
        <f>IF('Design Fee'!GG93&gt;0,"✔","-")</f>
        <v>-</v>
      </c>
      <c r="BO87" s="144" t="str">
        <f>IF('Design Fee'!GH93&gt;0,"✔","-")</f>
        <v>-</v>
      </c>
      <c r="BP87" s="144" t="str">
        <f>IF('Design Fee'!GI93&gt;0,"✔","-")</f>
        <v>-</v>
      </c>
      <c r="BQ87" s="164"/>
      <c r="BR87" s="144" t="str">
        <f>IF('Design Fee'!HD93&gt;0,"✔","-")</f>
        <v>-</v>
      </c>
      <c r="BS87" s="144" t="str">
        <f>IF('Design Fee'!HE93&gt;0,"✔","-")</f>
        <v>-</v>
      </c>
      <c r="BT87" s="144" t="str">
        <f>IF('Design Fee'!HF93&gt;0,"✔","-")</f>
        <v>-</v>
      </c>
      <c r="BU87" s="144" t="str">
        <f>IF('Design Fee'!HG93&gt;0,"✔","-")</f>
        <v>-</v>
      </c>
      <c r="BV87" s="144" t="str">
        <f>IF('Design Fee'!HH93&gt;0,"✔","-")</f>
        <v>-</v>
      </c>
      <c r="BW87" s="144" t="str">
        <f>IF('Design Fee'!HJ93&gt;0,"✔","-")</f>
        <v>-</v>
      </c>
      <c r="BX87" s="144" t="str">
        <f>IF('Design Fee'!HK93&gt;0,"✔","-")</f>
        <v>-</v>
      </c>
      <c r="BY87" s="144" t="str">
        <f>IF('Design Fee'!HL93&gt;0,"✔","-")</f>
        <v>-</v>
      </c>
      <c r="BZ87" s="144" t="str">
        <f>IF('Design Fee'!HM93&gt;0,"✔","-")</f>
        <v>-</v>
      </c>
      <c r="CA87" s="144" t="str">
        <f>IF('Design Fee'!HN93&gt;0,"✔","-")</f>
        <v>-</v>
      </c>
      <c r="CB87" s="164"/>
      <c r="CC87" s="147" t="str">
        <f>IF('Design Fee'!II93&gt;0,"✔","-")</f>
        <v>✔</v>
      </c>
      <c r="CD87" s="146"/>
      <c r="CE87" s="162" t="str">
        <f>IF('Design Fee'!IN93&gt;0,"✔","-")</f>
        <v>✔</v>
      </c>
      <c r="CF87" s="162" t="str">
        <f>IF('Design Fee'!IO93&gt;0,"✔","-")</f>
        <v>-</v>
      </c>
      <c r="CG87" s="162" t="str">
        <f>IF('Design Fee'!IP93&gt;0,"✔","-")</f>
        <v>-</v>
      </c>
      <c r="CH87" s="162" t="str">
        <f>IF('Design Fee'!IQ93&gt;0,"✔","-")</f>
        <v>✔</v>
      </c>
      <c r="CI87" s="162" t="str">
        <f>IF('Design Fee'!IR93&gt;0,"✔","-")</f>
        <v>-</v>
      </c>
      <c r="CJ87" s="162" t="str">
        <f>IF('Design Fee'!IT93&gt;0,"✔","-")</f>
        <v>-</v>
      </c>
      <c r="CK87" s="162" t="str">
        <f>IF('Design Fee'!IU93&gt;0,"✔","-")</f>
        <v>-</v>
      </c>
      <c r="CL87" s="162" t="str">
        <f>IF('Design Fee'!IV93&gt;0,"✔","-")</f>
        <v>-</v>
      </c>
      <c r="CM87" s="162" t="str">
        <f>IF('Design Fee'!IW93&gt;0,"✔","-")</f>
        <v>-</v>
      </c>
      <c r="CN87" s="162" t="str">
        <f>IF('Design Fee'!IX93&gt;0,"✔","-")</f>
        <v>-</v>
      </c>
      <c r="CO87" s="127"/>
      <c r="CP87" s="144" t="str">
        <f>IF('Design Fee'!JS93&gt;0,"✔","-")</f>
        <v>-</v>
      </c>
      <c r="CQ87" s="144" t="str">
        <f>IF('Design Fee'!JT93&gt;0,"✔","-")</f>
        <v>-</v>
      </c>
      <c r="CR87" s="144" t="str">
        <f>IF('Design Fee'!JU93&gt;0,"✔","-")</f>
        <v>-</v>
      </c>
      <c r="CS87" s="144" t="str">
        <f>IF('Design Fee'!JV93&gt;0,"✔","-")</f>
        <v>-</v>
      </c>
      <c r="CT87" s="144" t="str">
        <f>IF('Design Fee'!JW93&gt;0,"✔","-")</f>
        <v>-</v>
      </c>
      <c r="CU87" s="144" t="str">
        <f>IF('Design Fee'!JY93&gt;0,"✔","-")</f>
        <v>-</v>
      </c>
      <c r="CV87" s="144" t="str">
        <f>IF('Design Fee'!JZ93&gt;0,"✔","-")</f>
        <v>-</v>
      </c>
      <c r="CW87" s="144" t="str">
        <f>IF('Design Fee'!KA93&gt;0,"✔","-")</f>
        <v>-</v>
      </c>
      <c r="CX87" s="144" t="str">
        <f>IF('Design Fee'!KB93&gt;0,"✔","-")</f>
        <v>-</v>
      </c>
      <c r="CY87" s="144" t="str">
        <f>IF('Design Fee'!KC93&gt;0,"✔","-")</f>
        <v>-</v>
      </c>
      <c r="CZ87" s="164"/>
      <c r="DA87" s="144" t="str">
        <f>IF('Design Fee'!KX93&gt;0,"✔","-")</f>
        <v>-</v>
      </c>
      <c r="DB87" s="144" t="str">
        <f>IF('Design Fee'!KY93&gt;0,"✔","-")</f>
        <v>-</v>
      </c>
      <c r="DC87" s="144" t="str">
        <f>IF('Design Fee'!KZ93&gt;0,"✔","-")</f>
        <v>-</v>
      </c>
      <c r="DD87" s="144" t="str">
        <f>IF('Design Fee'!LA93&gt;0,"✔","-")</f>
        <v>-</v>
      </c>
      <c r="DE87" s="144" t="str">
        <f>IF('Design Fee'!LB93&gt;0,"✔","-")</f>
        <v>-</v>
      </c>
      <c r="DF87" s="144" t="str">
        <f>IF('Design Fee'!LD93&gt;0,"✔","-")</f>
        <v>-</v>
      </c>
      <c r="DG87" s="144" t="str">
        <f>IF('Design Fee'!LE93&gt;0,"✔","-")</f>
        <v>-</v>
      </c>
      <c r="DH87" s="144" t="str">
        <f>IF('Design Fee'!LF93&gt;0,"✔","-")</f>
        <v>-</v>
      </c>
      <c r="DI87" s="144" t="str">
        <f>IF('Design Fee'!LG93&gt;0,"✔","-")</f>
        <v>-</v>
      </c>
      <c r="DJ87" s="144" t="str">
        <f>IF('Design Fee'!LH93&gt;0,"✔","-")</f>
        <v>-</v>
      </c>
      <c r="DK87" s="164"/>
      <c r="DL87" s="147" t="str">
        <f>IF('Design Fee'!MC93&gt;0,"✔","-")</f>
        <v>✔</v>
      </c>
      <c r="DM87" s="146"/>
      <c r="DN87" s="162" t="str">
        <f>IF('Design Fee'!MH93&gt;0,"✔","-")</f>
        <v>✔</v>
      </c>
      <c r="DO87" s="162" t="str">
        <f>IF('Design Fee'!MI93&gt;0,"✔","-")</f>
        <v>-</v>
      </c>
      <c r="DP87" s="162" t="str">
        <f>IF('Design Fee'!MJ93&gt;0,"✔","-")</f>
        <v>✔</v>
      </c>
      <c r="DQ87" s="162" t="str">
        <f>IF('Design Fee'!MK93&gt;0,"✔","-")</f>
        <v>-</v>
      </c>
      <c r="DR87" s="162" t="str">
        <f>IF('Design Fee'!ML93&gt;0,"✔","-")</f>
        <v>-</v>
      </c>
      <c r="DS87" s="162" t="str">
        <f>IF('Design Fee'!MN93&gt;0,"✔","-")</f>
        <v>-</v>
      </c>
      <c r="DT87" s="162" t="str">
        <f>IF('Design Fee'!MO93&gt;0,"✔","-")</f>
        <v>-</v>
      </c>
      <c r="DU87" s="162" t="str">
        <f>IF('Design Fee'!MP93&gt;0,"✔","-")</f>
        <v>-</v>
      </c>
      <c r="DV87" s="162" t="str">
        <f>IF('Design Fee'!MQ93&gt;0,"✔","-")</f>
        <v>-</v>
      </c>
      <c r="DW87" s="162" t="str">
        <f>IF('Design Fee'!MR93&gt;0,"✔","-")</f>
        <v>-</v>
      </c>
      <c r="DX87" s="127"/>
      <c r="DY87" s="144" t="str">
        <f>IF('Design Fee'!NM93&gt;0,"✔","-")</f>
        <v>-</v>
      </c>
      <c r="DZ87" s="144" t="str">
        <f>IF('Design Fee'!NN93&gt;0,"✔","-")</f>
        <v>-</v>
      </c>
      <c r="EA87" s="144" t="str">
        <f>IF('Design Fee'!NO93&gt;0,"✔","-")</f>
        <v>-</v>
      </c>
      <c r="EB87" s="144" t="str">
        <f>IF('Design Fee'!NP93&gt;0,"✔","-")</f>
        <v>-</v>
      </c>
      <c r="EC87" s="144" t="str">
        <f>IF('Design Fee'!NQ93&gt;0,"✔","-")</f>
        <v>-</v>
      </c>
      <c r="ED87" s="144" t="str">
        <f>IF('Design Fee'!NS93&gt;0,"✔","-")</f>
        <v>-</v>
      </c>
      <c r="EE87" s="144" t="str">
        <f>IF('Design Fee'!NT93&gt;0,"✔","-")</f>
        <v>-</v>
      </c>
      <c r="EF87" s="144" t="str">
        <f>IF('Design Fee'!NU93&gt;0,"✔","-")</f>
        <v>-</v>
      </c>
      <c r="EG87" s="144" t="str">
        <f>IF('Design Fee'!NV93&gt;0,"✔","-")</f>
        <v>-</v>
      </c>
      <c r="EH87" s="144" t="str">
        <f>IF('Design Fee'!NW93&gt;0,"✔","-")</f>
        <v>-</v>
      </c>
      <c r="EI87" s="164"/>
      <c r="EJ87" s="144" t="str">
        <f>IF('Design Fee'!OR93&gt;0,"✔","-")</f>
        <v>-</v>
      </c>
      <c r="EK87" s="144" t="str">
        <f>IF('Design Fee'!OS93&gt;0,"✔","-")</f>
        <v>-</v>
      </c>
      <c r="EL87" s="144" t="str">
        <f>IF('Design Fee'!OT93&gt;0,"✔","-")</f>
        <v>-</v>
      </c>
      <c r="EM87" s="144" t="str">
        <f>IF('Design Fee'!OU93&gt;0,"✔","-")</f>
        <v>-</v>
      </c>
      <c r="EN87" s="144" t="str">
        <f>IF('Design Fee'!OV93&gt;0,"✔","-")</f>
        <v>-</v>
      </c>
      <c r="EO87" s="144" t="str">
        <f>IF('Design Fee'!OX93&gt;0,"✔","-")</f>
        <v>-</v>
      </c>
      <c r="EP87" s="144" t="str">
        <f>IF('Design Fee'!OY93&gt;0,"✔","-")</f>
        <v>-</v>
      </c>
      <c r="EQ87" s="144" t="str">
        <f>IF('Design Fee'!OZ93&gt;0,"✔","-")</f>
        <v>-</v>
      </c>
      <c r="ER87" s="144" t="str">
        <f>IF('Design Fee'!PA93&gt;0,"✔","-")</f>
        <v>-</v>
      </c>
      <c r="ES87" s="144" t="str">
        <f>IF('Design Fee'!PB93&gt;0,"✔","-")</f>
        <v>-</v>
      </c>
      <c r="ET87" s="164"/>
    </row>
    <row r="88" spans="2:150" ht="11.85" hidden="1" customHeight="1" outlineLevel="2">
      <c r="B88" s="161"/>
      <c r="C88" s="161" t="s">
        <v>117</v>
      </c>
      <c r="D88" s="78" t="s">
        <v>118</v>
      </c>
      <c r="F88" s="554">
        <f>COUNTIF('Design Fee'!AU94,"&gt;0")+COUNTIF('Design Fee'!EO94,"&gt;0")+COUNTIF('Design Fee'!II94,"&gt;0")+COUNTIF('Design Fee'!ME94,"&gt;0")</f>
        <v>3</v>
      </c>
      <c r="G88" s="554">
        <f>COUNTIF('Design Fee'!AX94,"&gt;0")+COUNTIF('Design Fee'!ER94,"&gt;0")+COUNTIF('Design Fee'!IL94,"&gt;0")+COUNTIF('Design Fee'!MF94,"&gt;0")</f>
        <v>0</v>
      </c>
      <c r="H88" s="554">
        <f>COUNTIF('Design Fee'!AY94,"&gt;0")+COUNTIF('Design Fee'!ES94,"&gt;0")+COUNTIF('Design Fee'!IM94,"&gt;0")+COUNTIF('Design Fee'!MG94,"&gt;0")</f>
        <v>0</v>
      </c>
      <c r="I88" s="560">
        <f t="shared" si="170"/>
        <v>3</v>
      </c>
      <c r="J88" s="78"/>
      <c r="K88" s="147" t="str">
        <f>IF('Design Fee'!AU94&gt;0,"✔","-")</f>
        <v>✔</v>
      </c>
      <c r="L88" s="140"/>
      <c r="M88" s="162" t="str">
        <f>IF('Design Fee'!AZ94&gt;0,"✔","-")</f>
        <v>✔</v>
      </c>
      <c r="N88" s="162" t="str">
        <f>IF('Design Fee'!BA94&gt;0,"✔","-")</f>
        <v>-</v>
      </c>
      <c r="O88" s="162" t="str">
        <f>IF('Design Fee'!BB94&gt;0,"✔","-")</f>
        <v>✔</v>
      </c>
      <c r="P88" s="162" t="str">
        <f>IF('Design Fee'!BC94&gt;0,"✔","-")</f>
        <v>-</v>
      </c>
      <c r="Q88" s="162" t="str">
        <f>IF('Design Fee'!BD94&gt;0,"✔","-")</f>
        <v>-</v>
      </c>
      <c r="R88" s="162" t="str">
        <f>IF('Design Fee'!BF94&gt;0,"✔","-")</f>
        <v>-</v>
      </c>
      <c r="S88" s="162" t="str">
        <f>IF('Design Fee'!BG94&gt;0,"✔","-")</f>
        <v>-</v>
      </c>
      <c r="T88" s="162" t="str">
        <f>IF('Design Fee'!BH94&gt;0,"✔","-")</f>
        <v>-</v>
      </c>
      <c r="U88" s="162" t="str">
        <f>IF('Design Fee'!BI94&gt;0,"✔","-")</f>
        <v>-</v>
      </c>
      <c r="V88" s="162" t="str">
        <f>IF('Design Fee'!BJ94&gt;0,"✔","-")</f>
        <v>-</v>
      </c>
      <c r="W88" s="348"/>
      <c r="X88" s="144" t="str">
        <f>IF('Design Fee'!CE94&gt;0,"✔","-")</f>
        <v>-</v>
      </c>
      <c r="Y88" s="144" t="str">
        <f>IF('Design Fee'!CF94&gt;0,"✔","-")</f>
        <v>-</v>
      </c>
      <c r="Z88" s="144" t="str">
        <f>IF('Design Fee'!CG94&gt;0,"✔","-")</f>
        <v>-</v>
      </c>
      <c r="AA88" s="144" t="str">
        <f>IF('Design Fee'!CH94&gt;0,"✔","-")</f>
        <v>-</v>
      </c>
      <c r="AB88" s="144" t="str">
        <f>IF('Design Fee'!CI94&gt;0,"✔","-")</f>
        <v>-</v>
      </c>
      <c r="AC88" s="144" t="str">
        <f>IF('Design Fee'!CK94&gt;0,"✔","-")</f>
        <v>-</v>
      </c>
      <c r="AD88" s="144" t="str">
        <f>IF('Design Fee'!CL94&gt;0,"✔","-")</f>
        <v>-</v>
      </c>
      <c r="AE88" s="144" t="str">
        <f>IF('Design Fee'!CM94&gt;0,"✔","-")</f>
        <v>-</v>
      </c>
      <c r="AF88" s="144" t="str">
        <f>IF('Design Fee'!CN94&gt;0,"✔","-")</f>
        <v>-</v>
      </c>
      <c r="AG88" s="144" t="str">
        <f>IF('Design Fee'!CO94&gt;0,"✔","-")</f>
        <v>-</v>
      </c>
      <c r="AH88" s="164"/>
      <c r="AI88" s="144" t="str">
        <f>IF('Design Fee'!DJ94&gt;0,"✔","-")</f>
        <v>-</v>
      </c>
      <c r="AJ88" s="144" t="str">
        <f>IF('Design Fee'!DK94&gt;0,"✔","-")</f>
        <v>-</v>
      </c>
      <c r="AK88" s="144" t="str">
        <f>IF('Design Fee'!DL94&gt;0,"✔","-")</f>
        <v>-</v>
      </c>
      <c r="AL88" s="144" t="str">
        <f>IF('Design Fee'!DM94&gt;0,"✔","-")</f>
        <v>-</v>
      </c>
      <c r="AM88" s="144" t="str">
        <f>IF('Design Fee'!DN94&gt;0,"✔","-")</f>
        <v>-</v>
      </c>
      <c r="AN88" s="144" t="str">
        <f>IF('Design Fee'!DP94&gt;0,"✔","-")</f>
        <v>-</v>
      </c>
      <c r="AO88" s="144" t="str">
        <f>IF('Design Fee'!DQ94&gt;0,"✔","-")</f>
        <v>-</v>
      </c>
      <c r="AP88" s="144" t="str">
        <f>IF('Design Fee'!DR94&gt;0,"✔","-")</f>
        <v>-</v>
      </c>
      <c r="AQ88" s="144" t="str">
        <f>IF('Design Fee'!DS94&gt;0,"✔","-")</f>
        <v>-</v>
      </c>
      <c r="AR88" s="144" t="str">
        <f>IF('Design Fee'!DT94&gt;0,"✔","-")</f>
        <v>-</v>
      </c>
      <c r="AS88" s="164"/>
      <c r="AT88" s="147" t="str">
        <f>IF('Design Fee'!EO94&gt;0,"✔","-")</f>
        <v>-</v>
      </c>
      <c r="AU88" s="146"/>
      <c r="AV88" s="162" t="str">
        <f>IF('Design Fee'!ET94&gt;0,"✔","-")</f>
        <v>-</v>
      </c>
      <c r="AW88" s="162" t="str">
        <f>IF('Design Fee'!EU94&gt;0,"✔","-")</f>
        <v>-</v>
      </c>
      <c r="AX88" s="162" t="str">
        <f>IF('Design Fee'!EV94&gt;0,"✔","-")</f>
        <v>-</v>
      </c>
      <c r="AY88" s="162" t="str">
        <f>IF('Design Fee'!EW94&gt;0,"✔","-")</f>
        <v>-</v>
      </c>
      <c r="AZ88" s="162" t="str">
        <f>IF('Design Fee'!EX94&gt;0,"✔","-")</f>
        <v>-</v>
      </c>
      <c r="BA88" s="162" t="str">
        <f>IF('Design Fee'!EZ94&gt;0,"✔","-")</f>
        <v>-</v>
      </c>
      <c r="BB88" s="162" t="str">
        <f>IF('Design Fee'!FA94&gt;0,"✔","-")</f>
        <v>-</v>
      </c>
      <c r="BC88" s="162" t="str">
        <f>IF('Design Fee'!FB94&gt;0,"✔","-")</f>
        <v>-</v>
      </c>
      <c r="BD88" s="162" t="str">
        <f>IF('Design Fee'!FC94&gt;0,"✔","-")</f>
        <v>-</v>
      </c>
      <c r="BE88" s="162" t="str">
        <f>IF('Design Fee'!FD94&gt;0,"✔","-")</f>
        <v>-</v>
      </c>
      <c r="BF88" s="127"/>
      <c r="BG88" s="144" t="str">
        <f>IF('Design Fee'!FY94&gt;0,"✔","-")</f>
        <v>-</v>
      </c>
      <c r="BH88" s="144" t="str">
        <f>IF('Design Fee'!FZ94&gt;0,"✔","-")</f>
        <v>-</v>
      </c>
      <c r="BI88" s="144" t="str">
        <f>IF('Design Fee'!GA94&gt;0,"✔","-")</f>
        <v>-</v>
      </c>
      <c r="BJ88" s="144" t="str">
        <f>IF('Design Fee'!GB94&gt;0,"✔","-")</f>
        <v>-</v>
      </c>
      <c r="BK88" s="144" t="str">
        <f>IF('Design Fee'!GC94&gt;0,"✔","-")</f>
        <v>-</v>
      </c>
      <c r="BL88" s="144" t="str">
        <f>IF('Design Fee'!GE94&gt;0,"✔","-")</f>
        <v>-</v>
      </c>
      <c r="BM88" s="144" t="str">
        <f>IF('Design Fee'!GF94&gt;0,"✔","-")</f>
        <v>-</v>
      </c>
      <c r="BN88" s="144" t="str">
        <f>IF('Design Fee'!GG94&gt;0,"✔","-")</f>
        <v>-</v>
      </c>
      <c r="BO88" s="144" t="str">
        <f>IF('Design Fee'!GH94&gt;0,"✔","-")</f>
        <v>-</v>
      </c>
      <c r="BP88" s="144" t="str">
        <f>IF('Design Fee'!GI94&gt;0,"✔","-")</f>
        <v>-</v>
      </c>
      <c r="BQ88" s="164"/>
      <c r="BR88" s="144" t="str">
        <f>IF('Design Fee'!HD94&gt;0,"✔","-")</f>
        <v>-</v>
      </c>
      <c r="BS88" s="144" t="str">
        <f>IF('Design Fee'!HE94&gt;0,"✔","-")</f>
        <v>-</v>
      </c>
      <c r="BT88" s="144" t="str">
        <f>IF('Design Fee'!HF94&gt;0,"✔","-")</f>
        <v>-</v>
      </c>
      <c r="BU88" s="144" t="str">
        <f>IF('Design Fee'!HG94&gt;0,"✔","-")</f>
        <v>-</v>
      </c>
      <c r="BV88" s="144" t="str">
        <f>IF('Design Fee'!HH94&gt;0,"✔","-")</f>
        <v>-</v>
      </c>
      <c r="BW88" s="144" t="str">
        <f>IF('Design Fee'!HJ94&gt;0,"✔","-")</f>
        <v>-</v>
      </c>
      <c r="BX88" s="144" t="str">
        <f>IF('Design Fee'!HK94&gt;0,"✔","-")</f>
        <v>-</v>
      </c>
      <c r="BY88" s="144" t="str">
        <f>IF('Design Fee'!HL94&gt;0,"✔","-")</f>
        <v>-</v>
      </c>
      <c r="BZ88" s="144" t="str">
        <f>IF('Design Fee'!HM94&gt;0,"✔","-")</f>
        <v>-</v>
      </c>
      <c r="CA88" s="144" t="str">
        <f>IF('Design Fee'!HN94&gt;0,"✔","-")</f>
        <v>-</v>
      </c>
      <c r="CB88" s="164"/>
      <c r="CC88" s="147" t="str">
        <f>IF('Design Fee'!II94&gt;0,"✔","-")</f>
        <v>✔</v>
      </c>
      <c r="CD88" s="146"/>
      <c r="CE88" s="162" t="str">
        <f>IF('Design Fee'!IN94&gt;0,"✔","-")</f>
        <v>✔</v>
      </c>
      <c r="CF88" s="162" t="str">
        <f>IF('Design Fee'!IO94&gt;0,"✔","-")</f>
        <v>-</v>
      </c>
      <c r="CG88" s="162" t="str">
        <f>IF('Design Fee'!IP94&gt;0,"✔","-")</f>
        <v>-</v>
      </c>
      <c r="CH88" s="162" t="str">
        <f>IF('Design Fee'!IQ94&gt;0,"✔","-")</f>
        <v>✔</v>
      </c>
      <c r="CI88" s="162" t="str">
        <f>IF('Design Fee'!IR94&gt;0,"✔","-")</f>
        <v>-</v>
      </c>
      <c r="CJ88" s="162" t="str">
        <f>IF('Design Fee'!IT94&gt;0,"✔","-")</f>
        <v>-</v>
      </c>
      <c r="CK88" s="162" t="str">
        <f>IF('Design Fee'!IU94&gt;0,"✔","-")</f>
        <v>-</v>
      </c>
      <c r="CL88" s="162" t="str">
        <f>IF('Design Fee'!IV94&gt;0,"✔","-")</f>
        <v>-</v>
      </c>
      <c r="CM88" s="162" t="str">
        <f>IF('Design Fee'!IW94&gt;0,"✔","-")</f>
        <v>-</v>
      </c>
      <c r="CN88" s="162" t="str">
        <f>IF('Design Fee'!IX94&gt;0,"✔","-")</f>
        <v>-</v>
      </c>
      <c r="CO88" s="127"/>
      <c r="CP88" s="144" t="str">
        <f>IF('Design Fee'!JS94&gt;0,"✔","-")</f>
        <v>-</v>
      </c>
      <c r="CQ88" s="144" t="str">
        <f>IF('Design Fee'!JT94&gt;0,"✔","-")</f>
        <v>-</v>
      </c>
      <c r="CR88" s="144" t="str">
        <f>IF('Design Fee'!JU94&gt;0,"✔","-")</f>
        <v>-</v>
      </c>
      <c r="CS88" s="144" t="str">
        <f>IF('Design Fee'!JV94&gt;0,"✔","-")</f>
        <v>-</v>
      </c>
      <c r="CT88" s="144" t="str">
        <f>IF('Design Fee'!JW94&gt;0,"✔","-")</f>
        <v>-</v>
      </c>
      <c r="CU88" s="144" t="str">
        <f>IF('Design Fee'!JY94&gt;0,"✔","-")</f>
        <v>-</v>
      </c>
      <c r="CV88" s="144" t="str">
        <f>IF('Design Fee'!JZ94&gt;0,"✔","-")</f>
        <v>-</v>
      </c>
      <c r="CW88" s="144" t="str">
        <f>IF('Design Fee'!KA94&gt;0,"✔","-")</f>
        <v>-</v>
      </c>
      <c r="CX88" s="144" t="str">
        <f>IF('Design Fee'!KB94&gt;0,"✔","-")</f>
        <v>-</v>
      </c>
      <c r="CY88" s="144" t="str">
        <f>IF('Design Fee'!KC94&gt;0,"✔","-")</f>
        <v>-</v>
      </c>
      <c r="CZ88" s="164"/>
      <c r="DA88" s="144" t="str">
        <f>IF('Design Fee'!KX94&gt;0,"✔","-")</f>
        <v>-</v>
      </c>
      <c r="DB88" s="144" t="str">
        <f>IF('Design Fee'!KY94&gt;0,"✔","-")</f>
        <v>-</v>
      </c>
      <c r="DC88" s="144" t="str">
        <f>IF('Design Fee'!KZ94&gt;0,"✔","-")</f>
        <v>-</v>
      </c>
      <c r="DD88" s="144" t="str">
        <f>IF('Design Fee'!LA94&gt;0,"✔","-")</f>
        <v>-</v>
      </c>
      <c r="DE88" s="144" t="str">
        <f>IF('Design Fee'!LB94&gt;0,"✔","-")</f>
        <v>-</v>
      </c>
      <c r="DF88" s="144" t="str">
        <f>IF('Design Fee'!LD94&gt;0,"✔","-")</f>
        <v>-</v>
      </c>
      <c r="DG88" s="144" t="str">
        <f>IF('Design Fee'!LE94&gt;0,"✔","-")</f>
        <v>-</v>
      </c>
      <c r="DH88" s="144" t="str">
        <f>IF('Design Fee'!LF94&gt;0,"✔","-")</f>
        <v>-</v>
      </c>
      <c r="DI88" s="144" t="str">
        <f>IF('Design Fee'!LG94&gt;0,"✔","-")</f>
        <v>-</v>
      </c>
      <c r="DJ88" s="144" t="str">
        <f>IF('Design Fee'!LH94&gt;0,"✔","-")</f>
        <v>-</v>
      </c>
      <c r="DK88" s="164"/>
      <c r="DL88" s="147" t="str">
        <f>IF('Design Fee'!MC94&gt;0,"✔","-")</f>
        <v>✔</v>
      </c>
      <c r="DM88" s="146"/>
      <c r="DN88" s="162" t="str">
        <f>IF('Design Fee'!MH94&gt;0,"✔","-")</f>
        <v>✔</v>
      </c>
      <c r="DO88" s="162" t="str">
        <f>IF('Design Fee'!MI94&gt;0,"✔","-")</f>
        <v>-</v>
      </c>
      <c r="DP88" s="162" t="str">
        <f>IF('Design Fee'!MJ94&gt;0,"✔","-")</f>
        <v>✔</v>
      </c>
      <c r="DQ88" s="162" t="str">
        <f>IF('Design Fee'!MK94&gt;0,"✔","-")</f>
        <v>-</v>
      </c>
      <c r="DR88" s="162" t="str">
        <f>IF('Design Fee'!ML94&gt;0,"✔","-")</f>
        <v>-</v>
      </c>
      <c r="DS88" s="162" t="str">
        <f>IF('Design Fee'!MN94&gt;0,"✔","-")</f>
        <v>-</v>
      </c>
      <c r="DT88" s="162" t="str">
        <f>IF('Design Fee'!MO94&gt;0,"✔","-")</f>
        <v>-</v>
      </c>
      <c r="DU88" s="162" t="str">
        <f>IF('Design Fee'!MP94&gt;0,"✔","-")</f>
        <v>-</v>
      </c>
      <c r="DV88" s="162" t="str">
        <f>IF('Design Fee'!MQ94&gt;0,"✔","-")</f>
        <v>-</v>
      </c>
      <c r="DW88" s="162" t="str">
        <f>IF('Design Fee'!MR94&gt;0,"✔","-")</f>
        <v>-</v>
      </c>
      <c r="DX88" s="127"/>
      <c r="DY88" s="144" t="str">
        <f>IF('Design Fee'!NM94&gt;0,"✔","-")</f>
        <v>-</v>
      </c>
      <c r="DZ88" s="144" t="str">
        <f>IF('Design Fee'!NN94&gt;0,"✔","-")</f>
        <v>-</v>
      </c>
      <c r="EA88" s="144" t="str">
        <f>IF('Design Fee'!NO94&gt;0,"✔","-")</f>
        <v>-</v>
      </c>
      <c r="EB88" s="144" t="str">
        <f>IF('Design Fee'!NP94&gt;0,"✔","-")</f>
        <v>-</v>
      </c>
      <c r="EC88" s="144" t="str">
        <f>IF('Design Fee'!NQ94&gt;0,"✔","-")</f>
        <v>-</v>
      </c>
      <c r="ED88" s="144" t="str">
        <f>IF('Design Fee'!NS94&gt;0,"✔","-")</f>
        <v>-</v>
      </c>
      <c r="EE88" s="144" t="str">
        <f>IF('Design Fee'!NT94&gt;0,"✔","-")</f>
        <v>-</v>
      </c>
      <c r="EF88" s="144" t="str">
        <f>IF('Design Fee'!NU94&gt;0,"✔","-")</f>
        <v>-</v>
      </c>
      <c r="EG88" s="144" t="str">
        <f>IF('Design Fee'!NV94&gt;0,"✔","-")</f>
        <v>-</v>
      </c>
      <c r="EH88" s="144" t="str">
        <f>IF('Design Fee'!NW94&gt;0,"✔","-")</f>
        <v>-</v>
      </c>
      <c r="EI88" s="164"/>
      <c r="EJ88" s="144" t="str">
        <f>IF('Design Fee'!OR94&gt;0,"✔","-")</f>
        <v>-</v>
      </c>
      <c r="EK88" s="144" t="str">
        <f>IF('Design Fee'!OS94&gt;0,"✔","-")</f>
        <v>-</v>
      </c>
      <c r="EL88" s="144" t="str">
        <f>IF('Design Fee'!OT94&gt;0,"✔","-")</f>
        <v>-</v>
      </c>
      <c r="EM88" s="144" t="str">
        <f>IF('Design Fee'!OU94&gt;0,"✔","-")</f>
        <v>-</v>
      </c>
      <c r="EN88" s="144" t="str">
        <f>IF('Design Fee'!OV94&gt;0,"✔","-")</f>
        <v>-</v>
      </c>
      <c r="EO88" s="144" t="str">
        <f>IF('Design Fee'!OX94&gt;0,"✔","-")</f>
        <v>-</v>
      </c>
      <c r="EP88" s="144" t="str">
        <f>IF('Design Fee'!OY94&gt;0,"✔","-")</f>
        <v>-</v>
      </c>
      <c r="EQ88" s="144" t="str">
        <f>IF('Design Fee'!OZ94&gt;0,"✔","-")</f>
        <v>-</v>
      </c>
      <c r="ER88" s="144" t="str">
        <f>IF('Design Fee'!PA94&gt;0,"✔","-")</f>
        <v>-</v>
      </c>
      <c r="ES88" s="144" t="str">
        <f>IF('Design Fee'!PB94&gt;0,"✔","-")</f>
        <v>-</v>
      </c>
      <c r="ET88" s="164"/>
    </row>
    <row r="89" spans="2:150" ht="11.85" hidden="1" customHeight="1" outlineLevel="2">
      <c r="B89" s="161"/>
      <c r="C89" s="161" t="s">
        <v>119</v>
      </c>
      <c r="D89" s="78" t="s">
        <v>120</v>
      </c>
      <c r="F89" s="554">
        <f>COUNTIF('Design Fee'!AU95,"&gt;0")+COUNTIF('Design Fee'!EO95,"&gt;0")+COUNTIF('Design Fee'!II95,"&gt;0")+COUNTIF('Design Fee'!ME95,"&gt;0")</f>
        <v>2</v>
      </c>
      <c r="G89" s="554">
        <f>COUNTIF('Design Fee'!AX95,"&gt;0")+COUNTIF('Design Fee'!ER95,"&gt;0")+COUNTIF('Design Fee'!IL95,"&gt;0")+COUNTIF('Design Fee'!MF95,"&gt;0")</f>
        <v>0</v>
      </c>
      <c r="H89" s="554">
        <f>COUNTIF('Design Fee'!AY95,"&gt;0")+COUNTIF('Design Fee'!ES95,"&gt;0")+COUNTIF('Design Fee'!IM95,"&gt;0")+COUNTIF('Design Fee'!MG95,"&gt;0")</f>
        <v>0</v>
      </c>
      <c r="I89" s="560">
        <f t="shared" si="170"/>
        <v>2</v>
      </c>
      <c r="J89" s="78"/>
      <c r="K89" s="147" t="str">
        <f>IF('Design Fee'!AU95&gt;0,"✔","-")</f>
        <v>✔</v>
      </c>
      <c r="L89" s="140"/>
      <c r="M89" s="162" t="str">
        <f>IF('Design Fee'!AZ95&gt;0,"✔","-")</f>
        <v>✔</v>
      </c>
      <c r="N89" s="162" t="str">
        <f>IF('Design Fee'!BA95&gt;0,"✔","-")</f>
        <v>-</v>
      </c>
      <c r="O89" s="162" t="str">
        <f>IF('Design Fee'!BB95&gt;0,"✔","-")</f>
        <v>-</v>
      </c>
      <c r="P89" s="162" t="str">
        <f>IF('Design Fee'!BC95&gt;0,"✔","-")</f>
        <v>✔</v>
      </c>
      <c r="Q89" s="162" t="str">
        <f>IF('Design Fee'!BD95&gt;0,"✔","-")</f>
        <v>-</v>
      </c>
      <c r="R89" s="162" t="str">
        <f>IF('Design Fee'!BF95&gt;0,"✔","-")</f>
        <v>-</v>
      </c>
      <c r="S89" s="162" t="str">
        <f>IF('Design Fee'!BG95&gt;0,"✔","-")</f>
        <v>-</v>
      </c>
      <c r="T89" s="162" t="str">
        <f>IF('Design Fee'!BH95&gt;0,"✔","-")</f>
        <v>-</v>
      </c>
      <c r="U89" s="162" t="str">
        <f>IF('Design Fee'!BI95&gt;0,"✔","-")</f>
        <v>-</v>
      </c>
      <c r="V89" s="162" t="str">
        <f>IF('Design Fee'!BJ95&gt;0,"✔","-")</f>
        <v>-</v>
      </c>
      <c r="W89" s="348"/>
      <c r="X89" s="144" t="str">
        <f>IF('Design Fee'!CE95&gt;0,"✔","-")</f>
        <v>-</v>
      </c>
      <c r="Y89" s="144" t="str">
        <f>IF('Design Fee'!CF95&gt;0,"✔","-")</f>
        <v>-</v>
      </c>
      <c r="Z89" s="144" t="str">
        <f>IF('Design Fee'!CG95&gt;0,"✔","-")</f>
        <v>-</v>
      </c>
      <c r="AA89" s="144" t="str">
        <f>IF('Design Fee'!CH95&gt;0,"✔","-")</f>
        <v>-</v>
      </c>
      <c r="AB89" s="144" t="str">
        <f>IF('Design Fee'!CI95&gt;0,"✔","-")</f>
        <v>-</v>
      </c>
      <c r="AC89" s="144" t="str">
        <f>IF('Design Fee'!CK95&gt;0,"✔","-")</f>
        <v>-</v>
      </c>
      <c r="AD89" s="144" t="str">
        <f>IF('Design Fee'!CL95&gt;0,"✔","-")</f>
        <v>-</v>
      </c>
      <c r="AE89" s="144" t="str">
        <f>IF('Design Fee'!CM95&gt;0,"✔","-")</f>
        <v>-</v>
      </c>
      <c r="AF89" s="144" t="str">
        <f>IF('Design Fee'!CN95&gt;0,"✔","-")</f>
        <v>-</v>
      </c>
      <c r="AG89" s="144" t="str">
        <f>IF('Design Fee'!CO95&gt;0,"✔","-")</f>
        <v>-</v>
      </c>
      <c r="AH89" s="164"/>
      <c r="AI89" s="144" t="str">
        <f>IF('Design Fee'!DJ95&gt;0,"✔","-")</f>
        <v>-</v>
      </c>
      <c r="AJ89" s="144" t="str">
        <f>IF('Design Fee'!DK95&gt;0,"✔","-")</f>
        <v>-</v>
      </c>
      <c r="AK89" s="144" t="str">
        <f>IF('Design Fee'!DL95&gt;0,"✔","-")</f>
        <v>-</v>
      </c>
      <c r="AL89" s="144" t="str">
        <f>IF('Design Fee'!DM95&gt;0,"✔","-")</f>
        <v>-</v>
      </c>
      <c r="AM89" s="144" t="str">
        <f>IF('Design Fee'!DN95&gt;0,"✔","-")</f>
        <v>-</v>
      </c>
      <c r="AN89" s="144" t="str">
        <f>IF('Design Fee'!DP95&gt;0,"✔","-")</f>
        <v>-</v>
      </c>
      <c r="AO89" s="144" t="str">
        <f>IF('Design Fee'!DQ95&gt;0,"✔","-")</f>
        <v>-</v>
      </c>
      <c r="AP89" s="144" t="str">
        <f>IF('Design Fee'!DR95&gt;0,"✔","-")</f>
        <v>-</v>
      </c>
      <c r="AQ89" s="144" t="str">
        <f>IF('Design Fee'!DS95&gt;0,"✔","-")</f>
        <v>-</v>
      </c>
      <c r="AR89" s="144" t="str">
        <f>IF('Design Fee'!DT95&gt;0,"✔","-")</f>
        <v>-</v>
      </c>
      <c r="AS89" s="164"/>
      <c r="AT89" s="147" t="str">
        <f>IF('Design Fee'!EO95&gt;0,"✔","-")</f>
        <v>-</v>
      </c>
      <c r="AU89" s="146"/>
      <c r="AV89" s="162" t="str">
        <f>IF('Design Fee'!ET95&gt;0,"✔","-")</f>
        <v>-</v>
      </c>
      <c r="AW89" s="162" t="str">
        <f>IF('Design Fee'!EU95&gt;0,"✔","-")</f>
        <v>-</v>
      </c>
      <c r="AX89" s="162" t="str">
        <f>IF('Design Fee'!EV95&gt;0,"✔","-")</f>
        <v>-</v>
      </c>
      <c r="AY89" s="162" t="str">
        <f>IF('Design Fee'!EW95&gt;0,"✔","-")</f>
        <v>-</v>
      </c>
      <c r="AZ89" s="162" t="str">
        <f>IF('Design Fee'!EX95&gt;0,"✔","-")</f>
        <v>-</v>
      </c>
      <c r="BA89" s="162" t="str">
        <f>IF('Design Fee'!EZ95&gt;0,"✔","-")</f>
        <v>-</v>
      </c>
      <c r="BB89" s="162" t="str">
        <f>IF('Design Fee'!FA95&gt;0,"✔","-")</f>
        <v>-</v>
      </c>
      <c r="BC89" s="162" t="str">
        <f>IF('Design Fee'!FB95&gt;0,"✔","-")</f>
        <v>-</v>
      </c>
      <c r="BD89" s="162" t="str">
        <f>IF('Design Fee'!FC95&gt;0,"✔","-")</f>
        <v>-</v>
      </c>
      <c r="BE89" s="162" t="str">
        <f>IF('Design Fee'!FD95&gt;0,"✔","-")</f>
        <v>-</v>
      </c>
      <c r="BF89" s="127"/>
      <c r="BG89" s="144" t="str">
        <f>IF('Design Fee'!FY95&gt;0,"✔","-")</f>
        <v>-</v>
      </c>
      <c r="BH89" s="144" t="str">
        <f>IF('Design Fee'!FZ95&gt;0,"✔","-")</f>
        <v>-</v>
      </c>
      <c r="BI89" s="144" t="str">
        <f>IF('Design Fee'!GA95&gt;0,"✔","-")</f>
        <v>-</v>
      </c>
      <c r="BJ89" s="144" t="str">
        <f>IF('Design Fee'!GB95&gt;0,"✔","-")</f>
        <v>-</v>
      </c>
      <c r="BK89" s="144" t="str">
        <f>IF('Design Fee'!GC95&gt;0,"✔","-")</f>
        <v>-</v>
      </c>
      <c r="BL89" s="144" t="str">
        <f>IF('Design Fee'!GE95&gt;0,"✔","-")</f>
        <v>-</v>
      </c>
      <c r="BM89" s="144" t="str">
        <f>IF('Design Fee'!GF95&gt;0,"✔","-")</f>
        <v>-</v>
      </c>
      <c r="BN89" s="144" t="str">
        <f>IF('Design Fee'!GG95&gt;0,"✔","-")</f>
        <v>-</v>
      </c>
      <c r="BO89" s="144" t="str">
        <f>IF('Design Fee'!GH95&gt;0,"✔","-")</f>
        <v>-</v>
      </c>
      <c r="BP89" s="144" t="str">
        <f>IF('Design Fee'!GI95&gt;0,"✔","-")</f>
        <v>-</v>
      </c>
      <c r="BQ89" s="164"/>
      <c r="BR89" s="144" t="str">
        <f>IF('Design Fee'!HD95&gt;0,"✔","-")</f>
        <v>-</v>
      </c>
      <c r="BS89" s="144" t="str">
        <f>IF('Design Fee'!HE95&gt;0,"✔","-")</f>
        <v>-</v>
      </c>
      <c r="BT89" s="144" t="str">
        <f>IF('Design Fee'!HF95&gt;0,"✔","-")</f>
        <v>-</v>
      </c>
      <c r="BU89" s="144" t="str">
        <f>IF('Design Fee'!HG95&gt;0,"✔","-")</f>
        <v>-</v>
      </c>
      <c r="BV89" s="144" t="str">
        <f>IF('Design Fee'!HH95&gt;0,"✔","-")</f>
        <v>-</v>
      </c>
      <c r="BW89" s="144" t="str">
        <f>IF('Design Fee'!HJ95&gt;0,"✔","-")</f>
        <v>-</v>
      </c>
      <c r="BX89" s="144" t="str">
        <f>IF('Design Fee'!HK95&gt;0,"✔","-")</f>
        <v>-</v>
      </c>
      <c r="BY89" s="144" t="str">
        <f>IF('Design Fee'!HL95&gt;0,"✔","-")</f>
        <v>-</v>
      </c>
      <c r="BZ89" s="144" t="str">
        <f>IF('Design Fee'!HM95&gt;0,"✔","-")</f>
        <v>-</v>
      </c>
      <c r="CA89" s="144" t="str">
        <f>IF('Design Fee'!HN95&gt;0,"✔","-")</f>
        <v>-</v>
      </c>
      <c r="CB89" s="164"/>
      <c r="CC89" s="147" t="str">
        <f>IF('Design Fee'!II95&gt;0,"✔","-")</f>
        <v>-</v>
      </c>
      <c r="CD89" s="146"/>
      <c r="CE89" s="162" t="str">
        <f>IF('Design Fee'!IN95&gt;0,"✔","-")</f>
        <v>-</v>
      </c>
      <c r="CF89" s="162" t="str">
        <f>IF('Design Fee'!IO95&gt;0,"✔","-")</f>
        <v>-</v>
      </c>
      <c r="CG89" s="162" t="str">
        <f>IF('Design Fee'!IP95&gt;0,"✔","-")</f>
        <v>-</v>
      </c>
      <c r="CH89" s="162" t="str">
        <f>IF('Design Fee'!IQ95&gt;0,"✔","-")</f>
        <v>-</v>
      </c>
      <c r="CI89" s="162" t="str">
        <f>IF('Design Fee'!IR95&gt;0,"✔","-")</f>
        <v>-</v>
      </c>
      <c r="CJ89" s="162" t="str">
        <f>IF('Design Fee'!IT95&gt;0,"✔","-")</f>
        <v>-</v>
      </c>
      <c r="CK89" s="162" t="str">
        <f>IF('Design Fee'!IU95&gt;0,"✔","-")</f>
        <v>-</v>
      </c>
      <c r="CL89" s="162" t="str">
        <f>IF('Design Fee'!IV95&gt;0,"✔","-")</f>
        <v>-</v>
      </c>
      <c r="CM89" s="162" t="str">
        <f>IF('Design Fee'!IW95&gt;0,"✔","-")</f>
        <v>-</v>
      </c>
      <c r="CN89" s="162" t="str">
        <f>IF('Design Fee'!IX95&gt;0,"✔","-")</f>
        <v>-</v>
      </c>
      <c r="CO89" s="127"/>
      <c r="CP89" s="144" t="str">
        <f>IF('Design Fee'!JS95&gt;0,"✔","-")</f>
        <v>-</v>
      </c>
      <c r="CQ89" s="144" t="str">
        <f>IF('Design Fee'!JT95&gt;0,"✔","-")</f>
        <v>-</v>
      </c>
      <c r="CR89" s="144" t="str">
        <f>IF('Design Fee'!JU95&gt;0,"✔","-")</f>
        <v>-</v>
      </c>
      <c r="CS89" s="144" t="str">
        <f>IF('Design Fee'!JV95&gt;0,"✔","-")</f>
        <v>-</v>
      </c>
      <c r="CT89" s="144" t="str">
        <f>IF('Design Fee'!JW95&gt;0,"✔","-")</f>
        <v>-</v>
      </c>
      <c r="CU89" s="144" t="str">
        <f>IF('Design Fee'!JY95&gt;0,"✔","-")</f>
        <v>-</v>
      </c>
      <c r="CV89" s="144" t="str">
        <f>IF('Design Fee'!JZ95&gt;0,"✔","-")</f>
        <v>-</v>
      </c>
      <c r="CW89" s="144" t="str">
        <f>IF('Design Fee'!KA95&gt;0,"✔","-")</f>
        <v>-</v>
      </c>
      <c r="CX89" s="144" t="str">
        <f>IF('Design Fee'!KB95&gt;0,"✔","-")</f>
        <v>-</v>
      </c>
      <c r="CY89" s="144" t="str">
        <f>IF('Design Fee'!KC95&gt;0,"✔","-")</f>
        <v>-</v>
      </c>
      <c r="CZ89" s="164"/>
      <c r="DA89" s="144" t="str">
        <f>IF('Design Fee'!KX95&gt;0,"✔","-")</f>
        <v>-</v>
      </c>
      <c r="DB89" s="144" t="str">
        <f>IF('Design Fee'!KY95&gt;0,"✔","-")</f>
        <v>-</v>
      </c>
      <c r="DC89" s="144" t="str">
        <f>IF('Design Fee'!KZ95&gt;0,"✔","-")</f>
        <v>-</v>
      </c>
      <c r="DD89" s="144" t="str">
        <f>IF('Design Fee'!LA95&gt;0,"✔","-")</f>
        <v>-</v>
      </c>
      <c r="DE89" s="144" t="str">
        <f>IF('Design Fee'!LB95&gt;0,"✔","-")</f>
        <v>-</v>
      </c>
      <c r="DF89" s="144" t="str">
        <f>IF('Design Fee'!LD95&gt;0,"✔","-")</f>
        <v>-</v>
      </c>
      <c r="DG89" s="144" t="str">
        <f>IF('Design Fee'!LE95&gt;0,"✔","-")</f>
        <v>-</v>
      </c>
      <c r="DH89" s="144" t="str">
        <f>IF('Design Fee'!LF95&gt;0,"✔","-")</f>
        <v>-</v>
      </c>
      <c r="DI89" s="144" t="str">
        <f>IF('Design Fee'!LG95&gt;0,"✔","-")</f>
        <v>-</v>
      </c>
      <c r="DJ89" s="144" t="str">
        <f>IF('Design Fee'!LH95&gt;0,"✔","-")</f>
        <v>-</v>
      </c>
      <c r="DK89" s="164"/>
      <c r="DL89" s="147" t="str">
        <f>IF('Design Fee'!MC95&gt;0,"✔","-")</f>
        <v>✔</v>
      </c>
      <c r="DM89" s="146"/>
      <c r="DN89" s="162" t="str">
        <f>IF('Design Fee'!MH95&gt;0,"✔","-")</f>
        <v>✔</v>
      </c>
      <c r="DO89" s="162" t="str">
        <f>IF('Design Fee'!MI95&gt;0,"✔","-")</f>
        <v>-</v>
      </c>
      <c r="DP89" s="162" t="str">
        <f>IF('Design Fee'!MJ95&gt;0,"✔","-")</f>
        <v>-</v>
      </c>
      <c r="DQ89" s="162" t="str">
        <f>IF('Design Fee'!MK95&gt;0,"✔","-")</f>
        <v>✔</v>
      </c>
      <c r="DR89" s="162" t="str">
        <f>IF('Design Fee'!ML95&gt;0,"✔","-")</f>
        <v>-</v>
      </c>
      <c r="DS89" s="162" t="str">
        <f>IF('Design Fee'!MN95&gt;0,"✔","-")</f>
        <v>-</v>
      </c>
      <c r="DT89" s="162" t="str">
        <f>IF('Design Fee'!MO95&gt;0,"✔","-")</f>
        <v>-</v>
      </c>
      <c r="DU89" s="162" t="str">
        <f>IF('Design Fee'!MP95&gt;0,"✔","-")</f>
        <v>-</v>
      </c>
      <c r="DV89" s="162" t="str">
        <f>IF('Design Fee'!MQ95&gt;0,"✔","-")</f>
        <v>-</v>
      </c>
      <c r="DW89" s="162" t="str">
        <f>IF('Design Fee'!MR95&gt;0,"✔","-")</f>
        <v>-</v>
      </c>
      <c r="DX89" s="127"/>
      <c r="DY89" s="144" t="str">
        <f>IF('Design Fee'!NM95&gt;0,"✔","-")</f>
        <v>-</v>
      </c>
      <c r="DZ89" s="144" t="str">
        <f>IF('Design Fee'!NN95&gt;0,"✔","-")</f>
        <v>-</v>
      </c>
      <c r="EA89" s="144" t="str">
        <f>IF('Design Fee'!NO95&gt;0,"✔","-")</f>
        <v>-</v>
      </c>
      <c r="EB89" s="144" t="str">
        <f>IF('Design Fee'!NP95&gt;0,"✔","-")</f>
        <v>-</v>
      </c>
      <c r="EC89" s="144" t="str">
        <f>IF('Design Fee'!NQ95&gt;0,"✔","-")</f>
        <v>-</v>
      </c>
      <c r="ED89" s="144" t="str">
        <f>IF('Design Fee'!NS95&gt;0,"✔","-")</f>
        <v>-</v>
      </c>
      <c r="EE89" s="144" t="str">
        <f>IF('Design Fee'!NT95&gt;0,"✔","-")</f>
        <v>-</v>
      </c>
      <c r="EF89" s="144" t="str">
        <f>IF('Design Fee'!NU95&gt;0,"✔","-")</f>
        <v>-</v>
      </c>
      <c r="EG89" s="144" t="str">
        <f>IF('Design Fee'!NV95&gt;0,"✔","-")</f>
        <v>-</v>
      </c>
      <c r="EH89" s="144" t="str">
        <f>IF('Design Fee'!NW95&gt;0,"✔","-")</f>
        <v>-</v>
      </c>
      <c r="EI89" s="164"/>
      <c r="EJ89" s="144" t="str">
        <f>IF('Design Fee'!OR95&gt;0,"✔","-")</f>
        <v>-</v>
      </c>
      <c r="EK89" s="144" t="str">
        <f>IF('Design Fee'!OS95&gt;0,"✔","-")</f>
        <v>-</v>
      </c>
      <c r="EL89" s="144" t="str">
        <f>IF('Design Fee'!OT95&gt;0,"✔","-")</f>
        <v>-</v>
      </c>
      <c r="EM89" s="144" t="str">
        <f>IF('Design Fee'!OU95&gt;0,"✔","-")</f>
        <v>-</v>
      </c>
      <c r="EN89" s="144" t="str">
        <f>IF('Design Fee'!OV95&gt;0,"✔","-")</f>
        <v>-</v>
      </c>
      <c r="EO89" s="144" t="str">
        <f>IF('Design Fee'!OX95&gt;0,"✔","-")</f>
        <v>-</v>
      </c>
      <c r="EP89" s="144" t="str">
        <f>IF('Design Fee'!OY95&gt;0,"✔","-")</f>
        <v>-</v>
      </c>
      <c r="EQ89" s="144" t="str">
        <f>IF('Design Fee'!OZ95&gt;0,"✔","-")</f>
        <v>-</v>
      </c>
      <c r="ER89" s="144" t="str">
        <f>IF('Design Fee'!PA95&gt;0,"✔","-")</f>
        <v>-</v>
      </c>
      <c r="ES89" s="144" t="str">
        <f>IF('Design Fee'!PB95&gt;0,"✔","-")</f>
        <v>-</v>
      </c>
      <c r="ET89" s="164"/>
    </row>
    <row r="90" spans="2:150" ht="11.85" hidden="1" customHeight="1" outlineLevel="2">
      <c r="B90" s="161"/>
      <c r="C90" s="161" t="s">
        <v>121</v>
      </c>
      <c r="D90" s="78" t="s">
        <v>122</v>
      </c>
      <c r="F90" s="554">
        <f>COUNTIF('Design Fee'!AU96,"&gt;0")+COUNTIF('Design Fee'!EO96,"&gt;0")+COUNTIF('Design Fee'!II96,"&gt;0")+COUNTIF('Design Fee'!ME96,"&gt;0")</f>
        <v>2</v>
      </c>
      <c r="G90" s="554">
        <f>COUNTIF('Design Fee'!AX96,"&gt;0")+COUNTIF('Design Fee'!ER96,"&gt;0")+COUNTIF('Design Fee'!IL96,"&gt;0")+COUNTIF('Design Fee'!MF96,"&gt;0")</f>
        <v>0</v>
      </c>
      <c r="H90" s="554">
        <f>COUNTIF('Design Fee'!AY96,"&gt;0")+COUNTIF('Design Fee'!ES96,"&gt;0")+COUNTIF('Design Fee'!IM96,"&gt;0")+COUNTIF('Design Fee'!MG96,"&gt;0")</f>
        <v>0</v>
      </c>
      <c r="I90" s="560">
        <f t="shared" si="170"/>
        <v>2</v>
      </c>
      <c r="J90" s="78"/>
      <c r="K90" s="147" t="str">
        <f>IF('Design Fee'!AU96&gt;0,"✔","-")</f>
        <v>✔</v>
      </c>
      <c r="L90" s="140"/>
      <c r="M90" s="162" t="str">
        <f>IF('Design Fee'!AZ96&gt;0,"✔","-")</f>
        <v>✔</v>
      </c>
      <c r="N90" s="162" t="str">
        <f>IF('Design Fee'!BA96&gt;0,"✔","-")</f>
        <v>-</v>
      </c>
      <c r="O90" s="162" t="str">
        <f>IF('Design Fee'!BB96&gt;0,"✔","-")</f>
        <v>-</v>
      </c>
      <c r="P90" s="162" t="str">
        <f>IF('Design Fee'!BC96&gt;0,"✔","-")</f>
        <v>✔</v>
      </c>
      <c r="Q90" s="162" t="str">
        <f>IF('Design Fee'!BD96&gt;0,"✔","-")</f>
        <v>-</v>
      </c>
      <c r="R90" s="162" t="str">
        <f>IF('Design Fee'!BF96&gt;0,"✔","-")</f>
        <v>-</v>
      </c>
      <c r="S90" s="162" t="str">
        <f>IF('Design Fee'!BG96&gt;0,"✔","-")</f>
        <v>-</v>
      </c>
      <c r="T90" s="162" t="str">
        <f>IF('Design Fee'!BH96&gt;0,"✔","-")</f>
        <v>-</v>
      </c>
      <c r="U90" s="162" t="str">
        <f>IF('Design Fee'!BI96&gt;0,"✔","-")</f>
        <v>-</v>
      </c>
      <c r="V90" s="162" t="str">
        <f>IF('Design Fee'!BJ96&gt;0,"✔","-")</f>
        <v>-</v>
      </c>
      <c r="W90" s="348"/>
      <c r="X90" s="144" t="str">
        <f>IF('Design Fee'!CE96&gt;0,"✔","-")</f>
        <v>-</v>
      </c>
      <c r="Y90" s="144" t="str">
        <f>IF('Design Fee'!CF96&gt;0,"✔","-")</f>
        <v>-</v>
      </c>
      <c r="Z90" s="144" t="str">
        <f>IF('Design Fee'!CG96&gt;0,"✔","-")</f>
        <v>-</v>
      </c>
      <c r="AA90" s="144" t="str">
        <f>IF('Design Fee'!CH96&gt;0,"✔","-")</f>
        <v>-</v>
      </c>
      <c r="AB90" s="144" t="str">
        <f>IF('Design Fee'!CI96&gt;0,"✔","-")</f>
        <v>-</v>
      </c>
      <c r="AC90" s="144" t="str">
        <f>IF('Design Fee'!CK96&gt;0,"✔","-")</f>
        <v>-</v>
      </c>
      <c r="AD90" s="144" t="str">
        <f>IF('Design Fee'!CL96&gt;0,"✔","-")</f>
        <v>-</v>
      </c>
      <c r="AE90" s="144" t="str">
        <f>IF('Design Fee'!CM96&gt;0,"✔","-")</f>
        <v>-</v>
      </c>
      <c r="AF90" s="144" t="str">
        <f>IF('Design Fee'!CN96&gt;0,"✔","-")</f>
        <v>-</v>
      </c>
      <c r="AG90" s="144" t="str">
        <f>IF('Design Fee'!CO96&gt;0,"✔","-")</f>
        <v>-</v>
      </c>
      <c r="AH90" s="164"/>
      <c r="AI90" s="144" t="str">
        <f>IF('Design Fee'!DJ96&gt;0,"✔","-")</f>
        <v>-</v>
      </c>
      <c r="AJ90" s="144" t="str">
        <f>IF('Design Fee'!DK96&gt;0,"✔","-")</f>
        <v>-</v>
      </c>
      <c r="AK90" s="144" t="str">
        <f>IF('Design Fee'!DL96&gt;0,"✔","-")</f>
        <v>-</v>
      </c>
      <c r="AL90" s="144" t="str">
        <f>IF('Design Fee'!DM96&gt;0,"✔","-")</f>
        <v>-</v>
      </c>
      <c r="AM90" s="144" t="str">
        <f>IF('Design Fee'!DN96&gt;0,"✔","-")</f>
        <v>-</v>
      </c>
      <c r="AN90" s="144" t="str">
        <f>IF('Design Fee'!DP96&gt;0,"✔","-")</f>
        <v>-</v>
      </c>
      <c r="AO90" s="144" t="str">
        <f>IF('Design Fee'!DQ96&gt;0,"✔","-")</f>
        <v>-</v>
      </c>
      <c r="AP90" s="144" t="str">
        <f>IF('Design Fee'!DR96&gt;0,"✔","-")</f>
        <v>-</v>
      </c>
      <c r="AQ90" s="144" t="str">
        <f>IF('Design Fee'!DS96&gt;0,"✔","-")</f>
        <v>-</v>
      </c>
      <c r="AR90" s="144" t="str">
        <f>IF('Design Fee'!DT96&gt;0,"✔","-")</f>
        <v>-</v>
      </c>
      <c r="AS90" s="164"/>
      <c r="AT90" s="147" t="str">
        <f>IF('Design Fee'!EO96&gt;0,"✔","-")</f>
        <v>-</v>
      </c>
      <c r="AU90" s="146"/>
      <c r="AV90" s="162" t="str">
        <f>IF('Design Fee'!ET96&gt;0,"✔","-")</f>
        <v>-</v>
      </c>
      <c r="AW90" s="162" t="str">
        <f>IF('Design Fee'!EU96&gt;0,"✔","-")</f>
        <v>-</v>
      </c>
      <c r="AX90" s="162" t="str">
        <f>IF('Design Fee'!EV96&gt;0,"✔","-")</f>
        <v>-</v>
      </c>
      <c r="AY90" s="162" t="str">
        <f>IF('Design Fee'!EW96&gt;0,"✔","-")</f>
        <v>-</v>
      </c>
      <c r="AZ90" s="162" t="str">
        <f>IF('Design Fee'!EX96&gt;0,"✔","-")</f>
        <v>-</v>
      </c>
      <c r="BA90" s="162" t="str">
        <f>IF('Design Fee'!EZ96&gt;0,"✔","-")</f>
        <v>-</v>
      </c>
      <c r="BB90" s="162" t="str">
        <f>IF('Design Fee'!FA96&gt;0,"✔","-")</f>
        <v>-</v>
      </c>
      <c r="BC90" s="162" t="str">
        <f>IF('Design Fee'!FB96&gt;0,"✔","-")</f>
        <v>-</v>
      </c>
      <c r="BD90" s="162" t="str">
        <f>IF('Design Fee'!FC96&gt;0,"✔","-")</f>
        <v>-</v>
      </c>
      <c r="BE90" s="162" t="str">
        <f>IF('Design Fee'!FD96&gt;0,"✔","-")</f>
        <v>-</v>
      </c>
      <c r="BF90" s="127"/>
      <c r="BG90" s="144" t="str">
        <f>IF('Design Fee'!FY96&gt;0,"✔","-")</f>
        <v>-</v>
      </c>
      <c r="BH90" s="144" t="str">
        <f>IF('Design Fee'!FZ96&gt;0,"✔","-")</f>
        <v>-</v>
      </c>
      <c r="BI90" s="144" t="str">
        <f>IF('Design Fee'!GA96&gt;0,"✔","-")</f>
        <v>-</v>
      </c>
      <c r="BJ90" s="144" t="str">
        <f>IF('Design Fee'!GB96&gt;0,"✔","-")</f>
        <v>-</v>
      </c>
      <c r="BK90" s="144" t="str">
        <f>IF('Design Fee'!GC96&gt;0,"✔","-")</f>
        <v>-</v>
      </c>
      <c r="BL90" s="144" t="str">
        <f>IF('Design Fee'!GE96&gt;0,"✔","-")</f>
        <v>-</v>
      </c>
      <c r="BM90" s="144" t="str">
        <f>IF('Design Fee'!GF96&gt;0,"✔","-")</f>
        <v>-</v>
      </c>
      <c r="BN90" s="144" t="str">
        <f>IF('Design Fee'!GG96&gt;0,"✔","-")</f>
        <v>-</v>
      </c>
      <c r="BO90" s="144" t="str">
        <f>IF('Design Fee'!GH96&gt;0,"✔","-")</f>
        <v>-</v>
      </c>
      <c r="BP90" s="144" t="str">
        <f>IF('Design Fee'!GI96&gt;0,"✔","-")</f>
        <v>-</v>
      </c>
      <c r="BQ90" s="164"/>
      <c r="BR90" s="144" t="str">
        <f>IF('Design Fee'!HD96&gt;0,"✔","-")</f>
        <v>-</v>
      </c>
      <c r="BS90" s="144" t="str">
        <f>IF('Design Fee'!HE96&gt;0,"✔","-")</f>
        <v>-</v>
      </c>
      <c r="BT90" s="144" t="str">
        <f>IF('Design Fee'!HF96&gt;0,"✔","-")</f>
        <v>-</v>
      </c>
      <c r="BU90" s="144" t="str">
        <f>IF('Design Fee'!HG96&gt;0,"✔","-")</f>
        <v>-</v>
      </c>
      <c r="BV90" s="144" t="str">
        <f>IF('Design Fee'!HH96&gt;0,"✔","-")</f>
        <v>-</v>
      </c>
      <c r="BW90" s="144" t="str">
        <f>IF('Design Fee'!HJ96&gt;0,"✔","-")</f>
        <v>-</v>
      </c>
      <c r="BX90" s="144" t="str">
        <f>IF('Design Fee'!HK96&gt;0,"✔","-")</f>
        <v>-</v>
      </c>
      <c r="BY90" s="144" t="str">
        <f>IF('Design Fee'!HL96&gt;0,"✔","-")</f>
        <v>-</v>
      </c>
      <c r="BZ90" s="144" t="str">
        <f>IF('Design Fee'!HM96&gt;0,"✔","-")</f>
        <v>-</v>
      </c>
      <c r="CA90" s="144" t="str">
        <f>IF('Design Fee'!HN96&gt;0,"✔","-")</f>
        <v>-</v>
      </c>
      <c r="CB90" s="164"/>
      <c r="CC90" s="147" t="str">
        <f>IF('Design Fee'!II96&gt;0,"✔","-")</f>
        <v>✔</v>
      </c>
      <c r="CD90" s="146"/>
      <c r="CE90" s="162" t="str">
        <f>IF('Design Fee'!IN96&gt;0,"✔","-")</f>
        <v>✔</v>
      </c>
      <c r="CF90" s="162" t="str">
        <f>IF('Design Fee'!IO96&gt;0,"✔","-")</f>
        <v>-</v>
      </c>
      <c r="CG90" s="162" t="str">
        <f>IF('Design Fee'!IP96&gt;0,"✔","-")</f>
        <v>-</v>
      </c>
      <c r="CH90" s="162" t="str">
        <f>IF('Design Fee'!IQ96&gt;0,"✔","-")</f>
        <v>-</v>
      </c>
      <c r="CI90" s="162" t="str">
        <f>IF('Design Fee'!IR96&gt;0,"✔","-")</f>
        <v>✔</v>
      </c>
      <c r="CJ90" s="162" t="str">
        <f>IF('Design Fee'!IT96&gt;0,"✔","-")</f>
        <v>-</v>
      </c>
      <c r="CK90" s="162" t="str">
        <f>IF('Design Fee'!IU96&gt;0,"✔","-")</f>
        <v>-</v>
      </c>
      <c r="CL90" s="162" t="str">
        <f>IF('Design Fee'!IV96&gt;0,"✔","-")</f>
        <v>-</v>
      </c>
      <c r="CM90" s="162" t="str">
        <f>IF('Design Fee'!IW96&gt;0,"✔","-")</f>
        <v>-</v>
      </c>
      <c r="CN90" s="162" t="str">
        <f>IF('Design Fee'!IX96&gt;0,"✔","-")</f>
        <v>-</v>
      </c>
      <c r="CO90" s="127"/>
      <c r="CP90" s="144" t="str">
        <f>IF('Design Fee'!JS96&gt;0,"✔","-")</f>
        <v>-</v>
      </c>
      <c r="CQ90" s="144" t="str">
        <f>IF('Design Fee'!JT96&gt;0,"✔","-")</f>
        <v>-</v>
      </c>
      <c r="CR90" s="144" t="str">
        <f>IF('Design Fee'!JU96&gt;0,"✔","-")</f>
        <v>-</v>
      </c>
      <c r="CS90" s="144" t="str">
        <f>IF('Design Fee'!JV96&gt;0,"✔","-")</f>
        <v>-</v>
      </c>
      <c r="CT90" s="144" t="str">
        <f>IF('Design Fee'!JW96&gt;0,"✔","-")</f>
        <v>-</v>
      </c>
      <c r="CU90" s="144" t="str">
        <f>IF('Design Fee'!JY96&gt;0,"✔","-")</f>
        <v>-</v>
      </c>
      <c r="CV90" s="144" t="str">
        <f>IF('Design Fee'!JZ96&gt;0,"✔","-")</f>
        <v>-</v>
      </c>
      <c r="CW90" s="144" t="str">
        <f>IF('Design Fee'!KA96&gt;0,"✔","-")</f>
        <v>-</v>
      </c>
      <c r="CX90" s="144" t="str">
        <f>IF('Design Fee'!KB96&gt;0,"✔","-")</f>
        <v>-</v>
      </c>
      <c r="CY90" s="144" t="str">
        <f>IF('Design Fee'!KC96&gt;0,"✔","-")</f>
        <v>-</v>
      </c>
      <c r="CZ90" s="164"/>
      <c r="DA90" s="144" t="str">
        <f>IF('Design Fee'!KX96&gt;0,"✔","-")</f>
        <v>-</v>
      </c>
      <c r="DB90" s="144" t="str">
        <f>IF('Design Fee'!KY96&gt;0,"✔","-")</f>
        <v>-</v>
      </c>
      <c r="DC90" s="144" t="str">
        <f>IF('Design Fee'!KZ96&gt;0,"✔","-")</f>
        <v>-</v>
      </c>
      <c r="DD90" s="144" t="str">
        <f>IF('Design Fee'!LA96&gt;0,"✔","-")</f>
        <v>-</v>
      </c>
      <c r="DE90" s="144" t="str">
        <f>IF('Design Fee'!LB96&gt;0,"✔","-")</f>
        <v>-</v>
      </c>
      <c r="DF90" s="144" t="str">
        <f>IF('Design Fee'!LD96&gt;0,"✔","-")</f>
        <v>-</v>
      </c>
      <c r="DG90" s="144" t="str">
        <f>IF('Design Fee'!LE96&gt;0,"✔","-")</f>
        <v>-</v>
      </c>
      <c r="DH90" s="144" t="str">
        <f>IF('Design Fee'!LF96&gt;0,"✔","-")</f>
        <v>-</v>
      </c>
      <c r="DI90" s="144" t="str">
        <f>IF('Design Fee'!LG96&gt;0,"✔","-")</f>
        <v>-</v>
      </c>
      <c r="DJ90" s="144" t="str">
        <f>IF('Design Fee'!LH96&gt;0,"✔","-")</f>
        <v>-</v>
      </c>
      <c r="DK90" s="164"/>
      <c r="DL90" s="147" t="str">
        <f>IF('Design Fee'!MC96&gt;0,"✔","-")</f>
        <v>-</v>
      </c>
      <c r="DM90" s="146"/>
      <c r="DN90" s="162" t="str">
        <f>IF('Design Fee'!MH96&gt;0,"✔","-")</f>
        <v>-</v>
      </c>
      <c r="DO90" s="162" t="str">
        <f>IF('Design Fee'!MI96&gt;0,"✔","-")</f>
        <v>-</v>
      </c>
      <c r="DP90" s="162" t="str">
        <f>IF('Design Fee'!MJ96&gt;0,"✔","-")</f>
        <v>-</v>
      </c>
      <c r="DQ90" s="162" t="str">
        <f>IF('Design Fee'!MK96&gt;0,"✔","-")</f>
        <v>-</v>
      </c>
      <c r="DR90" s="162" t="str">
        <f>IF('Design Fee'!ML96&gt;0,"✔","-")</f>
        <v>-</v>
      </c>
      <c r="DS90" s="162" t="str">
        <f>IF('Design Fee'!MN96&gt;0,"✔","-")</f>
        <v>-</v>
      </c>
      <c r="DT90" s="162" t="str">
        <f>IF('Design Fee'!MO96&gt;0,"✔","-")</f>
        <v>-</v>
      </c>
      <c r="DU90" s="162" t="str">
        <f>IF('Design Fee'!MP96&gt;0,"✔","-")</f>
        <v>-</v>
      </c>
      <c r="DV90" s="162" t="str">
        <f>IF('Design Fee'!MQ96&gt;0,"✔","-")</f>
        <v>-</v>
      </c>
      <c r="DW90" s="162" t="str">
        <f>IF('Design Fee'!MR96&gt;0,"✔","-")</f>
        <v>-</v>
      </c>
      <c r="DX90" s="127"/>
      <c r="DY90" s="144" t="str">
        <f>IF('Design Fee'!NM96&gt;0,"✔","-")</f>
        <v>-</v>
      </c>
      <c r="DZ90" s="144" t="str">
        <f>IF('Design Fee'!NN96&gt;0,"✔","-")</f>
        <v>-</v>
      </c>
      <c r="EA90" s="144" t="str">
        <f>IF('Design Fee'!NO96&gt;0,"✔","-")</f>
        <v>-</v>
      </c>
      <c r="EB90" s="144" t="str">
        <f>IF('Design Fee'!NP96&gt;0,"✔","-")</f>
        <v>-</v>
      </c>
      <c r="EC90" s="144" t="str">
        <f>IF('Design Fee'!NQ96&gt;0,"✔","-")</f>
        <v>-</v>
      </c>
      <c r="ED90" s="144" t="str">
        <f>IF('Design Fee'!NS96&gt;0,"✔","-")</f>
        <v>-</v>
      </c>
      <c r="EE90" s="144" t="str">
        <f>IF('Design Fee'!NT96&gt;0,"✔","-")</f>
        <v>-</v>
      </c>
      <c r="EF90" s="144" t="str">
        <f>IF('Design Fee'!NU96&gt;0,"✔","-")</f>
        <v>-</v>
      </c>
      <c r="EG90" s="144" t="str">
        <f>IF('Design Fee'!NV96&gt;0,"✔","-")</f>
        <v>-</v>
      </c>
      <c r="EH90" s="144" t="str">
        <f>IF('Design Fee'!NW96&gt;0,"✔","-")</f>
        <v>-</v>
      </c>
      <c r="EI90" s="164"/>
      <c r="EJ90" s="144" t="str">
        <f>IF('Design Fee'!OR96&gt;0,"✔","-")</f>
        <v>-</v>
      </c>
      <c r="EK90" s="144" t="str">
        <f>IF('Design Fee'!OS96&gt;0,"✔","-")</f>
        <v>-</v>
      </c>
      <c r="EL90" s="144" t="str">
        <f>IF('Design Fee'!OT96&gt;0,"✔","-")</f>
        <v>-</v>
      </c>
      <c r="EM90" s="144" t="str">
        <f>IF('Design Fee'!OU96&gt;0,"✔","-")</f>
        <v>-</v>
      </c>
      <c r="EN90" s="144" t="str">
        <f>IF('Design Fee'!OV96&gt;0,"✔","-")</f>
        <v>-</v>
      </c>
      <c r="EO90" s="144" t="str">
        <f>IF('Design Fee'!OX96&gt;0,"✔","-")</f>
        <v>-</v>
      </c>
      <c r="EP90" s="144" t="str">
        <f>IF('Design Fee'!OY96&gt;0,"✔","-")</f>
        <v>-</v>
      </c>
      <c r="EQ90" s="144" t="str">
        <f>IF('Design Fee'!OZ96&gt;0,"✔","-")</f>
        <v>-</v>
      </c>
      <c r="ER90" s="144" t="str">
        <f>IF('Design Fee'!PA96&gt;0,"✔","-")</f>
        <v>-</v>
      </c>
      <c r="ES90" s="144" t="str">
        <f>IF('Design Fee'!PB96&gt;0,"✔","-")</f>
        <v>-</v>
      </c>
      <c r="ET90" s="164"/>
    </row>
    <row r="91" spans="2:150" ht="3" customHeight="1">
      <c r="D91" s="108"/>
      <c r="E91" s="108"/>
      <c r="F91" s="392"/>
      <c r="G91" s="392"/>
      <c r="H91" s="392"/>
      <c r="I91" s="571"/>
      <c r="J91" s="109"/>
      <c r="L91" s="110"/>
      <c r="M91" s="158"/>
      <c r="N91" s="143"/>
      <c r="O91" s="143"/>
      <c r="P91" s="143"/>
      <c r="Q91" s="143"/>
      <c r="R91" s="124"/>
      <c r="S91" s="124"/>
      <c r="T91" s="124"/>
      <c r="U91" s="124"/>
      <c r="V91" s="124"/>
      <c r="W91" s="348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  <c r="AP91" s="126"/>
      <c r="AQ91" s="126"/>
      <c r="AR91" s="126"/>
      <c r="AS91" s="145"/>
      <c r="AU91" s="100"/>
      <c r="AV91" s="126"/>
      <c r="AW91" s="126"/>
      <c r="AX91" s="126"/>
      <c r="AY91" s="126"/>
      <c r="AZ91" s="126"/>
      <c r="BA91" s="126"/>
      <c r="BB91" s="126"/>
      <c r="BC91" s="126"/>
      <c r="BD91" s="126"/>
      <c r="BE91" s="126"/>
      <c r="BF91" s="127"/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45"/>
      <c r="BR91" s="126"/>
      <c r="BS91" s="126"/>
      <c r="BT91" s="126"/>
      <c r="BU91" s="126"/>
      <c r="BV91" s="126"/>
      <c r="BW91" s="126"/>
      <c r="BX91" s="126"/>
      <c r="BY91" s="126"/>
      <c r="BZ91" s="126"/>
      <c r="CA91" s="126"/>
      <c r="CB91" s="145"/>
      <c r="CD91" s="100"/>
      <c r="CE91" s="126"/>
      <c r="CF91" s="126"/>
      <c r="CG91" s="126"/>
      <c r="CH91" s="126"/>
      <c r="CI91" s="126"/>
      <c r="CJ91" s="126"/>
      <c r="CK91" s="126"/>
      <c r="CL91" s="126"/>
      <c r="CM91" s="126"/>
      <c r="CN91" s="126"/>
      <c r="CO91" s="127"/>
      <c r="CP91" s="126"/>
      <c r="CQ91" s="126"/>
      <c r="CR91" s="126"/>
      <c r="CS91" s="126"/>
      <c r="CT91" s="126"/>
      <c r="CU91" s="126"/>
      <c r="CV91" s="126"/>
      <c r="CW91" s="126"/>
      <c r="CX91" s="126"/>
      <c r="CY91" s="126"/>
      <c r="CZ91" s="145"/>
      <c r="DA91" s="126"/>
      <c r="DB91" s="126"/>
      <c r="DC91" s="126"/>
      <c r="DD91" s="126"/>
      <c r="DE91" s="126"/>
      <c r="DF91" s="126"/>
      <c r="DG91" s="126"/>
      <c r="DH91" s="126"/>
      <c r="DI91" s="126"/>
      <c r="DJ91" s="126"/>
      <c r="DK91" s="145"/>
      <c r="DM91" s="100"/>
      <c r="DN91" s="126"/>
      <c r="DO91" s="126"/>
      <c r="DP91" s="126"/>
      <c r="DQ91" s="126"/>
      <c r="DR91" s="126"/>
      <c r="DS91" s="126"/>
      <c r="DT91" s="126"/>
      <c r="DU91" s="126"/>
      <c r="DV91" s="126"/>
      <c r="DW91" s="126"/>
      <c r="DX91" s="127"/>
      <c r="DY91" s="126"/>
      <c r="DZ91" s="126"/>
      <c r="EA91" s="126"/>
      <c r="EB91" s="126"/>
      <c r="EC91" s="126"/>
      <c r="ED91" s="126"/>
      <c r="EE91" s="126"/>
      <c r="EF91" s="126"/>
      <c r="EG91" s="126"/>
      <c r="EH91" s="126"/>
      <c r="EI91" s="145"/>
      <c r="EJ91" s="126"/>
      <c r="EK91" s="126"/>
      <c r="EL91" s="126"/>
      <c r="EM91" s="126"/>
      <c r="EN91" s="126"/>
      <c r="EO91" s="126"/>
      <c r="EP91" s="126"/>
      <c r="EQ91" s="126"/>
      <c r="ER91" s="126"/>
      <c r="ES91" s="126"/>
      <c r="ET91" s="145"/>
    </row>
    <row r="92" spans="2:150" ht="18" collapsed="1">
      <c r="B92" s="76"/>
      <c r="C92" s="719" t="s">
        <v>123</v>
      </c>
      <c r="D92" s="719"/>
      <c r="E92" s="388"/>
      <c r="F92" s="394">
        <f>F94</f>
        <v>4</v>
      </c>
      <c r="G92" s="394">
        <f t="shared" ref="G92:I92" si="171">G94</f>
        <v>0</v>
      </c>
      <c r="H92" s="394">
        <f t="shared" ref="H92" si="172">H94</f>
        <v>0</v>
      </c>
      <c r="I92" s="567">
        <f t="shared" si="171"/>
        <v>4</v>
      </c>
      <c r="J92" s="109"/>
      <c r="K92" s="567"/>
      <c r="L92" s="110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347"/>
      <c r="X92" s="567"/>
      <c r="Y92" s="567"/>
      <c r="Z92" s="567"/>
      <c r="AA92" s="567"/>
      <c r="AB92" s="567"/>
      <c r="AC92" s="567"/>
      <c r="AD92" s="567"/>
      <c r="AE92" s="567"/>
      <c r="AF92" s="567"/>
      <c r="AG92" s="567"/>
      <c r="AH92" s="107"/>
      <c r="AI92" s="567"/>
      <c r="AJ92" s="567"/>
      <c r="AK92" s="567"/>
      <c r="AL92" s="567"/>
      <c r="AM92" s="567"/>
      <c r="AN92" s="567"/>
      <c r="AO92" s="567"/>
      <c r="AP92" s="567"/>
      <c r="AQ92" s="567"/>
      <c r="AR92" s="567"/>
      <c r="AS92" s="107"/>
      <c r="AT92" s="567"/>
      <c r="AU92" s="110"/>
      <c r="AV92" s="567"/>
      <c r="AW92" s="567"/>
      <c r="AX92" s="567"/>
      <c r="AY92" s="567"/>
      <c r="AZ92" s="567"/>
      <c r="BA92" s="567"/>
      <c r="BB92" s="567"/>
      <c r="BC92" s="567"/>
      <c r="BD92" s="567"/>
      <c r="BE92" s="567"/>
      <c r="BF92" s="347"/>
      <c r="BG92" s="567"/>
      <c r="BH92" s="567"/>
      <c r="BI92" s="567"/>
      <c r="BJ92" s="567"/>
      <c r="BK92" s="567"/>
      <c r="BL92" s="567"/>
      <c r="BM92" s="567"/>
      <c r="BN92" s="567"/>
      <c r="BO92" s="567"/>
      <c r="BP92" s="567"/>
      <c r="BQ92" s="107"/>
      <c r="BR92" s="567"/>
      <c r="BS92" s="567"/>
      <c r="BT92" s="567"/>
      <c r="BU92" s="567"/>
      <c r="BV92" s="567"/>
      <c r="BW92" s="567"/>
      <c r="BX92" s="567"/>
      <c r="BY92" s="567"/>
      <c r="BZ92" s="567"/>
      <c r="CA92" s="567"/>
      <c r="CB92" s="107"/>
      <c r="CC92" s="567"/>
      <c r="CD92" s="110"/>
      <c r="CE92" s="567"/>
      <c r="CF92" s="567"/>
      <c r="CG92" s="567"/>
      <c r="CH92" s="567"/>
      <c r="CI92" s="567"/>
      <c r="CJ92" s="567"/>
      <c r="CK92" s="567"/>
      <c r="CL92" s="567"/>
      <c r="CM92" s="567"/>
      <c r="CN92" s="567"/>
      <c r="CO92" s="347"/>
      <c r="CP92" s="567"/>
      <c r="CQ92" s="567"/>
      <c r="CR92" s="567"/>
      <c r="CS92" s="567"/>
      <c r="CT92" s="567"/>
      <c r="CU92" s="567"/>
      <c r="CV92" s="567"/>
      <c r="CW92" s="567"/>
      <c r="CX92" s="567"/>
      <c r="CY92" s="567"/>
      <c r="CZ92" s="107"/>
      <c r="DA92" s="567"/>
      <c r="DB92" s="567"/>
      <c r="DC92" s="567"/>
      <c r="DD92" s="567"/>
      <c r="DE92" s="567"/>
      <c r="DF92" s="567"/>
      <c r="DG92" s="567"/>
      <c r="DH92" s="567"/>
      <c r="DI92" s="567"/>
      <c r="DJ92" s="567"/>
      <c r="DK92" s="107"/>
      <c r="DL92" s="567"/>
      <c r="DM92" s="110"/>
      <c r="DN92" s="567"/>
      <c r="DO92" s="567"/>
      <c r="DP92" s="567"/>
      <c r="DQ92" s="567"/>
      <c r="DR92" s="567"/>
      <c r="DS92" s="567"/>
      <c r="DT92" s="567"/>
      <c r="DU92" s="567"/>
      <c r="DV92" s="567"/>
      <c r="DW92" s="567"/>
      <c r="DX92" s="347"/>
      <c r="DY92" s="567"/>
      <c r="DZ92" s="567"/>
      <c r="EA92" s="567"/>
      <c r="EB92" s="567"/>
      <c r="EC92" s="567"/>
      <c r="ED92" s="567"/>
      <c r="EE92" s="567"/>
      <c r="EF92" s="567"/>
      <c r="EG92" s="567"/>
      <c r="EH92" s="567"/>
      <c r="EI92" s="107"/>
      <c r="EJ92" s="567"/>
      <c r="EK92" s="567"/>
      <c r="EL92" s="567"/>
      <c r="EM92" s="567"/>
      <c r="EN92" s="567"/>
      <c r="EO92" s="567"/>
      <c r="EP92" s="567"/>
      <c r="EQ92" s="567"/>
      <c r="ER92" s="567"/>
      <c r="ES92" s="567"/>
      <c r="ET92" s="145"/>
    </row>
    <row r="93" spans="2:150" ht="3" hidden="1" customHeight="1" outlineLevel="1">
      <c r="D93" s="108"/>
      <c r="E93" s="108"/>
      <c r="F93" s="392"/>
      <c r="G93" s="392"/>
      <c r="H93" s="392"/>
      <c r="I93" s="571"/>
      <c r="J93" s="109"/>
      <c r="L93" s="110"/>
      <c r="M93" s="126"/>
      <c r="N93" s="126"/>
      <c r="O93" s="126"/>
      <c r="P93" s="126"/>
      <c r="Q93" s="126"/>
      <c r="R93" s="124"/>
      <c r="S93" s="124"/>
      <c r="T93" s="124"/>
      <c r="U93" s="124"/>
      <c r="V93" s="124"/>
      <c r="W93" s="348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  <c r="AP93" s="126"/>
      <c r="AQ93" s="126"/>
      <c r="AR93" s="126"/>
      <c r="AS93" s="145"/>
      <c r="AU93" s="100"/>
      <c r="AV93" s="126"/>
      <c r="AW93" s="126"/>
      <c r="AX93" s="126"/>
      <c r="AY93" s="126"/>
      <c r="AZ93" s="126"/>
      <c r="BA93" s="126"/>
      <c r="BB93" s="126"/>
      <c r="BC93" s="126"/>
      <c r="BD93" s="126"/>
      <c r="BE93" s="126"/>
      <c r="BF93" s="127"/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45"/>
      <c r="BR93" s="126"/>
      <c r="BS93" s="126"/>
      <c r="BT93" s="126"/>
      <c r="BU93" s="126"/>
      <c r="BV93" s="126"/>
      <c r="BW93" s="126"/>
      <c r="BX93" s="126"/>
      <c r="BY93" s="126"/>
      <c r="BZ93" s="126"/>
      <c r="CA93" s="126"/>
      <c r="CB93" s="145"/>
      <c r="CD93" s="100"/>
      <c r="CE93" s="126"/>
      <c r="CF93" s="126"/>
      <c r="CG93" s="126"/>
      <c r="CH93" s="126"/>
      <c r="CI93" s="126"/>
      <c r="CJ93" s="126"/>
      <c r="CK93" s="126"/>
      <c r="CL93" s="126"/>
      <c r="CM93" s="126"/>
      <c r="CN93" s="126"/>
      <c r="CO93" s="127"/>
      <c r="CP93" s="126"/>
      <c r="CQ93" s="126"/>
      <c r="CR93" s="126"/>
      <c r="CS93" s="126"/>
      <c r="CT93" s="126"/>
      <c r="CU93" s="126"/>
      <c r="CV93" s="126"/>
      <c r="CW93" s="126"/>
      <c r="CX93" s="126"/>
      <c r="CY93" s="126"/>
      <c r="CZ93" s="145"/>
      <c r="DA93" s="126"/>
      <c r="DB93" s="126"/>
      <c r="DC93" s="126"/>
      <c r="DD93" s="126"/>
      <c r="DE93" s="126"/>
      <c r="DF93" s="126"/>
      <c r="DG93" s="126"/>
      <c r="DH93" s="126"/>
      <c r="DI93" s="126"/>
      <c r="DJ93" s="126"/>
      <c r="DK93" s="145"/>
      <c r="DM93" s="100"/>
      <c r="DN93" s="126"/>
      <c r="DO93" s="126"/>
      <c r="DP93" s="126"/>
      <c r="DQ93" s="126"/>
      <c r="DR93" s="126"/>
      <c r="DS93" s="126"/>
      <c r="DT93" s="126"/>
      <c r="DU93" s="126"/>
      <c r="DV93" s="126"/>
      <c r="DW93" s="126"/>
      <c r="DX93" s="127"/>
      <c r="DY93" s="126"/>
      <c r="DZ93" s="126"/>
      <c r="EA93" s="126"/>
      <c r="EB93" s="126"/>
      <c r="EC93" s="126"/>
      <c r="ED93" s="126"/>
      <c r="EE93" s="126"/>
      <c r="EF93" s="126"/>
      <c r="EG93" s="126"/>
      <c r="EH93" s="126"/>
      <c r="EI93" s="145"/>
      <c r="EJ93" s="126"/>
      <c r="EK93" s="126"/>
      <c r="EL93" s="126"/>
      <c r="EM93" s="126"/>
      <c r="EN93" s="126"/>
      <c r="EO93" s="126"/>
      <c r="EP93" s="126"/>
      <c r="EQ93" s="126"/>
      <c r="ER93" s="126"/>
      <c r="ES93" s="126"/>
      <c r="ET93" s="145"/>
    </row>
    <row r="94" spans="2:150" ht="11.85" hidden="1" customHeight="1" outlineLevel="1">
      <c r="B94" s="129"/>
      <c r="C94" s="129">
        <v>1</v>
      </c>
      <c r="D94" s="130" t="s">
        <v>124</v>
      </c>
      <c r="E94" s="389"/>
      <c r="F94" s="553">
        <f>F95</f>
        <v>4</v>
      </c>
      <c r="G94" s="553">
        <f t="shared" ref="G94:I94" si="173">G95</f>
        <v>0</v>
      </c>
      <c r="H94" s="553">
        <f t="shared" si="173"/>
        <v>0</v>
      </c>
      <c r="I94" s="572">
        <f t="shared" si="173"/>
        <v>4</v>
      </c>
      <c r="J94" s="130"/>
      <c r="K94" s="678">
        <f>COUNTIF(K95,"✔")</f>
        <v>1</v>
      </c>
      <c r="L94" s="132"/>
      <c r="M94" s="555">
        <f>COUNTIF(M95,"✔")</f>
        <v>1</v>
      </c>
      <c r="N94" s="555">
        <f t="shared" ref="N94:V94" si="174">COUNTIF(N95,"✔")</f>
        <v>0</v>
      </c>
      <c r="O94" s="555">
        <f t="shared" si="174"/>
        <v>0</v>
      </c>
      <c r="P94" s="555">
        <f t="shared" si="174"/>
        <v>0</v>
      </c>
      <c r="Q94" s="555">
        <f t="shared" si="174"/>
        <v>1</v>
      </c>
      <c r="R94" s="555">
        <f t="shared" si="174"/>
        <v>0</v>
      </c>
      <c r="S94" s="555">
        <f t="shared" si="174"/>
        <v>0</v>
      </c>
      <c r="T94" s="555">
        <f t="shared" si="174"/>
        <v>0</v>
      </c>
      <c r="U94" s="555">
        <f t="shared" si="174"/>
        <v>0</v>
      </c>
      <c r="V94" s="555">
        <f t="shared" si="174"/>
        <v>0</v>
      </c>
      <c r="W94" s="348"/>
      <c r="X94" s="555">
        <f t="shared" ref="X94:AG94" si="175">COUNTIF(X95,"✔")</f>
        <v>0</v>
      </c>
      <c r="Y94" s="555">
        <f t="shared" si="175"/>
        <v>0</v>
      </c>
      <c r="Z94" s="555">
        <f t="shared" si="175"/>
        <v>0</v>
      </c>
      <c r="AA94" s="555">
        <f t="shared" si="175"/>
        <v>0</v>
      </c>
      <c r="AB94" s="555">
        <f t="shared" si="175"/>
        <v>0</v>
      </c>
      <c r="AC94" s="555">
        <f t="shared" si="175"/>
        <v>0</v>
      </c>
      <c r="AD94" s="555">
        <f t="shared" si="175"/>
        <v>0</v>
      </c>
      <c r="AE94" s="555">
        <f t="shared" si="175"/>
        <v>0</v>
      </c>
      <c r="AF94" s="555">
        <f t="shared" si="175"/>
        <v>0</v>
      </c>
      <c r="AG94" s="555">
        <f t="shared" si="175"/>
        <v>0</v>
      </c>
      <c r="AH94" s="137"/>
      <c r="AI94" s="555">
        <f t="shared" ref="AI94:AR94" si="176">COUNTIF(AI95,"✔")</f>
        <v>0</v>
      </c>
      <c r="AJ94" s="555">
        <f t="shared" si="176"/>
        <v>0</v>
      </c>
      <c r="AK94" s="555">
        <f t="shared" si="176"/>
        <v>0</v>
      </c>
      <c r="AL94" s="555">
        <f t="shared" si="176"/>
        <v>0</v>
      </c>
      <c r="AM94" s="555">
        <f t="shared" si="176"/>
        <v>0</v>
      </c>
      <c r="AN94" s="555">
        <f t="shared" si="176"/>
        <v>0</v>
      </c>
      <c r="AO94" s="555">
        <f t="shared" si="176"/>
        <v>0</v>
      </c>
      <c r="AP94" s="555">
        <f t="shared" si="176"/>
        <v>0</v>
      </c>
      <c r="AQ94" s="555">
        <f t="shared" si="176"/>
        <v>0</v>
      </c>
      <c r="AR94" s="555">
        <f t="shared" si="176"/>
        <v>0</v>
      </c>
      <c r="AS94" s="137"/>
      <c r="AT94" s="678">
        <f>COUNTIF(AT95,"✔")</f>
        <v>1</v>
      </c>
      <c r="AU94" s="132"/>
      <c r="AV94" s="555">
        <f t="shared" ref="AV94:BE94" si="177">COUNTIF(AV95,"✔")</f>
        <v>1</v>
      </c>
      <c r="AW94" s="555">
        <f t="shared" si="177"/>
        <v>0</v>
      </c>
      <c r="AX94" s="555">
        <f t="shared" si="177"/>
        <v>0</v>
      </c>
      <c r="AY94" s="555">
        <f t="shared" si="177"/>
        <v>0</v>
      </c>
      <c r="AZ94" s="555">
        <f t="shared" si="177"/>
        <v>1</v>
      </c>
      <c r="BA94" s="555">
        <f t="shared" si="177"/>
        <v>0</v>
      </c>
      <c r="BB94" s="555">
        <f t="shared" si="177"/>
        <v>0</v>
      </c>
      <c r="BC94" s="555">
        <f t="shared" si="177"/>
        <v>0</v>
      </c>
      <c r="BD94" s="555">
        <f t="shared" si="177"/>
        <v>0</v>
      </c>
      <c r="BE94" s="555">
        <f t="shared" si="177"/>
        <v>0</v>
      </c>
      <c r="BF94" s="127"/>
      <c r="BG94" s="555">
        <f t="shared" ref="BG94:BP94" si="178">COUNTIF(BG95,"✔")</f>
        <v>0</v>
      </c>
      <c r="BH94" s="555">
        <f t="shared" si="178"/>
        <v>0</v>
      </c>
      <c r="BI94" s="555">
        <f t="shared" si="178"/>
        <v>0</v>
      </c>
      <c r="BJ94" s="555">
        <f t="shared" si="178"/>
        <v>0</v>
      </c>
      <c r="BK94" s="555">
        <f t="shared" si="178"/>
        <v>0</v>
      </c>
      <c r="BL94" s="555">
        <f t="shared" si="178"/>
        <v>0</v>
      </c>
      <c r="BM94" s="555">
        <f t="shared" si="178"/>
        <v>0</v>
      </c>
      <c r="BN94" s="555">
        <f t="shared" si="178"/>
        <v>0</v>
      </c>
      <c r="BO94" s="555">
        <f t="shared" si="178"/>
        <v>0</v>
      </c>
      <c r="BP94" s="555">
        <f t="shared" si="178"/>
        <v>0</v>
      </c>
      <c r="BQ94" s="137"/>
      <c r="BR94" s="555">
        <f t="shared" ref="BR94:CA94" si="179">COUNTIF(BR95,"✔")</f>
        <v>0</v>
      </c>
      <c r="BS94" s="555">
        <f t="shared" si="179"/>
        <v>0</v>
      </c>
      <c r="BT94" s="555">
        <f t="shared" si="179"/>
        <v>0</v>
      </c>
      <c r="BU94" s="555">
        <f t="shared" si="179"/>
        <v>0</v>
      </c>
      <c r="BV94" s="555">
        <f t="shared" si="179"/>
        <v>0</v>
      </c>
      <c r="BW94" s="555">
        <f t="shared" si="179"/>
        <v>0</v>
      </c>
      <c r="BX94" s="555">
        <f t="shared" si="179"/>
        <v>0</v>
      </c>
      <c r="BY94" s="555">
        <f t="shared" si="179"/>
        <v>0</v>
      </c>
      <c r="BZ94" s="555">
        <f t="shared" si="179"/>
        <v>0</v>
      </c>
      <c r="CA94" s="555">
        <f t="shared" si="179"/>
        <v>0</v>
      </c>
      <c r="CB94" s="137"/>
      <c r="CC94" s="678">
        <f>COUNTIF(CC95,"✔")</f>
        <v>1</v>
      </c>
      <c r="CD94" s="132"/>
      <c r="CE94" s="555">
        <f t="shared" ref="CE94:CN94" si="180">COUNTIF(CE95,"✔")</f>
        <v>1</v>
      </c>
      <c r="CF94" s="555">
        <f t="shared" si="180"/>
        <v>0</v>
      </c>
      <c r="CG94" s="555">
        <f t="shared" si="180"/>
        <v>0</v>
      </c>
      <c r="CH94" s="555">
        <f t="shared" si="180"/>
        <v>0</v>
      </c>
      <c r="CI94" s="555">
        <f t="shared" si="180"/>
        <v>1</v>
      </c>
      <c r="CJ94" s="555">
        <f t="shared" si="180"/>
        <v>0</v>
      </c>
      <c r="CK94" s="555">
        <f t="shared" si="180"/>
        <v>0</v>
      </c>
      <c r="CL94" s="555">
        <f t="shared" si="180"/>
        <v>0</v>
      </c>
      <c r="CM94" s="555">
        <f t="shared" si="180"/>
        <v>0</v>
      </c>
      <c r="CN94" s="555">
        <f t="shared" si="180"/>
        <v>0</v>
      </c>
      <c r="CO94" s="127"/>
      <c r="CP94" s="555">
        <f t="shared" ref="CP94:CY94" si="181">COUNTIF(CP95,"✔")</f>
        <v>0</v>
      </c>
      <c r="CQ94" s="555">
        <f t="shared" si="181"/>
        <v>0</v>
      </c>
      <c r="CR94" s="555">
        <f t="shared" si="181"/>
        <v>0</v>
      </c>
      <c r="CS94" s="555">
        <f t="shared" si="181"/>
        <v>0</v>
      </c>
      <c r="CT94" s="555">
        <f t="shared" si="181"/>
        <v>0</v>
      </c>
      <c r="CU94" s="555">
        <f t="shared" si="181"/>
        <v>0</v>
      </c>
      <c r="CV94" s="555">
        <f t="shared" si="181"/>
        <v>0</v>
      </c>
      <c r="CW94" s="555">
        <f t="shared" si="181"/>
        <v>0</v>
      </c>
      <c r="CX94" s="555">
        <f t="shared" si="181"/>
        <v>0</v>
      </c>
      <c r="CY94" s="555">
        <f t="shared" si="181"/>
        <v>0</v>
      </c>
      <c r="CZ94" s="137"/>
      <c r="DA94" s="555">
        <f t="shared" ref="DA94:DJ94" si="182">COUNTIF(DA95,"✔")</f>
        <v>0</v>
      </c>
      <c r="DB94" s="555">
        <f t="shared" si="182"/>
        <v>0</v>
      </c>
      <c r="DC94" s="555">
        <f t="shared" si="182"/>
        <v>0</v>
      </c>
      <c r="DD94" s="555">
        <f t="shared" si="182"/>
        <v>0</v>
      </c>
      <c r="DE94" s="555">
        <f t="shared" si="182"/>
        <v>0</v>
      </c>
      <c r="DF94" s="555">
        <f t="shared" si="182"/>
        <v>0</v>
      </c>
      <c r="DG94" s="555">
        <f t="shared" si="182"/>
        <v>0</v>
      </c>
      <c r="DH94" s="555">
        <f t="shared" si="182"/>
        <v>0</v>
      </c>
      <c r="DI94" s="555">
        <f t="shared" si="182"/>
        <v>0</v>
      </c>
      <c r="DJ94" s="555">
        <f t="shared" si="182"/>
        <v>0</v>
      </c>
      <c r="DK94" s="137"/>
      <c r="DL94" s="678">
        <f>COUNTIF(DL95,"✔")</f>
        <v>1</v>
      </c>
      <c r="DM94" s="132"/>
      <c r="DN94" s="555">
        <f t="shared" ref="DN94:DW94" si="183">COUNTIF(DN95,"✔")</f>
        <v>1</v>
      </c>
      <c r="DO94" s="555">
        <f t="shared" si="183"/>
        <v>0</v>
      </c>
      <c r="DP94" s="555">
        <f t="shared" si="183"/>
        <v>0</v>
      </c>
      <c r="DQ94" s="555">
        <f t="shared" si="183"/>
        <v>0</v>
      </c>
      <c r="DR94" s="555">
        <f t="shared" si="183"/>
        <v>1</v>
      </c>
      <c r="DS94" s="555">
        <f t="shared" si="183"/>
        <v>0</v>
      </c>
      <c r="DT94" s="555">
        <f t="shared" si="183"/>
        <v>0</v>
      </c>
      <c r="DU94" s="555">
        <f t="shared" si="183"/>
        <v>0</v>
      </c>
      <c r="DV94" s="555">
        <f t="shared" si="183"/>
        <v>0</v>
      </c>
      <c r="DW94" s="555">
        <f t="shared" si="183"/>
        <v>0</v>
      </c>
      <c r="DX94" s="127"/>
      <c r="DY94" s="555">
        <f t="shared" ref="DY94:EH94" si="184">COUNTIF(DY95,"✔")</f>
        <v>0</v>
      </c>
      <c r="DZ94" s="555">
        <f t="shared" si="184"/>
        <v>0</v>
      </c>
      <c r="EA94" s="555">
        <f t="shared" si="184"/>
        <v>0</v>
      </c>
      <c r="EB94" s="555">
        <f t="shared" si="184"/>
        <v>0</v>
      </c>
      <c r="EC94" s="555">
        <f t="shared" si="184"/>
        <v>0</v>
      </c>
      <c r="ED94" s="555">
        <f t="shared" si="184"/>
        <v>0</v>
      </c>
      <c r="EE94" s="555">
        <f t="shared" si="184"/>
        <v>0</v>
      </c>
      <c r="EF94" s="555">
        <f t="shared" si="184"/>
        <v>0</v>
      </c>
      <c r="EG94" s="555">
        <f t="shared" si="184"/>
        <v>0</v>
      </c>
      <c r="EH94" s="555">
        <f t="shared" si="184"/>
        <v>0</v>
      </c>
      <c r="EI94" s="137"/>
      <c r="EJ94" s="555">
        <f t="shared" ref="EJ94:ES94" si="185">COUNTIF(EJ95,"✔")</f>
        <v>0</v>
      </c>
      <c r="EK94" s="555">
        <f t="shared" si="185"/>
        <v>0</v>
      </c>
      <c r="EL94" s="555">
        <f t="shared" si="185"/>
        <v>0</v>
      </c>
      <c r="EM94" s="555">
        <f t="shared" si="185"/>
        <v>0</v>
      </c>
      <c r="EN94" s="555">
        <f t="shared" si="185"/>
        <v>0</v>
      </c>
      <c r="EO94" s="555">
        <f t="shared" si="185"/>
        <v>0</v>
      </c>
      <c r="EP94" s="555">
        <f t="shared" si="185"/>
        <v>0</v>
      </c>
      <c r="EQ94" s="555">
        <f t="shared" si="185"/>
        <v>0</v>
      </c>
      <c r="ER94" s="555">
        <f t="shared" si="185"/>
        <v>0</v>
      </c>
      <c r="ES94" s="555">
        <f t="shared" si="185"/>
        <v>0</v>
      </c>
      <c r="ET94" s="137"/>
    </row>
    <row r="95" spans="2:150" ht="11.85" hidden="1" customHeight="1" outlineLevel="2">
      <c r="B95" s="161"/>
      <c r="C95" s="161">
        <v>1</v>
      </c>
      <c r="D95" s="78" t="s">
        <v>125</v>
      </c>
      <c r="F95" s="559">
        <f>COUNTIF('Design Fee'!AU101,"&gt;0")+COUNTIF('Design Fee'!EO101,"&gt;0")+COUNTIF('Design Fee'!II101,"&gt;0")+COUNTIF('Design Fee'!ME101,"&gt;0")</f>
        <v>4</v>
      </c>
      <c r="G95" s="559">
        <f>COUNTIF('Design Fee'!AX101,"&gt;0")+COUNTIF('Design Fee'!ER101,"&gt;0")+COUNTIF('Design Fee'!IL101,"&gt;0")+COUNTIF('Design Fee'!MF101,"&gt;0")</f>
        <v>0</v>
      </c>
      <c r="H95" s="559">
        <f>COUNTIF('Design Fee'!AY101,"&gt;0")+COUNTIF('Design Fee'!ES101,"&gt;0")+COUNTIF('Design Fee'!IM101,"&gt;0")+COUNTIF('Design Fee'!MG101,"&gt;0")</f>
        <v>0</v>
      </c>
      <c r="I95" s="573">
        <f t="shared" ref="I95" si="186">F95-G95</f>
        <v>4</v>
      </c>
      <c r="J95" s="78"/>
      <c r="K95" s="147" t="str">
        <f>IF('Design Fee'!AU101&gt;0,"✔","-")</f>
        <v>✔</v>
      </c>
      <c r="L95" s="140"/>
      <c r="M95" s="141" t="str">
        <f>IF('Design Fee'!AZ101&gt;0,"✔","-")</f>
        <v>✔</v>
      </c>
      <c r="N95" s="142" t="str">
        <f>IF('Design Fee'!BA101&gt;0,"✔","-")</f>
        <v>-</v>
      </c>
      <c r="O95" s="142" t="str">
        <f>IF('Design Fee'!BB101&gt;0,"✔","-")</f>
        <v>-</v>
      </c>
      <c r="P95" s="142" t="str">
        <f>IF('Design Fee'!BC101&gt;0,"✔","-")</f>
        <v>-</v>
      </c>
      <c r="Q95" s="142" t="str">
        <f>IF('Design Fee'!BD101&gt;0,"✔","-")</f>
        <v>✔</v>
      </c>
      <c r="R95" s="142" t="str">
        <f>IF('Design Fee'!BF101&gt;0,"✔","-")</f>
        <v>-</v>
      </c>
      <c r="S95" s="142" t="str">
        <f>IF('Design Fee'!BG101&gt;0,"✔","-")</f>
        <v>-</v>
      </c>
      <c r="T95" s="142" t="str">
        <f>IF('Design Fee'!BH101&gt;0,"✔","-")</f>
        <v>-</v>
      </c>
      <c r="U95" s="142" t="str">
        <f>IF('Design Fee'!BI101&gt;0,"✔","-")</f>
        <v>-</v>
      </c>
      <c r="V95" s="142" t="str">
        <f>IF('Design Fee'!BJ101&gt;0,"✔","-")</f>
        <v>-</v>
      </c>
      <c r="W95" s="348"/>
      <c r="X95" s="143" t="str">
        <f>IF('Design Fee'!CE101&gt;0,"✔","-")</f>
        <v>-</v>
      </c>
      <c r="Y95" s="144" t="str">
        <f>IF('Design Fee'!CF101&gt;0,"✔","-")</f>
        <v>-</v>
      </c>
      <c r="Z95" s="144" t="str">
        <f>IF('Design Fee'!CG101&gt;0,"✔","-")</f>
        <v>-</v>
      </c>
      <c r="AA95" s="144" t="str">
        <f>IF('Design Fee'!CH101&gt;0,"✔","-")</f>
        <v>-</v>
      </c>
      <c r="AB95" s="144" t="str">
        <f>IF('Design Fee'!CI101&gt;0,"✔","-")</f>
        <v>-</v>
      </c>
      <c r="AC95" s="144" t="str">
        <f>IF('Design Fee'!CK101&gt;0,"✔","-")</f>
        <v>-</v>
      </c>
      <c r="AD95" s="144" t="str">
        <f>IF('Design Fee'!CL101&gt;0,"✔","-")</f>
        <v>-</v>
      </c>
      <c r="AE95" s="144" t="str">
        <f>IF('Design Fee'!CM101&gt;0,"✔","-")</f>
        <v>-</v>
      </c>
      <c r="AF95" s="144" t="str">
        <f>IF('Design Fee'!CN101&gt;0,"✔","-")</f>
        <v>-</v>
      </c>
      <c r="AG95" s="144" t="str">
        <f>IF('Design Fee'!CO101&gt;0,"✔","-")</f>
        <v>-</v>
      </c>
      <c r="AH95" s="164"/>
      <c r="AI95" s="143" t="str">
        <f>IF('Design Fee'!DJ101&gt;0,"✔","-")</f>
        <v>-</v>
      </c>
      <c r="AJ95" s="144" t="str">
        <f>IF('Design Fee'!DK101&gt;0,"✔","-")</f>
        <v>-</v>
      </c>
      <c r="AK95" s="144" t="str">
        <f>IF('Design Fee'!DL101&gt;0,"✔","-")</f>
        <v>-</v>
      </c>
      <c r="AL95" s="144" t="str">
        <f>IF('Design Fee'!DM101&gt;0,"✔","-")</f>
        <v>-</v>
      </c>
      <c r="AM95" s="144" t="str">
        <f>IF('Design Fee'!DN101&gt;0,"✔","-")</f>
        <v>-</v>
      </c>
      <c r="AN95" s="144" t="str">
        <f>IF('Design Fee'!DP101&gt;0,"✔","-")</f>
        <v>-</v>
      </c>
      <c r="AO95" s="144" t="str">
        <f>IF('Design Fee'!DQ101&gt;0,"✔","-")</f>
        <v>-</v>
      </c>
      <c r="AP95" s="144" t="str">
        <f>IF('Design Fee'!DR101&gt;0,"✔","-")</f>
        <v>-</v>
      </c>
      <c r="AQ95" s="144" t="str">
        <f>IF('Design Fee'!DS101&gt;0,"✔","-")</f>
        <v>-</v>
      </c>
      <c r="AR95" s="144" t="str">
        <f>IF('Design Fee'!DT101&gt;0,"✔","-")</f>
        <v>-</v>
      </c>
      <c r="AS95" s="164"/>
      <c r="AT95" s="147" t="str">
        <f>IF('Design Fee'!EO101&gt;0,"✔","-")</f>
        <v>✔</v>
      </c>
      <c r="AU95" s="146"/>
      <c r="AV95" s="141" t="str">
        <f>IF('Design Fee'!ET101&gt;0,"✔","-")</f>
        <v>✔</v>
      </c>
      <c r="AW95" s="142" t="str">
        <f>IF('Design Fee'!EU101&gt;0,"✔","-")</f>
        <v>-</v>
      </c>
      <c r="AX95" s="142" t="str">
        <f>IF('Design Fee'!EV101&gt;0,"✔","-")</f>
        <v>-</v>
      </c>
      <c r="AY95" s="142" t="str">
        <f>IF('Design Fee'!EW101&gt;0,"✔","-")</f>
        <v>-</v>
      </c>
      <c r="AZ95" s="142" t="str">
        <f>IF('Design Fee'!EX101&gt;0,"✔","-")</f>
        <v>✔</v>
      </c>
      <c r="BA95" s="142" t="str">
        <f>IF('Design Fee'!EZ101&gt;0,"✔","-")</f>
        <v>-</v>
      </c>
      <c r="BB95" s="142" t="str">
        <f>IF('Design Fee'!FA101&gt;0,"✔","-")</f>
        <v>-</v>
      </c>
      <c r="BC95" s="142" t="str">
        <f>IF('Design Fee'!FB101&gt;0,"✔","-")</f>
        <v>-</v>
      </c>
      <c r="BD95" s="142" t="str">
        <f>IF('Design Fee'!FC101&gt;0,"✔","-")</f>
        <v>-</v>
      </c>
      <c r="BE95" s="142" t="str">
        <f>IF('Design Fee'!FD101&gt;0,"✔","-")</f>
        <v>-</v>
      </c>
      <c r="BF95" s="127"/>
      <c r="BG95" s="143" t="str">
        <f>IF('Design Fee'!FY101&gt;0,"✔","-")</f>
        <v>-</v>
      </c>
      <c r="BH95" s="144" t="str">
        <f>IF('Design Fee'!FZ101&gt;0,"✔","-")</f>
        <v>-</v>
      </c>
      <c r="BI95" s="144" t="str">
        <f>IF('Design Fee'!GA101&gt;0,"✔","-")</f>
        <v>-</v>
      </c>
      <c r="BJ95" s="144" t="str">
        <f>IF('Design Fee'!GB101&gt;0,"✔","-")</f>
        <v>-</v>
      </c>
      <c r="BK95" s="144" t="str">
        <f>IF('Design Fee'!GC101&gt;0,"✔","-")</f>
        <v>-</v>
      </c>
      <c r="BL95" s="144" t="str">
        <f>IF('Design Fee'!GE101&gt;0,"✔","-")</f>
        <v>-</v>
      </c>
      <c r="BM95" s="144" t="str">
        <f>IF('Design Fee'!GF101&gt;0,"✔","-")</f>
        <v>-</v>
      </c>
      <c r="BN95" s="144" t="str">
        <f>IF('Design Fee'!GG101&gt;0,"✔","-")</f>
        <v>-</v>
      </c>
      <c r="BO95" s="144" t="str">
        <f>IF('Design Fee'!GH101&gt;0,"✔","-")</f>
        <v>-</v>
      </c>
      <c r="BP95" s="144" t="str">
        <f>IF('Design Fee'!GI101&gt;0,"✔","-")</f>
        <v>-</v>
      </c>
      <c r="BQ95" s="164"/>
      <c r="BR95" s="143" t="str">
        <f>IF('Design Fee'!HD101&gt;0,"✔","-")</f>
        <v>-</v>
      </c>
      <c r="BS95" s="144" t="str">
        <f>IF('Design Fee'!HE101&gt;0,"✔","-")</f>
        <v>-</v>
      </c>
      <c r="BT95" s="144" t="str">
        <f>IF('Design Fee'!HF101&gt;0,"✔","-")</f>
        <v>-</v>
      </c>
      <c r="BU95" s="144" t="str">
        <f>IF('Design Fee'!HG101&gt;0,"✔","-")</f>
        <v>-</v>
      </c>
      <c r="BV95" s="144" t="str">
        <f>IF('Design Fee'!HH101&gt;0,"✔","-")</f>
        <v>-</v>
      </c>
      <c r="BW95" s="144" t="str">
        <f>IF('Design Fee'!HJ101&gt;0,"✔","-")</f>
        <v>-</v>
      </c>
      <c r="BX95" s="144" t="str">
        <f>IF('Design Fee'!HK101&gt;0,"✔","-")</f>
        <v>-</v>
      </c>
      <c r="BY95" s="144" t="str">
        <f>IF('Design Fee'!HL101&gt;0,"✔","-")</f>
        <v>-</v>
      </c>
      <c r="BZ95" s="144" t="str">
        <f>IF('Design Fee'!HM101&gt;0,"✔","-")</f>
        <v>-</v>
      </c>
      <c r="CA95" s="144" t="str">
        <f>IF('Design Fee'!HN101&gt;0,"✔","-")</f>
        <v>-</v>
      </c>
      <c r="CB95" s="164"/>
      <c r="CC95" s="147" t="str">
        <f>IF('Design Fee'!II101&gt;0,"✔","-")</f>
        <v>✔</v>
      </c>
      <c r="CD95" s="146"/>
      <c r="CE95" s="141" t="str">
        <f>IF('Design Fee'!IN101&gt;0,"✔","-")</f>
        <v>✔</v>
      </c>
      <c r="CF95" s="142" t="str">
        <f>IF('Design Fee'!IO101&gt;0,"✔","-")</f>
        <v>-</v>
      </c>
      <c r="CG95" s="142" t="str">
        <f>IF('Design Fee'!IP101&gt;0,"✔","-")</f>
        <v>-</v>
      </c>
      <c r="CH95" s="142" t="str">
        <f>IF('Design Fee'!IQ101&gt;0,"✔","-")</f>
        <v>-</v>
      </c>
      <c r="CI95" s="142" t="str">
        <f>IF('Design Fee'!IR101&gt;0,"✔","-")</f>
        <v>✔</v>
      </c>
      <c r="CJ95" s="142" t="str">
        <f>IF('Design Fee'!IT101&gt;0,"✔","-")</f>
        <v>-</v>
      </c>
      <c r="CK95" s="142" t="str">
        <f>IF('Design Fee'!IU101&gt;0,"✔","-")</f>
        <v>-</v>
      </c>
      <c r="CL95" s="142" t="str">
        <f>IF('Design Fee'!IV101&gt;0,"✔","-")</f>
        <v>-</v>
      </c>
      <c r="CM95" s="142" t="str">
        <f>IF('Design Fee'!IW101&gt;0,"✔","-")</f>
        <v>-</v>
      </c>
      <c r="CN95" s="142" t="str">
        <f>IF('Design Fee'!IX101&gt;0,"✔","-")</f>
        <v>-</v>
      </c>
      <c r="CO95" s="127"/>
      <c r="CP95" s="143" t="str">
        <f>IF('Design Fee'!JS101&gt;0,"✔","-")</f>
        <v>-</v>
      </c>
      <c r="CQ95" s="144" t="str">
        <f>IF('Design Fee'!JT101&gt;0,"✔","-")</f>
        <v>-</v>
      </c>
      <c r="CR95" s="144" t="str">
        <f>IF('Design Fee'!JU101&gt;0,"✔","-")</f>
        <v>-</v>
      </c>
      <c r="CS95" s="144" t="str">
        <f>IF('Design Fee'!JV101&gt;0,"✔","-")</f>
        <v>-</v>
      </c>
      <c r="CT95" s="144" t="str">
        <f>IF('Design Fee'!JW101&gt;0,"✔","-")</f>
        <v>-</v>
      </c>
      <c r="CU95" s="144" t="str">
        <f>IF('Design Fee'!JY101&gt;0,"✔","-")</f>
        <v>-</v>
      </c>
      <c r="CV95" s="144" t="str">
        <f>IF('Design Fee'!JZ101&gt;0,"✔","-")</f>
        <v>-</v>
      </c>
      <c r="CW95" s="144" t="str">
        <f>IF('Design Fee'!KA101&gt;0,"✔","-")</f>
        <v>-</v>
      </c>
      <c r="CX95" s="144" t="str">
        <f>IF('Design Fee'!KB101&gt;0,"✔","-")</f>
        <v>-</v>
      </c>
      <c r="CY95" s="144" t="str">
        <f>IF('Design Fee'!KC101&gt;0,"✔","-")</f>
        <v>-</v>
      </c>
      <c r="CZ95" s="164"/>
      <c r="DA95" s="143" t="str">
        <f>IF('Design Fee'!KX101&gt;0,"✔","-")</f>
        <v>-</v>
      </c>
      <c r="DB95" s="144" t="str">
        <f>IF('Design Fee'!KY101&gt;0,"✔","-")</f>
        <v>-</v>
      </c>
      <c r="DC95" s="144" t="str">
        <f>IF('Design Fee'!KZ101&gt;0,"✔","-")</f>
        <v>-</v>
      </c>
      <c r="DD95" s="144" t="str">
        <f>IF('Design Fee'!LA101&gt;0,"✔","-")</f>
        <v>-</v>
      </c>
      <c r="DE95" s="144" t="str">
        <f>IF('Design Fee'!LB101&gt;0,"✔","-")</f>
        <v>-</v>
      </c>
      <c r="DF95" s="144" t="str">
        <f>IF('Design Fee'!LD101&gt;0,"✔","-")</f>
        <v>-</v>
      </c>
      <c r="DG95" s="144" t="str">
        <f>IF('Design Fee'!LE101&gt;0,"✔","-")</f>
        <v>-</v>
      </c>
      <c r="DH95" s="144" t="str">
        <f>IF('Design Fee'!LF101&gt;0,"✔","-")</f>
        <v>-</v>
      </c>
      <c r="DI95" s="144" t="str">
        <f>IF('Design Fee'!LG101&gt;0,"✔","-")</f>
        <v>-</v>
      </c>
      <c r="DJ95" s="144" t="str">
        <f>IF('Design Fee'!LH101&gt;0,"✔","-")</f>
        <v>-</v>
      </c>
      <c r="DK95" s="164"/>
      <c r="DL95" s="147" t="str">
        <f>IF('Design Fee'!MC101&gt;0,"✔","-")</f>
        <v>✔</v>
      </c>
      <c r="DM95" s="146"/>
      <c r="DN95" s="141" t="str">
        <f>IF('Design Fee'!MH101&gt;0,"✔","-")</f>
        <v>✔</v>
      </c>
      <c r="DO95" s="142" t="str">
        <f>IF('Design Fee'!MI101&gt;0,"✔","-")</f>
        <v>-</v>
      </c>
      <c r="DP95" s="142" t="str">
        <f>IF('Design Fee'!MJ101&gt;0,"✔","-")</f>
        <v>-</v>
      </c>
      <c r="DQ95" s="142" t="str">
        <f>IF('Design Fee'!MK101&gt;0,"✔","-")</f>
        <v>-</v>
      </c>
      <c r="DR95" s="142" t="str">
        <f>IF('Design Fee'!ML101&gt;0,"✔","-")</f>
        <v>✔</v>
      </c>
      <c r="DS95" s="142" t="str">
        <f>IF('Design Fee'!MN101&gt;0,"✔","-")</f>
        <v>-</v>
      </c>
      <c r="DT95" s="142" t="str">
        <f>IF('Design Fee'!MO101&gt;0,"✔","-")</f>
        <v>-</v>
      </c>
      <c r="DU95" s="142" t="str">
        <f>IF('Design Fee'!MP101&gt;0,"✔","-")</f>
        <v>-</v>
      </c>
      <c r="DV95" s="142" t="str">
        <f>IF('Design Fee'!MQ101&gt;0,"✔","-")</f>
        <v>-</v>
      </c>
      <c r="DW95" s="142" t="str">
        <f>IF('Design Fee'!MR101&gt;0,"✔","-")</f>
        <v>-</v>
      </c>
      <c r="DX95" s="127"/>
      <c r="DY95" s="143" t="str">
        <f>IF('Design Fee'!NM101&gt;0,"✔","-")</f>
        <v>-</v>
      </c>
      <c r="DZ95" s="144" t="str">
        <f>IF('Design Fee'!NN101&gt;0,"✔","-")</f>
        <v>-</v>
      </c>
      <c r="EA95" s="144" t="str">
        <f>IF('Design Fee'!NO101&gt;0,"✔","-")</f>
        <v>-</v>
      </c>
      <c r="EB95" s="144" t="str">
        <f>IF('Design Fee'!NP101&gt;0,"✔","-")</f>
        <v>-</v>
      </c>
      <c r="EC95" s="144" t="str">
        <f>IF('Design Fee'!NQ101&gt;0,"✔","-")</f>
        <v>-</v>
      </c>
      <c r="ED95" s="144" t="str">
        <f>IF('Design Fee'!NS101&gt;0,"✔","-")</f>
        <v>-</v>
      </c>
      <c r="EE95" s="144" t="str">
        <f>IF('Design Fee'!NT101&gt;0,"✔","-")</f>
        <v>-</v>
      </c>
      <c r="EF95" s="144" t="str">
        <f>IF('Design Fee'!NU101&gt;0,"✔","-")</f>
        <v>-</v>
      </c>
      <c r="EG95" s="144" t="str">
        <f>IF('Design Fee'!NV101&gt;0,"✔","-")</f>
        <v>-</v>
      </c>
      <c r="EH95" s="144" t="str">
        <f>IF('Design Fee'!NW101&gt;0,"✔","-")</f>
        <v>-</v>
      </c>
      <c r="EI95" s="164"/>
      <c r="EJ95" s="143" t="str">
        <f>IF('Design Fee'!OR101&gt;0,"✔","-")</f>
        <v>-</v>
      </c>
      <c r="EK95" s="144" t="str">
        <f>IF('Design Fee'!OS101&gt;0,"✔","-")</f>
        <v>-</v>
      </c>
      <c r="EL95" s="144" t="str">
        <f>IF('Design Fee'!OT101&gt;0,"✔","-")</f>
        <v>-</v>
      </c>
      <c r="EM95" s="144" t="str">
        <f>IF('Design Fee'!OU101&gt;0,"✔","-")</f>
        <v>-</v>
      </c>
      <c r="EN95" s="144" t="str">
        <f>IF('Design Fee'!OV101&gt;0,"✔","-")</f>
        <v>-</v>
      </c>
      <c r="EO95" s="144" t="str">
        <f>IF('Design Fee'!OX101&gt;0,"✔","-")</f>
        <v>-</v>
      </c>
      <c r="EP95" s="144" t="str">
        <f>IF('Design Fee'!OY101&gt;0,"✔","-")</f>
        <v>-</v>
      </c>
      <c r="EQ95" s="144" t="str">
        <f>IF('Design Fee'!OZ101&gt;0,"✔","-")</f>
        <v>-</v>
      </c>
      <c r="ER95" s="144" t="str">
        <f>IF('Design Fee'!PA101&gt;0,"✔","-")</f>
        <v>-</v>
      </c>
      <c r="ES95" s="144" t="str">
        <f>IF('Design Fee'!PB101&gt;0,"✔","-")</f>
        <v>-</v>
      </c>
      <c r="ET95" s="164"/>
    </row>
    <row r="96" spans="2:150" ht="3" customHeight="1">
      <c r="M96" s="177"/>
      <c r="N96" s="177"/>
      <c r="O96" s="177"/>
      <c r="P96" s="177"/>
      <c r="Q96" s="177"/>
      <c r="R96" s="124"/>
      <c r="S96" s="124"/>
      <c r="T96" s="124"/>
      <c r="U96" s="124"/>
      <c r="V96" s="124"/>
      <c r="W96" s="348"/>
      <c r="X96" s="177"/>
      <c r="Y96" s="177"/>
      <c r="Z96" s="177"/>
      <c r="AA96" s="177"/>
      <c r="AB96" s="177"/>
      <c r="AC96" s="178"/>
      <c r="AD96" s="178"/>
      <c r="AE96" s="178"/>
      <c r="AF96" s="178"/>
      <c r="AG96" s="178"/>
      <c r="AH96" s="164"/>
      <c r="AI96" s="177"/>
      <c r="AJ96" s="177"/>
      <c r="AK96" s="177"/>
      <c r="AL96" s="177"/>
      <c r="AM96" s="177"/>
      <c r="AN96" s="178"/>
      <c r="AO96" s="178"/>
      <c r="AP96" s="178"/>
      <c r="AQ96" s="178"/>
      <c r="AR96" s="178"/>
      <c r="AS96" s="164"/>
      <c r="AU96" s="179"/>
      <c r="AV96" s="177"/>
      <c r="AW96" s="177"/>
      <c r="AX96" s="177"/>
      <c r="AY96" s="177"/>
      <c r="AZ96" s="177"/>
      <c r="BA96" s="178"/>
      <c r="BB96" s="178"/>
      <c r="BC96" s="178"/>
      <c r="BD96" s="178"/>
      <c r="BE96" s="178"/>
      <c r="BF96" s="127"/>
      <c r="BG96" s="177"/>
      <c r="BH96" s="177"/>
      <c r="BI96" s="177"/>
      <c r="BJ96" s="177"/>
      <c r="BK96" s="177"/>
      <c r="BL96" s="178"/>
      <c r="BM96" s="178"/>
      <c r="BN96" s="178"/>
      <c r="BO96" s="178"/>
      <c r="BP96" s="178"/>
      <c r="BQ96" s="164"/>
      <c r="BR96" s="177"/>
      <c r="BS96" s="177"/>
      <c r="BT96" s="177"/>
      <c r="BU96" s="177"/>
      <c r="BV96" s="177"/>
      <c r="BW96" s="178"/>
      <c r="BX96" s="178"/>
      <c r="BY96" s="178"/>
      <c r="BZ96" s="178"/>
      <c r="CA96" s="178"/>
      <c r="CB96" s="164"/>
      <c r="CD96" s="179"/>
      <c r="CE96" s="177"/>
      <c r="CF96" s="177"/>
      <c r="CG96" s="177"/>
      <c r="CH96" s="177"/>
      <c r="CI96" s="177"/>
      <c r="CJ96" s="178"/>
      <c r="CK96" s="178"/>
      <c r="CL96" s="178"/>
      <c r="CM96" s="178"/>
      <c r="CN96" s="178"/>
      <c r="CO96" s="127"/>
      <c r="CP96" s="177"/>
      <c r="CQ96" s="177"/>
      <c r="CR96" s="177"/>
      <c r="CS96" s="177"/>
      <c r="CT96" s="177"/>
      <c r="CU96" s="178"/>
      <c r="CV96" s="178"/>
      <c r="CW96" s="178"/>
      <c r="CX96" s="178"/>
      <c r="CY96" s="178"/>
      <c r="CZ96" s="164"/>
      <c r="DA96" s="177"/>
      <c r="DB96" s="177"/>
      <c r="DC96" s="177"/>
      <c r="DD96" s="177"/>
      <c r="DE96" s="177"/>
      <c r="DF96" s="178"/>
      <c r="DG96" s="178"/>
      <c r="DH96" s="178"/>
      <c r="DI96" s="178"/>
      <c r="DJ96" s="178"/>
      <c r="DK96" s="164"/>
      <c r="DM96" s="179"/>
      <c r="DN96" s="177"/>
      <c r="DO96" s="177"/>
      <c r="DP96" s="177"/>
      <c r="DQ96" s="177"/>
      <c r="DR96" s="177"/>
      <c r="DS96" s="178"/>
      <c r="DT96" s="178"/>
      <c r="DU96" s="178"/>
      <c r="DV96" s="178"/>
      <c r="DW96" s="178"/>
      <c r="DX96" s="127"/>
      <c r="DY96" s="177"/>
      <c r="DZ96" s="177"/>
      <c r="EA96" s="177"/>
      <c r="EB96" s="177"/>
      <c r="EC96" s="177"/>
      <c r="ED96" s="178"/>
      <c r="EE96" s="178"/>
      <c r="EF96" s="178"/>
      <c r="EG96" s="178"/>
      <c r="EH96" s="178"/>
      <c r="EI96" s="164"/>
      <c r="EJ96" s="177"/>
      <c r="EK96" s="177"/>
      <c r="EL96" s="177"/>
      <c r="EM96" s="177"/>
      <c r="EN96" s="177"/>
      <c r="EO96" s="178"/>
      <c r="EP96" s="178"/>
      <c r="EQ96" s="178"/>
      <c r="ER96" s="178"/>
      <c r="ES96" s="178"/>
      <c r="ET96" s="164"/>
    </row>
    <row r="97" spans="2:150" s="180" customFormat="1" ht="3" customHeight="1">
      <c r="B97" s="115"/>
      <c r="C97" s="115"/>
      <c r="D97" s="97"/>
      <c r="E97" s="97"/>
      <c r="F97" s="97"/>
      <c r="G97" s="97"/>
      <c r="H97" s="97"/>
      <c r="I97" s="566"/>
      <c r="J97" s="181"/>
      <c r="K97" s="182"/>
      <c r="L97" s="182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348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  <c r="AS97" s="99"/>
      <c r="AT97" s="99"/>
      <c r="AU97" s="99"/>
      <c r="AV97" s="99"/>
      <c r="AW97" s="99"/>
      <c r="AX97" s="99"/>
      <c r="AY97" s="99"/>
      <c r="AZ97" s="99"/>
      <c r="BA97" s="99"/>
      <c r="BB97" s="99"/>
      <c r="BC97" s="99"/>
      <c r="BD97" s="99"/>
      <c r="BE97" s="99"/>
      <c r="BF97" s="127"/>
      <c r="BG97" s="99"/>
      <c r="BH97" s="99"/>
      <c r="BI97" s="99"/>
      <c r="BJ97" s="99"/>
      <c r="BK97" s="99"/>
      <c r="BL97" s="99"/>
      <c r="BM97" s="99"/>
      <c r="BN97" s="99"/>
      <c r="BO97" s="99"/>
      <c r="BP97" s="99"/>
      <c r="BQ97" s="99"/>
      <c r="BR97" s="99"/>
      <c r="BS97" s="99"/>
      <c r="BT97" s="99"/>
      <c r="BU97" s="99"/>
      <c r="BV97" s="99"/>
      <c r="BW97" s="99"/>
      <c r="BX97" s="99"/>
      <c r="BY97" s="99"/>
      <c r="BZ97" s="99"/>
      <c r="CA97" s="99"/>
      <c r="CB97" s="99"/>
      <c r="CC97" s="99"/>
      <c r="CD97" s="99"/>
      <c r="CE97" s="99"/>
      <c r="CF97" s="99"/>
      <c r="CG97" s="99"/>
      <c r="CH97" s="99"/>
      <c r="CI97" s="99"/>
      <c r="CJ97" s="99"/>
      <c r="CK97" s="99"/>
      <c r="CL97" s="99"/>
      <c r="CM97" s="99"/>
      <c r="CN97" s="99"/>
      <c r="CO97" s="127"/>
      <c r="CP97" s="99"/>
      <c r="CQ97" s="99"/>
      <c r="CR97" s="99"/>
      <c r="CS97" s="99"/>
      <c r="CT97" s="99"/>
      <c r="CU97" s="99"/>
      <c r="CV97" s="99"/>
      <c r="CW97" s="99"/>
      <c r="CX97" s="99"/>
      <c r="CY97" s="99"/>
      <c r="CZ97" s="99"/>
      <c r="DA97" s="99"/>
      <c r="DB97" s="99"/>
      <c r="DC97" s="99"/>
      <c r="DD97" s="99"/>
      <c r="DE97" s="99"/>
      <c r="DF97" s="99"/>
      <c r="DG97" s="99"/>
      <c r="DH97" s="99"/>
      <c r="DI97" s="99"/>
      <c r="DJ97" s="99"/>
      <c r="DK97" s="99"/>
      <c r="DL97" s="99"/>
      <c r="DM97" s="99"/>
      <c r="DN97" s="99"/>
      <c r="DO97" s="99"/>
      <c r="DP97" s="99"/>
      <c r="DQ97" s="99"/>
      <c r="DR97" s="99"/>
      <c r="DS97" s="99"/>
      <c r="DT97" s="99"/>
      <c r="DU97" s="99"/>
      <c r="DV97" s="99"/>
      <c r="DW97" s="99"/>
      <c r="DX97" s="127"/>
      <c r="DY97" s="99"/>
      <c r="DZ97" s="99"/>
      <c r="EA97" s="99"/>
      <c r="EB97" s="99"/>
      <c r="EC97" s="99"/>
      <c r="ED97" s="99"/>
      <c r="EE97" s="99"/>
      <c r="EF97" s="99"/>
      <c r="EG97" s="99"/>
      <c r="EH97" s="99"/>
      <c r="EI97" s="99"/>
      <c r="EJ97" s="99"/>
      <c r="EK97" s="99"/>
      <c r="EL97" s="99"/>
      <c r="EM97" s="99"/>
      <c r="EN97" s="99"/>
      <c r="EO97" s="99"/>
      <c r="EP97" s="99"/>
      <c r="EQ97" s="99"/>
      <c r="ER97" s="99"/>
      <c r="ES97" s="99"/>
      <c r="ET97" s="99"/>
    </row>
    <row r="98" spans="2:150" ht="3" customHeight="1">
      <c r="M98" s="177"/>
      <c r="N98" s="177"/>
      <c r="O98" s="177"/>
      <c r="P98" s="177"/>
      <c r="Q98" s="177"/>
      <c r="R98" s="178"/>
      <c r="S98" s="178"/>
      <c r="T98" s="178"/>
      <c r="U98" s="178"/>
      <c r="V98" s="178"/>
      <c r="X98" s="177"/>
      <c r="Y98" s="177"/>
      <c r="Z98" s="177"/>
      <c r="AA98" s="177"/>
      <c r="AB98" s="177"/>
      <c r="AC98" s="178"/>
      <c r="AD98" s="178"/>
      <c r="AE98" s="178"/>
      <c r="AF98" s="178"/>
      <c r="AG98" s="178"/>
      <c r="AH98" s="164"/>
      <c r="AI98" s="177"/>
      <c r="AJ98" s="177"/>
      <c r="AK98" s="177"/>
      <c r="AL98" s="177"/>
      <c r="AM98" s="177"/>
      <c r="AN98" s="178"/>
      <c r="AO98" s="178"/>
      <c r="AP98" s="178"/>
      <c r="AQ98" s="178"/>
      <c r="AR98" s="178"/>
      <c r="AS98" s="164"/>
      <c r="AU98" s="179"/>
      <c r="AV98" s="177"/>
      <c r="AW98" s="177"/>
      <c r="AX98" s="177"/>
      <c r="AY98" s="177"/>
      <c r="AZ98" s="177"/>
      <c r="BA98" s="178"/>
      <c r="BB98" s="178"/>
      <c r="BC98" s="178"/>
      <c r="BD98" s="178"/>
      <c r="BE98" s="178"/>
      <c r="BG98" s="177"/>
      <c r="BH98" s="177"/>
      <c r="BI98" s="177"/>
      <c r="BJ98" s="177"/>
      <c r="BK98" s="177"/>
      <c r="BL98" s="178"/>
      <c r="BM98" s="178"/>
      <c r="BN98" s="178"/>
      <c r="BO98" s="178"/>
      <c r="BP98" s="178"/>
      <c r="BQ98" s="164"/>
      <c r="BR98" s="177"/>
      <c r="BS98" s="177"/>
      <c r="BT98" s="177"/>
      <c r="BU98" s="177"/>
      <c r="BV98" s="177"/>
      <c r="BW98" s="178"/>
      <c r="BX98" s="178"/>
      <c r="BY98" s="178"/>
      <c r="BZ98" s="178"/>
      <c r="CA98" s="178"/>
      <c r="CB98" s="164"/>
      <c r="CD98" s="179"/>
      <c r="CE98" s="177"/>
      <c r="CF98" s="177"/>
      <c r="CG98" s="177"/>
      <c r="CH98" s="177"/>
      <c r="CI98" s="177"/>
      <c r="CJ98" s="178"/>
      <c r="CK98" s="178"/>
      <c r="CL98" s="178"/>
      <c r="CM98" s="178"/>
      <c r="CN98" s="178"/>
      <c r="CP98" s="177"/>
      <c r="CQ98" s="177"/>
      <c r="CR98" s="177"/>
      <c r="CS98" s="177"/>
      <c r="CT98" s="177"/>
      <c r="CU98" s="178"/>
      <c r="CV98" s="178"/>
      <c r="CW98" s="178"/>
      <c r="CX98" s="178"/>
      <c r="CY98" s="178"/>
      <c r="CZ98" s="164"/>
      <c r="DA98" s="177"/>
      <c r="DB98" s="177"/>
      <c r="DC98" s="177"/>
      <c r="DD98" s="177"/>
      <c r="DE98" s="177"/>
      <c r="DF98" s="178"/>
      <c r="DG98" s="178"/>
      <c r="DH98" s="178"/>
      <c r="DI98" s="178"/>
      <c r="DJ98" s="178"/>
      <c r="DK98" s="164"/>
      <c r="DM98" s="179"/>
      <c r="DN98" s="177"/>
      <c r="DO98" s="177"/>
      <c r="DP98" s="177"/>
      <c r="DQ98" s="177"/>
      <c r="DR98" s="177"/>
      <c r="DS98" s="178"/>
      <c r="DT98" s="178"/>
      <c r="DU98" s="178"/>
      <c r="DV98" s="178"/>
      <c r="DW98" s="178"/>
      <c r="DY98" s="177"/>
      <c r="DZ98" s="177"/>
      <c r="EA98" s="177"/>
      <c r="EB98" s="177"/>
      <c r="EC98" s="177"/>
      <c r="ED98" s="178"/>
      <c r="EE98" s="178"/>
      <c r="EF98" s="178"/>
      <c r="EG98" s="178"/>
      <c r="EH98" s="178"/>
      <c r="EI98" s="164"/>
      <c r="EJ98" s="177"/>
      <c r="EK98" s="177"/>
      <c r="EL98" s="177"/>
      <c r="EM98" s="177"/>
      <c r="EN98" s="177"/>
      <c r="EO98" s="178"/>
      <c r="EP98" s="178"/>
      <c r="EQ98" s="178"/>
      <c r="ER98" s="178"/>
      <c r="ES98" s="178"/>
      <c r="ET98" s="164"/>
    </row>
    <row r="99" spans="2:150" s="180" customFormat="1" ht="11.85" customHeight="1">
      <c r="B99" s="77"/>
      <c r="C99" s="77"/>
      <c r="D99" s="184"/>
      <c r="E99" s="184"/>
      <c r="F99" s="184"/>
      <c r="G99" s="184"/>
      <c r="H99" s="184"/>
      <c r="I99" s="575"/>
      <c r="J99" s="185"/>
      <c r="K99" s="80"/>
      <c r="L99" s="186"/>
      <c r="M99" s="187"/>
      <c r="N99" s="187"/>
      <c r="O99" s="187"/>
      <c r="P99" s="187"/>
      <c r="Q99" s="187"/>
      <c r="R99" s="188"/>
      <c r="S99" s="188"/>
      <c r="T99" s="188"/>
      <c r="U99" s="188"/>
      <c r="V99" s="188"/>
      <c r="W99" s="183"/>
      <c r="X99" s="187"/>
      <c r="Y99" s="187"/>
      <c r="Z99" s="187"/>
      <c r="AA99" s="187"/>
      <c r="AB99" s="187"/>
      <c r="AC99" s="188"/>
      <c r="AD99" s="188"/>
      <c r="AE99" s="188"/>
      <c r="AF99" s="188"/>
      <c r="AG99" s="188"/>
      <c r="AH99" s="87"/>
      <c r="AI99" s="187"/>
      <c r="AJ99" s="187"/>
      <c r="AK99" s="187"/>
      <c r="AL99" s="187"/>
      <c r="AM99" s="187"/>
      <c r="AN99" s="188"/>
      <c r="AO99" s="188"/>
      <c r="AP99" s="188"/>
      <c r="AQ99" s="188"/>
      <c r="AR99" s="188"/>
      <c r="AS99" s="87"/>
      <c r="AT99" s="80"/>
      <c r="AU99" s="186"/>
      <c r="AV99" s="187"/>
      <c r="AW99" s="187"/>
      <c r="AX99" s="187"/>
      <c r="AY99" s="187"/>
      <c r="AZ99" s="187"/>
      <c r="BA99" s="188"/>
      <c r="BB99" s="188"/>
      <c r="BC99" s="188"/>
      <c r="BD99" s="188"/>
      <c r="BE99" s="188"/>
      <c r="BF99" s="183"/>
      <c r="BG99" s="187"/>
      <c r="BH99" s="187"/>
      <c r="BI99" s="187"/>
      <c r="BJ99" s="187"/>
      <c r="BK99" s="187"/>
      <c r="BL99" s="188"/>
      <c r="BM99" s="188"/>
      <c r="BN99" s="188"/>
      <c r="BO99" s="188"/>
      <c r="BP99" s="188"/>
      <c r="BQ99" s="87"/>
      <c r="BR99" s="187"/>
      <c r="BS99" s="187"/>
      <c r="BT99" s="187"/>
      <c r="BU99" s="187"/>
      <c r="BV99" s="187"/>
      <c r="BW99" s="188"/>
      <c r="BX99" s="188"/>
      <c r="BY99" s="188"/>
      <c r="BZ99" s="188"/>
      <c r="CA99" s="188"/>
      <c r="CB99" s="87"/>
      <c r="CC99" s="80"/>
      <c r="CD99" s="186"/>
      <c r="CE99" s="187"/>
      <c r="CF99" s="187"/>
      <c r="CG99" s="187"/>
      <c r="CH99" s="187"/>
      <c r="CI99" s="187"/>
      <c r="CJ99" s="188"/>
      <c r="CK99" s="188"/>
      <c r="CL99" s="188"/>
      <c r="CM99" s="188"/>
      <c r="CN99" s="188"/>
      <c r="CO99" s="183"/>
      <c r="CP99" s="187"/>
      <c r="CQ99" s="187"/>
      <c r="CR99" s="187"/>
      <c r="CS99" s="187"/>
      <c r="CT99" s="187"/>
      <c r="CU99" s="188"/>
      <c r="CV99" s="188"/>
      <c r="CW99" s="188"/>
      <c r="CX99" s="188"/>
      <c r="CY99" s="188"/>
      <c r="CZ99" s="87"/>
      <c r="DA99" s="187"/>
      <c r="DB99" s="187"/>
      <c r="DC99" s="187"/>
      <c r="DD99" s="187"/>
      <c r="DE99" s="187"/>
      <c r="DF99" s="188"/>
      <c r="DG99" s="188"/>
      <c r="DH99" s="188"/>
      <c r="DI99" s="188"/>
      <c r="DJ99" s="188"/>
      <c r="DK99" s="87"/>
      <c r="DL99" s="80"/>
      <c r="DM99" s="186"/>
      <c r="DN99" s="187"/>
      <c r="DO99" s="187"/>
      <c r="DP99" s="187"/>
      <c r="DQ99" s="187"/>
      <c r="DR99" s="187"/>
      <c r="DS99" s="188"/>
      <c r="DT99" s="188"/>
      <c r="DU99" s="188"/>
      <c r="DV99" s="188"/>
      <c r="DW99" s="188"/>
      <c r="DX99" s="183"/>
      <c r="DY99" s="187"/>
      <c r="DZ99" s="187"/>
      <c r="EA99" s="187"/>
      <c r="EB99" s="187"/>
      <c r="EC99" s="187"/>
      <c r="ED99" s="188"/>
      <c r="EE99" s="188"/>
      <c r="EF99" s="188"/>
      <c r="EG99" s="188"/>
      <c r="EH99" s="188"/>
      <c r="EI99" s="87"/>
      <c r="EJ99" s="187"/>
      <c r="EK99" s="187"/>
      <c r="EL99" s="187"/>
      <c r="EM99" s="187"/>
      <c r="EN99" s="187"/>
      <c r="EO99" s="188"/>
      <c r="EP99" s="188"/>
      <c r="EQ99" s="188"/>
      <c r="ER99" s="188"/>
      <c r="ES99" s="188"/>
      <c r="ET99" s="87"/>
    </row>
    <row r="100" spans="2:150" s="180" customFormat="1" ht="11.85" customHeight="1">
      <c r="B100" s="77"/>
      <c r="C100" s="77"/>
      <c r="D100" s="184"/>
      <c r="E100" s="184"/>
      <c r="F100" s="184"/>
      <c r="G100" s="184"/>
      <c r="H100" s="184"/>
      <c r="I100" s="575"/>
      <c r="J100" s="185"/>
      <c r="K100" s="80"/>
      <c r="L100" s="186"/>
      <c r="M100" s="187"/>
      <c r="N100" s="187"/>
      <c r="O100" s="187"/>
      <c r="P100" s="187"/>
      <c r="Q100" s="187"/>
      <c r="R100" s="188"/>
      <c r="S100" s="188"/>
      <c r="T100" s="188"/>
      <c r="U100" s="188"/>
      <c r="V100" s="188"/>
      <c r="W100" s="183"/>
      <c r="X100" s="187"/>
      <c r="Y100" s="187"/>
      <c r="Z100" s="187"/>
      <c r="AA100" s="187"/>
      <c r="AB100" s="187"/>
      <c r="AC100" s="188"/>
      <c r="AD100" s="188"/>
      <c r="AE100" s="188"/>
      <c r="AF100" s="188"/>
      <c r="AG100" s="188"/>
      <c r="AH100" s="87"/>
      <c r="AI100" s="187"/>
      <c r="AJ100" s="187"/>
      <c r="AK100" s="187"/>
      <c r="AL100" s="187"/>
      <c r="AM100" s="187"/>
      <c r="AN100" s="188"/>
      <c r="AO100" s="188"/>
      <c r="AP100" s="188"/>
      <c r="AQ100" s="188"/>
      <c r="AR100" s="188"/>
      <c r="AS100" s="87"/>
      <c r="AT100" s="80"/>
      <c r="AU100" s="186"/>
      <c r="AV100" s="187"/>
      <c r="AW100" s="187"/>
      <c r="AX100" s="187"/>
      <c r="AY100" s="187"/>
      <c r="AZ100" s="187"/>
      <c r="BA100" s="188"/>
      <c r="BB100" s="188"/>
      <c r="BC100" s="188"/>
      <c r="BD100" s="188"/>
      <c r="BE100" s="188"/>
      <c r="BF100" s="183"/>
      <c r="BG100" s="187"/>
      <c r="BH100" s="187"/>
      <c r="BI100" s="187"/>
      <c r="BJ100" s="187"/>
      <c r="BK100" s="187"/>
      <c r="BL100" s="188"/>
      <c r="BM100" s="188"/>
      <c r="BN100" s="188"/>
      <c r="BO100" s="188"/>
      <c r="BP100" s="188"/>
      <c r="BQ100" s="87"/>
      <c r="BR100" s="187"/>
      <c r="BS100" s="187"/>
      <c r="BT100" s="187"/>
      <c r="BU100" s="187"/>
      <c r="BV100" s="187"/>
      <c r="BW100" s="188"/>
      <c r="BX100" s="188"/>
      <c r="BY100" s="188"/>
      <c r="BZ100" s="188"/>
      <c r="CA100" s="188"/>
      <c r="CB100" s="87"/>
      <c r="CC100" s="80"/>
      <c r="CD100" s="186"/>
      <c r="CE100" s="187"/>
      <c r="CF100" s="187"/>
      <c r="CG100" s="187"/>
      <c r="CH100" s="187"/>
      <c r="CI100" s="187"/>
      <c r="CJ100" s="188"/>
      <c r="CK100" s="188"/>
      <c r="CL100" s="188"/>
      <c r="CM100" s="188"/>
      <c r="CN100" s="188"/>
      <c r="CO100" s="183"/>
      <c r="CP100" s="187"/>
      <c r="CQ100" s="187"/>
      <c r="CR100" s="187"/>
      <c r="CS100" s="187"/>
      <c r="CT100" s="187"/>
      <c r="CU100" s="188"/>
      <c r="CV100" s="188"/>
      <c r="CW100" s="188"/>
      <c r="CX100" s="188"/>
      <c r="CY100" s="188"/>
      <c r="CZ100" s="87"/>
      <c r="DA100" s="187"/>
      <c r="DB100" s="187"/>
      <c r="DC100" s="187"/>
      <c r="DD100" s="187"/>
      <c r="DE100" s="187"/>
      <c r="DF100" s="188"/>
      <c r="DG100" s="188"/>
      <c r="DH100" s="188"/>
      <c r="DI100" s="188"/>
      <c r="DJ100" s="188"/>
      <c r="DK100" s="87"/>
      <c r="DL100" s="80"/>
      <c r="DM100" s="186"/>
      <c r="DN100" s="187"/>
      <c r="DO100" s="187"/>
      <c r="DP100" s="187"/>
      <c r="DQ100" s="187"/>
      <c r="DR100" s="187"/>
      <c r="DS100" s="188"/>
      <c r="DT100" s="188"/>
      <c r="DU100" s="188"/>
      <c r="DV100" s="188"/>
      <c r="DW100" s="188"/>
      <c r="DX100" s="183"/>
      <c r="DY100" s="187"/>
      <c r="DZ100" s="187"/>
      <c r="EA100" s="187"/>
      <c r="EB100" s="187"/>
      <c r="EC100" s="187"/>
      <c r="ED100" s="188"/>
      <c r="EE100" s="188"/>
      <c r="EF100" s="188"/>
      <c r="EG100" s="188"/>
      <c r="EH100" s="188"/>
      <c r="EI100" s="87"/>
      <c r="EJ100" s="187"/>
      <c r="EK100" s="187"/>
      <c r="EL100" s="187"/>
      <c r="EM100" s="187"/>
      <c r="EN100" s="187"/>
      <c r="EO100" s="188"/>
      <c r="EP100" s="188"/>
      <c r="EQ100" s="188"/>
      <c r="ER100" s="188"/>
      <c r="ES100" s="188"/>
      <c r="ET100" s="87"/>
    </row>
    <row r="101" spans="2:150" s="180" customFormat="1" ht="11.85" customHeight="1">
      <c r="B101" s="77"/>
      <c r="C101" s="77"/>
      <c r="D101" s="184"/>
      <c r="E101" s="184"/>
      <c r="F101" s="184"/>
      <c r="G101" s="184"/>
      <c r="H101" s="184"/>
      <c r="I101" s="575"/>
      <c r="J101" s="185"/>
      <c r="K101" s="80"/>
      <c r="L101" s="186"/>
      <c r="M101" s="187"/>
      <c r="N101" s="187"/>
      <c r="O101" s="187"/>
      <c r="P101" s="187"/>
      <c r="Q101" s="187"/>
      <c r="R101" s="188"/>
      <c r="S101" s="188"/>
      <c r="T101" s="188"/>
      <c r="U101" s="188"/>
      <c r="V101" s="188"/>
      <c r="W101" s="183"/>
      <c r="X101" s="187"/>
      <c r="Y101" s="187"/>
      <c r="Z101" s="187"/>
      <c r="AA101" s="187"/>
      <c r="AB101" s="187"/>
      <c r="AC101" s="188"/>
      <c r="AD101" s="188"/>
      <c r="AE101" s="188"/>
      <c r="AF101" s="188"/>
      <c r="AG101" s="188"/>
      <c r="AH101" s="87"/>
      <c r="AI101" s="187"/>
      <c r="AJ101" s="187"/>
      <c r="AK101" s="187"/>
      <c r="AL101" s="187"/>
      <c r="AM101" s="187"/>
      <c r="AN101" s="188"/>
      <c r="AO101" s="188"/>
      <c r="AP101" s="188"/>
      <c r="AQ101" s="188"/>
      <c r="AR101" s="188"/>
      <c r="AS101" s="87"/>
      <c r="AT101" s="80"/>
      <c r="AU101" s="186"/>
      <c r="AV101" s="187"/>
      <c r="AW101" s="187"/>
      <c r="AX101" s="187"/>
      <c r="AY101" s="187"/>
      <c r="AZ101" s="187"/>
      <c r="BA101" s="188"/>
      <c r="BB101" s="188"/>
      <c r="BC101" s="188"/>
      <c r="BD101" s="188"/>
      <c r="BE101" s="188"/>
      <c r="BF101" s="183"/>
      <c r="BG101" s="187"/>
      <c r="BH101" s="187"/>
      <c r="BI101" s="187"/>
      <c r="BJ101" s="187"/>
      <c r="BK101" s="187"/>
      <c r="BL101" s="188"/>
      <c r="BM101" s="188"/>
      <c r="BN101" s="188"/>
      <c r="BO101" s="188"/>
      <c r="BP101" s="188"/>
      <c r="BQ101" s="87"/>
      <c r="BR101" s="187"/>
      <c r="BS101" s="187"/>
      <c r="BT101" s="187"/>
      <c r="BU101" s="187"/>
      <c r="BV101" s="187"/>
      <c r="BW101" s="188"/>
      <c r="BX101" s="188"/>
      <c r="BY101" s="188"/>
      <c r="BZ101" s="188"/>
      <c r="CA101" s="188"/>
      <c r="CB101" s="87"/>
      <c r="CC101" s="80"/>
      <c r="CD101" s="186"/>
      <c r="CE101" s="187"/>
      <c r="CF101" s="187"/>
      <c r="CG101" s="187"/>
      <c r="CH101" s="187"/>
      <c r="CI101" s="187"/>
      <c r="CJ101" s="188"/>
      <c r="CK101" s="188"/>
      <c r="CL101" s="188"/>
      <c r="CM101" s="188"/>
      <c r="CN101" s="188"/>
      <c r="CO101" s="183"/>
      <c r="CP101" s="187"/>
      <c r="CQ101" s="187"/>
      <c r="CR101" s="187"/>
      <c r="CS101" s="187"/>
      <c r="CT101" s="187"/>
      <c r="CU101" s="188"/>
      <c r="CV101" s="188"/>
      <c r="CW101" s="188"/>
      <c r="CX101" s="188"/>
      <c r="CY101" s="188"/>
      <c r="CZ101" s="87"/>
      <c r="DA101" s="187"/>
      <c r="DB101" s="187"/>
      <c r="DC101" s="187"/>
      <c r="DD101" s="187"/>
      <c r="DE101" s="187"/>
      <c r="DF101" s="188"/>
      <c r="DG101" s="188"/>
      <c r="DH101" s="188"/>
      <c r="DI101" s="188"/>
      <c r="DJ101" s="188"/>
      <c r="DK101" s="87"/>
      <c r="DL101" s="80"/>
      <c r="DM101" s="186"/>
      <c r="DN101" s="187"/>
      <c r="DO101" s="187"/>
      <c r="DP101" s="187"/>
      <c r="DQ101" s="187"/>
      <c r="DR101" s="187"/>
      <c r="DS101" s="188"/>
      <c r="DT101" s="188"/>
      <c r="DU101" s="188"/>
      <c r="DV101" s="188"/>
      <c r="DW101" s="188"/>
      <c r="DX101" s="183"/>
      <c r="DY101" s="187"/>
      <c r="DZ101" s="187"/>
      <c r="EA101" s="187"/>
      <c r="EB101" s="187"/>
      <c r="EC101" s="187"/>
      <c r="ED101" s="188"/>
      <c r="EE101" s="188"/>
      <c r="EF101" s="188"/>
      <c r="EG101" s="188"/>
      <c r="EH101" s="188"/>
      <c r="EI101" s="87"/>
      <c r="EJ101" s="187"/>
      <c r="EK101" s="187"/>
      <c r="EL101" s="187"/>
      <c r="EM101" s="187"/>
      <c r="EN101" s="187"/>
      <c r="EO101" s="188"/>
      <c r="EP101" s="188"/>
      <c r="EQ101" s="188"/>
      <c r="ER101" s="188"/>
      <c r="ES101" s="188"/>
      <c r="ET101" s="87"/>
    </row>
    <row r="102" spans="2:150" s="180" customFormat="1" ht="11.85" customHeight="1">
      <c r="B102" s="77"/>
      <c r="C102" s="77"/>
      <c r="D102" s="184"/>
      <c r="E102" s="184"/>
      <c r="F102" s="184"/>
      <c r="G102" s="184"/>
      <c r="H102" s="184"/>
      <c r="I102" s="575"/>
      <c r="J102" s="185"/>
      <c r="K102" s="80"/>
      <c r="L102" s="186"/>
      <c r="M102" s="187"/>
      <c r="N102" s="187"/>
      <c r="O102" s="187"/>
      <c r="P102" s="187"/>
      <c r="Q102" s="187"/>
      <c r="R102" s="189"/>
      <c r="S102" s="189"/>
      <c r="T102" s="189"/>
      <c r="U102" s="189"/>
      <c r="V102" s="189"/>
      <c r="W102" s="183"/>
      <c r="X102" s="187"/>
      <c r="Y102" s="187"/>
      <c r="Z102" s="187"/>
      <c r="AA102" s="187"/>
      <c r="AB102" s="187"/>
      <c r="AC102" s="189"/>
      <c r="AD102" s="189"/>
      <c r="AE102" s="189"/>
      <c r="AF102" s="189"/>
      <c r="AG102" s="189"/>
      <c r="AH102" s="87"/>
      <c r="AI102" s="187"/>
      <c r="AJ102" s="187"/>
      <c r="AK102" s="187"/>
      <c r="AL102" s="187"/>
      <c r="AM102" s="187"/>
      <c r="AN102" s="189"/>
      <c r="AO102" s="189"/>
      <c r="AP102" s="189"/>
      <c r="AQ102" s="189"/>
      <c r="AR102" s="189"/>
      <c r="AS102" s="87"/>
      <c r="AT102" s="80"/>
      <c r="AU102" s="186"/>
      <c r="AV102" s="187"/>
      <c r="AW102" s="187"/>
      <c r="AX102" s="187"/>
      <c r="AY102" s="187"/>
      <c r="AZ102" s="187"/>
      <c r="BA102" s="189"/>
      <c r="BB102" s="189"/>
      <c r="BC102" s="189"/>
      <c r="BD102" s="189"/>
      <c r="BE102" s="189"/>
      <c r="BF102" s="183"/>
      <c r="BG102" s="187"/>
      <c r="BH102" s="187"/>
      <c r="BI102" s="187"/>
      <c r="BJ102" s="187"/>
      <c r="BK102" s="187"/>
      <c r="BL102" s="189"/>
      <c r="BM102" s="189"/>
      <c r="BN102" s="189"/>
      <c r="BO102" s="189"/>
      <c r="BP102" s="189"/>
      <c r="BQ102" s="87"/>
      <c r="BR102" s="187"/>
      <c r="BS102" s="187"/>
      <c r="BT102" s="187"/>
      <c r="BU102" s="187"/>
      <c r="BV102" s="187"/>
      <c r="BW102" s="189"/>
      <c r="BX102" s="189"/>
      <c r="BY102" s="189"/>
      <c r="BZ102" s="189"/>
      <c r="CA102" s="189"/>
      <c r="CB102" s="87"/>
      <c r="CC102" s="80"/>
      <c r="CD102" s="186"/>
      <c r="CE102" s="187"/>
      <c r="CF102" s="187"/>
      <c r="CG102" s="187"/>
      <c r="CH102" s="187"/>
      <c r="CI102" s="187"/>
      <c r="CJ102" s="189"/>
      <c r="CK102" s="189"/>
      <c r="CL102" s="189"/>
      <c r="CM102" s="189"/>
      <c r="CN102" s="189"/>
      <c r="CO102" s="183"/>
      <c r="CP102" s="187"/>
      <c r="CQ102" s="187"/>
      <c r="CR102" s="187"/>
      <c r="CS102" s="187"/>
      <c r="CT102" s="187"/>
      <c r="CU102" s="189"/>
      <c r="CV102" s="189"/>
      <c r="CW102" s="189"/>
      <c r="CX102" s="189"/>
      <c r="CY102" s="189"/>
      <c r="CZ102" s="87"/>
      <c r="DA102" s="187"/>
      <c r="DB102" s="187"/>
      <c r="DC102" s="187"/>
      <c r="DD102" s="187"/>
      <c r="DE102" s="187"/>
      <c r="DF102" s="189"/>
      <c r="DG102" s="189"/>
      <c r="DH102" s="189"/>
      <c r="DI102" s="189"/>
      <c r="DJ102" s="189"/>
      <c r="DK102" s="87"/>
      <c r="DL102" s="80"/>
      <c r="DM102" s="186"/>
      <c r="DN102" s="187"/>
      <c r="DO102" s="187"/>
      <c r="DP102" s="187"/>
      <c r="DQ102" s="187"/>
      <c r="DR102" s="187"/>
      <c r="DS102" s="189"/>
      <c r="DT102" s="189"/>
      <c r="DU102" s="189"/>
      <c r="DV102" s="189"/>
      <c r="DW102" s="189"/>
      <c r="DX102" s="183"/>
      <c r="DY102" s="187"/>
      <c r="DZ102" s="187"/>
      <c r="EA102" s="187"/>
      <c r="EB102" s="187"/>
      <c r="EC102" s="187"/>
      <c r="ED102" s="189"/>
      <c r="EE102" s="189"/>
      <c r="EF102" s="189"/>
      <c r="EG102" s="189"/>
      <c r="EH102" s="189"/>
      <c r="EI102" s="87"/>
      <c r="EJ102" s="187"/>
      <c r="EK102" s="187"/>
      <c r="EL102" s="187"/>
      <c r="EM102" s="187"/>
      <c r="EN102" s="187"/>
      <c r="EO102" s="189"/>
      <c r="EP102" s="189"/>
      <c r="EQ102" s="189"/>
      <c r="ER102" s="189"/>
      <c r="ES102" s="189"/>
      <c r="ET102" s="87"/>
    </row>
    <row r="103" spans="2:150" s="180" customFormat="1" ht="11.85" customHeight="1">
      <c r="B103" s="77"/>
      <c r="C103" s="77"/>
      <c r="D103" s="184"/>
      <c r="E103" s="184"/>
      <c r="F103" s="184"/>
      <c r="G103" s="184"/>
      <c r="H103" s="184"/>
      <c r="I103" s="575"/>
      <c r="J103" s="185"/>
      <c r="K103" s="80"/>
      <c r="L103" s="186"/>
      <c r="M103" s="187"/>
      <c r="N103" s="187"/>
      <c r="O103" s="187"/>
      <c r="P103" s="187"/>
      <c r="Q103" s="187"/>
      <c r="R103" s="189"/>
      <c r="S103" s="189"/>
      <c r="T103" s="189"/>
      <c r="U103" s="189"/>
      <c r="V103" s="189"/>
      <c r="W103" s="183"/>
      <c r="X103" s="187"/>
      <c r="Y103" s="187"/>
      <c r="Z103" s="187"/>
      <c r="AA103" s="187"/>
      <c r="AB103" s="187"/>
      <c r="AC103" s="189"/>
      <c r="AD103" s="189"/>
      <c r="AE103" s="189"/>
      <c r="AF103" s="189"/>
      <c r="AG103" s="189"/>
      <c r="AH103" s="87"/>
      <c r="AI103" s="187"/>
      <c r="AJ103" s="187"/>
      <c r="AK103" s="187"/>
      <c r="AL103" s="187"/>
      <c r="AM103" s="187"/>
      <c r="AN103" s="189"/>
      <c r="AO103" s="189"/>
      <c r="AP103" s="189"/>
      <c r="AQ103" s="189"/>
      <c r="AR103" s="189"/>
      <c r="AS103" s="87"/>
      <c r="AT103" s="80"/>
      <c r="AU103" s="186"/>
      <c r="AV103" s="187"/>
      <c r="AW103" s="187"/>
      <c r="AX103" s="187"/>
      <c r="AY103" s="187"/>
      <c r="AZ103" s="187"/>
      <c r="BA103" s="189"/>
      <c r="BB103" s="189"/>
      <c r="BC103" s="189"/>
      <c r="BD103" s="189"/>
      <c r="BE103" s="189"/>
      <c r="BF103" s="183"/>
      <c r="BG103" s="187"/>
      <c r="BH103" s="187"/>
      <c r="BI103" s="187"/>
      <c r="BJ103" s="187"/>
      <c r="BK103" s="187"/>
      <c r="BL103" s="189"/>
      <c r="BM103" s="189"/>
      <c r="BN103" s="189"/>
      <c r="BO103" s="189"/>
      <c r="BP103" s="189"/>
      <c r="BQ103" s="87"/>
      <c r="BR103" s="187"/>
      <c r="BS103" s="187"/>
      <c r="BT103" s="187"/>
      <c r="BU103" s="187"/>
      <c r="BV103" s="187"/>
      <c r="BW103" s="189"/>
      <c r="BX103" s="189"/>
      <c r="BY103" s="189"/>
      <c r="BZ103" s="189"/>
      <c r="CA103" s="189"/>
      <c r="CB103" s="87"/>
      <c r="CC103" s="80"/>
      <c r="CD103" s="186"/>
      <c r="CE103" s="187"/>
      <c r="CF103" s="187"/>
      <c r="CG103" s="187"/>
      <c r="CH103" s="187"/>
      <c r="CI103" s="187"/>
      <c r="CJ103" s="189"/>
      <c r="CK103" s="189"/>
      <c r="CL103" s="189"/>
      <c r="CM103" s="189"/>
      <c r="CN103" s="189"/>
      <c r="CO103" s="183"/>
      <c r="CP103" s="187"/>
      <c r="CQ103" s="187"/>
      <c r="CR103" s="187"/>
      <c r="CS103" s="187"/>
      <c r="CT103" s="187"/>
      <c r="CU103" s="189"/>
      <c r="CV103" s="189"/>
      <c r="CW103" s="189"/>
      <c r="CX103" s="189"/>
      <c r="CY103" s="189"/>
      <c r="CZ103" s="87"/>
      <c r="DA103" s="187"/>
      <c r="DB103" s="187"/>
      <c r="DC103" s="187"/>
      <c r="DD103" s="187"/>
      <c r="DE103" s="187"/>
      <c r="DF103" s="189"/>
      <c r="DG103" s="189"/>
      <c r="DH103" s="189"/>
      <c r="DI103" s="189"/>
      <c r="DJ103" s="189"/>
      <c r="DK103" s="87"/>
      <c r="DL103" s="80"/>
      <c r="DM103" s="186"/>
      <c r="DN103" s="187"/>
      <c r="DO103" s="187"/>
      <c r="DP103" s="187"/>
      <c r="DQ103" s="187"/>
      <c r="DR103" s="187"/>
      <c r="DS103" s="189"/>
      <c r="DT103" s="189"/>
      <c r="DU103" s="189"/>
      <c r="DV103" s="189"/>
      <c r="DW103" s="189"/>
      <c r="DX103" s="183"/>
      <c r="DY103" s="187"/>
      <c r="DZ103" s="187"/>
      <c r="EA103" s="187"/>
      <c r="EB103" s="187"/>
      <c r="EC103" s="187"/>
      <c r="ED103" s="189"/>
      <c r="EE103" s="189"/>
      <c r="EF103" s="189"/>
      <c r="EG103" s="189"/>
      <c r="EH103" s="189"/>
      <c r="EI103" s="87"/>
      <c r="EJ103" s="187"/>
      <c r="EK103" s="187"/>
      <c r="EL103" s="187"/>
      <c r="EM103" s="187"/>
      <c r="EN103" s="187"/>
      <c r="EO103" s="189"/>
      <c r="EP103" s="189"/>
      <c r="EQ103" s="189"/>
      <c r="ER103" s="189"/>
      <c r="ES103" s="189"/>
      <c r="ET103" s="87"/>
    </row>
    <row r="104" spans="2:150" ht="11.85" customHeight="1">
      <c r="R104" s="76"/>
      <c r="S104" s="76"/>
      <c r="T104" s="76"/>
      <c r="U104" s="76"/>
      <c r="V104" s="76"/>
      <c r="AC104" s="76"/>
      <c r="AD104" s="76"/>
      <c r="AE104" s="76"/>
      <c r="AF104" s="76"/>
      <c r="AG104" s="76"/>
      <c r="AN104" s="76"/>
      <c r="AO104" s="76"/>
      <c r="AP104" s="76"/>
      <c r="AQ104" s="76"/>
      <c r="AR104" s="76"/>
      <c r="BA104" s="76"/>
      <c r="BB104" s="76"/>
      <c r="BC104" s="76"/>
      <c r="BD104" s="76"/>
      <c r="BE104" s="76"/>
      <c r="BL104" s="76"/>
      <c r="BM104" s="76"/>
      <c r="BN104" s="76"/>
      <c r="BO104" s="76"/>
      <c r="BP104" s="76"/>
      <c r="BW104" s="76"/>
      <c r="BX104" s="76"/>
      <c r="BY104" s="76"/>
      <c r="BZ104" s="76"/>
      <c r="CA104" s="76"/>
      <c r="CJ104" s="76"/>
      <c r="CK104" s="76"/>
      <c r="CL104" s="76"/>
      <c r="CM104" s="76"/>
      <c r="CN104" s="76"/>
      <c r="CU104" s="76"/>
      <c r="CV104" s="76"/>
      <c r="CW104" s="76"/>
      <c r="CX104" s="76"/>
      <c r="CY104" s="76"/>
      <c r="DF104" s="76"/>
      <c r="DG104" s="76"/>
      <c r="DH104" s="76"/>
      <c r="DI104" s="76"/>
      <c r="DJ104" s="76"/>
      <c r="DS104" s="76"/>
      <c r="DT104" s="76"/>
      <c r="DU104" s="76"/>
      <c r="DV104" s="76"/>
      <c r="DW104" s="76"/>
      <c r="ED104" s="76"/>
      <c r="EE104" s="76"/>
      <c r="EF104" s="76"/>
      <c r="EG104" s="76"/>
      <c r="EH104" s="76"/>
      <c r="EO104" s="76"/>
      <c r="EP104" s="76"/>
      <c r="EQ104" s="76"/>
      <c r="ER104" s="76"/>
      <c r="ES104" s="76"/>
    </row>
    <row r="105" spans="2:150" ht="11.85" customHeight="1">
      <c r="R105" s="188"/>
      <c r="S105" s="188"/>
      <c r="T105" s="188"/>
      <c r="U105" s="188"/>
      <c r="V105" s="188"/>
      <c r="AC105" s="188"/>
      <c r="AD105" s="188"/>
      <c r="AE105" s="188"/>
      <c r="AF105" s="188"/>
      <c r="AG105" s="188"/>
      <c r="AN105" s="188"/>
      <c r="AO105" s="188"/>
      <c r="AP105" s="188"/>
      <c r="AQ105" s="188"/>
      <c r="AR105" s="188"/>
      <c r="BA105" s="188"/>
      <c r="BB105" s="188"/>
      <c r="BC105" s="188"/>
      <c r="BD105" s="188"/>
      <c r="BE105" s="188"/>
      <c r="BL105" s="188"/>
      <c r="BM105" s="188"/>
      <c r="BN105" s="188"/>
      <c r="BO105" s="188"/>
      <c r="BP105" s="188"/>
      <c r="BW105" s="188"/>
      <c r="BX105" s="188"/>
      <c r="BY105" s="188"/>
      <c r="BZ105" s="188"/>
      <c r="CA105" s="188"/>
      <c r="CJ105" s="188"/>
      <c r="CK105" s="188"/>
      <c r="CL105" s="188"/>
      <c r="CM105" s="188"/>
      <c r="CN105" s="188"/>
      <c r="CU105" s="188"/>
      <c r="CV105" s="188"/>
      <c r="CW105" s="188"/>
      <c r="CX105" s="188"/>
      <c r="CY105" s="188"/>
      <c r="DF105" s="188"/>
      <c r="DG105" s="188"/>
      <c r="DH105" s="188"/>
      <c r="DI105" s="188"/>
      <c r="DJ105" s="188"/>
      <c r="DS105" s="188"/>
      <c r="DT105" s="188"/>
      <c r="DU105" s="188"/>
      <c r="DV105" s="188"/>
      <c r="DW105" s="188"/>
      <c r="ED105" s="188"/>
      <c r="EE105" s="188"/>
      <c r="EF105" s="188"/>
      <c r="EG105" s="188"/>
      <c r="EH105" s="188"/>
      <c r="EO105" s="188"/>
      <c r="EP105" s="188"/>
      <c r="EQ105" s="188"/>
      <c r="ER105" s="188"/>
      <c r="ES105" s="188"/>
    </row>
    <row r="106" spans="2:150" ht="11.85" customHeight="1">
      <c r="R106" s="188"/>
      <c r="S106" s="188"/>
      <c r="T106" s="188"/>
      <c r="U106" s="188"/>
      <c r="V106" s="188"/>
      <c r="AC106" s="188"/>
      <c r="AD106" s="188"/>
      <c r="AE106" s="188"/>
      <c r="AF106" s="188"/>
      <c r="AG106" s="188"/>
      <c r="AN106" s="188"/>
      <c r="AO106" s="188"/>
      <c r="AP106" s="188"/>
      <c r="AQ106" s="188"/>
      <c r="AR106" s="188"/>
      <c r="BA106" s="188"/>
      <c r="BB106" s="188"/>
      <c r="BC106" s="188"/>
      <c r="BD106" s="188"/>
      <c r="BE106" s="188"/>
      <c r="BL106" s="188"/>
      <c r="BM106" s="188"/>
      <c r="BN106" s="188"/>
      <c r="BO106" s="188"/>
      <c r="BP106" s="188"/>
      <c r="BW106" s="188"/>
      <c r="BX106" s="188"/>
      <c r="BY106" s="188"/>
      <c r="BZ106" s="188"/>
      <c r="CA106" s="188"/>
      <c r="CJ106" s="188"/>
      <c r="CK106" s="188"/>
      <c r="CL106" s="188"/>
      <c r="CM106" s="188"/>
      <c r="CN106" s="188"/>
      <c r="CU106" s="188"/>
      <c r="CV106" s="188"/>
      <c r="CW106" s="188"/>
      <c r="CX106" s="188"/>
      <c r="CY106" s="188"/>
      <c r="DF106" s="188"/>
      <c r="DG106" s="188"/>
      <c r="DH106" s="188"/>
      <c r="DI106" s="188"/>
      <c r="DJ106" s="188"/>
      <c r="DS106" s="188"/>
      <c r="DT106" s="188"/>
      <c r="DU106" s="188"/>
      <c r="DV106" s="188"/>
      <c r="DW106" s="188"/>
      <c r="ED106" s="188"/>
      <c r="EE106" s="188"/>
      <c r="EF106" s="188"/>
      <c r="EG106" s="188"/>
      <c r="EH106" s="188"/>
      <c r="EO106" s="188"/>
      <c r="EP106" s="188"/>
      <c r="EQ106" s="188"/>
      <c r="ER106" s="188"/>
      <c r="ES106" s="188"/>
    </row>
    <row r="107" spans="2:150" ht="11.85" customHeight="1">
      <c r="R107" s="188"/>
      <c r="S107" s="188"/>
      <c r="T107" s="188"/>
      <c r="U107" s="188"/>
      <c r="V107" s="188"/>
      <c r="AC107" s="188"/>
      <c r="AD107" s="188"/>
      <c r="AE107" s="188"/>
      <c r="AF107" s="188"/>
      <c r="AG107" s="188"/>
      <c r="AN107" s="188"/>
      <c r="AO107" s="188"/>
      <c r="AP107" s="188"/>
      <c r="AQ107" s="188"/>
      <c r="AR107" s="188"/>
      <c r="BA107" s="188"/>
      <c r="BB107" s="188"/>
      <c r="BC107" s="188"/>
      <c r="BD107" s="188"/>
      <c r="BE107" s="188"/>
      <c r="BL107" s="188"/>
      <c r="BM107" s="188"/>
      <c r="BN107" s="188"/>
      <c r="BO107" s="188"/>
      <c r="BP107" s="188"/>
      <c r="BW107" s="188"/>
      <c r="BX107" s="188"/>
      <c r="BY107" s="188"/>
      <c r="BZ107" s="188"/>
      <c r="CA107" s="188"/>
      <c r="CJ107" s="188"/>
      <c r="CK107" s="188"/>
      <c r="CL107" s="188"/>
      <c r="CM107" s="188"/>
      <c r="CN107" s="188"/>
      <c r="CU107" s="188"/>
      <c r="CV107" s="188"/>
      <c r="CW107" s="188"/>
      <c r="CX107" s="188"/>
      <c r="CY107" s="188"/>
      <c r="DF107" s="188"/>
      <c r="DG107" s="188"/>
      <c r="DH107" s="188"/>
      <c r="DI107" s="188"/>
      <c r="DJ107" s="188"/>
      <c r="DS107" s="188"/>
      <c r="DT107" s="188"/>
      <c r="DU107" s="188"/>
      <c r="DV107" s="188"/>
      <c r="DW107" s="188"/>
      <c r="ED107" s="188"/>
      <c r="EE107" s="188"/>
      <c r="EF107" s="188"/>
      <c r="EG107" s="188"/>
      <c r="EH107" s="188"/>
      <c r="EO107" s="188"/>
      <c r="EP107" s="188"/>
      <c r="EQ107" s="188"/>
      <c r="ER107" s="188"/>
      <c r="ES107" s="188"/>
    </row>
    <row r="108" spans="2:150" ht="11.85" customHeight="1">
      <c r="R108" s="188"/>
      <c r="S108" s="188"/>
      <c r="T108" s="188"/>
      <c r="U108" s="188"/>
      <c r="V108" s="188"/>
      <c r="AC108" s="188"/>
      <c r="AD108" s="188"/>
      <c r="AE108" s="188"/>
      <c r="AF108" s="188"/>
      <c r="AG108" s="188"/>
      <c r="AN108" s="188"/>
      <c r="AO108" s="188"/>
      <c r="AP108" s="188"/>
      <c r="AQ108" s="188"/>
      <c r="AR108" s="188"/>
      <c r="BA108" s="188"/>
      <c r="BB108" s="188"/>
      <c r="BC108" s="188"/>
      <c r="BD108" s="188"/>
      <c r="BE108" s="188"/>
      <c r="BL108" s="188"/>
      <c r="BM108" s="188"/>
      <c r="BN108" s="188"/>
      <c r="BO108" s="188"/>
      <c r="BP108" s="188"/>
      <c r="BW108" s="188"/>
      <c r="BX108" s="188"/>
      <c r="BY108" s="188"/>
      <c r="BZ108" s="188"/>
      <c r="CA108" s="188"/>
      <c r="CJ108" s="188"/>
      <c r="CK108" s="188"/>
      <c r="CL108" s="188"/>
      <c r="CM108" s="188"/>
      <c r="CN108" s="188"/>
      <c r="CU108" s="188"/>
      <c r="CV108" s="188"/>
      <c r="CW108" s="188"/>
      <c r="CX108" s="188"/>
      <c r="CY108" s="188"/>
      <c r="DF108" s="188"/>
      <c r="DG108" s="188"/>
      <c r="DH108" s="188"/>
      <c r="DI108" s="188"/>
      <c r="DJ108" s="188"/>
      <c r="DS108" s="188"/>
      <c r="DT108" s="188"/>
      <c r="DU108" s="188"/>
      <c r="DV108" s="188"/>
      <c r="DW108" s="188"/>
      <c r="ED108" s="188"/>
      <c r="EE108" s="188"/>
      <c r="EF108" s="188"/>
      <c r="EG108" s="188"/>
      <c r="EH108" s="188"/>
      <c r="EO108" s="188"/>
      <c r="EP108" s="188"/>
      <c r="EQ108" s="188"/>
      <c r="ER108" s="188"/>
      <c r="ES108" s="188"/>
    </row>
    <row r="109" spans="2:150" ht="11.85" customHeight="1">
      <c r="R109" s="188"/>
      <c r="S109" s="188"/>
      <c r="T109" s="188"/>
      <c r="U109" s="188"/>
      <c r="V109" s="188"/>
      <c r="AC109" s="188"/>
      <c r="AD109" s="188"/>
      <c r="AE109" s="188"/>
      <c r="AF109" s="188"/>
      <c r="AG109" s="188"/>
      <c r="AN109" s="188"/>
      <c r="AO109" s="188"/>
      <c r="AP109" s="188"/>
      <c r="AQ109" s="188"/>
      <c r="AR109" s="188"/>
      <c r="BA109" s="188"/>
      <c r="BB109" s="188"/>
      <c r="BC109" s="188"/>
      <c r="BD109" s="188"/>
      <c r="BE109" s="188"/>
      <c r="BL109" s="188"/>
      <c r="BM109" s="188"/>
      <c r="BN109" s="188"/>
      <c r="BO109" s="188"/>
      <c r="BP109" s="188"/>
      <c r="BW109" s="188"/>
      <c r="BX109" s="188"/>
      <c r="BY109" s="188"/>
      <c r="BZ109" s="188"/>
      <c r="CA109" s="188"/>
      <c r="CJ109" s="188"/>
      <c r="CK109" s="188"/>
      <c r="CL109" s="188"/>
      <c r="CM109" s="188"/>
      <c r="CN109" s="188"/>
      <c r="CU109" s="188"/>
      <c r="CV109" s="188"/>
      <c r="CW109" s="188"/>
      <c r="CX109" s="188"/>
      <c r="CY109" s="188"/>
      <c r="DF109" s="188"/>
      <c r="DG109" s="188"/>
      <c r="DH109" s="188"/>
      <c r="DI109" s="188"/>
      <c r="DJ109" s="188"/>
      <c r="DS109" s="188"/>
      <c r="DT109" s="188"/>
      <c r="DU109" s="188"/>
      <c r="DV109" s="188"/>
      <c r="DW109" s="188"/>
      <c r="ED109" s="188"/>
      <c r="EE109" s="188"/>
      <c r="EF109" s="188"/>
      <c r="EG109" s="188"/>
      <c r="EH109" s="188"/>
      <c r="EO109" s="188"/>
      <c r="EP109" s="188"/>
      <c r="EQ109" s="188"/>
      <c r="ER109" s="188"/>
      <c r="ES109" s="188"/>
    </row>
    <row r="110" spans="2:150" ht="11.85" customHeight="1">
      <c r="R110" s="188"/>
      <c r="S110" s="188"/>
      <c r="T110" s="188"/>
      <c r="U110" s="188"/>
      <c r="V110" s="188"/>
      <c r="AC110" s="188"/>
      <c r="AD110" s="188"/>
      <c r="AE110" s="188"/>
      <c r="AF110" s="188"/>
      <c r="AG110" s="188"/>
      <c r="AN110" s="188"/>
      <c r="AO110" s="188"/>
      <c r="AP110" s="188"/>
      <c r="AQ110" s="188"/>
      <c r="AR110" s="188"/>
      <c r="BA110" s="188"/>
      <c r="BB110" s="188"/>
      <c r="BC110" s="188"/>
      <c r="BD110" s="188"/>
      <c r="BE110" s="188"/>
      <c r="BL110" s="188"/>
      <c r="BM110" s="188"/>
      <c r="BN110" s="188"/>
      <c r="BO110" s="188"/>
      <c r="BP110" s="188"/>
      <c r="BW110" s="188"/>
      <c r="BX110" s="188"/>
      <c r="BY110" s="188"/>
      <c r="BZ110" s="188"/>
      <c r="CA110" s="188"/>
      <c r="CJ110" s="188"/>
      <c r="CK110" s="188"/>
      <c r="CL110" s="188"/>
      <c r="CM110" s="188"/>
      <c r="CN110" s="188"/>
      <c r="CU110" s="188"/>
      <c r="CV110" s="188"/>
      <c r="CW110" s="188"/>
      <c r="CX110" s="188"/>
      <c r="CY110" s="188"/>
      <c r="DF110" s="188"/>
      <c r="DG110" s="188"/>
      <c r="DH110" s="188"/>
      <c r="DI110" s="188"/>
      <c r="DJ110" s="188"/>
      <c r="DS110" s="188"/>
      <c r="DT110" s="188"/>
      <c r="DU110" s="188"/>
      <c r="DV110" s="188"/>
      <c r="DW110" s="188"/>
      <c r="ED110" s="188"/>
      <c r="EE110" s="188"/>
      <c r="EF110" s="188"/>
      <c r="EG110" s="188"/>
      <c r="EH110" s="188"/>
      <c r="EO110" s="188"/>
      <c r="EP110" s="188"/>
      <c r="EQ110" s="188"/>
      <c r="ER110" s="188"/>
      <c r="ES110" s="188"/>
    </row>
    <row r="111" spans="2:150" ht="11.85" customHeight="1">
      <c r="R111" s="188"/>
      <c r="S111" s="188"/>
      <c r="T111" s="188"/>
      <c r="U111" s="188"/>
      <c r="V111" s="188"/>
      <c r="AC111" s="188"/>
      <c r="AD111" s="188"/>
      <c r="AE111" s="188"/>
      <c r="AF111" s="188"/>
      <c r="AG111" s="188"/>
      <c r="AN111" s="188"/>
      <c r="AO111" s="188"/>
      <c r="AP111" s="188"/>
      <c r="AQ111" s="188"/>
      <c r="AR111" s="188"/>
      <c r="BA111" s="188"/>
      <c r="BB111" s="188"/>
      <c r="BC111" s="188"/>
      <c r="BD111" s="188"/>
      <c r="BE111" s="188"/>
      <c r="BL111" s="188"/>
      <c r="BM111" s="188"/>
      <c r="BN111" s="188"/>
      <c r="BO111" s="188"/>
      <c r="BP111" s="188"/>
      <c r="BW111" s="188"/>
      <c r="BX111" s="188"/>
      <c r="BY111" s="188"/>
      <c r="BZ111" s="188"/>
      <c r="CA111" s="188"/>
      <c r="CJ111" s="188"/>
      <c r="CK111" s="188"/>
      <c r="CL111" s="188"/>
      <c r="CM111" s="188"/>
      <c r="CN111" s="188"/>
      <c r="CU111" s="188"/>
      <c r="CV111" s="188"/>
      <c r="CW111" s="188"/>
      <c r="CX111" s="188"/>
      <c r="CY111" s="188"/>
      <c r="DF111" s="188"/>
      <c r="DG111" s="188"/>
      <c r="DH111" s="188"/>
      <c r="DI111" s="188"/>
      <c r="DJ111" s="188"/>
      <c r="DS111" s="188"/>
      <c r="DT111" s="188"/>
      <c r="DU111" s="188"/>
      <c r="DV111" s="188"/>
      <c r="DW111" s="188"/>
      <c r="ED111" s="188"/>
      <c r="EE111" s="188"/>
      <c r="EF111" s="188"/>
      <c r="EG111" s="188"/>
      <c r="EH111" s="188"/>
      <c r="EO111" s="188"/>
      <c r="EP111" s="188"/>
      <c r="EQ111" s="188"/>
      <c r="ER111" s="188"/>
      <c r="ES111" s="188"/>
    </row>
    <row r="112" spans="2:150" ht="11.85" customHeight="1">
      <c r="R112" s="190"/>
      <c r="S112" s="190"/>
      <c r="T112" s="190"/>
      <c r="U112" s="190"/>
      <c r="V112" s="190"/>
      <c r="AC112" s="190"/>
      <c r="AD112" s="190"/>
      <c r="AE112" s="190"/>
      <c r="AF112" s="190"/>
      <c r="AG112" s="190"/>
      <c r="AN112" s="190"/>
      <c r="AO112" s="190"/>
      <c r="AP112" s="190"/>
      <c r="AQ112" s="190"/>
      <c r="AR112" s="190"/>
      <c r="BA112" s="190"/>
      <c r="BB112" s="190"/>
      <c r="BC112" s="190"/>
      <c r="BD112" s="190"/>
      <c r="BE112" s="190"/>
      <c r="BL112" s="190"/>
      <c r="BM112" s="190"/>
      <c r="BN112" s="190"/>
      <c r="BO112" s="190"/>
      <c r="BP112" s="190"/>
      <c r="BW112" s="190"/>
      <c r="BX112" s="190"/>
      <c r="BY112" s="190"/>
      <c r="BZ112" s="190"/>
      <c r="CA112" s="190"/>
      <c r="CJ112" s="190"/>
      <c r="CK112" s="190"/>
      <c r="CL112" s="190"/>
      <c r="CM112" s="190"/>
      <c r="CN112" s="190"/>
      <c r="CU112" s="190"/>
      <c r="CV112" s="190"/>
      <c r="CW112" s="190"/>
      <c r="CX112" s="190"/>
      <c r="CY112" s="190"/>
      <c r="DF112" s="190"/>
      <c r="DG112" s="190"/>
      <c r="DH112" s="190"/>
      <c r="DI112" s="190"/>
      <c r="DJ112" s="190"/>
      <c r="DS112" s="190"/>
      <c r="DT112" s="190"/>
      <c r="DU112" s="190"/>
      <c r="DV112" s="190"/>
      <c r="DW112" s="190"/>
      <c r="ED112" s="190"/>
      <c r="EE112" s="190"/>
      <c r="EF112" s="190"/>
      <c r="EG112" s="190"/>
      <c r="EH112" s="190"/>
      <c r="EO112" s="190"/>
      <c r="EP112" s="190"/>
      <c r="EQ112" s="190"/>
      <c r="ER112" s="190"/>
      <c r="ES112" s="190"/>
    </row>
    <row r="113" spans="18:149" ht="11.85" customHeight="1">
      <c r="R113" s="124"/>
      <c r="S113" s="124"/>
      <c r="T113" s="124"/>
      <c r="U113" s="124"/>
      <c r="V113" s="124"/>
      <c r="AC113" s="124"/>
      <c r="AD113" s="124"/>
      <c r="AE113" s="124"/>
      <c r="AF113" s="124"/>
      <c r="AG113" s="124"/>
      <c r="AN113" s="124"/>
      <c r="AO113" s="124"/>
      <c r="AP113" s="124"/>
      <c r="AQ113" s="124"/>
      <c r="AR113" s="124"/>
      <c r="BA113" s="124"/>
      <c r="BB113" s="124"/>
      <c r="BC113" s="124"/>
      <c r="BD113" s="124"/>
      <c r="BE113" s="124"/>
      <c r="BL113" s="124"/>
      <c r="BM113" s="124"/>
      <c r="BN113" s="124"/>
      <c r="BO113" s="124"/>
      <c r="BP113" s="124"/>
      <c r="BW113" s="124"/>
      <c r="BX113" s="124"/>
      <c r="BY113" s="124"/>
      <c r="BZ113" s="124"/>
      <c r="CA113" s="124"/>
      <c r="CJ113" s="124"/>
      <c r="CK113" s="124"/>
      <c r="CL113" s="124"/>
      <c r="CM113" s="124"/>
      <c r="CN113" s="124"/>
      <c r="CU113" s="124"/>
      <c r="CV113" s="124"/>
      <c r="CW113" s="124"/>
      <c r="CX113" s="124"/>
      <c r="CY113" s="124"/>
      <c r="DF113" s="124"/>
      <c r="DG113" s="124"/>
      <c r="DH113" s="124"/>
      <c r="DI113" s="124"/>
      <c r="DJ113" s="124"/>
      <c r="DS113" s="124"/>
      <c r="DT113" s="124"/>
      <c r="DU113" s="124"/>
      <c r="DV113" s="124"/>
      <c r="DW113" s="124"/>
      <c r="ED113" s="124"/>
      <c r="EE113" s="124"/>
      <c r="EF113" s="124"/>
      <c r="EG113" s="124"/>
      <c r="EH113" s="124"/>
      <c r="EO113" s="124"/>
      <c r="EP113" s="124"/>
      <c r="EQ113" s="124"/>
      <c r="ER113" s="124"/>
      <c r="ES113" s="124"/>
    </row>
    <row r="114" spans="18:149" ht="11.85" customHeight="1">
      <c r="R114" s="188"/>
      <c r="S114" s="188"/>
      <c r="T114" s="188"/>
      <c r="U114" s="188"/>
      <c r="V114" s="188"/>
      <c r="AC114" s="188"/>
      <c r="AD114" s="188"/>
      <c r="AE114" s="188"/>
      <c r="AF114" s="188"/>
      <c r="AG114" s="188"/>
      <c r="AN114" s="188"/>
      <c r="AO114" s="188"/>
      <c r="AP114" s="188"/>
      <c r="AQ114" s="188"/>
      <c r="AR114" s="188"/>
      <c r="BA114" s="188"/>
      <c r="BB114" s="188"/>
      <c r="BC114" s="188"/>
      <c r="BD114" s="188"/>
      <c r="BE114" s="188"/>
      <c r="BL114" s="188"/>
      <c r="BM114" s="188"/>
      <c r="BN114" s="188"/>
      <c r="BO114" s="188"/>
      <c r="BP114" s="188"/>
      <c r="BW114" s="188"/>
      <c r="BX114" s="188"/>
      <c r="BY114" s="188"/>
      <c r="BZ114" s="188"/>
      <c r="CA114" s="188"/>
      <c r="CJ114" s="188"/>
      <c r="CK114" s="188"/>
      <c r="CL114" s="188"/>
      <c r="CM114" s="188"/>
      <c r="CN114" s="188"/>
      <c r="CU114" s="188"/>
      <c r="CV114" s="188"/>
      <c r="CW114" s="188"/>
      <c r="CX114" s="188"/>
      <c r="CY114" s="188"/>
      <c r="DF114" s="188"/>
      <c r="DG114" s="188"/>
      <c r="DH114" s="188"/>
      <c r="DI114" s="188"/>
      <c r="DJ114" s="188"/>
      <c r="DS114" s="188"/>
      <c r="DT114" s="188"/>
      <c r="DU114" s="188"/>
      <c r="DV114" s="188"/>
      <c r="DW114" s="188"/>
      <c r="ED114" s="188"/>
      <c r="EE114" s="188"/>
      <c r="EF114" s="188"/>
      <c r="EG114" s="188"/>
      <c r="EH114" s="188"/>
      <c r="EO114" s="188"/>
      <c r="EP114" s="188"/>
      <c r="EQ114" s="188"/>
      <c r="ER114" s="188"/>
      <c r="ES114" s="188"/>
    </row>
    <row r="115" spans="18:149" ht="11.85" customHeight="1">
      <c r="R115" s="188"/>
      <c r="S115" s="188"/>
      <c r="T115" s="188"/>
      <c r="U115" s="188"/>
      <c r="V115" s="188"/>
      <c r="AC115" s="188"/>
      <c r="AD115" s="188"/>
      <c r="AE115" s="188"/>
      <c r="AF115" s="188"/>
      <c r="AG115" s="188"/>
      <c r="AN115" s="188"/>
      <c r="AO115" s="188"/>
      <c r="AP115" s="188"/>
      <c r="AQ115" s="188"/>
      <c r="AR115" s="188"/>
      <c r="BA115" s="188"/>
      <c r="BB115" s="188"/>
      <c r="BC115" s="188"/>
      <c r="BD115" s="188"/>
      <c r="BE115" s="188"/>
      <c r="BL115" s="188"/>
      <c r="BM115" s="188"/>
      <c r="BN115" s="188"/>
      <c r="BO115" s="188"/>
      <c r="BP115" s="188"/>
      <c r="BW115" s="188"/>
      <c r="BX115" s="188"/>
      <c r="BY115" s="188"/>
      <c r="BZ115" s="188"/>
      <c r="CA115" s="188"/>
      <c r="CJ115" s="188"/>
      <c r="CK115" s="188"/>
      <c r="CL115" s="188"/>
      <c r="CM115" s="188"/>
      <c r="CN115" s="188"/>
      <c r="CU115" s="188"/>
      <c r="CV115" s="188"/>
      <c r="CW115" s="188"/>
      <c r="CX115" s="188"/>
      <c r="CY115" s="188"/>
      <c r="DF115" s="188"/>
      <c r="DG115" s="188"/>
      <c r="DH115" s="188"/>
      <c r="DI115" s="188"/>
      <c r="DJ115" s="188"/>
      <c r="DS115" s="188"/>
      <c r="DT115" s="188"/>
      <c r="DU115" s="188"/>
      <c r="DV115" s="188"/>
      <c r="DW115" s="188"/>
      <c r="ED115" s="188"/>
      <c r="EE115" s="188"/>
      <c r="EF115" s="188"/>
      <c r="EG115" s="188"/>
      <c r="EH115" s="188"/>
      <c r="EO115" s="188"/>
      <c r="EP115" s="188"/>
      <c r="EQ115" s="188"/>
      <c r="ER115" s="188"/>
      <c r="ES115" s="188"/>
    </row>
    <row r="116" spans="18:149" ht="11.85" customHeight="1">
      <c r="R116" s="188"/>
      <c r="S116" s="188"/>
      <c r="T116" s="188"/>
      <c r="U116" s="188"/>
      <c r="V116" s="188"/>
      <c r="AC116" s="188"/>
      <c r="AD116" s="188"/>
      <c r="AE116" s="188"/>
      <c r="AF116" s="188"/>
      <c r="AG116" s="188"/>
      <c r="AN116" s="188"/>
      <c r="AO116" s="188"/>
      <c r="AP116" s="188"/>
      <c r="AQ116" s="188"/>
      <c r="AR116" s="188"/>
      <c r="BA116" s="188"/>
      <c r="BB116" s="188"/>
      <c r="BC116" s="188"/>
      <c r="BD116" s="188"/>
      <c r="BE116" s="188"/>
      <c r="BL116" s="188"/>
      <c r="BM116" s="188"/>
      <c r="BN116" s="188"/>
      <c r="BO116" s="188"/>
      <c r="BP116" s="188"/>
      <c r="BW116" s="188"/>
      <c r="BX116" s="188"/>
      <c r="BY116" s="188"/>
      <c r="BZ116" s="188"/>
      <c r="CA116" s="188"/>
      <c r="CJ116" s="188"/>
      <c r="CK116" s="188"/>
      <c r="CL116" s="188"/>
      <c r="CM116" s="188"/>
      <c r="CN116" s="188"/>
      <c r="CU116" s="188"/>
      <c r="CV116" s="188"/>
      <c r="CW116" s="188"/>
      <c r="CX116" s="188"/>
      <c r="CY116" s="188"/>
      <c r="DF116" s="188"/>
      <c r="DG116" s="188"/>
      <c r="DH116" s="188"/>
      <c r="DI116" s="188"/>
      <c r="DJ116" s="188"/>
      <c r="DS116" s="188"/>
      <c r="DT116" s="188"/>
      <c r="DU116" s="188"/>
      <c r="DV116" s="188"/>
      <c r="DW116" s="188"/>
      <c r="ED116" s="188"/>
      <c r="EE116" s="188"/>
      <c r="EF116" s="188"/>
      <c r="EG116" s="188"/>
      <c r="EH116" s="188"/>
      <c r="EO116" s="188"/>
      <c r="EP116" s="188"/>
      <c r="EQ116" s="188"/>
      <c r="ER116" s="188"/>
      <c r="ES116" s="188"/>
    </row>
    <row r="117" spans="18:149" ht="11.85" customHeight="1">
      <c r="R117" s="188"/>
      <c r="S117" s="188"/>
      <c r="T117" s="188"/>
      <c r="U117" s="188"/>
      <c r="V117" s="188"/>
      <c r="AC117" s="188"/>
      <c r="AD117" s="188"/>
      <c r="AE117" s="188"/>
      <c r="AF117" s="188"/>
      <c r="AG117" s="188"/>
      <c r="AN117" s="188"/>
      <c r="AO117" s="188"/>
      <c r="AP117" s="188"/>
      <c r="AQ117" s="188"/>
      <c r="AR117" s="188"/>
      <c r="BA117" s="188"/>
      <c r="BB117" s="188"/>
      <c r="BC117" s="188"/>
      <c r="BD117" s="188"/>
      <c r="BE117" s="188"/>
      <c r="BL117" s="188"/>
      <c r="BM117" s="188"/>
      <c r="BN117" s="188"/>
      <c r="BO117" s="188"/>
      <c r="BP117" s="188"/>
      <c r="BW117" s="188"/>
      <c r="BX117" s="188"/>
      <c r="BY117" s="188"/>
      <c r="BZ117" s="188"/>
      <c r="CA117" s="188"/>
      <c r="CJ117" s="188"/>
      <c r="CK117" s="188"/>
      <c r="CL117" s="188"/>
      <c r="CM117" s="188"/>
      <c r="CN117" s="188"/>
      <c r="CU117" s="188"/>
      <c r="CV117" s="188"/>
      <c r="CW117" s="188"/>
      <c r="CX117" s="188"/>
      <c r="CY117" s="188"/>
      <c r="DF117" s="188"/>
      <c r="DG117" s="188"/>
      <c r="DH117" s="188"/>
      <c r="DI117" s="188"/>
      <c r="DJ117" s="188"/>
      <c r="DS117" s="188"/>
      <c r="DT117" s="188"/>
      <c r="DU117" s="188"/>
      <c r="DV117" s="188"/>
      <c r="DW117" s="188"/>
      <c r="ED117" s="188"/>
      <c r="EE117" s="188"/>
      <c r="EF117" s="188"/>
      <c r="EG117" s="188"/>
      <c r="EH117" s="188"/>
      <c r="EO117" s="188"/>
      <c r="EP117" s="188"/>
      <c r="EQ117" s="188"/>
      <c r="ER117" s="188"/>
      <c r="ES117" s="188"/>
    </row>
    <row r="118" spans="18:149" ht="11.85" customHeight="1">
      <c r="R118" s="188"/>
      <c r="S118" s="188"/>
      <c r="T118" s="188"/>
      <c r="U118" s="188"/>
      <c r="V118" s="188"/>
      <c r="AC118" s="188"/>
      <c r="AD118" s="188"/>
      <c r="AE118" s="188"/>
      <c r="AF118" s="188"/>
      <c r="AG118" s="188"/>
      <c r="AN118" s="188"/>
      <c r="AO118" s="188"/>
      <c r="AP118" s="188"/>
      <c r="AQ118" s="188"/>
      <c r="AR118" s="188"/>
      <c r="BA118" s="188"/>
      <c r="BB118" s="188"/>
      <c r="BC118" s="188"/>
      <c r="BD118" s="188"/>
      <c r="BE118" s="188"/>
      <c r="BL118" s="188"/>
      <c r="BM118" s="188"/>
      <c r="BN118" s="188"/>
      <c r="BO118" s="188"/>
      <c r="BP118" s="188"/>
      <c r="BW118" s="188"/>
      <c r="BX118" s="188"/>
      <c r="BY118" s="188"/>
      <c r="BZ118" s="188"/>
      <c r="CA118" s="188"/>
      <c r="CJ118" s="188"/>
      <c r="CK118" s="188"/>
      <c r="CL118" s="188"/>
      <c r="CM118" s="188"/>
      <c r="CN118" s="188"/>
      <c r="CU118" s="188"/>
      <c r="CV118" s="188"/>
      <c r="CW118" s="188"/>
      <c r="CX118" s="188"/>
      <c r="CY118" s="188"/>
      <c r="DF118" s="188"/>
      <c r="DG118" s="188"/>
      <c r="DH118" s="188"/>
      <c r="DI118" s="188"/>
      <c r="DJ118" s="188"/>
      <c r="DS118" s="188"/>
      <c r="DT118" s="188"/>
      <c r="DU118" s="188"/>
      <c r="DV118" s="188"/>
      <c r="DW118" s="188"/>
      <c r="ED118" s="188"/>
      <c r="EE118" s="188"/>
      <c r="EF118" s="188"/>
      <c r="EG118" s="188"/>
      <c r="EH118" s="188"/>
      <c r="EO118" s="188"/>
      <c r="EP118" s="188"/>
      <c r="EQ118" s="188"/>
      <c r="ER118" s="188"/>
      <c r="ES118" s="188"/>
    </row>
    <row r="119" spans="18:149" ht="11.85" customHeight="1">
      <c r="R119" s="188"/>
      <c r="S119" s="188"/>
      <c r="T119" s="188"/>
      <c r="U119" s="188"/>
      <c r="V119" s="188"/>
      <c r="AC119" s="188"/>
      <c r="AD119" s="188"/>
      <c r="AE119" s="188"/>
      <c r="AF119" s="188"/>
      <c r="AG119" s="188"/>
      <c r="AN119" s="188"/>
      <c r="AO119" s="188"/>
      <c r="AP119" s="188"/>
      <c r="AQ119" s="188"/>
      <c r="AR119" s="188"/>
      <c r="BA119" s="188"/>
      <c r="BB119" s="188"/>
      <c r="BC119" s="188"/>
      <c r="BD119" s="188"/>
      <c r="BE119" s="188"/>
      <c r="BL119" s="188"/>
      <c r="BM119" s="188"/>
      <c r="BN119" s="188"/>
      <c r="BO119" s="188"/>
      <c r="BP119" s="188"/>
      <c r="BW119" s="188"/>
      <c r="BX119" s="188"/>
      <c r="BY119" s="188"/>
      <c r="BZ119" s="188"/>
      <c r="CA119" s="188"/>
      <c r="CJ119" s="188"/>
      <c r="CK119" s="188"/>
      <c r="CL119" s="188"/>
      <c r="CM119" s="188"/>
      <c r="CN119" s="188"/>
      <c r="CU119" s="188"/>
      <c r="CV119" s="188"/>
      <c r="CW119" s="188"/>
      <c r="CX119" s="188"/>
      <c r="CY119" s="188"/>
      <c r="DF119" s="188"/>
      <c r="DG119" s="188"/>
      <c r="DH119" s="188"/>
      <c r="DI119" s="188"/>
      <c r="DJ119" s="188"/>
      <c r="DS119" s="188"/>
      <c r="DT119" s="188"/>
      <c r="DU119" s="188"/>
      <c r="DV119" s="188"/>
      <c r="DW119" s="188"/>
      <c r="ED119" s="188"/>
      <c r="EE119" s="188"/>
      <c r="EF119" s="188"/>
      <c r="EG119" s="188"/>
      <c r="EH119" s="188"/>
      <c r="EO119" s="188"/>
      <c r="EP119" s="188"/>
      <c r="EQ119" s="188"/>
      <c r="ER119" s="188"/>
      <c r="ES119" s="188"/>
    </row>
    <row r="120" spans="18:149" ht="11.85" customHeight="1">
      <c r="R120" s="188"/>
      <c r="S120" s="188"/>
      <c r="T120" s="188"/>
      <c r="U120" s="188"/>
      <c r="V120" s="188"/>
      <c r="AC120" s="188"/>
      <c r="AD120" s="188"/>
      <c r="AE120" s="188"/>
      <c r="AF120" s="188"/>
      <c r="AG120" s="188"/>
      <c r="AN120" s="188"/>
      <c r="AO120" s="188"/>
      <c r="AP120" s="188"/>
      <c r="AQ120" s="188"/>
      <c r="AR120" s="188"/>
      <c r="BA120" s="188"/>
      <c r="BB120" s="188"/>
      <c r="BC120" s="188"/>
      <c r="BD120" s="188"/>
      <c r="BE120" s="188"/>
      <c r="BL120" s="188"/>
      <c r="BM120" s="188"/>
      <c r="BN120" s="188"/>
      <c r="BO120" s="188"/>
      <c r="BP120" s="188"/>
      <c r="BW120" s="188"/>
      <c r="BX120" s="188"/>
      <c r="BY120" s="188"/>
      <c r="BZ120" s="188"/>
      <c r="CA120" s="188"/>
      <c r="CJ120" s="188"/>
      <c r="CK120" s="188"/>
      <c r="CL120" s="188"/>
      <c r="CM120" s="188"/>
      <c r="CN120" s="188"/>
      <c r="CU120" s="188"/>
      <c r="CV120" s="188"/>
      <c r="CW120" s="188"/>
      <c r="CX120" s="188"/>
      <c r="CY120" s="188"/>
      <c r="DF120" s="188"/>
      <c r="DG120" s="188"/>
      <c r="DH120" s="188"/>
      <c r="DI120" s="188"/>
      <c r="DJ120" s="188"/>
      <c r="DS120" s="188"/>
      <c r="DT120" s="188"/>
      <c r="DU120" s="188"/>
      <c r="DV120" s="188"/>
      <c r="DW120" s="188"/>
      <c r="ED120" s="188"/>
      <c r="EE120" s="188"/>
      <c r="EF120" s="188"/>
      <c r="EG120" s="188"/>
      <c r="EH120" s="188"/>
      <c r="EO120" s="188"/>
      <c r="EP120" s="188"/>
      <c r="EQ120" s="188"/>
      <c r="ER120" s="188"/>
      <c r="ES120" s="188"/>
    </row>
    <row r="121" spans="18:149" ht="11.85" customHeight="1">
      <c r="R121" s="188"/>
      <c r="S121" s="188"/>
      <c r="T121" s="188"/>
      <c r="U121" s="188"/>
      <c r="V121" s="188"/>
      <c r="AC121" s="188"/>
      <c r="AD121" s="188"/>
      <c r="AE121" s="188"/>
      <c r="AF121" s="188"/>
      <c r="AG121" s="188"/>
      <c r="AN121" s="188"/>
      <c r="AO121" s="188"/>
      <c r="AP121" s="188"/>
      <c r="AQ121" s="188"/>
      <c r="AR121" s="188"/>
      <c r="BA121" s="188"/>
      <c r="BB121" s="188"/>
      <c r="BC121" s="188"/>
      <c r="BD121" s="188"/>
      <c r="BE121" s="188"/>
      <c r="BL121" s="188"/>
      <c r="BM121" s="188"/>
      <c r="BN121" s="188"/>
      <c r="BO121" s="188"/>
      <c r="BP121" s="188"/>
      <c r="BW121" s="188"/>
      <c r="BX121" s="188"/>
      <c r="BY121" s="188"/>
      <c r="BZ121" s="188"/>
      <c r="CA121" s="188"/>
      <c r="CJ121" s="188"/>
      <c r="CK121" s="188"/>
      <c r="CL121" s="188"/>
      <c r="CM121" s="188"/>
      <c r="CN121" s="188"/>
      <c r="CU121" s="188"/>
      <c r="CV121" s="188"/>
      <c r="CW121" s="188"/>
      <c r="CX121" s="188"/>
      <c r="CY121" s="188"/>
      <c r="DF121" s="188"/>
      <c r="DG121" s="188"/>
      <c r="DH121" s="188"/>
      <c r="DI121" s="188"/>
      <c r="DJ121" s="188"/>
      <c r="DS121" s="188"/>
      <c r="DT121" s="188"/>
      <c r="DU121" s="188"/>
      <c r="DV121" s="188"/>
      <c r="DW121" s="188"/>
      <c r="ED121" s="188"/>
      <c r="EE121" s="188"/>
      <c r="EF121" s="188"/>
      <c r="EG121" s="188"/>
      <c r="EH121" s="188"/>
      <c r="EO121" s="188"/>
      <c r="EP121" s="188"/>
      <c r="EQ121" s="188"/>
      <c r="ER121" s="188"/>
      <c r="ES121" s="188"/>
    </row>
    <row r="122" spans="18:149" ht="11.85" customHeight="1">
      <c r="R122" s="188"/>
      <c r="S122" s="188"/>
      <c r="T122" s="188"/>
      <c r="U122" s="188"/>
      <c r="V122" s="188"/>
      <c r="AC122" s="188"/>
      <c r="AD122" s="188"/>
      <c r="AE122" s="188"/>
      <c r="AF122" s="188"/>
      <c r="AG122" s="188"/>
      <c r="AN122" s="188"/>
      <c r="AO122" s="188"/>
      <c r="AP122" s="188"/>
      <c r="AQ122" s="188"/>
      <c r="AR122" s="188"/>
      <c r="BA122" s="188"/>
      <c r="BB122" s="188"/>
      <c r="BC122" s="188"/>
      <c r="BD122" s="188"/>
      <c r="BE122" s="188"/>
      <c r="BL122" s="188"/>
      <c r="BM122" s="188"/>
      <c r="BN122" s="188"/>
      <c r="BO122" s="188"/>
      <c r="BP122" s="188"/>
      <c r="BW122" s="188"/>
      <c r="BX122" s="188"/>
      <c r="BY122" s="188"/>
      <c r="BZ122" s="188"/>
      <c r="CA122" s="188"/>
      <c r="CJ122" s="188"/>
      <c r="CK122" s="188"/>
      <c r="CL122" s="188"/>
      <c r="CM122" s="188"/>
      <c r="CN122" s="188"/>
      <c r="CU122" s="188"/>
      <c r="CV122" s="188"/>
      <c r="CW122" s="188"/>
      <c r="CX122" s="188"/>
      <c r="CY122" s="188"/>
      <c r="DF122" s="188"/>
      <c r="DG122" s="188"/>
      <c r="DH122" s="188"/>
      <c r="DI122" s="188"/>
      <c r="DJ122" s="188"/>
      <c r="DS122" s="188"/>
      <c r="DT122" s="188"/>
      <c r="DU122" s="188"/>
      <c r="DV122" s="188"/>
      <c r="DW122" s="188"/>
      <c r="ED122" s="188"/>
      <c r="EE122" s="188"/>
      <c r="EF122" s="188"/>
      <c r="EG122" s="188"/>
      <c r="EH122" s="188"/>
      <c r="EO122" s="188"/>
      <c r="EP122" s="188"/>
      <c r="EQ122" s="188"/>
      <c r="ER122" s="188"/>
      <c r="ES122" s="188"/>
    </row>
    <row r="123" spans="18:149" ht="11.85" customHeight="1">
      <c r="R123" s="188"/>
      <c r="S123" s="188"/>
      <c r="T123" s="188"/>
      <c r="U123" s="188"/>
      <c r="V123" s="188"/>
      <c r="AC123" s="188"/>
      <c r="AD123" s="188"/>
      <c r="AE123" s="188"/>
      <c r="AF123" s="188"/>
      <c r="AG123" s="188"/>
      <c r="AN123" s="188"/>
      <c r="AO123" s="188"/>
      <c r="AP123" s="188"/>
      <c r="AQ123" s="188"/>
      <c r="AR123" s="188"/>
      <c r="BA123" s="188"/>
      <c r="BB123" s="188"/>
      <c r="BC123" s="188"/>
      <c r="BD123" s="188"/>
      <c r="BE123" s="188"/>
      <c r="BL123" s="188"/>
      <c r="BM123" s="188"/>
      <c r="BN123" s="188"/>
      <c r="BO123" s="188"/>
      <c r="BP123" s="188"/>
      <c r="BW123" s="188"/>
      <c r="BX123" s="188"/>
      <c r="BY123" s="188"/>
      <c r="BZ123" s="188"/>
      <c r="CA123" s="188"/>
      <c r="CJ123" s="188"/>
      <c r="CK123" s="188"/>
      <c r="CL123" s="188"/>
      <c r="CM123" s="188"/>
      <c r="CN123" s="188"/>
      <c r="CU123" s="188"/>
      <c r="CV123" s="188"/>
      <c r="CW123" s="188"/>
      <c r="CX123" s="188"/>
      <c r="CY123" s="188"/>
      <c r="DF123" s="188"/>
      <c r="DG123" s="188"/>
      <c r="DH123" s="188"/>
      <c r="DI123" s="188"/>
      <c r="DJ123" s="188"/>
      <c r="DS123" s="188"/>
      <c r="DT123" s="188"/>
      <c r="DU123" s="188"/>
      <c r="DV123" s="188"/>
      <c r="DW123" s="188"/>
      <c r="ED123" s="188"/>
      <c r="EE123" s="188"/>
      <c r="EF123" s="188"/>
      <c r="EG123" s="188"/>
      <c r="EH123" s="188"/>
      <c r="EO123" s="188"/>
      <c r="EP123" s="188"/>
      <c r="EQ123" s="188"/>
      <c r="ER123" s="188"/>
      <c r="ES123" s="188"/>
    </row>
    <row r="124" spans="18:149" ht="11.85" customHeight="1">
      <c r="R124" s="190"/>
      <c r="S124" s="190"/>
      <c r="T124" s="190"/>
      <c r="U124" s="190"/>
      <c r="V124" s="190"/>
      <c r="AC124" s="190"/>
      <c r="AD124" s="190"/>
      <c r="AE124" s="190"/>
      <c r="AF124" s="190"/>
      <c r="AG124" s="190"/>
      <c r="AN124" s="190"/>
      <c r="AO124" s="190"/>
      <c r="AP124" s="190"/>
      <c r="AQ124" s="190"/>
      <c r="AR124" s="190"/>
      <c r="BA124" s="190"/>
      <c r="BB124" s="190"/>
      <c r="BC124" s="190"/>
      <c r="BD124" s="190"/>
      <c r="BE124" s="190"/>
      <c r="BL124" s="190"/>
      <c r="BM124" s="190"/>
      <c r="BN124" s="190"/>
      <c r="BO124" s="190"/>
      <c r="BP124" s="190"/>
      <c r="BW124" s="190"/>
      <c r="BX124" s="190"/>
      <c r="BY124" s="190"/>
      <c r="BZ124" s="190"/>
      <c r="CA124" s="190"/>
      <c r="CJ124" s="190"/>
      <c r="CK124" s="190"/>
      <c r="CL124" s="190"/>
      <c r="CM124" s="190"/>
      <c r="CN124" s="190"/>
      <c r="CU124" s="190"/>
      <c r="CV124" s="190"/>
      <c r="CW124" s="190"/>
      <c r="CX124" s="190"/>
      <c r="CY124" s="190"/>
      <c r="DF124" s="190"/>
      <c r="DG124" s="190"/>
      <c r="DH124" s="190"/>
      <c r="DI124" s="190"/>
      <c r="DJ124" s="190"/>
      <c r="DS124" s="190"/>
      <c r="DT124" s="190"/>
      <c r="DU124" s="190"/>
      <c r="DV124" s="190"/>
      <c r="DW124" s="190"/>
      <c r="ED124" s="190"/>
      <c r="EE124" s="190"/>
      <c r="EF124" s="190"/>
      <c r="EG124" s="190"/>
      <c r="EH124" s="190"/>
      <c r="EO124" s="190"/>
      <c r="EP124" s="190"/>
      <c r="EQ124" s="190"/>
      <c r="ER124" s="190"/>
      <c r="ES124" s="190"/>
    </row>
    <row r="125" spans="18:149" ht="11.85" customHeight="1">
      <c r="R125" s="124"/>
      <c r="S125" s="124"/>
      <c r="T125" s="124"/>
      <c r="U125" s="124"/>
      <c r="V125" s="124"/>
      <c r="AC125" s="124"/>
      <c r="AD125" s="124"/>
      <c r="AE125" s="124"/>
      <c r="AF125" s="124"/>
      <c r="AG125" s="124"/>
      <c r="AN125" s="124"/>
      <c r="AO125" s="124"/>
      <c r="AP125" s="124"/>
      <c r="AQ125" s="124"/>
      <c r="AR125" s="124"/>
      <c r="BA125" s="124"/>
      <c r="BB125" s="124"/>
      <c r="BC125" s="124"/>
      <c r="BD125" s="124"/>
      <c r="BE125" s="124"/>
      <c r="BL125" s="124"/>
      <c r="BM125" s="124"/>
      <c r="BN125" s="124"/>
      <c r="BO125" s="124"/>
      <c r="BP125" s="124"/>
      <c r="BW125" s="124"/>
      <c r="BX125" s="124"/>
      <c r="BY125" s="124"/>
      <c r="BZ125" s="124"/>
      <c r="CA125" s="124"/>
      <c r="CJ125" s="124"/>
      <c r="CK125" s="124"/>
      <c r="CL125" s="124"/>
      <c r="CM125" s="124"/>
      <c r="CN125" s="124"/>
      <c r="CU125" s="124"/>
      <c r="CV125" s="124"/>
      <c r="CW125" s="124"/>
      <c r="CX125" s="124"/>
      <c r="CY125" s="124"/>
      <c r="DF125" s="124"/>
      <c r="DG125" s="124"/>
      <c r="DH125" s="124"/>
      <c r="DI125" s="124"/>
      <c r="DJ125" s="124"/>
      <c r="DS125" s="124"/>
      <c r="DT125" s="124"/>
      <c r="DU125" s="124"/>
      <c r="DV125" s="124"/>
      <c r="DW125" s="124"/>
      <c r="ED125" s="124"/>
      <c r="EE125" s="124"/>
      <c r="EF125" s="124"/>
      <c r="EG125" s="124"/>
      <c r="EH125" s="124"/>
      <c r="EO125" s="124"/>
      <c r="EP125" s="124"/>
      <c r="EQ125" s="124"/>
      <c r="ER125" s="124"/>
      <c r="ES125" s="124"/>
    </row>
    <row r="126" spans="18:149" ht="11.85" customHeight="1">
      <c r="R126" s="188"/>
      <c r="S126" s="188"/>
      <c r="T126" s="188"/>
      <c r="U126" s="188"/>
      <c r="V126" s="188"/>
      <c r="AC126" s="188"/>
      <c r="AD126" s="188"/>
      <c r="AE126" s="188"/>
      <c r="AF126" s="188"/>
      <c r="AG126" s="188"/>
      <c r="AN126" s="188"/>
      <c r="AO126" s="188"/>
      <c r="AP126" s="188"/>
      <c r="AQ126" s="188"/>
      <c r="AR126" s="188"/>
      <c r="BA126" s="188"/>
      <c r="BB126" s="188"/>
      <c r="BC126" s="188"/>
      <c r="BD126" s="188"/>
      <c r="BE126" s="188"/>
      <c r="BL126" s="188"/>
      <c r="BM126" s="188"/>
      <c r="BN126" s="188"/>
      <c r="BO126" s="188"/>
      <c r="BP126" s="188"/>
      <c r="BW126" s="188"/>
      <c r="BX126" s="188"/>
      <c r="BY126" s="188"/>
      <c r="BZ126" s="188"/>
      <c r="CA126" s="188"/>
      <c r="CJ126" s="188"/>
      <c r="CK126" s="188"/>
      <c r="CL126" s="188"/>
      <c r="CM126" s="188"/>
      <c r="CN126" s="188"/>
      <c r="CU126" s="188"/>
      <c r="CV126" s="188"/>
      <c r="CW126" s="188"/>
      <c r="CX126" s="188"/>
      <c r="CY126" s="188"/>
      <c r="DF126" s="188"/>
      <c r="DG126" s="188"/>
      <c r="DH126" s="188"/>
      <c r="DI126" s="188"/>
      <c r="DJ126" s="188"/>
      <c r="DS126" s="188"/>
      <c r="DT126" s="188"/>
      <c r="DU126" s="188"/>
      <c r="DV126" s="188"/>
      <c r="DW126" s="188"/>
      <c r="ED126" s="188"/>
      <c r="EE126" s="188"/>
      <c r="EF126" s="188"/>
      <c r="EG126" s="188"/>
      <c r="EH126" s="188"/>
      <c r="EO126" s="188"/>
      <c r="EP126" s="188"/>
      <c r="EQ126" s="188"/>
      <c r="ER126" s="188"/>
      <c r="ES126" s="188"/>
    </row>
    <row r="127" spans="18:149" ht="11.85" customHeight="1">
      <c r="R127" s="188"/>
      <c r="S127" s="188"/>
      <c r="T127" s="188"/>
      <c r="U127" s="188"/>
      <c r="V127" s="188"/>
      <c r="AC127" s="188"/>
      <c r="AD127" s="188"/>
      <c r="AE127" s="188"/>
      <c r="AF127" s="188"/>
      <c r="AG127" s="188"/>
      <c r="AN127" s="188"/>
      <c r="AO127" s="188"/>
      <c r="AP127" s="188"/>
      <c r="AQ127" s="188"/>
      <c r="AR127" s="188"/>
      <c r="BA127" s="188"/>
      <c r="BB127" s="188"/>
      <c r="BC127" s="188"/>
      <c r="BD127" s="188"/>
      <c r="BE127" s="188"/>
      <c r="BL127" s="188"/>
      <c r="BM127" s="188"/>
      <c r="BN127" s="188"/>
      <c r="BO127" s="188"/>
      <c r="BP127" s="188"/>
      <c r="BW127" s="188"/>
      <c r="BX127" s="188"/>
      <c r="BY127" s="188"/>
      <c r="BZ127" s="188"/>
      <c r="CA127" s="188"/>
      <c r="CJ127" s="188"/>
      <c r="CK127" s="188"/>
      <c r="CL127" s="188"/>
      <c r="CM127" s="188"/>
      <c r="CN127" s="188"/>
      <c r="CU127" s="188"/>
      <c r="CV127" s="188"/>
      <c r="CW127" s="188"/>
      <c r="CX127" s="188"/>
      <c r="CY127" s="188"/>
      <c r="DF127" s="188"/>
      <c r="DG127" s="188"/>
      <c r="DH127" s="188"/>
      <c r="DI127" s="188"/>
      <c r="DJ127" s="188"/>
      <c r="DS127" s="188"/>
      <c r="DT127" s="188"/>
      <c r="DU127" s="188"/>
      <c r="DV127" s="188"/>
      <c r="DW127" s="188"/>
      <c r="ED127" s="188"/>
      <c r="EE127" s="188"/>
      <c r="EF127" s="188"/>
      <c r="EG127" s="188"/>
      <c r="EH127" s="188"/>
      <c r="EO127" s="188"/>
      <c r="EP127" s="188"/>
      <c r="EQ127" s="188"/>
      <c r="ER127" s="188"/>
      <c r="ES127" s="188"/>
    </row>
    <row r="128" spans="18:149" ht="11.85" customHeight="1">
      <c r="R128" s="188"/>
      <c r="S128" s="188"/>
      <c r="T128" s="188"/>
      <c r="U128" s="188"/>
      <c r="V128" s="188"/>
      <c r="AC128" s="188"/>
      <c r="AD128" s="188"/>
      <c r="AE128" s="188"/>
      <c r="AF128" s="188"/>
      <c r="AG128" s="188"/>
      <c r="AN128" s="188"/>
      <c r="AO128" s="188"/>
      <c r="AP128" s="188"/>
      <c r="AQ128" s="188"/>
      <c r="AR128" s="188"/>
      <c r="BA128" s="188"/>
      <c r="BB128" s="188"/>
      <c r="BC128" s="188"/>
      <c r="BD128" s="188"/>
      <c r="BE128" s="188"/>
      <c r="BL128" s="188"/>
      <c r="BM128" s="188"/>
      <c r="BN128" s="188"/>
      <c r="BO128" s="188"/>
      <c r="BP128" s="188"/>
      <c r="BW128" s="188"/>
      <c r="BX128" s="188"/>
      <c r="BY128" s="188"/>
      <c r="BZ128" s="188"/>
      <c r="CA128" s="188"/>
      <c r="CJ128" s="188"/>
      <c r="CK128" s="188"/>
      <c r="CL128" s="188"/>
      <c r="CM128" s="188"/>
      <c r="CN128" s="188"/>
      <c r="CU128" s="188"/>
      <c r="CV128" s="188"/>
      <c r="CW128" s="188"/>
      <c r="CX128" s="188"/>
      <c r="CY128" s="188"/>
      <c r="DF128" s="188"/>
      <c r="DG128" s="188"/>
      <c r="DH128" s="188"/>
      <c r="DI128" s="188"/>
      <c r="DJ128" s="188"/>
      <c r="DS128" s="188"/>
      <c r="DT128" s="188"/>
      <c r="DU128" s="188"/>
      <c r="DV128" s="188"/>
      <c r="DW128" s="188"/>
      <c r="ED128" s="188"/>
      <c r="EE128" s="188"/>
      <c r="EF128" s="188"/>
      <c r="EG128" s="188"/>
      <c r="EH128" s="188"/>
      <c r="EO128" s="188"/>
      <c r="EP128" s="188"/>
      <c r="EQ128" s="188"/>
      <c r="ER128" s="188"/>
      <c r="ES128" s="188"/>
    </row>
    <row r="129" spans="18:149" ht="11.85" customHeight="1">
      <c r="R129" s="188"/>
      <c r="S129" s="188"/>
      <c r="T129" s="188"/>
      <c r="U129" s="188"/>
      <c r="V129" s="188"/>
      <c r="AC129" s="188"/>
      <c r="AD129" s="188"/>
      <c r="AE129" s="188"/>
      <c r="AF129" s="188"/>
      <c r="AG129" s="188"/>
      <c r="AN129" s="188"/>
      <c r="AO129" s="188"/>
      <c r="AP129" s="188"/>
      <c r="AQ129" s="188"/>
      <c r="AR129" s="188"/>
      <c r="BA129" s="188"/>
      <c r="BB129" s="188"/>
      <c r="BC129" s="188"/>
      <c r="BD129" s="188"/>
      <c r="BE129" s="188"/>
      <c r="BL129" s="188"/>
      <c r="BM129" s="188"/>
      <c r="BN129" s="188"/>
      <c r="BO129" s="188"/>
      <c r="BP129" s="188"/>
      <c r="BW129" s="188"/>
      <c r="BX129" s="188"/>
      <c r="BY129" s="188"/>
      <c r="BZ129" s="188"/>
      <c r="CA129" s="188"/>
      <c r="CJ129" s="188"/>
      <c r="CK129" s="188"/>
      <c r="CL129" s="188"/>
      <c r="CM129" s="188"/>
      <c r="CN129" s="188"/>
      <c r="CU129" s="188"/>
      <c r="CV129" s="188"/>
      <c r="CW129" s="188"/>
      <c r="CX129" s="188"/>
      <c r="CY129" s="188"/>
      <c r="DF129" s="188"/>
      <c r="DG129" s="188"/>
      <c r="DH129" s="188"/>
      <c r="DI129" s="188"/>
      <c r="DJ129" s="188"/>
      <c r="DS129" s="188"/>
      <c r="DT129" s="188"/>
      <c r="DU129" s="188"/>
      <c r="DV129" s="188"/>
      <c r="DW129" s="188"/>
      <c r="ED129" s="188"/>
      <c r="EE129" s="188"/>
      <c r="EF129" s="188"/>
      <c r="EG129" s="188"/>
      <c r="EH129" s="188"/>
      <c r="EO129" s="188"/>
      <c r="EP129" s="188"/>
      <c r="EQ129" s="188"/>
      <c r="ER129" s="188"/>
      <c r="ES129" s="188"/>
    </row>
    <row r="130" spans="18:149" ht="11.85" customHeight="1">
      <c r="R130" s="188"/>
      <c r="S130" s="188"/>
      <c r="T130" s="188"/>
      <c r="U130" s="188"/>
      <c r="V130" s="188"/>
      <c r="AC130" s="188"/>
      <c r="AD130" s="188"/>
      <c r="AE130" s="188"/>
      <c r="AF130" s="188"/>
      <c r="AG130" s="188"/>
      <c r="AN130" s="188"/>
      <c r="AO130" s="188"/>
      <c r="AP130" s="188"/>
      <c r="AQ130" s="188"/>
      <c r="AR130" s="188"/>
      <c r="BA130" s="188"/>
      <c r="BB130" s="188"/>
      <c r="BC130" s="188"/>
      <c r="BD130" s="188"/>
      <c r="BE130" s="188"/>
      <c r="BL130" s="188"/>
      <c r="BM130" s="188"/>
      <c r="BN130" s="188"/>
      <c r="BO130" s="188"/>
      <c r="BP130" s="188"/>
      <c r="BW130" s="188"/>
      <c r="BX130" s="188"/>
      <c r="BY130" s="188"/>
      <c r="BZ130" s="188"/>
      <c r="CA130" s="188"/>
      <c r="CJ130" s="188"/>
      <c r="CK130" s="188"/>
      <c r="CL130" s="188"/>
      <c r="CM130" s="188"/>
      <c r="CN130" s="188"/>
      <c r="CU130" s="188"/>
      <c r="CV130" s="188"/>
      <c r="CW130" s="188"/>
      <c r="CX130" s="188"/>
      <c r="CY130" s="188"/>
      <c r="DF130" s="188"/>
      <c r="DG130" s="188"/>
      <c r="DH130" s="188"/>
      <c r="DI130" s="188"/>
      <c r="DJ130" s="188"/>
      <c r="DS130" s="188"/>
      <c r="DT130" s="188"/>
      <c r="DU130" s="188"/>
      <c r="DV130" s="188"/>
      <c r="DW130" s="188"/>
      <c r="ED130" s="188"/>
      <c r="EE130" s="188"/>
      <c r="EF130" s="188"/>
      <c r="EG130" s="188"/>
      <c r="EH130" s="188"/>
      <c r="EO130" s="188"/>
      <c r="EP130" s="188"/>
      <c r="EQ130" s="188"/>
      <c r="ER130" s="188"/>
      <c r="ES130" s="188"/>
    </row>
    <row r="131" spans="18:149" ht="11.85" customHeight="1">
      <c r="R131" s="188"/>
      <c r="S131" s="188"/>
      <c r="T131" s="188"/>
      <c r="U131" s="188"/>
      <c r="V131" s="188"/>
      <c r="AC131" s="188"/>
      <c r="AD131" s="188"/>
      <c r="AE131" s="188"/>
      <c r="AF131" s="188"/>
      <c r="AG131" s="188"/>
      <c r="AN131" s="188"/>
      <c r="AO131" s="188"/>
      <c r="AP131" s="188"/>
      <c r="AQ131" s="188"/>
      <c r="AR131" s="188"/>
      <c r="BA131" s="188"/>
      <c r="BB131" s="188"/>
      <c r="BC131" s="188"/>
      <c r="BD131" s="188"/>
      <c r="BE131" s="188"/>
      <c r="BL131" s="188"/>
      <c r="BM131" s="188"/>
      <c r="BN131" s="188"/>
      <c r="BO131" s="188"/>
      <c r="BP131" s="188"/>
      <c r="BW131" s="188"/>
      <c r="BX131" s="188"/>
      <c r="BY131" s="188"/>
      <c r="BZ131" s="188"/>
      <c r="CA131" s="188"/>
      <c r="CJ131" s="188"/>
      <c r="CK131" s="188"/>
      <c r="CL131" s="188"/>
      <c r="CM131" s="188"/>
      <c r="CN131" s="188"/>
      <c r="CU131" s="188"/>
      <c r="CV131" s="188"/>
      <c r="CW131" s="188"/>
      <c r="CX131" s="188"/>
      <c r="CY131" s="188"/>
      <c r="DF131" s="188"/>
      <c r="DG131" s="188"/>
      <c r="DH131" s="188"/>
      <c r="DI131" s="188"/>
      <c r="DJ131" s="188"/>
      <c r="DS131" s="188"/>
      <c r="DT131" s="188"/>
      <c r="DU131" s="188"/>
      <c r="DV131" s="188"/>
      <c r="DW131" s="188"/>
      <c r="ED131" s="188"/>
      <c r="EE131" s="188"/>
      <c r="EF131" s="188"/>
      <c r="EG131" s="188"/>
      <c r="EH131" s="188"/>
      <c r="EO131" s="188"/>
      <c r="EP131" s="188"/>
      <c r="EQ131" s="188"/>
      <c r="ER131" s="188"/>
      <c r="ES131" s="188"/>
    </row>
    <row r="132" spans="18:149" ht="11.85" customHeight="1">
      <c r="R132" s="188"/>
      <c r="S132" s="188"/>
      <c r="T132" s="188"/>
      <c r="U132" s="188"/>
      <c r="V132" s="188"/>
      <c r="AC132" s="188"/>
      <c r="AD132" s="188"/>
      <c r="AE132" s="188"/>
      <c r="AF132" s="188"/>
      <c r="AG132" s="188"/>
      <c r="AN132" s="188"/>
      <c r="AO132" s="188"/>
      <c r="AP132" s="188"/>
      <c r="AQ132" s="188"/>
      <c r="AR132" s="188"/>
      <c r="BA132" s="188"/>
      <c r="BB132" s="188"/>
      <c r="BC132" s="188"/>
      <c r="BD132" s="188"/>
      <c r="BE132" s="188"/>
      <c r="BL132" s="188"/>
      <c r="BM132" s="188"/>
      <c r="BN132" s="188"/>
      <c r="BO132" s="188"/>
      <c r="BP132" s="188"/>
      <c r="BW132" s="188"/>
      <c r="BX132" s="188"/>
      <c r="BY132" s="188"/>
      <c r="BZ132" s="188"/>
      <c r="CA132" s="188"/>
      <c r="CJ132" s="188"/>
      <c r="CK132" s="188"/>
      <c r="CL132" s="188"/>
      <c r="CM132" s="188"/>
      <c r="CN132" s="188"/>
      <c r="CU132" s="188"/>
      <c r="CV132" s="188"/>
      <c r="CW132" s="188"/>
      <c r="CX132" s="188"/>
      <c r="CY132" s="188"/>
      <c r="DF132" s="188"/>
      <c r="DG132" s="188"/>
      <c r="DH132" s="188"/>
      <c r="DI132" s="188"/>
      <c r="DJ132" s="188"/>
      <c r="DS132" s="188"/>
      <c r="DT132" s="188"/>
      <c r="DU132" s="188"/>
      <c r="DV132" s="188"/>
      <c r="DW132" s="188"/>
      <c r="ED132" s="188"/>
      <c r="EE132" s="188"/>
      <c r="EF132" s="188"/>
      <c r="EG132" s="188"/>
      <c r="EH132" s="188"/>
      <c r="EO132" s="188"/>
      <c r="EP132" s="188"/>
      <c r="EQ132" s="188"/>
      <c r="ER132" s="188"/>
      <c r="ES132" s="188"/>
    </row>
    <row r="133" spans="18:149" ht="11.85" customHeight="1">
      <c r="R133" s="188"/>
      <c r="S133" s="188"/>
      <c r="T133" s="188"/>
      <c r="U133" s="188"/>
      <c r="V133" s="188"/>
      <c r="AC133" s="188"/>
      <c r="AD133" s="188"/>
      <c r="AE133" s="188"/>
      <c r="AF133" s="188"/>
      <c r="AG133" s="188"/>
      <c r="AN133" s="188"/>
      <c r="AO133" s="188"/>
      <c r="AP133" s="188"/>
      <c r="AQ133" s="188"/>
      <c r="AR133" s="188"/>
      <c r="BA133" s="188"/>
      <c r="BB133" s="188"/>
      <c r="BC133" s="188"/>
      <c r="BD133" s="188"/>
      <c r="BE133" s="188"/>
      <c r="BL133" s="188"/>
      <c r="BM133" s="188"/>
      <c r="BN133" s="188"/>
      <c r="BO133" s="188"/>
      <c r="BP133" s="188"/>
      <c r="BW133" s="188"/>
      <c r="BX133" s="188"/>
      <c r="BY133" s="188"/>
      <c r="BZ133" s="188"/>
      <c r="CA133" s="188"/>
      <c r="CJ133" s="188"/>
      <c r="CK133" s="188"/>
      <c r="CL133" s="188"/>
      <c r="CM133" s="188"/>
      <c r="CN133" s="188"/>
      <c r="CU133" s="188"/>
      <c r="CV133" s="188"/>
      <c r="CW133" s="188"/>
      <c r="CX133" s="188"/>
      <c r="CY133" s="188"/>
      <c r="DF133" s="188"/>
      <c r="DG133" s="188"/>
      <c r="DH133" s="188"/>
      <c r="DI133" s="188"/>
      <c r="DJ133" s="188"/>
      <c r="DS133" s="188"/>
      <c r="DT133" s="188"/>
      <c r="DU133" s="188"/>
      <c r="DV133" s="188"/>
      <c r="DW133" s="188"/>
      <c r="ED133" s="188"/>
      <c r="EE133" s="188"/>
      <c r="EF133" s="188"/>
      <c r="EG133" s="188"/>
      <c r="EH133" s="188"/>
      <c r="EO133" s="188"/>
      <c r="EP133" s="188"/>
      <c r="EQ133" s="188"/>
      <c r="ER133" s="188"/>
      <c r="ES133" s="188"/>
    </row>
    <row r="134" spans="18:149" ht="11.85" customHeight="1">
      <c r="R134" s="188"/>
      <c r="S134" s="188"/>
      <c r="T134" s="188"/>
      <c r="U134" s="188"/>
      <c r="V134" s="188"/>
      <c r="AC134" s="188"/>
      <c r="AD134" s="188"/>
      <c r="AE134" s="188"/>
      <c r="AF134" s="188"/>
      <c r="AG134" s="188"/>
      <c r="AN134" s="188"/>
      <c r="AO134" s="188"/>
      <c r="AP134" s="188"/>
      <c r="AQ134" s="188"/>
      <c r="AR134" s="188"/>
      <c r="BA134" s="188"/>
      <c r="BB134" s="188"/>
      <c r="BC134" s="188"/>
      <c r="BD134" s="188"/>
      <c r="BE134" s="188"/>
      <c r="BL134" s="188"/>
      <c r="BM134" s="188"/>
      <c r="BN134" s="188"/>
      <c r="BO134" s="188"/>
      <c r="BP134" s="188"/>
      <c r="BW134" s="188"/>
      <c r="BX134" s="188"/>
      <c r="BY134" s="188"/>
      <c r="BZ134" s="188"/>
      <c r="CA134" s="188"/>
      <c r="CJ134" s="188"/>
      <c r="CK134" s="188"/>
      <c r="CL134" s="188"/>
      <c r="CM134" s="188"/>
      <c r="CN134" s="188"/>
      <c r="CU134" s="188"/>
      <c r="CV134" s="188"/>
      <c r="CW134" s="188"/>
      <c r="CX134" s="188"/>
      <c r="CY134" s="188"/>
      <c r="DF134" s="188"/>
      <c r="DG134" s="188"/>
      <c r="DH134" s="188"/>
      <c r="DI134" s="188"/>
      <c r="DJ134" s="188"/>
      <c r="DS134" s="188"/>
      <c r="DT134" s="188"/>
      <c r="DU134" s="188"/>
      <c r="DV134" s="188"/>
      <c r="DW134" s="188"/>
      <c r="ED134" s="188"/>
      <c r="EE134" s="188"/>
      <c r="EF134" s="188"/>
      <c r="EG134" s="188"/>
      <c r="EH134" s="188"/>
      <c r="EO134" s="188"/>
      <c r="EP134" s="188"/>
      <c r="EQ134" s="188"/>
      <c r="ER134" s="188"/>
      <c r="ES134" s="188"/>
    </row>
    <row r="135" spans="18:149" ht="11.85" customHeight="1">
      <c r="R135" s="188"/>
      <c r="S135" s="188"/>
      <c r="T135" s="188"/>
      <c r="U135" s="188"/>
      <c r="V135" s="188"/>
      <c r="AC135" s="188"/>
      <c r="AD135" s="188"/>
      <c r="AE135" s="188"/>
      <c r="AF135" s="188"/>
      <c r="AG135" s="188"/>
      <c r="AN135" s="188"/>
      <c r="AO135" s="188"/>
      <c r="AP135" s="188"/>
      <c r="AQ135" s="188"/>
      <c r="AR135" s="188"/>
      <c r="BA135" s="188"/>
      <c r="BB135" s="188"/>
      <c r="BC135" s="188"/>
      <c r="BD135" s="188"/>
      <c r="BE135" s="188"/>
      <c r="BL135" s="188"/>
      <c r="BM135" s="188"/>
      <c r="BN135" s="188"/>
      <c r="BO135" s="188"/>
      <c r="BP135" s="188"/>
      <c r="BW135" s="188"/>
      <c r="BX135" s="188"/>
      <c r="BY135" s="188"/>
      <c r="BZ135" s="188"/>
      <c r="CA135" s="188"/>
      <c r="CJ135" s="188"/>
      <c r="CK135" s="188"/>
      <c r="CL135" s="188"/>
      <c r="CM135" s="188"/>
      <c r="CN135" s="188"/>
      <c r="CU135" s="188"/>
      <c r="CV135" s="188"/>
      <c r="CW135" s="188"/>
      <c r="CX135" s="188"/>
      <c r="CY135" s="188"/>
      <c r="DF135" s="188"/>
      <c r="DG135" s="188"/>
      <c r="DH135" s="188"/>
      <c r="DI135" s="188"/>
      <c r="DJ135" s="188"/>
      <c r="DS135" s="188"/>
      <c r="DT135" s="188"/>
      <c r="DU135" s="188"/>
      <c r="DV135" s="188"/>
      <c r="DW135" s="188"/>
      <c r="ED135" s="188"/>
      <c r="EE135" s="188"/>
      <c r="EF135" s="188"/>
      <c r="EG135" s="188"/>
      <c r="EH135" s="188"/>
      <c r="EO135" s="188"/>
      <c r="EP135" s="188"/>
      <c r="EQ135" s="188"/>
      <c r="ER135" s="188"/>
      <c r="ES135" s="188"/>
    </row>
    <row r="136" spans="18:149" ht="11.85" customHeight="1">
      <c r="R136" s="188"/>
      <c r="S136" s="188"/>
      <c r="T136" s="188"/>
      <c r="U136" s="188"/>
      <c r="V136" s="188"/>
      <c r="AC136" s="188"/>
      <c r="AD136" s="188"/>
      <c r="AE136" s="188"/>
      <c r="AF136" s="188"/>
      <c r="AG136" s="188"/>
      <c r="AN136" s="188"/>
      <c r="AO136" s="188"/>
      <c r="AP136" s="188"/>
      <c r="AQ136" s="188"/>
      <c r="AR136" s="188"/>
      <c r="BA136" s="188"/>
      <c r="BB136" s="188"/>
      <c r="BC136" s="188"/>
      <c r="BD136" s="188"/>
      <c r="BE136" s="188"/>
      <c r="BL136" s="188"/>
      <c r="BM136" s="188"/>
      <c r="BN136" s="188"/>
      <c r="BO136" s="188"/>
      <c r="BP136" s="188"/>
      <c r="BW136" s="188"/>
      <c r="BX136" s="188"/>
      <c r="BY136" s="188"/>
      <c r="BZ136" s="188"/>
      <c r="CA136" s="188"/>
      <c r="CJ136" s="188"/>
      <c r="CK136" s="188"/>
      <c r="CL136" s="188"/>
      <c r="CM136" s="188"/>
      <c r="CN136" s="188"/>
      <c r="CU136" s="188"/>
      <c r="CV136" s="188"/>
      <c r="CW136" s="188"/>
      <c r="CX136" s="188"/>
      <c r="CY136" s="188"/>
      <c r="DF136" s="188"/>
      <c r="DG136" s="188"/>
      <c r="DH136" s="188"/>
      <c r="DI136" s="188"/>
      <c r="DJ136" s="188"/>
      <c r="DS136" s="188"/>
      <c r="DT136" s="188"/>
      <c r="DU136" s="188"/>
      <c r="DV136" s="188"/>
      <c r="DW136" s="188"/>
      <c r="ED136" s="188"/>
      <c r="EE136" s="188"/>
      <c r="EF136" s="188"/>
      <c r="EG136" s="188"/>
      <c r="EH136" s="188"/>
      <c r="EO136" s="188"/>
      <c r="EP136" s="188"/>
      <c r="EQ136" s="188"/>
      <c r="ER136" s="188"/>
      <c r="ES136" s="188"/>
    </row>
    <row r="137" spans="18:149" ht="11.85" customHeight="1">
      <c r="R137" s="188"/>
      <c r="S137" s="188"/>
      <c r="T137" s="188"/>
      <c r="U137" s="188"/>
      <c r="V137" s="188"/>
      <c r="AC137" s="188"/>
      <c r="AD137" s="188"/>
      <c r="AE137" s="188"/>
      <c r="AF137" s="188"/>
      <c r="AG137" s="188"/>
      <c r="AN137" s="188"/>
      <c r="AO137" s="188"/>
      <c r="AP137" s="188"/>
      <c r="AQ137" s="188"/>
      <c r="AR137" s="188"/>
      <c r="BA137" s="188"/>
      <c r="BB137" s="188"/>
      <c r="BC137" s="188"/>
      <c r="BD137" s="188"/>
      <c r="BE137" s="188"/>
      <c r="BL137" s="188"/>
      <c r="BM137" s="188"/>
      <c r="BN137" s="188"/>
      <c r="BO137" s="188"/>
      <c r="BP137" s="188"/>
      <c r="BW137" s="188"/>
      <c r="BX137" s="188"/>
      <c r="BY137" s="188"/>
      <c r="BZ137" s="188"/>
      <c r="CA137" s="188"/>
      <c r="CJ137" s="188"/>
      <c r="CK137" s="188"/>
      <c r="CL137" s="188"/>
      <c r="CM137" s="188"/>
      <c r="CN137" s="188"/>
      <c r="CU137" s="188"/>
      <c r="CV137" s="188"/>
      <c r="CW137" s="188"/>
      <c r="CX137" s="188"/>
      <c r="CY137" s="188"/>
      <c r="DF137" s="188"/>
      <c r="DG137" s="188"/>
      <c r="DH137" s="188"/>
      <c r="DI137" s="188"/>
      <c r="DJ137" s="188"/>
      <c r="DS137" s="188"/>
      <c r="DT137" s="188"/>
      <c r="DU137" s="188"/>
      <c r="DV137" s="188"/>
      <c r="DW137" s="188"/>
      <c r="ED137" s="188"/>
      <c r="EE137" s="188"/>
      <c r="EF137" s="188"/>
      <c r="EG137" s="188"/>
      <c r="EH137" s="188"/>
      <c r="EO137" s="188"/>
      <c r="EP137" s="188"/>
      <c r="EQ137" s="188"/>
      <c r="ER137" s="188"/>
      <c r="ES137" s="188"/>
    </row>
    <row r="138" spans="18:149" ht="11.85" customHeight="1">
      <c r="R138" s="188"/>
      <c r="S138" s="188"/>
      <c r="T138" s="188"/>
      <c r="U138" s="188"/>
      <c r="V138" s="188"/>
      <c r="AC138" s="188"/>
      <c r="AD138" s="188"/>
      <c r="AE138" s="188"/>
      <c r="AF138" s="188"/>
      <c r="AG138" s="188"/>
      <c r="AN138" s="188"/>
      <c r="AO138" s="188"/>
      <c r="AP138" s="188"/>
      <c r="AQ138" s="188"/>
      <c r="AR138" s="188"/>
      <c r="BA138" s="188"/>
      <c r="BB138" s="188"/>
      <c r="BC138" s="188"/>
      <c r="BD138" s="188"/>
      <c r="BE138" s="188"/>
      <c r="BL138" s="188"/>
      <c r="BM138" s="188"/>
      <c r="BN138" s="188"/>
      <c r="BO138" s="188"/>
      <c r="BP138" s="188"/>
      <c r="BW138" s="188"/>
      <c r="BX138" s="188"/>
      <c r="BY138" s="188"/>
      <c r="BZ138" s="188"/>
      <c r="CA138" s="188"/>
      <c r="CJ138" s="188"/>
      <c r="CK138" s="188"/>
      <c r="CL138" s="188"/>
      <c r="CM138" s="188"/>
      <c r="CN138" s="188"/>
      <c r="CU138" s="188"/>
      <c r="CV138" s="188"/>
      <c r="CW138" s="188"/>
      <c r="CX138" s="188"/>
      <c r="CY138" s="188"/>
      <c r="DF138" s="188"/>
      <c r="DG138" s="188"/>
      <c r="DH138" s="188"/>
      <c r="DI138" s="188"/>
      <c r="DJ138" s="188"/>
      <c r="DS138" s="188"/>
      <c r="DT138" s="188"/>
      <c r="DU138" s="188"/>
      <c r="DV138" s="188"/>
      <c r="DW138" s="188"/>
      <c r="ED138" s="188"/>
      <c r="EE138" s="188"/>
      <c r="EF138" s="188"/>
      <c r="EG138" s="188"/>
      <c r="EH138" s="188"/>
      <c r="EO138" s="188"/>
      <c r="EP138" s="188"/>
      <c r="EQ138" s="188"/>
      <c r="ER138" s="188"/>
      <c r="ES138" s="188"/>
    </row>
    <row r="140" spans="18:149" ht="11.85" customHeight="1">
      <c r="R140" s="191"/>
      <c r="S140" s="188"/>
      <c r="T140" s="188"/>
      <c r="U140" s="188"/>
      <c r="V140" s="188"/>
      <c r="AC140" s="191"/>
      <c r="AD140" s="188"/>
      <c r="AE140" s="188"/>
      <c r="AF140" s="188"/>
      <c r="AG140" s="188"/>
      <c r="AN140" s="191"/>
      <c r="AO140" s="188"/>
      <c r="AP140" s="188"/>
      <c r="AQ140" s="188"/>
      <c r="AR140" s="188"/>
      <c r="BA140" s="191"/>
      <c r="BB140" s="188"/>
      <c r="BC140" s="188"/>
      <c r="BD140" s="188"/>
      <c r="BE140" s="188"/>
      <c r="BL140" s="191"/>
      <c r="BM140" s="188"/>
      <c r="BN140" s="188"/>
      <c r="BO140" s="188"/>
      <c r="BP140" s="188"/>
      <c r="BW140" s="191"/>
      <c r="BX140" s="188"/>
      <c r="BY140" s="188"/>
      <c r="BZ140" s="188"/>
      <c r="CA140" s="188"/>
      <c r="CJ140" s="191"/>
      <c r="CK140" s="188"/>
      <c r="CL140" s="188"/>
      <c r="CM140" s="188"/>
      <c r="CN140" s="188"/>
      <c r="CU140" s="191"/>
      <c r="CV140" s="188"/>
      <c r="CW140" s="188"/>
      <c r="CX140" s="188"/>
      <c r="CY140" s="188"/>
      <c r="DF140" s="191"/>
      <c r="DG140" s="188"/>
      <c r="DH140" s="188"/>
      <c r="DI140" s="188"/>
      <c r="DJ140" s="188"/>
      <c r="DS140" s="191"/>
      <c r="DT140" s="188"/>
      <c r="DU140" s="188"/>
      <c r="DV140" s="188"/>
      <c r="DW140" s="188"/>
      <c r="ED140" s="191"/>
      <c r="EE140" s="188"/>
      <c r="EF140" s="188"/>
      <c r="EG140" s="188"/>
      <c r="EH140" s="188"/>
      <c r="EO140" s="191"/>
      <c r="EP140" s="188"/>
      <c r="EQ140" s="188"/>
      <c r="ER140" s="188"/>
      <c r="ES140" s="188"/>
    </row>
    <row r="141" spans="18:149" ht="11.85" customHeight="1">
      <c r="R141" s="124"/>
      <c r="S141" s="188"/>
      <c r="T141" s="188"/>
      <c r="U141" s="188"/>
      <c r="V141" s="188"/>
      <c r="AC141" s="124"/>
      <c r="AD141" s="188"/>
      <c r="AE141" s="188"/>
      <c r="AF141" s="188"/>
      <c r="AG141" s="188"/>
      <c r="AN141" s="124"/>
      <c r="AO141" s="188"/>
      <c r="AP141" s="188"/>
      <c r="AQ141" s="188"/>
      <c r="AR141" s="188"/>
      <c r="BA141" s="124"/>
      <c r="BB141" s="188"/>
      <c r="BC141" s="188"/>
      <c r="BD141" s="188"/>
      <c r="BE141" s="188"/>
      <c r="BL141" s="124"/>
      <c r="BM141" s="188"/>
      <c r="BN141" s="188"/>
      <c r="BO141" s="188"/>
      <c r="BP141" s="188"/>
      <c r="BW141" s="124"/>
      <c r="BX141" s="188"/>
      <c r="BY141" s="188"/>
      <c r="BZ141" s="188"/>
      <c r="CA141" s="188"/>
      <c r="CJ141" s="124"/>
      <c r="CK141" s="188"/>
      <c r="CL141" s="188"/>
      <c r="CM141" s="188"/>
      <c r="CN141" s="188"/>
      <c r="CU141" s="124"/>
      <c r="CV141" s="188"/>
      <c r="CW141" s="188"/>
      <c r="CX141" s="188"/>
      <c r="CY141" s="188"/>
      <c r="DF141" s="124"/>
      <c r="DG141" s="188"/>
      <c r="DH141" s="188"/>
      <c r="DI141" s="188"/>
      <c r="DJ141" s="188"/>
      <c r="DS141" s="124"/>
      <c r="DT141" s="188"/>
      <c r="DU141" s="188"/>
      <c r="DV141" s="188"/>
      <c r="DW141" s="188"/>
      <c r="ED141" s="124"/>
      <c r="EE141" s="188"/>
      <c r="EF141" s="188"/>
      <c r="EG141" s="188"/>
      <c r="EH141" s="188"/>
      <c r="EO141" s="124"/>
      <c r="EP141" s="188"/>
      <c r="EQ141" s="188"/>
      <c r="ER141" s="188"/>
      <c r="ES141" s="188"/>
    </row>
    <row r="142" spans="18:149" ht="11.85" customHeight="1">
      <c r="R142" s="188"/>
      <c r="S142" s="188"/>
      <c r="T142" s="188"/>
      <c r="U142" s="188"/>
      <c r="V142" s="188"/>
      <c r="AC142" s="188"/>
      <c r="AD142" s="188"/>
      <c r="AE142" s="188"/>
      <c r="AF142" s="188"/>
      <c r="AG142" s="188"/>
      <c r="AN142" s="188"/>
      <c r="AO142" s="188"/>
      <c r="AP142" s="188"/>
      <c r="AQ142" s="188"/>
      <c r="AR142" s="188"/>
      <c r="BA142" s="188"/>
      <c r="BB142" s="188"/>
      <c r="BC142" s="188"/>
      <c r="BD142" s="188"/>
      <c r="BE142" s="188"/>
      <c r="BL142" s="188"/>
      <c r="BM142" s="188"/>
      <c r="BN142" s="188"/>
      <c r="BO142" s="188"/>
      <c r="BP142" s="188"/>
      <c r="BW142" s="188"/>
      <c r="BX142" s="188"/>
      <c r="BY142" s="188"/>
      <c r="BZ142" s="188"/>
      <c r="CA142" s="188"/>
      <c r="CJ142" s="188"/>
      <c r="CK142" s="188"/>
      <c r="CL142" s="188"/>
      <c r="CM142" s="188"/>
      <c r="CN142" s="188"/>
      <c r="CU142" s="188"/>
      <c r="CV142" s="188"/>
      <c r="CW142" s="188"/>
      <c r="CX142" s="188"/>
      <c r="CY142" s="188"/>
      <c r="DF142" s="188"/>
      <c r="DG142" s="188"/>
      <c r="DH142" s="188"/>
      <c r="DI142" s="188"/>
      <c r="DJ142" s="188"/>
      <c r="DS142" s="188"/>
      <c r="DT142" s="188"/>
      <c r="DU142" s="188"/>
      <c r="DV142" s="188"/>
      <c r="DW142" s="188"/>
      <c r="ED142" s="188"/>
      <c r="EE142" s="188"/>
      <c r="EF142" s="188"/>
      <c r="EG142" s="188"/>
      <c r="EH142" s="188"/>
      <c r="EO142" s="188"/>
      <c r="EP142" s="188"/>
      <c r="EQ142" s="188"/>
      <c r="ER142" s="188"/>
      <c r="ES142" s="188"/>
    </row>
    <row r="143" spans="18:149" ht="11.85" customHeight="1">
      <c r="R143" s="188"/>
      <c r="S143" s="188"/>
      <c r="T143" s="188"/>
      <c r="U143" s="188"/>
      <c r="V143" s="188"/>
      <c r="AC143" s="188"/>
      <c r="AD143" s="188"/>
      <c r="AE143" s="188"/>
      <c r="AF143" s="188"/>
      <c r="AG143" s="188"/>
      <c r="AN143" s="188"/>
      <c r="AO143" s="188"/>
      <c r="AP143" s="188"/>
      <c r="AQ143" s="188"/>
      <c r="AR143" s="188"/>
      <c r="BA143" s="188"/>
      <c r="BB143" s="188"/>
      <c r="BC143" s="188"/>
      <c r="BD143" s="188"/>
      <c r="BE143" s="188"/>
      <c r="BL143" s="188"/>
      <c r="BM143" s="188"/>
      <c r="BN143" s="188"/>
      <c r="BO143" s="188"/>
      <c r="BP143" s="188"/>
      <c r="BW143" s="188"/>
      <c r="BX143" s="188"/>
      <c r="BY143" s="188"/>
      <c r="BZ143" s="188"/>
      <c r="CA143" s="188"/>
      <c r="CJ143" s="188"/>
      <c r="CK143" s="188"/>
      <c r="CL143" s="188"/>
      <c r="CM143" s="188"/>
      <c r="CN143" s="188"/>
      <c r="CU143" s="188"/>
      <c r="CV143" s="188"/>
      <c r="CW143" s="188"/>
      <c r="CX143" s="188"/>
      <c r="CY143" s="188"/>
      <c r="DF143" s="188"/>
      <c r="DG143" s="188"/>
      <c r="DH143" s="188"/>
      <c r="DI143" s="188"/>
      <c r="DJ143" s="188"/>
      <c r="DS143" s="188"/>
      <c r="DT143" s="188"/>
      <c r="DU143" s="188"/>
      <c r="DV143" s="188"/>
      <c r="DW143" s="188"/>
      <c r="ED143" s="188"/>
      <c r="EE143" s="188"/>
      <c r="EF143" s="188"/>
      <c r="EG143" s="188"/>
      <c r="EH143" s="188"/>
      <c r="EO143" s="188"/>
      <c r="EP143" s="188"/>
      <c r="EQ143" s="188"/>
      <c r="ER143" s="188"/>
      <c r="ES143" s="188"/>
    </row>
    <row r="144" spans="18:149" ht="11.85" customHeight="1">
      <c r="R144" s="188"/>
      <c r="S144" s="188"/>
      <c r="T144" s="188"/>
      <c r="U144" s="188"/>
      <c r="V144" s="188"/>
      <c r="AC144" s="188"/>
      <c r="AD144" s="188"/>
      <c r="AE144" s="188"/>
      <c r="AF144" s="188"/>
      <c r="AG144" s="188"/>
      <c r="AN144" s="188"/>
      <c r="AO144" s="188"/>
      <c r="AP144" s="188"/>
      <c r="AQ144" s="188"/>
      <c r="AR144" s="188"/>
      <c r="BA144" s="188"/>
      <c r="BB144" s="188"/>
      <c r="BC144" s="188"/>
      <c r="BD144" s="188"/>
      <c r="BE144" s="188"/>
      <c r="BL144" s="188"/>
      <c r="BM144" s="188"/>
      <c r="BN144" s="188"/>
      <c r="BO144" s="188"/>
      <c r="BP144" s="188"/>
      <c r="BW144" s="188"/>
      <c r="BX144" s="188"/>
      <c r="BY144" s="188"/>
      <c r="BZ144" s="188"/>
      <c r="CA144" s="188"/>
      <c r="CJ144" s="188"/>
      <c r="CK144" s="188"/>
      <c r="CL144" s="188"/>
      <c r="CM144" s="188"/>
      <c r="CN144" s="188"/>
      <c r="CU144" s="188"/>
      <c r="CV144" s="188"/>
      <c r="CW144" s="188"/>
      <c r="CX144" s="188"/>
      <c r="CY144" s="188"/>
      <c r="DF144" s="188"/>
      <c r="DG144" s="188"/>
      <c r="DH144" s="188"/>
      <c r="DI144" s="188"/>
      <c r="DJ144" s="188"/>
      <c r="DS144" s="188"/>
      <c r="DT144" s="188"/>
      <c r="DU144" s="188"/>
      <c r="DV144" s="188"/>
      <c r="DW144" s="188"/>
      <c r="ED144" s="188"/>
      <c r="EE144" s="188"/>
      <c r="EF144" s="188"/>
      <c r="EG144" s="188"/>
      <c r="EH144" s="188"/>
      <c r="EO144" s="188"/>
      <c r="EP144" s="188"/>
      <c r="EQ144" s="188"/>
      <c r="ER144" s="188"/>
      <c r="ES144" s="188"/>
    </row>
    <row r="145" spans="18:149" ht="11.85" customHeight="1">
      <c r="R145" s="188"/>
      <c r="S145" s="188"/>
      <c r="T145" s="188"/>
      <c r="U145" s="188"/>
      <c r="V145" s="188"/>
      <c r="AC145" s="188"/>
      <c r="AD145" s="188"/>
      <c r="AE145" s="188"/>
      <c r="AF145" s="188"/>
      <c r="AG145" s="188"/>
      <c r="AN145" s="188"/>
      <c r="AO145" s="188"/>
      <c r="AP145" s="188"/>
      <c r="AQ145" s="188"/>
      <c r="AR145" s="188"/>
      <c r="BA145" s="188"/>
      <c r="BB145" s="188"/>
      <c r="BC145" s="188"/>
      <c r="BD145" s="188"/>
      <c r="BE145" s="188"/>
      <c r="BL145" s="188"/>
      <c r="BM145" s="188"/>
      <c r="BN145" s="188"/>
      <c r="BO145" s="188"/>
      <c r="BP145" s="188"/>
      <c r="BW145" s="188"/>
      <c r="BX145" s="188"/>
      <c r="BY145" s="188"/>
      <c r="BZ145" s="188"/>
      <c r="CA145" s="188"/>
      <c r="CJ145" s="188"/>
      <c r="CK145" s="188"/>
      <c r="CL145" s="188"/>
      <c r="CM145" s="188"/>
      <c r="CN145" s="188"/>
      <c r="CU145" s="188"/>
      <c r="CV145" s="188"/>
      <c r="CW145" s="188"/>
      <c r="CX145" s="188"/>
      <c r="CY145" s="188"/>
      <c r="DF145" s="188"/>
      <c r="DG145" s="188"/>
      <c r="DH145" s="188"/>
      <c r="DI145" s="188"/>
      <c r="DJ145" s="188"/>
      <c r="DS145" s="188"/>
      <c r="DT145" s="188"/>
      <c r="DU145" s="188"/>
      <c r="DV145" s="188"/>
      <c r="DW145" s="188"/>
      <c r="ED145" s="188"/>
      <c r="EE145" s="188"/>
      <c r="EF145" s="188"/>
      <c r="EG145" s="188"/>
      <c r="EH145" s="188"/>
      <c r="EO145" s="188"/>
      <c r="EP145" s="188"/>
      <c r="EQ145" s="188"/>
      <c r="ER145" s="188"/>
      <c r="ES145" s="188"/>
    </row>
    <row r="146" spans="18:149" ht="11.85" customHeight="1">
      <c r="R146" s="188"/>
      <c r="S146" s="188"/>
      <c r="T146" s="188"/>
      <c r="U146" s="188"/>
      <c r="V146" s="188"/>
      <c r="AC146" s="188"/>
      <c r="AD146" s="188"/>
      <c r="AE146" s="188"/>
      <c r="AF146" s="188"/>
      <c r="AG146" s="188"/>
      <c r="AN146" s="188"/>
      <c r="AO146" s="188"/>
      <c r="AP146" s="188"/>
      <c r="AQ146" s="188"/>
      <c r="AR146" s="188"/>
      <c r="BA146" s="188"/>
      <c r="BB146" s="188"/>
      <c r="BC146" s="188"/>
      <c r="BD146" s="188"/>
      <c r="BE146" s="188"/>
      <c r="BL146" s="188"/>
      <c r="BM146" s="188"/>
      <c r="BN146" s="188"/>
      <c r="BO146" s="188"/>
      <c r="BP146" s="188"/>
      <c r="BW146" s="188"/>
      <c r="BX146" s="188"/>
      <c r="BY146" s="188"/>
      <c r="BZ146" s="188"/>
      <c r="CA146" s="188"/>
      <c r="CJ146" s="188"/>
      <c r="CK146" s="188"/>
      <c r="CL146" s="188"/>
      <c r="CM146" s="188"/>
      <c r="CN146" s="188"/>
      <c r="CU146" s="188"/>
      <c r="CV146" s="188"/>
      <c r="CW146" s="188"/>
      <c r="CX146" s="188"/>
      <c r="CY146" s="188"/>
      <c r="DF146" s="188"/>
      <c r="DG146" s="188"/>
      <c r="DH146" s="188"/>
      <c r="DI146" s="188"/>
      <c r="DJ146" s="188"/>
      <c r="DS146" s="188"/>
      <c r="DT146" s="188"/>
      <c r="DU146" s="188"/>
      <c r="DV146" s="188"/>
      <c r="DW146" s="188"/>
      <c r="ED146" s="188"/>
      <c r="EE146" s="188"/>
      <c r="EF146" s="188"/>
      <c r="EG146" s="188"/>
      <c r="EH146" s="188"/>
      <c r="EO146" s="188"/>
      <c r="EP146" s="188"/>
      <c r="EQ146" s="188"/>
      <c r="ER146" s="188"/>
      <c r="ES146" s="188"/>
    </row>
    <row r="147" spans="18:149" ht="11.85" customHeight="1">
      <c r="R147" s="188"/>
      <c r="S147" s="188"/>
      <c r="T147" s="188"/>
      <c r="U147" s="188"/>
      <c r="V147" s="188"/>
      <c r="AC147" s="188"/>
      <c r="AD147" s="188"/>
      <c r="AE147" s="188"/>
      <c r="AF147" s="188"/>
      <c r="AG147" s="188"/>
      <c r="AN147" s="188"/>
      <c r="AO147" s="188"/>
      <c r="AP147" s="188"/>
      <c r="AQ147" s="188"/>
      <c r="AR147" s="188"/>
      <c r="BA147" s="188"/>
      <c r="BB147" s="188"/>
      <c r="BC147" s="188"/>
      <c r="BD147" s="188"/>
      <c r="BE147" s="188"/>
      <c r="BL147" s="188"/>
      <c r="BM147" s="188"/>
      <c r="BN147" s="188"/>
      <c r="BO147" s="188"/>
      <c r="BP147" s="188"/>
      <c r="BW147" s="188"/>
      <c r="BX147" s="188"/>
      <c r="BY147" s="188"/>
      <c r="BZ147" s="188"/>
      <c r="CA147" s="188"/>
      <c r="CJ147" s="188"/>
      <c r="CK147" s="188"/>
      <c r="CL147" s="188"/>
      <c r="CM147" s="188"/>
      <c r="CN147" s="188"/>
      <c r="CU147" s="188"/>
      <c r="CV147" s="188"/>
      <c r="CW147" s="188"/>
      <c r="CX147" s="188"/>
      <c r="CY147" s="188"/>
      <c r="DF147" s="188"/>
      <c r="DG147" s="188"/>
      <c r="DH147" s="188"/>
      <c r="DI147" s="188"/>
      <c r="DJ147" s="188"/>
      <c r="DS147" s="188"/>
      <c r="DT147" s="188"/>
      <c r="DU147" s="188"/>
      <c r="DV147" s="188"/>
      <c r="DW147" s="188"/>
      <c r="ED147" s="188"/>
      <c r="EE147" s="188"/>
      <c r="EF147" s="188"/>
      <c r="EG147" s="188"/>
      <c r="EH147" s="188"/>
      <c r="EO147" s="188"/>
      <c r="EP147" s="188"/>
      <c r="EQ147" s="188"/>
      <c r="ER147" s="188"/>
      <c r="ES147" s="188"/>
    </row>
    <row r="148" spans="18:149" ht="11.85" customHeight="1">
      <c r="R148" s="188"/>
      <c r="S148" s="188"/>
      <c r="T148" s="188"/>
      <c r="U148" s="188"/>
      <c r="V148" s="188"/>
      <c r="AC148" s="188"/>
      <c r="AD148" s="188"/>
      <c r="AE148" s="188"/>
      <c r="AF148" s="188"/>
      <c r="AG148" s="188"/>
      <c r="AN148" s="188"/>
      <c r="AO148" s="188"/>
      <c r="AP148" s="188"/>
      <c r="AQ148" s="188"/>
      <c r="AR148" s="188"/>
      <c r="BA148" s="188"/>
      <c r="BB148" s="188"/>
      <c r="BC148" s="188"/>
      <c r="BD148" s="188"/>
      <c r="BE148" s="188"/>
      <c r="BL148" s="188"/>
      <c r="BM148" s="188"/>
      <c r="BN148" s="188"/>
      <c r="BO148" s="188"/>
      <c r="BP148" s="188"/>
      <c r="BW148" s="188"/>
      <c r="BX148" s="188"/>
      <c r="BY148" s="188"/>
      <c r="BZ148" s="188"/>
      <c r="CA148" s="188"/>
      <c r="CJ148" s="188"/>
      <c r="CK148" s="188"/>
      <c r="CL148" s="188"/>
      <c r="CM148" s="188"/>
      <c r="CN148" s="188"/>
      <c r="CU148" s="188"/>
      <c r="CV148" s="188"/>
      <c r="CW148" s="188"/>
      <c r="CX148" s="188"/>
      <c r="CY148" s="188"/>
      <c r="DF148" s="188"/>
      <c r="DG148" s="188"/>
      <c r="DH148" s="188"/>
      <c r="DI148" s="188"/>
      <c r="DJ148" s="188"/>
      <c r="DS148" s="188"/>
      <c r="DT148" s="188"/>
      <c r="DU148" s="188"/>
      <c r="DV148" s="188"/>
      <c r="DW148" s="188"/>
      <c r="ED148" s="188"/>
      <c r="EE148" s="188"/>
      <c r="EF148" s="188"/>
      <c r="EG148" s="188"/>
      <c r="EH148" s="188"/>
      <c r="EO148" s="188"/>
      <c r="EP148" s="188"/>
      <c r="EQ148" s="188"/>
      <c r="ER148" s="188"/>
      <c r="ES148" s="188"/>
    </row>
    <row r="149" spans="18:149" ht="11.85" customHeight="1">
      <c r="R149" s="188"/>
      <c r="S149" s="188"/>
      <c r="T149" s="188"/>
      <c r="U149" s="188"/>
      <c r="V149" s="188"/>
      <c r="AC149" s="188"/>
      <c r="AD149" s="188"/>
      <c r="AE149" s="188"/>
      <c r="AF149" s="188"/>
      <c r="AG149" s="188"/>
      <c r="AN149" s="188"/>
      <c r="AO149" s="188"/>
      <c r="AP149" s="188"/>
      <c r="AQ149" s="188"/>
      <c r="AR149" s="188"/>
      <c r="BA149" s="188"/>
      <c r="BB149" s="188"/>
      <c r="BC149" s="188"/>
      <c r="BD149" s="188"/>
      <c r="BE149" s="188"/>
      <c r="BL149" s="188"/>
      <c r="BM149" s="188"/>
      <c r="BN149" s="188"/>
      <c r="BO149" s="188"/>
      <c r="BP149" s="188"/>
      <c r="BW149" s="188"/>
      <c r="BX149" s="188"/>
      <c r="BY149" s="188"/>
      <c r="BZ149" s="188"/>
      <c r="CA149" s="188"/>
      <c r="CJ149" s="188"/>
      <c r="CK149" s="188"/>
      <c r="CL149" s="188"/>
      <c r="CM149" s="188"/>
      <c r="CN149" s="188"/>
      <c r="CU149" s="188"/>
      <c r="CV149" s="188"/>
      <c r="CW149" s="188"/>
      <c r="CX149" s="188"/>
      <c r="CY149" s="188"/>
      <c r="DF149" s="188"/>
      <c r="DG149" s="188"/>
      <c r="DH149" s="188"/>
      <c r="DI149" s="188"/>
      <c r="DJ149" s="188"/>
      <c r="DS149" s="188"/>
      <c r="DT149" s="188"/>
      <c r="DU149" s="188"/>
      <c r="DV149" s="188"/>
      <c r="DW149" s="188"/>
      <c r="ED149" s="188"/>
      <c r="EE149" s="188"/>
      <c r="EF149" s="188"/>
      <c r="EG149" s="188"/>
      <c r="EH149" s="188"/>
      <c r="EO149" s="188"/>
      <c r="EP149" s="188"/>
      <c r="EQ149" s="188"/>
      <c r="ER149" s="188"/>
      <c r="ES149" s="188"/>
    </row>
    <row r="150" spans="18:149" ht="11.85" customHeight="1">
      <c r="R150" s="188"/>
      <c r="S150" s="188"/>
      <c r="T150" s="188"/>
      <c r="U150" s="188"/>
      <c r="V150" s="188"/>
      <c r="AC150" s="188"/>
      <c r="AD150" s="188"/>
      <c r="AE150" s="188"/>
      <c r="AF150" s="188"/>
      <c r="AG150" s="188"/>
      <c r="AN150" s="188"/>
      <c r="AO150" s="188"/>
      <c r="AP150" s="188"/>
      <c r="AQ150" s="188"/>
      <c r="AR150" s="188"/>
      <c r="BA150" s="188"/>
      <c r="BB150" s="188"/>
      <c r="BC150" s="188"/>
      <c r="BD150" s="188"/>
      <c r="BE150" s="188"/>
      <c r="BL150" s="188"/>
      <c r="BM150" s="188"/>
      <c r="BN150" s="188"/>
      <c r="BO150" s="188"/>
      <c r="BP150" s="188"/>
      <c r="BW150" s="188"/>
      <c r="BX150" s="188"/>
      <c r="BY150" s="188"/>
      <c r="BZ150" s="188"/>
      <c r="CA150" s="188"/>
      <c r="CJ150" s="188"/>
      <c r="CK150" s="188"/>
      <c r="CL150" s="188"/>
      <c r="CM150" s="188"/>
      <c r="CN150" s="188"/>
      <c r="CU150" s="188"/>
      <c r="CV150" s="188"/>
      <c r="CW150" s="188"/>
      <c r="CX150" s="188"/>
      <c r="CY150" s="188"/>
      <c r="DF150" s="188"/>
      <c r="DG150" s="188"/>
      <c r="DH150" s="188"/>
      <c r="DI150" s="188"/>
      <c r="DJ150" s="188"/>
      <c r="DS150" s="188"/>
      <c r="DT150" s="188"/>
      <c r="DU150" s="188"/>
      <c r="DV150" s="188"/>
      <c r="DW150" s="188"/>
      <c r="ED150" s="188"/>
      <c r="EE150" s="188"/>
      <c r="EF150" s="188"/>
      <c r="EG150" s="188"/>
      <c r="EH150" s="188"/>
      <c r="EO150" s="188"/>
      <c r="EP150" s="188"/>
      <c r="EQ150" s="188"/>
      <c r="ER150" s="188"/>
      <c r="ES150" s="188"/>
    </row>
    <row r="151" spans="18:149" ht="11.85" customHeight="1">
      <c r="R151" s="188"/>
      <c r="S151" s="188"/>
      <c r="T151" s="188"/>
      <c r="U151" s="188"/>
      <c r="V151" s="188"/>
      <c r="AC151" s="188"/>
      <c r="AD151" s="188"/>
      <c r="AE151" s="188"/>
      <c r="AF151" s="188"/>
      <c r="AG151" s="188"/>
      <c r="AN151" s="188"/>
      <c r="AO151" s="188"/>
      <c r="AP151" s="188"/>
      <c r="AQ151" s="188"/>
      <c r="AR151" s="188"/>
      <c r="BA151" s="188"/>
      <c r="BB151" s="188"/>
      <c r="BC151" s="188"/>
      <c r="BD151" s="188"/>
      <c r="BE151" s="188"/>
      <c r="BL151" s="188"/>
      <c r="BM151" s="188"/>
      <c r="BN151" s="188"/>
      <c r="BO151" s="188"/>
      <c r="BP151" s="188"/>
      <c r="BW151" s="188"/>
      <c r="BX151" s="188"/>
      <c r="BY151" s="188"/>
      <c r="BZ151" s="188"/>
      <c r="CA151" s="188"/>
      <c r="CJ151" s="188"/>
      <c r="CK151" s="188"/>
      <c r="CL151" s="188"/>
      <c r="CM151" s="188"/>
      <c r="CN151" s="188"/>
      <c r="CU151" s="188"/>
      <c r="CV151" s="188"/>
      <c r="CW151" s="188"/>
      <c r="CX151" s="188"/>
      <c r="CY151" s="188"/>
      <c r="DF151" s="188"/>
      <c r="DG151" s="188"/>
      <c r="DH151" s="188"/>
      <c r="DI151" s="188"/>
      <c r="DJ151" s="188"/>
      <c r="DS151" s="188"/>
      <c r="DT151" s="188"/>
      <c r="DU151" s="188"/>
      <c r="DV151" s="188"/>
      <c r="DW151" s="188"/>
      <c r="ED151" s="188"/>
      <c r="EE151" s="188"/>
      <c r="EF151" s="188"/>
      <c r="EG151" s="188"/>
      <c r="EH151" s="188"/>
      <c r="EO151" s="188"/>
      <c r="EP151" s="188"/>
      <c r="EQ151" s="188"/>
      <c r="ER151" s="188"/>
      <c r="ES151" s="188"/>
    </row>
    <row r="152" spans="18:149" ht="11.85" customHeight="1">
      <c r="R152" s="188"/>
      <c r="S152" s="188"/>
      <c r="T152" s="188"/>
      <c r="U152" s="188"/>
      <c r="V152" s="188"/>
      <c r="AC152" s="188"/>
      <c r="AD152" s="188"/>
      <c r="AE152" s="188"/>
      <c r="AF152" s="188"/>
      <c r="AG152" s="188"/>
      <c r="AN152" s="188"/>
      <c r="AO152" s="188"/>
      <c r="AP152" s="188"/>
      <c r="AQ152" s="188"/>
      <c r="AR152" s="188"/>
      <c r="BA152" s="188"/>
      <c r="BB152" s="188"/>
      <c r="BC152" s="188"/>
      <c r="BD152" s="188"/>
      <c r="BE152" s="188"/>
      <c r="BL152" s="188"/>
      <c r="BM152" s="188"/>
      <c r="BN152" s="188"/>
      <c r="BO152" s="188"/>
      <c r="BP152" s="188"/>
      <c r="BW152" s="188"/>
      <c r="BX152" s="188"/>
      <c r="BY152" s="188"/>
      <c r="BZ152" s="188"/>
      <c r="CA152" s="188"/>
      <c r="CJ152" s="188"/>
      <c r="CK152" s="188"/>
      <c r="CL152" s="188"/>
      <c r="CM152" s="188"/>
      <c r="CN152" s="188"/>
      <c r="CU152" s="188"/>
      <c r="CV152" s="188"/>
      <c r="CW152" s="188"/>
      <c r="CX152" s="188"/>
      <c r="CY152" s="188"/>
      <c r="DF152" s="188"/>
      <c r="DG152" s="188"/>
      <c r="DH152" s="188"/>
      <c r="DI152" s="188"/>
      <c r="DJ152" s="188"/>
      <c r="DS152" s="188"/>
      <c r="DT152" s="188"/>
      <c r="DU152" s="188"/>
      <c r="DV152" s="188"/>
      <c r="DW152" s="188"/>
      <c r="ED152" s="188"/>
      <c r="EE152" s="188"/>
      <c r="EF152" s="188"/>
      <c r="EG152" s="188"/>
      <c r="EH152" s="188"/>
      <c r="EO152" s="188"/>
      <c r="EP152" s="188"/>
      <c r="EQ152" s="188"/>
      <c r="ER152" s="188"/>
      <c r="ES152" s="188"/>
    </row>
    <row r="153" spans="18:149" ht="11.85" customHeight="1">
      <c r="R153" s="188"/>
      <c r="S153" s="188"/>
      <c r="T153" s="188"/>
      <c r="U153" s="188"/>
      <c r="V153" s="188"/>
      <c r="AC153" s="188"/>
      <c r="AD153" s="188"/>
      <c r="AE153" s="188"/>
      <c r="AF153" s="188"/>
      <c r="AG153" s="188"/>
      <c r="AN153" s="188"/>
      <c r="AO153" s="188"/>
      <c r="AP153" s="188"/>
      <c r="AQ153" s="188"/>
      <c r="AR153" s="188"/>
      <c r="BA153" s="188"/>
      <c r="BB153" s="188"/>
      <c r="BC153" s="188"/>
      <c r="BD153" s="188"/>
      <c r="BE153" s="188"/>
      <c r="BL153" s="188"/>
      <c r="BM153" s="188"/>
      <c r="BN153" s="188"/>
      <c r="BO153" s="188"/>
      <c r="BP153" s="188"/>
      <c r="BW153" s="188"/>
      <c r="BX153" s="188"/>
      <c r="BY153" s="188"/>
      <c r="BZ153" s="188"/>
      <c r="CA153" s="188"/>
      <c r="CJ153" s="188"/>
      <c r="CK153" s="188"/>
      <c r="CL153" s="188"/>
      <c r="CM153" s="188"/>
      <c r="CN153" s="188"/>
      <c r="CU153" s="188"/>
      <c r="CV153" s="188"/>
      <c r="CW153" s="188"/>
      <c r="CX153" s="188"/>
      <c r="CY153" s="188"/>
      <c r="DF153" s="188"/>
      <c r="DG153" s="188"/>
      <c r="DH153" s="188"/>
      <c r="DI153" s="188"/>
      <c r="DJ153" s="188"/>
      <c r="DS153" s="188"/>
      <c r="DT153" s="188"/>
      <c r="DU153" s="188"/>
      <c r="DV153" s="188"/>
      <c r="DW153" s="188"/>
      <c r="ED153" s="188"/>
      <c r="EE153" s="188"/>
      <c r="EF153" s="188"/>
      <c r="EG153" s="188"/>
      <c r="EH153" s="188"/>
      <c r="EO153" s="188"/>
      <c r="EP153" s="188"/>
      <c r="EQ153" s="188"/>
      <c r="ER153" s="188"/>
      <c r="ES153" s="188"/>
    </row>
    <row r="154" spans="18:149" ht="11.85" customHeight="1">
      <c r="R154" s="190"/>
      <c r="S154" s="188"/>
      <c r="T154" s="188"/>
      <c r="U154" s="188"/>
      <c r="V154" s="188"/>
      <c r="AC154" s="190"/>
      <c r="AD154" s="188"/>
      <c r="AE154" s="188"/>
      <c r="AF154" s="188"/>
      <c r="AG154" s="188"/>
      <c r="AN154" s="190"/>
      <c r="AO154" s="188"/>
      <c r="AP154" s="188"/>
      <c r="AQ154" s="188"/>
      <c r="AR154" s="188"/>
      <c r="BA154" s="190"/>
      <c r="BB154" s="188"/>
      <c r="BC154" s="188"/>
      <c r="BD154" s="188"/>
      <c r="BE154" s="188"/>
      <c r="BL154" s="190"/>
      <c r="BM154" s="188"/>
      <c r="BN154" s="188"/>
      <c r="BO154" s="188"/>
      <c r="BP154" s="188"/>
      <c r="BW154" s="190"/>
      <c r="BX154" s="188"/>
      <c r="BY154" s="188"/>
      <c r="BZ154" s="188"/>
      <c r="CA154" s="188"/>
      <c r="CJ154" s="190"/>
      <c r="CK154" s="188"/>
      <c r="CL154" s="188"/>
      <c r="CM154" s="188"/>
      <c r="CN154" s="188"/>
      <c r="CU154" s="190"/>
      <c r="CV154" s="188"/>
      <c r="CW154" s="188"/>
      <c r="CX154" s="188"/>
      <c r="CY154" s="188"/>
      <c r="DF154" s="190"/>
      <c r="DG154" s="188"/>
      <c r="DH154" s="188"/>
      <c r="DI154" s="188"/>
      <c r="DJ154" s="188"/>
      <c r="DS154" s="190"/>
      <c r="DT154" s="188"/>
      <c r="DU154" s="188"/>
      <c r="DV154" s="188"/>
      <c r="DW154" s="188"/>
      <c r="ED154" s="190"/>
      <c r="EE154" s="188"/>
      <c r="EF154" s="188"/>
      <c r="EG154" s="188"/>
      <c r="EH154" s="188"/>
      <c r="EO154" s="190"/>
      <c r="EP154" s="188"/>
      <c r="EQ154" s="188"/>
      <c r="ER154" s="188"/>
      <c r="ES154" s="188"/>
    </row>
    <row r="155" spans="18:149" ht="11.85" customHeight="1">
      <c r="R155" s="124"/>
      <c r="S155" s="188"/>
      <c r="T155" s="188"/>
      <c r="U155" s="188"/>
      <c r="V155" s="188"/>
      <c r="AC155" s="124"/>
      <c r="AD155" s="188"/>
      <c r="AE155" s="188"/>
      <c r="AF155" s="188"/>
      <c r="AG155" s="188"/>
      <c r="AN155" s="124"/>
      <c r="AO155" s="188"/>
      <c r="AP155" s="188"/>
      <c r="AQ155" s="188"/>
      <c r="AR155" s="188"/>
      <c r="BA155" s="124"/>
      <c r="BB155" s="188"/>
      <c r="BC155" s="188"/>
      <c r="BD155" s="188"/>
      <c r="BE155" s="188"/>
      <c r="BL155" s="124"/>
      <c r="BM155" s="188"/>
      <c r="BN155" s="188"/>
      <c r="BO155" s="188"/>
      <c r="BP155" s="188"/>
      <c r="BW155" s="124"/>
      <c r="BX155" s="188"/>
      <c r="BY155" s="188"/>
      <c r="BZ155" s="188"/>
      <c r="CA155" s="188"/>
      <c r="CJ155" s="124"/>
      <c r="CK155" s="188"/>
      <c r="CL155" s="188"/>
      <c r="CM155" s="188"/>
      <c r="CN155" s="188"/>
      <c r="CU155" s="124"/>
      <c r="CV155" s="188"/>
      <c r="CW155" s="188"/>
      <c r="CX155" s="188"/>
      <c r="CY155" s="188"/>
      <c r="DF155" s="124"/>
      <c r="DG155" s="188"/>
      <c r="DH155" s="188"/>
      <c r="DI155" s="188"/>
      <c r="DJ155" s="188"/>
      <c r="DS155" s="124"/>
      <c r="DT155" s="188"/>
      <c r="DU155" s="188"/>
      <c r="DV155" s="188"/>
      <c r="DW155" s="188"/>
      <c r="ED155" s="124"/>
      <c r="EE155" s="188"/>
      <c r="EF155" s="188"/>
      <c r="EG155" s="188"/>
      <c r="EH155" s="188"/>
      <c r="EO155" s="124"/>
      <c r="EP155" s="188"/>
      <c r="EQ155" s="188"/>
      <c r="ER155" s="188"/>
      <c r="ES155" s="188"/>
    </row>
    <row r="156" spans="18:149" ht="11.85" customHeight="1">
      <c r="R156" s="188"/>
      <c r="S156" s="188"/>
      <c r="T156" s="188"/>
      <c r="U156" s="188"/>
      <c r="V156" s="188"/>
      <c r="AC156" s="188"/>
      <c r="AD156" s="188"/>
      <c r="AE156" s="188"/>
      <c r="AF156" s="188"/>
      <c r="AG156" s="188"/>
      <c r="AN156" s="188"/>
      <c r="AO156" s="188"/>
      <c r="AP156" s="188"/>
      <c r="AQ156" s="188"/>
      <c r="AR156" s="188"/>
      <c r="BA156" s="188"/>
      <c r="BB156" s="188"/>
      <c r="BC156" s="188"/>
      <c r="BD156" s="188"/>
      <c r="BE156" s="188"/>
      <c r="BL156" s="188"/>
      <c r="BM156" s="188"/>
      <c r="BN156" s="188"/>
      <c r="BO156" s="188"/>
      <c r="BP156" s="188"/>
      <c r="BW156" s="188"/>
      <c r="BX156" s="188"/>
      <c r="BY156" s="188"/>
      <c r="BZ156" s="188"/>
      <c r="CA156" s="188"/>
      <c r="CJ156" s="188"/>
      <c r="CK156" s="188"/>
      <c r="CL156" s="188"/>
      <c r="CM156" s="188"/>
      <c r="CN156" s="188"/>
      <c r="CU156" s="188"/>
      <c r="CV156" s="188"/>
      <c r="CW156" s="188"/>
      <c r="CX156" s="188"/>
      <c r="CY156" s="188"/>
      <c r="DF156" s="188"/>
      <c r="DG156" s="188"/>
      <c r="DH156" s="188"/>
      <c r="DI156" s="188"/>
      <c r="DJ156" s="188"/>
      <c r="DS156" s="188"/>
      <c r="DT156" s="188"/>
      <c r="DU156" s="188"/>
      <c r="DV156" s="188"/>
      <c r="DW156" s="188"/>
      <c r="ED156" s="188"/>
      <c r="EE156" s="188"/>
      <c r="EF156" s="188"/>
      <c r="EG156" s="188"/>
      <c r="EH156" s="188"/>
      <c r="EO156" s="188"/>
      <c r="EP156" s="188"/>
      <c r="EQ156" s="188"/>
      <c r="ER156" s="188"/>
      <c r="ES156" s="188"/>
    </row>
    <row r="157" spans="18:149" ht="11.85" customHeight="1">
      <c r="R157" s="188"/>
      <c r="S157" s="188"/>
      <c r="T157" s="188"/>
      <c r="U157" s="188"/>
      <c r="V157" s="188"/>
      <c r="AC157" s="188"/>
      <c r="AD157" s="188"/>
      <c r="AE157" s="188"/>
      <c r="AF157" s="188"/>
      <c r="AG157" s="188"/>
      <c r="AN157" s="188"/>
      <c r="AO157" s="188"/>
      <c r="AP157" s="188"/>
      <c r="AQ157" s="188"/>
      <c r="AR157" s="188"/>
      <c r="BA157" s="188"/>
      <c r="BB157" s="188"/>
      <c r="BC157" s="188"/>
      <c r="BD157" s="188"/>
      <c r="BE157" s="188"/>
      <c r="BL157" s="188"/>
      <c r="BM157" s="188"/>
      <c r="BN157" s="188"/>
      <c r="BO157" s="188"/>
      <c r="BP157" s="188"/>
      <c r="BW157" s="188"/>
      <c r="BX157" s="188"/>
      <c r="BY157" s="188"/>
      <c r="BZ157" s="188"/>
      <c r="CA157" s="188"/>
      <c r="CJ157" s="188"/>
      <c r="CK157" s="188"/>
      <c r="CL157" s="188"/>
      <c r="CM157" s="188"/>
      <c r="CN157" s="188"/>
      <c r="CU157" s="188"/>
      <c r="CV157" s="188"/>
      <c r="CW157" s="188"/>
      <c r="CX157" s="188"/>
      <c r="CY157" s="188"/>
      <c r="DF157" s="188"/>
      <c r="DG157" s="188"/>
      <c r="DH157" s="188"/>
      <c r="DI157" s="188"/>
      <c r="DJ157" s="188"/>
      <c r="DS157" s="188"/>
      <c r="DT157" s="188"/>
      <c r="DU157" s="188"/>
      <c r="DV157" s="188"/>
      <c r="DW157" s="188"/>
      <c r="ED157" s="188"/>
      <c r="EE157" s="188"/>
      <c r="EF157" s="188"/>
      <c r="EG157" s="188"/>
      <c r="EH157" s="188"/>
      <c r="EO157" s="188"/>
      <c r="EP157" s="188"/>
      <c r="EQ157" s="188"/>
      <c r="ER157" s="188"/>
      <c r="ES157" s="188"/>
    </row>
    <row r="158" spans="18:149" ht="11.85" customHeight="1">
      <c r="R158" s="188"/>
      <c r="S158" s="188"/>
      <c r="T158" s="188"/>
      <c r="U158" s="188"/>
      <c r="V158" s="188"/>
      <c r="AC158" s="188"/>
      <c r="AD158" s="188"/>
      <c r="AE158" s="188"/>
      <c r="AF158" s="188"/>
      <c r="AG158" s="188"/>
      <c r="AN158" s="188"/>
      <c r="AO158" s="188"/>
      <c r="AP158" s="188"/>
      <c r="AQ158" s="188"/>
      <c r="AR158" s="188"/>
      <c r="BA158" s="188"/>
      <c r="BB158" s="188"/>
      <c r="BC158" s="188"/>
      <c r="BD158" s="188"/>
      <c r="BE158" s="188"/>
      <c r="BL158" s="188"/>
      <c r="BM158" s="188"/>
      <c r="BN158" s="188"/>
      <c r="BO158" s="188"/>
      <c r="BP158" s="188"/>
      <c r="BW158" s="188"/>
      <c r="BX158" s="188"/>
      <c r="BY158" s="188"/>
      <c r="BZ158" s="188"/>
      <c r="CA158" s="188"/>
      <c r="CJ158" s="188"/>
      <c r="CK158" s="188"/>
      <c r="CL158" s="188"/>
      <c r="CM158" s="188"/>
      <c r="CN158" s="188"/>
      <c r="CU158" s="188"/>
      <c r="CV158" s="188"/>
      <c r="CW158" s="188"/>
      <c r="CX158" s="188"/>
      <c r="CY158" s="188"/>
      <c r="DF158" s="188"/>
      <c r="DG158" s="188"/>
      <c r="DH158" s="188"/>
      <c r="DI158" s="188"/>
      <c r="DJ158" s="188"/>
      <c r="DS158" s="188"/>
      <c r="DT158" s="188"/>
      <c r="DU158" s="188"/>
      <c r="DV158" s="188"/>
      <c r="DW158" s="188"/>
      <c r="ED158" s="188"/>
      <c r="EE158" s="188"/>
      <c r="EF158" s="188"/>
      <c r="EG158" s="188"/>
      <c r="EH158" s="188"/>
      <c r="EO158" s="188"/>
      <c r="EP158" s="188"/>
      <c r="EQ158" s="188"/>
      <c r="ER158" s="188"/>
      <c r="ES158" s="188"/>
    </row>
    <row r="159" spans="18:149" ht="11.85" customHeight="1">
      <c r="R159" s="188"/>
      <c r="S159" s="188"/>
      <c r="T159" s="188"/>
      <c r="U159" s="188"/>
      <c r="V159" s="188"/>
      <c r="AC159" s="188"/>
      <c r="AD159" s="188"/>
      <c r="AE159" s="188"/>
      <c r="AF159" s="188"/>
      <c r="AG159" s="188"/>
      <c r="AN159" s="188"/>
      <c r="AO159" s="188"/>
      <c r="AP159" s="188"/>
      <c r="AQ159" s="188"/>
      <c r="AR159" s="188"/>
      <c r="BA159" s="188"/>
      <c r="BB159" s="188"/>
      <c r="BC159" s="188"/>
      <c r="BD159" s="188"/>
      <c r="BE159" s="188"/>
      <c r="BL159" s="188"/>
      <c r="BM159" s="188"/>
      <c r="BN159" s="188"/>
      <c r="BO159" s="188"/>
      <c r="BP159" s="188"/>
      <c r="BW159" s="188"/>
      <c r="BX159" s="188"/>
      <c r="BY159" s="188"/>
      <c r="BZ159" s="188"/>
      <c r="CA159" s="188"/>
      <c r="CJ159" s="188"/>
      <c r="CK159" s="188"/>
      <c r="CL159" s="188"/>
      <c r="CM159" s="188"/>
      <c r="CN159" s="188"/>
      <c r="CU159" s="188"/>
      <c r="CV159" s="188"/>
      <c r="CW159" s="188"/>
      <c r="CX159" s="188"/>
      <c r="CY159" s="188"/>
      <c r="DF159" s="188"/>
      <c r="DG159" s="188"/>
      <c r="DH159" s="188"/>
      <c r="DI159" s="188"/>
      <c r="DJ159" s="188"/>
      <c r="DS159" s="188"/>
      <c r="DT159" s="188"/>
      <c r="DU159" s="188"/>
      <c r="DV159" s="188"/>
      <c r="DW159" s="188"/>
      <c r="ED159" s="188"/>
      <c r="EE159" s="188"/>
      <c r="EF159" s="188"/>
      <c r="EG159" s="188"/>
      <c r="EH159" s="188"/>
      <c r="EO159" s="188"/>
      <c r="EP159" s="188"/>
      <c r="EQ159" s="188"/>
      <c r="ER159" s="188"/>
      <c r="ES159" s="188"/>
    </row>
    <row r="160" spans="18:149" ht="11.85" customHeight="1">
      <c r="R160" s="188"/>
      <c r="S160" s="188"/>
      <c r="T160" s="188"/>
      <c r="U160" s="188"/>
      <c r="V160" s="188"/>
      <c r="AC160" s="188"/>
      <c r="AD160" s="188"/>
      <c r="AE160" s="188"/>
      <c r="AF160" s="188"/>
      <c r="AG160" s="188"/>
      <c r="AN160" s="188"/>
      <c r="AO160" s="188"/>
      <c r="AP160" s="188"/>
      <c r="AQ160" s="188"/>
      <c r="AR160" s="188"/>
      <c r="BA160" s="188"/>
      <c r="BB160" s="188"/>
      <c r="BC160" s="188"/>
      <c r="BD160" s="188"/>
      <c r="BE160" s="188"/>
      <c r="BL160" s="188"/>
      <c r="BM160" s="188"/>
      <c r="BN160" s="188"/>
      <c r="BO160" s="188"/>
      <c r="BP160" s="188"/>
      <c r="BW160" s="188"/>
      <c r="BX160" s="188"/>
      <c r="BY160" s="188"/>
      <c r="BZ160" s="188"/>
      <c r="CA160" s="188"/>
      <c r="CJ160" s="188"/>
      <c r="CK160" s="188"/>
      <c r="CL160" s="188"/>
      <c r="CM160" s="188"/>
      <c r="CN160" s="188"/>
      <c r="CU160" s="188"/>
      <c r="CV160" s="188"/>
      <c r="CW160" s="188"/>
      <c r="CX160" s="188"/>
      <c r="CY160" s="188"/>
      <c r="DF160" s="188"/>
      <c r="DG160" s="188"/>
      <c r="DH160" s="188"/>
      <c r="DI160" s="188"/>
      <c r="DJ160" s="188"/>
      <c r="DS160" s="188"/>
      <c r="DT160" s="188"/>
      <c r="DU160" s="188"/>
      <c r="DV160" s="188"/>
      <c r="DW160" s="188"/>
      <c r="ED160" s="188"/>
      <c r="EE160" s="188"/>
      <c r="EF160" s="188"/>
      <c r="EG160" s="188"/>
      <c r="EH160" s="188"/>
      <c r="EO160" s="188"/>
      <c r="EP160" s="188"/>
      <c r="EQ160" s="188"/>
      <c r="ER160" s="188"/>
      <c r="ES160" s="188"/>
    </row>
    <row r="161" spans="18:149" ht="11.85" customHeight="1">
      <c r="R161" s="188"/>
      <c r="S161" s="188"/>
      <c r="T161" s="188"/>
      <c r="U161" s="188"/>
      <c r="V161" s="188"/>
      <c r="AC161" s="188"/>
      <c r="AD161" s="188"/>
      <c r="AE161" s="188"/>
      <c r="AF161" s="188"/>
      <c r="AG161" s="188"/>
      <c r="AN161" s="188"/>
      <c r="AO161" s="188"/>
      <c r="AP161" s="188"/>
      <c r="AQ161" s="188"/>
      <c r="AR161" s="188"/>
      <c r="BA161" s="188"/>
      <c r="BB161" s="188"/>
      <c r="BC161" s="188"/>
      <c r="BD161" s="188"/>
      <c r="BE161" s="188"/>
      <c r="BL161" s="188"/>
      <c r="BM161" s="188"/>
      <c r="BN161" s="188"/>
      <c r="BO161" s="188"/>
      <c r="BP161" s="188"/>
      <c r="BW161" s="188"/>
      <c r="BX161" s="188"/>
      <c r="BY161" s="188"/>
      <c r="BZ161" s="188"/>
      <c r="CA161" s="188"/>
      <c r="CJ161" s="188"/>
      <c r="CK161" s="188"/>
      <c r="CL161" s="188"/>
      <c r="CM161" s="188"/>
      <c r="CN161" s="188"/>
      <c r="CU161" s="188"/>
      <c r="CV161" s="188"/>
      <c r="CW161" s="188"/>
      <c r="CX161" s="188"/>
      <c r="CY161" s="188"/>
      <c r="DF161" s="188"/>
      <c r="DG161" s="188"/>
      <c r="DH161" s="188"/>
      <c r="DI161" s="188"/>
      <c r="DJ161" s="188"/>
      <c r="DS161" s="188"/>
      <c r="DT161" s="188"/>
      <c r="DU161" s="188"/>
      <c r="DV161" s="188"/>
      <c r="DW161" s="188"/>
      <c r="ED161" s="188"/>
      <c r="EE161" s="188"/>
      <c r="EF161" s="188"/>
      <c r="EG161" s="188"/>
      <c r="EH161" s="188"/>
      <c r="EO161" s="188"/>
      <c r="EP161" s="188"/>
      <c r="EQ161" s="188"/>
      <c r="ER161" s="188"/>
      <c r="ES161" s="188"/>
    </row>
    <row r="162" spans="18:149" ht="11.85" customHeight="1">
      <c r="R162" s="188"/>
      <c r="S162" s="188"/>
      <c r="T162" s="188"/>
      <c r="U162" s="188"/>
      <c r="V162" s="188"/>
      <c r="AC162" s="188"/>
      <c r="AD162" s="188"/>
      <c r="AE162" s="188"/>
      <c r="AF162" s="188"/>
      <c r="AG162" s="188"/>
      <c r="AN162" s="188"/>
      <c r="AO162" s="188"/>
      <c r="AP162" s="188"/>
      <c r="AQ162" s="188"/>
      <c r="AR162" s="188"/>
      <c r="BA162" s="188"/>
      <c r="BB162" s="188"/>
      <c r="BC162" s="188"/>
      <c r="BD162" s="188"/>
      <c r="BE162" s="188"/>
      <c r="BL162" s="188"/>
      <c r="BM162" s="188"/>
      <c r="BN162" s="188"/>
      <c r="BO162" s="188"/>
      <c r="BP162" s="188"/>
      <c r="BW162" s="188"/>
      <c r="BX162" s="188"/>
      <c r="BY162" s="188"/>
      <c r="BZ162" s="188"/>
      <c r="CA162" s="188"/>
      <c r="CJ162" s="188"/>
      <c r="CK162" s="188"/>
      <c r="CL162" s="188"/>
      <c r="CM162" s="188"/>
      <c r="CN162" s="188"/>
      <c r="CU162" s="188"/>
      <c r="CV162" s="188"/>
      <c r="CW162" s="188"/>
      <c r="CX162" s="188"/>
      <c r="CY162" s="188"/>
      <c r="DF162" s="188"/>
      <c r="DG162" s="188"/>
      <c r="DH162" s="188"/>
      <c r="DI162" s="188"/>
      <c r="DJ162" s="188"/>
      <c r="DS162" s="188"/>
      <c r="DT162" s="188"/>
      <c r="DU162" s="188"/>
      <c r="DV162" s="188"/>
      <c r="DW162" s="188"/>
      <c r="ED162" s="188"/>
      <c r="EE162" s="188"/>
      <c r="EF162" s="188"/>
      <c r="EG162" s="188"/>
      <c r="EH162" s="188"/>
      <c r="EO162" s="188"/>
      <c r="EP162" s="188"/>
      <c r="EQ162" s="188"/>
      <c r="ER162" s="188"/>
      <c r="ES162" s="188"/>
    </row>
    <row r="163" spans="18:149" ht="11.85" customHeight="1">
      <c r="R163" s="188"/>
      <c r="S163" s="188"/>
      <c r="T163" s="188"/>
      <c r="U163" s="188"/>
      <c r="V163" s="188"/>
      <c r="AC163" s="188"/>
      <c r="AD163" s="188"/>
      <c r="AE163" s="188"/>
      <c r="AF163" s="188"/>
      <c r="AG163" s="188"/>
      <c r="AN163" s="188"/>
      <c r="AO163" s="188"/>
      <c r="AP163" s="188"/>
      <c r="AQ163" s="188"/>
      <c r="AR163" s="188"/>
      <c r="BA163" s="188"/>
      <c r="BB163" s="188"/>
      <c r="BC163" s="188"/>
      <c r="BD163" s="188"/>
      <c r="BE163" s="188"/>
      <c r="BL163" s="188"/>
      <c r="BM163" s="188"/>
      <c r="BN163" s="188"/>
      <c r="BO163" s="188"/>
      <c r="BP163" s="188"/>
      <c r="BW163" s="188"/>
      <c r="BX163" s="188"/>
      <c r="BY163" s="188"/>
      <c r="BZ163" s="188"/>
      <c r="CA163" s="188"/>
      <c r="CJ163" s="188"/>
      <c r="CK163" s="188"/>
      <c r="CL163" s="188"/>
      <c r="CM163" s="188"/>
      <c r="CN163" s="188"/>
      <c r="CU163" s="188"/>
      <c r="CV163" s="188"/>
      <c r="CW163" s="188"/>
      <c r="CX163" s="188"/>
      <c r="CY163" s="188"/>
      <c r="DF163" s="188"/>
      <c r="DG163" s="188"/>
      <c r="DH163" s="188"/>
      <c r="DI163" s="188"/>
      <c r="DJ163" s="188"/>
      <c r="DS163" s="188"/>
      <c r="DT163" s="188"/>
      <c r="DU163" s="188"/>
      <c r="DV163" s="188"/>
      <c r="DW163" s="188"/>
      <c r="ED163" s="188"/>
      <c r="EE163" s="188"/>
      <c r="EF163" s="188"/>
      <c r="EG163" s="188"/>
      <c r="EH163" s="188"/>
      <c r="EO163" s="188"/>
      <c r="EP163" s="188"/>
      <c r="EQ163" s="188"/>
      <c r="ER163" s="188"/>
      <c r="ES163" s="188"/>
    </row>
    <row r="164" spans="18:149" ht="11.85" customHeight="1">
      <c r="R164" s="188"/>
      <c r="S164" s="188"/>
      <c r="T164" s="188"/>
      <c r="U164" s="188"/>
      <c r="V164" s="188"/>
      <c r="AC164" s="188"/>
      <c r="AD164" s="188"/>
      <c r="AE164" s="188"/>
      <c r="AF164" s="188"/>
      <c r="AG164" s="188"/>
      <c r="AN164" s="188"/>
      <c r="AO164" s="188"/>
      <c r="AP164" s="188"/>
      <c r="AQ164" s="188"/>
      <c r="AR164" s="188"/>
      <c r="BA164" s="188"/>
      <c r="BB164" s="188"/>
      <c r="BC164" s="188"/>
      <c r="BD164" s="188"/>
      <c r="BE164" s="188"/>
      <c r="BL164" s="188"/>
      <c r="BM164" s="188"/>
      <c r="BN164" s="188"/>
      <c r="BO164" s="188"/>
      <c r="BP164" s="188"/>
      <c r="BW164" s="188"/>
      <c r="BX164" s="188"/>
      <c r="BY164" s="188"/>
      <c r="BZ164" s="188"/>
      <c r="CA164" s="188"/>
      <c r="CJ164" s="188"/>
      <c r="CK164" s="188"/>
      <c r="CL164" s="188"/>
      <c r="CM164" s="188"/>
      <c r="CN164" s="188"/>
      <c r="CU164" s="188"/>
      <c r="CV164" s="188"/>
      <c r="CW164" s="188"/>
      <c r="CX164" s="188"/>
      <c r="CY164" s="188"/>
      <c r="DF164" s="188"/>
      <c r="DG164" s="188"/>
      <c r="DH164" s="188"/>
      <c r="DI164" s="188"/>
      <c r="DJ164" s="188"/>
      <c r="DS164" s="188"/>
      <c r="DT164" s="188"/>
      <c r="DU164" s="188"/>
      <c r="DV164" s="188"/>
      <c r="DW164" s="188"/>
      <c r="ED164" s="188"/>
      <c r="EE164" s="188"/>
      <c r="EF164" s="188"/>
      <c r="EG164" s="188"/>
      <c r="EH164" s="188"/>
      <c r="EO164" s="188"/>
      <c r="EP164" s="188"/>
      <c r="EQ164" s="188"/>
      <c r="ER164" s="188"/>
      <c r="ES164" s="188"/>
    </row>
    <row r="165" spans="18:149" ht="11.85" customHeight="1">
      <c r="R165" s="188"/>
      <c r="S165" s="188"/>
      <c r="T165" s="188"/>
      <c r="U165" s="188"/>
      <c r="V165" s="188"/>
      <c r="AC165" s="188"/>
      <c r="AD165" s="188"/>
      <c r="AE165" s="188"/>
      <c r="AF165" s="188"/>
      <c r="AG165" s="188"/>
      <c r="AN165" s="188"/>
      <c r="AO165" s="188"/>
      <c r="AP165" s="188"/>
      <c r="AQ165" s="188"/>
      <c r="AR165" s="188"/>
      <c r="BA165" s="188"/>
      <c r="BB165" s="188"/>
      <c r="BC165" s="188"/>
      <c r="BD165" s="188"/>
      <c r="BE165" s="188"/>
      <c r="BL165" s="188"/>
      <c r="BM165" s="188"/>
      <c r="BN165" s="188"/>
      <c r="BO165" s="188"/>
      <c r="BP165" s="188"/>
      <c r="BW165" s="188"/>
      <c r="BX165" s="188"/>
      <c r="BY165" s="188"/>
      <c r="BZ165" s="188"/>
      <c r="CA165" s="188"/>
      <c r="CJ165" s="188"/>
      <c r="CK165" s="188"/>
      <c r="CL165" s="188"/>
      <c r="CM165" s="188"/>
      <c r="CN165" s="188"/>
      <c r="CU165" s="188"/>
      <c r="CV165" s="188"/>
      <c r="CW165" s="188"/>
      <c r="CX165" s="188"/>
      <c r="CY165" s="188"/>
      <c r="DF165" s="188"/>
      <c r="DG165" s="188"/>
      <c r="DH165" s="188"/>
      <c r="DI165" s="188"/>
      <c r="DJ165" s="188"/>
      <c r="DS165" s="188"/>
      <c r="DT165" s="188"/>
      <c r="DU165" s="188"/>
      <c r="DV165" s="188"/>
      <c r="DW165" s="188"/>
      <c r="ED165" s="188"/>
      <c r="EE165" s="188"/>
      <c r="EF165" s="188"/>
      <c r="EG165" s="188"/>
      <c r="EH165" s="188"/>
      <c r="EO165" s="188"/>
      <c r="EP165" s="188"/>
      <c r="EQ165" s="188"/>
      <c r="ER165" s="188"/>
      <c r="ES165" s="188"/>
    </row>
    <row r="166" spans="18:149" ht="11.85" customHeight="1">
      <c r="R166" s="188"/>
      <c r="S166" s="188"/>
      <c r="T166" s="188"/>
      <c r="U166" s="188"/>
      <c r="V166" s="188"/>
      <c r="AC166" s="188"/>
      <c r="AD166" s="188"/>
      <c r="AE166" s="188"/>
      <c r="AF166" s="188"/>
      <c r="AG166" s="188"/>
      <c r="AN166" s="188"/>
      <c r="AO166" s="188"/>
      <c r="AP166" s="188"/>
      <c r="AQ166" s="188"/>
      <c r="AR166" s="188"/>
      <c r="BA166" s="188"/>
      <c r="BB166" s="188"/>
      <c r="BC166" s="188"/>
      <c r="BD166" s="188"/>
      <c r="BE166" s="188"/>
      <c r="BL166" s="188"/>
      <c r="BM166" s="188"/>
      <c r="BN166" s="188"/>
      <c r="BO166" s="188"/>
      <c r="BP166" s="188"/>
      <c r="BW166" s="188"/>
      <c r="BX166" s="188"/>
      <c r="BY166" s="188"/>
      <c r="BZ166" s="188"/>
      <c r="CA166" s="188"/>
      <c r="CJ166" s="188"/>
      <c r="CK166" s="188"/>
      <c r="CL166" s="188"/>
      <c r="CM166" s="188"/>
      <c r="CN166" s="188"/>
      <c r="CU166" s="188"/>
      <c r="CV166" s="188"/>
      <c r="CW166" s="188"/>
      <c r="CX166" s="188"/>
      <c r="CY166" s="188"/>
      <c r="DF166" s="188"/>
      <c r="DG166" s="188"/>
      <c r="DH166" s="188"/>
      <c r="DI166" s="188"/>
      <c r="DJ166" s="188"/>
      <c r="DS166" s="188"/>
      <c r="DT166" s="188"/>
      <c r="DU166" s="188"/>
      <c r="DV166" s="188"/>
      <c r="DW166" s="188"/>
      <c r="ED166" s="188"/>
      <c r="EE166" s="188"/>
      <c r="EF166" s="188"/>
      <c r="EG166" s="188"/>
      <c r="EH166" s="188"/>
      <c r="EO166" s="188"/>
      <c r="EP166" s="188"/>
      <c r="EQ166" s="188"/>
      <c r="ER166" s="188"/>
      <c r="ES166" s="188"/>
    </row>
    <row r="167" spans="18:149" ht="11.85" customHeight="1">
      <c r="R167" s="188"/>
      <c r="S167" s="188"/>
      <c r="T167" s="188"/>
      <c r="U167" s="188"/>
      <c r="V167" s="188"/>
      <c r="AC167" s="188"/>
      <c r="AD167" s="188"/>
      <c r="AE167" s="188"/>
      <c r="AF167" s="188"/>
      <c r="AG167" s="188"/>
      <c r="AN167" s="188"/>
      <c r="AO167" s="188"/>
      <c r="AP167" s="188"/>
      <c r="AQ167" s="188"/>
      <c r="AR167" s="188"/>
      <c r="BA167" s="188"/>
      <c r="BB167" s="188"/>
      <c r="BC167" s="188"/>
      <c r="BD167" s="188"/>
      <c r="BE167" s="188"/>
      <c r="BL167" s="188"/>
      <c r="BM167" s="188"/>
      <c r="BN167" s="188"/>
      <c r="BO167" s="188"/>
      <c r="BP167" s="188"/>
      <c r="BW167" s="188"/>
      <c r="BX167" s="188"/>
      <c r="BY167" s="188"/>
      <c r="BZ167" s="188"/>
      <c r="CA167" s="188"/>
      <c r="CJ167" s="188"/>
      <c r="CK167" s="188"/>
      <c r="CL167" s="188"/>
      <c r="CM167" s="188"/>
      <c r="CN167" s="188"/>
      <c r="CU167" s="188"/>
      <c r="CV167" s="188"/>
      <c r="CW167" s="188"/>
      <c r="CX167" s="188"/>
      <c r="CY167" s="188"/>
      <c r="DF167" s="188"/>
      <c r="DG167" s="188"/>
      <c r="DH167" s="188"/>
      <c r="DI167" s="188"/>
      <c r="DJ167" s="188"/>
      <c r="DS167" s="188"/>
      <c r="DT167" s="188"/>
      <c r="DU167" s="188"/>
      <c r="DV167" s="188"/>
      <c r="DW167" s="188"/>
      <c r="ED167" s="188"/>
      <c r="EE167" s="188"/>
      <c r="EF167" s="188"/>
      <c r="EG167" s="188"/>
      <c r="EH167" s="188"/>
      <c r="EO167" s="188"/>
      <c r="EP167" s="188"/>
      <c r="EQ167" s="188"/>
      <c r="ER167" s="188"/>
      <c r="ES167" s="188"/>
    </row>
    <row r="168" spans="18:149" ht="11.85" customHeight="1">
      <c r="R168" s="190"/>
      <c r="S168" s="188"/>
      <c r="T168" s="188"/>
      <c r="U168" s="188"/>
      <c r="V168" s="188"/>
      <c r="AC168" s="190"/>
      <c r="AD168" s="188"/>
      <c r="AE168" s="188"/>
      <c r="AF168" s="188"/>
      <c r="AG168" s="188"/>
      <c r="AN168" s="190"/>
      <c r="AO168" s="188"/>
      <c r="AP168" s="188"/>
      <c r="AQ168" s="188"/>
      <c r="AR168" s="188"/>
      <c r="BA168" s="190"/>
      <c r="BB168" s="188"/>
      <c r="BC168" s="188"/>
      <c r="BD168" s="188"/>
      <c r="BE168" s="188"/>
      <c r="BL168" s="190"/>
      <c r="BM168" s="188"/>
      <c r="BN168" s="188"/>
      <c r="BO168" s="188"/>
      <c r="BP168" s="188"/>
      <c r="BW168" s="190"/>
      <c r="BX168" s="188"/>
      <c r="BY168" s="188"/>
      <c r="BZ168" s="188"/>
      <c r="CA168" s="188"/>
      <c r="CJ168" s="190"/>
      <c r="CK168" s="188"/>
      <c r="CL168" s="188"/>
      <c r="CM168" s="188"/>
      <c r="CN168" s="188"/>
      <c r="CU168" s="190"/>
      <c r="CV168" s="188"/>
      <c r="CW168" s="188"/>
      <c r="CX168" s="188"/>
      <c r="CY168" s="188"/>
      <c r="DF168" s="190"/>
      <c r="DG168" s="188"/>
      <c r="DH168" s="188"/>
      <c r="DI168" s="188"/>
      <c r="DJ168" s="188"/>
      <c r="DS168" s="190"/>
      <c r="DT168" s="188"/>
      <c r="DU168" s="188"/>
      <c r="DV168" s="188"/>
      <c r="DW168" s="188"/>
      <c r="ED168" s="190"/>
      <c r="EE168" s="188"/>
      <c r="EF168" s="188"/>
      <c r="EG168" s="188"/>
      <c r="EH168" s="188"/>
      <c r="EO168" s="190"/>
      <c r="EP168" s="188"/>
      <c r="EQ168" s="188"/>
      <c r="ER168" s="188"/>
      <c r="ES168" s="188"/>
    </row>
    <row r="169" spans="18:149" ht="11.85" customHeight="1">
      <c r="R169" s="124"/>
      <c r="S169" s="188"/>
      <c r="T169" s="188"/>
      <c r="U169" s="188"/>
      <c r="V169" s="188"/>
      <c r="AC169" s="124"/>
      <c r="AD169" s="188"/>
      <c r="AE169" s="188"/>
      <c r="AF169" s="188"/>
      <c r="AG169" s="188"/>
      <c r="AN169" s="124"/>
      <c r="AO169" s="188"/>
      <c r="AP169" s="188"/>
      <c r="AQ169" s="188"/>
      <c r="AR169" s="188"/>
      <c r="BA169" s="124"/>
      <c r="BB169" s="188"/>
      <c r="BC169" s="188"/>
      <c r="BD169" s="188"/>
      <c r="BE169" s="188"/>
      <c r="BL169" s="124"/>
      <c r="BM169" s="188"/>
      <c r="BN169" s="188"/>
      <c r="BO169" s="188"/>
      <c r="BP169" s="188"/>
      <c r="BW169" s="124"/>
      <c r="BX169" s="188"/>
      <c r="BY169" s="188"/>
      <c r="BZ169" s="188"/>
      <c r="CA169" s="188"/>
      <c r="CJ169" s="124"/>
      <c r="CK169" s="188"/>
      <c r="CL169" s="188"/>
      <c r="CM169" s="188"/>
      <c r="CN169" s="188"/>
      <c r="CU169" s="124"/>
      <c r="CV169" s="188"/>
      <c r="CW169" s="188"/>
      <c r="CX169" s="188"/>
      <c r="CY169" s="188"/>
      <c r="DF169" s="124"/>
      <c r="DG169" s="188"/>
      <c r="DH169" s="188"/>
      <c r="DI169" s="188"/>
      <c r="DJ169" s="188"/>
      <c r="DS169" s="124"/>
      <c r="DT169" s="188"/>
      <c r="DU169" s="188"/>
      <c r="DV169" s="188"/>
      <c r="DW169" s="188"/>
      <c r="ED169" s="124"/>
      <c r="EE169" s="188"/>
      <c r="EF169" s="188"/>
      <c r="EG169" s="188"/>
      <c r="EH169" s="188"/>
      <c r="EO169" s="124"/>
      <c r="EP169" s="188"/>
      <c r="EQ169" s="188"/>
      <c r="ER169" s="188"/>
      <c r="ES169" s="188"/>
    </row>
    <row r="170" spans="18:149" ht="11.85" customHeight="1">
      <c r="R170" s="188"/>
      <c r="S170" s="188"/>
      <c r="T170" s="188"/>
      <c r="U170" s="188"/>
      <c r="V170" s="188"/>
      <c r="AC170" s="188"/>
      <c r="AD170" s="188"/>
      <c r="AE170" s="188"/>
      <c r="AF170" s="188"/>
      <c r="AG170" s="188"/>
      <c r="AN170" s="188"/>
      <c r="AO170" s="188"/>
      <c r="AP170" s="188"/>
      <c r="AQ170" s="188"/>
      <c r="AR170" s="188"/>
      <c r="BA170" s="188"/>
      <c r="BB170" s="188"/>
      <c r="BC170" s="188"/>
      <c r="BD170" s="188"/>
      <c r="BE170" s="188"/>
      <c r="BL170" s="188"/>
      <c r="BM170" s="188"/>
      <c r="BN170" s="188"/>
      <c r="BO170" s="188"/>
      <c r="BP170" s="188"/>
      <c r="BW170" s="188"/>
      <c r="BX170" s="188"/>
      <c r="BY170" s="188"/>
      <c r="BZ170" s="188"/>
      <c r="CA170" s="188"/>
      <c r="CJ170" s="188"/>
      <c r="CK170" s="188"/>
      <c r="CL170" s="188"/>
      <c r="CM170" s="188"/>
      <c r="CN170" s="188"/>
      <c r="CU170" s="188"/>
      <c r="CV170" s="188"/>
      <c r="CW170" s="188"/>
      <c r="CX170" s="188"/>
      <c r="CY170" s="188"/>
      <c r="DF170" s="188"/>
      <c r="DG170" s="188"/>
      <c r="DH170" s="188"/>
      <c r="DI170" s="188"/>
      <c r="DJ170" s="188"/>
      <c r="DS170" s="188"/>
      <c r="DT170" s="188"/>
      <c r="DU170" s="188"/>
      <c r="DV170" s="188"/>
      <c r="DW170" s="188"/>
      <c r="ED170" s="188"/>
      <c r="EE170" s="188"/>
      <c r="EF170" s="188"/>
      <c r="EG170" s="188"/>
      <c r="EH170" s="188"/>
      <c r="EO170" s="188"/>
      <c r="EP170" s="188"/>
      <c r="EQ170" s="188"/>
      <c r="ER170" s="188"/>
      <c r="ES170" s="188"/>
    </row>
    <row r="171" spans="18:149" ht="11.85" customHeight="1">
      <c r="R171" s="188"/>
      <c r="S171" s="188"/>
      <c r="T171" s="188"/>
      <c r="U171" s="188"/>
      <c r="V171" s="188"/>
      <c r="AC171" s="188"/>
      <c r="AD171" s="188"/>
      <c r="AE171" s="188"/>
      <c r="AF171" s="188"/>
      <c r="AG171" s="188"/>
      <c r="AN171" s="188"/>
      <c r="AO171" s="188"/>
      <c r="AP171" s="188"/>
      <c r="AQ171" s="188"/>
      <c r="AR171" s="188"/>
      <c r="BA171" s="188"/>
      <c r="BB171" s="188"/>
      <c r="BC171" s="188"/>
      <c r="BD171" s="188"/>
      <c r="BE171" s="188"/>
      <c r="BL171" s="188"/>
      <c r="BM171" s="188"/>
      <c r="BN171" s="188"/>
      <c r="BO171" s="188"/>
      <c r="BP171" s="188"/>
      <c r="BW171" s="188"/>
      <c r="BX171" s="188"/>
      <c r="BY171" s="188"/>
      <c r="BZ171" s="188"/>
      <c r="CA171" s="188"/>
      <c r="CJ171" s="188"/>
      <c r="CK171" s="188"/>
      <c r="CL171" s="188"/>
      <c r="CM171" s="188"/>
      <c r="CN171" s="188"/>
      <c r="CU171" s="188"/>
      <c r="CV171" s="188"/>
      <c r="CW171" s="188"/>
      <c r="CX171" s="188"/>
      <c r="CY171" s="188"/>
      <c r="DF171" s="188"/>
      <c r="DG171" s="188"/>
      <c r="DH171" s="188"/>
      <c r="DI171" s="188"/>
      <c r="DJ171" s="188"/>
      <c r="DS171" s="188"/>
      <c r="DT171" s="188"/>
      <c r="DU171" s="188"/>
      <c r="DV171" s="188"/>
      <c r="DW171" s="188"/>
      <c r="ED171" s="188"/>
      <c r="EE171" s="188"/>
      <c r="EF171" s="188"/>
      <c r="EG171" s="188"/>
      <c r="EH171" s="188"/>
      <c r="EO171" s="188"/>
      <c r="EP171" s="188"/>
      <c r="EQ171" s="188"/>
      <c r="ER171" s="188"/>
      <c r="ES171" s="188"/>
    </row>
    <row r="172" spans="18:149" ht="11.85" customHeight="1">
      <c r="R172" s="124"/>
      <c r="S172" s="124"/>
      <c r="T172" s="124"/>
      <c r="U172" s="124"/>
      <c r="V172" s="124"/>
      <c r="AC172" s="124"/>
      <c r="AD172" s="124"/>
      <c r="AE172" s="124"/>
      <c r="AF172" s="124"/>
      <c r="AG172" s="124"/>
      <c r="AN172" s="124"/>
      <c r="AO172" s="124"/>
      <c r="AP172" s="124"/>
      <c r="AQ172" s="124"/>
      <c r="AR172" s="124"/>
      <c r="BA172" s="124"/>
      <c r="BB172" s="124"/>
      <c r="BC172" s="124"/>
      <c r="BD172" s="124"/>
      <c r="BE172" s="124"/>
      <c r="BL172" s="124"/>
      <c r="BM172" s="124"/>
      <c r="BN172" s="124"/>
      <c r="BO172" s="124"/>
      <c r="BP172" s="124"/>
      <c r="BW172" s="124"/>
      <c r="BX172" s="124"/>
      <c r="BY172" s="124"/>
      <c r="BZ172" s="124"/>
      <c r="CA172" s="124"/>
      <c r="CJ172" s="124"/>
      <c r="CK172" s="124"/>
      <c r="CL172" s="124"/>
      <c r="CM172" s="124"/>
      <c r="CN172" s="124"/>
      <c r="CU172" s="124"/>
      <c r="CV172" s="124"/>
      <c r="CW172" s="124"/>
      <c r="CX172" s="124"/>
      <c r="CY172" s="124"/>
      <c r="DF172" s="124"/>
      <c r="DG172" s="124"/>
      <c r="DH172" s="124"/>
      <c r="DI172" s="124"/>
      <c r="DJ172" s="124"/>
      <c r="DS172" s="124"/>
      <c r="DT172" s="124"/>
      <c r="DU172" s="124"/>
      <c r="DV172" s="124"/>
      <c r="DW172" s="124"/>
      <c r="ED172" s="124"/>
      <c r="EE172" s="124"/>
      <c r="EF172" s="124"/>
      <c r="EG172" s="124"/>
      <c r="EH172" s="124"/>
      <c r="EO172" s="124"/>
      <c r="EP172" s="124"/>
      <c r="EQ172" s="124"/>
      <c r="ER172" s="124"/>
      <c r="ES172" s="124"/>
    </row>
    <row r="173" spans="18:149" ht="11.85" customHeight="1">
      <c r="R173" s="188"/>
      <c r="S173" s="188"/>
      <c r="T173" s="188"/>
      <c r="U173" s="188"/>
      <c r="V173" s="188"/>
      <c r="AC173" s="188"/>
      <c r="AD173" s="188"/>
      <c r="AE173" s="188"/>
      <c r="AF173" s="188"/>
      <c r="AG173" s="188"/>
      <c r="AN173" s="188"/>
      <c r="AO173" s="188"/>
      <c r="AP173" s="188"/>
      <c r="AQ173" s="188"/>
      <c r="AR173" s="188"/>
      <c r="BA173" s="188"/>
      <c r="BB173" s="188"/>
      <c r="BC173" s="188"/>
      <c r="BD173" s="188"/>
      <c r="BE173" s="188"/>
      <c r="BL173" s="188"/>
      <c r="BM173" s="188"/>
      <c r="BN173" s="188"/>
      <c r="BO173" s="188"/>
      <c r="BP173" s="188"/>
      <c r="BW173" s="188"/>
      <c r="BX173" s="188"/>
      <c r="BY173" s="188"/>
      <c r="BZ173" s="188"/>
      <c r="CA173" s="188"/>
      <c r="CJ173" s="188"/>
      <c r="CK173" s="188"/>
      <c r="CL173" s="188"/>
      <c r="CM173" s="188"/>
      <c r="CN173" s="188"/>
      <c r="CU173" s="188"/>
      <c r="CV173" s="188"/>
      <c r="CW173" s="188"/>
      <c r="CX173" s="188"/>
      <c r="CY173" s="188"/>
      <c r="DF173" s="188"/>
      <c r="DG173" s="188"/>
      <c r="DH173" s="188"/>
      <c r="DI173" s="188"/>
      <c r="DJ173" s="188"/>
      <c r="DS173" s="188"/>
      <c r="DT173" s="188"/>
      <c r="DU173" s="188"/>
      <c r="DV173" s="188"/>
      <c r="DW173" s="188"/>
      <c r="ED173" s="188"/>
      <c r="EE173" s="188"/>
      <c r="EF173" s="188"/>
      <c r="EG173" s="188"/>
      <c r="EH173" s="188"/>
      <c r="EO173" s="188"/>
      <c r="EP173" s="188"/>
      <c r="EQ173" s="188"/>
      <c r="ER173" s="188"/>
      <c r="ES173" s="188"/>
    </row>
    <row r="174" spans="18:149" ht="11.85" customHeight="1">
      <c r="R174" s="188"/>
      <c r="S174" s="188"/>
      <c r="T174" s="188"/>
      <c r="U174" s="188"/>
      <c r="V174" s="188"/>
      <c r="AC174" s="188"/>
      <c r="AD174" s="188"/>
      <c r="AE174" s="188"/>
      <c r="AF174" s="188"/>
      <c r="AG174" s="188"/>
      <c r="AN174" s="188"/>
      <c r="AO174" s="188"/>
      <c r="AP174" s="188"/>
      <c r="AQ174" s="188"/>
      <c r="AR174" s="188"/>
      <c r="BA174" s="188"/>
      <c r="BB174" s="188"/>
      <c r="BC174" s="188"/>
      <c r="BD174" s="188"/>
      <c r="BE174" s="188"/>
      <c r="BL174" s="188"/>
      <c r="BM174" s="188"/>
      <c r="BN174" s="188"/>
      <c r="BO174" s="188"/>
      <c r="BP174" s="188"/>
      <c r="BW174" s="188"/>
      <c r="BX174" s="188"/>
      <c r="BY174" s="188"/>
      <c r="BZ174" s="188"/>
      <c r="CA174" s="188"/>
      <c r="CJ174" s="188"/>
      <c r="CK174" s="188"/>
      <c r="CL174" s="188"/>
      <c r="CM174" s="188"/>
      <c r="CN174" s="188"/>
      <c r="CU174" s="188"/>
      <c r="CV174" s="188"/>
      <c r="CW174" s="188"/>
      <c r="CX174" s="188"/>
      <c r="CY174" s="188"/>
      <c r="DF174" s="188"/>
      <c r="DG174" s="188"/>
      <c r="DH174" s="188"/>
      <c r="DI174" s="188"/>
      <c r="DJ174" s="188"/>
      <c r="DS174" s="188"/>
      <c r="DT174" s="188"/>
      <c r="DU174" s="188"/>
      <c r="DV174" s="188"/>
      <c r="DW174" s="188"/>
      <c r="ED174" s="188"/>
      <c r="EE174" s="188"/>
      <c r="EF174" s="188"/>
      <c r="EG174" s="188"/>
      <c r="EH174" s="188"/>
      <c r="EO174" s="188"/>
      <c r="EP174" s="188"/>
      <c r="EQ174" s="188"/>
      <c r="ER174" s="188"/>
      <c r="ES174" s="188"/>
    </row>
    <row r="175" spans="18:149" ht="11.85" customHeight="1">
      <c r="R175" s="188"/>
      <c r="S175" s="188"/>
      <c r="T175" s="188"/>
      <c r="U175" s="188"/>
      <c r="V175" s="188"/>
      <c r="AC175" s="188"/>
      <c r="AD175" s="188"/>
      <c r="AE175" s="188"/>
      <c r="AF175" s="188"/>
      <c r="AG175" s="188"/>
      <c r="AN175" s="188"/>
      <c r="AO175" s="188"/>
      <c r="AP175" s="188"/>
      <c r="AQ175" s="188"/>
      <c r="AR175" s="188"/>
      <c r="BA175" s="188"/>
      <c r="BB175" s="188"/>
      <c r="BC175" s="188"/>
      <c r="BD175" s="188"/>
      <c r="BE175" s="188"/>
      <c r="BL175" s="188"/>
      <c r="BM175" s="188"/>
      <c r="BN175" s="188"/>
      <c r="BO175" s="188"/>
      <c r="BP175" s="188"/>
      <c r="BW175" s="188"/>
      <c r="BX175" s="188"/>
      <c r="BY175" s="188"/>
      <c r="BZ175" s="188"/>
      <c r="CA175" s="188"/>
      <c r="CJ175" s="188"/>
      <c r="CK175" s="188"/>
      <c r="CL175" s="188"/>
      <c r="CM175" s="188"/>
      <c r="CN175" s="188"/>
      <c r="CU175" s="188"/>
      <c r="CV175" s="188"/>
      <c r="CW175" s="188"/>
      <c r="CX175" s="188"/>
      <c r="CY175" s="188"/>
      <c r="DF175" s="188"/>
      <c r="DG175" s="188"/>
      <c r="DH175" s="188"/>
      <c r="DI175" s="188"/>
      <c r="DJ175" s="188"/>
      <c r="DS175" s="188"/>
      <c r="DT175" s="188"/>
      <c r="DU175" s="188"/>
      <c r="DV175" s="188"/>
      <c r="DW175" s="188"/>
      <c r="ED175" s="188"/>
      <c r="EE175" s="188"/>
      <c r="EF175" s="188"/>
      <c r="EG175" s="188"/>
      <c r="EH175" s="188"/>
      <c r="EO175" s="188"/>
      <c r="EP175" s="188"/>
      <c r="EQ175" s="188"/>
      <c r="ER175" s="188"/>
      <c r="ES175" s="188"/>
    </row>
    <row r="176" spans="18:149" ht="11.85" customHeight="1">
      <c r="R176" s="190"/>
      <c r="S176" s="190"/>
      <c r="T176" s="190"/>
      <c r="U176" s="190"/>
      <c r="V176" s="190"/>
      <c r="AC176" s="190"/>
      <c r="AD176" s="190"/>
      <c r="AE176" s="190"/>
      <c r="AF176" s="190"/>
      <c r="AG176" s="190"/>
      <c r="AN176" s="190"/>
      <c r="AO176" s="190"/>
      <c r="AP176" s="190"/>
      <c r="AQ176" s="190"/>
      <c r="AR176" s="190"/>
      <c r="BA176" s="190"/>
      <c r="BB176" s="190"/>
      <c r="BC176" s="190"/>
      <c r="BD176" s="190"/>
      <c r="BE176" s="190"/>
      <c r="BL176" s="190"/>
      <c r="BM176" s="190"/>
      <c r="BN176" s="190"/>
      <c r="BO176" s="190"/>
      <c r="BP176" s="190"/>
      <c r="BW176" s="190"/>
      <c r="BX176" s="190"/>
      <c r="BY176" s="190"/>
      <c r="BZ176" s="190"/>
      <c r="CA176" s="190"/>
      <c r="CJ176" s="190"/>
      <c r="CK176" s="190"/>
      <c r="CL176" s="190"/>
      <c r="CM176" s="190"/>
      <c r="CN176" s="190"/>
      <c r="CU176" s="190"/>
      <c r="CV176" s="190"/>
      <c r="CW176" s="190"/>
      <c r="CX176" s="190"/>
      <c r="CY176" s="190"/>
      <c r="DF176" s="190"/>
      <c r="DG176" s="190"/>
      <c r="DH176" s="190"/>
      <c r="DI176" s="190"/>
      <c r="DJ176" s="190"/>
      <c r="DS176" s="190"/>
      <c r="DT176" s="190"/>
      <c r="DU176" s="190"/>
      <c r="DV176" s="190"/>
      <c r="DW176" s="190"/>
      <c r="ED176" s="190"/>
      <c r="EE176" s="190"/>
      <c r="EF176" s="190"/>
      <c r="EG176" s="190"/>
      <c r="EH176" s="190"/>
      <c r="EO176" s="190"/>
      <c r="EP176" s="190"/>
      <c r="EQ176" s="190"/>
      <c r="ER176" s="190"/>
      <c r="ES176" s="190"/>
    </row>
    <row r="177" spans="18:149" ht="11.85" customHeight="1">
      <c r="R177" s="124"/>
      <c r="S177" s="124"/>
      <c r="T177" s="124"/>
      <c r="U177" s="124"/>
      <c r="V177" s="124"/>
      <c r="AC177" s="124"/>
      <c r="AD177" s="124"/>
      <c r="AE177" s="124"/>
      <c r="AF177" s="124"/>
      <c r="AG177" s="124"/>
      <c r="AN177" s="124"/>
      <c r="AO177" s="124"/>
      <c r="AP177" s="124"/>
      <c r="AQ177" s="124"/>
      <c r="AR177" s="124"/>
      <c r="BA177" s="124"/>
      <c r="BB177" s="124"/>
      <c r="BC177" s="124"/>
      <c r="BD177" s="124"/>
      <c r="BE177" s="124"/>
      <c r="BL177" s="124"/>
      <c r="BM177" s="124"/>
      <c r="BN177" s="124"/>
      <c r="BO177" s="124"/>
      <c r="BP177" s="124"/>
      <c r="BW177" s="124"/>
      <c r="BX177" s="124"/>
      <c r="BY177" s="124"/>
      <c r="BZ177" s="124"/>
      <c r="CA177" s="124"/>
      <c r="CJ177" s="124"/>
      <c r="CK177" s="124"/>
      <c r="CL177" s="124"/>
      <c r="CM177" s="124"/>
      <c r="CN177" s="124"/>
      <c r="CU177" s="124"/>
      <c r="CV177" s="124"/>
      <c r="CW177" s="124"/>
      <c r="CX177" s="124"/>
      <c r="CY177" s="124"/>
      <c r="DF177" s="124"/>
      <c r="DG177" s="124"/>
      <c r="DH177" s="124"/>
      <c r="DI177" s="124"/>
      <c r="DJ177" s="124"/>
      <c r="DS177" s="124"/>
      <c r="DT177" s="124"/>
      <c r="DU177" s="124"/>
      <c r="DV177" s="124"/>
      <c r="DW177" s="124"/>
      <c r="ED177" s="124"/>
      <c r="EE177" s="124"/>
      <c r="EF177" s="124"/>
      <c r="EG177" s="124"/>
      <c r="EH177" s="124"/>
      <c r="EO177" s="124"/>
      <c r="EP177" s="124"/>
      <c r="EQ177" s="124"/>
      <c r="ER177" s="124"/>
      <c r="ES177" s="124"/>
    </row>
    <row r="178" spans="18:149" ht="11.85" customHeight="1">
      <c r="R178" s="188"/>
      <c r="S178" s="188"/>
      <c r="T178" s="188"/>
      <c r="U178" s="188"/>
      <c r="V178" s="188"/>
      <c r="AC178" s="188"/>
      <c r="AD178" s="188"/>
      <c r="AE178" s="188"/>
      <c r="AF178" s="188"/>
      <c r="AG178" s="188"/>
      <c r="AN178" s="188"/>
      <c r="AO178" s="188"/>
      <c r="AP178" s="188"/>
      <c r="AQ178" s="188"/>
      <c r="AR178" s="188"/>
      <c r="BA178" s="188"/>
      <c r="BB178" s="188"/>
      <c r="BC178" s="188"/>
      <c r="BD178" s="188"/>
      <c r="BE178" s="188"/>
      <c r="BL178" s="188"/>
      <c r="BM178" s="188"/>
      <c r="BN178" s="188"/>
      <c r="BO178" s="188"/>
      <c r="BP178" s="188"/>
      <c r="BW178" s="188"/>
      <c r="BX178" s="188"/>
      <c r="BY178" s="188"/>
      <c r="BZ178" s="188"/>
      <c r="CA178" s="188"/>
      <c r="CJ178" s="188"/>
      <c r="CK178" s="188"/>
      <c r="CL178" s="188"/>
      <c r="CM178" s="188"/>
      <c r="CN178" s="188"/>
      <c r="CU178" s="188"/>
      <c r="CV178" s="188"/>
      <c r="CW178" s="188"/>
      <c r="CX178" s="188"/>
      <c r="CY178" s="188"/>
      <c r="DF178" s="188"/>
      <c r="DG178" s="188"/>
      <c r="DH178" s="188"/>
      <c r="DI178" s="188"/>
      <c r="DJ178" s="188"/>
      <c r="DS178" s="188"/>
      <c r="DT178" s="188"/>
      <c r="DU178" s="188"/>
      <c r="DV178" s="188"/>
      <c r="DW178" s="188"/>
      <c r="ED178" s="188"/>
      <c r="EE178" s="188"/>
      <c r="EF178" s="188"/>
      <c r="EG178" s="188"/>
      <c r="EH178" s="188"/>
      <c r="EO178" s="188"/>
      <c r="EP178" s="188"/>
      <c r="EQ178" s="188"/>
      <c r="ER178" s="188"/>
      <c r="ES178" s="188"/>
    </row>
    <row r="179" spans="18:149" ht="11.85" customHeight="1">
      <c r="R179" s="188"/>
      <c r="S179" s="188"/>
      <c r="T179" s="188"/>
      <c r="U179" s="188"/>
      <c r="V179" s="188"/>
      <c r="AC179" s="188"/>
      <c r="AD179" s="188"/>
      <c r="AE179" s="188"/>
      <c r="AF179" s="188"/>
      <c r="AG179" s="188"/>
      <c r="AN179" s="188"/>
      <c r="AO179" s="188"/>
      <c r="AP179" s="188"/>
      <c r="AQ179" s="188"/>
      <c r="AR179" s="188"/>
      <c r="BA179" s="188"/>
      <c r="BB179" s="188"/>
      <c r="BC179" s="188"/>
      <c r="BD179" s="188"/>
      <c r="BE179" s="188"/>
      <c r="BL179" s="188"/>
      <c r="BM179" s="188"/>
      <c r="BN179" s="188"/>
      <c r="BO179" s="188"/>
      <c r="BP179" s="188"/>
      <c r="BW179" s="188"/>
      <c r="BX179" s="188"/>
      <c r="BY179" s="188"/>
      <c r="BZ179" s="188"/>
      <c r="CA179" s="188"/>
      <c r="CJ179" s="188"/>
      <c r="CK179" s="188"/>
      <c r="CL179" s="188"/>
      <c r="CM179" s="188"/>
      <c r="CN179" s="188"/>
      <c r="CU179" s="188"/>
      <c r="CV179" s="188"/>
      <c r="CW179" s="188"/>
      <c r="CX179" s="188"/>
      <c r="CY179" s="188"/>
      <c r="DF179" s="188"/>
      <c r="DG179" s="188"/>
      <c r="DH179" s="188"/>
      <c r="DI179" s="188"/>
      <c r="DJ179" s="188"/>
      <c r="DS179" s="188"/>
      <c r="DT179" s="188"/>
      <c r="DU179" s="188"/>
      <c r="DV179" s="188"/>
      <c r="DW179" s="188"/>
      <c r="ED179" s="188"/>
      <c r="EE179" s="188"/>
      <c r="EF179" s="188"/>
      <c r="EG179" s="188"/>
      <c r="EH179" s="188"/>
      <c r="EO179" s="188"/>
      <c r="EP179" s="188"/>
      <c r="EQ179" s="188"/>
      <c r="ER179" s="188"/>
      <c r="ES179" s="188"/>
    </row>
    <row r="180" spans="18:149" ht="11.85" customHeight="1">
      <c r="R180" s="188"/>
      <c r="S180" s="188"/>
      <c r="T180" s="188"/>
      <c r="U180" s="188"/>
      <c r="V180" s="188"/>
      <c r="AC180" s="188"/>
      <c r="AD180" s="188"/>
      <c r="AE180" s="188"/>
      <c r="AF180" s="188"/>
      <c r="AG180" s="188"/>
      <c r="AN180" s="188"/>
      <c r="AO180" s="188"/>
      <c r="AP180" s="188"/>
      <c r="AQ180" s="188"/>
      <c r="AR180" s="188"/>
      <c r="BA180" s="188"/>
      <c r="BB180" s="188"/>
      <c r="BC180" s="188"/>
      <c r="BD180" s="188"/>
      <c r="BE180" s="188"/>
      <c r="BL180" s="188"/>
      <c r="BM180" s="188"/>
      <c r="BN180" s="188"/>
      <c r="BO180" s="188"/>
      <c r="BP180" s="188"/>
      <c r="BW180" s="188"/>
      <c r="BX180" s="188"/>
      <c r="BY180" s="188"/>
      <c r="BZ180" s="188"/>
      <c r="CA180" s="188"/>
      <c r="CJ180" s="188"/>
      <c r="CK180" s="188"/>
      <c r="CL180" s="188"/>
      <c r="CM180" s="188"/>
      <c r="CN180" s="188"/>
      <c r="CU180" s="188"/>
      <c r="CV180" s="188"/>
      <c r="CW180" s="188"/>
      <c r="CX180" s="188"/>
      <c r="CY180" s="188"/>
      <c r="DF180" s="188"/>
      <c r="DG180" s="188"/>
      <c r="DH180" s="188"/>
      <c r="DI180" s="188"/>
      <c r="DJ180" s="188"/>
      <c r="DS180" s="188"/>
      <c r="DT180" s="188"/>
      <c r="DU180" s="188"/>
      <c r="DV180" s="188"/>
      <c r="DW180" s="188"/>
      <c r="ED180" s="188"/>
      <c r="EE180" s="188"/>
      <c r="EF180" s="188"/>
      <c r="EG180" s="188"/>
      <c r="EH180" s="188"/>
      <c r="EO180" s="188"/>
      <c r="EP180" s="188"/>
      <c r="EQ180" s="188"/>
      <c r="ER180" s="188"/>
      <c r="ES180" s="188"/>
    </row>
    <row r="181" spans="18:149" ht="11.85" customHeight="1">
      <c r="R181" s="190"/>
      <c r="S181" s="190"/>
      <c r="T181" s="190"/>
      <c r="U181" s="190"/>
      <c r="V181" s="190"/>
      <c r="AC181" s="190"/>
      <c r="AD181" s="190"/>
      <c r="AE181" s="190"/>
      <c r="AF181" s="190"/>
      <c r="AG181" s="190"/>
      <c r="AN181" s="190"/>
      <c r="AO181" s="190"/>
      <c r="AP181" s="190"/>
      <c r="AQ181" s="190"/>
      <c r="AR181" s="190"/>
      <c r="BA181" s="190"/>
      <c r="BB181" s="190"/>
      <c r="BC181" s="190"/>
      <c r="BD181" s="190"/>
      <c r="BE181" s="190"/>
      <c r="BL181" s="190"/>
      <c r="BM181" s="190"/>
      <c r="BN181" s="190"/>
      <c r="BO181" s="190"/>
      <c r="BP181" s="190"/>
      <c r="BW181" s="190"/>
      <c r="BX181" s="190"/>
      <c r="BY181" s="190"/>
      <c r="BZ181" s="190"/>
      <c r="CA181" s="190"/>
      <c r="CJ181" s="190"/>
      <c r="CK181" s="190"/>
      <c r="CL181" s="190"/>
      <c r="CM181" s="190"/>
      <c r="CN181" s="190"/>
      <c r="CU181" s="190"/>
      <c r="CV181" s="190"/>
      <c r="CW181" s="190"/>
      <c r="CX181" s="190"/>
      <c r="CY181" s="190"/>
      <c r="DF181" s="190"/>
      <c r="DG181" s="190"/>
      <c r="DH181" s="190"/>
      <c r="DI181" s="190"/>
      <c r="DJ181" s="190"/>
      <c r="DS181" s="190"/>
      <c r="DT181" s="190"/>
      <c r="DU181" s="190"/>
      <c r="DV181" s="190"/>
      <c r="DW181" s="190"/>
      <c r="ED181" s="190"/>
      <c r="EE181" s="190"/>
      <c r="EF181" s="190"/>
      <c r="EG181" s="190"/>
      <c r="EH181" s="190"/>
      <c r="EO181" s="190"/>
      <c r="EP181" s="190"/>
      <c r="EQ181" s="190"/>
      <c r="ER181" s="190"/>
      <c r="ES181" s="190"/>
    </row>
    <row r="182" spans="18:149" ht="11.85" customHeight="1">
      <c r="R182" s="124"/>
      <c r="S182" s="124"/>
      <c r="T182" s="124"/>
      <c r="U182" s="124"/>
      <c r="V182" s="124"/>
      <c r="AC182" s="124"/>
      <c r="AD182" s="124"/>
      <c r="AE182" s="124"/>
      <c r="AF182" s="124"/>
      <c r="AG182" s="124"/>
      <c r="AN182" s="124"/>
      <c r="AO182" s="124"/>
      <c r="AP182" s="124"/>
      <c r="AQ182" s="124"/>
      <c r="AR182" s="124"/>
      <c r="BA182" s="124"/>
      <c r="BB182" s="124"/>
      <c r="BC182" s="124"/>
      <c r="BD182" s="124"/>
      <c r="BE182" s="124"/>
      <c r="BL182" s="124"/>
      <c r="BM182" s="124"/>
      <c r="BN182" s="124"/>
      <c r="BO182" s="124"/>
      <c r="BP182" s="124"/>
      <c r="BW182" s="124"/>
      <c r="BX182" s="124"/>
      <c r="BY182" s="124"/>
      <c r="BZ182" s="124"/>
      <c r="CA182" s="124"/>
      <c r="CJ182" s="124"/>
      <c r="CK182" s="124"/>
      <c r="CL182" s="124"/>
      <c r="CM182" s="124"/>
      <c r="CN182" s="124"/>
      <c r="CU182" s="124"/>
      <c r="CV182" s="124"/>
      <c r="CW182" s="124"/>
      <c r="CX182" s="124"/>
      <c r="CY182" s="124"/>
      <c r="DF182" s="124"/>
      <c r="DG182" s="124"/>
      <c r="DH182" s="124"/>
      <c r="DI182" s="124"/>
      <c r="DJ182" s="124"/>
      <c r="DS182" s="124"/>
      <c r="DT182" s="124"/>
      <c r="DU182" s="124"/>
      <c r="DV182" s="124"/>
      <c r="DW182" s="124"/>
      <c r="ED182" s="124"/>
      <c r="EE182" s="124"/>
      <c r="EF182" s="124"/>
      <c r="EG182" s="124"/>
      <c r="EH182" s="124"/>
      <c r="EO182" s="124"/>
      <c r="EP182" s="124"/>
      <c r="EQ182" s="124"/>
      <c r="ER182" s="124"/>
      <c r="ES182" s="124"/>
    </row>
    <row r="183" spans="18:149" ht="11.85" customHeight="1">
      <c r="R183" s="188"/>
      <c r="S183" s="188"/>
      <c r="T183" s="188"/>
      <c r="U183" s="188"/>
      <c r="V183" s="188"/>
      <c r="AC183" s="188"/>
      <c r="AD183" s="188"/>
      <c r="AE183" s="188"/>
      <c r="AF183" s="188"/>
      <c r="AG183" s="188"/>
      <c r="AN183" s="188"/>
      <c r="AO183" s="188"/>
      <c r="AP183" s="188"/>
      <c r="AQ183" s="188"/>
      <c r="AR183" s="188"/>
      <c r="BA183" s="188"/>
      <c r="BB183" s="188"/>
      <c r="BC183" s="188"/>
      <c r="BD183" s="188"/>
      <c r="BE183" s="188"/>
      <c r="BL183" s="188"/>
      <c r="BM183" s="188"/>
      <c r="BN183" s="188"/>
      <c r="BO183" s="188"/>
      <c r="BP183" s="188"/>
      <c r="BW183" s="188"/>
      <c r="BX183" s="188"/>
      <c r="BY183" s="188"/>
      <c r="BZ183" s="188"/>
      <c r="CA183" s="188"/>
      <c r="CJ183" s="188"/>
      <c r="CK183" s="188"/>
      <c r="CL183" s="188"/>
      <c r="CM183" s="188"/>
      <c r="CN183" s="188"/>
      <c r="CU183" s="188"/>
      <c r="CV183" s="188"/>
      <c r="CW183" s="188"/>
      <c r="CX183" s="188"/>
      <c r="CY183" s="188"/>
      <c r="DF183" s="188"/>
      <c r="DG183" s="188"/>
      <c r="DH183" s="188"/>
      <c r="DI183" s="188"/>
      <c r="DJ183" s="188"/>
      <c r="DS183" s="188"/>
      <c r="DT183" s="188"/>
      <c r="DU183" s="188"/>
      <c r="DV183" s="188"/>
      <c r="DW183" s="188"/>
      <c r="ED183" s="188"/>
      <c r="EE183" s="188"/>
      <c r="EF183" s="188"/>
      <c r="EG183" s="188"/>
      <c r="EH183" s="188"/>
      <c r="EO183" s="188"/>
      <c r="EP183" s="188"/>
      <c r="EQ183" s="188"/>
      <c r="ER183" s="188"/>
      <c r="ES183" s="188"/>
    </row>
    <row r="184" spans="18:149" ht="11.85" customHeight="1">
      <c r="R184" s="188"/>
      <c r="S184" s="188"/>
      <c r="T184" s="188"/>
      <c r="U184" s="188"/>
      <c r="V184" s="188"/>
      <c r="AC184" s="188"/>
      <c r="AD184" s="188"/>
      <c r="AE184" s="188"/>
      <c r="AF184" s="188"/>
      <c r="AG184" s="188"/>
      <c r="AN184" s="188"/>
      <c r="AO184" s="188"/>
      <c r="AP184" s="188"/>
      <c r="AQ184" s="188"/>
      <c r="AR184" s="188"/>
      <c r="BA184" s="188"/>
      <c r="BB184" s="188"/>
      <c r="BC184" s="188"/>
      <c r="BD184" s="188"/>
      <c r="BE184" s="188"/>
      <c r="BL184" s="188"/>
      <c r="BM184" s="188"/>
      <c r="BN184" s="188"/>
      <c r="BO184" s="188"/>
      <c r="BP184" s="188"/>
      <c r="BW184" s="188"/>
      <c r="BX184" s="188"/>
      <c r="BY184" s="188"/>
      <c r="BZ184" s="188"/>
      <c r="CA184" s="188"/>
      <c r="CJ184" s="188"/>
      <c r="CK184" s="188"/>
      <c r="CL184" s="188"/>
      <c r="CM184" s="188"/>
      <c r="CN184" s="188"/>
      <c r="CU184" s="188"/>
      <c r="CV184" s="188"/>
      <c r="CW184" s="188"/>
      <c r="CX184" s="188"/>
      <c r="CY184" s="188"/>
      <c r="DF184" s="188"/>
      <c r="DG184" s="188"/>
      <c r="DH184" s="188"/>
      <c r="DI184" s="188"/>
      <c r="DJ184" s="188"/>
      <c r="DS184" s="188"/>
      <c r="DT184" s="188"/>
      <c r="DU184" s="188"/>
      <c r="DV184" s="188"/>
      <c r="DW184" s="188"/>
      <c r="ED184" s="188"/>
      <c r="EE184" s="188"/>
      <c r="EF184" s="188"/>
      <c r="EG184" s="188"/>
      <c r="EH184" s="188"/>
      <c r="EO184" s="188"/>
      <c r="EP184" s="188"/>
      <c r="EQ184" s="188"/>
      <c r="ER184" s="188"/>
      <c r="ES184" s="188"/>
    </row>
    <row r="185" spans="18:149" ht="11.85" customHeight="1">
      <c r="R185" s="188"/>
      <c r="S185" s="188"/>
      <c r="T185" s="188"/>
      <c r="U185" s="188"/>
      <c r="V185" s="188"/>
      <c r="AC185" s="188"/>
      <c r="AD185" s="188"/>
      <c r="AE185" s="188"/>
      <c r="AF185" s="188"/>
      <c r="AG185" s="188"/>
      <c r="AN185" s="188"/>
      <c r="AO185" s="188"/>
      <c r="AP185" s="188"/>
      <c r="AQ185" s="188"/>
      <c r="AR185" s="188"/>
      <c r="BA185" s="188"/>
      <c r="BB185" s="188"/>
      <c r="BC185" s="188"/>
      <c r="BD185" s="188"/>
      <c r="BE185" s="188"/>
      <c r="BL185" s="188"/>
      <c r="BM185" s="188"/>
      <c r="BN185" s="188"/>
      <c r="BO185" s="188"/>
      <c r="BP185" s="188"/>
      <c r="BW185" s="188"/>
      <c r="BX185" s="188"/>
      <c r="BY185" s="188"/>
      <c r="BZ185" s="188"/>
      <c r="CA185" s="188"/>
      <c r="CJ185" s="188"/>
      <c r="CK185" s="188"/>
      <c r="CL185" s="188"/>
      <c r="CM185" s="188"/>
      <c r="CN185" s="188"/>
      <c r="CU185" s="188"/>
      <c r="CV185" s="188"/>
      <c r="CW185" s="188"/>
      <c r="CX185" s="188"/>
      <c r="CY185" s="188"/>
      <c r="DF185" s="188"/>
      <c r="DG185" s="188"/>
      <c r="DH185" s="188"/>
      <c r="DI185" s="188"/>
      <c r="DJ185" s="188"/>
      <c r="DS185" s="188"/>
      <c r="DT185" s="188"/>
      <c r="DU185" s="188"/>
      <c r="DV185" s="188"/>
      <c r="DW185" s="188"/>
      <c r="ED185" s="188"/>
      <c r="EE185" s="188"/>
      <c r="EF185" s="188"/>
      <c r="EG185" s="188"/>
      <c r="EH185" s="188"/>
      <c r="EO185" s="188"/>
      <c r="EP185" s="188"/>
      <c r="EQ185" s="188"/>
      <c r="ER185" s="188"/>
      <c r="ES185" s="188"/>
    </row>
    <row r="186" spans="18:149" ht="11.85" customHeight="1">
      <c r="R186" s="188"/>
      <c r="S186" s="188"/>
      <c r="T186" s="188"/>
      <c r="U186" s="188"/>
      <c r="V186" s="188"/>
      <c r="AC186" s="188"/>
      <c r="AD186" s="188"/>
      <c r="AE186" s="188"/>
      <c r="AF186" s="188"/>
      <c r="AG186" s="188"/>
      <c r="AN186" s="188"/>
      <c r="AO186" s="188"/>
      <c r="AP186" s="188"/>
      <c r="AQ186" s="188"/>
      <c r="AR186" s="188"/>
      <c r="BA186" s="188"/>
      <c r="BB186" s="188"/>
      <c r="BC186" s="188"/>
      <c r="BD186" s="188"/>
      <c r="BE186" s="188"/>
      <c r="BL186" s="188"/>
      <c r="BM186" s="188"/>
      <c r="BN186" s="188"/>
      <c r="BO186" s="188"/>
      <c r="BP186" s="188"/>
      <c r="BW186" s="188"/>
      <c r="BX186" s="188"/>
      <c r="BY186" s="188"/>
      <c r="BZ186" s="188"/>
      <c r="CA186" s="188"/>
      <c r="CJ186" s="188"/>
      <c r="CK186" s="188"/>
      <c r="CL186" s="188"/>
      <c r="CM186" s="188"/>
      <c r="CN186" s="188"/>
      <c r="CU186" s="188"/>
      <c r="CV186" s="188"/>
      <c r="CW186" s="188"/>
      <c r="CX186" s="188"/>
      <c r="CY186" s="188"/>
      <c r="DF186" s="188"/>
      <c r="DG186" s="188"/>
      <c r="DH186" s="188"/>
      <c r="DI186" s="188"/>
      <c r="DJ186" s="188"/>
      <c r="DS186" s="188"/>
      <c r="DT186" s="188"/>
      <c r="DU186" s="188"/>
      <c r="DV186" s="188"/>
      <c r="DW186" s="188"/>
      <c r="ED186" s="188"/>
      <c r="EE186" s="188"/>
      <c r="EF186" s="188"/>
      <c r="EG186" s="188"/>
      <c r="EH186" s="188"/>
      <c r="EO186" s="188"/>
      <c r="EP186" s="188"/>
      <c r="EQ186" s="188"/>
      <c r="ER186" s="188"/>
      <c r="ES186" s="188"/>
    </row>
    <row r="187" spans="18:149" ht="11.85" customHeight="1">
      <c r="R187" s="188"/>
      <c r="S187" s="188"/>
      <c r="T187" s="188"/>
      <c r="U187" s="188"/>
      <c r="V187" s="188"/>
      <c r="AC187" s="188"/>
      <c r="AD187" s="188"/>
      <c r="AE187" s="188"/>
      <c r="AF187" s="188"/>
      <c r="AG187" s="188"/>
      <c r="AN187" s="188"/>
      <c r="AO187" s="188"/>
      <c r="AP187" s="188"/>
      <c r="AQ187" s="188"/>
      <c r="AR187" s="188"/>
      <c r="BA187" s="188"/>
      <c r="BB187" s="188"/>
      <c r="BC187" s="188"/>
      <c r="BD187" s="188"/>
      <c r="BE187" s="188"/>
      <c r="BL187" s="188"/>
      <c r="BM187" s="188"/>
      <c r="BN187" s="188"/>
      <c r="BO187" s="188"/>
      <c r="BP187" s="188"/>
      <c r="BW187" s="188"/>
      <c r="BX187" s="188"/>
      <c r="BY187" s="188"/>
      <c r="BZ187" s="188"/>
      <c r="CA187" s="188"/>
      <c r="CJ187" s="188"/>
      <c r="CK187" s="188"/>
      <c r="CL187" s="188"/>
      <c r="CM187" s="188"/>
      <c r="CN187" s="188"/>
      <c r="CU187" s="188"/>
      <c r="CV187" s="188"/>
      <c r="CW187" s="188"/>
      <c r="CX187" s="188"/>
      <c r="CY187" s="188"/>
      <c r="DF187" s="188"/>
      <c r="DG187" s="188"/>
      <c r="DH187" s="188"/>
      <c r="DI187" s="188"/>
      <c r="DJ187" s="188"/>
      <c r="DS187" s="188"/>
      <c r="DT187" s="188"/>
      <c r="DU187" s="188"/>
      <c r="DV187" s="188"/>
      <c r="DW187" s="188"/>
      <c r="ED187" s="188"/>
      <c r="EE187" s="188"/>
      <c r="EF187" s="188"/>
      <c r="EG187" s="188"/>
      <c r="EH187" s="188"/>
      <c r="EO187" s="188"/>
      <c r="EP187" s="188"/>
      <c r="EQ187" s="188"/>
      <c r="ER187" s="188"/>
      <c r="ES187" s="188"/>
    </row>
    <row r="188" spans="18:149" ht="11.85" customHeight="1">
      <c r="R188" s="190"/>
      <c r="S188" s="190"/>
      <c r="T188" s="190"/>
      <c r="U188" s="190"/>
      <c r="V188" s="190"/>
      <c r="AC188" s="190"/>
      <c r="AD188" s="190"/>
      <c r="AE188" s="190"/>
      <c r="AF188" s="190"/>
      <c r="AG188" s="190"/>
      <c r="AN188" s="190"/>
      <c r="AO188" s="190"/>
      <c r="AP188" s="190"/>
      <c r="AQ188" s="190"/>
      <c r="AR188" s="190"/>
      <c r="BA188" s="190"/>
      <c r="BB188" s="190"/>
      <c r="BC188" s="190"/>
      <c r="BD188" s="190"/>
      <c r="BE188" s="190"/>
      <c r="BL188" s="190"/>
      <c r="BM188" s="190"/>
      <c r="BN188" s="190"/>
      <c r="BO188" s="190"/>
      <c r="BP188" s="190"/>
      <c r="BW188" s="190"/>
      <c r="BX188" s="190"/>
      <c r="BY188" s="190"/>
      <c r="BZ188" s="190"/>
      <c r="CA188" s="190"/>
      <c r="CJ188" s="190"/>
      <c r="CK188" s="190"/>
      <c r="CL188" s="190"/>
      <c r="CM188" s="190"/>
      <c r="CN188" s="190"/>
      <c r="CU188" s="190"/>
      <c r="CV188" s="190"/>
      <c r="CW188" s="190"/>
      <c r="CX188" s="190"/>
      <c r="CY188" s="190"/>
      <c r="DF188" s="190"/>
      <c r="DG188" s="190"/>
      <c r="DH188" s="190"/>
      <c r="DI188" s="190"/>
      <c r="DJ188" s="190"/>
      <c r="DS188" s="190"/>
      <c r="DT188" s="190"/>
      <c r="DU188" s="190"/>
      <c r="DV188" s="190"/>
      <c r="DW188" s="190"/>
      <c r="ED188" s="190"/>
      <c r="EE188" s="190"/>
      <c r="EF188" s="190"/>
      <c r="EG188" s="190"/>
      <c r="EH188" s="190"/>
      <c r="EO188" s="190"/>
      <c r="EP188" s="190"/>
      <c r="EQ188" s="190"/>
      <c r="ER188" s="190"/>
      <c r="ES188" s="190"/>
    </row>
    <row r="189" spans="18:149" ht="11.85" customHeight="1">
      <c r="R189" s="124"/>
      <c r="S189" s="124"/>
      <c r="T189" s="124"/>
      <c r="U189" s="124"/>
      <c r="V189" s="124"/>
      <c r="AC189" s="124"/>
      <c r="AD189" s="124"/>
      <c r="AE189" s="124"/>
      <c r="AF189" s="124"/>
      <c r="AG189" s="124"/>
      <c r="AN189" s="124"/>
      <c r="AO189" s="124"/>
      <c r="AP189" s="124"/>
      <c r="AQ189" s="124"/>
      <c r="AR189" s="124"/>
      <c r="BA189" s="124"/>
      <c r="BB189" s="124"/>
      <c r="BC189" s="124"/>
      <c r="BD189" s="124"/>
      <c r="BE189" s="124"/>
      <c r="BL189" s="124"/>
      <c r="BM189" s="124"/>
      <c r="BN189" s="124"/>
      <c r="BO189" s="124"/>
      <c r="BP189" s="124"/>
      <c r="BW189" s="124"/>
      <c r="BX189" s="124"/>
      <c r="BY189" s="124"/>
      <c r="BZ189" s="124"/>
      <c r="CA189" s="124"/>
      <c r="CJ189" s="124"/>
      <c r="CK189" s="124"/>
      <c r="CL189" s="124"/>
      <c r="CM189" s="124"/>
      <c r="CN189" s="124"/>
      <c r="CU189" s="124"/>
      <c r="CV189" s="124"/>
      <c r="CW189" s="124"/>
      <c r="CX189" s="124"/>
      <c r="CY189" s="124"/>
      <c r="DF189" s="124"/>
      <c r="DG189" s="124"/>
      <c r="DH189" s="124"/>
      <c r="DI189" s="124"/>
      <c r="DJ189" s="124"/>
      <c r="DS189" s="124"/>
      <c r="DT189" s="124"/>
      <c r="DU189" s="124"/>
      <c r="DV189" s="124"/>
      <c r="DW189" s="124"/>
      <c r="ED189" s="124"/>
      <c r="EE189" s="124"/>
      <c r="EF189" s="124"/>
      <c r="EG189" s="124"/>
      <c r="EH189" s="124"/>
      <c r="EO189" s="124"/>
      <c r="EP189" s="124"/>
      <c r="EQ189" s="124"/>
      <c r="ER189" s="124"/>
      <c r="ES189" s="124"/>
    </row>
    <row r="190" spans="18:149" ht="11.85" customHeight="1">
      <c r="R190" s="188"/>
      <c r="S190" s="188"/>
      <c r="T190" s="188"/>
      <c r="U190" s="188"/>
      <c r="V190" s="188"/>
      <c r="AC190" s="188"/>
      <c r="AD190" s="188"/>
      <c r="AE190" s="188"/>
      <c r="AF190" s="188"/>
      <c r="AG190" s="188"/>
      <c r="AN190" s="188"/>
      <c r="AO190" s="188"/>
      <c r="AP190" s="188"/>
      <c r="AQ190" s="188"/>
      <c r="AR190" s="188"/>
      <c r="BA190" s="188"/>
      <c r="BB190" s="188"/>
      <c r="BC190" s="188"/>
      <c r="BD190" s="188"/>
      <c r="BE190" s="188"/>
      <c r="BL190" s="188"/>
      <c r="BM190" s="188"/>
      <c r="BN190" s="188"/>
      <c r="BO190" s="188"/>
      <c r="BP190" s="188"/>
      <c r="BW190" s="188"/>
      <c r="BX190" s="188"/>
      <c r="BY190" s="188"/>
      <c r="BZ190" s="188"/>
      <c r="CA190" s="188"/>
      <c r="CJ190" s="188"/>
      <c r="CK190" s="188"/>
      <c r="CL190" s="188"/>
      <c r="CM190" s="188"/>
      <c r="CN190" s="188"/>
      <c r="CU190" s="188"/>
      <c r="CV190" s="188"/>
      <c r="CW190" s="188"/>
      <c r="CX190" s="188"/>
      <c r="CY190" s="188"/>
      <c r="DF190" s="188"/>
      <c r="DG190" s="188"/>
      <c r="DH190" s="188"/>
      <c r="DI190" s="188"/>
      <c r="DJ190" s="188"/>
      <c r="DS190" s="188"/>
      <c r="DT190" s="188"/>
      <c r="DU190" s="188"/>
      <c r="DV190" s="188"/>
      <c r="DW190" s="188"/>
      <c r="ED190" s="188"/>
      <c r="EE190" s="188"/>
      <c r="EF190" s="188"/>
      <c r="EG190" s="188"/>
      <c r="EH190" s="188"/>
      <c r="EO190" s="188"/>
      <c r="EP190" s="188"/>
      <c r="EQ190" s="188"/>
      <c r="ER190" s="188"/>
      <c r="ES190" s="188"/>
    </row>
    <row r="191" spans="18:149" ht="11.85" customHeight="1">
      <c r="R191" s="188"/>
      <c r="S191" s="188"/>
      <c r="T191" s="188"/>
      <c r="U191" s="188"/>
      <c r="V191" s="188"/>
      <c r="AC191" s="188"/>
      <c r="AD191" s="188"/>
      <c r="AE191" s="188"/>
      <c r="AF191" s="188"/>
      <c r="AG191" s="188"/>
      <c r="AN191" s="188"/>
      <c r="AO191" s="188"/>
      <c r="AP191" s="188"/>
      <c r="AQ191" s="188"/>
      <c r="AR191" s="188"/>
      <c r="BA191" s="188"/>
      <c r="BB191" s="188"/>
      <c r="BC191" s="188"/>
      <c r="BD191" s="188"/>
      <c r="BE191" s="188"/>
      <c r="BL191" s="188"/>
      <c r="BM191" s="188"/>
      <c r="BN191" s="188"/>
      <c r="BO191" s="188"/>
      <c r="BP191" s="188"/>
      <c r="BW191" s="188"/>
      <c r="BX191" s="188"/>
      <c r="BY191" s="188"/>
      <c r="BZ191" s="188"/>
      <c r="CA191" s="188"/>
      <c r="CJ191" s="188"/>
      <c r="CK191" s="188"/>
      <c r="CL191" s="188"/>
      <c r="CM191" s="188"/>
      <c r="CN191" s="188"/>
      <c r="CU191" s="188"/>
      <c r="CV191" s="188"/>
      <c r="CW191" s="188"/>
      <c r="CX191" s="188"/>
      <c r="CY191" s="188"/>
      <c r="DF191" s="188"/>
      <c r="DG191" s="188"/>
      <c r="DH191" s="188"/>
      <c r="DI191" s="188"/>
      <c r="DJ191" s="188"/>
      <c r="DS191" s="188"/>
      <c r="DT191" s="188"/>
      <c r="DU191" s="188"/>
      <c r="DV191" s="188"/>
      <c r="DW191" s="188"/>
      <c r="ED191" s="188"/>
      <c r="EE191" s="188"/>
      <c r="EF191" s="188"/>
      <c r="EG191" s="188"/>
      <c r="EH191" s="188"/>
      <c r="EO191" s="188"/>
      <c r="EP191" s="188"/>
      <c r="EQ191" s="188"/>
      <c r="ER191" s="188"/>
      <c r="ES191" s="188"/>
    </row>
    <row r="192" spans="18:149" ht="11.85" customHeight="1">
      <c r="R192" s="188"/>
      <c r="S192" s="188"/>
      <c r="T192" s="188"/>
      <c r="U192" s="188"/>
      <c r="V192" s="188"/>
      <c r="AC192" s="188"/>
      <c r="AD192" s="188"/>
      <c r="AE192" s="188"/>
      <c r="AF192" s="188"/>
      <c r="AG192" s="188"/>
      <c r="AN192" s="188"/>
      <c r="AO192" s="188"/>
      <c r="AP192" s="188"/>
      <c r="AQ192" s="188"/>
      <c r="AR192" s="188"/>
      <c r="BA192" s="188"/>
      <c r="BB192" s="188"/>
      <c r="BC192" s="188"/>
      <c r="BD192" s="188"/>
      <c r="BE192" s="188"/>
      <c r="BL192" s="188"/>
      <c r="BM192" s="188"/>
      <c r="BN192" s="188"/>
      <c r="BO192" s="188"/>
      <c r="BP192" s="188"/>
      <c r="BW192" s="188"/>
      <c r="BX192" s="188"/>
      <c r="BY192" s="188"/>
      <c r="BZ192" s="188"/>
      <c r="CA192" s="188"/>
      <c r="CJ192" s="188"/>
      <c r="CK192" s="188"/>
      <c r="CL192" s="188"/>
      <c r="CM192" s="188"/>
      <c r="CN192" s="188"/>
      <c r="CU192" s="188"/>
      <c r="CV192" s="188"/>
      <c r="CW192" s="188"/>
      <c r="CX192" s="188"/>
      <c r="CY192" s="188"/>
      <c r="DF192" s="188"/>
      <c r="DG192" s="188"/>
      <c r="DH192" s="188"/>
      <c r="DI192" s="188"/>
      <c r="DJ192" s="188"/>
      <c r="DS192" s="188"/>
      <c r="DT192" s="188"/>
      <c r="DU192" s="188"/>
      <c r="DV192" s="188"/>
      <c r="DW192" s="188"/>
      <c r="ED192" s="188"/>
      <c r="EE192" s="188"/>
      <c r="EF192" s="188"/>
      <c r="EG192" s="188"/>
      <c r="EH192" s="188"/>
      <c r="EO192" s="188"/>
      <c r="EP192" s="188"/>
      <c r="EQ192" s="188"/>
      <c r="ER192" s="188"/>
      <c r="ES192" s="188"/>
    </row>
    <row r="193" spans="18:149" ht="11.85" customHeight="1">
      <c r="R193" s="188"/>
      <c r="S193" s="188"/>
      <c r="T193" s="188"/>
      <c r="U193" s="188"/>
      <c r="V193" s="188"/>
      <c r="AC193" s="188"/>
      <c r="AD193" s="188"/>
      <c r="AE193" s="188"/>
      <c r="AF193" s="188"/>
      <c r="AG193" s="188"/>
      <c r="AN193" s="188"/>
      <c r="AO193" s="188"/>
      <c r="AP193" s="188"/>
      <c r="AQ193" s="188"/>
      <c r="AR193" s="188"/>
      <c r="BA193" s="188"/>
      <c r="BB193" s="188"/>
      <c r="BC193" s="188"/>
      <c r="BD193" s="188"/>
      <c r="BE193" s="188"/>
      <c r="BL193" s="188"/>
      <c r="BM193" s="188"/>
      <c r="BN193" s="188"/>
      <c r="BO193" s="188"/>
      <c r="BP193" s="188"/>
      <c r="BW193" s="188"/>
      <c r="BX193" s="188"/>
      <c r="BY193" s="188"/>
      <c r="BZ193" s="188"/>
      <c r="CA193" s="188"/>
      <c r="CJ193" s="188"/>
      <c r="CK193" s="188"/>
      <c r="CL193" s="188"/>
      <c r="CM193" s="188"/>
      <c r="CN193" s="188"/>
      <c r="CU193" s="188"/>
      <c r="CV193" s="188"/>
      <c r="CW193" s="188"/>
      <c r="CX193" s="188"/>
      <c r="CY193" s="188"/>
      <c r="DF193" s="188"/>
      <c r="DG193" s="188"/>
      <c r="DH193" s="188"/>
      <c r="DI193" s="188"/>
      <c r="DJ193" s="188"/>
      <c r="DS193" s="188"/>
      <c r="DT193" s="188"/>
      <c r="DU193" s="188"/>
      <c r="DV193" s="188"/>
      <c r="DW193" s="188"/>
      <c r="ED193" s="188"/>
      <c r="EE193" s="188"/>
      <c r="EF193" s="188"/>
      <c r="EG193" s="188"/>
      <c r="EH193" s="188"/>
      <c r="EO193" s="188"/>
      <c r="EP193" s="188"/>
      <c r="EQ193" s="188"/>
      <c r="ER193" s="188"/>
      <c r="ES193" s="188"/>
    </row>
    <row r="194" spans="18:149" ht="11.85" customHeight="1">
      <c r="R194" s="188"/>
      <c r="S194" s="188"/>
      <c r="T194" s="188"/>
      <c r="U194" s="188"/>
      <c r="V194" s="188"/>
      <c r="AC194" s="188"/>
      <c r="AD194" s="188"/>
      <c r="AE194" s="188"/>
      <c r="AF194" s="188"/>
      <c r="AG194" s="188"/>
      <c r="AN194" s="188"/>
      <c r="AO194" s="188"/>
      <c r="AP194" s="188"/>
      <c r="AQ194" s="188"/>
      <c r="AR194" s="188"/>
      <c r="BA194" s="188"/>
      <c r="BB194" s="188"/>
      <c r="BC194" s="188"/>
      <c r="BD194" s="188"/>
      <c r="BE194" s="188"/>
      <c r="BL194" s="188"/>
      <c r="BM194" s="188"/>
      <c r="BN194" s="188"/>
      <c r="BO194" s="188"/>
      <c r="BP194" s="188"/>
      <c r="BW194" s="188"/>
      <c r="BX194" s="188"/>
      <c r="BY194" s="188"/>
      <c r="BZ194" s="188"/>
      <c r="CA194" s="188"/>
      <c r="CJ194" s="188"/>
      <c r="CK194" s="188"/>
      <c r="CL194" s="188"/>
      <c r="CM194" s="188"/>
      <c r="CN194" s="188"/>
      <c r="CU194" s="188"/>
      <c r="CV194" s="188"/>
      <c r="CW194" s="188"/>
      <c r="CX194" s="188"/>
      <c r="CY194" s="188"/>
      <c r="DF194" s="188"/>
      <c r="DG194" s="188"/>
      <c r="DH194" s="188"/>
      <c r="DI194" s="188"/>
      <c r="DJ194" s="188"/>
      <c r="DS194" s="188"/>
      <c r="DT194" s="188"/>
      <c r="DU194" s="188"/>
      <c r="DV194" s="188"/>
      <c r="DW194" s="188"/>
      <c r="ED194" s="188"/>
      <c r="EE194" s="188"/>
      <c r="EF194" s="188"/>
      <c r="EG194" s="188"/>
      <c r="EH194" s="188"/>
      <c r="EO194" s="188"/>
      <c r="EP194" s="188"/>
      <c r="EQ194" s="188"/>
      <c r="ER194" s="188"/>
      <c r="ES194" s="188"/>
    </row>
    <row r="195" spans="18:149" ht="11.85" customHeight="1">
      <c r="R195" s="188"/>
      <c r="S195" s="188"/>
      <c r="T195" s="188"/>
      <c r="U195" s="188"/>
      <c r="V195" s="188"/>
      <c r="AC195" s="188"/>
      <c r="AD195" s="188"/>
      <c r="AE195" s="188"/>
      <c r="AF195" s="188"/>
      <c r="AG195" s="188"/>
      <c r="AN195" s="188"/>
      <c r="AO195" s="188"/>
      <c r="AP195" s="188"/>
      <c r="AQ195" s="188"/>
      <c r="AR195" s="188"/>
      <c r="BA195" s="188"/>
      <c r="BB195" s="188"/>
      <c r="BC195" s="188"/>
      <c r="BD195" s="188"/>
      <c r="BE195" s="188"/>
      <c r="BL195" s="188"/>
      <c r="BM195" s="188"/>
      <c r="BN195" s="188"/>
      <c r="BO195" s="188"/>
      <c r="BP195" s="188"/>
      <c r="BW195" s="188"/>
      <c r="BX195" s="188"/>
      <c r="BY195" s="188"/>
      <c r="BZ195" s="188"/>
      <c r="CA195" s="188"/>
      <c r="CJ195" s="188"/>
      <c r="CK195" s="188"/>
      <c r="CL195" s="188"/>
      <c r="CM195" s="188"/>
      <c r="CN195" s="188"/>
      <c r="CU195" s="188"/>
      <c r="CV195" s="188"/>
      <c r="CW195" s="188"/>
      <c r="CX195" s="188"/>
      <c r="CY195" s="188"/>
      <c r="DF195" s="188"/>
      <c r="DG195" s="188"/>
      <c r="DH195" s="188"/>
      <c r="DI195" s="188"/>
      <c r="DJ195" s="188"/>
      <c r="DS195" s="188"/>
      <c r="DT195" s="188"/>
      <c r="DU195" s="188"/>
      <c r="DV195" s="188"/>
      <c r="DW195" s="188"/>
      <c r="ED195" s="188"/>
      <c r="EE195" s="188"/>
      <c r="EF195" s="188"/>
      <c r="EG195" s="188"/>
      <c r="EH195" s="188"/>
      <c r="EO195" s="188"/>
      <c r="EP195" s="188"/>
      <c r="EQ195" s="188"/>
      <c r="ER195" s="188"/>
      <c r="ES195" s="188"/>
    </row>
    <row r="196" spans="18:149" ht="11.85" customHeight="1">
      <c r="R196" s="188"/>
      <c r="S196" s="188"/>
      <c r="T196" s="188"/>
      <c r="U196" s="188"/>
      <c r="V196" s="188"/>
      <c r="AC196" s="188"/>
      <c r="AD196" s="188"/>
      <c r="AE196" s="188"/>
      <c r="AF196" s="188"/>
      <c r="AG196" s="188"/>
      <c r="AN196" s="188"/>
      <c r="AO196" s="188"/>
      <c r="AP196" s="188"/>
      <c r="AQ196" s="188"/>
      <c r="AR196" s="188"/>
      <c r="BA196" s="188"/>
      <c r="BB196" s="188"/>
      <c r="BC196" s="188"/>
      <c r="BD196" s="188"/>
      <c r="BE196" s="188"/>
      <c r="BL196" s="188"/>
      <c r="BM196" s="188"/>
      <c r="BN196" s="188"/>
      <c r="BO196" s="188"/>
      <c r="BP196" s="188"/>
      <c r="BW196" s="188"/>
      <c r="BX196" s="188"/>
      <c r="BY196" s="188"/>
      <c r="BZ196" s="188"/>
      <c r="CA196" s="188"/>
      <c r="CJ196" s="188"/>
      <c r="CK196" s="188"/>
      <c r="CL196" s="188"/>
      <c r="CM196" s="188"/>
      <c r="CN196" s="188"/>
      <c r="CU196" s="188"/>
      <c r="CV196" s="188"/>
      <c r="CW196" s="188"/>
      <c r="CX196" s="188"/>
      <c r="CY196" s="188"/>
      <c r="DF196" s="188"/>
      <c r="DG196" s="188"/>
      <c r="DH196" s="188"/>
      <c r="DI196" s="188"/>
      <c r="DJ196" s="188"/>
      <c r="DS196" s="188"/>
      <c r="DT196" s="188"/>
      <c r="DU196" s="188"/>
      <c r="DV196" s="188"/>
      <c r="DW196" s="188"/>
      <c r="ED196" s="188"/>
      <c r="EE196" s="188"/>
      <c r="EF196" s="188"/>
      <c r="EG196" s="188"/>
      <c r="EH196" s="188"/>
      <c r="EO196" s="188"/>
      <c r="EP196" s="188"/>
      <c r="EQ196" s="188"/>
      <c r="ER196" s="188"/>
      <c r="ES196" s="188"/>
    </row>
    <row r="197" spans="18:149" ht="11.85" customHeight="1">
      <c r="R197" s="188"/>
      <c r="S197" s="188"/>
      <c r="T197" s="188"/>
      <c r="U197" s="188"/>
      <c r="V197" s="188"/>
      <c r="AC197" s="188"/>
      <c r="AD197" s="188"/>
      <c r="AE197" s="188"/>
      <c r="AF197" s="188"/>
      <c r="AG197" s="188"/>
      <c r="AN197" s="188"/>
      <c r="AO197" s="188"/>
      <c r="AP197" s="188"/>
      <c r="AQ197" s="188"/>
      <c r="AR197" s="188"/>
      <c r="BA197" s="188"/>
      <c r="BB197" s="188"/>
      <c r="BC197" s="188"/>
      <c r="BD197" s="188"/>
      <c r="BE197" s="188"/>
      <c r="BL197" s="188"/>
      <c r="BM197" s="188"/>
      <c r="BN197" s="188"/>
      <c r="BO197" s="188"/>
      <c r="BP197" s="188"/>
      <c r="BW197" s="188"/>
      <c r="BX197" s="188"/>
      <c r="BY197" s="188"/>
      <c r="BZ197" s="188"/>
      <c r="CA197" s="188"/>
      <c r="CJ197" s="188"/>
      <c r="CK197" s="188"/>
      <c r="CL197" s="188"/>
      <c r="CM197" s="188"/>
      <c r="CN197" s="188"/>
      <c r="CU197" s="188"/>
      <c r="CV197" s="188"/>
      <c r="CW197" s="188"/>
      <c r="CX197" s="188"/>
      <c r="CY197" s="188"/>
      <c r="DF197" s="188"/>
      <c r="DG197" s="188"/>
      <c r="DH197" s="188"/>
      <c r="DI197" s="188"/>
      <c r="DJ197" s="188"/>
      <c r="DS197" s="188"/>
      <c r="DT197" s="188"/>
      <c r="DU197" s="188"/>
      <c r="DV197" s="188"/>
      <c r="DW197" s="188"/>
      <c r="ED197" s="188"/>
      <c r="EE197" s="188"/>
      <c r="EF197" s="188"/>
      <c r="EG197" s="188"/>
      <c r="EH197" s="188"/>
      <c r="EO197" s="188"/>
      <c r="EP197" s="188"/>
      <c r="EQ197" s="188"/>
      <c r="ER197" s="188"/>
      <c r="ES197" s="188"/>
    </row>
    <row r="198" spans="18:149" ht="11.85" customHeight="1">
      <c r="R198" s="188"/>
      <c r="S198" s="188"/>
      <c r="T198" s="188"/>
      <c r="U198" s="188"/>
      <c r="V198" s="188"/>
      <c r="AC198" s="188"/>
      <c r="AD198" s="188"/>
      <c r="AE198" s="188"/>
      <c r="AF198" s="188"/>
      <c r="AG198" s="188"/>
      <c r="AN198" s="188"/>
      <c r="AO198" s="188"/>
      <c r="AP198" s="188"/>
      <c r="AQ198" s="188"/>
      <c r="AR198" s="188"/>
      <c r="BA198" s="188"/>
      <c r="BB198" s="188"/>
      <c r="BC198" s="188"/>
      <c r="BD198" s="188"/>
      <c r="BE198" s="188"/>
      <c r="BL198" s="188"/>
      <c r="BM198" s="188"/>
      <c r="BN198" s="188"/>
      <c r="BO198" s="188"/>
      <c r="BP198" s="188"/>
      <c r="BW198" s="188"/>
      <c r="BX198" s="188"/>
      <c r="BY198" s="188"/>
      <c r="BZ198" s="188"/>
      <c r="CA198" s="188"/>
      <c r="CJ198" s="188"/>
      <c r="CK198" s="188"/>
      <c r="CL198" s="188"/>
      <c r="CM198" s="188"/>
      <c r="CN198" s="188"/>
      <c r="CU198" s="188"/>
      <c r="CV198" s="188"/>
      <c r="CW198" s="188"/>
      <c r="CX198" s="188"/>
      <c r="CY198" s="188"/>
      <c r="DF198" s="188"/>
      <c r="DG198" s="188"/>
      <c r="DH198" s="188"/>
      <c r="DI198" s="188"/>
      <c r="DJ198" s="188"/>
      <c r="DS198" s="188"/>
      <c r="DT198" s="188"/>
      <c r="DU198" s="188"/>
      <c r="DV198" s="188"/>
      <c r="DW198" s="188"/>
      <c r="ED198" s="188"/>
      <c r="EE198" s="188"/>
      <c r="EF198" s="188"/>
      <c r="EG198" s="188"/>
      <c r="EH198" s="188"/>
      <c r="EO198" s="188"/>
      <c r="EP198" s="188"/>
      <c r="EQ198" s="188"/>
      <c r="ER198" s="188"/>
      <c r="ES198" s="188"/>
    </row>
    <row r="199" spans="18:149" ht="11.85" customHeight="1">
      <c r="R199" s="190"/>
      <c r="S199" s="190"/>
      <c r="T199" s="190"/>
      <c r="U199" s="190"/>
      <c r="V199" s="190"/>
      <c r="AC199" s="190"/>
      <c r="AD199" s="190"/>
      <c r="AE199" s="190"/>
      <c r="AF199" s="190"/>
      <c r="AG199" s="190"/>
      <c r="AN199" s="190"/>
      <c r="AO199" s="190"/>
      <c r="AP199" s="190"/>
      <c r="AQ199" s="190"/>
      <c r="AR199" s="190"/>
      <c r="BA199" s="190"/>
      <c r="BB199" s="190"/>
      <c r="BC199" s="190"/>
      <c r="BD199" s="190"/>
      <c r="BE199" s="190"/>
      <c r="BL199" s="190"/>
      <c r="BM199" s="190"/>
      <c r="BN199" s="190"/>
      <c r="BO199" s="190"/>
      <c r="BP199" s="190"/>
      <c r="BW199" s="190"/>
      <c r="BX199" s="190"/>
      <c r="BY199" s="190"/>
      <c r="BZ199" s="190"/>
      <c r="CA199" s="190"/>
      <c r="CJ199" s="190"/>
      <c r="CK199" s="190"/>
      <c r="CL199" s="190"/>
      <c r="CM199" s="190"/>
      <c r="CN199" s="190"/>
      <c r="CU199" s="190"/>
      <c r="CV199" s="190"/>
      <c r="CW199" s="190"/>
      <c r="CX199" s="190"/>
      <c r="CY199" s="190"/>
      <c r="DF199" s="190"/>
      <c r="DG199" s="190"/>
      <c r="DH199" s="190"/>
      <c r="DI199" s="190"/>
      <c r="DJ199" s="190"/>
      <c r="DS199" s="190"/>
      <c r="DT199" s="190"/>
      <c r="DU199" s="190"/>
      <c r="DV199" s="190"/>
      <c r="DW199" s="190"/>
      <c r="ED199" s="190"/>
      <c r="EE199" s="190"/>
      <c r="EF199" s="190"/>
      <c r="EG199" s="190"/>
      <c r="EH199" s="190"/>
      <c r="EO199" s="190"/>
      <c r="EP199" s="190"/>
      <c r="EQ199" s="190"/>
      <c r="ER199" s="190"/>
      <c r="ES199" s="190"/>
    </row>
    <row r="200" spans="18:149" ht="11.85" customHeight="1">
      <c r="R200" s="124"/>
      <c r="S200" s="124"/>
      <c r="T200" s="124"/>
      <c r="U200" s="124"/>
      <c r="V200" s="124"/>
      <c r="AC200" s="124"/>
      <c r="AD200" s="124"/>
      <c r="AE200" s="124"/>
      <c r="AF200" s="124"/>
      <c r="AG200" s="124"/>
      <c r="AN200" s="124"/>
      <c r="AO200" s="124"/>
      <c r="AP200" s="124"/>
      <c r="AQ200" s="124"/>
      <c r="AR200" s="124"/>
      <c r="BA200" s="124"/>
      <c r="BB200" s="124"/>
      <c r="BC200" s="124"/>
      <c r="BD200" s="124"/>
      <c r="BE200" s="124"/>
      <c r="BL200" s="124"/>
      <c r="BM200" s="124"/>
      <c r="BN200" s="124"/>
      <c r="BO200" s="124"/>
      <c r="BP200" s="124"/>
      <c r="BW200" s="124"/>
      <c r="BX200" s="124"/>
      <c r="BY200" s="124"/>
      <c r="BZ200" s="124"/>
      <c r="CA200" s="124"/>
      <c r="CJ200" s="124"/>
      <c r="CK200" s="124"/>
      <c r="CL200" s="124"/>
      <c r="CM200" s="124"/>
      <c r="CN200" s="124"/>
      <c r="CU200" s="124"/>
      <c r="CV200" s="124"/>
      <c r="CW200" s="124"/>
      <c r="CX200" s="124"/>
      <c r="CY200" s="124"/>
      <c r="DF200" s="124"/>
      <c r="DG200" s="124"/>
      <c r="DH200" s="124"/>
      <c r="DI200" s="124"/>
      <c r="DJ200" s="124"/>
      <c r="DS200" s="124"/>
      <c r="DT200" s="124"/>
      <c r="DU200" s="124"/>
      <c r="DV200" s="124"/>
      <c r="DW200" s="124"/>
      <c r="ED200" s="124"/>
      <c r="EE200" s="124"/>
      <c r="EF200" s="124"/>
      <c r="EG200" s="124"/>
      <c r="EH200" s="124"/>
      <c r="EO200" s="124"/>
      <c r="EP200" s="124"/>
      <c r="EQ200" s="124"/>
      <c r="ER200" s="124"/>
      <c r="ES200" s="124"/>
    </row>
    <row r="201" spans="18:149" ht="11.85" customHeight="1">
      <c r="R201" s="188"/>
      <c r="S201" s="188"/>
      <c r="T201" s="188"/>
      <c r="U201" s="188"/>
      <c r="V201" s="188"/>
      <c r="AC201" s="188"/>
      <c r="AD201" s="188"/>
      <c r="AE201" s="188"/>
      <c r="AF201" s="188"/>
      <c r="AG201" s="188"/>
      <c r="AN201" s="188"/>
      <c r="AO201" s="188"/>
      <c r="AP201" s="188"/>
      <c r="AQ201" s="188"/>
      <c r="AR201" s="188"/>
      <c r="BA201" s="188"/>
      <c r="BB201" s="188"/>
      <c r="BC201" s="188"/>
      <c r="BD201" s="188"/>
      <c r="BE201" s="188"/>
      <c r="BL201" s="188"/>
      <c r="BM201" s="188"/>
      <c r="BN201" s="188"/>
      <c r="BO201" s="188"/>
      <c r="BP201" s="188"/>
      <c r="BW201" s="188"/>
      <c r="BX201" s="188"/>
      <c r="BY201" s="188"/>
      <c r="BZ201" s="188"/>
      <c r="CA201" s="188"/>
      <c r="CJ201" s="188"/>
      <c r="CK201" s="188"/>
      <c r="CL201" s="188"/>
      <c r="CM201" s="188"/>
      <c r="CN201" s="188"/>
      <c r="CU201" s="188"/>
      <c r="CV201" s="188"/>
      <c r="CW201" s="188"/>
      <c r="CX201" s="188"/>
      <c r="CY201" s="188"/>
      <c r="DF201" s="188"/>
      <c r="DG201" s="188"/>
      <c r="DH201" s="188"/>
      <c r="DI201" s="188"/>
      <c r="DJ201" s="188"/>
      <c r="DS201" s="188"/>
      <c r="DT201" s="188"/>
      <c r="DU201" s="188"/>
      <c r="DV201" s="188"/>
      <c r="DW201" s="188"/>
      <c r="ED201" s="188"/>
      <c r="EE201" s="188"/>
      <c r="EF201" s="188"/>
      <c r="EG201" s="188"/>
      <c r="EH201" s="188"/>
      <c r="EO201" s="188"/>
      <c r="EP201" s="188"/>
      <c r="EQ201" s="188"/>
      <c r="ER201" s="188"/>
      <c r="ES201" s="188"/>
    </row>
    <row r="202" spans="18:149" ht="11.85" customHeight="1">
      <c r="R202" s="188"/>
      <c r="S202" s="188"/>
      <c r="T202" s="188"/>
      <c r="U202" s="188"/>
      <c r="V202" s="188"/>
      <c r="AC202" s="188"/>
      <c r="AD202" s="188"/>
      <c r="AE202" s="188"/>
      <c r="AF202" s="188"/>
      <c r="AG202" s="188"/>
      <c r="AN202" s="188"/>
      <c r="AO202" s="188"/>
      <c r="AP202" s="188"/>
      <c r="AQ202" s="188"/>
      <c r="AR202" s="188"/>
      <c r="BA202" s="188"/>
      <c r="BB202" s="188"/>
      <c r="BC202" s="188"/>
      <c r="BD202" s="188"/>
      <c r="BE202" s="188"/>
      <c r="BL202" s="188"/>
      <c r="BM202" s="188"/>
      <c r="BN202" s="188"/>
      <c r="BO202" s="188"/>
      <c r="BP202" s="188"/>
      <c r="BW202" s="188"/>
      <c r="BX202" s="188"/>
      <c r="BY202" s="188"/>
      <c r="BZ202" s="188"/>
      <c r="CA202" s="188"/>
      <c r="CJ202" s="188"/>
      <c r="CK202" s="188"/>
      <c r="CL202" s="188"/>
      <c r="CM202" s="188"/>
      <c r="CN202" s="188"/>
      <c r="CU202" s="188"/>
      <c r="CV202" s="188"/>
      <c r="CW202" s="188"/>
      <c r="CX202" s="188"/>
      <c r="CY202" s="188"/>
      <c r="DF202" s="188"/>
      <c r="DG202" s="188"/>
      <c r="DH202" s="188"/>
      <c r="DI202" s="188"/>
      <c r="DJ202" s="188"/>
      <c r="DS202" s="188"/>
      <c r="DT202" s="188"/>
      <c r="DU202" s="188"/>
      <c r="DV202" s="188"/>
      <c r="DW202" s="188"/>
      <c r="ED202" s="188"/>
      <c r="EE202" s="188"/>
      <c r="EF202" s="188"/>
      <c r="EG202" s="188"/>
      <c r="EH202" s="188"/>
      <c r="EO202" s="188"/>
      <c r="EP202" s="188"/>
      <c r="EQ202" s="188"/>
      <c r="ER202" s="188"/>
      <c r="ES202" s="188"/>
    </row>
    <row r="203" spans="18:149" ht="11.85" customHeight="1">
      <c r="R203" s="188"/>
      <c r="S203" s="188"/>
      <c r="T203" s="188"/>
      <c r="U203" s="188"/>
      <c r="V203" s="188"/>
      <c r="AC203" s="188"/>
      <c r="AD203" s="188"/>
      <c r="AE203" s="188"/>
      <c r="AF203" s="188"/>
      <c r="AG203" s="188"/>
      <c r="AN203" s="188"/>
      <c r="AO203" s="188"/>
      <c r="AP203" s="188"/>
      <c r="AQ203" s="188"/>
      <c r="AR203" s="188"/>
      <c r="BA203" s="188"/>
      <c r="BB203" s="188"/>
      <c r="BC203" s="188"/>
      <c r="BD203" s="188"/>
      <c r="BE203" s="188"/>
      <c r="BL203" s="188"/>
      <c r="BM203" s="188"/>
      <c r="BN203" s="188"/>
      <c r="BO203" s="188"/>
      <c r="BP203" s="188"/>
      <c r="BW203" s="188"/>
      <c r="BX203" s="188"/>
      <c r="BY203" s="188"/>
      <c r="BZ203" s="188"/>
      <c r="CA203" s="188"/>
      <c r="CJ203" s="188"/>
      <c r="CK203" s="188"/>
      <c r="CL203" s="188"/>
      <c r="CM203" s="188"/>
      <c r="CN203" s="188"/>
      <c r="CU203" s="188"/>
      <c r="CV203" s="188"/>
      <c r="CW203" s="188"/>
      <c r="CX203" s="188"/>
      <c r="CY203" s="188"/>
      <c r="DF203" s="188"/>
      <c r="DG203" s="188"/>
      <c r="DH203" s="188"/>
      <c r="DI203" s="188"/>
      <c r="DJ203" s="188"/>
      <c r="DS203" s="188"/>
      <c r="DT203" s="188"/>
      <c r="DU203" s="188"/>
      <c r="DV203" s="188"/>
      <c r="DW203" s="188"/>
      <c r="ED203" s="188"/>
      <c r="EE203" s="188"/>
      <c r="EF203" s="188"/>
      <c r="EG203" s="188"/>
      <c r="EH203" s="188"/>
      <c r="EO203" s="188"/>
      <c r="EP203" s="188"/>
      <c r="EQ203" s="188"/>
      <c r="ER203" s="188"/>
      <c r="ES203" s="188"/>
    </row>
    <row r="204" spans="18:149" ht="11.85" customHeight="1">
      <c r="R204" s="188"/>
      <c r="S204" s="188"/>
      <c r="T204" s="188"/>
      <c r="U204" s="188"/>
      <c r="V204" s="188"/>
      <c r="AC204" s="188"/>
      <c r="AD204" s="188"/>
      <c r="AE204" s="188"/>
      <c r="AF204" s="188"/>
      <c r="AG204" s="188"/>
      <c r="AN204" s="188"/>
      <c r="AO204" s="188"/>
      <c r="AP204" s="188"/>
      <c r="AQ204" s="188"/>
      <c r="AR204" s="188"/>
      <c r="BA204" s="188"/>
      <c r="BB204" s="188"/>
      <c r="BC204" s="188"/>
      <c r="BD204" s="188"/>
      <c r="BE204" s="188"/>
      <c r="BL204" s="188"/>
      <c r="BM204" s="188"/>
      <c r="BN204" s="188"/>
      <c r="BO204" s="188"/>
      <c r="BP204" s="188"/>
      <c r="BW204" s="188"/>
      <c r="BX204" s="188"/>
      <c r="BY204" s="188"/>
      <c r="BZ204" s="188"/>
      <c r="CA204" s="188"/>
      <c r="CJ204" s="188"/>
      <c r="CK204" s="188"/>
      <c r="CL204" s="188"/>
      <c r="CM204" s="188"/>
      <c r="CN204" s="188"/>
      <c r="CU204" s="188"/>
      <c r="CV204" s="188"/>
      <c r="CW204" s="188"/>
      <c r="CX204" s="188"/>
      <c r="CY204" s="188"/>
      <c r="DF204" s="188"/>
      <c r="DG204" s="188"/>
      <c r="DH204" s="188"/>
      <c r="DI204" s="188"/>
      <c r="DJ204" s="188"/>
      <c r="DS204" s="188"/>
      <c r="DT204" s="188"/>
      <c r="DU204" s="188"/>
      <c r="DV204" s="188"/>
      <c r="DW204" s="188"/>
      <c r="ED204" s="188"/>
      <c r="EE204" s="188"/>
      <c r="EF204" s="188"/>
      <c r="EG204" s="188"/>
      <c r="EH204" s="188"/>
      <c r="EO204" s="188"/>
      <c r="EP204" s="188"/>
      <c r="EQ204" s="188"/>
      <c r="ER204" s="188"/>
      <c r="ES204" s="188"/>
    </row>
    <row r="205" spans="18:149" ht="11.85" customHeight="1">
      <c r="R205" s="188"/>
      <c r="S205" s="188"/>
      <c r="T205" s="188"/>
      <c r="U205" s="188"/>
      <c r="V205" s="188"/>
      <c r="AC205" s="188"/>
      <c r="AD205" s="188"/>
      <c r="AE205" s="188"/>
      <c r="AF205" s="188"/>
      <c r="AG205" s="188"/>
      <c r="AN205" s="188"/>
      <c r="AO205" s="188"/>
      <c r="AP205" s="188"/>
      <c r="AQ205" s="188"/>
      <c r="AR205" s="188"/>
      <c r="BA205" s="188"/>
      <c r="BB205" s="188"/>
      <c r="BC205" s="188"/>
      <c r="BD205" s="188"/>
      <c r="BE205" s="188"/>
      <c r="BL205" s="188"/>
      <c r="BM205" s="188"/>
      <c r="BN205" s="188"/>
      <c r="BO205" s="188"/>
      <c r="BP205" s="188"/>
      <c r="BW205" s="188"/>
      <c r="BX205" s="188"/>
      <c r="BY205" s="188"/>
      <c r="BZ205" s="188"/>
      <c r="CA205" s="188"/>
      <c r="CJ205" s="188"/>
      <c r="CK205" s="188"/>
      <c r="CL205" s="188"/>
      <c r="CM205" s="188"/>
      <c r="CN205" s="188"/>
      <c r="CU205" s="188"/>
      <c r="CV205" s="188"/>
      <c r="CW205" s="188"/>
      <c r="CX205" s="188"/>
      <c r="CY205" s="188"/>
      <c r="DF205" s="188"/>
      <c r="DG205" s="188"/>
      <c r="DH205" s="188"/>
      <c r="DI205" s="188"/>
      <c r="DJ205" s="188"/>
      <c r="DS205" s="188"/>
      <c r="DT205" s="188"/>
      <c r="DU205" s="188"/>
      <c r="DV205" s="188"/>
      <c r="DW205" s="188"/>
      <c r="ED205" s="188"/>
      <c r="EE205" s="188"/>
      <c r="EF205" s="188"/>
      <c r="EG205" s="188"/>
      <c r="EH205" s="188"/>
      <c r="EO205" s="188"/>
      <c r="EP205" s="188"/>
      <c r="EQ205" s="188"/>
      <c r="ER205" s="188"/>
      <c r="ES205" s="188"/>
    </row>
    <row r="206" spans="18:149" ht="11.85" customHeight="1">
      <c r="R206" s="124"/>
      <c r="S206" s="188"/>
      <c r="T206" s="188"/>
      <c r="U206" s="188"/>
      <c r="V206" s="188"/>
      <c r="AC206" s="124"/>
      <c r="AD206" s="188"/>
      <c r="AE206" s="188"/>
      <c r="AF206" s="188"/>
      <c r="AG206" s="188"/>
      <c r="AN206" s="124"/>
      <c r="AO206" s="188"/>
      <c r="AP206" s="188"/>
      <c r="AQ206" s="188"/>
      <c r="AR206" s="188"/>
      <c r="BA206" s="124"/>
      <c r="BB206" s="188"/>
      <c r="BC206" s="188"/>
      <c r="BD206" s="188"/>
      <c r="BE206" s="188"/>
      <c r="BL206" s="124"/>
      <c r="BM206" s="188"/>
      <c r="BN206" s="188"/>
      <c r="BO206" s="188"/>
      <c r="BP206" s="188"/>
      <c r="BW206" s="124"/>
      <c r="BX206" s="188"/>
      <c r="BY206" s="188"/>
      <c r="BZ206" s="188"/>
      <c r="CA206" s="188"/>
      <c r="CJ206" s="124"/>
      <c r="CK206" s="188"/>
      <c r="CL206" s="188"/>
      <c r="CM206" s="188"/>
      <c r="CN206" s="188"/>
      <c r="CU206" s="124"/>
      <c r="CV206" s="188"/>
      <c r="CW206" s="188"/>
      <c r="CX206" s="188"/>
      <c r="CY206" s="188"/>
      <c r="DF206" s="124"/>
      <c r="DG206" s="188"/>
      <c r="DH206" s="188"/>
      <c r="DI206" s="188"/>
      <c r="DJ206" s="188"/>
      <c r="DS206" s="124"/>
      <c r="DT206" s="188"/>
      <c r="DU206" s="188"/>
      <c r="DV206" s="188"/>
      <c r="DW206" s="188"/>
      <c r="ED206" s="124"/>
      <c r="EE206" s="188"/>
      <c r="EF206" s="188"/>
      <c r="EG206" s="188"/>
      <c r="EH206" s="188"/>
      <c r="EO206" s="124"/>
      <c r="EP206" s="188"/>
      <c r="EQ206" s="188"/>
      <c r="ER206" s="188"/>
      <c r="ES206" s="188"/>
    </row>
    <row r="207" spans="18:149" ht="11.85" customHeight="1">
      <c r="R207" s="192"/>
      <c r="S207" s="193"/>
      <c r="T207" s="193"/>
      <c r="U207" s="193"/>
      <c r="V207" s="193"/>
      <c r="AC207" s="192"/>
      <c r="AD207" s="193"/>
      <c r="AE207" s="193"/>
      <c r="AF207" s="193"/>
      <c r="AG207" s="193"/>
      <c r="AN207" s="192"/>
      <c r="AO207" s="193"/>
      <c r="AP207" s="193"/>
      <c r="AQ207" s="193"/>
      <c r="AR207" s="193"/>
      <c r="BA207" s="192"/>
      <c r="BB207" s="193"/>
      <c r="BC207" s="193"/>
      <c r="BD207" s="193"/>
      <c r="BE207" s="193"/>
      <c r="BL207" s="192"/>
      <c r="BM207" s="193"/>
      <c r="BN207" s="193"/>
      <c r="BO207" s="193"/>
      <c r="BP207" s="193"/>
      <c r="BW207" s="192"/>
      <c r="BX207" s="193"/>
      <c r="BY207" s="193"/>
      <c r="BZ207" s="193"/>
      <c r="CA207" s="193"/>
      <c r="CJ207" s="192"/>
      <c r="CK207" s="193"/>
      <c r="CL207" s="193"/>
      <c r="CM207" s="193"/>
      <c r="CN207" s="193"/>
      <c r="CU207" s="192"/>
      <c r="CV207" s="193"/>
      <c r="CW207" s="193"/>
      <c r="CX207" s="193"/>
      <c r="CY207" s="193"/>
      <c r="DF207" s="192"/>
      <c r="DG207" s="193"/>
      <c r="DH207" s="193"/>
      <c r="DI207" s="193"/>
      <c r="DJ207" s="193"/>
      <c r="DS207" s="192"/>
      <c r="DT207" s="193"/>
      <c r="DU207" s="193"/>
      <c r="DV207" s="193"/>
      <c r="DW207" s="193"/>
      <c r="ED207" s="192"/>
      <c r="EE207" s="193"/>
      <c r="EF207" s="193"/>
      <c r="EG207" s="193"/>
      <c r="EH207" s="193"/>
      <c r="EO207" s="192"/>
      <c r="EP207" s="193"/>
      <c r="EQ207" s="193"/>
      <c r="ER207" s="193"/>
      <c r="ES207" s="193"/>
    </row>
    <row r="208" spans="18:149" ht="11.85" customHeight="1">
      <c r="R208" s="124"/>
      <c r="S208" s="124"/>
      <c r="T208" s="124"/>
      <c r="U208" s="124"/>
      <c r="V208" s="124"/>
      <c r="AC208" s="124"/>
      <c r="AD208" s="124"/>
      <c r="AE208" s="124"/>
      <c r="AF208" s="124"/>
      <c r="AG208" s="124"/>
      <c r="AN208" s="124"/>
      <c r="AO208" s="124"/>
      <c r="AP208" s="124"/>
      <c r="AQ208" s="124"/>
      <c r="AR208" s="124"/>
      <c r="BA208" s="124"/>
      <c r="BB208" s="124"/>
      <c r="BC208" s="124"/>
      <c r="BD208" s="124"/>
      <c r="BE208" s="124"/>
      <c r="BL208" s="124"/>
      <c r="BM208" s="124"/>
      <c r="BN208" s="124"/>
      <c r="BO208" s="124"/>
      <c r="BP208" s="124"/>
      <c r="BW208" s="124"/>
      <c r="BX208" s="124"/>
      <c r="BY208" s="124"/>
      <c r="BZ208" s="124"/>
      <c r="CA208" s="124"/>
      <c r="CJ208" s="124"/>
      <c r="CK208" s="124"/>
      <c r="CL208" s="124"/>
      <c r="CM208" s="124"/>
      <c r="CN208" s="124"/>
      <c r="CU208" s="124"/>
      <c r="CV208" s="124"/>
      <c r="CW208" s="124"/>
      <c r="CX208" s="124"/>
      <c r="CY208" s="124"/>
      <c r="DF208" s="124"/>
      <c r="DG208" s="124"/>
      <c r="DH208" s="124"/>
      <c r="DI208" s="124"/>
      <c r="DJ208" s="124"/>
      <c r="DS208" s="124"/>
      <c r="DT208" s="124"/>
      <c r="DU208" s="124"/>
      <c r="DV208" s="124"/>
      <c r="DW208" s="124"/>
      <c r="ED208" s="124"/>
      <c r="EE208" s="124"/>
      <c r="EF208" s="124"/>
      <c r="EG208" s="124"/>
      <c r="EH208" s="124"/>
      <c r="EO208" s="124"/>
      <c r="EP208" s="124"/>
      <c r="EQ208" s="124"/>
      <c r="ER208" s="124"/>
      <c r="ES208" s="124"/>
    </row>
    <row r="209" spans="18:149" ht="11.85" customHeight="1">
      <c r="R209" s="124"/>
      <c r="S209" s="124"/>
      <c r="T209" s="124"/>
      <c r="U209" s="124"/>
      <c r="V209" s="124"/>
      <c r="AC209" s="124"/>
      <c r="AD209" s="124"/>
      <c r="AE209" s="124"/>
      <c r="AF209" s="124"/>
      <c r="AG209" s="124"/>
      <c r="AN209" s="124"/>
      <c r="AO209" s="124"/>
      <c r="AP209" s="124"/>
      <c r="AQ209" s="124"/>
      <c r="AR209" s="124"/>
      <c r="BA209" s="124"/>
      <c r="BB209" s="124"/>
      <c r="BC209" s="124"/>
      <c r="BD209" s="124"/>
      <c r="BE209" s="124"/>
      <c r="BL209" s="124"/>
      <c r="BM209" s="124"/>
      <c r="BN209" s="124"/>
      <c r="BO209" s="124"/>
      <c r="BP209" s="124"/>
      <c r="BW209" s="124"/>
      <c r="BX209" s="124"/>
      <c r="BY209" s="124"/>
      <c r="BZ209" s="124"/>
      <c r="CA209" s="124"/>
      <c r="CJ209" s="124"/>
      <c r="CK209" s="124"/>
      <c r="CL209" s="124"/>
      <c r="CM209" s="124"/>
      <c r="CN209" s="124"/>
      <c r="CU209" s="124"/>
      <c r="CV209" s="124"/>
      <c r="CW209" s="124"/>
      <c r="CX209" s="124"/>
      <c r="CY209" s="124"/>
      <c r="DF209" s="124"/>
      <c r="DG209" s="124"/>
      <c r="DH209" s="124"/>
      <c r="DI209" s="124"/>
      <c r="DJ209" s="124"/>
      <c r="DS209" s="124"/>
      <c r="DT209" s="124"/>
      <c r="DU209" s="124"/>
      <c r="DV209" s="124"/>
      <c r="DW209" s="124"/>
      <c r="ED209" s="124"/>
      <c r="EE209" s="124"/>
      <c r="EF209" s="124"/>
      <c r="EG209" s="124"/>
      <c r="EH209" s="124"/>
      <c r="EO209" s="124"/>
      <c r="EP209" s="124"/>
      <c r="EQ209" s="124"/>
      <c r="ER209" s="124"/>
      <c r="ES209" s="124"/>
    </row>
    <row r="210" spans="18:149" ht="11.85" customHeight="1">
      <c r="R210" s="188"/>
      <c r="S210" s="194"/>
      <c r="T210" s="188"/>
      <c r="U210" s="188"/>
      <c r="V210" s="188"/>
      <c r="AC210" s="188"/>
      <c r="AD210" s="194"/>
      <c r="AE210" s="188"/>
      <c r="AF210" s="188"/>
      <c r="AG210" s="188"/>
      <c r="AN210" s="188"/>
      <c r="AO210" s="194"/>
      <c r="AP210" s="188"/>
      <c r="AQ210" s="188"/>
      <c r="AR210" s="188"/>
      <c r="BA210" s="188"/>
      <c r="BB210" s="194"/>
      <c r="BC210" s="188"/>
      <c r="BD210" s="188"/>
      <c r="BE210" s="188"/>
      <c r="BL210" s="188"/>
      <c r="BM210" s="194"/>
      <c r="BN210" s="188"/>
      <c r="BO210" s="188"/>
      <c r="BP210" s="188"/>
      <c r="BW210" s="188"/>
      <c r="BX210" s="194"/>
      <c r="BY210" s="188"/>
      <c r="BZ210" s="188"/>
      <c r="CA210" s="188"/>
      <c r="CJ210" s="188"/>
      <c r="CK210" s="194"/>
      <c r="CL210" s="188"/>
      <c r="CM210" s="188"/>
      <c r="CN210" s="188"/>
      <c r="CU210" s="188"/>
      <c r="CV210" s="194"/>
      <c r="CW210" s="188"/>
      <c r="CX210" s="188"/>
      <c r="CY210" s="188"/>
      <c r="DF210" s="188"/>
      <c r="DG210" s="194"/>
      <c r="DH210" s="188"/>
      <c r="DI210" s="188"/>
      <c r="DJ210" s="188"/>
      <c r="DS210" s="188"/>
      <c r="DT210" s="194"/>
      <c r="DU210" s="188"/>
      <c r="DV210" s="188"/>
      <c r="DW210" s="188"/>
      <c r="ED210" s="188"/>
      <c r="EE210" s="194"/>
      <c r="EF210" s="188"/>
      <c r="EG210" s="188"/>
      <c r="EH210" s="188"/>
      <c r="EO210" s="188"/>
      <c r="EP210" s="194"/>
      <c r="EQ210" s="188"/>
      <c r="ER210" s="188"/>
      <c r="ES210" s="188"/>
    </row>
    <row r="211" spans="18:149" ht="11.85" customHeight="1">
      <c r="R211" s="195"/>
      <c r="S211" s="195"/>
      <c r="T211" s="195"/>
      <c r="U211" s="195"/>
      <c r="V211" s="195"/>
      <c r="AC211" s="195"/>
      <c r="AD211" s="195"/>
      <c r="AE211" s="195"/>
      <c r="AF211" s="195"/>
      <c r="AG211" s="195"/>
      <c r="AN211" s="195"/>
      <c r="AO211" s="195"/>
      <c r="AP211" s="195"/>
      <c r="AQ211" s="195"/>
      <c r="AR211" s="195"/>
      <c r="BA211" s="195"/>
      <c r="BB211" s="195"/>
      <c r="BC211" s="195"/>
      <c r="BD211" s="195"/>
      <c r="BE211" s="195"/>
      <c r="BL211" s="195"/>
      <c r="BM211" s="195"/>
      <c r="BN211" s="195"/>
      <c r="BO211" s="195"/>
      <c r="BP211" s="195"/>
      <c r="BW211" s="195"/>
      <c r="BX211" s="195"/>
      <c r="BY211" s="195"/>
      <c r="BZ211" s="195"/>
      <c r="CA211" s="195"/>
      <c r="CJ211" s="195"/>
      <c r="CK211" s="195"/>
      <c r="CL211" s="195"/>
      <c r="CM211" s="195"/>
      <c r="CN211" s="195"/>
      <c r="CU211" s="195"/>
      <c r="CV211" s="195"/>
      <c r="CW211" s="195"/>
      <c r="CX211" s="195"/>
      <c r="CY211" s="195"/>
      <c r="DF211" s="195"/>
      <c r="DG211" s="195"/>
      <c r="DH211" s="195"/>
      <c r="DI211" s="195"/>
      <c r="DJ211" s="195"/>
      <c r="DS211" s="195"/>
      <c r="DT211" s="195"/>
      <c r="DU211" s="195"/>
      <c r="DV211" s="195"/>
      <c r="DW211" s="195"/>
      <c r="ED211" s="195"/>
      <c r="EE211" s="195"/>
      <c r="EF211" s="195"/>
      <c r="EG211" s="195"/>
      <c r="EH211" s="195"/>
      <c r="EO211" s="195"/>
      <c r="EP211" s="195"/>
      <c r="EQ211" s="195"/>
      <c r="ER211" s="195"/>
      <c r="ES211" s="195"/>
    </row>
    <row r="212" spans="18:149" ht="11.85" customHeight="1">
      <c r="R212" s="196"/>
      <c r="S212" s="196"/>
      <c r="T212" s="196"/>
      <c r="U212" s="196"/>
      <c r="V212" s="196"/>
      <c r="AC212" s="196"/>
      <c r="AD212" s="196"/>
      <c r="AE212" s="196"/>
      <c r="AF212" s="196"/>
      <c r="AG212" s="196"/>
      <c r="AN212" s="196"/>
      <c r="AO212" s="196"/>
      <c r="AP212" s="196"/>
      <c r="AQ212" s="196"/>
      <c r="AR212" s="196"/>
      <c r="BA212" s="196"/>
      <c r="BB212" s="196"/>
      <c r="BC212" s="196"/>
      <c r="BD212" s="196"/>
      <c r="BE212" s="196"/>
      <c r="BL212" s="196"/>
      <c r="BM212" s="196"/>
      <c r="BN212" s="196"/>
      <c r="BO212" s="196"/>
      <c r="BP212" s="196"/>
      <c r="BW212" s="196"/>
      <c r="BX212" s="196"/>
      <c r="BY212" s="196"/>
      <c r="BZ212" s="196"/>
      <c r="CA212" s="196"/>
      <c r="CJ212" s="196"/>
      <c r="CK212" s="196"/>
      <c r="CL212" s="196"/>
      <c r="CM212" s="196"/>
      <c r="CN212" s="196"/>
      <c r="CU212" s="196"/>
      <c r="CV212" s="196"/>
      <c r="CW212" s="196"/>
      <c r="CX212" s="196"/>
      <c r="CY212" s="196"/>
      <c r="DF212" s="196"/>
      <c r="DG212" s="196"/>
      <c r="DH212" s="196"/>
      <c r="DI212" s="196"/>
      <c r="DJ212" s="196"/>
      <c r="DS212" s="196"/>
      <c r="DT212" s="196"/>
      <c r="DU212" s="196"/>
      <c r="DV212" s="196"/>
      <c r="DW212" s="196"/>
      <c r="ED212" s="196"/>
      <c r="EE212" s="196"/>
      <c r="EF212" s="196"/>
      <c r="EG212" s="196"/>
      <c r="EH212" s="196"/>
      <c r="EO212" s="196"/>
      <c r="EP212" s="196"/>
      <c r="EQ212" s="196"/>
      <c r="ER212" s="196"/>
      <c r="ES212" s="196"/>
    </row>
  </sheetData>
  <mergeCells count="11">
    <mergeCell ref="K3:K5"/>
    <mergeCell ref="AT3:AT5"/>
    <mergeCell ref="CC3:CC5"/>
    <mergeCell ref="DL3:DL5"/>
    <mergeCell ref="C5:D5"/>
    <mergeCell ref="C4:D4"/>
    <mergeCell ref="F1:I1"/>
    <mergeCell ref="C49:D49"/>
    <mergeCell ref="C92:D92"/>
    <mergeCell ref="C9:D9"/>
    <mergeCell ref="C3:D3"/>
  </mergeCells>
  <conditionalFormatting sqref="I3:I4">
    <cfRule type="expression" dxfId="319" priority="30">
      <formula>OR(CELL("col")=COLUMN(),CELL("rom")=ROW())</formula>
    </cfRule>
  </conditionalFormatting>
  <conditionalFormatting sqref="M3:M4 M4:AR4">
    <cfRule type="expression" dxfId="318" priority="299">
      <formula>OR(CELL("col")=COLUMN(),CELL("rom")=ROW())</formula>
    </cfRule>
  </conditionalFormatting>
  <conditionalFormatting sqref="M5:AR5">
    <cfRule type="iconSet" priority="72">
      <iconSet iconSet="3Symbols" showValue="0">
        <cfvo type="percent" val="0"/>
        <cfvo type="num" val="0"/>
        <cfvo type="num" val="1"/>
      </iconSet>
    </cfRule>
  </conditionalFormatting>
  <conditionalFormatting sqref="R3:R4">
    <cfRule type="expression" dxfId="317" priority="53">
      <formula>OR(CELL("col")=COLUMN(),CELL("rom")=ROW())</formula>
    </cfRule>
  </conditionalFormatting>
  <conditionalFormatting sqref="X3:X4">
    <cfRule type="expression" dxfId="316" priority="52">
      <formula>OR(CELL("col")=COLUMN(),CELL("rom")=ROW())</formula>
    </cfRule>
  </conditionalFormatting>
  <conditionalFormatting sqref="AC3:AC4">
    <cfRule type="expression" dxfId="315" priority="51">
      <formula>OR(CELL("col")=COLUMN(),CELL("rom")=ROW())</formula>
    </cfRule>
  </conditionalFormatting>
  <conditionalFormatting sqref="AI3:AI4">
    <cfRule type="expression" dxfId="314" priority="50">
      <formula>OR(CELL("col")=COLUMN(),CELL("rom")=ROW())</formula>
    </cfRule>
  </conditionalFormatting>
  <conditionalFormatting sqref="AN3:AN4">
    <cfRule type="expression" dxfId="313" priority="49">
      <formula>OR(CELL("col")=COLUMN(),CELL("rom")=ROW())</formula>
    </cfRule>
  </conditionalFormatting>
  <conditionalFormatting sqref="AV3">
    <cfRule type="expression" dxfId="312" priority="48">
      <formula>OR(CELL("col")=COLUMN(),CELL("rom")=ROW())</formula>
    </cfRule>
  </conditionalFormatting>
  <conditionalFormatting sqref="AV5:BE5">
    <cfRule type="iconSet" priority="71">
      <iconSet iconSet="3Symbols" showValue="0">
        <cfvo type="percent" val="0"/>
        <cfvo type="num" val="0"/>
        <cfvo type="num" val="1"/>
      </iconSet>
    </cfRule>
  </conditionalFormatting>
  <conditionalFormatting sqref="AV8:BE8">
    <cfRule type="iconSet" priority="62">
      <iconSet iconSet="3Symbols" showValue="0">
        <cfvo type="percent" val="0"/>
        <cfvo type="num" val="0"/>
        <cfvo type="num" val="1"/>
      </iconSet>
    </cfRule>
  </conditionalFormatting>
  <conditionalFormatting sqref="AV4:CA4">
    <cfRule type="expression" dxfId="311" priority="18">
      <formula>OR(CELL("col")=COLUMN(),CELL("rom")=ROW())</formula>
    </cfRule>
  </conditionalFormatting>
  <conditionalFormatting sqref="BA3:BA4">
    <cfRule type="expression" dxfId="310" priority="17">
      <formula>OR(CELL("col")=COLUMN(),CELL("rom")=ROW())</formula>
    </cfRule>
  </conditionalFormatting>
  <conditionalFormatting sqref="BG3:BG4">
    <cfRule type="expression" dxfId="309" priority="16">
      <formula>OR(CELL("col")=COLUMN(),CELL("rom")=ROW())</formula>
    </cfRule>
  </conditionalFormatting>
  <conditionalFormatting sqref="BG5:BP5">
    <cfRule type="iconSet" priority="70">
      <iconSet iconSet="3Symbols" showValue="0">
        <cfvo type="percent" val="0"/>
        <cfvo type="num" val="0"/>
        <cfvo type="num" val="1"/>
      </iconSet>
    </cfRule>
  </conditionalFormatting>
  <conditionalFormatting sqref="BG8:BP8">
    <cfRule type="iconSet" priority="61">
      <iconSet iconSet="3Symbols" showValue="0">
        <cfvo type="percent" val="0"/>
        <cfvo type="num" val="0"/>
        <cfvo type="num" val="1"/>
      </iconSet>
    </cfRule>
  </conditionalFormatting>
  <conditionalFormatting sqref="BL3:BL4">
    <cfRule type="expression" dxfId="308" priority="15">
      <formula>OR(CELL("col")=COLUMN(),CELL("rom")=ROW())</formula>
    </cfRule>
  </conditionalFormatting>
  <conditionalFormatting sqref="BR3:BR4">
    <cfRule type="expression" dxfId="307" priority="14">
      <formula>OR(CELL("col")=COLUMN(),CELL("rom")=ROW())</formula>
    </cfRule>
  </conditionalFormatting>
  <conditionalFormatting sqref="BR5:CA5">
    <cfRule type="iconSet" priority="69">
      <iconSet iconSet="3Symbols" showValue="0">
        <cfvo type="percent" val="0"/>
        <cfvo type="num" val="0"/>
        <cfvo type="num" val="1"/>
      </iconSet>
    </cfRule>
  </conditionalFormatting>
  <conditionalFormatting sqref="BR8:CA8">
    <cfRule type="iconSet" priority="60">
      <iconSet iconSet="3Symbols" showValue="0">
        <cfvo type="percent" val="0"/>
        <cfvo type="num" val="0"/>
        <cfvo type="num" val="1"/>
      </iconSet>
    </cfRule>
  </conditionalFormatting>
  <conditionalFormatting sqref="BW3:BW4">
    <cfRule type="expression" dxfId="306" priority="13">
      <formula>OR(CELL("col")=COLUMN(),CELL("rom")=ROW())</formula>
    </cfRule>
  </conditionalFormatting>
  <conditionalFormatting sqref="CE3">
    <cfRule type="expression" dxfId="305" priority="42">
      <formula>OR(CELL("col")=COLUMN(),CELL("rom")=ROW())</formula>
    </cfRule>
  </conditionalFormatting>
  <conditionalFormatting sqref="CE5:CN5">
    <cfRule type="iconSet" priority="68">
      <iconSet iconSet="3Symbols" showValue="0">
        <cfvo type="percent" val="0"/>
        <cfvo type="num" val="0"/>
        <cfvo type="num" val="1"/>
      </iconSet>
    </cfRule>
  </conditionalFormatting>
  <conditionalFormatting sqref="CE8:CN8">
    <cfRule type="iconSet" priority="59">
      <iconSet iconSet="3Symbols" showValue="0">
        <cfvo type="percent" val="0"/>
        <cfvo type="num" val="0"/>
        <cfvo type="num" val="1"/>
      </iconSet>
    </cfRule>
  </conditionalFormatting>
  <conditionalFormatting sqref="CE4:DJ4">
    <cfRule type="expression" dxfId="304" priority="12">
      <formula>OR(CELL("col")=COLUMN(),CELL("rom")=ROW())</formula>
    </cfRule>
  </conditionalFormatting>
  <conditionalFormatting sqref="CJ3:CJ4">
    <cfRule type="expression" dxfId="303" priority="11">
      <formula>OR(CELL("col")=COLUMN(),CELL("rom")=ROW())</formula>
    </cfRule>
  </conditionalFormatting>
  <conditionalFormatting sqref="CP3:CP4">
    <cfRule type="expression" dxfId="302" priority="10">
      <formula>OR(CELL("col")=COLUMN(),CELL("rom")=ROW())</formula>
    </cfRule>
  </conditionalFormatting>
  <conditionalFormatting sqref="CP5:CY5">
    <cfRule type="iconSet" priority="67">
      <iconSet iconSet="3Symbols" showValue="0">
        <cfvo type="percent" val="0"/>
        <cfvo type="num" val="0"/>
        <cfvo type="num" val="1"/>
      </iconSet>
    </cfRule>
  </conditionalFormatting>
  <conditionalFormatting sqref="CP8:CY8">
    <cfRule type="iconSet" priority="58">
      <iconSet iconSet="3Symbols" showValue="0">
        <cfvo type="percent" val="0"/>
        <cfvo type="num" val="0"/>
        <cfvo type="num" val="1"/>
      </iconSet>
    </cfRule>
  </conditionalFormatting>
  <conditionalFormatting sqref="CU3:CU4">
    <cfRule type="expression" dxfId="301" priority="9">
      <formula>OR(CELL("col")=COLUMN(),CELL("rom")=ROW())</formula>
    </cfRule>
  </conditionalFormatting>
  <conditionalFormatting sqref="DA3:DA4">
    <cfRule type="expression" dxfId="300" priority="8">
      <formula>OR(CELL("col")=COLUMN(),CELL("rom")=ROW())</formula>
    </cfRule>
  </conditionalFormatting>
  <conditionalFormatting sqref="DA5:DJ5">
    <cfRule type="iconSet" priority="66">
      <iconSet iconSet="3Symbols" showValue="0">
        <cfvo type="percent" val="0"/>
        <cfvo type="num" val="0"/>
        <cfvo type="num" val="1"/>
      </iconSet>
    </cfRule>
  </conditionalFormatting>
  <conditionalFormatting sqref="DA8:DJ8">
    <cfRule type="iconSet" priority="57">
      <iconSet iconSet="3Symbols" showValue="0">
        <cfvo type="percent" val="0"/>
        <cfvo type="num" val="0"/>
        <cfvo type="num" val="1"/>
      </iconSet>
    </cfRule>
  </conditionalFormatting>
  <conditionalFormatting sqref="DF3:DF4">
    <cfRule type="expression" dxfId="299" priority="7">
      <formula>OR(CELL("col")=COLUMN(),CELL("rom")=ROW())</formula>
    </cfRule>
  </conditionalFormatting>
  <conditionalFormatting sqref="DN3">
    <cfRule type="expression" dxfId="298" priority="36">
      <formula>OR(CELL("col")=COLUMN(),CELL("rom")=ROW())</formula>
    </cfRule>
  </conditionalFormatting>
  <conditionalFormatting sqref="DN5:DW5">
    <cfRule type="iconSet" priority="65">
      <iconSet iconSet="3Symbols" showValue="0">
        <cfvo type="percent" val="0"/>
        <cfvo type="num" val="0"/>
        <cfvo type="num" val="1"/>
      </iconSet>
    </cfRule>
  </conditionalFormatting>
  <conditionalFormatting sqref="DN8:DW8">
    <cfRule type="iconSet" priority="56">
      <iconSet iconSet="3Symbols" showValue="0">
        <cfvo type="percent" val="0"/>
        <cfvo type="num" val="0"/>
        <cfvo type="num" val="1"/>
      </iconSet>
    </cfRule>
  </conditionalFormatting>
  <conditionalFormatting sqref="DN4:ES4">
    <cfRule type="expression" dxfId="297" priority="6">
      <formula>OR(CELL("col")=COLUMN(),CELL("rom")=ROW())</formula>
    </cfRule>
  </conditionalFormatting>
  <conditionalFormatting sqref="DS3:DS4">
    <cfRule type="expression" dxfId="296" priority="5">
      <formula>OR(CELL("col")=COLUMN(),CELL("rom")=ROW())</formula>
    </cfRule>
  </conditionalFormatting>
  <conditionalFormatting sqref="DY3:DY4">
    <cfRule type="expression" dxfId="295" priority="4">
      <formula>OR(CELL("col")=COLUMN(),CELL("rom")=ROW())</formula>
    </cfRule>
  </conditionalFormatting>
  <conditionalFormatting sqref="DY5:EH5">
    <cfRule type="iconSet" priority="64">
      <iconSet iconSet="3Symbols" showValue="0">
        <cfvo type="percent" val="0"/>
        <cfvo type="num" val="0"/>
        <cfvo type="num" val="1"/>
      </iconSet>
    </cfRule>
  </conditionalFormatting>
  <conditionalFormatting sqref="DY8:EH8">
    <cfRule type="iconSet" priority="55">
      <iconSet iconSet="3Symbols" showValue="0">
        <cfvo type="percent" val="0"/>
        <cfvo type="num" val="0"/>
        <cfvo type="num" val="1"/>
      </iconSet>
    </cfRule>
  </conditionalFormatting>
  <conditionalFormatting sqref="ED3:ED4">
    <cfRule type="expression" dxfId="294" priority="3">
      <formula>OR(CELL("col")=COLUMN(),CELL("rom")=ROW())</formula>
    </cfRule>
  </conditionalFormatting>
  <conditionalFormatting sqref="EJ3:EJ4">
    <cfRule type="expression" dxfId="293" priority="2">
      <formula>OR(CELL("col")=COLUMN(),CELL("rom")=ROW())</formula>
    </cfRule>
  </conditionalFormatting>
  <conditionalFormatting sqref="EJ5:ES5">
    <cfRule type="iconSet" priority="63">
      <iconSet iconSet="3Symbols" showValue="0">
        <cfvo type="percent" val="0"/>
        <cfvo type="num" val="0"/>
        <cfvo type="num" val="1"/>
      </iconSet>
    </cfRule>
  </conditionalFormatting>
  <conditionalFormatting sqref="EJ8:ES8">
    <cfRule type="iconSet" priority="54">
      <iconSet iconSet="3Symbols" showValue="0">
        <cfvo type="percent" val="0"/>
        <cfvo type="num" val="0"/>
        <cfvo type="num" val="1"/>
      </iconSet>
    </cfRule>
  </conditionalFormatting>
  <conditionalFormatting sqref="EO3:EO4">
    <cfRule type="expression" dxfId="292" priority="1">
      <formula>OR(CELL("col")=COLUMN(),CELL("rom")=ROW())</formula>
    </cfRule>
  </conditionalFormatting>
  <printOptions horizontalCentered="1"/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A2B9-A960-4D31-8C66-B6A172052F1E}">
  <sheetPr codeName="Sheet1">
    <outlinePr summaryBelow="0" summaryRight="0"/>
    <pageSetUpPr fitToPage="1"/>
  </sheetPr>
  <dimension ref="B1:PY218"/>
  <sheetViews>
    <sheetView tabSelected="1" zoomScale="83" zoomScaleNormal="85" zoomScaleSheetLayoutView="115" workbookViewId="0">
      <pane xSplit="3" ySplit="6" topLeftCell="IM71" activePane="bottomRight" state="frozen"/>
      <selection pane="bottomRight" activeCell="IM78" sqref="IM78"/>
      <selection pane="bottomLeft" activeCell="M118" sqref="M118"/>
      <selection pane="topRight" activeCell="M118" sqref="M118"/>
    </sheetView>
  </sheetViews>
  <sheetFormatPr defaultColWidth="11.42578125" defaultRowHeight="11.85" customHeight="1" outlineLevelRow="2" outlineLevelCol="3"/>
  <cols>
    <col min="1" max="1" width="0.5703125" style="199" customWidth="1"/>
    <col min="2" max="2" width="8.140625" style="200" bestFit="1" customWidth="1"/>
    <col min="3" max="3" width="48.42578125" style="201" customWidth="1"/>
    <col min="4" max="4" width="0.5703125" style="201" customWidth="1"/>
    <col min="5" max="5" width="10.5703125" style="201" hidden="1" customWidth="1" collapsed="1"/>
    <col min="6" max="7" width="9.42578125" style="201" hidden="1" customWidth="1" outlineLevel="2"/>
    <col min="8" max="8" width="10.5703125" style="283" hidden="1" customWidth="1" outlineLevel="1"/>
    <col min="9" max="9" width="12.42578125" style="283" hidden="1" customWidth="1" outlineLevel="2"/>
    <col min="10" max="10" width="10.5703125" style="283" hidden="1" customWidth="1" outlineLevel="3"/>
    <col min="11" max="11" width="9.42578125" style="283" hidden="1" customWidth="1" outlineLevel="3"/>
    <col min="12" max="13" width="10.5703125" style="283" hidden="1" customWidth="1" outlineLevel="3"/>
    <col min="14" max="14" width="0.5703125" style="283" hidden="1" customWidth="1" outlineLevel="3"/>
    <col min="15" max="15" width="10.5703125" style="336" hidden="1" customWidth="1" outlineLevel="2"/>
    <col min="16" max="19" width="10.5703125" style="336" hidden="1" customWidth="1" outlineLevel="3"/>
    <col min="20" max="20" width="0.5703125" style="208" hidden="1" customWidth="1" outlineLevel="1"/>
    <col min="21" max="21" width="10.5703125" style="283" hidden="1" customWidth="1" outlineLevel="1"/>
    <col min="22" max="22" width="10.5703125" style="283" hidden="1" customWidth="1" outlineLevel="2"/>
    <col min="23" max="26" width="10.5703125" style="283" hidden="1" customWidth="1" outlineLevel="3"/>
    <col min="27" max="27" width="0.5703125" style="283" hidden="1" customWidth="1" outlineLevel="2"/>
    <col min="28" max="28" width="10.5703125" style="336" hidden="1" customWidth="1" outlineLevel="2"/>
    <col min="29" max="32" width="10.5703125" style="336" hidden="1" customWidth="1" outlineLevel="3"/>
    <col min="33" max="33" width="0.5703125" style="211" hidden="1" customWidth="1" outlineLevel="1"/>
    <col min="34" max="34" width="10.5703125" style="283" hidden="1" customWidth="1" outlineLevel="1"/>
    <col min="35" max="35" width="10.5703125" style="283" hidden="1" customWidth="1" outlineLevel="2"/>
    <col min="36" max="39" width="10.5703125" style="283" hidden="1" customWidth="1" outlineLevel="3"/>
    <col min="40" max="40" width="0.5703125" style="283" hidden="1" customWidth="1" outlineLevel="2"/>
    <col min="41" max="41" width="10.5703125" style="336" hidden="1" customWidth="1" outlineLevel="2"/>
    <col min="42" max="45" width="10.5703125" style="336" hidden="1" customWidth="1" outlineLevel="3"/>
    <col min="46" max="46" width="0.5703125" style="208" hidden="1" customWidth="1"/>
    <col min="47" max="47" width="7" style="202" customWidth="1"/>
    <col min="48" max="48" width="0.5703125" style="203" customWidth="1"/>
    <col min="49" max="49" width="11.42578125" style="237" customWidth="1" collapsed="1"/>
    <col min="50" max="50" width="10.5703125" style="237" hidden="1" customWidth="1" outlineLevel="1"/>
    <col min="51" max="51" width="10.5703125" style="283" hidden="1" customWidth="1" outlineLevel="1"/>
    <col min="52" max="52" width="12.42578125" style="283" hidden="1" customWidth="1" outlineLevel="2"/>
    <col min="53" max="56" width="10.5703125" style="283" hidden="1" customWidth="1" outlineLevel="3"/>
    <col min="57" max="57" width="0.5703125" style="283" hidden="1" customWidth="1" outlineLevel="3"/>
    <col min="58" max="58" width="10.5703125" style="336" hidden="1" customWidth="1" outlineLevel="2"/>
    <col min="59" max="62" width="10.5703125" style="336" hidden="1" customWidth="1" outlineLevel="3"/>
    <col min="63" max="63" width="0.5703125" style="208" hidden="1" customWidth="1" outlineLevel="2"/>
    <col min="64" max="66" width="10.5703125" style="331" hidden="1" customWidth="1" outlineLevel="2"/>
    <col min="67" max="67" width="0.42578125" style="209" hidden="1" customWidth="1" outlineLevel="2"/>
    <col min="68" max="68" width="11.140625" style="211" hidden="1" customWidth="1" outlineLevel="2"/>
    <col min="69" max="69" width="10.5703125" style="211" hidden="1" customWidth="1" outlineLevel="2"/>
    <col min="70" max="70" width="11.140625" style="211" hidden="1" customWidth="1" outlineLevel="2"/>
    <col min="71" max="71" width="11.42578125" style="211" hidden="1" customWidth="1" outlineLevel="3"/>
    <col min="72" max="74" width="10.5703125" style="211" hidden="1" customWidth="1" outlineLevel="3"/>
    <col min="75" max="75" width="0.5703125" style="211" hidden="1" customWidth="1" outlineLevel="3"/>
    <col min="76" max="76" width="10.5703125" style="210" hidden="1" customWidth="1" outlineLevel="2"/>
    <col min="77" max="80" width="10.5703125" style="210" hidden="1" customWidth="1" outlineLevel="3"/>
    <col min="81" max="81" width="0.5703125" style="210" hidden="1" customWidth="1" outlineLevel="1"/>
    <col min="82" max="82" width="10.5703125" style="283" hidden="1" customWidth="1" outlineLevel="1"/>
    <col min="83" max="83" width="10.5703125" style="283" hidden="1" customWidth="1" outlineLevel="2"/>
    <col min="84" max="87" width="10.5703125" style="283" hidden="1" customWidth="1" outlineLevel="3"/>
    <col min="88" max="88" width="0.5703125" style="283" hidden="1" customWidth="1" outlineLevel="2"/>
    <col min="89" max="89" width="10.5703125" style="336" hidden="1" customWidth="1" outlineLevel="2"/>
    <col min="90" max="93" width="10.5703125" style="336" hidden="1" customWidth="1" outlineLevel="3"/>
    <col min="94" max="94" width="0.5703125" style="208" hidden="1" customWidth="1" outlineLevel="2"/>
    <col min="95" max="97" width="10.5703125" style="331" hidden="1" customWidth="1" outlineLevel="2"/>
    <col min="98" max="98" width="0.42578125" style="209" hidden="1" customWidth="1" outlineLevel="2"/>
    <col min="99" max="99" width="12.140625" style="211" hidden="1" customWidth="1" outlineLevel="2"/>
    <col min="100" max="101" width="10.5703125" style="211" hidden="1" customWidth="1" outlineLevel="2"/>
    <col min="102" max="105" width="10.5703125" style="211" hidden="1" customWidth="1" outlineLevel="3"/>
    <col min="106" max="106" width="0.5703125" style="211" hidden="1" customWidth="1" outlineLevel="2"/>
    <col min="107" max="107" width="10.5703125" style="210" hidden="1" customWidth="1" outlineLevel="2"/>
    <col min="108" max="111" width="10.5703125" style="210" hidden="1" customWidth="1" outlineLevel="3"/>
    <col min="112" max="112" width="0.5703125" style="211" hidden="1" customWidth="1" outlineLevel="1"/>
    <col min="113" max="113" width="10.5703125" style="283" hidden="1" customWidth="1" outlineLevel="1"/>
    <col min="114" max="114" width="10.5703125" style="283" hidden="1" customWidth="1" outlineLevel="2"/>
    <col min="115" max="118" width="10.5703125" style="283" hidden="1" customWidth="1" outlineLevel="3"/>
    <col min="119" max="119" width="0.5703125" style="283" hidden="1" customWidth="1" outlineLevel="2"/>
    <col min="120" max="120" width="10.5703125" style="336" hidden="1" customWidth="1" outlineLevel="2"/>
    <col min="121" max="124" width="10.5703125" style="336" hidden="1" customWidth="1" outlineLevel="3"/>
    <col min="125" max="125" width="0.5703125" style="208" hidden="1" customWidth="1" outlineLevel="2"/>
    <col min="126" max="128" width="10.5703125" style="331" hidden="1" customWidth="1" outlineLevel="2"/>
    <col min="129" max="129" width="0.42578125" style="209" hidden="1" customWidth="1" outlineLevel="2"/>
    <col min="130" max="130" width="11.42578125" style="211" hidden="1" customWidth="1" outlineLevel="2"/>
    <col min="131" max="132" width="10.5703125" style="211" hidden="1" customWidth="1" outlineLevel="2"/>
    <col min="133" max="136" width="10.5703125" style="211" hidden="1" customWidth="1" outlineLevel="3"/>
    <col min="137" max="137" width="0.5703125" style="211" hidden="1" customWidth="1" outlineLevel="2"/>
    <col min="138" max="138" width="10.5703125" style="210" hidden="1" customWidth="1" outlineLevel="2"/>
    <col min="139" max="142" width="10.5703125" style="210" hidden="1" customWidth="1" outlineLevel="3"/>
    <col min="143" max="144" width="0.5703125" style="211" customWidth="1"/>
    <col min="145" max="145" width="7" style="202" customWidth="1"/>
    <col min="146" max="146" width="1" style="203" customWidth="1"/>
    <col min="147" max="147" width="9.85546875" style="237" customWidth="1"/>
    <col min="148" max="148" width="10.5703125" style="237" customWidth="1" outlineLevel="1"/>
    <col min="149" max="149" width="10.5703125" style="283" customWidth="1" outlineLevel="1"/>
    <col min="150" max="150" width="10.5703125" style="283" customWidth="1" outlineLevel="2"/>
    <col min="151" max="154" width="10.5703125" style="283" customWidth="1" outlineLevel="3"/>
    <col min="155" max="155" width="0.5703125" style="283" customWidth="1" outlineLevel="3"/>
    <col min="156" max="156" width="10.5703125" style="336" customWidth="1" outlineLevel="2"/>
    <col min="157" max="160" width="10.5703125" style="336" customWidth="1" outlineLevel="3"/>
    <col min="161" max="161" width="0.5703125" style="208" customWidth="1" outlineLevel="2"/>
    <col min="162" max="164" width="10.5703125" style="331" customWidth="1" outlineLevel="2"/>
    <col min="165" max="165" width="0.42578125" style="427" customWidth="1" outlineLevel="2"/>
    <col min="166" max="168" width="10.5703125" style="211" customWidth="1" outlineLevel="2"/>
    <col min="169" max="172" width="10.5703125" style="211" customWidth="1" outlineLevel="3"/>
    <col min="173" max="173" width="0.5703125" style="211" customWidth="1" outlineLevel="3"/>
    <col min="174" max="174" width="10.5703125" style="210" customWidth="1" outlineLevel="2"/>
    <col min="175" max="178" width="10.5703125" style="210" customWidth="1" outlineLevel="3"/>
    <col min="179" max="179" width="0.5703125" style="210" customWidth="1" outlineLevel="1"/>
    <col min="180" max="180" width="10.5703125" style="283" customWidth="1" outlineLevel="1"/>
    <col min="181" max="181" width="10.5703125" style="283" customWidth="1" outlineLevel="2"/>
    <col min="182" max="185" width="10.5703125" style="283" customWidth="1" outlineLevel="3"/>
    <col min="186" max="186" width="0.5703125" style="283" customWidth="1" outlineLevel="3"/>
    <col min="187" max="187" width="10.5703125" style="336" customWidth="1" outlineLevel="2"/>
    <col min="188" max="191" width="10.5703125" style="336" customWidth="1" outlineLevel="3"/>
    <col min="192" max="192" width="0.5703125" style="208" customWidth="1" outlineLevel="2"/>
    <col min="193" max="195" width="10.5703125" style="283" customWidth="1" outlineLevel="2"/>
    <col min="196" max="196" width="0.42578125" style="209" customWidth="1" outlineLevel="2"/>
    <col min="197" max="199" width="10.5703125" style="211" customWidth="1" outlineLevel="2"/>
    <col min="200" max="203" width="10.5703125" style="211" customWidth="1" outlineLevel="3"/>
    <col min="204" max="204" width="0.5703125" style="211" customWidth="1" outlineLevel="3"/>
    <col min="205" max="205" width="10.5703125" style="210" customWidth="1" outlineLevel="2"/>
    <col min="206" max="209" width="10.5703125" style="210" customWidth="1" outlineLevel="3"/>
    <col min="210" max="210" width="0.5703125" style="211" customWidth="1" outlineLevel="1"/>
    <col min="211" max="211" width="8.5703125" style="283" customWidth="1" outlineLevel="1"/>
    <col min="212" max="212" width="10.5703125" style="283" customWidth="1" outlineLevel="2"/>
    <col min="213" max="216" width="10.5703125" style="283" customWidth="1" outlineLevel="3"/>
    <col min="217" max="217" width="0.5703125" style="283" customWidth="1" outlineLevel="3"/>
    <col min="218" max="218" width="10.5703125" style="336" customWidth="1" outlineLevel="2"/>
    <col min="219" max="222" width="10.5703125" style="336" customWidth="1" outlineLevel="3"/>
    <col min="223" max="223" width="0.5703125" style="208" customWidth="1" outlineLevel="2"/>
    <col min="224" max="226" width="10.5703125" style="283" customWidth="1" outlineLevel="2"/>
    <col min="227" max="227" width="0.42578125" style="209" customWidth="1" outlineLevel="2"/>
    <col min="228" max="230" width="10.5703125" style="211" customWidth="1" outlineLevel="2"/>
    <col min="231" max="234" width="10.5703125" style="211" customWidth="1" outlineLevel="3"/>
    <col min="235" max="235" width="0.5703125" style="211" customWidth="1" outlineLevel="3"/>
    <col min="236" max="236" width="10.5703125" style="210" customWidth="1" outlineLevel="2"/>
    <col min="237" max="240" width="10.5703125" style="210" customWidth="1" outlineLevel="3"/>
    <col min="241" max="242" width="0.5703125" style="211" customWidth="1"/>
    <col min="243" max="243" width="7" style="202" customWidth="1"/>
    <col min="244" max="244" width="0.5703125" style="203" customWidth="1"/>
    <col min="245" max="245" width="9.85546875" style="237" customWidth="1"/>
    <col min="246" max="246" width="10.5703125" style="237" customWidth="1" outlineLevel="1"/>
    <col min="247" max="247" width="16.42578125" style="283" customWidth="1" outlineLevel="1"/>
    <col min="248" max="248" width="22.5703125" style="283" customWidth="1" outlineLevel="2"/>
    <col min="249" max="252" width="9.85546875" style="283" customWidth="1" outlineLevel="3"/>
    <col min="253" max="253" width="0.5703125" style="283" customWidth="1" outlineLevel="2"/>
    <col min="254" max="254" width="21.5703125" style="336" customWidth="1" outlineLevel="2"/>
    <col min="255" max="255" width="7.5703125" style="336" customWidth="1" outlineLevel="3"/>
    <col min="256" max="257" width="6.42578125" style="336" customWidth="1" outlineLevel="3"/>
    <col min="258" max="258" width="7.42578125" style="336" customWidth="1" outlineLevel="3"/>
    <col min="259" max="259" width="0.5703125" style="208" customWidth="1" outlineLevel="2"/>
    <col min="260" max="262" width="10.42578125" style="283" customWidth="1" outlineLevel="2"/>
    <col min="263" max="263" width="0.42578125" style="209" customWidth="1" outlineLevel="2"/>
    <col min="264" max="265" width="11.5703125" style="211" customWidth="1" outlineLevel="2"/>
    <col min="266" max="266" width="11.140625" style="211" customWidth="1" outlineLevel="2"/>
    <col min="267" max="267" width="10.42578125" style="211" customWidth="1" outlineLevel="3"/>
    <col min="268" max="268" width="9.42578125" style="211" customWidth="1" outlineLevel="3"/>
    <col min="269" max="270" width="10.42578125" style="211" customWidth="1" outlineLevel="3"/>
    <col min="271" max="271" width="0.5703125" style="211" customWidth="1" outlineLevel="2"/>
    <col min="272" max="272" width="9.5703125" style="210" customWidth="1" outlineLevel="2"/>
    <col min="273" max="273" width="6.42578125" style="210" customWidth="1" outlineLevel="3"/>
    <col min="274" max="274" width="6.5703125" style="210" customWidth="1" outlineLevel="3"/>
    <col min="275" max="276" width="6.42578125" style="210" customWidth="1" outlineLevel="3"/>
    <col min="277" max="277" width="0.5703125" style="210" customWidth="1" outlineLevel="1"/>
    <col min="278" max="278" width="16.42578125" style="283" customWidth="1" outlineLevel="1"/>
    <col min="279" max="279" width="22.5703125" style="283" customWidth="1" outlineLevel="2"/>
    <col min="280" max="281" width="7.85546875" style="283" customWidth="1" outlineLevel="3"/>
    <col min="282" max="282" width="7.42578125" style="283" customWidth="1" outlineLevel="3"/>
    <col min="283" max="283" width="8.42578125" style="283" customWidth="1" outlineLevel="3"/>
    <col min="284" max="284" width="0.5703125" style="283" customWidth="1" outlineLevel="2"/>
    <col min="285" max="285" width="21.5703125" style="336" customWidth="1" outlineLevel="2"/>
    <col min="286" max="289" width="7.140625" style="336" customWidth="1" outlineLevel="3"/>
    <col min="290" max="290" width="0.5703125" style="208" customWidth="1" outlineLevel="2"/>
    <col min="291" max="293" width="10.42578125" style="283" customWidth="1" outlineLevel="2"/>
    <col min="294" max="294" width="0.42578125" style="209" customWidth="1" outlineLevel="2"/>
    <col min="295" max="296" width="11.5703125" style="211" customWidth="1" outlineLevel="2"/>
    <col min="297" max="297" width="9.42578125" style="211" customWidth="1" outlineLevel="2"/>
    <col min="298" max="298" width="10.42578125" style="211" customWidth="1" outlineLevel="3"/>
    <col min="299" max="300" width="8.42578125" style="211" customWidth="1" outlineLevel="3"/>
    <col min="301" max="301" width="7.85546875" style="211" customWidth="1" outlineLevel="3"/>
    <col min="302" max="302" width="0.5703125" style="211" customWidth="1" outlineLevel="2"/>
    <col min="303" max="303" width="9.5703125" style="210" customWidth="1" outlineLevel="2"/>
    <col min="304" max="307" width="7.140625" style="210" customWidth="1" outlineLevel="3"/>
    <col min="308" max="308" width="0.5703125" style="211" customWidth="1" outlineLevel="1"/>
    <col min="309" max="309" width="16.42578125" style="283" customWidth="1" outlineLevel="1"/>
    <col min="310" max="310" width="25.140625" style="283" customWidth="1" outlineLevel="2"/>
    <col min="311" max="311" width="7.42578125" style="283" customWidth="1" outlineLevel="3"/>
    <col min="312" max="314" width="6.5703125" style="283" customWidth="1" outlineLevel="3"/>
    <col min="315" max="315" width="0.5703125" style="283" customWidth="1" outlineLevel="2"/>
    <col min="316" max="316" width="26.5703125" style="336" customWidth="1" outlineLevel="2"/>
    <col min="317" max="320" width="6.5703125" style="336" customWidth="1" outlineLevel="3"/>
    <col min="321" max="321" width="0.5703125" style="208" customWidth="1" outlineLevel="2"/>
    <col min="322" max="324" width="10.42578125" style="283" customWidth="1" outlineLevel="2"/>
    <col min="325" max="325" width="0.42578125" style="209" customWidth="1" outlineLevel="2"/>
    <col min="326" max="327" width="11.5703125" style="211" customWidth="1" outlineLevel="2"/>
    <col min="328" max="328" width="9.42578125" style="211" customWidth="1" outlineLevel="2"/>
    <col min="329" max="329" width="10.42578125" style="211" customWidth="1" outlineLevel="3"/>
    <col min="330" max="332" width="6.5703125" style="211" customWidth="1" outlineLevel="3"/>
    <col min="333" max="333" width="0.5703125" style="211" customWidth="1" outlineLevel="2"/>
    <col min="334" max="334" width="9.5703125" style="210" customWidth="1" outlineLevel="2"/>
    <col min="335" max="338" width="6.85546875" style="210" customWidth="1" outlineLevel="3"/>
    <col min="339" max="340" width="0.5703125" style="211" customWidth="1"/>
    <col min="341" max="341" width="7" style="202" customWidth="1"/>
    <col min="342" max="342" width="0.5703125" style="203" customWidth="1"/>
    <col min="343" max="343" width="9.85546875" style="237" customWidth="1"/>
    <col min="344" max="344" width="10.42578125" style="237" customWidth="1" outlineLevel="1"/>
    <col min="345" max="345" width="11.5703125" style="283" customWidth="1" outlineLevel="1"/>
    <col min="346" max="346" width="9.42578125" style="283" customWidth="1" outlineLevel="2"/>
    <col min="347" max="350" width="8.5703125" style="283" customWidth="1" outlineLevel="3"/>
    <col min="351" max="351" width="0.5703125" style="283" customWidth="1" outlineLevel="2"/>
    <col min="352" max="352" width="11.140625" style="336" customWidth="1" outlineLevel="2"/>
    <col min="353" max="354" width="7.140625" style="336" customWidth="1" outlineLevel="3"/>
    <col min="355" max="355" width="8" style="336" bestFit="1" customWidth="1" outlineLevel="3"/>
    <col min="356" max="356" width="8.5703125" style="336" customWidth="1" outlineLevel="3"/>
    <col min="357" max="357" width="0.5703125" style="208" customWidth="1" outlineLevel="2"/>
    <col min="358" max="360" width="10.42578125" style="283" customWidth="1" outlineLevel="2"/>
    <col min="361" max="361" width="0.42578125" style="209" customWidth="1" outlineLevel="2"/>
    <col min="362" max="362" width="8.5703125" style="211" customWidth="1" outlineLevel="2"/>
    <col min="363" max="364" width="9.5703125" style="211" customWidth="1" outlineLevel="2"/>
    <col min="365" max="365" width="9.42578125" style="211" customWidth="1" outlineLevel="3"/>
    <col min="366" max="366" width="8.42578125" style="211" customWidth="1" outlineLevel="3"/>
    <col min="367" max="367" width="9.5703125" style="211" customWidth="1" outlineLevel="3"/>
    <col min="368" max="368" width="9" style="211" customWidth="1" outlineLevel="3"/>
    <col min="369" max="369" width="0.5703125" style="211" customWidth="1" outlineLevel="2"/>
    <col min="370" max="370" width="9.5703125" style="210" customWidth="1" outlineLevel="2"/>
    <col min="371" max="373" width="7.140625" style="210" customWidth="1" outlineLevel="3"/>
    <col min="374" max="374" width="9.42578125" style="210" customWidth="1" outlineLevel="3"/>
    <col min="375" max="375" width="0.5703125" style="210" customWidth="1" outlineLevel="1"/>
    <col min="376" max="376" width="16.42578125" style="283" customWidth="1" outlineLevel="1"/>
    <col min="377" max="377" width="11.5703125" style="283" customWidth="1" outlineLevel="2"/>
    <col min="378" max="379" width="8.42578125" style="283" customWidth="1" outlineLevel="3"/>
    <col min="380" max="381" width="6.85546875" style="283" customWidth="1" outlineLevel="3"/>
    <col min="382" max="382" width="0.5703125" style="283" customWidth="1" outlineLevel="2"/>
    <col min="383" max="383" width="21.5703125" style="336" customWidth="1" outlineLevel="2"/>
    <col min="384" max="387" width="6.85546875" style="336" customWidth="1" outlineLevel="3"/>
    <col min="388" max="388" width="0.5703125" style="208" customWidth="1" outlineLevel="2"/>
    <col min="389" max="391" width="10.42578125" style="283" customWidth="1" outlineLevel="2"/>
    <col min="392" max="392" width="0.42578125" style="209" customWidth="1" outlineLevel="2"/>
    <col min="393" max="394" width="11.5703125" style="211" customWidth="1" outlineLevel="2"/>
    <col min="395" max="395" width="9.42578125" style="211" customWidth="1" outlineLevel="2"/>
    <col min="396" max="396" width="10.42578125" style="211" customWidth="1" outlineLevel="3"/>
    <col min="397" max="397" width="8" style="211" customWidth="1" outlineLevel="3"/>
    <col min="398" max="399" width="8.42578125" style="211" customWidth="1" outlineLevel="3"/>
    <col min="400" max="400" width="0.5703125" style="211" customWidth="1" outlineLevel="2"/>
    <col min="401" max="401" width="9.5703125" style="210" customWidth="1" outlineLevel="2"/>
    <col min="402" max="405" width="6.85546875" style="210" customWidth="1" outlineLevel="3"/>
    <col min="406" max="406" width="0.5703125" style="211" customWidth="1" outlineLevel="1"/>
    <col min="407" max="407" width="16.42578125" style="283" customWidth="1" outlineLevel="1"/>
    <col min="408" max="408" width="22.5703125" style="283" customWidth="1" outlineLevel="2"/>
    <col min="409" max="409" width="7.85546875" style="283" customWidth="1" outlineLevel="3"/>
    <col min="410" max="412" width="6.85546875" style="283" customWidth="1" outlineLevel="3"/>
    <col min="413" max="413" width="0.5703125" style="283" customWidth="1" outlineLevel="2"/>
    <col min="414" max="414" width="21.5703125" style="336" customWidth="1" outlineLevel="2"/>
    <col min="415" max="418" width="6.5703125" style="336" customWidth="1" outlineLevel="3"/>
    <col min="419" max="419" width="0.5703125" style="208" customWidth="1" outlineLevel="2"/>
    <col min="420" max="422" width="10.42578125" style="283" customWidth="1" outlineLevel="2"/>
    <col min="423" max="423" width="0.42578125" style="209" customWidth="1" outlineLevel="2"/>
    <col min="424" max="424" width="11.5703125" style="211" customWidth="1" outlineLevel="2"/>
    <col min="425" max="426" width="9.42578125" style="211" customWidth="1" outlineLevel="2"/>
    <col min="427" max="427" width="10.42578125" style="211" customWidth="1" outlineLevel="3"/>
    <col min="428" max="430" width="6.5703125" style="211" customWidth="1" outlineLevel="3"/>
    <col min="431" max="431" width="0.5703125" style="211" customWidth="1" outlineLevel="2"/>
    <col min="432" max="432" width="9.5703125" style="210" customWidth="1" outlineLevel="2"/>
    <col min="433" max="434" width="6.85546875" style="210" customWidth="1" outlineLevel="3"/>
    <col min="435" max="435" width="7.140625" style="210" customWidth="1" outlineLevel="3"/>
    <col min="436" max="436" width="6.85546875" style="210" customWidth="1" outlineLevel="3"/>
    <col min="437" max="437" width="0.5703125" style="211" customWidth="1"/>
    <col min="438" max="438" width="10.5703125" style="202" customWidth="1"/>
    <col min="439" max="439" width="0.5703125" style="199" customWidth="1"/>
    <col min="440" max="440" width="11.42578125" style="199" customWidth="1"/>
    <col min="441" max="16384" width="11.42578125" style="199"/>
  </cols>
  <sheetData>
    <row r="1" spans="2:441" ht="18" hidden="1" customHeight="1">
      <c r="D1" s="383"/>
      <c r="E1" s="412" t="s">
        <v>126</v>
      </c>
      <c r="F1" s="413"/>
      <c r="G1" s="414"/>
      <c r="H1" s="346">
        <v>2024</v>
      </c>
      <c r="I1" s="410" t="s">
        <v>127</v>
      </c>
      <c r="J1" s="205"/>
      <c r="K1" s="205"/>
      <c r="L1" s="205"/>
      <c r="M1" s="205"/>
      <c r="N1" s="206"/>
      <c r="O1" s="411" t="s">
        <v>128</v>
      </c>
      <c r="P1" s="207"/>
      <c r="Q1" s="207"/>
      <c r="R1" s="207"/>
      <c r="S1" s="207"/>
      <c r="U1" s="204">
        <v>2025</v>
      </c>
      <c r="V1" s="410" t="s">
        <v>129</v>
      </c>
      <c r="W1" s="205"/>
      <c r="X1" s="205"/>
      <c r="Y1" s="205"/>
      <c r="Z1" s="205"/>
      <c r="AA1" s="206"/>
      <c r="AB1" s="411" t="s">
        <v>130</v>
      </c>
      <c r="AC1" s="207"/>
      <c r="AD1" s="207"/>
      <c r="AE1" s="207"/>
      <c r="AF1" s="207"/>
      <c r="AH1" s="204">
        <v>2026</v>
      </c>
      <c r="AI1" s="410" t="s">
        <v>131</v>
      </c>
      <c r="AJ1" s="205"/>
      <c r="AK1" s="205"/>
      <c r="AL1" s="205"/>
      <c r="AM1" s="205"/>
      <c r="AN1" s="206"/>
      <c r="AO1" s="411" t="s">
        <v>132</v>
      </c>
      <c r="AP1" s="207"/>
      <c r="AQ1" s="207"/>
      <c r="AR1" s="207"/>
      <c r="AS1" s="207"/>
      <c r="AT1" s="415">
        <v>0.01</v>
      </c>
      <c r="AU1" s="415">
        <v>0.01</v>
      </c>
      <c r="AX1" s="345"/>
      <c r="AY1" s="346">
        <v>2024</v>
      </c>
      <c r="AZ1" s="410" t="s">
        <v>127</v>
      </c>
      <c r="BA1" s="205"/>
      <c r="BB1" s="205"/>
      <c r="BC1" s="205"/>
      <c r="BD1" s="205"/>
      <c r="BE1" s="206"/>
      <c r="BF1" s="411" t="s">
        <v>128</v>
      </c>
      <c r="BG1" s="207"/>
      <c r="BH1" s="207"/>
      <c r="BI1" s="207"/>
      <c r="BJ1" s="207"/>
      <c r="BL1" s="704" t="s">
        <v>133</v>
      </c>
      <c r="BM1" s="704"/>
      <c r="BN1" s="704"/>
      <c r="BP1" s="703" t="s">
        <v>134</v>
      </c>
      <c r="BQ1" s="703"/>
      <c r="BR1" s="410" t="s">
        <v>7</v>
      </c>
      <c r="BS1" s="205"/>
      <c r="BT1" s="205"/>
      <c r="BU1" s="205"/>
      <c r="BV1" s="205"/>
      <c r="BW1" s="206"/>
      <c r="BX1" s="411" t="s">
        <v>135</v>
      </c>
      <c r="BY1" s="207"/>
      <c r="BZ1" s="207"/>
      <c r="CA1" s="207"/>
      <c r="CB1" s="207"/>
      <c r="CD1" s="204">
        <v>2025</v>
      </c>
      <c r="CE1" s="410" t="s">
        <v>129</v>
      </c>
      <c r="CF1" s="205"/>
      <c r="CG1" s="205"/>
      <c r="CH1" s="205"/>
      <c r="CI1" s="205"/>
      <c r="CJ1" s="206"/>
      <c r="CK1" s="411" t="s">
        <v>130</v>
      </c>
      <c r="CL1" s="207"/>
      <c r="CM1" s="207"/>
      <c r="CN1" s="207"/>
      <c r="CO1" s="207"/>
      <c r="CQ1" s="704" t="s">
        <v>133</v>
      </c>
      <c r="CR1" s="704"/>
      <c r="CS1" s="704"/>
      <c r="CU1" s="703" t="s">
        <v>134</v>
      </c>
      <c r="CV1" s="703"/>
      <c r="CW1" s="410" t="s">
        <v>13</v>
      </c>
      <c r="CX1" s="205"/>
      <c r="CY1" s="205"/>
      <c r="CZ1" s="205"/>
      <c r="DA1" s="205"/>
      <c r="DB1" s="206"/>
      <c r="DC1" s="411" t="s">
        <v>136</v>
      </c>
      <c r="DD1" s="207"/>
      <c r="DE1" s="207"/>
      <c r="DF1" s="207"/>
      <c r="DG1" s="207"/>
      <c r="DI1" s="204">
        <v>2026</v>
      </c>
      <c r="DJ1" s="410" t="s">
        <v>131</v>
      </c>
      <c r="DK1" s="205"/>
      <c r="DL1" s="205"/>
      <c r="DM1" s="205"/>
      <c r="DN1" s="205"/>
      <c r="DO1" s="206"/>
      <c r="DP1" s="411" t="s">
        <v>132</v>
      </c>
      <c r="DQ1" s="207"/>
      <c r="DR1" s="207"/>
      <c r="DS1" s="207"/>
      <c r="DT1" s="207"/>
      <c r="DV1" s="704" t="s">
        <v>133</v>
      </c>
      <c r="DW1" s="704"/>
      <c r="DX1" s="704"/>
      <c r="DZ1" s="703" t="s">
        <v>134</v>
      </c>
      <c r="EA1" s="703"/>
      <c r="EB1" s="410" t="s">
        <v>15</v>
      </c>
      <c r="EC1" s="205"/>
      <c r="ED1" s="205"/>
      <c r="EE1" s="205"/>
      <c r="EF1" s="205"/>
      <c r="EG1" s="206"/>
      <c r="EH1" s="411" t="s">
        <v>137</v>
      </c>
      <c r="EI1" s="207"/>
      <c r="EJ1" s="207"/>
      <c r="EK1" s="207"/>
      <c r="EL1" s="207"/>
      <c r="ER1" s="345"/>
      <c r="ES1" s="346">
        <v>2024</v>
      </c>
      <c r="ET1" s="410" t="s">
        <v>127</v>
      </c>
      <c r="EU1" s="205"/>
      <c r="EV1" s="205"/>
      <c r="EW1" s="205"/>
      <c r="EX1" s="205"/>
      <c r="EY1" s="206"/>
      <c r="EZ1" s="411" t="s">
        <v>128</v>
      </c>
      <c r="FA1" s="207"/>
      <c r="FB1" s="207"/>
      <c r="FC1" s="207"/>
      <c r="FD1" s="207"/>
      <c r="FF1" s="704" t="s">
        <v>133</v>
      </c>
      <c r="FG1" s="704"/>
      <c r="FH1" s="704"/>
      <c r="FJ1" s="703" t="s">
        <v>134</v>
      </c>
      <c r="FK1" s="703"/>
      <c r="FL1" s="410" t="s">
        <v>7</v>
      </c>
      <c r="FM1" s="205"/>
      <c r="FN1" s="205"/>
      <c r="FO1" s="205"/>
      <c r="FP1" s="205"/>
      <c r="FQ1" s="206"/>
      <c r="FR1" s="411" t="s">
        <v>135</v>
      </c>
      <c r="FS1" s="207"/>
      <c r="FT1" s="207"/>
      <c r="FU1" s="207"/>
      <c r="FV1" s="207"/>
      <c r="FX1" s="204">
        <v>2025</v>
      </c>
      <c r="FY1" s="410" t="s">
        <v>129</v>
      </c>
      <c r="FZ1" s="205"/>
      <c r="GA1" s="205"/>
      <c r="GB1" s="205"/>
      <c r="GC1" s="205"/>
      <c r="GD1" s="206"/>
      <c r="GE1" s="411" t="s">
        <v>130</v>
      </c>
      <c r="GF1" s="207"/>
      <c r="GG1" s="207"/>
      <c r="GH1" s="207"/>
      <c r="GI1" s="207"/>
      <c r="GK1" s="703" t="s">
        <v>133</v>
      </c>
      <c r="GL1" s="703"/>
      <c r="GM1" s="703"/>
      <c r="GO1" s="703" t="s">
        <v>134</v>
      </c>
      <c r="GP1" s="703"/>
      <c r="GQ1" s="410" t="s">
        <v>13</v>
      </c>
      <c r="GR1" s="205"/>
      <c r="GS1" s="205"/>
      <c r="GT1" s="205"/>
      <c r="GU1" s="205"/>
      <c r="GV1" s="206"/>
      <c r="GW1" s="411" t="s">
        <v>136</v>
      </c>
      <c r="GX1" s="207"/>
      <c r="GY1" s="207"/>
      <c r="GZ1" s="207"/>
      <c r="HA1" s="207"/>
      <c r="HC1" s="204">
        <v>2026</v>
      </c>
      <c r="HD1" s="410" t="s">
        <v>131</v>
      </c>
      <c r="HE1" s="205"/>
      <c r="HF1" s="205"/>
      <c r="HG1" s="205"/>
      <c r="HH1" s="205"/>
      <c r="HI1" s="206"/>
      <c r="HJ1" s="411" t="s">
        <v>132</v>
      </c>
      <c r="HK1" s="207"/>
      <c r="HL1" s="207"/>
      <c r="HM1" s="207"/>
      <c r="HN1" s="207"/>
      <c r="HP1" s="703" t="s">
        <v>133</v>
      </c>
      <c r="HQ1" s="703"/>
      <c r="HR1" s="703"/>
      <c r="HT1" s="703" t="s">
        <v>134</v>
      </c>
      <c r="HU1" s="703"/>
      <c r="HV1" s="410" t="s">
        <v>15</v>
      </c>
      <c r="HW1" s="205"/>
      <c r="HX1" s="205"/>
      <c r="HY1" s="205"/>
      <c r="HZ1" s="205"/>
      <c r="IA1" s="206"/>
      <c r="IB1" s="411" t="s">
        <v>137</v>
      </c>
      <c r="IC1" s="207"/>
      <c r="ID1" s="207"/>
      <c r="IE1" s="207"/>
      <c r="IF1" s="207"/>
      <c r="IL1" s="345"/>
      <c r="IM1" s="346">
        <v>2024</v>
      </c>
      <c r="IN1" s="410" t="s">
        <v>127</v>
      </c>
      <c r="IO1" s="205"/>
      <c r="IP1" s="205"/>
      <c r="IQ1" s="205"/>
      <c r="IR1" s="205"/>
      <c r="IS1" s="206"/>
      <c r="IT1" s="411" t="s">
        <v>128</v>
      </c>
      <c r="IU1" s="207"/>
      <c r="IV1" s="207"/>
      <c r="IW1" s="207"/>
      <c r="IX1" s="207"/>
      <c r="IZ1" s="703" t="s">
        <v>133</v>
      </c>
      <c r="JA1" s="703"/>
      <c r="JB1" s="703"/>
      <c r="JD1" s="703" t="s">
        <v>134</v>
      </c>
      <c r="JE1" s="703"/>
      <c r="JF1" s="410" t="s">
        <v>7</v>
      </c>
      <c r="JG1" s="205"/>
      <c r="JH1" s="205"/>
      <c r="JI1" s="205"/>
      <c r="JJ1" s="205"/>
      <c r="JK1" s="206"/>
      <c r="JL1" s="411" t="s">
        <v>135</v>
      </c>
      <c r="JM1" s="207"/>
      <c r="JN1" s="207"/>
      <c r="JO1" s="207"/>
      <c r="JP1" s="207"/>
      <c r="JR1" s="204">
        <v>2025</v>
      </c>
      <c r="JS1" s="410" t="s">
        <v>129</v>
      </c>
      <c r="JT1" s="205"/>
      <c r="JU1" s="205"/>
      <c r="JV1" s="205"/>
      <c r="JW1" s="205"/>
      <c r="JX1" s="206"/>
      <c r="JY1" s="411" t="s">
        <v>130</v>
      </c>
      <c r="JZ1" s="207"/>
      <c r="KA1" s="207"/>
      <c r="KB1" s="207"/>
      <c r="KC1" s="207"/>
      <c r="KE1" s="703" t="s">
        <v>133</v>
      </c>
      <c r="KF1" s="703"/>
      <c r="KG1" s="703"/>
      <c r="KI1" s="703" t="s">
        <v>134</v>
      </c>
      <c r="KJ1" s="703"/>
      <c r="KK1" s="410" t="s">
        <v>13</v>
      </c>
      <c r="KL1" s="205"/>
      <c r="KM1" s="205"/>
      <c r="KN1" s="205"/>
      <c r="KO1" s="205"/>
      <c r="KP1" s="206"/>
      <c r="KQ1" s="411" t="s">
        <v>136</v>
      </c>
      <c r="KR1" s="207"/>
      <c r="KS1" s="207"/>
      <c r="KT1" s="207"/>
      <c r="KU1" s="207"/>
      <c r="KW1" s="204">
        <v>2026</v>
      </c>
      <c r="KX1" s="410" t="s">
        <v>131</v>
      </c>
      <c r="KY1" s="205"/>
      <c r="KZ1" s="205"/>
      <c r="LA1" s="205"/>
      <c r="LB1" s="205"/>
      <c r="LC1" s="206"/>
      <c r="LD1" s="411" t="s">
        <v>132</v>
      </c>
      <c r="LE1" s="207"/>
      <c r="LF1" s="207"/>
      <c r="LG1" s="207"/>
      <c r="LH1" s="207"/>
      <c r="LJ1" s="703" t="s">
        <v>133</v>
      </c>
      <c r="LK1" s="703"/>
      <c r="LL1" s="703"/>
      <c r="LN1" s="703" t="s">
        <v>134</v>
      </c>
      <c r="LO1" s="703"/>
      <c r="LP1" s="410" t="s">
        <v>15</v>
      </c>
      <c r="LQ1" s="205"/>
      <c r="LR1" s="205"/>
      <c r="LS1" s="205"/>
      <c r="LT1" s="205"/>
      <c r="LU1" s="206"/>
      <c r="LV1" s="411" t="s">
        <v>137</v>
      </c>
      <c r="LW1" s="207"/>
      <c r="LX1" s="207"/>
      <c r="LY1" s="207"/>
      <c r="LZ1" s="207"/>
      <c r="MF1" s="345"/>
      <c r="MG1" s="346">
        <v>2024</v>
      </c>
      <c r="MH1" s="410" t="s">
        <v>127</v>
      </c>
      <c r="MI1" s="205"/>
      <c r="MJ1" s="205"/>
      <c r="MK1" s="205"/>
      <c r="ML1" s="205"/>
      <c r="MM1" s="206"/>
      <c r="MN1" s="411" t="s">
        <v>128</v>
      </c>
      <c r="MO1" s="207"/>
      <c r="MP1" s="207"/>
      <c r="MQ1" s="207"/>
      <c r="MR1" s="207"/>
      <c r="MT1" s="703" t="s">
        <v>133</v>
      </c>
      <c r="MU1" s="703"/>
      <c r="MV1" s="703"/>
      <c r="MX1" s="703" t="s">
        <v>134</v>
      </c>
      <c r="MY1" s="703"/>
      <c r="MZ1" s="410" t="s">
        <v>7</v>
      </c>
      <c r="NA1" s="205"/>
      <c r="NB1" s="205"/>
      <c r="NC1" s="205"/>
      <c r="ND1" s="205"/>
      <c r="NE1" s="206"/>
      <c r="NF1" s="411" t="s">
        <v>135</v>
      </c>
      <c r="NG1" s="207"/>
      <c r="NH1" s="207"/>
      <c r="NI1" s="207"/>
      <c r="NJ1" s="207"/>
      <c r="NL1" s="204">
        <v>2025</v>
      </c>
      <c r="NM1" s="410" t="s">
        <v>129</v>
      </c>
      <c r="NN1" s="205"/>
      <c r="NO1" s="205"/>
      <c r="NP1" s="205"/>
      <c r="NQ1" s="205"/>
      <c r="NR1" s="206"/>
      <c r="NS1" s="411" t="s">
        <v>130</v>
      </c>
      <c r="NT1" s="207"/>
      <c r="NU1" s="207"/>
      <c r="NV1" s="207"/>
      <c r="NW1" s="207"/>
      <c r="NY1" s="703" t="s">
        <v>133</v>
      </c>
      <c r="NZ1" s="703"/>
      <c r="OA1" s="703"/>
      <c r="OC1" s="703" t="s">
        <v>134</v>
      </c>
      <c r="OD1" s="703"/>
      <c r="OE1" s="410" t="s">
        <v>13</v>
      </c>
      <c r="OF1" s="205"/>
      <c r="OG1" s="205"/>
      <c r="OH1" s="205"/>
      <c r="OI1" s="205"/>
      <c r="OJ1" s="206"/>
      <c r="OK1" s="411" t="s">
        <v>136</v>
      </c>
      <c r="OL1" s="207"/>
      <c r="OM1" s="207"/>
      <c r="ON1" s="207"/>
      <c r="OO1" s="207"/>
      <c r="OQ1" s="204">
        <v>2026</v>
      </c>
      <c r="OR1" s="410" t="s">
        <v>131</v>
      </c>
      <c r="OS1" s="205"/>
      <c r="OT1" s="205"/>
      <c r="OU1" s="205"/>
      <c r="OV1" s="205"/>
      <c r="OW1" s="206"/>
      <c r="OX1" s="411" t="s">
        <v>132</v>
      </c>
      <c r="OY1" s="207"/>
      <c r="OZ1" s="207"/>
      <c r="PA1" s="207"/>
      <c r="PB1" s="207"/>
      <c r="PD1" s="703" t="s">
        <v>133</v>
      </c>
      <c r="PE1" s="703"/>
      <c r="PF1" s="703"/>
      <c r="PH1" s="703" t="s">
        <v>134</v>
      </c>
      <c r="PI1" s="703"/>
      <c r="PJ1" s="410" t="s">
        <v>15</v>
      </c>
      <c r="PK1" s="205"/>
      <c r="PL1" s="205"/>
      <c r="PM1" s="205"/>
      <c r="PN1" s="205"/>
      <c r="PO1" s="206"/>
      <c r="PP1" s="411" t="s">
        <v>137</v>
      </c>
      <c r="PQ1" s="207"/>
      <c r="PR1" s="207"/>
      <c r="PS1" s="207"/>
      <c r="PT1" s="207"/>
    </row>
    <row r="2" spans="2:441" s="212" customFormat="1" ht="3" customHeight="1">
      <c r="B2" s="213"/>
      <c r="C2" s="220"/>
      <c r="D2" s="220"/>
      <c r="E2" s="220"/>
      <c r="F2" s="220"/>
      <c r="G2" s="220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6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9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6"/>
      <c r="AV2" s="214"/>
      <c r="AW2" s="215"/>
      <c r="AX2" s="215"/>
      <c r="AY2" s="215"/>
      <c r="AZ2" s="215"/>
      <c r="BA2" s="215"/>
      <c r="BB2" s="215"/>
      <c r="BC2" s="215"/>
      <c r="BD2" s="215"/>
      <c r="BE2" s="215"/>
      <c r="BF2" s="215"/>
      <c r="BG2" s="215"/>
      <c r="BH2" s="215"/>
      <c r="BI2" s="215"/>
      <c r="BJ2" s="215"/>
      <c r="BK2" s="216"/>
      <c r="BL2" s="416"/>
      <c r="BM2" s="416"/>
      <c r="BN2" s="416"/>
      <c r="BP2" s="219"/>
      <c r="BQ2" s="219"/>
      <c r="BR2" s="219"/>
      <c r="BS2" s="219"/>
      <c r="BT2" s="219"/>
      <c r="BU2" s="219"/>
      <c r="BV2" s="219"/>
      <c r="BW2" s="219"/>
      <c r="BX2" s="219"/>
      <c r="BY2" s="219"/>
      <c r="BZ2" s="219"/>
      <c r="CA2" s="219"/>
      <c r="CB2" s="219"/>
      <c r="CC2" s="219"/>
      <c r="CD2" s="215"/>
      <c r="CE2" s="215"/>
      <c r="CF2" s="215"/>
      <c r="CG2" s="215"/>
      <c r="CH2" s="215"/>
      <c r="CI2" s="215"/>
      <c r="CJ2" s="215"/>
      <c r="CK2" s="215"/>
      <c r="CL2" s="215"/>
      <c r="CM2" s="215"/>
      <c r="CN2" s="215"/>
      <c r="CO2" s="215"/>
      <c r="CP2" s="216"/>
      <c r="CQ2" s="416"/>
      <c r="CR2" s="416"/>
      <c r="CS2" s="416"/>
      <c r="CU2" s="219"/>
      <c r="CV2" s="219"/>
      <c r="CW2" s="219"/>
      <c r="CX2" s="219"/>
      <c r="CY2" s="219"/>
      <c r="CZ2" s="219"/>
      <c r="DA2" s="219"/>
      <c r="DB2" s="219"/>
      <c r="DC2" s="219"/>
      <c r="DD2" s="219"/>
      <c r="DE2" s="219"/>
      <c r="DF2" s="219"/>
      <c r="DG2" s="219"/>
      <c r="DH2" s="219"/>
      <c r="DI2" s="215"/>
      <c r="DJ2" s="215"/>
      <c r="DK2" s="215"/>
      <c r="DL2" s="215"/>
      <c r="DM2" s="215"/>
      <c r="DN2" s="215"/>
      <c r="DO2" s="215"/>
      <c r="DP2" s="215"/>
      <c r="DQ2" s="215"/>
      <c r="DR2" s="215"/>
      <c r="DS2" s="215"/>
      <c r="DT2" s="215"/>
      <c r="DU2" s="216"/>
      <c r="DV2" s="416"/>
      <c r="DW2" s="416"/>
      <c r="DX2" s="416"/>
      <c r="DZ2" s="219"/>
      <c r="EA2" s="219"/>
      <c r="EB2" s="219"/>
      <c r="EC2" s="219"/>
      <c r="ED2" s="219"/>
      <c r="EE2" s="219"/>
      <c r="EF2" s="219"/>
      <c r="EG2" s="219"/>
      <c r="EH2" s="219"/>
      <c r="EI2" s="219"/>
      <c r="EJ2" s="219"/>
      <c r="EK2" s="219"/>
      <c r="EL2" s="219"/>
      <c r="EM2" s="219"/>
      <c r="EN2" s="219"/>
      <c r="EP2" s="214"/>
      <c r="EQ2" s="215"/>
      <c r="ER2" s="215"/>
      <c r="ES2" s="215"/>
      <c r="ET2" s="215"/>
      <c r="EU2" s="215"/>
      <c r="EV2" s="215"/>
      <c r="EW2" s="215"/>
      <c r="EX2" s="215"/>
      <c r="EY2" s="215"/>
      <c r="EZ2" s="215"/>
      <c r="FA2" s="215"/>
      <c r="FB2" s="215"/>
      <c r="FC2" s="215"/>
      <c r="FD2" s="215"/>
      <c r="FE2" s="216"/>
      <c r="FF2" s="416"/>
      <c r="FG2" s="416"/>
      <c r="FH2" s="416"/>
      <c r="FI2" s="427"/>
      <c r="FJ2" s="219"/>
      <c r="FK2" s="219"/>
      <c r="FL2" s="219"/>
      <c r="FM2" s="219"/>
      <c r="FN2" s="219"/>
      <c r="FO2" s="219"/>
      <c r="FP2" s="219"/>
      <c r="FQ2" s="219"/>
      <c r="FR2" s="219"/>
      <c r="FS2" s="219"/>
      <c r="FT2" s="219"/>
      <c r="FU2" s="219"/>
      <c r="FV2" s="219"/>
      <c r="FW2" s="219"/>
      <c r="FX2" s="215"/>
      <c r="FY2" s="215"/>
      <c r="FZ2" s="215"/>
      <c r="GA2" s="215"/>
      <c r="GB2" s="215"/>
      <c r="GC2" s="215"/>
      <c r="GD2" s="215"/>
      <c r="GE2" s="215"/>
      <c r="GF2" s="215"/>
      <c r="GG2" s="215"/>
      <c r="GH2" s="215"/>
      <c r="GI2" s="215"/>
      <c r="GJ2" s="216"/>
      <c r="GK2" s="219"/>
      <c r="GL2" s="219"/>
      <c r="GM2" s="219"/>
      <c r="GO2" s="219"/>
      <c r="GP2" s="219"/>
      <c r="GQ2" s="219"/>
      <c r="GR2" s="219"/>
      <c r="GS2" s="219"/>
      <c r="GT2" s="219"/>
      <c r="GU2" s="219"/>
      <c r="GV2" s="219"/>
      <c r="GW2" s="219"/>
      <c r="GX2" s="219"/>
      <c r="GY2" s="219"/>
      <c r="GZ2" s="219"/>
      <c r="HA2" s="219"/>
      <c r="HB2" s="219"/>
      <c r="HC2" s="215"/>
      <c r="HD2" s="215"/>
      <c r="HE2" s="215"/>
      <c r="HF2" s="215"/>
      <c r="HG2" s="215"/>
      <c r="HH2" s="215"/>
      <c r="HI2" s="215"/>
      <c r="HJ2" s="215"/>
      <c r="HK2" s="215"/>
      <c r="HL2" s="215"/>
      <c r="HM2" s="215"/>
      <c r="HN2" s="215"/>
      <c r="HO2" s="216"/>
      <c r="HP2" s="219"/>
      <c r="HQ2" s="219"/>
      <c r="HR2" s="219"/>
      <c r="HT2" s="219"/>
      <c r="HU2" s="219"/>
      <c r="HV2" s="219"/>
      <c r="HW2" s="219"/>
      <c r="HX2" s="219"/>
      <c r="HY2" s="219"/>
      <c r="HZ2" s="219"/>
      <c r="IA2" s="219"/>
      <c r="IB2" s="219"/>
      <c r="IC2" s="219"/>
      <c r="ID2" s="219"/>
      <c r="IE2" s="219"/>
      <c r="IF2" s="219"/>
      <c r="IG2" s="219"/>
      <c r="IH2" s="219"/>
      <c r="IJ2" s="214"/>
      <c r="IK2" s="215"/>
      <c r="IL2" s="215"/>
      <c r="IM2" s="215"/>
      <c r="IN2" s="215"/>
      <c r="IO2" s="215"/>
      <c r="IP2" s="215"/>
      <c r="IQ2" s="215"/>
      <c r="IR2" s="215"/>
      <c r="IS2" s="215"/>
      <c r="IT2" s="215"/>
      <c r="IU2" s="215"/>
      <c r="IV2" s="215"/>
      <c r="IW2" s="215"/>
      <c r="IX2" s="215"/>
      <c r="IY2" s="216"/>
      <c r="IZ2" s="219"/>
      <c r="JA2" s="219"/>
      <c r="JB2" s="219"/>
      <c r="JD2" s="219"/>
      <c r="JE2" s="219"/>
      <c r="JF2" s="219"/>
      <c r="JG2" s="219"/>
      <c r="JH2" s="219"/>
      <c r="JI2" s="219"/>
      <c r="JJ2" s="219"/>
      <c r="JK2" s="219"/>
      <c r="JL2" s="219"/>
      <c r="JM2" s="219"/>
      <c r="JN2" s="219"/>
      <c r="JO2" s="219"/>
      <c r="JP2" s="219"/>
      <c r="JQ2" s="219"/>
      <c r="JR2" s="215"/>
      <c r="JS2" s="215"/>
      <c r="JT2" s="215"/>
      <c r="JU2" s="215"/>
      <c r="JV2" s="215"/>
      <c r="JW2" s="215"/>
      <c r="JX2" s="215"/>
      <c r="JY2" s="215"/>
      <c r="JZ2" s="215"/>
      <c r="KA2" s="215"/>
      <c r="KB2" s="215"/>
      <c r="KC2" s="215"/>
      <c r="KD2" s="216"/>
      <c r="KE2" s="219"/>
      <c r="KF2" s="219"/>
      <c r="KG2" s="219"/>
      <c r="KI2" s="219"/>
      <c r="KJ2" s="219"/>
      <c r="KK2" s="219"/>
      <c r="KL2" s="219"/>
      <c r="KM2" s="219"/>
      <c r="KN2" s="219"/>
      <c r="KO2" s="219"/>
      <c r="KP2" s="219"/>
      <c r="KQ2" s="219"/>
      <c r="KR2" s="219"/>
      <c r="KS2" s="219"/>
      <c r="KT2" s="219"/>
      <c r="KU2" s="219"/>
      <c r="KV2" s="219"/>
      <c r="KW2" s="215"/>
      <c r="KX2" s="215"/>
      <c r="KY2" s="215"/>
      <c r="KZ2" s="215"/>
      <c r="LA2" s="215"/>
      <c r="LB2" s="215"/>
      <c r="LC2" s="215"/>
      <c r="LD2" s="215"/>
      <c r="LE2" s="215"/>
      <c r="LF2" s="215"/>
      <c r="LG2" s="215"/>
      <c r="LH2" s="215"/>
      <c r="LI2" s="216"/>
      <c r="LJ2" s="219"/>
      <c r="LK2" s="219"/>
      <c r="LL2" s="219"/>
      <c r="LN2" s="219"/>
      <c r="LO2" s="219"/>
      <c r="LP2" s="219"/>
      <c r="LQ2" s="219"/>
      <c r="LR2" s="219"/>
      <c r="LS2" s="219"/>
      <c r="LT2" s="219"/>
      <c r="LU2" s="219"/>
      <c r="LV2" s="219"/>
      <c r="LW2" s="219"/>
      <c r="LX2" s="219"/>
      <c r="LY2" s="219"/>
      <c r="LZ2" s="219"/>
      <c r="MA2" s="219"/>
      <c r="MB2" s="219"/>
      <c r="MD2" s="214"/>
      <c r="ME2" s="215"/>
      <c r="MF2" s="215"/>
      <c r="MG2" s="215"/>
      <c r="MH2" s="215"/>
      <c r="MI2" s="215"/>
      <c r="MJ2" s="215"/>
      <c r="MK2" s="215"/>
      <c r="ML2" s="215"/>
      <c r="MM2" s="215"/>
      <c r="MN2" s="215"/>
      <c r="MO2" s="215"/>
      <c r="MP2" s="215"/>
      <c r="MQ2" s="215"/>
      <c r="MR2" s="215"/>
      <c r="MS2" s="216"/>
      <c r="MT2" s="219"/>
      <c r="MU2" s="219"/>
      <c r="MV2" s="219"/>
      <c r="MX2" s="219"/>
      <c r="MY2" s="219"/>
      <c r="MZ2" s="219"/>
      <c r="NA2" s="219"/>
      <c r="NB2" s="219"/>
      <c r="NC2" s="219"/>
      <c r="ND2" s="219"/>
      <c r="NE2" s="219"/>
      <c r="NF2" s="219"/>
      <c r="NG2" s="219"/>
      <c r="NH2" s="219"/>
      <c r="NI2" s="219"/>
      <c r="NJ2" s="219"/>
      <c r="NK2" s="219"/>
      <c r="NL2" s="215"/>
      <c r="NM2" s="215"/>
      <c r="NN2" s="215"/>
      <c r="NO2" s="215"/>
      <c r="NP2" s="215"/>
      <c r="NQ2" s="215"/>
      <c r="NR2" s="215"/>
      <c r="NS2" s="215"/>
      <c r="NT2" s="215"/>
      <c r="NU2" s="215"/>
      <c r="NV2" s="215"/>
      <c r="NW2" s="215"/>
      <c r="NX2" s="216"/>
      <c r="NY2" s="219"/>
      <c r="NZ2" s="219"/>
      <c r="OA2" s="219"/>
      <c r="OC2" s="219"/>
      <c r="OD2" s="219"/>
      <c r="OE2" s="219"/>
      <c r="OF2" s="219"/>
      <c r="OG2" s="219"/>
      <c r="OH2" s="219"/>
      <c r="OI2" s="219"/>
      <c r="OJ2" s="219"/>
      <c r="OK2" s="219"/>
      <c r="OL2" s="219"/>
      <c r="OM2" s="219"/>
      <c r="ON2" s="219"/>
      <c r="OO2" s="219"/>
      <c r="OP2" s="219"/>
      <c r="OQ2" s="215"/>
      <c r="OR2" s="215"/>
      <c r="OS2" s="215"/>
      <c r="OT2" s="215"/>
      <c r="OU2" s="215"/>
      <c r="OV2" s="215"/>
      <c r="OW2" s="215"/>
      <c r="OX2" s="215"/>
      <c r="OY2" s="215"/>
      <c r="OZ2" s="215"/>
      <c r="PA2" s="215"/>
      <c r="PB2" s="215"/>
      <c r="PC2" s="216"/>
      <c r="PD2" s="219"/>
      <c r="PE2" s="219"/>
      <c r="PF2" s="219"/>
      <c r="PH2" s="219"/>
      <c r="PI2" s="219"/>
      <c r="PJ2" s="219"/>
      <c r="PK2" s="219"/>
      <c r="PL2" s="219"/>
      <c r="PM2" s="219"/>
      <c r="PN2" s="219"/>
      <c r="PO2" s="219"/>
      <c r="PP2" s="219"/>
      <c r="PQ2" s="219"/>
      <c r="PR2" s="219"/>
      <c r="PS2" s="219"/>
      <c r="PT2" s="219"/>
      <c r="PU2" s="219"/>
    </row>
    <row r="3" spans="2:441" s="212" customFormat="1" ht="65.099999999999994" customHeight="1">
      <c r="B3" s="710" t="s">
        <v>138</v>
      </c>
      <c r="C3" s="711"/>
      <c r="D3" s="380"/>
      <c r="E3" s="223" t="s">
        <v>139</v>
      </c>
      <c r="F3" s="224" t="s">
        <v>3</v>
      </c>
      <c r="G3" s="225" t="s">
        <v>5</v>
      </c>
      <c r="H3" s="224" t="s">
        <v>140</v>
      </c>
      <c r="I3" s="225" t="s">
        <v>141</v>
      </c>
      <c r="J3" s="226" t="s">
        <v>8</v>
      </c>
      <c r="K3" s="226" t="s">
        <v>9</v>
      </c>
      <c r="L3" s="226" t="s">
        <v>10</v>
      </c>
      <c r="M3" s="226" t="s">
        <v>11</v>
      </c>
      <c r="N3" s="227"/>
      <c r="O3" s="225" t="s">
        <v>142</v>
      </c>
      <c r="P3" s="226" t="s">
        <v>8</v>
      </c>
      <c r="Q3" s="226" t="s">
        <v>9</v>
      </c>
      <c r="R3" s="226" t="s">
        <v>10</v>
      </c>
      <c r="S3" s="226" t="s">
        <v>11</v>
      </c>
      <c r="T3" s="216"/>
      <c r="U3" s="224" t="s">
        <v>143</v>
      </c>
      <c r="V3" s="225" t="s">
        <v>144</v>
      </c>
      <c r="W3" s="226" t="s">
        <v>8</v>
      </c>
      <c r="X3" s="226" t="s">
        <v>9</v>
      </c>
      <c r="Y3" s="226" t="s">
        <v>10</v>
      </c>
      <c r="Z3" s="226" t="s">
        <v>11</v>
      </c>
      <c r="AA3" s="227"/>
      <c r="AB3" s="225" t="s">
        <v>145</v>
      </c>
      <c r="AC3" s="226" t="s">
        <v>8</v>
      </c>
      <c r="AD3" s="226" t="s">
        <v>9</v>
      </c>
      <c r="AE3" s="226" t="s">
        <v>10</v>
      </c>
      <c r="AF3" s="226" t="s">
        <v>11</v>
      </c>
      <c r="AG3" s="231"/>
      <c r="AH3" s="224" t="s">
        <v>146</v>
      </c>
      <c r="AI3" s="225" t="s">
        <v>147</v>
      </c>
      <c r="AJ3" s="226" t="s">
        <v>8</v>
      </c>
      <c r="AK3" s="226" t="s">
        <v>9</v>
      </c>
      <c r="AL3" s="226" t="s">
        <v>10</v>
      </c>
      <c r="AM3" s="226" t="s">
        <v>11</v>
      </c>
      <c r="AN3" s="227"/>
      <c r="AO3" s="225" t="s">
        <v>148</v>
      </c>
      <c r="AP3" s="226" t="s">
        <v>8</v>
      </c>
      <c r="AQ3" s="226" t="s">
        <v>9</v>
      </c>
      <c r="AR3" s="226" t="s">
        <v>10</v>
      </c>
      <c r="AS3" s="226" t="s">
        <v>11</v>
      </c>
      <c r="AT3" s="230"/>
      <c r="AU3" s="406" t="s">
        <v>6</v>
      </c>
      <c r="AV3" s="222"/>
      <c r="AW3" s="223" t="s">
        <v>149</v>
      </c>
      <c r="AX3" s="223" t="s">
        <v>150</v>
      </c>
      <c r="AY3" s="224" t="s">
        <v>140</v>
      </c>
      <c r="AZ3" s="225" t="s">
        <v>141</v>
      </c>
      <c r="BA3" s="226" t="s">
        <v>8</v>
      </c>
      <c r="BB3" s="226" t="s">
        <v>9</v>
      </c>
      <c r="BC3" s="226" t="s">
        <v>10</v>
      </c>
      <c r="BD3" s="226" t="s">
        <v>11</v>
      </c>
      <c r="BE3" s="227"/>
      <c r="BF3" s="225" t="s">
        <v>142</v>
      </c>
      <c r="BG3" s="226" t="s">
        <v>8</v>
      </c>
      <c r="BH3" s="226" t="s">
        <v>9</v>
      </c>
      <c r="BI3" s="226" t="s">
        <v>10</v>
      </c>
      <c r="BJ3" s="226" t="s">
        <v>11</v>
      </c>
      <c r="BK3" s="216"/>
      <c r="BL3" s="417" t="s">
        <v>151</v>
      </c>
      <c r="BM3" s="418" t="s">
        <v>152</v>
      </c>
      <c r="BN3" s="419" t="s">
        <v>153</v>
      </c>
      <c r="BO3" s="229"/>
      <c r="BP3" s="398" t="s">
        <v>2</v>
      </c>
      <c r="BQ3" s="395" t="s">
        <v>154</v>
      </c>
      <c r="BR3" s="228" t="s">
        <v>155</v>
      </c>
      <c r="BS3" s="226" t="s">
        <v>8</v>
      </c>
      <c r="BT3" s="226" t="s">
        <v>9</v>
      </c>
      <c r="BU3" s="226" t="s">
        <v>10</v>
      </c>
      <c r="BV3" s="226" t="s">
        <v>11</v>
      </c>
      <c r="BW3" s="227"/>
      <c r="BX3" s="228" t="s">
        <v>156</v>
      </c>
      <c r="BY3" s="226" t="s">
        <v>8</v>
      </c>
      <c r="BZ3" s="226" t="s">
        <v>9</v>
      </c>
      <c r="CA3" s="226" t="s">
        <v>10</v>
      </c>
      <c r="CB3" s="226" t="s">
        <v>11</v>
      </c>
      <c r="CC3" s="226"/>
      <c r="CD3" s="224" t="s">
        <v>143</v>
      </c>
      <c r="CE3" s="225" t="s">
        <v>144</v>
      </c>
      <c r="CF3" s="226" t="s">
        <v>8</v>
      </c>
      <c r="CG3" s="226" t="s">
        <v>9</v>
      </c>
      <c r="CH3" s="226" t="s">
        <v>10</v>
      </c>
      <c r="CI3" s="226" t="s">
        <v>11</v>
      </c>
      <c r="CJ3" s="227"/>
      <c r="CK3" s="225" t="s">
        <v>145</v>
      </c>
      <c r="CL3" s="226" t="s">
        <v>8</v>
      </c>
      <c r="CM3" s="226" t="s">
        <v>9</v>
      </c>
      <c r="CN3" s="226" t="s">
        <v>10</v>
      </c>
      <c r="CO3" s="226" t="s">
        <v>11</v>
      </c>
      <c r="CP3" s="230"/>
      <c r="CQ3" s="417" t="s">
        <v>157</v>
      </c>
      <c r="CR3" s="418" t="s">
        <v>158</v>
      </c>
      <c r="CS3" s="419" t="s">
        <v>159</v>
      </c>
      <c r="CT3" s="229"/>
      <c r="CU3" s="398" t="s">
        <v>2</v>
      </c>
      <c r="CV3" s="395" t="s">
        <v>160</v>
      </c>
      <c r="CW3" s="228" t="s">
        <v>161</v>
      </c>
      <c r="CX3" s="226" t="s">
        <v>8</v>
      </c>
      <c r="CY3" s="226" t="s">
        <v>9</v>
      </c>
      <c r="CZ3" s="226" t="s">
        <v>10</v>
      </c>
      <c r="DA3" s="226" t="s">
        <v>11</v>
      </c>
      <c r="DB3" s="227"/>
      <c r="DC3" s="228" t="s">
        <v>162</v>
      </c>
      <c r="DD3" s="226" t="s">
        <v>8</v>
      </c>
      <c r="DE3" s="226" t="s">
        <v>9</v>
      </c>
      <c r="DF3" s="226" t="s">
        <v>10</v>
      </c>
      <c r="DG3" s="226" t="s">
        <v>11</v>
      </c>
      <c r="DH3" s="231"/>
      <c r="DI3" s="224" t="s">
        <v>146</v>
      </c>
      <c r="DJ3" s="225" t="s">
        <v>147</v>
      </c>
      <c r="DK3" s="226" t="s">
        <v>8</v>
      </c>
      <c r="DL3" s="226" t="s">
        <v>9</v>
      </c>
      <c r="DM3" s="226" t="s">
        <v>10</v>
      </c>
      <c r="DN3" s="226" t="s">
        <v>11</v>
      </c>
      <c r="DO3" s="227"/>
      <c r="DP3" s="225" t="s">
        <v>148</v>
      </c>
      <c r="DQ3" s="226" t="s">
        <v>8</v>
      </c>
      <c r="DR3" s="226" t="s">
        <v>9</v>
      </c>
      <c r="DS3" s="226" t="s">
        <v>10</v>
      </c>
      <c r="DT3" s="226" t="s">
        <v>11</v>
      </c>
      <c r="DU3" s="230"/>
      <c r="DV3" s="417" t="s">
        <v>163</v>
      </c>
      <c r="DW3" s="418" t="s">
        <v>164</v>
      </c>
      <c r="DX3" s="419" t="s">
        <v>165</v>
      </c>
      <c r="DY3" s="229"/>
      <c r="DZ3" s="398" t="s">
        <v>2</v>
      </c>
      <c r="EA3" s="395" t="s">
        <v>166</v>
      </c>
      <c r="EB3" s="228" t="s">
        <v>167</v>
      </c>
      <c r="EC3" s="226" t="s">
        <v>8</v>
      </c>
      <c r="ED3" s="226" t="s">
        <v>9</v>
      </c>
      <c r="EE3" s="226" t="s">
        <v>10</v>
      </c>
      <c r="EF3" s="226" t="s">
        <v>11</v>
      </c>
      <c r="EG3" s="227"/>
      <c r="EH3" s="228" t="s">
        <v>168</v>
      </c>
      <c r="EI3" s="226" t="s">
        <v>8</v>
      </c>
      <c r="EJ3" s="226" t="s">
        <v>9</v>
      </c>
      <c r="EK3" s="226" t="s">
        <v>10</v>
      </c>
      <c r="EL3" s="226" t="s">
        <v>11</v>
      </c>
      <c r="EM3" s="231"/>
      <c r="EN3" s="231"/>
      <c r="EO3" s="406" t="s">
        <v>17</v>
      </c>
      <c r="EP3" s="222"/>
      <c r="EQ3" s="223" t="s">
        <v>149</v>
      </c>
      <c r="ER3" s="223" t="s">
        <v>150</v>
      </c>
      <c r="ES3" s="224" t="s">
        <v>140</v>
      </c>
      <c r="ET3" s="225" t="s">
        <v>141</v>
      </c>
      <c r="EU3" s="226" t="s">
        <v>8</v>
      </c>
      <c r="EV3" s="226" t="s">
        <v>9</v>
      </c>
      <c r="EW3" s="226" t="s">
        <v>10</v>
      </c>
      <c r="EX3" s="226" t="s">
        <v>11</v>
      </c>
      <c r="EY3" s="227"/>
      <c r="EZ3" s="225" t="s">
        <v>142</v>
      </c>
      <c r="FA3" s="226" t="s">
        <v>8</v>
      </c>
      <c r="FB3" s="226" t="s">
        <v>9</v>
      </c>
      <c r="FC3" s="226" t="s">
        <v>10</v>
      </c>
      <c r="FD3" s="226" t="s">
        <v>11</v>
      </c>
      <c r="FE3" s="216"/>
      <c r="FF3" s="417" t="s">
        <v>151</v>
      </c>
      <c r="FG3" s="418" t="s">
        <v>152</v>
      </c>
      <c r="FH3" s="419" t="s">
        <v>153</v>
      </c>
      <c r="FI3" s="428"/>
      <c r="FJ3" s="398" t="s">
        <v>2</v>
      </c>
      <c r="FK3" s="395" t="s">
        <v>154</v>
      </c>
      <c r="FL3" s="228" t="s">
        <v>155</v>
      </c>
      <c r="FM3" s="226" t="s">
        <v>8</v>
      </c>
      <c r="FN3" s="226" t="s">
        <v>9</v>
      </c>
      <c r="FO3" s="226" t="s">
        <v>10</v>
      </c>
      <c r="FP3" s="226" t="s">
        <v>11</v>
      </c>
      <c r="FQ3" s="227"/>
      <c r="FR3" s="228" t="s">
        <v>156</v>
      </c>
      <c r="FS3" s="226" t="s">
        <v>8</v>
      </c>
      <c r="FT3" s="226" t="s">
        <v>9</v>
      </c>
      <c r="FU3" s="226" t="s">
        <v>10</v>
      </c>
      <c r="FV3" s="226" t="s">
        <v>11</v>
      </c>
      <c r="FW3" s="226"/>
      <c r="FX3" s="224" t="s">
        <v>143</v>
      </c>
      <c r="FY3" s="225" t="s">
        <v>144</v>
      </c>
      <c r="FZ3" s="226" t="s">
        <v>8</v>
      </c>
      <c r="GA3" s="226" t="s">
        <v>9</v>
      </c>
      <c r="GB3" s="226" t="s">
        <v>10</v>
      </c>
      <c r="GC3" s="226" t="s">
        <v>11</v>
      </c>
      <c r="GD3" s="227"/>
      <c r="GE3" s="225" t="s">
        <v>145</v>
      </c>
      <c r="GF3" s="226" t="s">
        <v>8</v>
      </c>
      <c r="GG3" s="226" t="s">
        <v>9</v>
      </c>
      <c r="GH3" s="226" t="s">
        <v>10</v>
      </c>
      <c r="GI3" s="226" t="s">
        <v>11</v>
      </c>
      <c r="GJ3" s="230"/>
      <c r="GK3" s="395" t="s">
        <v>157</v>
      </c>
      <c r="GL3" s="396" t="s">
        <v>158</v>
      </c>
      <c r="GM3" s="397" t="s">
        <v>159</v>
      </c>
      <c r="GN3" s="229"/>
      <c r="GO3" s="398" t="s">
        <v>2</v>
      </c>
      <c r="GP3" s="395" t="s">
        <v>160</v>
      </c>
      <c r="GQ3" s="228" t="s">
        <v>161</v>
      </c>
      <c r="GR3" s="226" t="s">
        <v>8</v>
      </c>
      <c r="GS3" s="226" t="s">
        <v>9</v>
      </c>
      <c r="GT3" s="226" t="s">
        <v>10</v>
      </c>
      <c r="GU3" s="226" t="s">
        <v>11</v>
      </c>
      <c r="GV3" s="227"/>
      <c r="GW3" s="228" t="s">
        <v>162</v>
      </c>
      <c r="GX3" s="226" t="s">
        <v>8</v>
      </c>
      <c r="GY3" s="226" t="s">
        <v>9</v>
      </c>
      <c r="GZ3" s="226" t="s">
        <v>10</v>
      </c>
      <c r="HA3" s="226" t="s">
        <v>11</v>
      </c>
      <c r="HB3" s="231"/>
      <c r="HC3" s="224" t="s">
        <v>146</v>
      </c>
      <c r="HD3" s="225" t="s">
        <v>147</v>
      </c>
      <c r="HE3" s="226" t="s">
        <v>8</v>
      </c>
      <c r="HF3" s="226" t="s">
        <v>9</v>
      </c>
      <c r="HG3" s="226" t="s">
        <v>10</v>
      </c>
      <c r="HH3" s="226" t="s">
        <v>11</v>
      </c>
      <c r="HI3" s="227"/>
      <c r="HJ3" s="225" t="s">
        <v>148</v>
      </c>
      <c r="HK3" s="226" t="s">
        <v>8</v>
      </c>
      <c r="HL3" s="226" t="s">
        <v>9</v>
      </c>
      <c r="HM3" s="226" t="s">
        <v>10</v>
      </c>
      <c r="HN3" s="226" t="s">
        <v>11</v>
      </c>
      <c r="HO3" s="230"/>
      <c r="HP3" s="395" t="s">
        <v>163</v>
      </c>
      <c r="HQ3" s="396" t="s">
        <v>164</v>
      </c>
      <c r="HR3" s="397" t="s">
        <v>165</v>
      </c>
      <c r="HS3" s="229"/>
      <c r="HT3" s="398" t="s">
        <v>2</v>
      </c>
      <c r="HU3" s="395" t="s">
        <v>166</v>
      </c>
      <c r="HV3" s="228" t="s">
        <v>167</v>
      </c>
      <c r="HW3" s="226" t="s">
        <v>8</v>
      </c>
      <c r="HX3" s="226" t="s">
        <v>9</v>
      </c>
      <c r="HY3" s="226" t="s">
        <v>10</v>
      </c>
      <c r="HZ3" s="226" t="s">
        <v>11</v>
      </c>
      <c r="IA3" s="227"/>
      <c r="IB3" s="228" t="s">
        <v>168</v>
      </c>
      <c r="IC3" s="226" t="s">
        <v>8</v>
      </c>
      <c r="ID3" s="226" t="s">
        <v>9</v>
      </c>
      <c r="IE3" s="226" t="s">
        <v>10</v>
      </c>
      <c r="IF3" s="226" t="s">
        <v>11</v>
      </c>
      <c r="IG3" s="231"/>
      <c r="IH3" s="231"/>
      <c r="II3" s="406" t="s">
        <v>18</v>
      </c>
      <c r="IJ3" s="222"/>
      <c r="IK3" s="223" t="s">
        <v>149</v>
      </c>
      <c r="IL3" s="223" t="s">
        <v>150</v>
      </c>
      <c r="IM3" s="224" t="s">
        <v>140</v>
      </c>
      <c r="IN3" s="225" t="s">
        <v>141</v>
      </c>
      <c r="IO3" s="226" t="s">
        <v>8</v>
      </c>
      <c r="IP3" s="226" t="s">
        <v>9</v>
      </c>
      <c r="IQ3" s="226" t="s">
        <v>10</v>
      </c>
      <c r="IR3" s="226" t="s">
        <v>11</v>
      </c>
      <c r="IS3" s="227"/>
      <c r="IT3" s="225" t="s">
        <v>142</v>
      </c>
      <c r="IU3" s="226" t="s">
        <v>8</v>
      </c>
      <c r="IV3" s="226" t="s">
        <v>9</v>
      </c>
      <c r="IW3" s="226" t="s">
        <v>10</v>
      </c>
      <c r="IX3" s="226" t="s">
        <v>11</v>
      </c>
      <c r="IY3" s="216"/>
      <c r="IZ3" s="395" t="s">
        <v>151</v>
      </c>
      <c r="JA3" s="396" t="s">
        <v>152</v>
      </c>
      <c r="JB3" s="397" t="s">
        <v>153</v>
      </c>
      <c r="JC3" s="229"/>
      <c r="JD3" s="398" t="s">
        <v>2</v>
      </c>
      <c r="JE3" s="395" t="s">
        <v>154</v>
      </c>
      <c r="JF3" s="228" t="s">
        <v>155</v>
      </c>
      <c r="JG3" s="226" t="s">
        <v>8</v>
      </c>
      <c r="JH3" s="226" t="s">
        <v>9</v>
      </c>
      <c r="JI3" s="226" t="s">
        <v>10</v>
      </c>
      <c r="JJ3" s="226" t="s">
        <v>11</v>
      </c>
      <c r="JK3" s="227"/>
      <c r="JL3" s="228" t="s">
        <v>156</v>
      </c>
      <c r="JM3" s="226" t="s">
        <v>8</v>
      </c>
      <c r="JN3" s="226" t="s">
        <v>9</v>
      </c>
      <c r="JO3" s="226" t="s">
        <v>10</v>
      </c>
      <c r="JP3" s="226" t="s">
        <v>11</v>
      </c>
      <c r="JQ3" s="226"/>
      <c r="JR3" s="224" t="s">
        <v>143</v>
      </c>
      <c r="JS3" s="225" t="s">
        <v>144</v>
      </c>
      <c r="JT3" s="226" t="s">
        <v>8</v>
      </c>
      <c r="JU3" s="226" t="s">
        <v>9</v>
      </c>
      <c r="JV3" s="226" t="s">
        <v>10</v>
      </c>
      <c r="JW3" s="226" t="s">
        <v>11</v>
      </c>
      <c r="JX3" s="227"/>
      <c r="JY3" s="225" t="s">
        <v>145</v>
      </c>
      <c r="JZ3" s="226" t="s">
        <v>8</v>
      </c>
      <c r="KA3" s="226" t="s">
        <v>9</v>
      </c>
      <c r="KB3" s="226" t="s">
        <v>10</v>
      </c>
      <c r="KC3" s="226" t="s">
        <v>11</v>
      </c>
      <c r="KD3" s="230"/>
      <c r="KE3" s="395" t="s">
        <v>157</v>
      </c>
      <c r="KF3" s="396" t="s">
        <v>158</v>
      </c>
      <c r="KG3" s="397" t="s">
        <v>159</v>
      </c>
      <c r="KH3" s="229"/>
      <c r="KI3" s="398" t="s">
        <v>2</v>
      </c>
      <c r="KJ3" s="395" t="s">
        <v>160</v>
      </c>
      <c r="KK3" s="228" t="s">
        <v>161</v>
      </c>
      <c r="KL3" s="226" t="s">
        <v>8</v>
      </c>
      <c r="KM3" s="226" t="s">
        <v>9</v>
      </c>
      <c r="KN3" s="226" t="s">
        <v>10</v>
      </c>
      <c r="KO3" s="226" t="s">
        <v>11</v>
      </c>
      <c r="KP3" s="227"/>
      <c r="KQ3" s="228" t="s">
        <v>162</v>
      </c>
      <c r="KR3" s="226" t="s">
        <v>8</v>
      </c>
      <c r="KS3" s="226" t="s">
        <v>9</v>
      </c>
      <c r="KT3" s="226" t="s">
        <v>10</v>
      </c>
      <c r="KU3" s="226" t="s">
        <v>11</v>
      </c>
      <c r="KV3" s="231"/>
      <c r="KW3" s="224" t="s">
        <v>146</v>
      </c>
      <c r="KX3" s="225" t="s">
        <v>147</v>
      </c>
      <c r="KY3" s="226" t="s">
        <v>8</v>
      </c>
      <c r="KZ3" s="226" t="s">
        <v>9</v>
      </c>
      <c r="LA3" s="226" t="s">
        <v>10</v>
      </c>
      <c r="LB3" s="226" t="s">
        <v>11</v>
      </c>
      <c r="LC3" s="227"/>
      <c r="LD3" s="225" t="s">
        <v>148</v>
      </c>
      <c r="LE3" s="226" t="s">
        <v>8</v>
      </c>
      <c r="LF3" s="226" t="s">
        <v>9</v>
      </c>
      <c r="LG3" s="226" t="s">
        <v>10</v>
      </c>
      <c r="LH3" s="226" t="s">
        <v>11</v>
      </c>
      <c r="LI3" s="230"/>
      <c r="LJ3" s="395" t="s">
        <v>163</v>
      </c>
      <c r="LK3" s="396" t="s">
        <v>164</v>
      </c>
      <c r="LL3" s="397" t="s">
        <v>165</v>
      </c>
      <c r="LM3" s="229"/>
      <c r="LN3" s="398" t="s">
        <v>2</v>
      </c>
      <c r="LO3" s="395" t="s">
        <v>166</v>
      </c>
      <c r="LP3" s="228" t="s">
        <v>167</v>
      </c>
      <c r="LQ3" s="226" t="s">
        <v>8</v>
      </c>
      <c r="LR3" s="226" t="s">
        <v>9</v>
      </c>
      <c r="LS3" s="226" t="s">
        <v>10</v>
      </c>
      <c r="LT3" s="226" t="s">
        <v>11</v>
      </c>
      <c r="LU3" s="227"/>
      <c r="LV3" s="228" t="s">
        <v>168</v>
      </c>
      <c r="LW3" s="226" t="s">
        <v>8</v>
      </c>
      <c r="LX3" s="226" t="s">
        <v>9</v>
      </c>
      <c r="LY3" s="226" t="s">
        <v>10</v>
      </c>
      <c r="LZ3" s="226" t="s">
        <v>11</v>
      </c>
      <c r="MA3" s="231"/>
      <c r="MB3" s="231"/>
      <c r="MC3" s="406" t="s">
        <v>169</v>
      </c>
      <c r="MD3" s="222"/>
      <c r="ME3" s="223" t="s">
        <v>149</v>
      </c>
      <c r="MF3" s="223" t="s">
        <v>150</v>
      </c>
      <c r="MG3" s="224" t="s">
        <v>140</v>
      </c>
      <c r="MH3" s="225" t="s">
        <v>141</v>
      </c>
      <c r="MI3" s="226" t="s">
        <v>8</v>
      </c>
      <c r="MJ3" s="226" t="s">
        <v>9</v>
      </c>
      <c r="MK3" s="226" t="s">
        <v>10</v>
      </c>
      <c r="ML3" s="226" t="s">
        <v>11</v>
      </c>
      <c r="MM3" s="227"/>
      <c r="MN3" s="225" t="s">
        <v>142</v>
      </c>
      <c r="MO3" s="226" t="s">
        <v>8</v>
      </c>
      <c r="MP3" s="226" t="s">
        <v>9</v>
      </c>
      <c r="MQ3" s="226" t="s">
        <v>10</v>
      </c>
      <c r="MR3" s="226" t="s">
        <v>11</v>
      </c>
      <c r="MS3" s="216"/>
      <c r="MT3" s="395" t="s">
        <v>151</v>
      </c>
      <c r="MU3" s="396" t="s">
        <v>152</v>
      </c>
      <c r="MV3" s="397" t="s">
        <v>153</v>
      </c>
      <c r="MW3" s="229"/>
      <c r="MX3" s="398" t="s">
        <v>2</v>
      </c>
      <c r="MY3" s="395" t="s">
        <v>154</v>
      </c>
      <c r="MZ3" s="228" t="s">
        <v>155</v>
      </c>
      <c r="NA3" s="226" t="s">
        <v>8</v>
      </c>
      <c r="NB3" s="226" t="s">
        <v>9</v>
      </c>
      <c r="NC3" s="226" t="s">
        <v>10</v>
      </c>
      <c r="ND3" s="226" t="s">
        <v>11</v>
      </c>
      <c r="NE3" s="227"/>
      <c r="NF3" s="228" t="s">
        <v>156</v>
      </c>
      <c r="NG3" s="226" t="s">
        <v>8</v>
      </c>
      <c r="NH3" s="226" t="s">
        <v>9</v>
      </c>
      <c r="NI3" s="226" t="s">
        <v>10</v>
      </c>
      <c r="NJ3" s="226" t="s">
        <v>11</v>
      </c>
      <c r="NK3" s="226"/>
      <c r="NL3" s="224" t="s">
        <v>143</v>
      </c>
      <c r="NM3" s="225" t="s">
        <v>144</v>
      </c>
      <c r="NN3" s="226" t="s">
        <v>8</v>
      </c>
      <c r="NO3" s="226" t="s">
        <v>9</v>
      </c>
      <c r="NP3" s="226" t="s">
        <v>10</v>
      </c>
      <c r="NQ3" s="226" t="s">
        <v>11</v>
      </c>
      <c r="NR3" s="227"/>
      <c r="NS3" s="225" t="s">
        <v>145</v>
      </c>
      <c r="NT3" s="226" t="s">
        <v>8</v>
      </c>
      <c r="NU3" s="226" t="s">
        <v>9</v>
      </c>
      <c r="NV3" s="226" t="s">
        <v>10</v>
      </c>
      <c r="NW3" s="226" t="s">
        <v>11</v>
      </c>
      <c r="NX3" s="230"/>
      <c r="NY3" s="395" t="s">
        <v>157</v>
      </c>
      <c r="NZ3" s="396" t="s">
        <v>158</v>
      </c>
      <c r="OA3" s="397" t="s">
        <v>159</v>
      </c>
      <c r="OB3" s="229"/>
      <c r="OC3" s="398" t="s">
        <v>2</v>
      </c>
      <c r="OD3" s="395" t="s">
        <v>160</v>
      </c>
      <c r="OE3" s="228" t="s">
        <v>161</v>
      </c>
      <c r="OF3" s="226" t="s">
        <v>8</v>
      </c>
      <c r="OG3" s="226" t="s">
        <v>9</v>
      </c>
      <c r="OH3" s="226" t="s">
        <v>10</v>
      </c>
      <c r="OI3" s="226" t="s">
        <v>11</v>
      </c>
      <c r="OJ3" s="227"/>
      <c r="OK3" s="228" t="s">
        <v>162</v>
      </c>
      <c r="OL3" s="226" t="s">
        <v>8</v>
      </c>
      <c r="OM3" s="226" t="s">
        <v>9</v>
      </c>
      <c r="ON3" s="226" t="s">
        <v>10</v>
      </c>
      <c r="OO3" s="226" t="s">
        <v>11</v>
      </c>
      <c r="OP3" s="231"/>
      <c r="OQ3" s="224" t="s">
        <v>146</v>
      </c>
      <c r="OR3" s="225" t="s">
        <v>147</v>
      </c>
      <c r="OS3" s="226" t="s">
        <v>8</v>
      </c>
      <c r="OT3" s="226" t="s">
        <v>9</v>
      </c>
      <c r="OU3" s="226" t="s">
        <v>10</v>
      </c>
      <c r="OV3" s="226" t="s">
        <v>11</v>
      </c>
      <c r="OW3" s="227"/>
      <c r="OX3" s="225" t="s">
        <v>148</v>
      </c>
      <c r="OY3" s="226" t="s">
        <v>8</v>
      </c>
      <c r="OZ3" s="226" t="s">
        <v>9</v>
      </c>
      <c r="PA3" s="226" t="s">
        <v>10</v>
      </c>
      <c r="PB3" s="226" t="s">
        <v>11</v>
      </c>
      <c r="PC3" s="230"/>
      <c r="PD3" s="395" t="s">
        <v>163</v>
      </c>
      <c r="PE3" s="396" t="s">
        <v>164</v>
      </c>
      <c r="PF3" s="397" t="s">
        <v>165</v>
      </c>
      <c r="PG3" s="229"/>
      <c r="PH3" s="398" t="s">
        <v>2</v>
      </c>
      <c r="PI3" s="395" t="s">
        <v>166</v>
      </c>
      <c r="PJ3" s="228" t="s">
        <v>167</v>
      </c>
      <c r="PK3" s="226" t="s">
        <v>8</v>
      </c>
      <c r="PL3" s="226" t="s">
        <v>9</v>
      </c>
      <c r="PM3" s="226" t="s">
        <v>10</v>
      </c>
      <c r="PN3" s="226" t="s">
        <v>11</v>
      </c>
      <c r="PO3" s="227"/>
      <c r="PP3" s="228" t="s">
        <v>168</v>
      </c>
      <c r="PQ3" s="226" t="s">
        <v>8</v>
      </c>
      <c r="PR3" s="226" t="s">
        <v>9</v>
      </c>
      <c r="PS3" s="226" t="s">
        <v>10</v>
      </c>
      <c r="PT3" s="226" t="s">
        <v>11</v>
      </c>
      <c r="PU3" s="231"/>
      <c r="PV3" s="406" t="s">
        <v>170</v>
      </c>
      <c r="PY3" s="302"/>
    </row>
    <row r="4" spans="2:441" s="212" customFormat="1" ht="20.25" customHeight="1">
      <c r="B4" s="712" t="s">
        <v>20</v>
      </c>
      <c r="C4" s="713"/>
      <c r="D4" s="384"/>
      <c r="E4" s="576">
        <f>AW4+EQ4+IK4+ME4</f>
        <v>99</v>
      </c>
      <c r="F4" s="576">
        <f>AX4+ER4+IL4+MF4</f>
        <v>34</v>
      </c>
      <c r="G4" s="576">
        <f t="shared" ref="G4" si="0">E4-F4</f>
        <v>65</v>
      </c>
      <c r="H4" s="576">
        <f>AY4+ES4+IM4+MG4</f>
        <v>25</v>
      </c>
      <c r="I4" s="576">
        <f t="shared" ref="I4" si="1">AZ4+ET4+IN4+MH4</f>
        <v>72</v>
      </c>
      <c r="J4" s="576">
        <f t="shared" ref="J4" si="2">BA4+EU4+IO4+MI4</f>
        <v>19</v>
      </c>
      <c r="K4" s="576">
        <f t="shared" ref="K4" si="3">BB4+EV4+IP4+MJ4</f>
        <v>8</v>
      </c>
      <c r="L4" s="576">
        <f t="shared" ref="L4" si="4">BC4+EW4+IQ4+MK4</f>
        <v>20</v>
      </c>
      <c r="M4" s="576">
        <f t="shared" ref="M4" si="5">BD4+EX4+IR4+ML4</f>
        <v>25</v>
      </c>
      <c r="N4" s="215"/>
      <c r="O4" s="576">
        <f t="shared" ref="O4" si="6">BF4+EZ4+IT4+MN4</f>
        <v>6</v>
      </c>
      <c r="P4" s="576">
        <f t="shared" ref="P4" si="7">BG4+FA4+IU4+MO4</f>
        <v>0</v>
      </c>
      <c r="Q4" s="576">
        <f t="shared" ref="Q4" si="8">BH4+FB4+IV4+MP4</f>
        <v>1</v>
      </c>
      <c r="R4" s="576">
        <f t="shared" ref="R4" si="9">BI4+FC4+IW4+MQ4</f>
        <v>2</v>
      </c>
      <c r="S4" s="576">
        <f t="shared" ref="S4" si="10">BJ4+FD4+IX4+MR4</f>
        <v>3</v>
      </c>
      <c r="T4" s="408"/>
      <c r="U4" s="576">
        <f>CD4+FX4+JR4+NL4</f>
        <v>0</v>
      </c>
      <c r="V4" s="576">
        <f t="shared" ref="V4" si="11">CE4+FY4+JS4+NM4</f>
        <v>2</v>
      </c>
      <c r="W4" s="576">
        <f t="shared" ref="W4" si="12">CF4+FZ4+JT4+NN4</f>
        <v>2</v>
      </c>
      <c r="X4" s="576">
        <f t="shared" ref="X4" si="13">CG4+GA4+JU4+NO4</f>
        <v>0</v>
      </c>
      <c r="Y4" s="576">
        <f t="shared" ref="Y4" si="14">CH4+GB4+JV4+NP4</f>
        <v>0</v>
      </c>
      <c r="Z4" s="576">
        <f t="shared" ref="Z4" si="15">CI4+GC4+JW4+NQ4</f>
        <v>0</v>
      </c>
      <c r="AA4" s="215"/>
      <c r="AB4" s="576">
        <f>CK4+GE4+JY4+NS4</f>
        <v>3</v>
      </c>
      <c r="AC4" s="576">
        <f t="shared" ref="AC4" si="16">CL4+GF4+JZ4+NT4</f>
        <v>3</v>
      </c>
      <c r="AD4" s="576">
        <f t="shared" ref="AD4" si="17">CM4+GG4+KA4+NU4</f>
        <v>0</v>
      </c>
      <c r="AE4" s="576">
        <f t="shared" ref="AE4" si="18">CN4+GH4+KB4+NV4</f>
        <v>0</v>
      </c>
      <c r="AF4" s="576">
        <f t="shared" ref="AF4" si="19">CO4+GI4+KC4+NW4</f>
        <v>0</v>
      </c>
      <c r="AG4" s="219"/>
      <c r="AH4" s="576">
        <f>DI4+HC4+KW4+OQ4</f>
        <v>0</v>
      </c>
      <c r="AI4" s="576">
        <f t="shared" ref="AI4" si="20">DJ4+HD4+KX4+OR4</f>
        <v>0</v>
      </c>
      <c r="AJ4" s="576">
        <f t="shared" ref="AJ4" si="21">DK4+HE4+KY4+OS4</f>
        <v>0</v>
      </c>
      <c r="AK4" s="576">
        <f t="shared" ref="AK4" si="22">DL4+HF4+KZ4+OT4</f>
        <v>0</v>
      </c>
      <c r="AL4" s="576">
        <f t="shared" ref="AL4" si="23">DM4+HG4+LA4+OU4</f>
        <v>0</v>
      </c>
      <c r="AM4" s="576">
        <f t="shared" ref="AM4" si="24">DN4+HH4+LB4+OV4</f>
        <v>0</v>
      </c>
      <c r="AN4" s="215"/>
      <c r="AO4" s="576">
        <f t="shared" ref="AO4" si="25">DP4+HJ4+LD4+OX4</f>
        <v>0</v>
      </c>
      <c r="AP4" s="576">
        <f t="shared" ref="AP4" si="26">DQ4+HK4+LE4+OY4</f>
        <v>0</v>
      </c>
      <c r="AQ4" s="576">
        <f t="shared" ref="AQ4" si="27">DR4+HL4+LF4+OZ4</f>
        <v>0</v>
      </c>
      <c r="AR4" s="576">
        <f t="shared" ref="AR4" si="28">DS4+HM4+LG4+PA4</f>
        <v>0</v>
      </c>
      <c r="AS4" s="576">
        <f t="shared" ref="AS4" si="29">DT4+HN4+LH4+PB4</f>
        <v>0</v>
      </c>
      <c r="AT4" s="230"/>
      <c r="AU4" s="241">
        <v>0.05</v>
      </c>
      <c r="AV4" s="214"/>
      <c r="AW4" s="576">
        <f t="shared" ref="AW4:BD4" si="30">COUNTIF(AW17,"&gt;0")+COUNTIF(AW23,"&gt;0")+COUNTIF(AW30,"&gt;0")+COUNTIF(AW57:AW66,"&gt;0")+COUNTIF(AW39,"&gt;0")+COUNTIF(AW11,"&gt;0")+COUNTIF(AW44,"&gt;0")+COUNTIF(AW69:AW73,"&gt;0")+COUNTIF(AW86:AW89,"&gt;0")+COUNTIF(AW92:AW96,"&gt;0")+COUNTIF(AW76:AW83,"&gt;0")+COUNTIF(AW101,"&gt;0")</f>
        <v>37</v>
      </c>
      <c r="AX4" s="576">
        <f t="shared" si="30"/>
        <v>9</v>
      </c>
      <c r="AY4" s="576">
        <f t="shared" si="30"/>
        <v>8</v>
      </c>
      <c r="AZ4" s="576">
        <f t="shared" si="30"/>
        <v>29</v>
      </c>
      <c r="BA4" s="576">
        <f t="shared" si="30"/>
        <v>15</v>
      </c>
      <c r="BB4" s="576">
        <f t="shared" si="30"/>
        <v>6</v>
      </c>
      <c r="BC4" s="576">
        <f t="shared" si="30"/>
        <v>3</v>
      </c>
      <c r="BD4" s="576">
        <f t="shared" si="30"/>
        <v>5</v>
      </c>
      <c r="BE4" s="215"/>
      <c r="BF4" s="576">
        <f>COUNTIF(BF17,"&gt;0")+COUNTIF(BF23,"&gt;0")+COUNTIF(BF30,"&gt;0")+COUNTIF(BF57:BF66,"&gt;0")+COUNTIF(BF39,"&gt;0")+COUNTIF(BF11,"&gt;0")+COUNTIF(BF44,"&gt;0")+COUNTIF(BF69:BF73,"&gt;0")+COUNTIF(BF86:BF89,"&gt;0")+COUNTIF(BF92:BF96,"&gt;0")+COUNTIF(BF76:BF83,"&gt;0")+COUNTIF(BF101,"&gt;0")</f>
        <v>1</v>
      </c>
      <c r="BG4" s="576">
        <f>COUNTIF(BG17,"&gt;0")+COUNTIF(BG23,"&gt;0")+COUNTIF(BG30,"&gt;0")+COUNTIF(BG57:BG66,"&gt;0")+COUNTIF(BG39,"&gt;0")+COUNTIF(BG11,"&gt;0")+COUNTIF(BG44,"&gt;0")+COUNTIF(BG69:BG73,"&gt;0")+COUNTIF(BG86:BG89,"&gt;0")+COUNTIF(BG92:BG96,"&gt;0")+COUNTIF(BG76:BG83,"&gt;0")+COUNTIF(BG101,"&gt;0")</f>
        <v>0</v>
      </c>
      <c r="BH4" s="576">
        <f>COUNTIF(BH17,"&gt;0")+COUNTIF(BH23,"&gt;0")+COUNTIF(BH30,"&gt;0")+COUNTIF(BH57:BH66,"&gt;0")+COUNTIF(BH39,"&gt;0")+COUNTIF(BH11,"&gt;0")+COUNTIF(BH44,"&gt;0")+COUNTIF(BH69:BH73,"&gt;0")+COUNTIF(BH86:BH89,"&gt;0")+COUNTIF(BH92:BH96,"&gt;0")+COUNTIF(BH76:BH83,"&gt;0")+COUNTIF(BH101,"&gt;0")</f>
        <v>1</v>
      </c>
      <c r="BI4" s="576">
        <f>COUNTIF(BI17,"&gt;0")+COUNTIF(BI23,"&gt;0")+COUNTIF(BI30,"&gt;0")+COUNTIF(BI57:BI66,"&gt;0")+COUNTIF(BI39,"&gt;0")+COUNTIF(BI11,"&gt;0")+COUNTIF(BI44,"&gt;0")+COUNTIF(BI69:BI73,"&gt;0")+COUNTIF(BI86:BI89,"&gt;0")+COUNTIF(BI92:BI96,"&gt;0")+COUNTIF(BI76:BI83,"&gt;0")+COUNTIF(BI101,"&gt;0")</f>
        <v>0</v>
      </c>
      <c r="BJ4" s="576">
        <f>COUNTIF(BJ17,"&gt;0")+COUNTIF(BJ23,"&gt;0")+COUNTIF(BJ30,"&gt;0")+COUNTIF(BJ57:BJ66,"&gt;0")+COUNTIF(BJ39,"&gt;0")+COUNTIF(BJ11,"&gt;0")+COUNTIF(BJ44,"&gt;0")+COUNTIF(BJ69:BJ73,"&gt;0")+COUNTIF(BJ86:BJ89,"&gt;0")+COUNTIF(BJ92:BJ96,"&gt;0")+COUNTIF(BJ76:BJ83,"&gt;0")+COUNTIF(BJ101,"&gt;0")</f>
        <v>0</v>
      </c>
      <c r="BK4" s="576">
        <f>COUNTIF(BK17,"&gt;0")+COUNTIF(BK24,"&gt;0")+COUNTIF(BK30,"&gt;0")+COUNTIF(BK57:BK66,"&gt;0")+COUNTIF(BK39,"&gt;0")+COUNTIF(BK11,"&gt;0")+COUNTIF(BK44,"&gt;0")+COUNTIF(BK69:BK73,"&gt;0")+COUNTIF(BK86:BK89,"&gt;0")+COUNTIF(BK92:BK96,"&gt;0")+COUNTIF(BK76:BK83,"&gt;0")+COUNTIF(BK101,"&gt;0")</f>
        <v>0</v>
      </c>
      <c r="BL4" s="714" t="s">
        <v>171</v>
      </c>
      <c r="BM4" s="714"/>
      <c r="BN4" s="714"/>
      <c r="BO4" s="218"/>
      <c r="BP4" s="705" t="s">
        <v>172</v>
      </c>
      <c r="BQ4" s="705"/>
      <c r="BR4" s="705"/>
      <c r="BS4" s="705"/>
      <c r="BT4" s="705"/>
      <c r="BU4" s="705"/>
      <c r="BV4" s="705"/>
      <c r="BW4" s="705"/>
      <c r="BX4" s="705"/>
      <c r="BY4" s="705"/>
      <c r="BZ4" s="705"/>
      <c r="CA4" s="705"/>
      <c r="CB4" s="705"/>
      <c r="CC4" s="217"/>
      <c r="CD4" s="576"/>
      <c r="CE4" s="576">
        <f t="shared" ref="CE4:CI4" si="31">COUNTIF(CE17,"&gt;0")+COUNTIF(CE23,"&gt;0")+COUNTIF(CE30,"&gt;0")+COUNTIF(CE57:CE66,"&gt;0")+COUNTIF(CE39,"&gt;0")+COUNTIF(CE11,"&gt;0")+COUNTIF(CE44,"&gt;0")+COUNTIF(CE69:CE73,"&gt;0")+COUNTIF(CE86:CE89,"&gt;0")+COUNTIF(CE92:CE96,"&gt;0")+COUNTIF(CE76:CE83,"&gt;0")+COUNTIF(CE101,"&gt;0")</f>
        <v>0</v>
      </c>
      <c r="CF4" s="576">
        <f t="shared" si="31"/>
        <v>0</v>
      </c>
      <c r="CG4" s="576">
        <f t="shared" si="31"/>
        <v>0</v>
      </c>
      <c r="CH4" s="576">
        <f t="shared" si="31"/>
        <v>0</v>
      </c>
      <c r="CI4" s="576">
        <f t="shared" si="31"/>
        <v>0</v>
      </c>
      <c r="CJ4" s="215"/>
      <c r="CK4" s="576">
        <f>COUNTIF(CK17,"&gt;0")+COUNTIF(CK24,"&gt;0")+COUNTIF(CK30,"&gt;0")+COUNTIF(CK57:CK66,"&gt;0")+COUNTIF(CK39,"&gt;0")+COUNTIF(CK11,"&gt;0")+COUNTIF(CK44,"&gt;0")+COUNTIF(CK69:CK73,"&gt;0")+COUNTIF(CK86:CK89,"&gt;0")+COUNTIF(CK92:CK96,"&gt;0")+COUNTIF(CK76:CK83,"&gt;0")+COUNTIF(CK101,"&gt;0")</f>
        <v>0</v>
      </c>
      <c r="CL4" s="576">
        <f>COUNTIF(CL17,"&gt;0")+COUNTIF(CL23,"&gt;0")+COUNTIF(CL30,"&gt;0")+COUNTIF(CL57:CL66,"&gt;0")+COUNTIF(CL39,"&gt;0")+COUNTIF(CL11,"&gt;0")+COUNTIF(CL44,"&gt;0")+COUNTIF(CL69:CL73,"&gt;0")+COUNTIF(CL86:CL89,"&gt;0")+COUNTIF(CL92:CL96,"&gt;0")+COUNTIF(CL76:CL83,"&gt;0")+COUNTIF(CL101,"&gt;0")</f>
        <v>0</v>
      </c>
      <c r="CM4" s="576">
        <f>COUNTIF(CM17,"&gt;0")+COUNTIF(CM23,"&gt;0")+COUNTIF(CM30,"&gt;0")+COUNTIF(CM57:CM66,"&gt;0")+COUNTIF(CM39,"&gt;0")+COUNTIF(CM11,"&gt;0")+COUNTIF(CM44,"&gt;0")+COUNTIF(CM69:CM73,"&gt;0")+COUNTIF(CM86:CM89,"&gt;0")+COUNTIF(CM92:CM96,"&gt;0")+COUNTIF(CM76:CM83,"&gt;0")+COUNTIF(CM101,"&gt;0")</f>
        <v>0</v>
      </c>
      <c r="CN4" s="576">
        <f>COUNTIF(CN17,"&gt;0")+COUNTIF(CN23,"&gt;0")+COUNTIF(CN30,"&gt;0")+COUNTIF(CN57:CN66,"&gt;0")+COUNTIF(CN39,"&gt;0")+COUNTIF(CN11,"&gt;0")+COUNTIF(CN44,"&gt;0")+COUNTIF(CN69:CN73,"&gt;0")+COUNTIF(CN86:CN89,"&gt;0")+COUNTIF(CN92:CN96,"&gt;0")+COUNTIF(CN76:CN83,"&gt;0")+COUNTIF(CN101,"&gt;0")</f>
        <v>0</v>
      </c>
      <c r="CO4" s="576">
        <f>COUNTIF(CO17,"&gt;0")+COUNTIF(CO23,"&gt;0")+COUNTIF(CO30,"&gt;0")+COUNTIF(CO57:CO66,"&gt;0")+COUNTIF(CO39,"&gt;0")+COUNTIF(CO11,"&gt;0")+COUNTIF(CO44,"&gt;0")+COUNTIF(CO69:CO73,"&gt;0")+COUNTIF(CO86:CO89,"&gt;0")+COUNTIF(CO92:CO96,"&gt;0")+COUNTIF(CO76:CO83,"&gt;0")+COUNTIF(CO101,"&gt;0")</f>
        <v>0</v>
      </c>
      <c r="CP4" s="576">
        <f>COUNTIF(CP17,"&gt;0")+COUNTIF(CP24,"&gt;0")+COUNTIF(CP30,"&gt;0")+COUNTIF(CP57:CP66,"&gt;0")+COUNTIF(CP39,"&gt;0")+COUNTIF(CP11,"&gt;0")+COUNTIF(CP44,"&gt;0")+COUNTIF(CP69:CP73,"&gt;0")+COUNTIF(CP86:CP89,"&gt;0")+COUNTIF(CP92:CP96,"&gt;0")+COUNTIF(CP76:CP83,"&gt;0")+COUNTIF(CP101,"&gt;0")</f>
        <v>0</v>
      </c>
      <c r="CQ4" s="714" t="s">
        <v>171</v>
      </c>
      <c r="CR4" s="714"/>
      <c r="CS4" s="714"/>
      <c r="CT4" s="218"/>
      <c r="CU4" s="705" t="s">
        <v>172</v>
      </c>
      <c r="CV4" s="705"/>
      <c r="CW4" s="705"/>
      <c r="CX4" s="705"/>
      <c r="CY4" s="705"/>
      <c r="CZ4" s="705"/>
      <c r="DA4" s="705"/>
      <c r="DB4" s="705"/>
      <c r="DC4" s="705"/>
      <c r="DD4" s="705"/>
      <c r="DE4" s="705"/>
      <c r="DF4" s="705"/>
      <c r="DG4" s="705"/>
      <c r="DH4" s="219"/>
      <c r="DI4" s="576"/>
      <c r="DJ4" s="576">
        <f t="shared" ref="DJ4:DN4" si="32">COUNTIF(DJ17,"&gt;0")+COUNTIF(DJ23,"&gt;0")+COUNTIF(DJ30,"&gt;0")+COUNTIF(DJ57:DJ66,"&gt;0")+COUNTIF(DJ39,"&gt;0")+COUNTIF(DJ11,"&gt;0")+COUNTIF(DJ44,"&gt;0")+COUNTIF(DJ69:DJ73,"&gt;0")+COUNTIF(DJ86:DJ89,"&gt;0")+COUNTIF(DJ92:DJ96,"&gt;0")+COUNTIF(DJ76:DJ83,"&gt;0")+COUNTIF(DJ101,"&gt;0")</f>
        <v>0</v>
      </c>
      <c r="DK4" s="576">
        <f t="shared" si="32"/>
        <v>0</v>
      </c>
      <c r="DL4" s="576">
        <f t="shared" si="32"/>
        <v>0</v>
      </c>
      <c r="DM4" s="576">
        <f t="shared" si="32"/>
        <v>0</v>
      </c>
      <c r="DN4" s="576">
        <f t="shared" si="32"/>
        <v>0</v>
      </c>
      <c r="DO4" s="215"/>
      <c r="DP4" s="576">
        <f>COUNTIF(DP17,"&gt;0")+COUNTIF(DP23,"&gt;0")+COUNTIF(DP30,"&gt;0")+COUNTIF(DP57:DP66,"&gt;0")+COUNTIF(DP39,"&gt;0")+COUNTIF(DP11,"&gt;0")+COUNTIF(DP44,"&gt;0")+COUNTIF(DP69:DP73,"&gt;0")+COUNTIF(DP86:DP89,"&gt;0")+COUNTIF(DP92:DP96,"&gt;0")+COUNTIF(DP76:DP83,"&gt;0")+COUNTIF(DP101,"&gt;0")</f>
        <v>0</v>
      </c>
      <c r="DQ4" s="576">
        <f>COUNTIF(DQ17,"&gt;0")+COUNTIF(DQ23,"&gt;0")+COUNTIF(DQ30,"&gt;0")+COUNTIF(DQ57:DQ66,"&gt;0")+COUNTIF(DQ39,"&gt;0")+COUNTIF(DQ11,"&gt;0")+COUNTIF(DQ44,"&gt;0")+COUNTIF(DQ69:DQ73,"&gt;0")+COUNTIF(DQ86:DQ89,"&gt;0")+COUNTIF(DQ92:DQ96,"&gt;0")+COUNTIF(DQ76:DQ83,"&gt;0")+COUNTIF(DQ101,"&gt;0")</f>
        <v>0</v>
      </c>
      <c r="DR4" s="576">
        <f>COUNTIF(DR17,"&gt;0")+COUNTIF(DR23,"&gt;0")+COUNTIF(DR30,"&gt;0")+COUNTIF(DR57:DR66,"&gt;0")+COUNTIF(DR39,"&gt;0")+COUNTIF(DR11,"&gt;0")+COUNTIF(DR44,"&gt;0")+COUNTIF(DR69:DR73,"&gt;0")+COUNTIF(DR86:DR89,"&gt;0")+COUNTIF(DR92:DR96,"&gt;0")+COUNTIF(DR76:DR83,"&gt;0")+COUNTIF(DR101,"&gt;0")</f>
        <v>0</v>
      </c>
      <c r="DS4" s="576">
        <f>COUNTIF(DS17,"&gt;0")+COUNTIF(DS23,"&gt;0")+COUNTIF(DS30,"&gt;0")+COUNTIF(DS57:DS66,"&gt;0")+COUNTIF(DS39,"&gt;0")+COUNTIF(DS11,"&gt;0")+COUNTIF(DS44,"&gt;0")+COUNTIF(DS69:DS73,"&gt;0")+COUNTIF(DS86:DS89,"&gt;0")+COUNTIF(DS92:DS96,"&gt;0")+COUNTIF(DS76:DS83,"&gt;0")+COUNTIF(DS101,"&gt;0")</f>
        <v>0</v>
      </c>
      <c r="DT4" s="576">
        <f>COUNTIF(DT17,"&gt;0")+COUNTIF(DT23,"&gt;0")+COUNTIF(DT30,"&gt;0")+COUNTIF(DT57:DT66,"&gt;0")+COUNTIF(DT39,"&gt;0")+COUNTIF(DT11,"&gt;0")+COUNTIF(DT44,"&gt;0")+COUNTIF(DT69:DT73,"&gt;0")+COUNTIF(DT86:DT89,"&gt;0")+COUNTIF(DT92:DT96,"&gt;0")+COUNTIF(DT76:DT83,"&gt;0")+COUNTIF(DT101,"&gt;0")</f>
        <v>0</v>
      </c>
      <c r="DU4" s="576">
        <f>COUNTIF(DU17,"&gt;0")+COUNTIF(DU24,"&gt;0")+COUNTIF(DU30,"&gt;0")+COUNTIF(DU57:DU66,"&gt;0")+COUNTIF(DU39,"&gt;0")+COUNTIF(DU11,"&gt;0")+COUNTIF(DU44,"&gt;0")+COUNTIF(DU69:DU73,"&gt;0")+COUNTIF(DU86:DU89,"&gt;0")+COUNTIF(DU92:DU96,"&gt;0")+COUNTIF(DU76:DU83,"&gt;0")+COUNTIF(DU101,"&gt;0")</f>
        <v>0</v>
      </c>
      <c r="DV4" s="714" t="s">
        <v>171</v>
      </c>
      <c r="DW4" s="714"/>
      <c r="DX4" s="714"/>
      <c r="DY4" s="218"/>
      <c r="DZ4" s="705" t="s">
        <v>172</v>
      </c>
      <c r="EA4" s="705"/>
      <c r="EB4" s="705"/>
      <c r="EC4" s="705"/>
      <c r="ED4" s="705"/>
      <c r="EE4" s="705"/>
      <c r="EF4" s="705"/>
      <c r="EG4" s="705"/>
      <c r="EH4" s="705"/>
      <c r="EI4" s="705"/>
      <c r="EJ4" s="705"/>
      <c r="EK4" s="705"/>
      <c r="EL4" s="705"/>
      <c r="EM4" s="219"/>
      <c r="EN4" s="219"/>
      <c r="EO4" s="241">
        <v>0.03</v>
      </c>
      <c r="EP4" s="214"/>
      <c r="EQ4" s="576">
        <f t="shared" ref="EQ4:EX4" si="33">COUNTIF(EQ17,"&gt;0")+COUNTIF(EQ23,"&gt;0")+COUNTIF(EQ30,"&gt;0")+COUNTIF(EQ57:EQ66,"&gt;0")+COUNTIF(EQ39,"&gt;0")+COUNTIF(EQ11,"&gt;0")+COUNTIF(EQ44,"&gt;0")+COUNTIF(EQ69:EQ73,"&gt;0")+COUNTIF(EQ86:EQ89,"&gt;0")+COUNTIF(EQ92:EQ96,"&gt;0")+COUNTIF(EQ76:EQ83,"&gt;0")+COUNTIF(EQ101,"&gt;0")</f>
        <v>17</v>
      </c>
      <c r="ER4" s="576">
        <f t="shared" si="33"/>
        <v>8</v>
      </c>
      <c r="ES4" s="576">
        <f>COUNTIF(ES17,"&gt;0")+COUNTIF(ES23,"&gt;0")+COUNTIF(ES30,"&gt;0")+COUNTIF(ES57:ES66,"&gt;0")+COUNTIF(ES39,"&gt;0")+COUNTIF(ES11,"&gt;0")+COUNTIF(ES44,"&gt;0")+COUNTIF(ES69:ES73,"&gt;0")+COUNTIF(ES86:ES89,"&gt;0")+COUNTIF(ES92:ES96,"&gt;0")+COUNTIF(ES76:ES83,"&gt;0")+COUNTIF(ES101,"&gt;0")</f>
        <v>6</v>
      </c>
      <c r="ET4" s="576">
        <f t="shared" si="33"/>
        <v>9</v>
      </c>
      <c r="EU4" s="576">
        <f t="shared" si="33"/>
        <v>0</v>
      </c>
      <c r="EV4" s="576">
        <f t="shared" si="33"/>
        <v>0</v>
      </c>
      <c r="EW4" s="576">
        <f t="shared" si="33"/>
        <v>4</v>
      </c>
      <c r="EX4" s="576">
        <f t="shared" si="33"/>
        <v>5</v>
      </c>
      <c r="EY4" s="215"/>
      <c r="EZ4" s="576">
        <f>COUNTIF(EZ17,"&gt;0")+COUNTIF(EZ23,"&gt;0")+COUNTIF(EZ30,"&gt;0")+COUNTIF(EZ57:EZ66,"&gt;0")+COUNTIF(EZ39,"&gt;0")+COUNTIF(EZ11,"&gt;0")+COUNTIF(EZ44,"&gt;0")+COUNTIF(EZ69:EZ73,"&gt;0")+COUNTIF(EZ86:EZ89,"&gt;0")+COUNTIF(EZ92:EZ96,"&gt;0")+COUNTIF(EZ76:EZ83,"&gt;0")+COUNTIF(EZ101,"&gt;0")</f>
        <v>0</v>
      </c>
      <c r="FA4" s="576">
        <f>COUNTIF(FA17,"&gt;0")+COUNTIF(FA23,"&gt;0")+COUNTIF(FA30,"&gt;0")+COUNTIF(FA57:FA66,"&gt;0")+COUNTIF(FA39,"&gt;0")+COUNTIF(FA11,"&gt;0")+COUNTIF(FA44,"&gt;0")+COUNTIF(FA69:FA73,"&gt;0")+COUNTIF(FA86:FA89,"&gt;0")+COUNTIF(FA92:FA96,"&gt;0")+COUNTIF(FA76:FA83,"&gt;0")+COUNTIF(FA101,"&gt;0")</f>
        <v>0</v>
      </c>
      <c r="FB4" s="576">
        <f>COUNTIF(FB17,"&gt;0")+COUNTIF(FB23,"&gt;0")+COUNTIF(FB30,"&gt;0")+COUNTIF(FB57:FB66,"&gt;0")+COUNTIF(FB39,"&gt;0")+COUNTIF(FB11,"&gt;0")+COUNTIF(FB44,"&gt;0")+COUNTIF(FB69:FB73,"&gt;0")+COUNTIF(FB86:FB89,"&gt;0")+COUNTIF(FB92:FB96,"&gt;0")+COUNTIF(FB76:FB83,"&gt;0")+COUNTIF(FB101,"&gt;0")</f>
        <v>0</v>
      </c>
      <c r="FC4" s="576">
        <f>COUNTIF(FC17,"&gt;0")+COUNTIF(FC23,"&gt;0")+COUNTIF(FC30,"&gt;0")+COUNTIF(FC57:FC66,"&gt;0")+COUNTIF(FC39,"&gt;0")+COUNTIF(FC11,"&gt;0")+COUNTIF(FC44,"&gt;0")+COUNTIF(FC69:FC73,"&gt;0")+COUNTIF(FC86:FC89,"&gt;0")+COUNTIF(FC92:FC96,"&gt;0")+COUNTIF(FC76:FC83,"&gt;0")+COUNTIF(FC101,"&gt;0")</f>
        <v>0</v>
      </c>
      <c r="FD4" s="576">
        <f>COUNTIF(FD17,"&gt;0")+COUNTIF(FD23,"&gt;0")+COUNTIF(FD30,"&gt;0")+COUNTIF(FD57:FD66,"&gt;0")+COUNTIF(FD39,"&gt;0")+COUNTIF(FD11,"&gt;0")+COUNTIF(FD44,"&gt;0")+COUNTIF(FD69:FD73,"&gt;0")+COUNTIF(FD86:FD89,"&gt;0")+COUNTIF(FD92:FD96,"&gt;0")+COUNTIF(FD76:FD83,"&gt;0")+COUNTIF(FD101,"&gt;0")</f>
        <v>0</v>
      </c>
      <c r="FE4" s="576">
        <f>COUNTIF(FE17,"&gt;0")+COUNTIF(FE24,"&gt;0")+COUNTIF(FE30,"&gt;0")+COUNTIF(FE57:FE66,"&gt;0")+COUNTIF(FE39,"&gt;0")+COUNTIF(FE11,"&gt;0")+COUNTIF(FE44,"&gt;0")+COUNTIF(FE69:FE73,"&gt;0")+COUNTIF(FE86:FE89,"&gt;0")+COUNTIF(FE92:FE96,"&gt;0")+COUNTIF(FE76:FE83,"&gt;0")+COUNTIF(FE101,"&gt;0")</f>
        <v>0</v>
      </c>
      <c r="FF4" s="714" t="s">
        <v>171</v>
      </c>
      <c r="FG4" s="714"/>
      <c r="FH4" s="714"/>
      <c r="FI4" s="429"/>
      <c r="FJ4" s="705" t="s">
        <v>172</v>
      </c>
      <c r="FK4" s="705"/>
      <c r="FL4" s="705"/>
      <c r="FM4" s="705"/>
      <c r="FN4" s="705"/>
      <c r="FO4" s="705"/>
      <c r="FP4" s="705"/>
      <c r="FQ4" s="705"/>
      <c r="FR4" s="705"/>
      <c r="FS4" s="705"/>
      <c r="FT4" s="705"/>
      <c r="FU4" s="705"/>
      <c r="FV4" s="705"/>
      <c r="FW4" s="217"/>
      <c r="FX4" s="576"/>
      <c r="FY4" s="576">
        <f t="shared" ref="FY4:GC4" si="34">COUNTIF(FY17,"&gt;0")+COUNTIF(FY23,"&gt;0")+COUNTIF(FY30,"&gt;0")+COUNTIF(FY57:FY66,"&gt;0")+COUNTIF(FY39,"&gt;0")+COUNTIF(FY11,"&gt;0")+COUNTIF(FY44,"&gt;0")+COUNTIF(FY69:FY73,"&gt;0")+COUNTIF(FY86:FY89,"&gt;0")+COUNTIF(FY92:FY96,"&gt;0")+COUNTIF(FY76:FY83,"&gt;0")+COUNTIF(FY101,"&gt;0")</f>
        <v>2</v>
      </c>
      <c r="FZ4" s="576">
        <f t="shared" si="34"/>
        <v>2</v>
      </c>
      <c r="GA4" s="576">
        <f t="shared" si="34"/>
        <v>0</v>
      </c>
      <c r="GB4" s="576">
        <f t="shared" si="34"/>
        <v>0</v>
      </c>
      <c r="GC4" s="576">
        <f t="shared" si="34"/>
        <v>0</v>
      </c>
      <c r="GD4" s="215"/>
      <c r="GE4" s="576">
        <f>COUNTIF(GE17,"&gt;0")+COUNTIF(GE24,"&gt;0")+COUNTIF(GE30,"&gt;0")+COUNTIF(GE57:GE66,"&gt;0")+COUNTIF(GE39,"&gt;0")+COUNTIF(GE11,"&gt;0")+COUNTIF(GE44,"&gt;0")+COUNTIF(GE69:GE73,"&gt;0")+COUNTIF(GE86:GE89,"&gt;0")+COUNTIF(GE92:GE96,"&gt;0")+COUNTIF(GE76:GE83,"&gt;0")+COUNTIF(GE101,"&gt;0")</f>
        <v>2</v>
      </c>
      <c r="GF4" s="576">
        <f>COUNTIF(GF17,"&gt;0")+COUNTIF(GF23,"&gt;0")+COUNTIF(GF30,"&gt;0")+COUNTIF(GF57:GF66,"&gt;0")+COUNTIF(GF39,"&gt;0")+COUNTIF(GF11,"&gt;0")+COUNTIF(GF44,"&gt;0")+COUNTIF(GF69:GF73,"&gt;0")+COUNTIF(GF86:GF89,"&gt;0")+COUNTIF(GF92:GF96,"&gt;0")+COUNTIF(GF76:GF83,"&gt;0")+COUNTIF(GF101,"&gt;0")</f>
        <v>2</v>
      </c>
      <c r="GG4" s="576">
        <f>COUNTIF(GG17,"&gt;0")+COUNTIF(GG23,"&gt;0")+COUNTIF(GG30,"&gt;0")+COUNTIF(GG57:GG66,"&gt;0")+COUNTIF(GG39,"&gt;0")+COUNTIF(GG11,"&gt;0")+COUNTIF(GG44,"&gt;0")+COUNTIF(GG69:GG73,"&gt;0")+COUNTIF(GG86:GG89,"&gt;0")+COUNTIF(GG92:GG96,"&gt;0")+COUNTIF(GG76:GG83,"&gt;0")+COUNTIF(GG101,"&gt;0")</f>
        <v>0</v>
      </c>
      <c r="GH4" s="576">
        <f>COUNTIF(GH17,"&gt;0")+COUNTIF(GH23,"&gt;0")+COUNTIF(GH30,"&gt;0")+COUNTIF(GH57:GH66,"&gt;0")+COUNTIF(GH39,"&gt;0")+COUNTIF(GH11,"&gt;0")+COUNTIF(GH44,"&gt;0")+COUNTIF(GH69:GH73,"&gt;0")+COUNTIF(GH86:GH89,"&gt;0")+COUNTIF(GH92:GH96,"&gt;0")+COUNTIF(GH76:GH83,"&gt;0")+COUNTIF(GH101,"&gt;0")</f>
        <v>0</v>
      </c>
      <c r="GI4" s="576">
        <f>COUNTIF(GI17,"&gt;0")+COUNTIF(GI23,"&gt;0")+COUNTIF(GI30,"&gt;0")+COUNTIF(GI57:GI66,"&gt;0")+COUNTIF(GI39,"&gt;0")+COUNTIF(GI11,"&gt;0")+COUNTIF(GI44,"&gt;0")+COUNTIF(GI69:GI73,"&gt;0")+COUNTIF(GI86:GI89,"&gt;0")+COUNTIF(GI92:GI96,"&gt;0")+COUNTIF(GI76:GI83,"&gt;0")+COUNTIF(GI101,"&gt;0")</f>
        <v>0</v>
      </c>
      <c r="GJ4" s="576">
        <f>COUNTIF(GJ17,"&gt;0")+COUNTIF(GJ24,"&gt;0")+COUNTIF(GJ30,"&gt;0")+COUNTIF(GJ57:GJ66,"&gt;0")+COUNTIF(GJ39,"&gt;0")+COUNTIF(GJ11,"&gt;0")+COUNTIF(GJ44,"&gt;0")+COUNTIF(GJ69:GJ73,"&gt;0")+COUNTIF(GJ86:GJ89,"&gt;0")+COUNTIF(GJ92:GJ96,"&gt;0")+COUNTIF(GJ76:GJ83,"&gt;0")+COUNTIF(GJ101,"&gt;0")</f>
        <v>0</v>
      </c>
      <c r="GK4" s="705" t="s">
        <v>171</v>
      </c>
      <c r="GL4" s="705"/>
      <c r="GM4" s="705"/>
      <c r="GN4" s="218"/>
      <c r="GO4" s="705" t="s">
        <v>172</v>
      </c>
      <c r="GP4" s="705"/>
      <c r="GQ4" s="705"/>
      <c r="GR4" s="705"/>
      <c r="GS4" s="705"/>
      <c r="GT4" s="705"/>
      <c r="GU4" s="705"/>
      <c r="GV4" s="705"/>
      <c r="GW4" s="705"/>
      <c r="GX4" s="705"/>
      <c r="GY4" s="705"/>
      <c r="GZ4" s="705"/>
      <c r="HA4" s="705"/>
      <c r="HB4" s="219"/>
      <c r="HC4" s="576"/>
      <c r="HD4" s="576">
        <f t="shared" ref="HD4:HH4" si="35">COUNTIF(HD17,"&gt;0")+COUNTIF(HD23,"&gt;0")+COUNTIF(HD30,"&gt;0")+COUNTIF(HD57:HD66,"&gt;0")+COUNTIF(HD39,"&gt;0")+COUNTIF(HD11,"&gt;0")+COUNTIF(HD44,"&gt;0")+COUNTIF(HD69:HD73,"&gt;0")+COUNTIF(HD86:HD89,"&gt;0")+COUNTIF(HD92:HD96,"&gt;0")+COUNTIF(HD76:HD83,"&gt;0")+COUNTIF(HD101,"&gt;0")</f>
        <v>0</v>
      </c>
      <c r="HE4" s="576">
        <f t="shared" si="35"/>
        <v>0</v>
      </c>
      <c r="HF4" s="576">
        <f t="shared" si="35"/>
        <v>0</v>
      </c>
      <c r="HG4" s="576">
        <f t="shared" si="35"/>
        <v>0</v>
      </c>
      <c r="HH4" s="576">
        <f t="shared" si="35"/>
        <v>0</v>
      </c>
      <c r="HI4" s="215"/>
      <c r="HJ4" s="576">
        <f>COUNTIF(HJ17,"&gt;0")+COUNTIF(HJ23,"&gt;0")+COUNTIF(HJ30,"&gt;0")+COUNTIF(HJ57:HJ66,"&gt;0")+COUNTIF(HJ39,"&gt;0")+COUNTIF(HJ11,"&gt;0")+COUNTIF(HJ44,"&gt;0")+COUNTIF(HJ69:HJ73,"&gt;0")+COUNTIF(HJ86:HJ89,"&gt;0")+COUNTIF(HJ92:HJ96,"&gt;0")+COUNTIF(HJ76:HJ83,"&gt;0")+COUNTIF(HJ101,"&gt;0")</f>
        <v>0</v>
      </c>
      <c r="HK4" s="576">
        <f>COUNTIF(HK17,"&gt;0")+COUNTIF(HK23,"&gt;0")+COUNTIF(HK30,"&gt;0")+COUNTIF(HK57:HK66,"&gt;0")+COUNTIF(HK39,"&gt;0")+COUNTIF(HK11,"&gt;0")+COUNTIF(HK44,"&gt;0")+COUNTIF(HK69:HK73,"&gt;0")+COUNTIF(HK86:HK89,"&gt;0")+COUNTIF(HK92:HK96,"&gt;0")+COUNTIF(HK76:HK83,"&gt;0")+COUNTIF(HK101,"&gt;0")</f>
        <v>0</v>
      </c>
      <c r="HL4" s="576">
        <f>COUNTIF(HL17,"&gt;0")+COUNTIF(HL23,"&gt;0")+COUNTIF(HL30,"&gt;0")+COUNTIF(HL57:HL66,"&gt;0")+COUNTIF(HL39,"&gt;0")+COUNTIF(HL11,"&gt;0")+COUNTIF(HL44,"&gt;0")+COUNTIF(HL69:HL73,"&gt;0")+COUNTIF(HL86:HL89,"&gt;0")+COUNTIF(HL92:HL96,"&gt;0")+COUNTIF(HL76:HL83,"&gt;0")+COUNTIF(HL101,"&gt;0")</f>
        <v>0</v>
      </c>
      <c r="HM4" s="576">
        <f>COUNTIF(HM17,"&gt;0")+COUNTIF(HM23,"&gt;0")+COUNTIF(HM30,"&gt;0")+COUNTIF(HM57:HM66,"&gt;0")+COUNTIF(HM39,"&gt;0")+COUNTIF(HM11,"&gt;0")+COUNTIF(HM44,"&gt;0")+COUNTIF(HM69:HM73,"&gt;0")+COUNTIF(HM86:HM89,"&gt;0")+COUNTIF(HM92:HM96,"&gt;0")+COUNTIF(HM76:HM83,"&gt;0")+COUNTIF(HM101,"&gt;0")</f>
        <v>0</v>
      </c>
      <c r="HN4" s="576">
        <f>COUNTIF(HN17,"&gt;0")+COUNTIF(HN23,"&gt;0")+COUNTIF(HN30,"&gt;0")+COUNTIF(HN57:HN66,"&gt;0")+COUNTIF(HN39,"&gt;0")+COUNTIF(HN11,"&gt;0")+COUNTIF(HN44,"&gt;0")+COUNTIF(HN69:HN73,"&gt;0")+COUNTIF(HN86:HN89,"&gt;0")+COUNTIF(HN92:HN96,"&gt;0")+COUNTIF(HN76:HN83,"&gt;0")+COUNTIF(HN101,"&gt;0")</f>
        <v>0</v>
      </c>
      <c r="HO4" s="576">
        <f>COUNTIF(HO17,"&gt;0")+COUNTIF(HO24,"&gt;0")+COUNTIF(HO30,"&gt;0")+COUNTIF(HO57:HO66,"&gt;0")+COUNTIF(HO39,"&gt;0")+COUNTIF(HO11,"&gt;0")+COUNTIF(HO44,"&gt;0")+COUNTIF(HO69:HO73,"&gt;0")+COUNTIF(HO86:HO89,"&gt;0")+COUNTIF(HO92:HO96,"&gt;0")+COUNTIF(HO76:HO83,"&gt;0")+COUNTIF(HO101,"&gt;0")</f>
        <v>0</v>
      </c>
      <c r="HP4" s="705" t="s">
        <v>171</v>
      </c>
      <c r="HQ4" s="705"/>
      <c r="HR4" s="705"/>
      <c r="HS4" s="218"/>
      <c r="HT4" s="705" t="s">
        <v>172</v>
      </c>
      <c r="HU4" s="705"/>
      <c r="HV4" s="705"/>
      <c r="HW4" s="705"/>
      <c r="HX4" s="705"/>
      <c r="HY4" s="705"/>
      <c r="HZ4" s="705"/>
      <c r="IA4" s="705"/>
      <c r="IB4" s="705"/>
      <c r="IC4" s="705"/>
      <c r="ID4" s="705"/>
      <c r="IE4" s="705"/>
      <c r="IF4" s="705"/>
      <c r="IG4" s="219"/>
      <c r="IH4" s="219"/>
      <c r="II4" s="241">
        <v>0.02</v>
      </c>
      <c r="IJ4" s="214"/>
      <c r="IK4" s="576">
        <f t="shared" ref="IK4:IR4" si="36">COUNTIF(IK17,"&gt;0")+COUNTIF(IK23,"&gt;0")+COUNTIF(IK30,"&gt;0")+COUNTIF(IK57:IK66,"&gt;0")+COUNTIF(IK39,"&gt;0")+COUNTIF(IK11,"&gt;0")+COUNTIF(IK44,"&gt;0")+COUNTIF(IK69:IK73,"&gt;0")+COUNTIF(IK86:IK89,"&gt;0")+COUNTIF(IK92:IK96,"&gt;0")+COUNTIF(IK76:IK83,"&gt;0")+COUNTIF(IK101,"&gt;0")</f>
        <v>26</v>
      </c>
      <c r="IL4" s="576">
        <f t="shared" si="36"/>
        <v>8</v>
      </c>
      <c r="IM4" s="576">
        <f t="shared" si="36"/>
        <v>5</v>
      </c>
      <c r="IN4" s="576">
        <f t="shared" si="36"/>
        <v>21</v>
      </c>
      <c r="IO4" s="576">
        <f t="shared" si="36"/>
        <v>0</v>
      </c>
      <c r="IP4" s="576">
        <f t="shared" si="36"/>
        <v>0</v>
      </c>
      <c r="IQ4" s="576">
        <f t="shared" si="36"/>
        <v>11</v>
      </c>
      <c r="IR4" s="576">
        <f t="shared" si="36"/>
        <v>10</v>
      </c>
      <c r="IS4" s="215"/>
      <c r="IT4" s="576">
        <f>COUNTIF(IT17,"&gt;0")+COUNTIF(IT23,"&gt;0")+COUNTIF(IT30,"&gt;0")+COUNTIF(IT57:IT66,"&gt;0")+COUNTIF(IT39,"&gt;0")+COUNTIF(IT11,"&gt;0")+COUNTIF(IT44,"&gt;0")+COUNTIF(IT69:IT73,"&gt;0")+COUNTIF(IT86:IT89,"&gt;0")+COUNTIF(IT92:IT96,"&gt;0")+COUNTIF(IT76:IT83,"&gt;0")+COUNTIF(IT101,"&gt;0")</f>
        <v>2</v>
      </c>
      <c r="IU4" s="576">
        <f>COUNTIF(IU17,"&gt;0")+COUNTIF(IU23,"&gt;0")+COUNTIF(IU30,"&gt;0")+COUNTIF(IU57:IU66,"&gt;0")+COUNTIF(IU39,"&gt;0")+COUNTIF(IU11,"&gt;0")+COUNTIF(IU44,"&gt;0")+COUNTIF(IU69:IU73,"&gt;0")+COUNTIF(IU86:IU89,"&gt;0")+COUNTIF(IU92:IU96,"&gt;0")+COUNTIF(IU76:IU83,"&gt;0")+COUNTIF(IU101,"&gt;0")</f>
        <v>0</v>
      </c>
      <c r="IV4" s="576">
        <f>COUNTIF(IV17,"&gt;0")+COUNTIF(IV23,"&gt;0")+COUNTIF(IV30,"&gt;0")+COUNTIF(IV57:IV66,"&gt;0")+COUNTIF(IV39,"&gt;0")+COUNTIF(IV11,"&gt;0")+COUNTIF(IV44,"&gt;0")+COUNTIF(IV69:IV73,"&gt;0")+COUNTIF(IV86:IV89,"&gt;0")+COUNTIF(IV92:IV96,"&gt;0")+COUNTIF(IV76:IV83,"&gt;0")+COUNTIF(IV101,"&gt;0")</f>
        <v>0</v>
      </c>
      <c r="IW4" s="576">
        <f>COUNTIF(IW17,"&gt;0")+COUNTIF(IW23,"&gt;0")+COUNTIF(IW30,"&gt;0")+COUNTIF(IW57:IW66,"&gt;0")+COUNTIF(IW39,"&gt;0")+COUNTIF(IW11,"&gt;0")+COUNTIF(IW44,"&gt;0")+COUNTIF(IW69:IW73,"&gt;0")+COUNTIF(IW86:IW89,"&gt;0")+COUNTIF(IW92:IW96,"&gt;0")+COUNTIF(IW76:IW83,"&gt;0")+COUNTIF(IW101,"&gt;0")</f>
        <v>0</v>
      </c>
      <c r="IX4" s="576">
        <f>COUNTIF(IX17,"&gt;0")+COUNTIF(IX23,"&gt;0")+COUNTIF(IX30,"&gt;0")+COUNTIF(IX57:IX66,"&gt;0")+COUNTIF(IX39,"&gt;0")+COUNTIF(IX11,"&gt;0")+COUNTIF(IX44,"&gt;0")+COUNTIF(IX69:IX73,"&gt;0")+COUNTIF(IX86:IX89,"&gt;0")+COUNTIF(IX92:IX96,"&gt;0")+COUNTIF(IX76:IX83,"&gt;0")+COUNTIF(IX101,"&gt;0")</f>
        <v>2</v>
      </c>
      <c r="IY4" s="576">
        <f>COUNTIF(IY17,"&gt;0")+COUNTIF(IY24,"&gt;0")+COUNTIF(IY30,"&gt;0")+COUNTIF(IY57:IY66,"&gt;0")+COUNTIF(IY39,"&gt;0")+COUNTIF(IY11,"&gt;0")+COUNTIF(IY44,"&gt;0")+COUNTIF(IY69:IY73,"&gt;0")+COUNTIF(IY86:IY89,"&gt;0")+COUNTIF(IY92:IY96,"&gt;0")+COUNTIF(IY76:IY83,"&gt;0")+COUNTIF(IY101,"&gt;0")</f>
        <v>0</v>
      </c>
      <c r="IZ4" s="705" t="s">
        <v>171</v>
      </c>
      <c r="JA4" s="705"/>
      <c r="JB4" s="705"/>
      <c r="JC4" s="218"/>
      <c r="JD4" s="705" t="s">
        <v>172</v>
      </c>
      <c r="JE4" s="705"/>
      <c r="JF4" s="705"/>
      <c r="JG4" s="705"/>
      <c r="JH4" s="705"/>
      <c r="JI4" s="705"/>
      <c r="JJ4" s="705"/>
      <c r="JK4" s="705"/>
      <c r="JL4" s="705"/>
      <c r="JM4" s="705"/>
      <c r="JN4" s="705"/>
      <c r="JO4" s="705"/>
      <c r="JP4" s="705"/>
      <c r="JQ4" s="217"/>
      <c r="JR4" s="576"/>
      <c r="JS4" s="576">
        <f t="shared" ref="JS4:JW4" si="37">COUNTIF(JS17,"&gt;0")+COUNTIF(JS23,"&gt;0")+COUNTIF(JS30,"&gt;0")+COUNTIF(JS57:JS66,"&gt;0")+COUNTIF(JS39,"&gt;0")+COUNTIF(JS11,"&gt;0")+COUNTIF(JS44,"&gt;0")+COUNTIF(JS69:JS73,"&gt;0")+COUNTIF(JS86:JS89,"&gt;0")+COUNTIF(JS92:JS96,"&gt;0")+COUNTIF(JS76:JS83,"&gt;0")+COUNTIF(JS101,"&gt;0")</f>
        <v>0</v>
      </c>
      <c r="JT4" s="576">
        <f t="shared" si="37"/>
        <v>0</v>
      </c>
      <c r="JU4" s="576">
        <f t="shared" si="37"/>
        <v>0</v>
      </c>
      <c r="JV4" s="576">
        <f t="shared" si="37"/>
        <v>0</v>
      </c>
      <c r="JW4" s="576">
        <f t="shared" si="37"/>
        <v>0</v>
      </c>
      <c r="JX4" s="215"/>
      <c r="JY4" s="576">
        <f>COUNTIF(JY17,"&gt;0")+COUNTIF(JY24,"&gt;0")+COUNTIF(JY30,"&gt;0")+COUNTIF(JY57:JY66,"&gt;0")+COUNTIF(JY39,"&gt;0")+COUNTIF(JY11,"&gt;0")+COUNTIF(JY44,"&gt;0")+COUNTIF(JY69:JY73,"&gt;0")+COUNTIF(JY86:JY89,"&gt;0")+COUNTIF(JY92:JY96,"&gt;0")+COUNTIF(JY76:JY83,"&gt;0")+COUNTIF(JY101,"&gt;0")</f>
        <v>1</v>
      </c>
      <c r="JZ4" s="576">
        <f>COUNTIF(JZ17,"&gt;0")+COUNTIF(JZ23,"&gt;0")+COUNTIF(JZ30,"&gt;0")+COUNTIF(JZ57:JZ66,"&gt;0")+COUNTIF(JZ39,"&gt;0")+COUNTIF(JZ11,"&gt;0")+COUNTIF(JZ44,"&gt;0")+COUNTIF(JZ69:JZ73,"&gt;0")+COUNTIF(JZ86:JZ89,"&gt;0")+COUNTIF(JZ92:JZ96,"&gt;0")+COUNTIF(JZ76:JZ83,"&gt;0")+COUNTIF(JZ101,"&gt;0")</f>
        <v>1</v>
      </c>
      <c r="KA4" s="576">
        <f>COUNTIF(KA17,"&gt;0")+COUNTIF(KA23,"&gt;0")+COUNTIF(KA30,"&gt;0")+COUNTIF(KA57:KA66,"&gt;0")+COUNTIF(KA39,"&gt;0")+COUNTIF(KA11,"&gt;0")+COUNTIF(KA44,"&gt;0")+COUNTIF(KA69:KA73,"&gt;0")+COUNTIF(KA86:KA89,"&gt;0")+COUNTIF(KA92:KA96,"&gt;0")+COUNTIF(KA76:KA83,"&gt;0")+COUNTIF(KA101,"&gt;0")</f>
        <v>0</v>
      </c>
      <c r="KB4" s="576">
        <f>COUNTIF(KB17,"&gt;0")+COUNTIF(KB23,"&gt;0")+COUNTIF(KB30,"&gt;0")+COUNTIF(KB57:KB66,"&gt;0")+COUNTIF(KB39,"&gt;0")+COUNTIF(KB11,"&gt;0")+COUNTIF(KB44,"&gt;0")+COUNTIF(KB69:KB73,"&gt;0")+COUNTIF(KB86:KB89,"&gt;0")+COUNTIF(KB92:KB96,"&gt;0")+COUNTIF(KB76:KB83,"&gt;0")+COUNTIF(KB101,"&gt;0")</f>
        <v>0</v>
      </c>
      <c r="KC4" s="576">
        <f>COUNTIF(KC17,"&gt;0")+COUNTIF(KC23,"&gt;0")+COUNTIF(KC30,"&gt;0")+COUNTIF(KC57:KC66,"&gt;0")+COUNTIF(KC39,"&gt;0")+COUNTIF(KC11,"&gt;0")+COUNTIF(KC44,"&gt;0")+COUNTIF(KC69:KC73,"&gt;0")+COUNTIF(KC86:KC89,"&gt;0")+COUNTIF(KC92:KC96,"&gt;0")+COUNTIF(KC76:KC83,"&gt;0")+COUNTIF(KC101,"&gt;0")</f>
        <v>0</v>
      </c>
      <c r="KD4" s="576">
        <f>COUNTIF(KD17,"&gt;0")+COUNTIF(KD24,"&gt;0")+COUNTIF(KD30,"&gt;0")+COUNTIF(KD57:KD66,"&gt;0")+COUNTIF(KD39,"&gt;0")+COUNTIF(KD11,"&gt;0")+COUNTIF(KD44,"&gt;0")+COUNTIF(KD69:KD73,"&gt;0")+COUNTIF(KD86:KD89,"&gt;0")+COUNTIF(KD92:KD96,"&gt;0")+COUNTIF(KD76:KD83,"&gt;0")+COUNTIF(KD101,"&gt;0")</f>
        <v>0</v>
      </c>
      <c r="KE4" s="705" t="s">
        <v>171</v>
      </c>
      <c r="KF4" s="705"/>
      <c r="KG4" s="705"/>
      <c r="KH4" s="218"/>
      <c r="KI4" s="705" t="s">
        <v>172</v>
      </c>
      <c r="KJ4" s="705"/>
      <c r="KK4" s="705"/>
      <c r="KL4" s="705"/>
      <c r="KM4" s="705"/>
      <c r="KN4" s="705"/>
      <c r="KO4" s="705"/>
      <c r="KP4" s="705"/>
      <c r="KQ4" s="705"/>
      <c r="KR4" s="705"/>
      <c r="KS4" s="705"/>
      <c r="KT4" s="705"/>
      <c r="KU4" s="705"/>
      <c r="KV4" s="219"/>
      <c r="KW4" s="576"/>
      <c r="KX4" s="576">
        <f t="shared" ref="KX4:LB4" si="38">COUNTIF(KX17,"&gt;0")+COUNTIF(KX23,"&gt;0")+COUNTIF(KX30,"&gt;0")+COUNTIF(KX57:KX66,"&gt;0")+COUNTIF(KX39,"&gt;0")+COUNTIF(KX11,"&gt;0")+COUNTIF(KX44,"&gt;0")+COUNTIF(KX69:KX73,"&gt;0")+COUNTIF(KX86:KX89,"&gt;0")+COUNTIF(KX92:KX96,"&gt;0")+COUNTIF(KX76:KX83,"&gt;0")+COUNTIF(KX101,"&gt;0")</f>
        <v>0</v>
      </c>
      <c r="KY4" s="576">
        <f t="shared" si="38"/>
        <v>0</v>
      </c>
      <c r="KZ4" s="576">
        <f t="shared" si="38"/>
        <v>0</v>
      </c>
      <c r="LA4" s="576">
        <f t="shared" si="38"/>
        <v>0</v>
      </c>
      <c r="LB4" s="576">
        <f t="shared" si="38"/>
        <v>0</v>
      </c>
      <c r="LC4" s="215"/>
      <c r="LD4" s="576">
        <f>COUNTIF(LD17,"&gt;0")+COUNTIF(LD23,"&gt;0")+COUNTIF(LD30,"&gt;0")+COUNTIF(LD57:LD66,"&gt;0")+COUNTIF(LD39,"&gt;0")+COUNTIF(LD11,"&gt;0")+COUNTIF(LD44,"&gt;0")+COUNTIF(LD69:LD73,"&gt;0")+COUNTIF(LD86:LD89,"&gt;0")+COUNTIF(LD92:LD96,"&gt;0")+COUNTIF(LD76:LD83,"&gt;0")+COUNTIF(LD101,"&gt;0")</f>
        <v>0</v>
      </c>
      <c r="LE4" s="576">
        <f>COUNTIF(LE17,"&gt;0")+COUNTIF(LE23,"&gt;0")+COUNTIF(LE30,"&gt;0")+COUNTIF(LE57:LE66,"&gt;0")+COUNTIF(LE39,"&gt;0")+COUNTIF(LE11,"&gt;0")+COUNTIF(LE44,"&gt;0")+COUNTIF(LE69:LE73,"&gt;0")+COUNTIF(LE86:LE89,"&gt;0")+COUNTIF(LE92:LE96,"&gt;0")+COUNTIF(LE76:LE83,"&gt;0")+COUNTIF(LE101,"&gt;0")</f>
        <v>0</v>
      </c>
      <c r="LF4" s="576">
        <f>COUNTIF(LF17,"&gt;0")+COUNTIF(LF23,"&gt;0")+COUNTIF(LF30,"&gt;0")+COUNTIF(LF57:LF66,"&gt;0")+COUNTIF(LF39,"&gt;0")+COUNTIF(LF11,"&gt;0")+COUNTIF(LF44,"&gt;0")+COUNTIF(LF69:LF73,"&gt;0")+COUNTIF(LF86:LF89,"&gt;0")+COUNTIF(LF92:LF96,"&gt;0")+COUNTIF(LF76:LF83,"&gt;0")+COUNTIF(LF101,"&gt;0")</f>
        <v>0</v>
      </c>
      <c r="LG4" s="576">
        <f>COUNTIF(LG17,"&gt;0")+COUNTIF(LG23,"&gt;0")+COUNTIF(LG30,"&gt;0")+COUNTIF(LG57:LG66,"&gt;0")+COUNTIF(LG39,"&gt;0")+COUNTIF(LG11,"&gt;0")+COUNTIF(LG44,"&gt;0")+COUNTIF(LG69:LG73,"&gt;0")+COUNTIF(LG86:LG89,"&gt;0")+COUNTIF(LG92:LG96,"&gt;0")+COUNTIF(LG76:LG83,"&gt;0")+COUNTIF(LG101,"&gt;0")</f>
        <v>0</v>
      </c>
      <c r="LH4" s="576">
        <f>COUNTIF(LH17,"&gt;0")+COUNTIF(LH23,"&gt;0")+COUNTIF(LH30,"&gt;0")+COUNTIF(LH57:LH66,"&gt;0")+COUNTIF(LH39,"&gt;0")+COUNTIF(LH11,"&gt;0")+COUNTIF(LH44,"&gt;0")+COUNTIF(LH69:LH73,"&gt;0")+COUNTIF(LH86:LH89,"&gt;0")+COUNTIF(LH92:LH96,"&gt;0")+COUNTIF(LH76:LH83,"&gt;0")+COUNTIF(LH101,"&gt;0")</f>
        <v>0</v>
      </c>
      <c r="LI4" s="576">
        <f>COUNTIF(LI17,"&gt;0")+COUNTIF(LI24,"&gt;0")+COUNTIF(LI30,"&gt;0")+COUNTIF(LI57:LI66,"&gt;0")+COUNTIF(LI39,"&gt;0")+COUNTIF(LI11,"&gt;0")+COUNTIF(LI44,"&gt;0")+COUNTIF(LI69:LI73,"&gt;0")+COUNTIF(LI86:LI89,"&gt;0")+COUNTIF(LI92:LI96,"&gt;0")+COUNTIF(LI76:LI83,"&gt;0")+COUNTIF(LI101,"&gt;0")</f>
        <v>0</v>
      </c>
      <c r="LJ4" s="705" t="s">
        <v>171</v>
      </c>
      <c r="LK4" s="705"/>
      <c r="LL4" s="705"/>
      <c r="LM4" s="218"/>
      <c r="LN4" s="707" t="s">
        <v>172</v>
      </c>
      <c r="LO4" s="708"/>
      <c r="LP4" s="708"/>
      <c r="LQ4" s="708"/>
      <c r="LR4" s="708"/>
      <c r="LS4" s="708"/>
      <c r="LT4" s="708"/>
      <c r="LU4" s="708"/>
      <c r="LV4" s="708"/>
      <c r="LW4" s="708"/>
      <c r="LX4" s="708"/>
      <c r="LY4" s="708"/>
      <c r="LZ4" s="709"/>
      <c r="MA4" s="219"/>
      <c r="MB4" s="219"/>
      <c r="MC4" s="241">
        <v>7.0000000000000007E-2</v>
      </c>
      <c r="MD4" s="214"/>
      <c r="ME4" s="576">
        <f t="shared" ref="ME4:ML4" si="39">COUNTIF(ME17,"&gt;0")+COUNTIF(ME23,"&gt;0")+COUNTIF(ME30,"&gt;0")+COUNTIF(ME57:ME66,"&gt;0")+COUNTIF(ME39,"&gt;0")+COUNTIF(ME11,"&gt;0")+COUNTIF(ME44,"&gt;0")+COUNTIF(ME69:ME73,"&gt;0")+COUNTIF(ME86:ME89,"&gt;0")+COUNTIF(ME92:ME96,"&gt;0")+COUNTIF(ME76:ME83,"&gt;0")+COUNTIF(ME101,"&gt;0")</f>
        <v>19</v>
      </c>
      <c r="MF4" s="576">
        <f t="shared" si="39"/>
        <v>9</v>
      </c>
      <c r="MG4" s="576">
        <f t="shared" si="39"/>
        <v>6</v>
      </c>
      <c r="MH4" s="576">
        <f t="shared" si="39"/>
        <v>13</v>
      </c>
      <c r="MI4" s="576">
        <f t="shared" si="39"/>
        <v>4</v>
      </c>
      <c r="MJ4" s="576">
        <f t="shared" si="39"/>
        <v>2</v>
      </c>
      <c r="MK4" s="576">
        <f t="shared" si="39"/>
        <v>2</v>
      </c>
      <c r="ML4" s="576">
        <f t="shared" si="39"/>
        <v>5</v>
      </c>
      <c r="MM4" s="215"/>
      <c r="MN4" s="576">
        <f>COUNTIF(MN17,"&gt;0")+COUNTIF(MN23,"&gt;0")+COUNTIF(MN30,"&gt;0")+COUNTIF(MN57:MN66,"&gt;0")+COUNTIF(MN39,"&gt;0")+COUNTIF(MN11,"&gt;0")+COUNTIF(MN44,"&gt;0")+COUNTIF(MN69:MN73,"&gt;0")+COUNTIF(MN86:MN89,"&gt;0")+COUNTIF(MN92:MN96,"&gt;0")+COUNTIF(MN76:MN83,"&gt;0")+COUNTIF(MN101,"&gt;0")</f>
        <v>3</v>
      </c>
      <c r="MO4" s="576">
        <f>COUNTIF(MO17,"&gt;0")+COUNTIF(MO23,"&gt;0")+COUNTIF(MO30,"&gt;0")+COUNTIF(MO57:MO66,"&gt;0")+COUNTIF(MO39,"&gt;0")+COUNTIF(MO11,"&gt;0")+COUNTIF(MO44,"&gt;0")+COUNTIF(MO69:MO73,"&gt;0")+COUNTIF(MO86:MO89,"&gt;0")+COUNTIF(MO92:MO96,"&gt;0")+COUNTIF(MO76:MO83,"&gt;0")+COUNTIF(MO101,"&gt;0")</f>
        <v>0</v>
      </c>
      <c r="MP4" s="576">
        <f>COUNTIF(MP17,"&gt;0")+COUNTIF(MP23,"&gt;0")+COUNTIF(MP30,"&gt;0")+COUNTIF(MP57:MP66,"&gt;0")+COUNTIF(MP39,"&gt;0")+COUNTIF(MP11,"&gt;0")+COUNTIF(MP44,"&gt;0")+COUNTIF(MP69:MP73,"&gt;0")+COUNTIF(MP86:MP89,"&gt;0")+COUNTIF(MP92:MP96,"&gt;0")+COUNTIF(MP76:MP83,"&gt;0")+COUNTIF(MP101,"&gt;0")</f>
        <v>0</v>
      </c>
      <c r="MQ4" s="576">
        <f>COUNTIF(MQ17,"&gt;0")+COUNTIF(MQ23,"&gt;0")+COUNTIF(MQ30,"&gt;0")+COUNTIF(MQ57:MQ66,"&gt;0")+COUNTIF(MQ39,"&gt;0")+COUNTIF(MQ11,"&gt;0")+COUNTIF(MQ44,"&gt;0")+COUNTIF(MQ69:MQ73,"&gt;0")+COUNTIF(MQ86:MQ89,"&gt;0")+COUNTIF(MQ92:MQ96,"&gt;0")+COUNTIF(MQ76:MQ83,"&gt;0")+COUNTIF(MQ101,"&gt;0")</f>
        <v>2</v>
      </c>
      <c r="MR4" s="576">
        <f>COUNTIF(MR17,"&gt;0")+COUNTIF(MR23,"&gt;0")+COUNTIF(MR30,"&gt;0")+COUNTIF(MR57:MR66,"&gt;0")+COUNTIF(MR39,"&gt;0")+COUNTIF(MR11,"&gt;0")+COUNTIF(MR44,"&gt;0")+COUNTIF(MR69:MR73,"&gt;0")+COUNTIF(MR86:MR89,"&gt;0")+COUNTIF(MR92:MR96,"&gt;0")+COUNTIF(MR76:MR83,"&gt;0")+COUNTIF(MR101,"&gt;0")</f>
        <v>1</v>
      </c>
      <c r="MS4" s="576">
        <f>COUNTIF(MS17,"&gt;0")+COUNTIF(MS24,"&gt;0")+COUNTIF(MS30,"&gt;0")+COUNTIF(MS57:MS66,"&gt;0")+COUNTIF(MS39,"&gt;0")+COUNTIF(MS11,"&gt;0")+COUNTIF(MS44,"&gt;0")+COUNTIF(MS69:MS73,"&gt;0")+COUNTIF(MS86:MS89,"&gt;0")+COUNTIF(MS92:MS96,"&gt;0")+COUNTIF(MS76:MS83,"&gt;0")+COUNTIF(MS101,"&gt;0")</f>
        <v>0</v>
      </c>
      <c r="MT4" s="705" t="s">
        <v>171</v>
      </c>
      <c r="MU4" s="705"/>
      <c r="MV4" s="705"/>
      <c r="MW4" s="218"/>
      <c r="MX4" s="705" t="s">
        <v>172</v>
      </c>
      <c r="MY4" s="705"/>
      <c r="MZ4" s="705"/>
      <c r="NA4" s="705"/>
      <c r="NB4" s="705"/>
      <c r="NC4" s="705"/>
      <c r="ND4" s="705"/>
      <c r="NE4" s="705"/>
      <c r="NF4" s="705"/>
      <c r="NG4" s="705"/>
      <c r="NH4" s="705"/>
      <c r="NI4" s="705"/>
      <c r="NJ4" s="705"/>
      <c r="NK4" s="217"/>
      <c r="NL4" s="576">
        <f t="shared" ref="NL4:NQ4" si="40">COUNTIF(NL17,"&gt;0")+COUNTIF(NL23,"&gt;0")+COUNTIF(NL30,"&gt;0")+COUNTIF(NL57:NL66,"&gt;0")+COUNTIF(NL39,"&gt;0")+COUNTIF(NL11,"&gt;0")+COUNTIF(NL44,"&gt;0")+COUNTIF(NL69:NL73,"&gt;0")+COUNTIF(NL86:NL89,"&gt;0")+COUNTIF(NL92:NL96,"&gt;0")+COUNTIF(NL76:NL83,"&gt;0")+COUNTIF(NL101,"&gt;0")</f>
        <v>0</v>
      </c>
      <c r="NM4" s="576">
        <f t="shared" si="40"/>
        <v>0</v>
      </c>
      <c r="NN4" s="576">
        <f t="shared" si="40"/>
        <v>0</v>
      </c>
      <c r="NO4" s="576">
        <f t="shared" si="40"/>
        <v>0</v>
      </c>
      <c r="NP4" s="576">
        <f t="shared" si="40"/>
        <v>0</v>
      </c>
      <c r="NQ4" s="576">
        <f t="shared" si="40"/>
        <v>0</v>
      </c>
      <c r="NR4" s="215"/>
      <c r="NS4" s="576">
        <f>COUNTIF(NS17,"&gt;0")+COUNTIF(NS24,"&gt;0")+COUNTIF(NS30,"&gt;0")+COUNTIF(NS57:NS66,"&gt;0")+COUNTIF(NS39,"&gt;0")+COUNTIF(NS11,"&gt;0")+COUNTIF(NS44,"&gt;0")+COUNTIF(NS69:NS73,"&gt;0")+COUNTIF(NS86:NS89,"&gt;0")+COUNTIF(NS92:NS96,"&gt;0")+COUNTIF(NS76:NS83,"&gt;0")+COUNTIF(NS101,"&gt;0")</f>
        <v>0</v>
      </c>
      <c r="NT4" s="576">
        <f>COUNTIF(NT17,"&gt;0")+COUNTIF(NT23,"&gt;0")+COUNTIF(NT30,"&gt;0")+COUNTIF(NT57:NT66,"&gt;0")+COUNTIF(NT39,"&gt;0")+COUNTIF(NT11,"&gt;0")+COUNTIF(NT44,"&gt;0")+COUNTIF(NT69:NT73,"&gt;0")+COUNTIF(NT86:NT89,"&gt;0")+COUNTIF(NT92:NT96,"&gt;0")+COUNTIF(NT76:NT83,"&gt;0")+COUNTIF(NT101,"&gt;0")</f>
        <v>0</v>
      </c>
      <c r="NU4" s="576">
        <f>COUNTIF(NU17,"&gt;0")+COUNTIF(NU23,"&gt;0")+COUNTIF(NU30,"&gt;0")+COUNTIF(NU57:NU66,"&gt;0")+COUNTIF(NU39,"&gt;0")+COUNTIF(NU11,"&gt;0")+COUNTIF(NU44,"&gt;0")+COUNTIF(NU69:NU73,"&gt;0")+COUNTIF(NU86:NU89,"&gt;0")+COUNTIF(NU92:NU96,"&gt;0")+COUNTIF(NU76:NU83,"&gt;0")+COUNTIF(NU101,"&gt;0")</f>
        <v>0</v>
      </c>
      <c r="NV4" s="576">
        <f>COUNTIF(NV17,"&gt;0")+COUNTIF(NV23,"&gt;0")+COUNTIF(NV30,"&gt;0")+COUNTIF(NV57:NV66,"&gt;0")+COUNTIF(NV39,"&gt;0")+COUNTIF(NV11,"&gt;0")+COUNTIF(NV44,"&gt;0")+COUNTIF(NV69:NV73,"&gt;0")+COUNTIF(NV86:NV89,"&gt;0")+COUNTIF(NV92:NV96,"&gt;0")+COUNTIF(NV76:NV83,"&gt;0")+COUNTIF(NV101,"&gt;0")</f>
        <v>0</v>
      </c>
      <c r="NW4" s="576">
        <f>COUNTIF(NW17,"&gt;0")+COUNTIF(NW23,"&gt;0")+COUNTIF(NW30,"&gt;0")+COUNTIF(NW57:NW66,"&gt;0")+COUNTIF(NW39,"&gt;0")+COUNTIF(NW11,"&gt;0")+COUNTIF(NW44,"&gt;0")+COUNTIF(NW69:NW73,"&gt;0")+COUNTIF(NW86:NW89,"&gt;0")+COUNTIF(NW92:NW96,"&gt;0")+COUNTIF(NW76:NW83,"&gt;0")+COUNTIF(NW101,"&gt;0")</f>
        <v>0</v>
      </c>
      <c r="NX4" s="576">
        <f>COUNTIF(NX17,"&gt;0")+COUNTIF(NX24,"&gt;0")+COUNTIF(NX30,"&gt;0")+COUNTIF(NX57:NX66,"&gt;0")+COUNTIF(NX39,"&gt;0")+COUNTIF(NX11,"&gt;0")+COUNTIF(NX44,"&gt;0")+COUNTIF(NX69:NX73,"&gt;0")+COUNTIF(NX86:NX89,"&gt;0")+COUNTIF(NX92:NX96,"&gt;0")+COUNTIF(NX76:NX83,"&gt;0")+COUNTIF(NX101,"&gt;0")</f>
        <v>0</v>
      </c>
      <c r="NY4" s="705" t="s">
        <v>171</v>
      </c>
      <c r="NZ4" s="705"/>
      <c r="OA4" s="705"/>
      <c r="OB4" s="218"/>
      <c r="OC4" s="705" t="s">
        <v>172</v>
      </c>
      <c r="OD4" s="705"/>
      <c r="OE4" s="705"/>
      <c r="OF4" s="705"/>
      <c r="OG4" s="705"/>
      <c r="OH4" s="705"/>
      <c r="OI4" s="705"/>
      <c r="OJ4" s="705"/>
      <c r="OK4" s="705"/>
      <c r="OL4" s="705"/>
      <c r="OM4" s="705"/>
      <c r="ON4" s="705"/>
      <c r="OO4" s="705"/>
      <c r="OP4" s="219"/>
      <c r="OQ4" s="576">
        <f t="shared" ref="OQ4:OV4" si="41">COUNTIF(OQ17,"&gt;0")+COUNTIF(OQ23,"&gt;0")+COUNTIF(OQ30,"&gt;0")+COUNTIF(OQ57:OQ66,"&gt;0")+COUNTIF(OQ39,"&gt;0")+COUNTIF(OQ11,"&gt;0")+COUNTIF(OQ44,"&gt;0")+COUNTIF(OQ69:OQ73,"&gt;0")+COUNTIF(OQ86:OQ89,"&gt;0")+COUNTIF(OQ92:OQ96,"&gt;0")+COUNTIF(OQ76:OQ83,"&gt;0")+COUNTIF(OQ101,"&gt;0")</f>
        <v>0</v>
      </c>
      <c r="OR4" s="576">
        <f t="shared" si="41"/>
        <v>0</v>
      </c>
      <c r="OS4" s="576">
        <f t="shared" si="41"/>
        <v>0</v>
      </c>
      <c r="OT4" s="576">
        <f t="shared" si="41"/>
        <v>0</v>
      </c>
      <c r="OU4" s="576">
        <f t="shared" si="41"/>
        <v>0</v>
      </c>
      <c r="OV4" s="576">
        <f t="shared" si="41"/>
        <v>0</v>
      </c>
      <c r="OW4" s="215"/>
      <c r="OX4" s="576">
        <f>COUNTIF(OX17,"&gt;0")+COUNTIF(OX23,"&gt;0")+COUNTIF(OX30,"&gt;0")+COUNTIF(OX57:OX66,"&gt;0")+COUNTIF(OX39,"&gt;0")+COUNTIF(OX11,"&gt;0")+COUNTIF(OX44,"&gt;0")+COUNTIF(OX69:OX73,"&gt;0")+COUNTIF(OX86:OX89,"&gt;0")+COUNTIF(OX92:OX96,"&gt;0")+COUNTIF(OX76:OX83,"&gt;0")+COUNTIF(OX101,"&gt;0")</f>
        <v>0</v>
      </c>
      <c r="OY4" s="576">
        <f>COUNTIF(OY17,"&gt;0")+COUNTIF(OY23,"&gt;0")+COUNTIF(OY30,"&gt;0")+COUNTIF(OY57:OY66,"&gt;0")+COUNTIF(OY39,"&gt;0")+COUNTIF(OY11,"&gt;0")+COUNTIF(OY44,"&gt;0")+COUNTIF(OY69:OY73,"&gt;0")+COUNTIF(OY86:OY89,"&gt;0")+COUNTIF(OY92:OY96,"&gt;0")+COUNTIF(OY76:OY83,"&gt;0")+COUNTIF(OY101,"&gt;0")</f>
        <v>0</v>
      </c>
      <c r="OZ4" s="576">
        <f>COUNTIF(OZ17,"&gt;0")+COUNTIF(OZ23,"&gt;0")+COUNTIF(OZ30,"&gt;0")+COUNTIF(OZ57:OZ66,"&gt;0")+COUNTIF(OZ39,"&gt;0")+COUNTIF(OZ11,"&gt;0")+COUNTIF(OZ44,"&gt;0")+COUNTIF(OZ69:OZ73,"&gt;0")+COUNTIF(OZ86:OZ89,"&gt;0")+COUNTIF(OZ92:OZ96,"&gt;0")+COUNTIF(OZ76:OZ83,"&gt;0")+COUNTIF(OZ101,"&gt;0")</f>
        <v>0</v>
      </c>
      <c r="PA4" s="576">
        <f>COUNTIF(PA17,"&gt;0")+COUNTIF(PA23,"&gt;0")+COUNTIF(PA30,"&gt;0")+COUNTIF(PA57:PA66,"&gt;0")+COUNTIF(PA39,"&gt;0")+COUNTIF(PA11,"&gt;0")+COUNTIF(PA44,"&gt;0")+COUNTIF(PA69:PA73,"&gt;0")+COUNTIF(PA86:PA89,"&gt;0")+COUNTIF(PA92:PA96,"&gt;0")+COUNTIF(PA76:PA83,"&gt;0")+COUNTIF(PA101,"&gt;0")</f>
        <v>0</v>
      </c>
      <c r="PB4" s="576">
        <f>COUNTIF(PB17,"&gt;0")+COUNTIF(PB23,"&gt;0")+COUNTIF(PB30,"&gt;0")+COUNTIF(PB57:PB66,"&gt;0")+COUNTIF(PB39,"&gt;0")+COUNTIF(PB11,"&gt;0")+COUNTIF(PB44,"&gt;0")+COUNTIF(PB69:PB73,"&gt;0")+COUNTIF(PB86:PB89,"&gt;0")+COUNTIF(PB92:PB96,"&gt;0")+COUNTIF(PB76:PB83,"&gt;0")+COUNTIF(PB101,"&gt;0")</f>
        <v>0</v>
      </c>
      <c r="PC4" s="576">
        <f>COUNTIF(PC17,"&gt;0")+COUNTIF(PC24,"&gt;0")+COUNTIF(PC30,"&gt;0")+COUNTIF(PC57:PC66,"&gt;0")+COUNTIF(PC39,"&gt;0")+COUNTIF(PC11,"&gt;0")+COUNTIF(PC44,"&gt;0")+COUNTIF(PC69:PC73,"&gt;0")+COUNTIF(PC86:PC89,"&gt;0")+COUNTIF(PC92:PC96,"&gt;0")+COUNTIF(PC76:PC83,"&gt;0")+COUNTIF(PC101,"&gt;0")</f>
        <v>0</v>
      </c>
      <c r="PD4" s="705" t="s">
        <v>171</v>
      </c>
      <c r="PE4" s="705"/>
      <c r="PF4" s="705"/>
      <c r="PG4" s="218"/>
      <c r="PH4" s="705" t="s">
        <v>172</v>
      </c>
      <c r="PI4" s="705"/>
      <c r="PJ4" s="705"/>
      <c r="PK4" s="705"/>
      <c r="PL4" s="705"/>
      <c r="PM4" s="705"/>
      <c r="PN4" s="705"/>
      <c r="PO4" s="705"/>
      <c r="PP4" s="705"/>
      <c r="PQ4" s="705"/>
      <c r="PR4" s="705"/>
      <c r="PS4" s="705"/>
      <c r="PT4" s="705"/>
      <c r="PU4" s="219"/>
      <c r="PV4" s="407"/>
      <c r="PY4" s="302"/>
    </row>
    <row r="5" spans="2:441" s="212" customFormat="1" ht="20.25" customHeight="1">
      <c r="B5" s="712" t="s">
        <v>21</v>
      </c>
      <c r="C5" s="713"/>
      <c r="D5" s="380"/>
      <c r="E5" s="409">
        <f>AW5+EQ5+IK5+ME5</f>
        <v>31.001526539578574</v>
      </c>
      <c r="F5" s="409">
        <f>AX5+ER5+IL5+MF5</f>
        <v>16.188589146520847</v>
      </c>
      <c r="G5" s="409">
        <f>E5-F5</f>
        <v>14.812937393057727</v>
      </c>
      <c r="H5" s="409">
        <f>H9+H54+H98</f>
        <v>15.347672033839332</v>
      </c>
      <c r="I5" s="409">
        <f>I9+I54+I127</f>
        <v>13.705556928760311</v>
      </c>
      <c r="J5" s="409">
        <f>J9+J54+J98</f>
        <v>6.5637860962500003</v>
      </c>
      <c r="K5" s="409">
        <f>K9+K54+K98</f>
        <v>1.8124769300000001</v>
      </c>
      <c r="L5" s="409">
        <f>L9+L54+L98</f>
        <v>1.6375695746472758</v>
      </c>
      <c r="M5" s="409">
        <f>M9+M54+M98</f>
        <v>5.2418199048419636</v>
      </c>
      <c r="N5" s="232"/>
      <c r="O5" s="409">
        <f>O9+O54+O213</f>
        <v>0.35697511268151738</v>
      </c>
      <c r="P5" s="409">
        <f>P9+P54+P213</f>
        <v>0</v>
      </c>
      <c r="Q5" s="409">
        <f>Q9+Q54+Q213</f>
        <v>0.24096250000000002</v>
      </c>
      <c r="R5" s="409">
        <f>R9+R54+R213</f>
        <v>1.3218975000000002E-3</v>
      </c>
      <c r="S5" s="409">
        <f>S9+S54+S213</f>
        <v>0.11469071518151733</v>
      </c>
      <c r="T5" s="216"/>
      <c r="U5" s="409">
        <f>U9+U54+U127</f>
        <v>0</v>
      </c>
      <c r="V5" s="409">
        <f>V9+V54+V127</f>
        <v>0.39820200000000006</v>
      </c>
      <c r="W5" s="409">
        <f>W9+W54+W98</f>
        <v>0.39820200000000006</v>
      </c>
      <c r="X5" s="409">
        <f>X9+X54+X98</f>
        <v>0</v>
      </c>
      <c r="Y5" s="409">
        <f>Y9+Y54+Y98</f>
        <v>0</v>
      </c>
      <c r="Z5" s="409">
        <f>Z9+Z54+Z98</f>
        <v>0</v>
      </c>
      <c r="AA5" s="233"/>
      <c r="AB5" s="409">
        <f>AB9+AB54+AB213</f>
        <v>0.48394200000000004</v>
      </c>
      <c r="AC5" s="409">
        <f>AC9+AC54+AC213</f>
        <v>0.48394200000000004</v>
      </c>
      <c r="AD5" s="409">
        <f>AD9+AD54+AD213</f>
        <v>0</v>
      </c>
      <c r="AE5" s="409">
        <f>AE9+AE54+AE213</f>
        <v>0</v>
      </c>
      <c r="AF5" s="409">
        <f>AF9+AF54+AF213</f>
        <v>0</v>
      </c>
      <c r="AG5" s="231"/>
      <c r="AH5" s="409">
        <f>AH9+AH54+AH127</f>
        <v>0</v>
      </c>
      <c r="AI5" s="409">
        <f>AI9+AI54+AI127</f>
        <v>0</v>
      </c>
      <c r="AJ5" s="409">
        <f>AJ9+AJ54+AJ98</f>
        <v>0</v>
      </c>
      <c r="AK5" s="409">
        <f>AK9+AK54+AK98</f>
        <v>0</v>
      </c>
      <c r="AL5" s="409">
        <f>AL9+AL54+AL98</f>
        <v>0</v>
      </c>
      <c r="AM5" s="409">
        <f>AM9+AM54+AM98</f>
        <v>0</v>
      </c>
      <c r="AN5" s="233"/>
      <c r="AO5" s="409">
        <f>AO9+AO54+AO213</f>
        <v>0</v>
      </c>
      <c r="AP5" s="409">
        <f>AP9+AP54+AP213</f>
        <v>0</v>
      </c>
      <c r="AQ5" s="409">
        <f>AQ9+AQ54+AQ213</f>
        <v>0</v>
      </c>
      <c r="AR5" s="409">
        <f>AR9+AR54+AR213</f>
        <v>0</v>
      </c>
      <c r="AS5" s="409">
        <f>AS9+AS54+AS213</f>
        <v>0</v>
      </c>
      <c r="AT5" s="230"/>
      <c r="AU5" s="407"/>
      <c r="AV5" s="222"/>
      <c r="AW5" s="409">
        <f>AW9+AW54+AW98</f>
        <v>22.890000000000004</v>
      </c>
      <c r="AX5" s="409">
        <f t="shared" ref="AX5:BD5" si="42">AX9+AX54+AX98</f>
        <v>11.545606250000002</v>
      </c>
      <c r="AY5" s="409">
        <f t="shared" si="42"/>
        <v>11.304643750000002</v>
      </c>
      <c r="AZ5" s="409">
        <f t="shared" si="42"/>
        <v>11.585356250000002</v>
      </c>
      <c r="BA5" s="409">
        <f t="shared" si="42"/>
        <v>6.5414437500000009</v>
      </c>
      <c r="BB5" s="409">
        <f t="shared" si="42"/>
        <v>1.7540375000000001</v>
      </c>
      <c r="BC5" s="409">
        <f t="shared" si="42"/>
        <v>5.6500000000000009E-2</v>
      </c>
      <c r="BD5" s="409">
        <f t="shared" si="42"/>
        <v>3.2333750000000006</v>
      </c>
      <c r="BE5" s="232"/>
      <c r="BF5" s="409">
        <f t="shared" ref="BF5:BQ5" si="43">BF9+BF54+BF98</f>
        <v>0.24096250000000002</v>
      </c>
      <c r="BG5" s="409">
        <f t="shared" si="43"/>
        <v>0</v>
      </c>
      <c r="BH5" s="409">
        <f t="shared" si="43"/>
        <v>0.24096250000000002</v>
      </c>
      <c r="BI5" s="409">
        <f t="shared" si="43"/>
        <v>0</v>
      </c>
      <c r="BJ5" s="409">
        <f t="shared" si="43"/>
        <v>0</v>
      </c>
      <c r="BK5" s="216"/>
      <c r="BL5" s="420"/>
      <c r="BM5" s="420"/>
      <c r="BN5" s="420"/>
      <c r="BO5" s="229"/>
      <c r="BP5" s="433">
        <f t="shared" si="43"/>
        <v>792</v>
      </c>
      <c r="BQ5" s="433">
        <f t="shared" si="43"/>
        <v>69</v>
      </c>
      <c r="BR5" s="433">
        <f t="shared" ref="BR5:BV5" si="44">BR9+BR54+BR98</f>
        <v>723</v>
      </c>
      <c r="BS5" s="433">
        <f t="shared" si="44"/>
        <v>399</v>
      </c>
      <c r="BT5" s="433">
        <f t="shared" si="44"/>
        <v>73</v>
      </c>
      <c r="BU5" s="433">
        <f t="shared" si="44"/>
        <v>96</v>
      </c>
      <c r="BV5" s="433">
        <f t="shared" si="44"/>
        <v>155</v>
      </c>
      <c r="BW5" s="233"/>
      <c r="BX5" s="433">
        <f t="shared" ref="BX5:CB5" si="45">BX9+BX54+BX98</f>
        <v>1</v>
      </c>
      <c r="BY5" s="433">
        <f t="shared" si="45"/>
        <v>0</v>
      </c>
      <c r="BZ5" s="433">
        <f t="shared" si="45"/>
        <v>1</v>
      </c>
      <c r="CA5" s="433">
        <f t="shared" si="45"/>
        <v>0</v>
      </c>
      <c r="CB5" s="433">
        <f t="shared" si="45"/>
        <v>0</v>
      </c>
      <c r="CC5" s="234"/>
      <c r="CD5" s="409"/>
      <c r="CE5" s="409">
        <f t="shared" ref="CE5:CI5" si="46">CE9+CE54+CE98</f>
        <v>0</v>
      </c>
      <c r="CF5" s="409">
        <f t="shared" si="46"/>
        <v>0</v>
      </c>
      <c r="CG5" s="409">
        <f t="shared" si="46"/>
        <v>0</v>
      </c>
      <c r="CH5" s="409">
        <f t="shared" si="46"/>
        <v>0</v>
      </c>
      <c r="CI5" s="409">
        <f t="shared" si="46"/>
        <v>0</v>
      </c>
      <c r="CJ5" s="233"/>
      <c r="CK5" s="409">
        <f t="shared" ref="CK5:CV5" si="47">CK9+CK54+CK98</f>
        <v>0</v>
      </c>
      <c r="CL5" s="409">
        <f t="shared" si="47"/>
        <v>0</v>
      </c>
      <c r="CM5" s="409">
        <f t="shared" si="47"/>
        <v>0</v>
      </c>
      <c r="CN5" s="409">
        <f t="shared" si="47"/>
        <v>0</v>
      </c>
      <c r="CO5" s="409">
        <f t="shared" si="47"/>
        <v>0</v>
      </c>
      <c r="CP5" s="230"/>
      <c r="CQ5" s="420"/>
      <c r="CR5" s="420"/>
      <c r="CS5" s="420"/>
      <c r="CT5" s="229"/>
      <c r="CU5" s="433">
        <f t="shared" si="47"/>
        <v>792</v>
      </c>
      <c r="CV5" s="433">
        <f t="shared" si="47"/>
        <v>0</v>
      </c>
      <c r="CW5" s="433">
        <f t="shared" ref="CW5:DA5" si="48">CW9+CW54+CW98</f>
        <v>0</v>
      </c>
      <c r="CX5" s="433">
        <f t="shared" si="48"/>
        <v>0</v>
      </c>
      <c r="CY5" s="433">
        <f t="shared" si="48"/>
        <v>0</v>
      </c>
      <c r="CZ5" s="433">
        <f t="shared" si="48"/>
        <v>0</v>
      </c>
      <c r="DA5" s="433">
        <f t="shared" si="48"/>
        <v>0</v>
      </c>
      <c r="DB5" s="233"/>
      <c r="DC5" s="433">
        <f t="shared" ref="DC5:DG5" si="49">DC9+DC54+DC98</f>
        <v>0</v>
      </c>
      <c r="DD5" s="433">
        <f t="shared" si="49"/>
        <v>0</v>
      </c>
      <c r="DE5" s="433">
        <f t="shared" si="49"/>
        <v>0</v>
      </c>
      <c r="DF5" s="433">
        <f t="shared" si="49"/>
        <v>0</v>
      </c>
      <c r="DG5" s="433">
        <f t="shared" si="49"/>
        <v>0</v>
      </c>
      <c r="DH5" s="231"/>
      <c r="DI5" s="409"/>
      <c r="DJ5" s="409">
        <f t="shared" ref="DJ5:DN5" si="50">DJ9+DJ54+DJ98</f>
        <v>0</v>
      </c>
      <c r="DK5" s="409">
        <f t="shared" si="50"/>
        <v>0</v>
      </c>
      <c r="DL5" s="409">
        <f t="shared" si="50"/>
        <v>0</v>
      </c>
      <c r="DM5" s="409">
        <f t="shared" si="50"/>
        <v>0</v>
      </c>
      <c r="DN5" s="409">
        <f t="shared" si="50"/>
        <v>0</v>
      </c>
      <c r="DO5" s="233"/>
      <c r="DP5" s="409">
        <f t="shared" ref="DP5:EA5" si="51">DP9+DP54+DP98</f>
        <v>0</v>
      </c>
      <c r="DQ5" s="409">
        <f t="shared" si="51"/>
        <v>0</v>
      </c>
      <c r="DR5" s="409">
        <f t="shared" si="51"/>
        <v>0</v>
      </c>
      <c r="DS5" s="409">
        <f t="shared" si="51"/>
        <v>0</v>
      </c>
      <c r="DT5" s="409">
        <f t="shared" si="51"/>
        <v>0</v>
      </c>
      <c r="DU5" s="230"/>
      <c r="DV5" s="420"/>
      <c r="DW5" s="420"/>
      <c r="DX5" s="420"/>
      <c r="DY5" s="229"/>
      <c r="DZ5" s="433">
        <f t="shared" si="51"/>
        <v>792</v>
      </c>
      <c r="EA5" s="433">
        <f t="shared" si="51"/>
        <v>0</v>
      </c>
      <c r="EB5" s="433">
        <f t="shared" ref="EB5:EF5" si="52">EB9+EB54+EB98</f>
        <v>0</v>
      </c>
      <c r="EC5" s="433">
        <f t="shared" si="52"/>
        <v>0</v>
      </c>
      <c r="ED5" s="433">
        <f t="shared" si="52"/>
        <v>0</v>
      </c>
      <c r="EE5" s="433">
        <f t="shared" si="52"/>
        <v>0</v>
      </c>
      <c r="EF5" s="433">
        <f t="shared" si="52"/>
        <v>0</v>
      </c>
      <c r="EG5" s="233"/>
      <c r="EH5" s="433">
        <f t="shared" ref="EH5:EL5" si="53">EH9+EH54+EH98</f>
        <v>0</v>
      </c>
      <c r="EI5" s="433">
        <f t="shared" si="53"/>
        <v>0</v>
      </c>
      <c r="EJ5" s="433">
        <f t="shared" si="53"/>
        <v>0</v>
      </c>
      <c r="EK5" s="433">
        <f t="shared" si="53"/>
        <v>0</v>
      </c>
      <c r="EL5" s="433">
        <f t="shared" si="53"/>
        <v>0</v>
      </c>
      <c r="EM5" s="231"/>
      <c r="EN5" s="231"/>
      <c r="EO5" s="407"/>
      <c r="EP5" s="222"/>
      <c r="EQ5" s="409">
        <f>EQ9+EQ54+EQ98</f>
        <v>6.18954</v>
      </c>
      <c r="ER5" s="409">
        <f t="shared" ref="ER5:EX5" si="54">ER9+ER54+ER98</f>
        <v>3.7781880000000001</v>
      </c>
      <c r="ES5" s="409">
        <f t="shared" si="54"/>
        <v>3.3799860000000002</v>
      </c>
      <c r="ET5" s="409">
        <f t="shared" si="54"/>
        <v>2.4113519999999999</v>
      </c>
      <c r="EU5" s="409">
        <f t="shared" si="54"/>
        <v>0</v>
      </c>
      <c r="EV5" s="409">
        <f t="shared" si="54"/>
        <v>0</v>
      </c>
      <c r="EW5" s="409">
        <f t="shared" si="54"/>
        <v>1.0604579999999999</v>
      </c>
      <c r="EX5" s="409">
        <f t="shared" si="54"/>
        <v>1.350894</v>
      </c>
      <c r="EY5" s="232"/>
      <c r="EZ5" s="409">
        <f t="shared" ref="EZ5:FD5" si="55">EZ9+EZ54+EZ98</f>
        <v>0</v>
      </c>
      <c r="FA5" s="409">
        <f t="shared" si="55"/>
        <v>0</v>
      </c>
      <c r="FB5" s="409">
        <f t="shared" si="55"/>
        <v>0</v>
      </c>
      <c r="FC5" s="409">
        <f t="shared" si="55"/>
        <v>0</v>
      </c>
      <c r="FD5" s="409">
        <f t="shared" si="55"/>
        <v>0</v>
      </c>
      <c r="FE5" s="216"/>
      <c r="FF5" s="420"/>
      <c r="FG5" s="420"/>
      <c r="FH5" s="420"/>
      <c r="FI5" s="428"/>
      <c r="FJ5" s="409">
        <f>FJ9+FJ54+FJ98</f>
        <v>67</v>
      </c>
      <c r="FK5" s="409">
        <f t="shared" ref="FK5:FP5" si="56">FK9+FK54+FK98</f>
        <v>19</v>
      </c>
      <c r="FL5" s="409">
        <f t="shared" si="56"/>
        <v>41</v>
      </c>
      <c r="FM5" s="409">
        <f t="shared" si="56"/>
        <v>10</v>
      </c>
      <c r="FN5" s="409">
        <f t="shared" si="56"/>
        <v>0</v>
      </c>
      <c r="FO5" s="409">
        <f t="shared" si="56"/>
        <v>13</v>
      </c>
      <c r="FP5" s="409">
        <f t="shared" si="56"/>
        <v>18</v>
      </c>
      <c r="FQ5" s="233"/>
      <c r="FR5" s="409">
        <f t="shared" ref="FR5:FV5" si="57">FR9+FR54+FR98</f>
        <v>12</v>
      </c>
      <c r="FS5" s="409">
        <f t="shared" si="57"/>
        <v>10</v>
      </c>
      <c r="FT5" s="409">
        <f t="shared" si="57"/>
        <v>0</v>
      </c>
      <c r="FU5" s="409">
        <f t="shared" si="57"/>
        <v>0</v>
      </c>
      <c r="FV5" s="409">
        <f t="shared" si="57"/>
        <v>2</v>
      </c>
      <c r="FW5" s="234"/>
      <c r="FX5" s="409"/>
      <c r="FY5" s="409">
        <f t="shared" ref="FY5:GC5" si="58">FY9+FY54+FY98</f>
        <v>0.39820200000000006</v>
      </c>
      <c r="FZ5" s="409">
        <f t="shared" si="58"/>
        <v>0.39820200000000006</v>
      </c>
      <c r="GA5" s="409">
        <f t="shared" si="58"/>
        <v>0</v>
      </c>
      <c r="GB5" s="409">
        <f t="shared" si="58"/>
        <v>0</v>
      </c>
      <c r="GC5" s="409">
        <f t="shared" si="58"/>
        <v>0</v>
      </c>
      <c r="GD5" s="233"/>
      <c r="GE5" s="409">
        <f t="shared" ref="GE5:GI5" si="59">GE9+GE54+GE98</f>
        <v>0.39820200000000006</v>
      </c>
      <c r="GF5" s="409">
        <f t="shared" si="59"/>
        <v>0.39820200000000006</v>
      </c>
      <c r="GG5" s="409">
        <f t="shared" si="59"/>
        <v>0</v>
      </c>
      <c r="GH5" s="409">
        <f t="shared" si="59"/>
        <v>0</v>
      </c>
      <c r="GI5" s="409">
        <f t="shared" si="59"/>
        <v>0</v>
      </c>
      <c r="GJ5" s="230"/>
      <c r="GK5" s="409">
        <f t="shared" ref="GK5:GM5" si="60">GK9+GK54+GK98</f>
        <v>0</v>
      </c>
      <c r="GL5" s="409">
        <f t="shared" si="60"/>
        <v>0</v>
      </c>
      <c r="GM5" s="409">
        <f t="shared" si="60"/>
        <v>0</v>
      </c>
      <c r="GN5" s="229"/>
      <c r="GO5" s="409">
        <f t="shared" ref="GO5:GU5" si="61">GO9+GO54+GO98</f>
        <v>74</v>
      </c>
      <c r="GP5" s="409">
        <f t="shared" si="61"/>
        <v>0</v>
      </c>
      <c r="GQ5" s="409">
        <f t="shared" si="61"/>
        <v>7</v>
      </c>
      <c r="GR5" s="409">
        <f t="shared" si="61"/>
        <v>7</v>
      </c>
      <c r="GS5" s="409">
        <f t="shared" si="61"/>
        <v>0</v>
      </c>
      <c r="GT5" s="409">
        <f t="shared" si="61"/>
        <v>0</v>
      </c>
      <c r="GU5" s="409">
        <f t="shared" si="61"/>
        <v>0</v>
      </c>
      <c r="GV5" s="233"/>
      <c r="GW5" s="409">
        <f t="shared" ref="GW5:HA5" si="62">GW9+GW54+GW98</f>
        <v>7</v>
      </c>
      <c r="GX5" s="409">
        <f t="shared" si="62"/>
        <v>7</v>
      </c>
      <c r="GY5" s="409">
        <f t="shared" si="62"/>
        <v>0</v>
      </c>
      <c r="GZ5" s="409">
        <f t="shared" si="62"/>
        <v>0</v>
      </c>
      <c r="HA5" s="409">
        <f t="shared" si="62"/>
        <v>0</v>
      </c>
      <c r="HB5" s="231"/>
      <c r="HC5" s="409"/>
      <c r="HD5" s="409">
        <f t="shared" ref="HD5:HH5" si="63">HD9+HD54+HD98</f>
        <v>0</v>
      </c>
      <c r="HE5" s="409">
        <f t="shared" si="63"/>
        <v>0</v>
      </c>
      <c r="HF5" s="409">
        <f t="shared" si="63"/>
        <v>0</v>
      </c>
      <c r="HG5" s="409">
        <f t="shared" si="63"/>
        <v>0</v>
      </c>
      <c r="HH5" s="409">
        <f t="shared" si="63"/>
        <v>0</v>
      </c>
      <c r="HI5" s="233"/>
      <c r="HJ5" s="409">
        <f t="shared" ref="HJ5:HN5" si="64">HJ9+HJ54+HJ98</f>
        <v>0</v>
      </c>
      <c r="HK5" s="409">
        <f t="shared" si="64"/>
        <v>0</v>
      </c>
      <c r="HL5" s="409">
        <f t="shared" si="64"/>
        <v>0</v>
      </c>
      <c r="HM5" s="409">
        <f t="shared" si="64"/>
        <v>0</v>
      </c>
      <c r="HN5" s="409">
        <f t="shared" si="64"/>
        <v>0</v>
      </c>
      <c r="HO5" s="230"/>
      <c r="HP5" s="409">
        <f t="shared" ref="HP5:HR5" si="65">HP9+HP54+HP98</f>
        <v>0</v>
      </c>
      <c r="HQ5" s="409">
        <f t="shared" si="65"/>
        <v>0</v>
      </c>
      <c r="HR5" s="409">
        <f t="shared" si="65"/>
        <v>0</v>
      </c>
      <c r="HS5" s="229"/>
      <c r="HT5" s="409">
        <f t="shared" ref="HT5:HZ5" si="66">HT9+HT54+HT98</f>
        <v>74</v>
      </c>
      <c r="HU5" s="409">
        <f t="shared" si="66"/>
        <v>0</v>
      </c>
      <c r="HV5" s="409">
        <f t="shared" si="66"/>
        <v>0</v>
      </c>
      <c r="HW5" s="409">
        <f t="shared" si="66"/>
        <v>0</v>
      </c>
      <c r="HX5" s="409">
        <f t="shared" si="66"/>
        <v>0</v>
      </c>
      <c r="HY5" s="409">
        <f t="shared" si="66"/>
        <v>0</v>
      </c>
      <c r="HZ5" s="409">
        <f t="shared" si="66"/>
        <v>0</v>
      </c>
      <c r="IA5" s="233"/>
      <c r="IB5" s="409">
        <f t="shared" ref="IB5:IF5" si="67">IB9+IB54+IB98</f>
        <v>0</v>
      </c>
      <c r="IC5" s="409">
        <f t="shared" si="67"/>
        <v>0</v>
      </c>
      <c r="ID5" s="409">
        <f t="shared" si="67"/>
        <v>0</v>
      </c>
      <c r="IE5" s="409">
        <f t="shared" si="67"/>
        <v>0</v>
      </c>
      <c r="IF5" s="409">
        <f t="shared" si="67"/>
        <v>0</v>
      </c>
      <c r="IG5" s="231"/>
      <c r="IH5" s="231"/>
      <c r="II5" s="407"/>
      <c r="IJ5" s="222"/>
      <c r="IK5" s="409">
        <f>IK9+IK54+IK98</f>
        <v>1.6358216395785683</v>
      </c>
      <c r="IL5" s="409">
        <f t="shared" ref="IL5:IR5" si="68">IL9+IL54+IL98</f>
        <v>0.74753114152084654</v>
      </c>
      <c r="IM5" s="409">
        <f t="shared" si="68"/>
        <v>0.54776137508932921</v>
      </c>
      <c r="IN5" s="409">
        <f t="shared" si="68"/>
        <v>1.0880602644892392</v>
      </c>
      <c r="IO5" s="409">
        <f t="shared" si="68"/>
        <v>0</v>
      </c>
      <c r="IP5" s="409">
        <f t="shared" si="68"/>
        <v>0</v>
      </c>
      <c r="IQ5" s="409">
        <f t="shared" si="68"/>
        <v>0.44748064964727602</v>
      </c>
      <c r="IR5" s="409">
        <f t="shared" si="68"/>
        <v>0.64057961484196302</v>
      </c>
      <c r="IS5" s="232"/>
      <c r="IT5" s="409">
        <f t="shared" ref="IT5:IX5" si="69">IT9+IT54+IT98</f>
        <v>0.11402976643151733</v>
      </c>
      <c r="IU5" s="409">
        <f t="shared" si="69"/>
        <v>0</v>
      </c>
      <c r="IV5" s="409">
        <f t="shared" si="69"/>
        <v>0</v>
      </c>
      <c r="IW5" s="409">
        <f t="shared" si="69"/>
        <v>0</v>
      </c>
      <c r="IX5" s="409">
        <f t="shared" si="69"/>
        <v>0.11402976643151733</v>
      </c>
      <c r="IY5" s="216"/>
      <c r="IZ5" s="409">
        <f t="shared" ref="IZ5:JB5" si="70">IZ9+IZ54+IZ98</f>
        <v>0</v>
      </c>
      <c r="JA5" s="409">
        <f t="shared" si="70"/>
        <v>0</v>
      </c>
      <c r="JB5" s="409">
        <f t="shared" si="70"/>
        <v>0</v>
      </c>
      <c r="JC5" s="229"/>
      <c r="JD5" s="409">
        <f t="shared" ref="JD5:JJ5" si="71">JD9+JD54+JD98</f>
        <v>319</v>
      </c>
      <c r="JE5" s="409">
        <f t="shared" si="71"/>
        <v>16</v>
      </c>
      <c r="JF5" s="409">
        <f t="shared" si="71"/>
        <v>303</v>
      </c>
      <c r="JG5" s="409">
        <f t="shared" si="71"/>
        <v>0</v>
      </c>
      <c r="JH5" s="409">
        <f t="shared" si="71"/>
        <v>0</v>
      </c>
      <c r="JI5" s="409">
        <f t="shared" si="71"/>
        <v>179</v>
      </c>
      <c r="JJ5" s="409">
        <f t="shared" si="71"/>
        <v>124</v>
      </c>
      <c r="JK5" s="233"/>
      <c r="JL5" s="409">
        <f t="shared" ref="JL5:JP5" si="72">JL9+JL54+JL98</f>
        <v>42</v>
      </c>
      <c r="JM5" s="409">
        <f t="shared" si="72"/>
        <v>0</v>
      </c>
      <c r="JN5" s="409">
        <f t="shared" si="72"/>
        <v>0</v>
      </c>
      <c r="JO5" s="409">
        <f t="shared" si="72"/>
        <v>0</v>
      </c>
      <c r="JP5" s="409">
        <f t="shared" si="72"/>
        <v>42</v>
      </c>
      <c r="JQ5" s="234"/>
      <c r="JR5" s="409"/>
      <c r="JS5" s="409">
        <f t="shared" ref="JS5:JW5" si="73">JS9+JS54+JS98</f>
        <v>0</v>
      </c>
      <c r="JT5" s="409">
        <f t="shared" si="73"/>
        <v>0</v>
      </c>
      <c r="JU5" s="409">
        <f t="shared" si="73"/>
        <v>0</v>
      </c>
      <c r="JV5" s="409">
        <f t="shared" si="73"/>
        <v>0</v>
      </c>
      <c r="JW5" s="409">
        <f t="shared" si="73"/>
        <v>0</v>
      </c>
      <c r="JX5" s="233"/>
      <c r="JY5" s="409">
        <f t="shared" ref="JY5:KC5" si="74">JY9+JY54+JY98</f>
        <v>8.5739999999999997E-2</v>
      </c>
      <c r="JZ5" s="409">
        <f t="shared" si="74"/>
        <v>8.5739999999999997E-2</v>
      </c>
      <c r="KA5" s="409">
        <f t="shared" si="74"/>
        <v>0</v>
      </c>
      <c r="KB5" s="409">
        <f t="shared" si="74"/>
        <v>0</v>
      </c>
      <c r="KC5" s="409">
        <f t="shared" si="74"/>
        <v>0</v>
      </c>
      <c r="KD5" s="230"/>
      <c r="KE5" s="409">
        <f t="shared" ref="KE5:KG5" si="75">KE9+KE54+KE98</f>
        <v>0</v>
      </c>
      <c r="KF5" s="409">
        <f t="shared" si="75"/>
        <v>0</v>
      </c>
      <c r="KG5" s="409">
        <f t="shared" si="75"/>
        <v>0</v>
      </c>
      <c r="KH5" s="229"/>
      <c r="KI5" s="409">
        <f t="shared" ref="KI5:KO5" si="76">KI9+KI54+KI98</f>
        <v>319</v>
      </c>
      <c r="KJ5" s="409">
        <f t="shared" si="76"/>
        <v>0</v>
      </c>
      <c r="KK5" s="409">
        <f t="shared" si="76"/>
        <v>0</v>
      </c>
      <c r="KL5" s="409">
        <f t="shared" si="76"/>
        <v>0</v>
      </c>
      <c r="KM5" s="409">
        <f t="shared" si="76"/>
        <v>0</v>
      </c>
      <c r="KN5" s="409">
        <f t="shared" si="76"/>
        <v>0</v>
      </c>
      <c r="KO5" s="409">
        <f t="shared" si="76"/>
        <v>0</v>
      </c>
      <c r="KP5" s="233"/>
      <c r="KQ5" s="409">
        <f t="shared" ref="KQ5:KU5" si="77">KQ9+KQ54+KQ98</f>
        <v>8</v>
      </c>
      <c r="KR5" s="409">
        <f t="shared" si="77"/>
        <v>8</v>
      </c>
      <c r="KS5" s="409">
        <f t="shared" si="77"/>
        <v>0</v>
      </c>
      <c r="KT5" s="409">
        <f t="shared" si="77"/>
        <v>0</v>
      </c>
      <c r="KU5" s="409">
        <f t="shared" si="77"/>
        <v>0</v>
      </c>
      <c r="KV5" s="231"/>
      <c r="KW5" s="409"/>
      <c r="KX5" s="409">
        <f t="shared" ref="KX5:LB5" si="78">KX9+KX54+KX98</f>
        <v>0</v>
      </c>
      <c r="KY5" s="409">
        <f t="shared" si="78"/>
        <v>0</v>
      </c>
      <c r="KZ5" s="409">
        <f t="shared" si="78"/>
        <v>0</v>
      </c>
      <c r="LA5" s="409">
        <f t="shared" si="78"/>
        <v>0</v>
      </c>
      <c r="LB5" s="409">
        <f t="shared" si="78"/>
        <v>0</v>
      </c>
      <c r="LC5" s="233"/>
      <c r="LD5" s="409">
        <f t="shared" ref="LD5:LH5" si="79">LD9+LD54+LD98</f>
        <v>0</v>
      </c>
      <c r="LE5" s="409">
        <f t="shared" si="79"/>
        <v>0</v>
      </c>
      <c r="LF5" s="409">
        <f t="shared" si="79"/>
        <v>0</v>
      </c>
      <c r="LG5" s="409">
        <f t="shared" si="79"/>
        <v>0</v>
      </c>
      <c r="LH5" s="409">
        <f t="shared" si="79"/>
        <v>0</v>
      </c>
      <c r="LI5" s="230"/>
      <c r="LJ5" s="409">
        <f t="shared" ref="LJ5:LL5" si="80">LJ9+LJ54+LJ98</f>
        <v>0</v>
      </c>
      <c r="LK5" s="409">
        <f t="shared" si="80"/>
        <v>0</v>
      </c>
      <c r="LL5" s="409">
        <f t="shared" si="80"/>
        <v>0</v>
      </c>
      <c r="LM5" s="229"/>
      <c r="LN5" s="409">
        <f t="shared" ref="LN5:LT5" si="81">LN9+LN54+LN98</f>
        <v>319</v>
      </c>
      <c r="LO5" s="409">
        <f t="shared" si="81"/>
        <v>0</v>
      </c>
      <c r="LP5" s="409">
        <f t="shared" si="81"/>
        <v>0</v>
      </c>
      <c r="LQ5" s="409">
        <f t="shared" si="81"/>
        <v>0</v>
      </c>
      <c r="LR5" s="409">
        <f t="shared" si="81"/>
        <v>0</v>
      </c>
      <c r="LS5" s="409">
        <f t="shared" si="81"/>
        <v>0</v>
      </c>
      <c r="LT5" s="409">
        <f t="shared" si="81"/>
        <v>0</v>
      </c>
      <c r="LU5" s="233"/>
      <c r="LV5" s="409">
        <f t="shared" ref="LV5:LZ5" si="82">LV9+LV54+LV98</f>
        <v>0</v>
      </c>
      <c r="LW5" s="409">
        <f t="shared" si="82"/>
        <v>0</v>
      </c>
      <c r="LX5" s="409">
        <f t="shared" si="82"/>
        <v>0</v>
      </c>
      <c r="LY5" s="409">
        <f t="shared" si="82"/>
        <v>0</v>
      </c>
      <c r="LZ5" s="409">
        <f t="shared" si="82"/>
        <v>0</v>
      </c>
      <c r="MA5" s="231"/>
      <c r="MB5" s="231"/>
      <c r="MC5" s="407"/>
      <c r="MD5" s="222"/>
      <c r="ME5" s="409">
        <f>ME9+ME54+ME98</f>
        <v>0.28616490000000006</v>
      </c>
      <c r="MF5" s="409">
        <f t="shared" ref="MF5:ML5" si="83">MF9+MF54+MF98</f>
        <v>0.117263755</v>
      </c>
      <c r="MG5" s="409">
        <f t="shared" si="83"/>
        <v>0.11528090874999999</v>
      </c>
      <c r="MH5" s="409">
        <f t="shared" si="83"/>
        <v>0.17088399125000003</v>
      </c>
      <c r="MI5" s="409">
        <f t="shared" si="83"/>
        <v>2.2342346250000002E-2</v>
      </c>
      <c r="MJ5" s="409">
        <f t="shared" si="83"/>
        <v>5.8439430000000014E-2</v>
      </c>
      <c r="MK5" s="409">
        <f t="shared" si="83"/>
        <v>7.3130925000000013E-2</v>
      </c>
      <c r="ML5" s="409">
        <f t="shared" si="83"/>
        <v>1.6971290000000003E-2</v>
      </c>
      <c r="MM5" s="232"/>
      <c r="MN5" s="409">
        <f t="shared" ref="MN5:MR5" si="84">MN9+MN54+MN98</f>
        <v>1.9828462500000002E-3</v>
      </c>
      <c r="MO5" s="409">
        <f t="shared" si="84"/>
        <v>0</v>
      </c>
      <c r="MP5" s="409">
        <f t="shared" si="84"/>
        <v>0</v>
      </c>
      <c r="MQ5" s="409">
        <f t="shared" si="84"/>
        <v>1.3218975000000002E-3</v>
      </c>
      <c r="MR5" s="409">
        <f t="shared" si="84"/>
        <v>6.6094875000000011E-4</v>
      </c>
      <c r="MS5" s="216"/>
      <c r="MT5" s="409">
        <f t="shared" ref="MT5:MV5" si="85">MT9+MT54+MT98</f>
        <v>0</v>
      </c>
      <c r="MU5" s="409">
        <f t="shared" si="85"/>
        <v>0</v>
      </c>
      <c r="MV5" s="409">
        <f t="shared" si="85"/>
        <v>0</v>
      </c>
      <c r="MW5" s="229"/>
      <c r="MX5" s="409">
        <f t="shared" ref="MX5:ND5" si="86">MX9+MX54+MX98</f>
        <v>88</v>
      </c>
      <c r="MY5" s="409">
        <f t="shared" si="86"/>
        <v>10</v>
      </c>
      <c r="MZ5" s="409">
        <f t="shared" si="86"/>
        <v>78</v>
      </c>
      <c r="NA5" s="409">
        <f t="shared" si="86"/>
        <v>33</v>
      </c>
      <c r="NB5" s="409">
        <f t="shared" si="86"/>
        <v>7</v>
      </c>
      <c r="NC5" s="409">
        <f t="shared" si="86"/>
        <v>4</v>
      </c>
      <c r="ND5" s="409">
        <f t="shared" si="86"/>
        <v>34</v>
      </c>
      <c r="NE5" s="233"/>
      <c r="NF5" s="409">
        <f t="shared" ref="NF5:NJ5" si="87">NF9+NF54+NF98</f>
        <v>24</v>
      </c>
      <c r="NG5" s="409">
        <f t="shared" si="87"/>
        <v>0</v>
      </c>
      <c r="NH5" s="409">
        <f t="shared" si="87"/>
        <v>0</v>
      </c>
      <c r="NI5" s="409">
        <f t="shared" si="87"/>
        <v>16</v>
      </c>
      <c r="NJ5" s="409">
        <f t="shared" si="87"/>
        <v>8</v>
      </c>
      <c r="NK5" s="234"/>
      <c r="NL5" s="409">
        <f t="shared" ref="NL5:NQ5" si="88">NL9+NL54+NL98</f>
        <v>0</v>
      </c>
      <c r="NM5" s="409">
        <f t="shared" si="88"/>
        <v>0</v>
      </c>
      <c r="NN5" s="409">
        <f t="shared" si="88"/>
        <v>0</v>
      </c>
      <c r="NO5" s="409">
        <f t="shared" si="88"/>
        <v>0</v>
      </c>
      <c r="NP5" s="409">
        <f t="shared" si="88"/>
        <v>0</v>
      </c>
      <c r="NQ5" s="409">
        <f t="shared" si="88"/>
        <v>0</v>
      </c>
      <c r="NR5" s="233"/>
      <c r="NS5" s="409">
        <f t="shared" ref="NS5:NW5" si="89">NS9+NS54+NS98</f>
        <v>0</v>
      </c>
      <c r="NT5" s="409">
        <f t="shared" si="89"/>
        <v>0</v>
      </c>
      <c r="NU5" s="409">
        <f t="shared" si="89"/>
        <v>0</v>
      </c>
      <c r="NV5" s="409">
        <f t="shared" si="89"/>
        <v>0</v>
      </c>
      <c r="NW5" s="409">
        <f t="shared" si="89"/>
        <v>0</v>
      </c>
      <c r="NX5" s="230"/>
      <c r="NY5" s="409">
        <f t="shared" ref="NY5:OA5" si="90">NY9+NY54+NY98</f>
        <v>0</v>
      </c>
      <c r="NZ5" s="409">
        <f t="shared" si="90"/>
        <v>0</v>
      </c>
      <c r="OA5" s="409">
        <f t="shared" si="90"/>
        <v>0</v>
      </c>
      <c r="OB5" s="229"/>
      <c r="OC5" s="409">
        <f t="shared" ref="OC5:OI5" si="91">OC9+OC54+OC98</f>
        <v>88</v>
      </c>
      <c r="OD5" s="409">
        <f t="shared" si="91"/>
        <v>0</v>
      </c>
      <c r="OE5" s="409">
        <f t="shared" si="91"/>
        <v>0</v>
      </c>
      <c r="OF5" s="409">
        <f t="shared" si="91"/>
        <v>0</v>
      </c>
      <c r="OG5" s="409">
        <f t="shared" si="91"/>
        <v>0</v>
      </c>
      <c r="OH5" s="409">
        <f t="shared" si="91"/>
        <v>0</v>
      </c>
      <c r="OI5" s="409">
        <f t="shared" si="91"/>
        <v>0</v>
      </c>
      <c r="OJ5" s="233"/>
      <c r="OK5" s="409">
        <f t="shared" ref="OK5:OO5" si="92">OK9+OK54+OK98</f>
        <v>0</v>
      </c>
      <c r="OL5" s="409">
        <f t="shared" si="92"/>
        <v>0</v>
      </c>
      <c r="OM5" s="409">
        <f t="shared" si="92"/>
        <v>0</v>
      </c>
      <c r="ON5" s="409">
        <f t="shared" si="92"/>
        <v>0</v>
      </c>
      <c r="OO5" s="409">
        <f t="shared" si="92"/>
        <v>0</v>
      </c>
      <c r="OP5" s="231"/>
      <c r="OQ5" s="409">
        <f t="shared" ref="OQ5:OV5" si="93">OQ9+OQ54+OQ98</f>
        <v>0</v>
      </c>
      <c r="OR5" s="409">
        <f t="shared" si="93"/>
        <v>0</v>
      </c>
      <c r="OS5" s="409">
        <f t="shared" si="93"/>
        <v>0</v>
      </c>
      <c r="OT5" s="409">
        <f t="shared" si="93"/>
        <v>0</v>
      </c>
      <c r="OU5" s="409">
        <f t="shared" si="93"/>
        <v>0</v>
      </c>
      <c r="OV5" s="409">
        <f t="shared" si="93"/>
        <v>0</v>
      </c>
      <c r="OW5" s="233"/>
      <c r="OX5" s="409">
        <f t="shared" ref="OX5:PB5" si="94">OX9+OX54+OX98</f>
        <v>0</v>
      </c>
      <c r="OY5" s="409">
        <f t="shared" si="94"/>
        <v>0</v>
      </c>
      <c r="OZ5" s="409">
        <f t="shared" si="94"/>
        <v>0</v>
      </c>
      <c r="PA5" s="409">
        <f t="shared" si="94"/>
        <v>0</v>
      </c>
      <c r="PB5" s="409">
        <f t="shared" si="94"/>
        <v>0</v>
      </c>
      <c r="PC5" s="230"/>
      <c r="PD5" s="409">
        <f t="shared" ref="PD5:PF5" si="95">PD9+PD54+PD98</f>
        <v>0</v>
      </c>
      <c r="PE5" s="409">
        <f t="shared" si="95"/>
        <v>0</v>
      </c>
      <c r="PF5" s="409">
        <f t="shared" si="95"/>
        <v>0</v>
      </c>
      <c r="PG5" s="229"/>
      <c r="PH5" s="409">
        <f t="shared" ref="PH5:PN5" si="96">PH9+PH54+PH98</f>
        <v>88</v>
      </c>
      <c r="PI5" s="409">
        <f t="shared" si="96"/>
        <v>0</v>
      </c>
      <c r="PJ5" s="409">
        <f t="shared" si="96"/>
        <v>0</v>
      </c>
      <c r="PK5" s="409">
        <f t="shared" si="96"/>
        <v>0</v>
      </c>
      <c r="PL5" s="409">
        <f t="shared" si="96"/>
        <v>0</v>
      </c>
      <c r="PM5" s="409">
        <f t="shared" si="96"/>
        <v>0</v>
      </c>
      <c r="PN5" s="409">
        <f t="shared" si="96"/>
        <v>0</v>
      </c>
      <c r="PO5" s="233"/>
      <c r="PP5" s="409">
        <f t="shared" ref="PP5:PT5" si="97">PP9+PP54+PP98</f>
        <v>0</v>
      </c>
      <c r="PQ5" s="409">
        <f t="shared" si="97"/>
        <v>0</v>
      </c>
      <c r="PR5" s="409">
        <f t="shared" si="97"/>
        <v>0</v>
      </c>
      <c r="PS5" s="409">
        <f t="shared" si="97"/>
        <v>0</v>
      </c>
      <c r="PT5" s="409">
        <f t="shared" si="97"/>
        <v>0</v>
      </c>
      <c r="PU5" s="231"/>
      <c r="PV5" s="407"/>
      <c r="PY5" s="302"/>
    </row>
    <row r="6" spans="2:441" ht="3" customHeight="1"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5"/>
      <c r="AM6" s="235"/>
      <c r="AN6" s="235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  <c r="BA6" s="235"/>
      <c r="BB6" s="235"/>
      <c r="BC6" s="235"/>
      <c r="BD6" s="235"/>
      <c r="BE6" s="235"/>
      <c r="BF6" s="235"/>
      <c r="BG6" s="235"/>
      <c r="BH6" s="235"/>
      <c r="BI6" s="235"/>
      <c r="BJ6" s="235"/>
      <c r="BK6" s="235"/>
      <c r="BL6" s="235"/>
      <c r="BM6" s="235"/>
      <c r="BN6" s="235"/>
      <c r="BO6" s="235"/>
      <c r="BP6" s="235"/>
      <c r="BQ6" s="235"/>
      <c r="BR6" s="235"/>
      <c r="BS6" s="235"/>
      <c r="BT6" s="235"/>
      <c r="BU6" s="235"/>
      <c r="BV6" s="235"/>
      <c r="BW6" s="235"/>
      <c r="BX6" s="235"/>
      <c r="BY6" s="235"/>
      <c r="BZ6" s="235"/>
      <c r="CA6" s="235"/>
      <c r="CB6" s="235"/>
      <c r="CC6" s="235"/>
      <c r="CD6" s="235"/>
      <c r="CE6" s="235"/>
      <c r="CF6" s="235"/>
      <c r="CG6" s="235"/>
      <c r="CH6" s="235"/>
      <c r="CI6" s="235"/>
      <c r="CJ6" s="235"/>
      <c r="CK6" s="235"/>
      <c r="CL6" s="235"/>
      <c r="CM6" s="235"/>
      <c r="CN6" s="235"/>
      <c r="CO6" s="235"/>
      <c r="CP6" s="235"/>
      <c r="CQ6" s="235"/>
      <c r="CR6" s="235"/>
      <c r="CS6" s="235"/>
      <c r="CT6" s="235"/>
      <c r="CU6" s="235"/>
      <c r="CV6" s="235"/>
      <c r="CW6" s="235"/>
      <c r="CX6" s="235"/>
      <c r="CY6" s="235"/>
      <c r="CZ6" s="235"/>
      <c r="DA6" s="235"/>
      <c r="DB6" s="235"/>
      <c r="DC6" s="235"/>
      <c r="DD6" s="235"/>
      <c r="DE6" s="235"/>
      <c r="DF6" s="235"/>
      <c r="DG6" s="235"/>
      <c r="DH6" s="235"/>
      <c r="DI6" s="235"/>
      <c r="DJ6" s="235"/>
      <c r="DK6" s="235"/>
      <c r="DL6" s="235"/>
      <c r="DM6" s="235"/>
      <c r="DN6" s="235"/>
      <c r="DO6" s="235"/>
      <c r="DP6" s="235"/>
      <c r="DQ6" s="235"/>
      <c r="DR6" s="235"/>
      <c r="DS6" s="235"/>
      <c r="DT6" s="235"/>
      <c r="DU6" s="235"/>
      <c r="DV6" s="235"/>
      <c r="DW6" s="235"/>
      <c r="DX6" s="235"/>
      <c r="DY6" s="235"/>
      <c r="DZ6" s="235"/>
      <c r="EA6" s="235"/>
      <c r="EB6" s="235"/>
      <c r="EC6" s="235"/>
      <c r="ED6" s="235"/>
      <c r="EE6" s="235"/>
      <c r="EF6" s="235"/>
      <c r="EG6" s="235"/>
      <c r="EH6" s="235"/>
      <c r="EI6" s="235"/>
      <c r="EJ6" s="235"/>
      <c r="EK6" s="235"/>
      <c r="EL6" s="235"/>
      <c r="EM6" s="235"/>
      <c r="EN6" s="235"/>
      <c r="EO6" s="235"/>
      <c r="EP6" s="235"/>
      <c r="EQ6" s="235"/>
      <c r="ER6" s="235"/>
      <c r="ES6" s="235"/>
      <c r="ET6" s="235"/>
      <c r="EU6" s="235"/>
      <c r="EV6" s="235"/>
      <c r="EW6" s="235"/>
      <c r="EX6" s="235"/>
      <c r="EY6" s="235"/>
      <c r="EZ6" s="235"/>
      <c r="FA6" s="235"/>
      <c r="FB6" s="235"/>
      <c r="FC6" s="235"/>
      <c r="FD6" s="235"/>
      <c r="FE6" s="235"/>
      <c r="FF6" s="235"/>
      <c r="FG6" s="235"/>
      <c r="FH6" s="235"/>
      <c r="FI6" s="235"/>
      <c r="FJ6" s="235"/>
      <c r="FK6" s="235"/>
      <c r="FL6" s="235"/>
      <c r="FM6" s="235"/>
      <c r="FN6" s="235"/>
      <c r="FO6" s="235"/>
      <c r="FP6" s="235"/>
      <c r="FQ6" s="235"/>
      <c r="FR6" s="235"/>
      <c r="FS6" s="235"/>
      <c r="FT6" s="235"/>
      <c r="FU6" s="235"/>
      <c r="FV6" s="235"/>
      <c r="FW6" s="235"/>
      <c r="FX6" s="235"/>
      <c r="FY6" s="235"/>
      <c r="FZ6" s="235"/>
      <c r="GA6" s="235"/>
      <c r="GB6" s="235"/>
      <c r="GC6" s="235"/>
      <c r="GD6" s="235"/>
      <c r="GE6" s="235"/>
      <c r="GF6" s="235"/>
      <c r="GG6" s="235"/>
      <c r="GH6" s="235"/>
      <c r="GI6" s="235"/>
      <c r="GJ6" s="235"/>
      <c r="GK6" s="235"/>
      <c r="GL6" s="235"/>
      <c r="GM6" s="235"/>
      <c r="GN6" s="235"/>
      <c r="GO6" s="235"/>
      <c r="GP6" s="235"/>
      <c r="GQ6" s="235"/>
      <c r="GR6" s="235"/>
      <c r="GS6" s="235"/>
      <c r="GT6" s="235"/>
      <c r="GU6" s="235"/>
      <c r="GV6" s="235"/>
      <c r="GW6" s="235"/>
      <c r="GX6" s="235"/>
      <c r="GY6" s="235"/>
      <c r="GZ6" s="235"/>
      <c r="HA6" s="235"/>
      <c r="HB6" s="235"/>
      <c r="HC6" s="235"/>
      <c r="HD6" s="235"/>
      <c r="HE6" s="235"/>
      <c r="HF6" s="235"/>
      <c r="HG6" s="235"/>
      <c r="HH6" s="235"/>
      <c r="HI6" s="235"/>
      <c r="HJ6" s="235"/>
      <c r="HK6" s="235"/>
      <c r="HL6" s="235"/>
      <c r="HM6" s="235"/>
      <c r="HN6" s="235"/>
      <c r="HO6" s="235"/>
      <c r="HP6" s="235"/>
      <c r="HQ6" s="235"/>
      <c r="HR6" s="235"/>
      <c r="HS6" s="235"/>
      <c r="HT6" s="235"/>
      <c r="HU6" s="235"/>
      <c r="HV6" s="235"/>
      <c r="HW6" s="235"/>
      <c r="HX6" s="235"/>
      <c r="HY6" s="235"/>
      <c r="HZ6" s="235"/>
      <c r="IA6" s="235"/>
      <c r="IB6" s="235"/>
      <c r="IC6" s="235"/>
      <c r="ID6" s="235"/>
      <c r="IE6" s="235"/>
      <c r="IF6" s="235"/>
      <c r="IG6" s="235"/>
      <c r="IH6" s="235"/>
      <c r="II6" s="235"/>
      <c r="IJ6" s="235"/>
      <c r="IK6" s="235"/>
      <c r="IL6" s="235"/>
      <c r="IM6" s="235"/>
      <c r="IN6" s="235"/>
      <c r="IO6" s="235"/>
      <c r="IP6" s="235"/>
      <c r="IQ6" s="235"/>
      <c r="IR6" s="235"/>
      <c r="IS6" s="235"/>
      <c r="IT6" s="235"/>
      <c r="IU6" s="235"/>
      <c r="IV6" s="235"/>
      <c r="IW6" s="235"/>
      <c r="IX6" s="235"/>
      <c r="IY6" s="235"/>
      <c r="IZ6" s="235"/>
      <c r="JA6" s="235"/>
      <c r="JB6" s="235"/>
      <c r="JC6" s="235"/>
      <c r="JD6" s="235"/>
      <c r="JE6" s="235"/>
      <c r="JF6" s="235"/>
      <c r="JG6" s="235"/>
      <c r="JH6" s="235"/>
      <c r="JI6" s="235"/>
      <c r="JJ6" s="235"/>
      <c r="JK6" s="235"/>
      <c r="JL6" s="235"/>
      <c r="JM6" s="235"/>
      <c r="JN6" s="235"/>
      <c r="JO6" s="235"/>
      <c r="JP6" s="235"/>
      <c r="JQ6" s="235"/>
      <c r="JR6" s="235"/>
      <c r="JS6" s="235"/>
      <c r="JT6" s="235"/>
      <c r="JU6" s="235"/>
      <c r="JV6" s="235"/>
      <c r="JW6" s="235"/>
      <c r="JX6" s="235"/>
      <c r="JY6" s="235"/>
      <c r="JZ6" s="235"/>
      <c r="KA6" s="235"/>
      <c r="KB6" s="235"/>
      <c r="KC6" s="235"/>
      <c r="KD6" s="235"/>
      <c r="KE6" s="235"/>
      <c r="KF6" s="235"/>
      <c r="KG6" s="235"/>
      <c r="KH6" s="235"/>
      <c r="KI6" s="235"/>
      <c r="KJ6" s="235"/>
      <c r="KK6" s="235"/>
      <c r="KL6" s="235"/>
      <c r="KM6" s="235"/>
      <c r="KN6" s="235"/>
      <c r="KO6" s="235"/>
      <c r="KP6" s="235"/>
      <c r="KQ6" s="235"/>
      <c r="KR6" s="235"/>
      <c r="KS6" s="235"/>
      <c r="KT6" s="235"/>
      <c r="KU6" s="235"/>
      <c r="KV6" s="235"/>
      <c r="KW6" s="235"/>
      <c r="KX6" s="235"/>
      <c r="KY6" s="235"/>
      <c r="KZ6" s="235"/>
      <c r="LA6" s="235"/>
      <c r="LB6" s="235"/>
      <c r="LC6" s="235"/>
      <c r="LD6" s="235"/>
      <c r="LE6" s="235"/>
      <c r="LF6" s="235"/>
      <c r="LG6" s="235"/>
      <c r="LH6" s="235"/>
      <c r="LI6" s="235"/>
      <c r="LJ6" s="235"/>
      <c r="LK6" s="235"/>
      <c r="LL6" s="235"/>
      <c r="LM6" s="235"/>
      <c r="LN6" s="235"/>
      <c r="LO6" s="235"/>
      <c r="LP6" s="235"/>
      <c r="LQ6" s="235"/>
      <c r="LR6" s="235"/>
      <c r="LS6" s="235"/>
      <c r="LT6" s="235"/>
      <c r="LU6" s="235"/>
      <c r="LV6" s="235"/>
      <c r="LW6" s="235"/>
      <c r="LX6" s="235"/>
      <c r="LY6" s="235"/>
      <c r="LZ6" s="235"/>
      <c r="MA6" s="235"/>
      <c r="MB6" s="235"/>
      <c r="MC6" s="235"/>
      <c r="MD6" s="235"/>
      <c r="ME6" s="235"/>
      <c r="MF6" s="235"/>
      <c r="MG6" s="235"/>
      <c r="MH6" s="235"/>
      <c r="MI6" s="235"/>
      <c r="MJ6" s="235"/>
      <c r="MK6" s="235"/>
      <c r="ML6" s="235"/>
      <c r="MM6" s="235"/>
      <c r="MN6" s="235"/>
      <c r="MO6" s="235"/>
      <c r="MP6" s="235"/>
      <c r="MQ6" s="235"/>
      <c r="MR6" s="235"/>
      <c r="MS6" s="235"/>
      <c r="MT6" s="235"/>
      <c r="MU6" s="235"/>
      <c r="MV6" s="235"/>
      <c r="MW6" s="235"/>
      <c r="MX6" s="235"/>
      <c r="MY6" s="235"/>
      <c r="MZ6" s="235"/>
      <c r="NA6" s="235"/>
      <c r="NB6" s="235"/>
      <c r="NC6" s="235"/>
      <c r="ND6" s="235"/>
      <c r="NE6" s="235"/>
      <c r="NF6" s="235"/>
      <c r="NG6" s="235"/>
      <c r="NH6" s="235"/>
      <c r="NI6" s="235"/>
      <c r="NJ6" s="235"/>
      <c r="NK6" s="235"/>
      <c r="NL6" s="235"/>
      <c r="NM6" s="235"/>
      <c r="NN6" s="235"/>
      <c r="NO6" s="235"/>
      <c r="NP6" s="235"/>
      <c r="NQ6" s="235"/>
      <c r="NR6" s="235"/>
      <c r="NS6" s="235"/>
      <c r="NT6" s="235"/>
      <c r="NU6" s="235"/>
      <c r="NV6" s="235"/>
      <c r="NW6" s="235"/>
      <c r="NX6" s="235"/>
      <c r="NY6" s="235"/>
      <c r="NZ6" s="235"/>
      <c r="OA6" s="235"/>
      <c r="OB6" s="235"/>
      <c r="OC6" s="235"/>
      <c r="OD6" s="235"/>
      <c r="OE6" s="235"/>
      <c r="OF6" s="235"/>
      <c r="OG6" s="235"/>
      <c r="OH6" s="235"/>
      <c r="OI6" s="235"/>
      <c r="OJ6" s="235"/>
      <c r="OK6" s="235"/>
      <c r="OL6" s="235"/>
      <c r="OM6" s="235"/>
      <c r="ON6" s="235"/>
      <c r="OO6" s="235"/>
      <c r="OP6" s="235"/>
      <c r="OQ6" s="235"/>
      <c r="OR6" s="235"/>
      <c r="OS6" s="235"/>
      <c r="OT6" s="235"/>
      <c r="OU6" s="235"/>
      <c r="OV6" s="235"/>
      <c r="OW6" s="235"/>
      <c r="OX6" s="235"/>
      <c r="OY6" s="235"/>
      <c r="OZ6" s="235"/>
      <c r="PA6" s="235"/>
      <c r="PB6" s="235"/>
      <c r="PC6" s="235"/>
      <c r="PD6" s="235"/>
      <c r="PE6" s="235"/>
      <c r="PF6" s="235"/>
      <c r="PG6" s="235"/>
      <c r="PH6" s="235"/>
      <c r="PI6" s="235"/>
      <c r="PJ6" s="235"/>
      <c r="PK6" s="235"/>
      <c r="PL6" s="235"/>
      <c r="PM6" s="235"/>
      <c r="PN6" s="235"/>
      <c r="PO6" s="235"/>
      <c r="PP6" s="235"/>
      <c r="PQ6" s="235"/>
      <c r="PR6" s="235"/>
      <c r="PS6" s="235"/>
      <c r="PT6" s="235"/>
      <c r="PU6" s="235"/>
      <c r="PV6" s="235"/>
    </row>
    <row r="7" spans="2:441" ht="3" customHeight="1">
      <c r="B7" s="239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0"/>
      <c r="BJ7" s="240"/>
      <c r="BK7" s="240"/>
      <c r="BL7" s="240"/>
      <c r="BM7" s="240"/>
      <c r="BN7" s="240"/>
      <c r="BO7" s="240"/>
      <c r="BP7" s="240"/>
      <c r="BQ7" s="240"/>
      <c r="BR7" s="240"/>
      <c r="BS7" s="240"/>
      <c r="BT7" s="240"/>
      <c r="BU7" s="240"/>
      <c r="BV7" s="240"/>
      <c r="BW7" s="240"/>
      <c r="BX7" s="240"/>
      <c r="BY7" s="240"/>
      <c r="BZ7" s="240"/>
      <c r="CA7" s="240"/>
      <c r="CB7" s="240"/>
      <c r="CC7" s="240"/>
      <c r="CD7" s="240"/>
      <c r="CE7" s="240"/>
      <c r="CF7" s="240"/>
      <c r="CG7" s="240"/>
      <c r="CH7" s="240"/>
      <c r="CI7" s="240"/>
      <c r="CJ7" s="240"/>
      <c r="CK7" s="240"/>
      <c r="CL7" s="240"/>
      <c r="CM7" s="240"/>
      <c r="CN7" s="240"/>
      <c r="CO7" s="240"/>
      <c r="CP7" s="240"/>
      <c r="CQ7" s="240"/>
      <c r="CR7" s="240"/>
      <c r="CS7" s="240"/>
      <c r="CT7" s="240"/>
      <c r="CU7" s="240"/>
      <c r="CV7" s="240"/>
      <c r="CW7" s="240"/>
      <c r="CX7" s="240"/>
      <c r="CY7" s="240"/>
      <c r="CZ7" s="240"/>
      <c r="DA7" s="240"/>
      <c r="DB7" s="240"/>
      <c r="DC7" s="240"/>
      <c r="DD7" s="240"/>
      <c r="DE7" s="240"/>
      <c r="DF7" s="240"/>
      <c r="DG7" s="240"/>
      <c r="DH7" s="240"/>
      <c r="DI7" s="240"/>
      <c r="DJ7" s="240"/>
      <c r="DK7" s="240"/>
      <c r="DL7" s="240"/>
      <c r="DM7" s="240"/>
      <c r="DN7" s="240"/>
      <c r="DO7" s="240"/>
      <c r="DP7" s="240"/>
      <c r="DQ7" s="240"/>
      <c r="DR7" s="240"/>
      <c r="DS7" s="240"/>
      <c r="DT7" s="240"/>
      <c r="DU7" s="240"/>
      <c r="DV7" s="240"/>
      <c r="DW7" s="240"/>
      <c r="DX7" s="240"/>
      <c r="DY7" s="240"/>
      <c r="DZ7" s="240"/>
      <c r="EA7" s="240"/>
      <c r="EB7" s="240"/>
      <c r="EC7" s="240"/>
      <c r="ED7" s="240"/>
      <c r="EE7" s="240"/>
      <c r="EF7" s="240"/>
      <c r="EG7" s="240"/>
      <c r="EH7" s="240"/>
      <c r="EI7" s="240"/>
      <c r="EJ7" s="240"/>
      <c r="EK7" s="240"/>
      <c r="EL7" s="240"/>
      <c r="EM7" s="240"/>
      <c r="EN7" s="240"/>
      <c r="EO7" s="240"/>
      <c r="EP7" s="240"/>
      <c r="EQ7" s="240"/>
      <c r="ER7" s="240"/>
      <c r="ES7" s="240"/>
      <c r="ET7" s="240"/>
      <c r="EU7" s="240"/>
      <c r="EV7" s="240"/>
      <c r="EW7" s="240"/>
      <c r="EX7" s="240"/>
      <c r="EY7" s="240"/>
      <c r="EZ7" s="240"/>
      <c r="FA7" s="240"/>
      <c r="FB7" s="240"/>
      <c r="FC7" s="240"/>
      <c r="FD7" s="240"/>
      <c r="FE7" s="240"/>
      <c r="FF7" s="240"/>
      <c r="FG7" s="240"/>
      <c r="FH7" s="240"/>
      <c r="FI7" s="240"/>
      <c r="FJ7" s="240"/>
      <c r="FK7" s="240"/>
      <c r="FL7" s="240"/>
      <c r="FM7" s="240"/>
      <c r="FN7" s="240"/>
      <c r="FO7" s="240"/>
      <c r="FP7" s="240"/>
      <c r="FQ7" s="240"/>
      <c r="FR7" s="240"/>
      <c r="FS7" s="240"/>
      <c r="FT7" s="240"/>
      <c r="FU7" s="240"/>
      <c r="FV7" s="240"/>
      <c r="FW7" s="240"/>
      <c r="FX7" s="240"/>
      <c r="FY7" s="240"/>
      <c r="FZ7" s="240"/>
      <c r="GA7" s="240"/>
      <c r="GB7" s="240"/>
      <c r="GC7" s="240"/>
      <c r="GD7" s="240"/>
      <c r="GE7" s="240"/>
      <c r="GF7" s="240"/>
      <c r="GG7" s="240"/>
      <c r="GH7" s="240"/>
      <c r="GI7" s="240"/>
      <c r="GJ7" s="240"/>
      <c r="GK7" s="240"/>
      <c r="GL7" s="240"/>
      <c r="GM7" s="240"/>
      <c r="GN7" s="240"/>
      <c r="GO7" s="240"/>
      <c r="GP7" s="240"/>
      <c r="GQ7" s="240"/>
      <c r="GR7" s="240"/>
      <c r="GS7" s="240"/>
      <c r="GT7" s="240"/>
      <c r="GU7" s="240"/>
      <c r="GV7" s="240"/>
      <c r="GW7" s="240"/>
      <c r="GX7" s="240"/>
      <c r="GY7" s="240"/>
      <c r="GZ7" s="240"/>
      <c r="HA7" s="240"/>
      <c r="HB7" s="240"/>
      <c r="HC7" s="240"/>
      <c r="HD7" s="240"/>
      <c r="HE7" s="240"/>
      <c r="HF7" s="240"/>
      <c r="HG7" s="240"/>
      <c r="HH7" s="240"/>
      <c r="HI7" s="240"/>
      <c r="HJ7" s="240"/>
      <c r="HK7" s="240"/>
      <c r="HL7" s="240"/>
      <c r="HM7" s="240"/>
      <c r="HN7" s="240"/>
      <c r="HO7" s="240"/>
      <c r="HP7" s="240"/>
      <c r="HQ7" s="240"/>
      <c r="HR7" s="240"/>
      <c r="HS7" s="240"/>
      <c r="HT7" s="240"/>
      <c r="HU7" s="240"/>
      <c r="HV7" s="240"/>
      <c r="HW7" s="240"/>
      <c r="HX7" s="240"/>
      <c r="HY7" s="240"/>
      <c r="HZ7" s="240"/>
      <c r="IA7" s="240"/>
      <c r="IB7" s="240"/>
      <c r="IC7" s="240"/>
      <c r="ID7" s="240"/>
      <c r="IE7" s="240"/>
      <c r="IF7" s="240"/>
      <c r="IG7" s="240"/>
      <c r="IH7" s="240"/>
      <c r="II7" s="240"/>
      <c r="IJ7" s="240"/>
      <c r="IK7" s="240"/>
      <c r="IL7" s="240"/>
      <c r="IM7" s="240"/>
      <c r="IN7" s="240"/>
      <c r="IO7" s="240"/>
      <c r="IP7" s="240"/>
      <c r="IQ7" s="240"/>
      <c r="IR7" s="240"/>
      <c r="IS7" s="240"/>
      <c r="IT7" s="240"/>
      <c r="IU7" s="240"/>
      <c r="IV7" s="240"/>
      <c r="IW7" s="240"/>
      <c r="IX7" s="240"/>
      <c r="IY7" s="240"/>
      <c r="IZ7" s="240"/>
      <c r="JA7" s="240"/>
      <c r="JB7" s="240"/>
      <c r="JC7" s="240"/>
      <c r="JD7" s="240"/>
      <c r="JE7" s="240"/>
      <c r="JF7" s="240"/>
      <c r="JG7" s="240"/>
      <c r="JH7" s="240"/>
      <c r="JI7" s="240"/>
      <c r="JJ7" s="240"/>
      <c r="JK7" s="240"/>
      <c r="JL7" s="240"/>
      <c r="JM7" s="240"/>
      <c r="JN7" s="240"/>
      <c r="JO7" s="240"/>
      <c r="JP7" s="240"/>
      <c r="JQ7" s="240"/>
      <c r="JR7" s="240"/>
      <c r="JS7" s="240"/>
      <c r="JT7" s="240"/>
      <c r="JU7" s="240"/>
      <c r="JV7" s="240"/>
      <c r="JW7" s="240"/>
      <c r="JX7" s="240"/>
      <c r="JY7" s="240"/>
      <c r="JZ7" s="240"/>
      <c r="KA7" s="240"/>
      <c r="KB7" s="240"/>
      <c r="KC7" s="240"/>
      <c r="KD7" s="240"/>
      <c r="KE7" s="240"/>
      <c r="KF7" s="240"/>
      <c r="KG7" s="240"/>
      <c r="KH7" s="240"/>
      <c r="KI7" s="240"/>
      <c r="KJ7" s="240"/>
      <c r="KK7" s="240"/>
      <c r="KL7" s="240"/>
      <c r="KM7" s="240"/>
      <c r="KN7" s="240"/>
      <c r="KO7" s="240"/>
      <c r="KP7" s="240"/>
      <c r="KQ7" s="240"/>
      <c r="KR7" s="240"/>
      <c r="KS7" s="240"/>
      <c r="KT7" s="240"/>
      <c r="KU7" s="240"/>
      <c r="KV7" s="240"/>
      <c r="KW7" s="240"/>
      <c r="KX7" s="240"/>
      <c r="KY7" s="240"/>
      <c r="KZ7" s="240"/>
      <c r="LA7" s="240"/>
      <c r="LB7" s="240"/>
      <c r="LC7" s="240"/>
      <c r="LD7" s="240"/>
      <c r="LE7" s="240"/>
      <c r="LF7" s="240"/>
      <c r="LG7" s="240"/>
      <c r="LH7" s="240"/>
      <c r="LI7" s="240"/>
      <c r="LJ7" s="240"/>
      <c r="LK7" s="240"/>
      <c r="LL7" s="240"/>
      <c r="LM7" s="240"/>
      <c r="LN7" s="240"/>
      <c r="LO7" s="240"/>
      <c r="LP7" s="240"/>
      <c r="LQ7" s="240"/>
      <c r="LR7" s="240"/>
      <c r="LS7" s="240"/>
      <c r="LT7" s="240"/>
      <c r="LU7" s="240"/>
      <c r="LV7" s="240"/>
      <c r="LW7" s="240"/>
      <c r="LX7" s="240"/>
      <c r="LY7" s="240"/>
      <c r="LZ7" s="240"/>
      <c r="MA7" s="240"/>
      <c r="MB7" s="240"/>
      <c r="MC7" s="240"/>
      <c r="MD7" s="240"/>
      <c r="ME7" s="240"/>
      <c r="MF7" s="240"/>
      <c r="MG7" s="240"/>
      <c r="MH7" s="240"/>
      <c r="MI7" s="240"/>
      <c r="MJ7" s="240"/>
      <c r="MK7" s="240"/>
      <c r="ML7" s="240"/>
      <c r="MM7" s="240"/>
      <c r="MN7" s="240"/>
      <c r="MO7" s="240"/>
      <c r="MP7" s="240"/>
      <c r="MQ7" s="240"/>
      <c r="MR7" s="240"/>
      <c r="MS7" s="240"/>
      <c r="MT7" s="240"/>
      <c r="MU7" s="240"/>
      <c r="MV7" s="240"/>
      <c r="MW7" s="240"/>
      <c r="MX7" s="240"/>
      <c r="MY7" s="240"/>
      <c r="MZ7" s="240"/>
      <c r="NA7" s="240"/>
      <c r="NB7" s="240"/>
      <c r="NC7" s="240"/>
      <c r="ND7" s="240"/>
      <c r="NE7" s="240"/>
      <c r="NF7" s="240"/>
      <c r="NG7" s="240"/>
      <c r="NH7" s="240"/>
      <c r="NI7" s="240"/>
      <c r="NJ7" s="240"/>
      <c r="NK7" s="240"/>
      <c r="NL7" s="240"/>
      <c r="NM7" s="240"/>
      <c r="NN7" s="240"/>
      <c r="NO7" s="240"/>
      <c r="NP7" s="240"/>
      <c r="NQ7" s="240"/>
      <c r="NR7" s="240"/>
      <c r="NS7" s="240"/>
      <c r="NT7" s="240"/>
      <c r="NU7" s="240"/>
      <c r="NV7" s="240"/>
      <c r="NW7" s="240"/>
      <c r="NX7" s="240"/>
      <c r="NY7" s="240"/>
      <c r="NZ7" s="240"/>
      <c r="OA7" s="240"/>
      <c r="OB7" s="240"/>
      <c r="OC7" s="240"/>
      <c r="OD7" s="240"/>
      <c r="OE7" s="240"/>
      <c r="OF7" s="240"/>
      <c r="OG7" s="240"/>
      <c r="OH7" s="240"/>
      <c r="OI7" s="240"/>
      <c r="OJ7" s="240"/>
      <c r="OK7" s="240"/>
      <c r="OL7" s="240"/>
      <c r="OM7" s="240"/>
      <c r="ON7" s="240"/>
      <c r="OO7" s="240"/>
      <c r="OP7" s="240"/>
      <c r="OQ7" s="240"/>
      <c r="OR7" s="240"/>
      <c r="OS7" s="240"/>
      <c r="OT7" s="240"/>
      <c r="OU7" s="240"/>
      <c r="OV7" s="240"/>
      <c r="OW7" s="240"/>
      <c r="OX7" s="240"/>
      <c r="OY7" s="240"/>
      <c r="OZ7" s="240"/>
      <c r="PA7" s="240"/>
      <c r="PB7" s="240"/>
      <c r="PC7" s="240"/>
      <c r="PD7" s="240"/>
      <c r="PE7" s="240"/>
      <c r="PF7" s="240"/>
      <c r="PG7" s="240"/>
      <c r="PH7" s="240"/>
      <c r="PI7" s="240"/>
      <c r="PJ7" s="240"/>
      <c r="PK7" s="240"/>
      <c r="PL7" s="240"/>
      <c r="PM7" s="240"/>
      <c r="PN7" s="240"/>
      <c r="PO7" s="240"/>
      <c r="PP7" s="240"/>
      <c r="PQ7" s="240"/>
      <c r="PR7" s="240"/>
      <c r="PS7" s="240"/>
      <c r="PT7" s="240"/>
      <c r="PU7" s="240"/>
      <c r="PV7" s="240"/>
    </row>
    <row r="8" spans="2:441" s="352" customFormat="1" ht="3" customHeight="1">
      <c r="B8" s="350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351"/>
      <c r="BD8" s="351"/>
      <c r="BE8" s="351"/>
      <c r="BF8" s="351"/>
      <c r="BG8" s="351"/>
      <c r="BH8" s="351"/>
      <c r="BI8" s="351"/>
      <c r="BJ8" s="351"/>
      <c r="BK8" s="351"/>
      <c r="BL8" s="351"/>
      <c r="BM8" s="351"/>
      <c r="BN8" s="351"/>
      <c r="BO8" s="351"/>
      <c r="BP8" s="351"/>
      <c r="BQ8" s="351" t="s">
        <v>173</v>
      </c>
      <c r="BR8" s="351" t="s">
        <v>174</v>
      </c>
      <c r="BS8" s="351">
        <v>1</v>
      </c>
      <c r="BT8" s="351">
        <v>2</v>
      </c>
      <c r="BU8" s="351">
        <v>3</v>
      </c>
      <c r="BV8" s="351">
        <v>4</v>
      </c>
      <c r="BW8" s="351"/>
      <c r="BX8" s="351" t="s">
        <v>175</v>
      </c>
      <c r="BY8" s="351">
        <v>5</v>
      </c>
      <c r="BZ8" s="351">
        <v>6</v>
      </c>
      <c r="CA8" s="351">
        <v>7</v>
      </c>
      <c r="CB8" s="351">
        <v>8</v>
      </c>
      <c r="CC8" s="351"/>
      <c r="CD8" s="351"/>
      <c r="CE8" s="351"/>
      <c r="CF8" s="351"/>
      <c r="CG8" s="351"/>
      <c r="CH8" s="351"/>
      <c r="CI8" s="351"/>
      <c r="CJ8" s="351"/>
      <c r="CK8" s="351"/>
      <c r="CL8" s="351"/>
      <c r="CM8" s="351"/>
      <c r="CN8" s="351"/>
      <c r="CO8" s="351"/>
      <c r="CP8" s="351"/>
      <c r="CQ8" s="351"/>
      <c r="CR8" s="351"/>
      <c r="CS8" s="351"/>
      <c r="CT8" s="351"/>
      <c r="CU8" s="351"/>
      <c r="CV8" s="351" t="s">
        <v>176</v>
      </c>
      <c r="CW8" s="351" t="s">
        <v>177</v>
      </c>
      <c r="CX8" s="351">
        <v>9</v>
      </c>
      <c r="CY8" s="351">
        <v>10</v>
      </c>
      <c r="CZ8" s="351">
        <v>11</v>
      </c>
      <c r="DA8" s="351">
        <v>12</v>
      </c>
      <c r="DB8" s="351"/>
      <c r="DC8" s="351" t="s">
        <v>178</v>
      </c>
      <c r="DD8" s="351">
        <v>13</v>
      </c>
      <c r="DE8" s="351">
        <v>14</v>
      </c>
      <c r="DF8" s="351">
        <v>15</v>
      </c>
      <c r="DG8" s="351">
        <v>16</v>
      </c>
      <c r="DH8" s="351"/>
      <c r="DI8" s="351"/>
      <c r="DJ8" s="351"/>
      <c r="DK8" s="351"/>
      <c r="DL8" s="351"/>
      <c r="DM8" s="351"/>
      <c r="DN8" s="351"/>
      <c r="DO8" s="351"/>
      <c r="DP8" s="351"/>
      <c r="DQ8" s="351"/>
      <c r="DR8" s="351"/>
      <c r="DS8" s="351"/>
      <c r="DT8" s="351"/>
      <c r="DU8" s="351"/>
      <c r="DV8" s="351"/>
      <c r="DW8" s="351"/>
      <c r="DX8" s="351"/>
      <c r="DY8" s="351"/>
      <c r="DZ8" s="351"/>
      <c r="EA8" s="351" t="s">
        <v>179</v>
      </c>
      <c r="EB8" s="351" t="s">
        <v>180</v>
      </c>
      <c r="EC8" s="351">
        <v>17</v>
      </c>
      <c r="ED8" s="351">
        <v>18</v>
      </c>
      <c r="EE8" s="351">
        <v>19</v>
      </c>
      <c r="EF8" s="351">
        <v>20</v>
      </c>
      <c r="EG8" s="351"/>
      <c r="EH8" s="351" t="s">
        <v>181</v>
      </c>
      <c r="EI8" s="351">
        <v>21</v>
      </c>
      <c r="EJ8" s="351">
        <v>22</v>
      </c>
      <c r="EK8" s="351">
        <v>23</v>
      </c>
      <c r="EL8" s="351">
        <v>24</v>
      </c>
      <c r="EM8" s="351"/>
      <c r="EN8" s="351"/>
      <c r="EO8" s="351"/>
      <c r="EP8" s="351"/>
      <c r="EQ8" s="351"/>
      <c r="ER8" s="351"/>
      <c r="ES8" s="351"/>
      <c r="ET8" s="351"/>
      <c r="EU8" s="351"/>
      <c r="EV8" s="351"/>
      <c r="EW8" s="351"/>
      <c r="EX8" s="351"/>
      <c r="EY8" s="351"/>
      <c r="EZ8" s="351"/>
      <c r="FA8" s="351"/>
      <c r="FB8" s="351"/>
      <c r="FC8" s="351"/>
      <c r="FD8" s="351"/>
      <c r="FE8" s="351"/>
      <c r="FF8" s="351"/>
      <c r="FG8" s="351"/>
      <c r="FH8" s="351"/>
      <c r="FI8" s="351"/>
      <c r="FJ8" s="351"/>
      <c r="FK8" s="351" t="s">
        <v>173</v>
      </c>
      <c r="FL8" s="351" t="s">
        <v>174</v>
      </c>
      <c r="FM8" s="351">
        <v>1</v>
      </c>
      <c r="FN8" s="351">
        <v>2</v>
      </c>
      <c r="FO8" s="351">
        <v>3</v>
      </c>
      <c r="FP8" s="351">
        <v>4</v>
      </c>
      <c r="FQ8" s="351"/>
      <c r="FR8" s="351" t="s">
        <v>175</v>
      </c>
      <c r="FS8" s="351">
        <v>5</v>
      </c>
      <c r="FT8" s="351">
        <v>6</v>
      </c>
      <c r="FU8" s="351">
        <v>7</v>
      </c>
      <c r="FV8" s="351">
        <v>8</v>
      </c>
      <c r="FW8" s="351"/>
      <c r="FX8" s="351"/>
      <c r="FY8" s="351"/>
      <c r="FZ8" s="351"/>
      <c r="GA8" s="351"/>
      <c r="GB8" s="351"/>
      <c r="GC8" s="351"/>
      <c r="GD8" s="351"/>
      <c r="GE8" s="351"/>
      <c r="GF8" s="351"/>
      <c r="GG8" s="351"/>
      <c r="GH8" s="351"/>
      <c r="GI8" s="351"/>
      <c r="GJ8" s="351"/>
      <c r="GK8" s="351"/>
      <c r="GL8" s="351"/>
      <c r="GM8" s="351"/>
      <c r="GN8" s="351"/>
      <c r="GO8" s="351"/>
      <c r="GP8" s="351" t="s">
        <v>176</v>
      </c>
      <c r="GQ8" s="351" t="s">
        <v>177</v>
      </c>
      <c r="GR8" s="351">
        <v>9</v>
      </c>
      <c r="GS8" s="351">
        <v>10</v>
      </c>
      <c r="GT8" s="351">
        <v>11</v>
      </c>
      <c r="GU8" s="351">
        <v>12</v>
      </c>
      <c r="GV8" s="351"/>
      <c r="GW8" s="351" t="s">
        <v>178</v>
      </c>
      <c r="GX8" s="351">
        <v>13</v>
      </c>
      <c r="GY8" s="351">
        <v>14</v>
      </c>
      <c r="GZ8" s="351">
        <v>15</v>
      </c>
      <c r="HA8" s="351">
        <v>16</v>
      </c>
      <c r="HB8" s="351"/>
      <c r="HC8" s="351"/>
      <c r="HD8" s="351"/>
      <c r="HE8" s="351"/>
      <c r="HF8" s="351"/>
      <c r="HG8" s="351"/>
      <c r="HH8" s="351"/>
      <c r="HI8" s="351"/>
      <c r="HJ8" s="351"/>
      <c r="HK8" s="351"/>
      <c r="HL8" s="351"/>
      <c r="HM8" s="351"/>
      <c r="HN8" s="351"/>
      <c r="HO8" s="351"/>
      <c r="HP8" s="351"/>
      <c r="HQ8" s="351"/>
      <c r="HR8" s="351"/>
      <c r="HS8" s="351"/>
      <c r="HT8" s="351"/>
      <c r="HU8" s="351" t="s">
        <v>179</v>
      </c>
      <c r="HV8" s="351" t="s">
        <v>180</v>
      </c>
      <c r="HW8" s="351">
        <v>17</v>
      </c>
      <c r="HX8" s="351">
        <v>18</v>
      </c>
      <c r="HY8" s="351">
        <v>19</v>
      </c>
      <c r="HZ8" s="351">
        <v>20</v>
      </c>
      <c r="IA8" s="351"/>
      <c r="IB8" s="351" t="s">
        <v>181</v>
      </c>
      <c r="IC8" s="351">
        <v>21</v>
      </c>
      <c r="ID8" s="351">
        <v>22</v>
      </c>
      <c r="IE8" s="351">
        <v>23</v>
      </c>
      <c r="IF8" s="351">
        <v>24</v>
      </c>
      <c r="IG8" s="351"/>
      <c r="IH8" s="351"/>
      <c r="II8" s="351"/>
      <c r="IJ8" s="351"/>
      <c r="IK8" s="351"/>
      <c r="IL8" s="351"/>
      <c r="IM8" s="351"/>
      <c r="IN8" s="351"/>
      <c r="IO8" s="351"/>
      <c r="IP8" s="351"/>
      <c r="IQ8" s="351"/>
      <c r="IR8" s="351"/>
      <c r="IS8" s="351"/>
      <c r="IT8" s="351"/>
      <c r="IU8" s="351"/>
      <c r="IV8" s="351"/>
      <c r="IW8" s="351"/>
      <c r="IX8" s="351"/>
      <c r="IY8" s="351"/>
      <c r="IZ8" s="351"/>
      <c r="JA8" s="351"/>
      <c r="JB8" s="351"/>
      <c r="JC8" s="351"/>
      <c r="JD8" s="351"/>
      <c r="JE8" s="351" t="s">
        <v>173</v>
      </c>
      <c r="JF8" s="351" t="s">
        <v>174</v>
      </c>
      <c r="JG8" s="351">
        <v>1</v>
      </c>
      <c r="JH8" s="351">
        <v>2</v>
      </c>
      <c r="JI8" s="351">
        <v>3</v>
      </c>
      <c r="JJ8" s="351">
        <v>4</v>
      </c>
      <c r="JK8" s="351"/>
      <c r="JL8" s="351" t="s">
        <v>175</v>
      </c>
      <c r="JM8" s="351">
        <v>5</v>
      </c>
      <c r="JN8" s="351">
        <v>6</v>
      </c>
      <c r="JO8" s="351">
        <v>7</v>
      </c>
      <c r="JP8" s="351">
        <v>8</v>
      </c>
      <c r="JQ8" s="351"/>
      <c r="JR8" s="351"/>
      <c r="JS8" s="351"/>
      <c r="JT8" s="351"/>
      <c r="JU8" s="351"/>
      <c r="JV8" s="351"/>
      <c r="JW8" s="351"/>
      <c r="JX8" s="351"/>
      <c r="JY8" s="351"/>
      <c r="JZ8" s="351"/>
      <c r="KA8" s="351"/>
      <c r="KB8" s="351"/>
      <c r="KC8" s="351"/>
      <c r="KD8" s="351"/>
      <c r="KE8" s="351"/>
      <c r="KF8" s="351"/>
      <c r="KG8" s="351"/>
      <c r="KH8" s="351"/>
      <c r="KI8" s="351"/>
      <c r="KJ8" s="351" t="s">
        <v>176</v>
      </c>
      <c r="KK8" s="351" t="s">
        <v>177</v>
      </c>
      <c r="KL8" s="351">
        <v>9</v>
      </c>
      <c r="KM8" s="351">
        <v>10</v>
      </c>
      <c r="KN8" s="351">
        <v>11</v>
      </c>
      <c r="KO8" s="351">
        <v>12</v>
      </c>
      <c r="KP8" s="351"/>
      <c r="KQ8" s="351" t="s">
        <v>178</v>
      </c>
      <c r="KR8" s="351">
        <v>13</v>
      </c>
      <c r="KS8" s="351">
        <v>14</v>
      </c>
      <c r="KT8" s="351">
        <v>15</v>
      </c>
      <c r="KU8" s="351">
        <v>16</v>
      </c>
      <c r="KV8" s="351"/>
      <c r="KW8" s="351"/>
      <c r="KX8" s="351"/>
      <c r="KY8" s="351"/>
      <c r="KZ8" s="351"/>
      <c r="LA8" s="351"/>
      <c r="LB8" s="351"/>
      <c r="LC8" s="351"/>
      <c r="LD8" s="351"/>
      <c r="LE8" s="351"/>
      <c r="LF8" s="351"/>
      <c r="LG8" s="351"/>
      <c r="LH8" s="351"/>
      <c r="LI8" s="351"/>
      <c r="LJ8" s="351"/>
      <c r="LK8" s="351"/>
      <c r="LL8" s="351"/>
      <c r="LM8" s="351"/>
      <c r="LN8" s="351"/>
      <c r="LO8" s="351" t="s">
        <v>179</v>
      </c>
      <c r="LP8" s="351" t="s">
        <v>180</v>
      </c>
      <c r="LQ8" s="351">
        <v>17</v>
      </c>
      <c r="LR8" s="351">
        <v>18</v>
      </c>
      <c r="LS8" s="351">
        <v>19</v>
      </c>
      <c r="LT8" s="351">
        <v>20</v>
      </c>
      <c r="LU8" s="351"/>
      <c r="LV8" s="351" t="s">
        <v>181</v>
      </c>
      <c r="LW8" s="351">
        <v>21</v>
      </c>
      <c r="LX8" s="351">
        <v>22</v>
      </c>
      <c r="LY8" s="351">
        <v>23</v>
      </c>
      <c r="LZ8" s="351">
        <v>24</v>
      </c>
      <c r="MA8" s="351"/>
      <c r="MB8" s="351"/>
      <c r="MC8" s="351"/>
      <c r="MD8" s="351"/>
      <c r="ME8" s="351"/>
      <c r="MF8" s="351"/>
      <c r="MG8" s="351"/>
      <c r="MH8" s="351"/>
      <c r="MI8" s="351"/>
      <c r="MJ8" s="351"/>
      <c r="MK8" s="351"/>
      <c r="ML8" s="351"/>
      <c r="MM8" s="351"/>
      <c r="MN8" s="351"/>
      <c r="MO8" s="351"/>
      <c r="MP8" s="351"/>
      <c r="MQ8" s="351"/>
      <c r="MR8" s="351"/>
      <c r="MS8" s="351"/>
      <c r="MT8" s="351"/>
      <c r="MU8" s="351"/>
      <c r="MV8" s="351"/>
      <c r="MW8" s="351"/>
      <c r="MX8" s="351"/>
      <c r="MY8" s="351" t="s">
        <v>173</v>
      </c>
      <c r="MZ8" s="351" t="s">
        <v>174</v>
      </c>
      <c r="NA8" s="351">
        <v>1</v>
      </c>
      <c r="NB8" s="351">
        <v>2</v>
      </c>
      <c r="NC8" s="351">
        <v>3</v>
      </c>
      <c r="ND8" s="351">
        <v>4</v>
      </c>
      <c r="NE8" s="351"/>
      <c r="NF8" s="351" t="s">
        <v>175</v>
      </c>
      <c r="NG8" s="351">
        <v>5</v>
      </c>
      <c r="NH8" s="351">
        <v>6</v>
      </c>
      <c r="NI8" s="351">
        <v>7</v>
      </c>
      <c r="NJ8" s="351">
        <v>8</v>
      </c>
      <c r="NK8" s="351"/>
      <c r="NL8" s="351"/>
      <c r="NM8" s="351"/>
      <c r="NN8" s="351"/>
      <c r="NO8" s="351"/>
      <c r="NP8" s="351"/>
      <c r="NQ8" s="351"/>
      <c r="NR8" s="351"/>
      <c r="NS8" s="351"/>
      <c r="NT8" s="351"/>
      <c r="NU8" s="351"/>
      <c r="NV8" s="351"/>
      <c r="NW8" s="351"/>
      <c r="NX8" s="351"/>
      <c r="NY8" s="351"/>
      <c r="NZ8" s="351"/>
      <c r="OA8" s="351"/>
      <c r="OB8" s="351"/>
      <c r="OC8" s="351"/>
      <c r="OD8" s="351" t="s">
        <v>176</v>
      </c>
      <c r="OE8" s="351" t="s">
        <v>177</v>
      </c>
      <c r="OF8" s="351">
        <v>9</v>
      </c>
      <c r="OG8" s="351">
        <v>10</v>
      </c>
      <c r="OH8" s="351">
        <v>11</v>
      </c>
      <c r="OI8" s="351">
        <v>12</v>
      </c>
      <c r="OJ8" s="351"/>
      <c r="OK8" s="351" t="s">
        <v>178</v>
      </c>
      <c r="OL8" s="351">
        <v>13</v>
      </c>
      <c r="OM8" s="351">
        <v>14</v>
      </c>
      <c r="ON8" s="351">
        <v>15</v>
      </c>
      <c r="OO8" s="351">
        <v>16</v>
      </c>
      <c r="OP8" s="351"/>
      <c r="OQ8" s="351"/>
      <c r="OR8" s="351"/>
      <c r="OS8" s="351"/>
      <c r="OT8" s="351"/>
      <c r="OU8" s="351"/>
      <c r="OV8" s="351"/>
      <c r="OW8" s="351"/>
      <c r="OX8" s="351"/>
      <c r="OY8" s="351"/>
      <c r="OZ8" s="351"/>
      <c r="PA8" s="351"/>
      <c r="PB8" s="351"/>
      <c r="PC8" s="351"/>
      <c r="PD8" s="351"/>
      <c r="PE8" s="351"/>
      <c r="PF8" s="351"/>
      <c r="PG8" s="351"/>
      <c r="PH8" s="351"/>
      <c r="PI8" s="351" t="s">
        <v>179</v>
      </c>
      <c r="PJ8" s="351" t="s">
        <v>180</v>
      </c>
      <c r="PK8" s="351">
        <v>17</v>
      </c>
      <c r="PL8" s="351">
        <v>18</v>
      </c>
      <c r="PM8" s="351">
        <v>19</v>
      </c>
      <c r="PN8" s="351">
        <v>20</v>
      </c>
      <c r="PO8" s="351"/>
      <c r="PP8" s="351" t="s">
        <v>181</v>
      </c>
      <c r="PQ8" s="351">
        <v>21</v>
      </c>
      <c r="PR8" s="351">
        <v>22</v>
      </c>
      <c r="PS8" s="351">
        <v>23</v>
      </c>
      <c r="PT8" s="351">
        <v>24</v>
      </c>
      <c r="PU8" s="351"/>
      <c r="PV8" s="351"/>
    </row>
    <row r="9" spans="2:441" ht="18" collapsed="1">
      <c r="B9" s="706" t="s">
        <v>22</v>
      </c>
      <c r="C9" s="706"/>
      <c r="D9" s="380"/>
      <c r="E9" s="356">
        <f t="shared" ref="E9:M9" si="98">E11+E17+E30+E44+E23+E39</f>
        <v>13.381682451873573</v>
      </c>
      <c r="F9" s="356">
        <f t="shared" si="98"/>
        <v>13.381682451873573</v>
      </c>
      <c r="G9" s="356">
        <f t="shared" si="98"/>
        <v>0</v>
      </c>
      <c r="H9" s="356">
        <f t="shared" si="98"/>
        <v>13.381682451873573</v>
      </c>
      <c r="I9" s="356">
        <f t="shared" si="98"/>
        <v>0</v>
      </c>
      <c r="J9" s="356">
        <f t="shared" si="98"/>
        <v>0</v>
      </c>
      <c r="K9" s="356">
        <f t="shared" si="98"/>
        <v>0</v>
      </c>
      <c r="L9" s="356">
        <f t="shared" si="98"/>
        <v>0</v>
      </c>
      <c r="M9" s="356">
        <f t="shared" si="98"/>
        <v>0</v>
      </c>
      <c r="N9" s="248"/>
      <c r="O9" s="356">
        <f t="shared" ref="O9:S9" si="99">O11+O17+O30+O44+O23+O39</f>
        <v>0</v>
      </c>
      <c r="P9" s="356">
        <f t="shared" si="99"/>
        <v>0</v>
      </c>
      <c r="Q9" s="356">
        <f t="shared" si="99"/>
        <v>0</v>
      </c>
      <c r="R9" s="356">
        <f t="shared" si="99"/>
        <v>0</v>
      </c>
      <c r="S9" s="356">
        <f t="shared" si="99"/>
        <v>0</v>
      </c>
      <c r="T9" s="216"/>
      <c r="U9" s="356">
        <f t="shared" ref="U9:Z9" si="100">U11+U17+U30+U44+U23+U39</f>
        <v>0</v>
      </c>
      <c r="V9" s="356">
        <f t="shared" si="100"/>
        <v>0</v>
      </c>
      <c r="W9" s="356">
        <f t="shared" si="100"/>
        <v>0</v>
      </c>
      <c r="X9" s="356">
        <f t="shared" si="100"/>
        <v>0</v>
      </c>
      <c r="Y9" s="356">
        <f t="shared" si="100"/>
        <v>0</v>
      </c>
      <c r="Z9" s="356">
        <f t="shared" si="100"/>
        <v>0</v>
      </c>
      <c r="AA9" s="248"/>
      <c r="AB9" s="356">
        <f t="shared" ref="AB9:AF9" si="101">AB11+AB17+AB30+AB44+AB23+AB39</f>
        <v>0</v>
      </c>
      <c r="AC9" s="356">
        <f t="shared" si="101"/>
        <v>0</v>
      </c>
      <c r="AD9" s="356">
        <f t="shared" si="101"/>
        <v>0</v>
      </c>
      <c r="AE9" s="356">
        <f t="shared" si="101"/>
        <v>0</v>
      </c>
      <c r="AF9" s="356">
        <f t="shared" si="101"/>
        <v>0</v>
      </c>
      <c r="AG9" s="253"/>
      <c r="AH9" s="356">
        <f>AH11+AH17+AH30+AH44+AH23+AH39</f>
        <v>0</v>
      </c>
      <c r="AI9" s="356">
        <f t="shared" ref="AI9:AS9" si="102">AI11+AI17+AI30+AI44+AI23</f>
        <v>0</v>
      </c>
      <c r="AJ9" s="356">
        <f t="shared" si="102"/>
        <v>0</v>
      </c>
      <c r="AK9" s="356">
        <f t="shared" si="102"/>
        <v>0</v>
      </c>
      <c r="AL9" s="356">
        <f t="shared" si="102"/>
        <v>0</v>
      </c>
      <c r="AM9" s="356">
        <f t="shared" si="102"/>
        <v>0</v>
      </c>
      <c r="AN9" s="248"/>
      <c r="AO9" s="356">
        <f t="shared" si="102"/>
        <v>0</v>
      </c>
      <c r="AP9" s="356">
        <f t="shared" si="102"/>
        <v>0</v>
      </c>
      <c r="AQ9" s="356">
        <f t="shared" si="102"/>
        <v>0</v>
      </c>
      <c r="AR9" s="356">
        <f t="shared" si="102"/>
        <v>0</v>
      </c>
      <c r="AS9" s="356">
        <f t="shared" si="102"/>
        <v>0</v>
      </c>
      <c r="AT9" s="230"/>
      <c r="AU9" s="246"/>
      <c r="AV9" s="247"/>
      <c r="AW9" s="355">
        <f>AW11+AW17+AW30+AW44+AW23+AW39</f>
        <v>10.300500000000001</v>
      </c>
      <c r="AX9" s="355">
        <f t="shared" ref="AX9:BD9" si="103">AX11+AX17+AX30+AX44+AX23+AX39</f>
        <v>10.300500000000001</v>
      </c>
      <c r="AY9" s="355">
        <f t="shared" si="103"/>
        <v>10.300500000000001</v>
      </c>
      <c r="AZ9" s="355">
        <f t="shared" si="103"/>
        <v>0</v>
      </c>
      <c r="BA9" s="355">
        <f t="shared" si="103"/>
        <v>0</v>
      </c>
      <c r="BB9" s="355">
        <f t="shared" si="103"/>
        <v>0</v>
      </c>
      <c r="BC9" s="355">
        <f t="shared" si="103"/>
        <v>0</v>
      </c>
      <c r="BD9" s="355">
        <f t="shared" si="103"/>
        <v>0</v>
      </c>
      <c r="BE9" s="248"/>
      <c r="BF9" s="355">
        <f t="shared" ref="BF9:BJ9" si="104">BF11+BF17+BF30+BF44+BF23+BF39</f>
        <v>0</v>
      </c>
      <c r="BG9" s="355">
        <f t="shared" si="104"/>
        <v>0</v>
      </c>
      <c r="BH9" s="355">
        <f t="shared" si="104"/>
        <v>0</v>
      </c>
      <c r="BI9" s="355">
        <f t="shared" si="104"/>
        <v>0</v>
      </c>
      <c r="BJ9" s="355">
        <f t="shared" si="104"/>
        <v>0</v>
      </c>
      <c r="BK9" s="216"/>
      <c r="BL9" s="421"/>
      <c r="BM9" s="421"/>
      <c r="BN9" s="421"/>
      <c r="BO9" s="357">
        <f t="shared" ref="BO9" si="105">BO11+BO17+BO30+BO44+BO23</f>
        <v>0</v>
      </c>
      <c r="BP9" s="434">
        <f t="shared" ref="BP9:BV9" si="106">BP11+BP17+BP30+BP44+BP23+BP39</f>
        <v>0</v>
      </c>
      <c r="BQ9" s="434">
        <f t="shared" si="106"/>
        <v>0</v>
      </c>
      <c r="BR9" s="434">
        <f t="shared" si="106"/>
        <v>0</v>
      </c>
      <c r="BS9" s="434">
        <f t="shared" si="106"/>
        <v>0</v>
      </c>
      <c r="BT9" s="434">
        <f t="shared" si="106"/>
        <v>0</v>
      </c>
      <c r="BU9" s="434">
        <f t="shared" si="106"/>
        <v>0</v>
      </c>
      <c r="BV9" s="434">
        <f t="shared" si="106"/>
        <v>0</v>
      </c>
      <c r="BW9" s="250"/>
      <c r="BX9" s="434">
        <f t="shared" ref="BX9:CB9" si="107">BX11+BX17+BX30+BX44+BX23+BX39</f>
        <v>0</v>
      </c>
      <c r="BY9" s="434">
        <f t="shared" si="107"/>
        <v>0</v>
      </c>
      <c r="BZ9" s="434">
        <f t="shared" si="107"/>
        <v>0</v>
      </c>
      <c r="CA9" s="434">
        <f t="shared" si="107"/>
        <v>0</v>
      </c>
      <c r="CB9" s="434">
        <f t="shared" si="107"/>
        <v>0</v>
      </c>
      <c r="CC9" s="251"/>
      <c r="CD9" s="355"/>
      <c r="CE9" s="355">
        <f t="shared" ref="CE9:CI9" si="108">CE11+CE17+CE30+CE44+CE23+CE39</f>
        <v>0</v>
      </c>
      <c r="CF9" s="355">
        <f t="shared" si="108"/>
        <v>0</v>
      </c>
      <c r="CG9" s="355">
        <f t="shared" si="108"/>
        <v>0</v>
      </c>
      <c r="CH9" s="355">
        <f t="shared" si="108"/>
        <v>0</v>
      </c>
      <c r="CI9" s="355">
        <f t="shared" si="108"/>
        <v>0</v>
      </c>
      <c r="CJ9" s="250"/>
      <c r="CK9" s="355">
        <f t="shared" ref="CK9:CO9" si="109">CK11+CK17+CK30+CK44+CK23+CK39</f>
        <v>0</v>
      </c>
      <c r="CL9" s="355">
        <f t="shared" si="109"/>
        <v>0</v>
      </c>
      <c r="CM9" s="355">
        <f t="shared" si="109"/>
        <v>0</v>
      </c>
      <c r="CN9" s="355">
        <f t="shared" si="109"/>
        <v>0</v>
      </c>
      <c r="CO9" s="355">
        <f t="shared" si="109"/>
        <v>0</v>
      </c>
      <c r="CP9" s="230"/>
      <c r="CQ9" s="421"/>
      <c r="CR9" s="421"/>
      <c r="CS9" s="421"/>
      <c r="CT9" s="357"/>
      <c r="CU9" s="434">
        <f t="shared" ref="CU9:DA9" si="110">CU11+CU17+CU30+CU44+CU23+CU39</f>
        <v>0</v>
      </c>
      <c r="CV9" s="434">
        <f t="shared" si="110"/>
        <v>0</v>
      </c>
      <c r="CW9" s="434">
        <f t="shared" si="110"/>
        <v>0</v>
      </c>
      <c r="CX9" s="434">
        <f t="shared" si="110"/>
        <v>0</v>
      </c>
      <c r="CY9" s="434">
        <f t="shared" si="110"/>
        <v>0</v>
      </c>
      <c r="CZ9" s="434">
        <f t="shared" si="110"/>
        <v>0</v>
      </c>
      <c r="DA9" s="434">
        <f t="shared" si="110"/>
        <v>0</v>
      </c>
      <c r="DB9" s="250"/>
      <c r="DC9" s="434">
        <f t="shared" ref="DC9:DG9" si="111">DC11+DC17+DC30+DC44+DC23+DC39</f>
        <v>0</v>
      </c>
      <c r="DD9" s="434">
        <f t="shared" si="111"/>
        <v>0</v>
      </c>
      <c r="DE9" s="434">
        <f t="shared" si="111"/>
        <v>0</v>
      </c>
      <c r="DF9" s="434">
        <f t="shared" si="111"/>
        <v>0</v>
      </c>
      <c r="DG9" s="434">
        <f t="shared" si="111"/>
        <v>0</v>
      </c>
      <c r="DH9" s="253"/>
      <c r="DI9" s="355"/>
      <c r="DJ9" s="355">
        <f t="shared" ref="DJ9:DN9" si="112">DJ11+DJ17+DJ30+DJ44+DJ23+DJ39</f>
        <v>0</v>
      </c>
      <c r="DK9" s="355">
        <f t="shared" si="112"/>
        <v>0</v>
      </c>
      <c r="DL9" s="355">
        <f t="shared" si="112"/>
        <v>0</v>
      </c>
      <c r="DM9" s="355">
        <f t="shared" si="112"/>
        <v>0</v>
      </c>
      <c r="DN9" s="355">
        <f t="shared" si="112"/>
        <v>0</v>
      </c>
      <c r="DO9" s="250"/>
      <c r="DP9" s="355">
        <f t="shared" ref="DP9:DT9" si="113">DP11+DP17+DP30+DP44+DP23+DP39</f>
        <v>0</v>
      </c>
      <c r="DQ9" s="355">
        <f t="shared" si="113"/>
        <v>0</v>
      </c>
      <c r="DR9" s="355">
        <f t="shared" si="113"/>
        <v>0</v>
      </c>
      <c r="DS9" s="355">
        <f t="shared" si="113"/>
        <v>0</v>
      </c>
      <c r="DT9" s="355">
        <f t="shared" si="113"/>
        <v>0</v>
      </c>
      <c r="DU9" s="230"/>
      <c r="DV9" s="421"/>
      <c r="DW9" s="421"/>
      <c r="DX9" s="421"/>
      <c r="DY9" s="357">
        <f t="shared" ref="DY9" si="114">DY11+DY17+DY30+DY44+DY23</f>
        <v>0</v>
      </c>
      <c r="DZ9" s="434">
        <f t="shared" ref="DZ9:EF9" si="115">DZ11+DZ17+DZ30+DZ44+DZ23+DZ39</f>
        <v>0</v>
      </c>
      <c r="EA9" s="434">
        <f t="shared" si="115"/>
        <v>0</v>
      </c>
      <c r="EB9" s="434">
        <f t="shared" si="115"/>
        <v>0</v>
      </c>
      <c r="EC9" s="434">
        <f t="shared" si="115"/>
        <v>0</v>
      </c>
      <c r="ED9" s="434">
        <f t="shared" si="115"/>
        <v>0</v>
      </c>
      <c r="EE9" s="434">
        <f t="shared" si="115"/>
        <v>0</v>
      </c>
      <c r="EF9" s="434">
        <f t="shared" si="115"/>
        <v>0</v>
      </c>
      <c r="EG9" s="250"/>
      <c r="EH9" s="434">
        <f t="shared" ref="EH9:EL9" si="116">EH11+EH17+EH30+EH44+EH23+EH39</f>
        <v>0</v>
      </c>
      <c r="EI9" s="434">
        <f t="shared" si="116"/>
        <v>0</v>
      </c>
      <c r="EJ9" s="434">
        <f t="shared" si="116"/>
        <v>0</v>
      </c>
      <c r="EK9" s="434">
        <f t="shared" si="116"/>
        <v>0</v>
      </c>
      <c r="EL9" s="434">
        <f t="shared" si="116"/>
        <v>0</v>
      </c>
      <c r="EM9" s="253"/>
      <c r="EN9" s="253"/>
      <c r="EO9" s="246"/>
      <c r="EP9" s="247"/>
      <c r="EQ9" s="355">
        <f>EQ11+EQ17+EQ30+EQ44+EQ23+EQ39</f>
        <v>2.475816</v>
      </c>
      <c r="ER9" s="355">
        <f t="shared" ref="ER9:EX9" si="117">ER11+ER17+ER30+ER44+ER23+ER39</f>
        <v>2.475816</v>
      </c>
      <c r="ES9" s="355">
        <f t="shared" si="117"/>
        <v>2.475816</v>
      </c>
      <c r="ET9" s="355">
        <f t="shared" si="117"/>
        <v>0</v>
      </c>
      <c r="EU9" s="355">
        <f t="shared" si="117"/>
        <v>0</v>
      </c>
      <c r="EV9" s="355">
        <f t="shared" si="117"/>
        <v>0</v>
      </c>
      <c r="EW9" s="355">
        <f t="shared" si="117"/>
        <v>0</v>
      </c>
      <c r="EX9" s="355">
        <f t="shared" si="117"/>
        <v>0</v>
      </c>
      <c r="EY9" s="248"/>
      <c r="EZ9" s="355">
        <f t="shared" ref="EZ9:FD9" si="118">EZ11+EZ17+EZ30+EZ44+EZ23+EZ39</f>
        <v>0</v>
      </c>
      <c r="FA9" s="355">
        <f t="shared" si="118"/>
        <v>0</v>
      </c>
      <c r="FB9" s="355">
        <f t="shared" si="118"/>
        <v>0</v>
      </c>
      <c r="FC9" s="355">
        <f t="shared" si="118"/>
        <v>0</v>
      </c>
      <c r="FD9" s="355">
        <f t="shared" si="118"/>
        <v>0</v>
      </c>
      <c r="FE9" s="216"/>
      <c r="FF9" s="421"/>
      <c r="FG9" s="421"/>
      <c r="FH9" s="421"/>
      <c r="FI9" s="421">
        <f t="shared" ref="FI9" si="119">FI11+FI17+FI30+FI44+FI23</f>
        <v>0</v>
      </c>
      <c r="FJ9" s="355">
        <f t="shared" ref="FJ9:FP9" si="120">FJ11+FJ17+FJ30+FJ44+FJ23+FJ39</f>
        <v>0</v>
      </c>
      <c r="FK9" s="355">
        <f t="shared" si="120"/>
        <v>0</v>
      </c>
      <c r="FL9" s="355">
        <f t="shared" si="120"/>
        <v>0</v>
      </c>
      <c r="FM9" s="355">
        <f t="shared" si="120"/>
        <v>0</v>
      </c>
      <c r="FN9" s="355">
        <f t="shared" si="120"/>
        <v>0</v>
      </c>
      <c r="FO9" s="355">
        <f t="shared" si="120"/>
        <v>0</v>
      </c>
      <c r="FP9" s="355">
        <f t="shared" si="120"/>
        <v>0</v>
      </c>
      <c r="FQ9" s="250"/>
      <c r="FR9" s="355">
        <f t="shared" ref="FR9:FV9" si="121">FR11+FR17+FR30+FR44+FR23+FR39</f>
        <v>0</v>
      </c>
      <c r="FS9" s="355">
        <f t="shared" si="121"/>
        <v>0</v>
      </c>
      <c r="FT9" s="355">
        <f t="shared" si="121"/>
        <v>0</v>
      </c>
      <c r="FU9" s="355">
        <f t="shared" si="121"/>
        <v>0</v>
      </c>
      <c r="FV9" s="355">
        <f t="shared" si="121"/>
        <v>0</v>
      </c>
      <c r="FW9" s="251"/>
      <c r="FX9" s="355"/>
      <c r="FY9" s="355">
        <f t="shared" ref="FY9:GC9" si="122">FY11+FY17+FY30+FY44+FY23+FY39</f>
        <v>0</v>
      </c>
      <c r="FZ9" s="355">
        <f t="shared" si="122"/>
        <v>0</v>
      </c>
      <c r="GA9" s="355">
        <f t="shared" si="122"/>
        <v>0</v>
      </c>
      <c r="GB9" s="355">
        <f t="shared" si="122"/>
        <v>0</v>
      </c>
      <c r="GC9" s="355">
        <f t="shared" si="122"/>
        <v>0</v>
      </c>
      <c r="GD9" s="250"/>
      <c r="GE9" s="355">
        <f t="shared" ref="GE9:GI9" si="123">GE11+GE17+GE30+GE44+GE23+GE39</f>
        <v>0</v>
      </c>
      <c r="GF9" s="355">
        <f t="shared" si="123"/>
        <v>0</v>
      </c>
      <c r="GG9" s="355">
        <f t="shared" si="123"/>
        <v>0</v>
      </c>
      <c r="GH9" s="355">
        <f t="shared" si="123"/>
        <v>0</v>
      </c>
      <c r="GI9" s="355">
        <f t="shared" si="123"/>
        <v>0</v>
      </c>
      <c r="GJ9" s="230"/>
      <c r="GK9" s="249"/>
      <c r="GL9" s="249"/>
      <c r="GM9" s="249"/>
      <c r="GN9" s="357"/>
      <c r="GO9" s="355">
        <f t="shared" ref="GO9:GU9" si="124">GO11+GO17+GO30+GO44+GO23+GO39</f>
        <v>0</v>
      </c>
      <c r="GP9" s="355">
        <f t="shared" si="124"/>
        <v>0</v>
      </c>
      <c r="GQ9" s="355">
        <f t="shared" si="124"/>
        <v>0</v>
      </c>
      <c r="GR9" s="355">
        <f t="shared" si="124"/>
        <v>0</v>
      </c>
      <c r="GS9" s="355">
        <f t="shared" si="124"/>
        <v>0</v>
      </c>
      <c r="GT9" s="355">
        <f t="shared" si="124"/>
        <v>0</v>
      </c>
      <c r="GU9" s="355">
        <f t="shared" si="124"/>
        <v>0</v>
      </c>
      <c r="GV9" s="250"/>
      <c r="GW9" s="355">
        <f t="shared" ref="GW9:HA9" si="125">GW11+GW17+GW30+GW44+GW23+GW39</f>
        <v>0</v>
      </c>
      <c r="GX9" s="355">
        <f t="shared" si="125"/>
        <v>0</v>
      </c>
      <c r="GY9" s="355">
        <f t="shared" si="125"/>
        <v>0</v>
      </c>
      <c r="GZ9" s="355">
        <f t="shared" si="125"/>
        <v>0</v>
      </c>
      <c r="HA9" s="355">
        <f t="shared" si="125"/>
        <v>0</v>
      </c>
      <c r="HB9" s="253"/>
      <c r="HC9" s="355"/>
      <c r="HD9" s="355">
        <f t="shared" ref="HD9:HH9" si="126">HD11+HD17+HD30+HD44+HD23+HD39</f>
        <v>0</v>
      </c>
      <c r="HE9" s="355">
        <f t="shared" si="126"/>
        <v>0</v>
      </c>
      <c r="HF9" s="355">
        <f t="shared" si="126"/>
        <v>0</v>
      </c>
      <c r="HG9" s="355">
        <f t="shared" si="126"/>
        <v>0</v>
      </c>
      <c r="HH9" s="355">
        <f t="shared" si="126"/>
        <v>0</v>
      </c>
      <c r="HI9" s="250"/>
      <c r="HJ9" s="355">
        <f t="shared" ref="HJ9:HN9" si="127">HJ11+HJ17+HJ30+HJ44+HJ23+HJ39</f>
        <v>0</v>
      </c>
      <c r="HK9" s="355">
        <f t="shared" si="127"/>
        <v>0</v>
      </c>
      <c r="HL9" s="355">
        <f t="shared" si="127"/>
        <v>0</v>
      </c>
      <c r="HM9" s="355">
        <f t="shared" si="127"/>
        <v>0</v>
      </c>
      <c r="HN9" s="355">
        <f t="shared" si="127"/>
        <v>0</v>
      </c>
      <c r="HO9" s="230"/>
      <c r="HP9" s="249"/>
      <c r="HQ9" s="249"/>
      <c r="HR9" s="249"/>
      <c r="HS9" s="357">
        <f t="shared" ref="HS9" si="128">HS11+HS17+HS30+HS44+HS23</f>
        <v>0</v>
      </c>
      <c r="HT9" s="355">
        <f t="shared" ref="HT9:HZ9" si="129">HT11+HT17+HT30+HT44+HT23+HT39</f>
        <v>0</v>
      </c>
      <c r="HU9" s="355">
        <f t="shared" si="129"/>
        <v>0</v>
      </c>
      <c r="HV9" s="355">
        <f t="shared" si="129"/>
        <v>0</v>
      </c>
      <c r="HW9" s="355">
        <f t="shared" si="129"/>
        <v>0</v>
      </c>
      <c r="HX9" s="355">
        <f t="shared" si="129"/>
        <v>0</v>
      </c>
      <c r="HY9" s="355">
        <f t="shared" si="129"/>
        <v>0</v>
      </c>
      <c r="HZ9" s="355">
        <f t="shared" si="129"/>
        <v>0</v>
      </c>
      <c r="IA9" s="250"/>
      <c r="IB9" s="355">
        <f t="shared" ref="IB9:IF9" si="130">IB11+IB17+IB30+IB44+IB23+IB39</f>
        <v>0</v>
      </c>
      <c r="IC9" s="355">
        <f t="shared" si="130"/>
        <v>0</v>
      </c>
      <c r="ID9" s="355">
        <f t="shared" si="130"/>
        <v>0</v>
      </c>
      <c r="IE9" s="355">
        <f t="shared" si="130"/>
        <v>0</v>
      </c>
      <c r="IF9" s="355">
        <f t="shared" si="130"/>
        <v>0</v>
      </c>
      <c r="IG9" s="253"/>
      <c r="IH9" s="253"/>
      <c r="II9" s="246"/>
      <c r="IJ9" s="247"/>
      <c r="IK9" s="355">
        <f>IK11+IK17+IK30+IK44+IK23+IK39</f>
        <v>0.4907464918735705</v>
      </c>
      <c r="IL9" s="355">
        <f t="shared" ref="IL9:IR9" si="131">IL11+IL17+IL30+IL44+IL23+IL39</f>
        <v>0.4907464918735705</v>
      </c>
      <c r="IM9" s="355">
        <f t="shared" si="131"/>
        <v>0.4907464918735705</v>
      </c>
      <c r="IN9" s="355">
        <f t="shared" si="131"/>
        <v>0</v>
      </c>
      <c r="IO9" s="355">
        <f t="shared" si="131"/>
        <v>0</v>
      </c>
      <c r="IP9" s="355">
        <f t="shared" si="131"/>
        <v>0</v>
      </c>
      <c r="IQ9" s="355">
        <f t="shared" si="131"/>
        <v>0</v>
      </c>
      <c r="IR9" s="355">
        <f t="shared" si="131"/>
        <v>0</v>
      </c>
      <c r="IS9" s="248"/>
      <c r="IT9" s="355">
        <f t="shared" ref="IT9:IX9" si="132">IT11+IT17+IT30+IT44+IT23+IT39</f>
        <v>0</v>
      </c>
      <c r="IU9" s="355">
        <f t="shared" si="132"/>
        <v>0</v>
      </c>
      <c r="IV9" s="355">
        <f t="shared" si="132"/>
        <v>0</v>
      </c>
      <c r="IW9" s="355">
        <f t="shared" si="132"/>
        <v>0</v>
      </c>
      <c r="IX9" s="355">
        <f t="shared" si="132"/>
        <v>0</v>
      </c>
      <c r="IY9" s="216"/>
      <c r="IZ9" s="249"/>
      <c r="JA9" s="249"/>
      <c r="JB9" s="249"/>
      <c r="JC9" s="357">
        <f t="shared" ref="JC9" si="133">JC11+JC17+JC30+JC44+JC23</f>
        <v>0</v>
      </c>
      <c r="JD9" s="355">
        <f t="shared" ref="JD9:JJ9" si="134">JD11+JD17+JD30+JD44+JD23+JD39</f>
        <v>0</v>
      </c>
      <c r="JE9" s="355">
        <f t="shared" si="134"/>
        <v>0</v>
      </c>
      <c r="JF9" s="355">
        <f t="shared" si="134"/>
        <v>0</v>
      </c>
      <c r="JG9" s="355">
        <f t="shared" si="134"/>
        <v>0</v>
      </c>
      <c r="JH9" s="355">
        <f t="shared" si="134"/>
        <v>0</v>
      </c>
      <c r="JI9" s="355">
        <f t="shared" si="134"/>
        <v>0</v>
      </c>
      <c r="JJ9" s="355">
        <f t="shared" si="134"/>
        <v>0</v>
      </c>
      <c r="JK9" s="250"/>
      <c r="JL9" s="355">
        <f t="shared" ref="JL9:JP9" si="135">JL11+JL17+JL30+JL44+JL23+JL39</f>
        <v>0</v>
      </c>
      <c r="JM9" s="355">
        <f t="shared" si="135"/>
        <v>0</v>
      </c>
      <c r="JN9" s="355">
        <f t="shared" si="135"/>
        <v>0</v>
      </c>
      <c r="JO9" s="355">
        <f t="shared" si="135"/>
        <v>0</v>
      </c>
      <c r="JP9" s="355">
        <f t="shared" si="135"/>
        <v>0</v>
      </c>
      <c r="JQ9" s="251"/>
      <c r="JR9" s="355"/>
      <c r="JS9" s="355">
        <f t="shared" ref="JS9:JW9" si="136">JS11+JS17+JS30+JS44+JS23+JS39</f>
        <v>0</v>
      </c>
      <c r="JT9" s="355">
        <f t="shared" si="136"/>
        <v>0</v>
      </c>
      <c r="JU9" s="355">
        <f t="shared" si="136"/>
        <v>0</v>
      </c>
      <c r="JV9" s="355">
        <f t="shared" si="136"/>
        <v>0</v>
      </c>
      <c r="JW9" s="355">
        <f t="shared" si="136"/>
        <v>0</v>
      </c>
      <c r="JX9" s="250"/>
      <c r="JY9" s="355">
        <f t="shared" ref="JY9:KC9" si="137">JY11+JY17+JY30+JY44+JY23+JY39</f>
        <v>0</v>
      </c>
      <c r="JZ9" s="355">
        <f t="shared" si="137"/>
        <v>0</v>
      </c>
      <c r="KA9" s="355">
        <f t="shared" si="137"/>
        <v>0</v>
      </c>
      <c r="KB9" s="355">
        <f t="shared" si="137"/>
        <v>0</v>
      </c>
      <c r="KC9" s="355">
        <f t="shared" si="137"/>
        <v>0</v>
      </c>
      <c r="KD9" s="230"/>
      <c r="KE9" s="249"/>
      <c r="KF9" s="249"/>
      <c r="KG9" s="249"/>
      <c r="KH9" s="357"/>
      <c r="KI9" s="355">
        <f t="shared" ref="KI9:KO9" si="138">KI11+KI17+KI30+KI44+KI23+KI39</f>
        <v>0</v>
      </c>
      <c r="KJ9" s="355">
        <f t="shared" si="138"/>
        <v>0</v>
      </c>
      <c r="KK9" s="355">
        <f t="shared" si="138"/>
        <v>0</v>
      </c>
      <c r="KL9" s="355">
        <f t="shared" si="138"/>
        <v>0</v>
      </c>
      <c r="KM9" s="355">
        <f t="shared" si="138"/>
        <v>0</v>
      </c>
      <c r="KN9" s="355">
        <f t="shared" si="138"/>
        <v>0</v>
      </c>
      <c r="KO9" s="355">
        <f t="shared" si="138"/>
        <v>0</v>
      </c>
      <c r="KP9" s="250"/>
      <c r="KQ9" s="355">
        <f t="shared" ref="KQ9:KU9" si="139">KQ11+KQ17+KQ30+KQ44+KQ23+KQ39</f>
        <v>0</v>
      </c>
      <c r="KR9" s="355">
        <f t="shared" si="139"/>
        <v>0</v>
      </c>
      <c r="KS9" s="355">
        <f t="shared" si="139"/>
        <v>0</v>
      </c>
      <c r="KT9" s="355">
        <f t="shared" si="139"/>
        <v>0</v>
      </c>
      <c r="KU9" s="355">
        <f t="shared" si="139"/>
        <v>0</v>
      </c>
      <c r="KV9" s="253"/>
      <c r="KW9" s="355"/>
      <c r="KX9" s="355">
        <f t="shared" ref="KX9:LB9" si="140">KX11+KX17+KX30+KX44+KX23+KX39</f>
        <v>0</v>
      </c>
      <c r="KY9" s="355">
        <f t="shared" si="140"/>
        <v>0</v>
      </c>
      <c r="KZ9" s="355">
        <f t="shared" si="140"/>
        <v>0</v>
      </c>
      <c r="LA9" s="355">
        <f t="shared" si="140"/>
        <v>0</v>
      </c>
      <c r="LB9" s="355">
        <f t="shared" si="140"/>
        <v>0</v>
      </c>
      <c r="LC9" s="250"/>
      <c r="LD9" s="355">
        <f t="shared" ref="LD9:LH9" si="141">LD11+LD17+LD30+LD44+LD23+LD39</f>
        <v>0</v>
      </c>
      <c r="LE9" s="355">
        <f t="shared" si="141"/>
        <v>0</v>
      </c>
      <c r="LF9" s="355">
        <f t="shared" si="141"/>
        <v>0</v>
      </c>
      <c r="LG9" s="355">
        <f t="shared" si="141"/>
        <v>0</v>
      </c>
      <c r="LH9" s="355">
        <f t="shared" si="141"/>
        <v>0</v>
      </c>
      <c r="LI9" s="230"/>
      <c r="LJ9" s="249"/>
      <c r="LK9" s="249"/>
      <c r="LL9" s="249"/>
      <c r="LM9" s="357">
        <f t="shared" ref="LM9" si="142">LM11+LM17+LM30+LM44+LM23</f>
        <v>0</v>
      </c>
      <c r="LN9" s="355">
        <f t="shared" ref="LN9:LT9" si="143">LN11+LN17+LN30+LN44+LN23+LN39</f>
        <v>0</v>
      </c>
      <c r="LO9" s="355">
        <f t="shared" si="143"/>
        <v>0</v>
      </c>
      <c r="LP9" s="355">
        <f t="shared" si="143"/>
        <v>0</v>
      </c>
      <c r="LQ9" s="355">
        <f t="shared" si="143"/>
        <v>0</v>
      </c>
      <c r="LR9" s="355">
        <f t="shared" si="143"/>
        <v>0</v>
      </c>
      <c r="LS9" s="355">
        <f t="shared" si="143"/>
        <v>0</v>
      </c>
      <c r="LT9" s="355">
        <f t="shared" si="143"/>
        <v>0</v>
      </c>
      <c r="LU9" s="250"/>
      <c r="LV9" s="355">
        <f t="shared" ref="LV9:LZ9" si="144">LV11+LV17+LV30+LV44+LV23+LV39</f>
        <v>0</v>
      </c>
      <c r="LW9" s="355">
        <f t="shared" si="144"/>
        <v>0</v>
      </c>
      <c r="LX9" s="355">
        <f t="shared" si="144"/>
        <v>0</v>
      </c>
      <c r="LY9" s="355">
        <f t="shared" si="144"/>
        <v>0</v>
      </c>
      <c r="LZ9" s="355">
        <f t="shared" si="144"/>
        <v>0</v>
      </c>
      <c r="MA9" s="253"/>
      <c r="MB9" s="253"/>
      <c r="MC9" s="246"/>
      <c r="MD9" s="247"/>
      <c r="ME9" s="355">
        <f>ME11+ME17+ME30+ME44+ME23+ME39</f>
        <v>0.11461995999999999</v>
      </c>
      <c r="MF9" s="355">
        <f t="shared" ref="MF9:ML9" si="145">MF11+MF17+MF30+MF44+MF23+MF39</f>
        <v>0.11461995999999999</v>
      </c>
      <c r="MG9" s="355">
        <f t="shared" si="145"/>
        <v>0.11461995999999999</v>
      </c>
      <c r="MH9" s="355">
        <f t="shared" si="145"/>
        <v>0</v>
      </c>
      <c r="MI9" s="355">
        <f t="shared" si="145"/>
        <v>0</v>
      </c>
      <c r="MJ9" s="355">
        <f t="shared" si="145"/>
        <v>0</v>
      </c>
      <c r="MK9" s="355">
        <f t="shared" si="145"/>
        <v>0</v>
      </c>
      <c r="ML9" s="355">
        <f t="shared" si="145"/>
        <v>0</v>
      </c>
      <c r="MM9" s="248"/>
      <c r="MN9" s="355">
        <f t="shared" ref="MN9:MR9" si="146">MN11+MN17+MN30+MN44+MN23+MN39</f>
        <v>0</v>
      </c>
      <c r="MO9" s="355">
        <f t="shared" si="146"/>
        <v>0</v>
      </c>
      <c r="MP9" s="355">
        <f t="shared" si="146"/>
        <v>0</v>
      </c>
      <c r="MQ9" s="355">
        <f t="shared" si="146"/>
        <v>0</v>
      </c>
      <c r="MR9" s="355">
        <f t="shared" si="146"/>
        <v>0</v>
      </c>
      <c r="MS9" s="216"/>
      <c r="MT9" s="249"/>
      <c r="MU9" s="249"/>
      <c r="MV9" s="249"/>
      <c r="MW9" s="357">
        <f t="shared" ref="MW9" si="147">MW11+MW17+MW30+MW44+MW23</f>
        <v>0</v>
      </c>
      <c r="MX9" s="355">
        <f t="shared" ref="MX9:ND9" si="148">MX11+MX17+MX30+MX44+MX23+MX39</f>
        <v>0</v>
      </c>
      <c r="MY9" s="355">
        <f t="shared" si="148"/>
        <v>0</v>
      </c>
      <c r="MZ9" s="355">
        <f t="shared" si="148"/>
        <v>0</v>
      </c>
      <c r="NA9" s="355">
        <f t="shared" si="148"/>
        <v>0</v>
      </c>
      <c r="NB9" s="355">
        <f t="shared" si="148"/>
        <v>0</v>
      </c>
      <c r="NC9" s="355">
        <f t="shared" si="148"/>
        <v>0</v>
      </c>
      <c r="ND9" s="355">
        <f t="shared" si="148"/>
        <v>0</v>
      </c>
      <c r="NE9" s="250"/>
      <c r="NF9" s="355">
        <f t="shared" ref="NF9:NJ9" si="149">NF11+NF17+NF30+NF44+NF23+NF39</f>
        <v>0</v>
      </c>
      <c r="NG9" s="355">
        <f t="shared" si="149"/>
        <v>0</v>
      </c>
      <c r="NH9" s="355">
        <f t="shared" si="149"/>
        <v>0</v>
      </c>
      <c r="NI9" s="355">
        <f t="shared" si="149"/>
        <v>0</v>
      </c>
      <c r="NJ9" s="355">
        <f t="shared" si="149"/>
        <v>0</v>
      </c>
      <c r="NK9" s="251"/>
      <c r="NL9" s="355">
        <f t="shared" ref="NL9:NQ9" si="150">NL11+NL17+NL30+NL44+NL23+NL39</f>
        <v>0</v>
      </c>
      <c r="NM9" s="355">
        <f t="shared" si="150"/>
        <v>0</v>
      </c>
      <c r="NN9" s="355">
        <f t="shared" si="150"/>
        <v>0</v>
      </c>
      <c r="NO9" s="355">
        <f t="shared" si="150"/>
        <v>0</v>
      </c>
      <c r="NP9" s="355">
        <f t="shared" si="150"/>
        <v>0</v>
      </c>
      <c r="NQ9" s="355">
        <f t="shared" si="150"/>
        <v>0</v>
      </c>
      <c r="NR9" s="250"/>
      <c r="NS9" s="355">
        <f t="shared" ref="NS9:NW9" si="151">NS11+NS17+NS30+NS44+NS23+NS39</f>
        <v>0</v>
      </c>
      <c r="NT9" s="355">
        <f t="shared" si="151"/>
        <v>0</v>
      </c>
      <c r="NU9" s="355">
        <f t="shared" si="151"/>
        <v>0</v>
      </c>
      <c r="NV9" s="355">
        <f t="shared" si="151"/>
        <v>0</v>
      </c>
      <c r="NW9" s="355">
        <f t="shared" si="151"/>
        <v>0</v>
      </c>
      <c r="NX9" s="230"/>
      <c r="NY9" s="249"/>
      <c r="NZ9" s="249"/>
      <c r="OA9" s="249"/>
      <c r="OB9" s="357"/>
      <c r="OC9" s="355">
        <f t="shared" ref="OC9:OI9" si="152">OC11+OC17+OC30+OC44+OC23+OC39</f>
        <v>0</v>
      </c>
      <c r="OD9" s="355">
        <f t="shared" si="152"/>
        <v>0</v>
      </c>
      <c r="OE9" s="355">
        <f t="shared" si="152"/>
        <v>0</v>
      </c>
      <c r="OF9" s="355">
        <f t="shared" si="152"/>
        <v>0</v>
      </c>
      <c r="OG9" s="355">
        <f t="shared" si="152"/>
        <v>0</v>
      </c>
      <c r="OH9" s="355">
        <f t="shared" si="152"/>
        <v>0</v>
      </c>
      <c r="OI9" s="355">
        <f t="shared" si="152"/>
        <v>0</v>
      </c>
      <c r="OJ9" s="250"/>
      <c r="OK9" s="355">
        <f t="shared" ref="OK9:OO9" si="153">OK11+OK17+OK30+OK44+OK23+OK39</f>
        <v>0</v>
      </c>
      <c r="OL9" s="355">
        <f t="shared" si="153"/>
        <v>0</v>
      </c>
      <c r="OM9" s="355">
        <f t="shared" si="153"/>
        <v>0</v>
      </c>
      <c r="ON9" s="355">
        <f t="shared" si="153"/>
        <v>0</v>
      </c>
      <c r="OO9" s="355">
        <f t="shared" si="153"/>
        <v>0</v>
      </c>
      <c r="OP9" s="253"/>
      <c r="OQ9" s="355">
        <f t="shared" ref="OQ9:OV9" si="154">OQ11+OQ17+OQ30+OQ44+OQ23+OQ39</f>
        <v>0</v>
      </c>
      <c r="OR9" s="355">
        <f t="shared" si="154"/>
        <v>0</v>
      </c>
      <c r="OS9" s="355">
        <f t="shared" si="154"/>
        <v>0</v>
      </c>
      <c r="OT9" s="355">
        <f t="shared" si="154"/>
        <v>0</v>
      </c>
      <c r="OU9" s="355">
        <f t="shared" si="154"/>
        <v>0</v>
      </c>
      <c r="OV9" s="355">
        <f t="shared" si="154"/>
        <v>0</v>
      </c>
      <c r="OW9" s="250"/>
      <c r="OX9" s="355">
        <f t="shared" ref="OX9:PB9" si="155">OX11+OX17+OX30+OX44+OX23+OX39</f>
        <v>0</v>
      </c>
      <c r="OY9" s="355">
        <f t="shared" si="155"/>
        <v>0</v>
      </c>
      <c r="OZ9" s="355">
        <f t="shared" si="155"/>
        <v>0</v>
      </c>
      <c r="PA9" s="355">
        <f t="shared" si="155"/>
        <v>0</v>
      </c>
      <c r="PB9" s="355">
        <f t="shared" si="155"/>
        <v>0</v>
      </c>
      <c r="PC9" s="230"/>
      <c r="PD9" s="249"/>
      <c r="PE9" s="249"/>
      <c r="PF9" s="249"/>
      <c r="PG9" s="357">
        <f t="shared" ref="PG9" si="156">PG11+PG17+PG30+PG44+PG23</f>
        <v>0</v>
      </c>
      <c r="PH9" s="355">
        <f t="shared" ref="PH9:PN9" si="157">PH11+PH17+PH30+PH44+PH23+PH39</f>
        <v>0</v>
      </c>
      <c r="PI9" s="355">
        <f t="shared" si="157"/>
        <v>0</v>
      </c>
      <c r="PJ9" s="355">
        <f t="shared" si="157"/>
        <v>0</v>
      </c>
      <c r="PK9" s="355">
        <f t="shared" si="157"/>
        <v>0</v>
      </c>
      <c r="PL9" s="355">
        <f t="shared" si="157"/>
        <v>0</v>
      </c>
      <c r="PM9" s="355">
        <f t="shared" si="157"/>
        <v>0</v>
      </c>
      <c r="PN9" s="355">
        <f t="shared" si="157"/>
        <v>0</v>
      </c>
      <c r="PO9" s="250"/>
      <c r="PP9" s="355">
        <f t="shared" ref="PP9:PT9" si="158">PP11+PP17+PP30+PP44+PP23+PP39</f>
        <v>0</v>
      </c>
      <c r="PQ9" s="355">
        <f t="shared" si="158"/>
        <v>0</v>
      </c>
      <c r="PR9" s="355">
        <f t="shared" si="158"/>
        <v>0</v>
      </c>
      <c r="PS9" s="355">
        <f t="shared" si="158"/>
        <v>0</v>
      </c>
      <c r="PT9" s="355">
        <f t="shared" si="158"/>
        <v>0</v>
      </c>
      <c r="PU9" s="253"/>
      <c r="PV9" s="246"/>
    </row>
    <row r="10" spans="2:441" ht="3" hidden="1" customHeight="1" outlineLevel="1">
      <c r="C10" s="235"/>
      <c r="D10" s="235"/>
      <c r="E10" s="235"/>
      <c r="F10" s="235"/>
      <c r="G10" s="235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16"/>
      <c r="U10" s="243"/>
      <c r="V10" s="243"/>
      <c r="W10" s="243"/>
      <c r="X10" s="243"/>
      <c r="Y10" s="243"/>
      <c r="Z10" s="243"/>
      <c r="AA10" s="243"/>
      <c r="AB10" s="244"/>
      <c r="AC10" s="244"/>
      <c r="AD10" s="244"/>
      <c r="AE10" s="244"/>
      <c r="AF10" s="244"/>
      <c r="AG10" s="245"/>
      <c r="AH10" s="243"/>
      <c r="AI10" s="243"/>
      <c r="AJ10" s="243"/>
      <c r="AK10" s="243"/>
      <c r="AL10" s="243"/>
      <c r="AM10" s="243"/>
      <c r="AN10" s="243"/>
      <c r="AO10" s="244"/>
      <c r="AP10" s="244"/>
      <c r="AQ10" s="244"/>
      <c r="AR10" s="244"/>
      <c r="AS10" s="244"/>
      <c r="AT10" s="230"/>
      <c r="AV10" s="236"/>
      <c r="AW10" s="242"/>
      <c r="AX10" s="242"/>
      <c r="AY10" s="243"/>
      <c r="AZ10" s="243"/>
      <c r="BA10" s="243"/>
      <c r="BB10" s="243"/>
      <c r="BC10" s="243"/>
      <c r="BD10" s="243"/>
      <c r="BE10" s="243"/>
      <c r="BF10" s="243"/>
      <c r="BG10" s="243"/>
      <c r="BH10" s="243"/>
      <c r="BI10" s="243"/>
      <c r="BJ10" s="243"/>
      <c r="BK10" s="216"/>
      <c r="BL10" s="334"/>
      <c r="BM10" s="334"/>
      <c r="BN10" s="334"/>
      <c r="BO10" s="238"/>
      <c r="BP10" s="245"/>
      <c r="BQ10" s="245"/>
      <c r="BR10" s="245"/>
      <c r="BS10" s="245"/>
      <c r="BT10" s="245"/>
      <c r="BU10" s="245"/>
      <c r="BV10" s="245"/>
      <c r="BW10" s="245"/>
      <c r="BX10" s="254"/>
      <c r="BY10" s="254"/>
      <c r="BZ10" s="254"/>
      <c r="CA10" s="254"/>
      <c r="CB10" s="254"/>
      <c r="CC10" s="254"/>
      <c r="CD10" s="243"/>
      <c r="CE10" s="243"/>
      <c r="CF10" s="243"/>
      <c r="CG10" s="243"/>
      <c r="CH10" s="243"/>
      <c r="CI10" s="243"/>
      <c r="CJ10" s="243"/>
      <c r="CK10" s="244"/>
      <c r="CL10" s="244"/>
      <c r="CM10" s="244"/>
      <c r="CN10" s="244"/>
      <c r="CO10" s="244"/>
      <c r="CP10" s="230"/>
      <c r="CQ10" s="334"/>
      <c r="CR10" s="334"/>
      <c r="CS10" s="334"/>
      <c r="CT10" s="238"/>
      <c r="CU10" s="245"/>
      <c r="CV10" s="245"/>
      <c r="CW10" s="245"/>
      <c r="CX10" s="245"/>
      <c r="CY10" s="245"/>
      <c r="CZ10" s="245"/>
      <c r="DA10" s="245"/>
      <c r="DB10" s="245"/>
      <c r="DC10" s="254"/>
      <c r="DD10" s="254"/>
      <c r="DE10" s="254"/>
      <c r="DF10" s="254"/>
      <c r="DG10" s="254"/>
      <c r="DH10" s="245"/>
      <c r="DI10" s="243"/>
      <c r="DJ10" s="243"/>
      <c r="DK10" s="243"/>
      <c r="DL10" s="243"/>
      <c r="DM10" s="243"/>
      <c r="DN10" s="243"/>
      <c r="DO10" s="243"/>
      <c r="DP10" s="244"/>
      <c r="DQ10" s="244"/>
      <c r="DR10" s="244"/>
      <c r="DS10" s="244"/>
      <c r="DT10" s="244"/>
      <c r="DU10" s="230"/>
      <c r="DV10" s="334"/>
      <c r="DW10" s="334"/>
      <c r="DX10" s="334"/>
      <c r="DY10" s="238"/>
      <c r="DZ10" s="245"/>
      <c r="EA10" s="245"/>
      <c r="EB10" s="245"/>
      <c r="EC10" s="245"/>
      <c r="ED10" s="245"/>
      <c r="EE10" s="245"/>
      <c r="EF10" s="245"/>
      <c r="EG10" s="245"/>
      <c r="EH10" s="254"/>
      <c r="EI10" s="254"/>
      <c r="EJ10" s="254"/>
      <c r="EK10" s="254"/>
      <c r="EL10" s="254"/>
      <c r="EM10" s="245"/>
      <c r="EN10" s="245"/>
      <c r="EP10" s="236"/>
      <c r="EQ10" s="242"/>
      <c r="ER10" s="242"/>
      <c r="ES10" s="243"/>
      <c r="ET10" s="243"/>
      <c r="EU10" s="243"/>
      <c r="EV10" s="243"/>
      <c r="EW10" s="243"/>
      <c r="EX10" s="243"/>
      <c r="EY10" s="243"/>
      <c r="EZ10" s="244"/>
      <c r="FA10" s="244"/>
      <c r="FB10" s="244"/>
      <c r="FC10" s="244"/>
      <c r="FD10" s="244"/>
      <c r="FE10" s="216"/>
      <c r="FF10" s="334"/>
      <c r="FG10" s="334"/>
      <c r="FH10" s="334"/>
      <c r="FI10" s="334"/>
      <c r="FJ10" s="245"/>
      <c r="FK10" s="245"/>
      <c r="FL10" s="245"/>
      <c r="FM10" s="245"/>
      <c r="FN10" s="245"/>
      <c r="FO10" s="245"/>
      <c r="FP10" s="245"/>
      <c r="FQ10" s="245"/>
      <c r="FR10" s="254"/>
      <c r="FS10" s="254"/>
      <c r="FT10" s="254"/>
      <c r="FU10" s="254"/>
      <c r="FV10" s="254"/>
      <c r="FW10" s="254"/>
      <c r="FX10" s="243"/>
      <c r="FY10" s="243"/>
      <c r="FZ10" s="243"/>
      <c r="GA10" s="243"/>
      <c r="GB10" s="243"/>
      <c r="GC10" s="243"/>
      <c r="GD10" s="243"/>
      <c r="GE10" s="244"/>
      <c r="GF10" s="244"/>
      <c r="GG10" s="244"/>
      <c r="GH10" s="244"/>
      <c r="GI10" s="244"/>
      <c r="GJ10" s="230"/>
      <c r="GK10" s="238"/>
      <c r="GL10" s="238"/>
      <c r="GM10" s="238"/>
      <c r="GN10" s="238"/>
      <c r="GO10" s="245"/>
      <c r="GP10" s="245"/>
      <c r="GQ10" s="245"/>
      <c r="GR10" s="245"/>
      <c r="GS10" s="245"/>
      <c r="GT10" s="245"/>
      <c r="GU10" s="245"/>
      <c r="GV10" s="245"/>
      <c r="GW10" s="254"/>
      <c r="GX10" s="254"/>
      <c r="GY10" s="254"/>
      <c r="GZ10" s="254"/>
      <c r="HA10" s="254"/>
      <c r="HB10" s="245"/>
      <c r="HC10" s="243"/>
      <c r="HD10" s="243"/>
      <c r="HE10" s="243"/>
      <c r="HF10" s="243"/>
      <c r="HG10" s="243"/>
      <c r="HH10" s="243"/>
      <c r="HI10" s="243"/>
      <c r="HJ10" s="244"/>
      <c r="HK10" s="244"/>
      <c r="HL10" s="244"/>
      <c r="HM10" s="244"/>
      <c r="HN10" s="244"/>
      <c r="HO10" s="230"/>
      <c r="HP10" s="238"/>
      <c r="HQ10" s="238"/>
      <c r="HR10" s="238"/>
      <c r="HS10" s="238"/>
      <c r="HT10" s="245"/>
      <c r="HU10" s="245"/>
      <c r="HV10" s="245"/>
      <c r="HW10" s="245"/>
      <c r="HX10" s="245"/>
      <c r="HY10" s="245"/>
      <c r="HZ10" s="245"/>
      <c r="IA10" s="245"/>
      <c r="IB10" s="254"/>
      <c r="IC10" s="254"/>
      <c r="ID10" s="254"/>
      <c r="IE10" s="254"/>
      <c r="IF10" s="254"/>
      <c r="IG10" s="245"/>
      <c r="IH10" s="245"/>
      <c r="IJ10" s="236"/>
      <c r="IK10" s="242"/>
      <c r="IL10" s="242"/>
      <c r="IM10" s="243"/>
      <c r="IN10" s="243"/>
      <c r="IO10" s="243"/>
      <c r="IP10" s="243"/>
      <c r="IQ10" s="243"/>
      <c r="IR10" s="243"/>
      <c r="IS10" s="243"/>
      <c r="IT10" s="243"/>
      <c r="IU10" s="243"/>
      <c r="IV10" s="243"/>
      <c r="IW10" s="243"/>
      <c r="IX10" s="243"/>
      <c r="IY10" s="230"/>
      <c r="IZ10" s="238"/>
      <c r="JA10" s="238"/>
      <c r="JB10" s="238"/>
      <c r="JC10" s="238"/>
      <c r="JD10" s="245"/>
      <c r="JE10" s="245"/>
      <c r="JF10" s="245"/>
      <c r="JG10" s="245"/>
      <c r="JH10" s="245"/>
      <c r="JI10" s="245"/>
      <c r="JJ10" s="245"/>
      <c r="JK10" s="245"/>
      <c r="JL10" s="254"/>
      <c r="JM10" s="254"/>
      <c r="JN10" s="254"/>
      <c r="JO10" s="254"/>
      <c r="JP10" s="254"/>
      <c r="JQ10" s="254"/>
      <c r="JR10" s="243"/>
      <c r="JS10" s="243"/>
      <c r="JT10" s="243"/>
      <c r="JU10" s="243"/>
      <c r="JV10" s="243"/>
      <c r="JW10" s="243"/>
      <c r="JX10" s="243"/>
      <c r="JY10" s="244"/>
      <c r="JZ10" s="244"/>
      <c r="KA10" s="244"/>
      <c r="KB10" s="244"/>
      <c r="KC10" s="244"/>
      <c r="KD10" s="230"/>
      <c r="KE10" s="238"/>
      <c r="KF10" s="238"/>
      <c r="KG10" s="238"/>
      <c r="KH10" s="238"/>
      <c r="KI10" s="245"/>
      <c r="KJ10" s="245"/>
      <c r="KK10" s="245"/>
      <c r="KL10" s="245"/>
      <c r="KM10" s="245"/>
      <c r="KN10" s="245"/>
      <c r="KO10" s="245"/>
      <c r="KP10" s="245"/>
      <c r="KQ10" s="254"/>
      <c r="KR10" s="254"/>
      <c r="KS10" s="254"/>
      <c r="KT10" s="254"/>
      <c r="KU10" s="254"/>
      <c r="KV10" s="245"/>
      <c r="KW10" s="243"/>
      <c r="KX10" s="243"/>
      <c r="KY10" s="243"/>
      <c r="KZ10" s="243"/>
      <c r="LA10" s="243"/>
      <c r="LB10" s="243"/>
      <c r="LC10" s="243"/>
      <c r="LD10" s="244"/>
      <c r="LE10" s="244"/>
      <c r="LF10" s="244"/>
      <c r="LG10" s="244"/>
      <c r="LH10" s="244"/>
      <c r="LI10" s="230"/>
      <c r="LJ10" s="238"/>
      <c r="LK10" s="238"/>
      <c r="LL10" s="238"/>
      <c r="LM10" s="238"/>
      <c r="LN10" s="245"/>
      <c r="LO10" s="245"/>
      <c r="LP10" s="245"/>
      <c r="LQ10" s="245"/>
      <c r="LR10" s="245"/>
      <c r="LS10" s="245"/>
      <c r="LT10" s="245"/>
      <c r="LU10" s="245"/>
      <c r="LV10" s="254"/>
      <c r="LW10" s="254"/>
      <c r="LX10" s="254"/>
      <c r="LY10" s="254"/>
      <c r="LZ10" s="254"/>
      <c r="MA10" s="245"/>
      <c r="MB10" s="245"/>
      <c r="MD10" s="236"/>
      <c r="ME10" s="242"/>
      <c r="MF10" s="242"/>
      <c r="MG10" s="243"/>
      <c r="MH10" s="243"/>
      <c r="MI10" s="243"/>
      <c r="MJ10" s="243"/>
      <c r="MK10" s="243"/>
      <c r="ML10" s="243"/>
      <c r="MM10" s="243"/>
      <c r="MN10" s="243"/>
      <c r="MO10" s="243"/>
      <c r="MP10" s="243"/>
      <c r="MQ10" s="243"/>
      <c r="MR10" s="243"/>
      <c r="MS10" s="230"/>
      <c r="MT10" s="238"/>
      <c r="MU10" s="238"/>
      <c r="MV10" s="238"/>
      <c r="MW10" s="238"/>
      <c r="MX10" s="245"/>
      <c r="MY10" s="245"/>
      <c r="MZ10" s="245"/>
      <c r="NA10" s="245"/>
      <c r="NB10" s="245"/>
      <c r="NC10" s="245"/>
      <c r="ND10" s="245"/>
      <c r="NE10" s="245"/>
      <c r="NF10" s="254"/>
      <c r="NG10" s="254"/>
      <c r="NH10" s="254"/>
      <c r="NI10" s="254"/>
      <c r="NJ10" s="254"/>
      <c r="NK10" s="254"/>
      <c r="NL10" s="243"/>
      <c r="NM10" s="243"/>
      <c r="NN10" s="243"/>
      <c r="NO10" s="243"/>
      <c r="NP10" s="243"/>
      <c r="NQ10" s="243"/>
      <c r="NR10" s="243"/>
      <c r="NS10" s="244"/>
      <c r="NT10" s="244"/>
      <c r="NU10" s="244"/>
      <c r="NV10" s="244"/>
      <c r="NW10" s="244"/>
      <c r="NX10" s="230"/>
      <c r="NY10" s="238"/>
      <c r="NZ10" s="238"/>
      <c r="OA10" s="238"/>
      <c r="OB10" s="238"/>
      <c r="OC10" s="245"/>
      <c r="OD10" s="245"/>
      <c r="OE10" s="245"/>
      <c r="OF10" s="245"/>
      <c r="OG10" s="245"/>
      <c r="OH10" s="245"/>
      <c r="OI10" s="245"/>
      <c r="OJ10" s="245"/>
      <c r="OK10" s="254"/>
      <c r="OL10" s="254"/>
      <c r="OM10" s="254"/>
      <c r="ON10" s="254"/>
      <c r="OO10" s="254"/>
      <c r="OP10" s="245"/>
      <c r="OQ10" s="243"/>
      <c r="OR10" s="243"/>
      <c r="OS10" s="243"/>
      <c r="OT10" s="243"/>
      <c r="OU10" s="243"/>
      <c r="OV10" s="243"/>
      <c r="OW10" s="243"/>
      <c r="OX10" s="244"/>
      <c r="OY10" s="244"/>
      <c r="OZ10" s="244"/>
      <c r="PA10" s="244"/>
      <c r="PB10" s="244"/>
      <c r="PC10" s="230"/>
      <c r="PD10" s="238"/>
      <c r="PE10" s="238"/>
      <c r="PF10" s="238"/>
      <c r="PG10" s="238"/>
      <c r="PH10" s="245"/>
      <c r="PI10" s="245"/>
      <c r="PJ10" s="245"/>
      <c r="PK10" s="245"/>
      <c r="PL10" s="245"/>
      <c r="PM10" s="245"/>
      <c r="PN10" s="245"/>
      <c r="PO10" s="245"/>
      <c r="PP10" s="254"/>
      <c r="PQ10" s="254"/>
      <c r="PR10" s="254"/>
      <c r="PS10" s="254"/>
      <c r="PT10" s="254"/>
      <c r="PU10" s="245"/>
    </row>
    <row r="11" spans="2:441" ht="15.75" hidden="1" outlineLevel="1">
      <c r="B11" s="255">
        <v>1</v>
      </c>
      <c r="C11" s="256" t="s">
        <v>23</v>
      </c>
      <c r="D11" s="381"/>
      <c r="E11" s="400">
        <f>AW11+EQ11+IK11+ME11</f>
        <v>1.1445000000000001</v>
      </c>
      <c r="F11" s="400">
        <f>AX11+ER11+IL11+MF11</f>
        <v>1.1445000000000001</v>
      </c>
      <c r="G11" s="400">
        <f t="shared" ref="G11" si="159">E11-F11</f>
        <v>0</v>
      </c>
      <c r="H11" s="400">
        <f>AY11+ES11+IM11+MG11</f>
        <v>1.1445000000000001</v>
      </c>
      <c r="I11" s="400">
        <f t="shared" ref="I11" si="160">AZ11+ET11+IN11+MH11</f>
        <v>0</v>
      </c>
      <c r="J11" s="400">
        <f t="shared" ref="J11" si="161">BA11+EU11+IO11+MI11</f>
        <v>0</v>
      </c>
      <c r="K11" s="400">
        <f t="shared" ref="K11" si="162">BB11+EV11+IP11+MJ11</f>
        <v>0</v>
      </c>
      <c r="L11" s="400">
        <f t="shared" ref="L11" si="163">BC11+EW11+IQ11+MK11</f>
        <v>0</v>
      </c>
      <c r="M11" s="400">
        <f t="shared" ref="M11" si="164">BD11+EX11+IR11+ML11</f>
        <v>0</v>
      </c>
      <c r="N11" s="401"/>
      <c r="O11" s="402">
        <f t="shared" ref="O11" si="165">BF11+EZ11+IT11+MN11</f>
        <v>0</v>
      </c>
      <c r="P11" s="402">
        <f t="shared" ref="P11" si="166">BG11+FA11+IU11+MO11</f>
        <v>0</v>
      </c>
      <c r="Q11" s="402">
        <f t="shared" ref="Q11" si="167">BH11+FB11+IV11+MP11</f>
        <v>0</v>
      </c>
      <c r="R11" s="402">
        <f t="shared" ref="R11" si="168">BI11+FC11+IW11+MQ11</f>
        <v>0</v>
      </c>
      <c r="S11" s="402">
        <f t="shared" ref="S11" si="169">BJ11+FD11+IX11+MR11</f>
        <v>0</v>
      </c>
      <c r="T11" s="399"/>
      <c r="U11" s="403">
        <f>CD11+FX11+JR11+NL11</f>
        <v>0</v>
      </c>
      <c r="V11" s="402">
        <f t="shared" ref="V11" si="170">CE11+FY11+JS11+NM11</f>
        <v>0</v>
      </c>
      <c r="W11" s="402">
        <f t="shared" ref="W11" si="171">CF11+FZ11+JT11+NN11</f>
        <v>0</v>
      </c>
      <c r="X11" s="402">
        <f t="shared" ref="X11" si="172">CG11+GA11+JU11+NO11</f>
        <v>0</v>
      </c>
      <c r="Y11" s="402">
        <f t="shared" ref="Y11" si="173">CH11+GB11+JV11+NP11</f>
        <v>0</v>
      </c>
      <c r="Z11" s="402">
        <f t="shared" ref="Z11" si="174">CI11+GC11+JW11+NQ11</f>
        <v>0</v>
      </c>
      <c r="AA11" s="404"/>
      <c r="AB11" s="403">
        <f>CK11+GE11+JY11+NS11</f>
        <v>0</v>
      </c>
      <c r="AC11" s="403">
        <f t="shared" ref="AC11" si="175">CL11+GF11+JZ11+NT11</f>
        <v>0</v>
      </c>
      <c r="AD11" s="403">
        <f t="shared" ref="AD11" si="176">CM11+GG11+KA11+NU11</f>
        <v>0</v>
      </c>
      <c r="AE11" s="403">
        <f t="shared" ref="AE11" si="177">CN11+GH11+KB11+NV11</f>
        <v>0</v>
      </c>
      <c r="AF11" s="403">
        <f t="shared" ref="AF11" si="178">CO11+GI11+KC11+NW11</f>
        <v>0</v>
      </c>
      <c r="AG11" s="405"/>
      <c r="AH11" s="403">
        <f>DI11+HC11+KW11+OQ11</f>
        <v>0</v>
      </c>
      <c r="AI11" s="402">
        <f t="shared" ref="AI11" si="179">DJ11+HD11+KX11+OR11</f>
        <v>0</v>
      </c>
      <c r="AJ11" s="402">
        <f t="shared" ref="AJ11" si="180">DK11+HE11+KY11+OS11</f>
        <v>0</v>
      </c>
      <c r="AK11" s="402">
        <f t="shared" ref="AK11" si="181">DL11+HF11+KZ11+OT11</f>
        <v>0</v>
      </c>
      <c r="AL11" s="402">
        <f t="shared" ref="AL11" si="182">DM11+HG11+LA11+OU11</f>
        <v>0</v>
      </c>
      <c r="AM11" s="402">
        <f t="shared" ref="AM11" si="183">DN11+HH11+LB11+OV11</f>
        <v>0</v>
      </c>
      <c r="AN11" s="404"/>
      <c r="AO11" s="403">
        <f t="shared" ref="AO11" si="184">DP11+HJ11+LD11+OX11</f>
        <v>0</v>
      </c>
      <c r="AP11" s="403">
        <f t="shared" ref="AP11" si="185">DQ11+HK11+LE11+OY11</f>
        <v>0</v>
      </c>
      <c r="AQ11" s="403">
        <f t="shared" ref="AQ11" si="186">DR11+HL11+LF11+OZ11</f>
        <v>0</v>
      </c>
      <c r="AR11" s="403">
        <f t="shared" ref="AR11" si="187">DS11+HM11+LG11+PA11</f>
        <v>0</v>
      </c>
      <c r="AS11" s="403">
        <f t="shared" ref="AS11" si="188">DT11+HN11+LH11+PB11</f>
        <v>0</v>
      </c>
      <c r="AT11" s="230"/>
      <c r="AU11" s="257">
        <v>0.05</v>
      </c>
      <c r="AV11" s="257"/>
      <c r="AW11" s="358">
        <f>AU11*($AU$4*'BOQ COST'!$E$4)</f>
        <v>1.1445000000000001</v>
      </c>
      <c r="AX11" s="358">
        <f>AY11+BF11+CK11+DP11</f>
        <v>1.1445000000000001</v>
      </c>
      <c r="AY11" s="359">
        <f>AW11</f>
        <v>1.1445000000000001</v>
      </c>
      <c r="AZ11" s="259"/>
      <c r="BA11" s="259"/>
      <c r="BB11" s="359">
        <f t="shared" ref="BB11:BV11" si="189">SUM(BB12:BB15)</f>
        <v>0</v>
      </c>
      <c r="BC11" s="359">
        <f t="shared" si="189"/>
        <v>0</v>
      </c>
      <c r="BD11" s="359">
        <f t="shared" si="189"/>
        <v>0</v>
      </c>
      <c r="BE11" s="260"/>
      <c r="BF11" s="359">
        <f>AZ11</f>
        <v>0</v>
      </c>
      <c r="BG11" s="359">
        <f>BF11</f>
        <v>0</v>
      </c>
      <c r="BH11" s="359">
        <f t="shared" ref="BH11:BJ11" si="190">SUM(BH12:BH15)</f>
        <v>0</v>
      </c>
      <c r="BI11" s="359">
        <f t="shared" si="190"/>
        <v>0</v>
      </c>
      <c r="BJ11" s="359">
        <f t="shared" si="190"/>
        <v>0</v>
      </c>
      <c r="BK11" s="216"/>
      <c r="BL11" s="422"/>
      <c r="BM11" s="422"/>
      <c r="BN11" s="422"/>
      <c r="BO11" s="359">
        <f t="shared" si="189"/>
        <v>0</v>
      </c>
      <c r="BP11" s="435">
        <f t="shared" si="189"/>
        <v>0</v>
      </c>
      <c r="BQ11" s="435">
        <f t="shared" si="189"/>
        <v>0</v>
      </c>
      <c r="BR11" s="435">
        <f t="shared" si="189"/>
        <v>0</v>
      </c>
      <c r="BS11" s="435">
        <f t="shared" si="189"/>
        <v>0</v>
      </c>
      <c r="BT11" s="435">
        <f t="shared" si="189"/>
        <v>0</v>
      </c>
      <c r="BU11" s="435">
        <f t="shared" si="189"/>
        <v>0</v>
      </c>
      <c r="BV11" s="435">
        <f t="shared" si="189"/>
        <v>0</v>
      </c>
      <c r="BW11" s="263"/>
      <c r="BX11" s="264"/>
      <c r="BY11" s="264"/>
      <c r="BZ11" s="264"/>
      <c r="CA11" s="264"/>
      <c r="CB11" s="264"/>
      <c r="CC11" s="264"/>
      <c r="CD11" s="262"/>
      <c r="CE11" s="359">
        <f>CC11</f>
        <v>0</v>
      </c>
      <c r="CF11" s="359">
        <f>CE11</f>
        <v>0</v>
      </c>
      <c r="CG11" s="359">
        <f t="shared" ref="CG11:CI11" si="191">SUM(CG12:CG15)</f>
        <v>0</v>
      </c>
      <c r="CH11" s="359">
        <f t="shared" si="191"/>
        <v>0</v>
      </c>
      <c r="CI11" s="359">
        <f t="shared" si="191"/>
        <v>0</v>
      </c>
      <c r="CJ11" s="263"/>
      <c r="CK11" s="265"/>
      <c r="CL11" s="265"/>
      <c r="CM11" s="265"/>
      <c r="CN11" s="265"/>
      <c r="CO11" s="265"/>
      <c r="CP11" s="230"/>
      <c r="CQ11" s="422"/>
      <c r="CR11" s="422"/>
      <c r="CS11" s="422"/>
      <c r="CT11" s="359">
        <f t="shared" ref="CT11:DA11" si="192">SUM(CT12:CT15)</f>
        <v>0</v>
      </c>
      <c r="CU11" s="435">
        <f t="shared" si="192"/>
        <v>0</v>
      </c>
      <c r="CV11" s="435">
        <f t="shared" si="192"/>
        <v>0</v>
      </c>
      <c r="CW11" s="435">
        <f t="shared" si="192"/>
        <v>0</v>
      </c>
      <c r="CX11" s="435">
        <f t="shared" si="192"/>
        <v>0</v>
      </c>
      <c r="CY11" s="435">
        <f t="shared" si="192"/>
        <v>0</v>
      </c>
      <c r="CZ11" s="435">
        <f t="shared" si="192"/>
        <v>0</v>
      </c>
      <c r="DA11" s="435">
        <f t="shared" si="192"/>
        <v>0</v>
      </c>
      <c r="DB11" s="263"/>
      <c r="DC11" s="264"/>
      <c r="DD11" s="264"/>
      <c r="DE11" s="264"/>
      <c r="DF11" s="264"/>
      <c r="DG11" s="264"/>
      <c r="DH11" s="266"/>
      <c r="DI11" s="262"/>
      <c r="DJ11" s="359">
        <f>DH11</f>
        <v>0</v>
      </c>
      <c r="DK11" s="359">
        <f>DJ11</f>
        <v>0</v>
      </c>
      <c r="DL11" s="359">
        <f t="shared" ref="DL11:DN11" si="193">SUM(DL12:DL15)</f>
        <v>0</v>
      </c>
      <c r="DM11" s="359">
        <f t="shared" si="193"/>
        <v>0</v>
      </c>
      <c r="DN11" s="359">
        <f t="shared" si="193"/>
        <v>0</v>
      </c>
      <c r="DO11" s="263"/>
      <c r="DP11" s="265"/>
      <c r="DQ11" s="265"/>
      <c r="DR11" s="265"/>
      <c r="DS11" s="265"/>
      <c r="DT11" s="265"/>
      <c r="DU11" s="230"/>
      <c r="DV11" s="422"/>
      <c r="DW11" s="422"/>
      <c r="DX11" s="422"/>
      <c r="DY11" s="359">
        <f t="shared" ref="DY11:EF11" si="194">SUM(DY12:DY15)</f>
        <v>0</v>
      </c>
      <c r="DZ11" s="435">
        <f t="shared" si="194"/>
        <v>0</v>
      </c>
      <c r="EA11" s="435">
        <f t="shared" si="194"/>
        <v>0</v>
      </c>
      <c r="EB11" s="435">
        <f t="shared" si="194"/>
        <v>0</v>
      </c>
      <c r="EC11" s="435">
        <f t="shared" si="194"/>
        <v>0</v>
      </c>
      <c r="ED11" s="435">
        <f t="shared" si="194"/>
        <v>0</v>
      </c>
      <c r="EE11" s="435">
        <f t="shared" si="194"/>
        <v>0</v>
      </c>
      <c r="EF11" s="435">
        <f t="shared" si="194"/>
        <v>0</v>
      </c>
      <c r="EG11" s="263"/>
      <c r="EH11" s="264"/>
      <c r="EI11" s="264"/>
      <c r="EJ11" s="264"/>
      <c r="EK11" s="264"/>
      <c r="EL11" s="264"/>
      <c r="EM11" s="266"/>
      <c r="EN11" s="266"/>
      <c r="EO11" s="257"/>
      <c r="EP11" s="257"/>
      <c r="EQ11" s="258"/>
      <c r="ER11" s="358">
        <f>ES11+EZ11+GE11+HJ11</f>
        <v>0</v>
      </c>
      <c r="ES11" s="259"/>
      <c r="ET11" s="359">
        <f>EQ11</f>
        <v>0</v>
      </c>
      <c r="EU11" s="359">
        <f>ET11</f>
        <v>0</v>
      </c>
      <c r="EV11" s="359">
        <f t="shared" ref="EV11:EX11" si="195">SUM(EV12:EV15)</f>
        <v>0</v>
      </c>
      <c r="EW11" s="359">
        <f t="shared" si="195"/>
        <v>0</v>
      </c>
      <c r="EX11" s="359">
        <f t="shared" si="195"/>
        <v>0</v>
      </c>
      <c r="EY11" s="260"/>
      <c r="EZ11" s="261"/>
      <c r="FA11" s="261"/>
      <c r="FB11" s="261"/>
      <c r="FC11" s="261"/>
      <c r="FD11" s="261"/>
      <c r="FE11" s="216"/>
      <c r="FF11" s="422"/>
      <c r="FG11" s="422"/>
      <c r="FH11" s="422"/>
      <c r="FI11" s="422">
        <f t="shared" ref="FI11:FP11" si="196">SUM(FI12:FI15)</f>
        <v>0</v>
      </c>
      <c r="FJ11" s="359">
        <f t="shared" si="196"/>
        <v>0</v>
      </c>
      <c r="FK11" s="359">
        <f t="shared" si="196"/>
        <v>0</v>
      </c>
      <c r="FL11" s="359">
        <f t="shared" si="196"/>
        <v>0</v>
      </c>
      <c r="FM11" s="359">
        <f t="shared" si="196"/>
        <v>0</v>
      </c>
      <c r="FN11" s="359">
        <f t="shared" si="196"/>
        <v>0</v>
      </c>
      <c r="FO11" s="359">
        <f t="shared" si="196"/>
        <v>0</v>
      </c>
      <c r="FP11" s="359">
        <f t="shared" si="196"/>
        <v>0</v>
      </c>
      <c r="FQ11" s="263"/>
      <c r="FR11" s="264"/>
      <c r="FS11" s="264"/>
      <c r="FT11" s="264"/>
      <c r="FU11" s="264"/>
      <c r="FV11" s="264"/>
      <c r="FW11" s="264"/>
      <c r="FX11" s="262"/>
      <c r="FY11" s="359">
        <f>FW11</f>
        <v>0</v>
      </c>
      <c r="FZ11" s="359">
        <f>FY11</f>
        <v>0</v>
      </c>
      <c r="GA11" s="359">
        <f t="shared" ref="GA11:GC11" si="197">SUM(GA12:GA15)</f>
        <v>0</v>
      </c>
      <c r="GB11" s="359">
        <f t="shared" si="197"/>
        <v>0</v>
      </c>
      <c r="GC11" s="359">
        <f t="shared" si="197"/>
        <v>0</v>
      </c>
      <c r="GD11" s="263"/>
      <c r="GE11" s="265"/>
      <c r="GF11" s="265"/>
      <c r="GG11" s="265"/>
      <c r="GH11" s="265"/>
      <c r="GI11" s="265"/>
      <c r="GJ11" s="230"/>
      <c r="GK11" s="262"/>
      <c r="GL11" s="262"/>
      <c r="GM11" s="262"/>
      <c r="GN11" s="359">
        <f t="shared" ref="GN11:GU11" si="198">SUM(GN12:GN15)</f>
        <v>0</v>
      </c>
      <c r="GO11" s="359">
        <f t="shared" si="198"/>
        <v>0</v>
      </c>
      <c r="GP11" s="359">
        <f t="shared" si="198"/>
        <v>0</v>
      </c>
      <c r="GQ11" s="359">
        <f t="shared" si="198"/>
        <v>0</v>
      </c>
      <c r="GR11" s="359">
        <f t="shared" si="198"/>
        <v>0</v>
      </c>
      <c r="GS11" s="359">
        <f t="shared" si="198"/>
        <v>0</v>
      </c>
      <c r="GT11" s="359">
        <f t="shared" si="198"/>
        <v>0</v>
      </c>
      <c r="GU11" s="359">
        <f t="shared" si="198"/>
        <v>0</v>
      </c>
      <c r="GV11" s="263"/>
      <c r="GW11" s="264"/>
      <c r="GX11" s="264"/>
      <c r="GY11" s="264"/>
      <c r="GZ11" s="264"/>
      <c r="HA11" s="264"/>
      <c r="HB11" s="266"/>
      <c r="HC11" s="262"/>
      <c r="HD11" s="359">
        <f>HB11</f>
        <v>0</v>
      </c>
      <c r="HE11" s="359">
        <f>HD11</f>
        <v>0</v>
      </c>
      <c r="HF11" s="359">
        <f t="shared" ref="HF11:HH11" si="199">SUM(HF12:HF15)</f>
        <v>0</v>
      </c>
      <c r="HG11" s="359">
        <f t="shared" si="199"/>
        <v>0</v>
      </c>
      <c r="HH11" s="359">
        <f t="shared" si="199"/>
        <v>0</v>
      </c>
      <c r="HI11" s="263"/>
      <c r="HJ11" s="265"/>
      <c r="HK11" s="265"/>
      <c r="HL11" s="265"/>
      <c r="HM11" s="265"/>
      <c r="HN11" s="265"/>
      <c r="HO11" s="230"/>
      <c r="HP11" s="262"/>
      <c r="HQ11" s="262"/>
      <c r="HR11" s="262"/>
      <c r="HS11" s="359">
        <f t="shared" ref="HS11:HZ11" si="200">SUM(HS12:HS15)</f>
        <v>0</v>
      </c>
      <c r="HT11" s="359">
        <f t="shared" si="200"/>
        <v>0</v>
      </c>
      <c r="HU11" s="359">
        <f t="shared" si="200"/>
        <v>0</v>
      </c>
      <c r="HV11" s="359">
        <f t="shared" si="200"/>
        <v>0</v>
      </c>
      <c r="HW11" s="359">
        <f t="shared" si="200"/>
        <v>0</v>
      </c>
      <c r="HX11" s="359">
        <f t="shared" si="200"/>
        <v>0</v>
      </c>
      <c r="HY11" s="359">
        <f t="shared" si="200"/>
        <v>0</v>
      </c>
      <c r="HZ11" s="359">
        <f t="shared" si="200"/>
        <v>0</v>
      </c>
      <c r="IA11" s="263"/>
      <c r="IB11" s="264"/>
      <c r="IC11" s="264"/>
      <c r="ID11" s="264"/>
      <c r="IE11" s="264"/>
      <c r="IF11" s="264"/>
      <c r="IG11" s="266"/>
      <c r="IH11" s="266"/>
      <c r="II11" s="257"/>
      <c r="IJ11" s="257"/>
      <c r="IK11" s="358">
        <f>II11*($II$4*'BOQ COST'!$G$4)</f>
        <v>0</v>
      </c>
      <c r="IL11" s="358">
        <f>IM11+IT11+JY11+LD11</f>
        <v>0</v>
      </c>
      <c r="IM11" s="259"/>
      <c r="IN11" s="359">
        <f>IK11</f>
        <v>0</v>
      </c>
      <c r="IO11" s="359">
        <f>IN11</f>
        <v>0</v>
      </c>
      <c r="IP11" s="359">
        <f t="shared" ref="IP11:IR11" si="201">SUM(IP12:IP15)</f>
        <v>0</v>
      </c>
      <c r="IQ11" s="359">
        <f t="shared" si="201"/>
        <v>0</v>
      </c>
      <c r="IR11" s="359">
        <f t="shared" si="201"/>
        <v>0</v>
      </c>
      <c r="IS11" s="260"/>
      <c r="IT11" s="359">
        <f>IQ11</f>
        <v>0</v>
      </c>
      <c r="IU11" s="359">
        <f>IT11</f>
        <v>0</v>
      </c>
      <c r="IV11" s="359">
        <f t="shared" ref="IV11:IX11" si="202">SUM(IV12:IV15)</f>
        <v>0</v>
      </c>
      <c r="IW11" s="359">
        <f t="shared" si="202"/>
        <v>0</v>
      </c>
      <c r="IX11" s="359">
        <f t="shared" si="202"/>
        <v>0</v>
      </c>
      <c r="IY11" s="230"/>
      <c r="IZ11" s="262"/>
      <c r="JA11" s="262"/>
      <c r="JB11" s="262"/>
      <c r="JC11" s="359">
        <f t="shared" ref="JC11:JJ11" si="203">SUM(JC12:JC15)</f>
        <v>0</v>
      </c>
      <c r="JD11" s="359">
        <f t="shared" si="203"/>
        <v>0</v>
      </c>
      <c r="JE11" s="359">
        <f t="shared" si="203"/>
        <v>0</v>
      </c>
      <c r="JF11" s="359">
        <f t="shared" si="203"/>
        <v>0</v>
      </c>
      <c r="JG11" s="359">
        <f t="shared" si="203"/>
        <v>0</v>
      </c>
      <c r="JH11" s="359">
        <f t="shared" si="203"/>
        <v>0</v>
      </c>
      <c r="JI11" s="359">
        <f t="shared" si="203"/>
        <v>0</v>
      </c>
      <c r="JJ11" s="359">
        <f t="shared" si="203"/>
        <v>0</v>
      </c>
      <c r="JK11" s="263"/>
      <c r="JL11" s="264"/>
      <c r="JM11" s="264"/>
      <c r="JN11" s="264"/>
      <c r="JO11" s="264"/>
      <c r="JP11" s="264"/>
      <c r="JQ11" s="264"/>
      <c r="JR11" s="262"/>
      <c r="JS11" s="359">
        <f>JQ11</f>
        <v>0</v>
      </c>
      <c r="JT11" s="359">
        <f>JS11</f>
        <v>0</v>
      </c>
      <c r="JU11" s="359">
        <f t="shared" ref="JU11:JW11" si="204">SUM(JU12:JU15)</f>
        <v>0</v>
      </c>
      <c r="JV11" s="359">
        <f t="shared" si="204"/>
        <v>0</v>
      </c>
      <c r="JW11" s="359">
        <f t="shared" si="204"/>
        <v>0</v>
      </c>
      <c r="JX11" s="263"/>
      <c r="JY11" s="265"/>
      <c r="JZ11" s="265"/>
      <c r="KA11" s="265"/>
      <c r="KB11" s="265"/>
      <c r="KC11" s="265"/>
      <c r="KD11" s="230"/>
      <c r="KE11" s="262"/>
      <c r="KF11" s="262"/>
      <c r="KG11" s="262"/>
      <c r="KH11" s="359">
        <f t="shared" ref="KH11:KO11" si="205">SUM(KH12:KH15)</f>
        <v>0</v>
      </c>
      <c r="KI11" s="359">
        <f t="shared" si="205"/>
        <v>0</v>
      </c>
      <c r="KJ11" s="359">
        <f t="shared" si="205"/>
        <v>0</v>
      </c>
      <c r="KK11" s="359">
        <f t="shared" si="205"/>
        <v>0</v>
      </c>
      <c r="KL11" s="359">
        <f t="shared" si="205"/>
        <v>0</v>
      </c>
      <c r="KM11" s="359">
        <f t="shared" si="205"/>
        <v>0</v>
      </c>
      <c r="KN11" s="359">
        <f t="shared" si="205"/>
        <v>0</v>
      </c>
      <c r="KO11" s="359">
        <f t="shared" si="205"/>
        <v>0</v>
      </c>
      <c r="KP11" s="263"/>
      <c r="KQ11" s="264"/>
      <c r="KR11" s="264"/>
      <c r="KS11" s="264"/>
      <c r="KT11" s="264"/>
      <c r="KU11" s="264"/>
      <c r="KV11" s="266"/>
      <c r="KW11" s="262"/>
      <c r="KX11" s="359">
        <f>KV11</f>
        <v>0</v>
      </c>
      <c r="KY11" s="359">
        <f>KX11</f>
        <v>0</v>
      </c>
      <c r="KZ11" s="359">
        <f t="shared" ref="KZ11:LB11" si="206">SUM(KZ12:KZ15)</f>
        <v>0</v>
      </c>
      <c r="LA11" s="359">
        <f t="shared" si="206"/>
        <v>0</v>
      </c>
      <c r="LB11" s="359">
        <f t="shared" si="206"/>
        <v>0</v>
      </c>
      <c r="LC11" s="263"/>
      <c r="LD11" s="265"/>
      <c r="LE11" s="265"/>
      <c r="LF11" s="265"/>
      <c r="LG11" s="265"/>
      <c r="LH11" s="265"/>
      <c r="LI11" s="230"/>
      <c r="LJ11" s="262"/>
      <c r="LK11" s="262"/>
      <c r="LL11" s="262"/>
      <c r="LM11" s="359">
        <f t="shared" ref="LM11:LT11" si="207">SUM(LM12:LM15)</f>
        <v>0</v>
      </c>
      <c r="LN11" s="359">
        <f t="shared" si="207"/>
        <v>0</v>
      </c>
      <c r="LO11" s="359">
        <f t="shared" si="207"/>
        <v>0</v>
      </c>
      <c r="LP11" s="359">
        <f t="shared" si="207"/>
        <v>0</v>
      </c>
      <c r="LQ11" s="359">
        <f t="shared" si="207"/>
        <v>0</v>
      </c>
      <c r="LR11" s="359">
        <f t="shared" si="207"/>
        <v>0</v>
      </c>
      <c r="LS11" s="359">
        <f t="shared" si="207"/>
        <v>0</v>
      </c>
      <c r="LT11" s="359">
        <f t="shared" si="207"/>
        <v>0</v>
      </c>
      <c r="LU11" s="263"/>
      <c r="LV11" s="264"/>
      <c r="LW11" s="264"/>
      <c r="LX11" s="264"/>
      <c r="LY11" s="264"/>
      <c r="LZ11" s="264"/>
      <c r="MA11" s="266"/>
      <c r="MB11" s="266"/>
      <c r="MC11" s="257">
        <v>0</v>
      </c>
      <c r="MD11" s="257"/>
      <c r="ME11" s="358">
        <f>MC11*($MC$4*'BOQ COST'!$H$4)</f>
        <v>0</v>
      </c>
      <c r="MF11" s="358">
        <f>MG11+MN11+NS11+OX11</f>
        <v>0</v>
      </c>
      <c r="MG11" s="259"/>
      <c r="MH11" s="359">
        <f>ME11</f>
        <v>0</v>
      </c>
      <c r="MI11" s="359">
        <f>MH11</f>
        <v>0</v>
      </c>
      <c r="MJ11" s="359">
        <f t="shared" ref="MJ11:ML11" si="208">SUM(MJ12:MJ15)</f>
        <v>0</v>
      </c>
      <c r="MK11" s="359">
        <f t="shared" si="208"/>
        <v>0</v>
      </c>
      <c r="ML11" s="359">
        <f t="shared" si="208"/>
        <v>0</v>
      </c>
      <c r="MM11" s="260"/>
      <c r="MN11" s="359">
        <f>MK11</f>
        <v>0</v>
      </c>
      <c r="MO11" s="359">
        <f>MN11</f>
        <v>0</v>
      </c>
      <c r="MP11" s="359">
        <f t="shared" ref="MP11:MR11" si="209">SUM(MP12:MP15)</f>
        <v>0</v>
      </c>
      <c r="MQ11" s="359">
        <f t="shared" si="209"/>
        <v>0</v>
      </c>
      <c r="MR11" s="359">
        <f t="shared" si="209"/>
        <v>0</v>
      </c>
      <c r="MS11" s="230"/>
      <c r="MT11" s="262"/>
      <c r="MU11" s="262"/>
      <c r="MV11" s="262"/>
      <c r="MW11" s="359">
        <f t="shared" ref="MW11:ND11" si="210">SUM(MW12:MW15)</f>
        <v>0</v>
      </c>
      <c r="MX11" s="359">
        <f t="shared" si="210"/>
        <v>0</v>
      </c>
      <c r="MY11" s="359">
        <f t="shared" si="210"/>
        <v>0</v>
      </c>
      <c r="MZ11" s="359">
        <f t="shared" si="210"/>
        <v>0</v>
      </c>
      <c r="NA11" s="359">
        <f t="shared" si="210"/>
        <v>0</v>
      </c>
      <c r="NB11" s="359">
        <f t="shared" si="210"/>
        <v>0</v>
      </c>
      <c r="NC11" s="359">
        <f t="shared" si="210"/>
        <v>0</v>
      </c>
      <c r="ND11" s="359">
        <f t="shared" si="210"/>
        <v>0</v>
      </c>
      <c r="NE11" s="263"/>
      <c r="NF11" s="264"/>
      <c r="NG11" s="264"/>
      <c r="NH11" s="264"/>
      <c r="NI11" s="264"/>
      <c r="NJ11" s="264"/>
      <c r="NK11" s="264"/>
      <c r="NL11" s="262"/>
      <c r="NM11" s="359">
        <f>NK11</f>
        <v>0</v>
      </c>
      <c r="NN11" s="359">
        <f>NM11</f>
        <v>0</v>
      </c>
      <c r="NO11" s="359">
        <f t="shared" ref="NO11:NQ11" si="211">SUM(NO12:NO15)</f>
        <v>0</v>
      </c>
      <c r="NP11" s="359">
        <f t="shared" si="211"/>
        <v>0</v>
      </c>
      <c r="NQ11" s="359">
        <f t="shared" si="211"/>
        <v>0</v>
      </c>
      <c r="NR11" s="263"/>
      <c r="NS11" s="265"/>
      <c r="NT11" s="265"/>
      <c r="NU11" s="265"/>
      <c r="NV11" s="265"/>
      <c r="NW11" s="265"/>
      <c r="NX11" s="230"/>
      <c r="NY11" s="262"/>
      <c r="NZ11" s="262"/>
      <c r="OA11" s="262"/>
      <c r="OB11" s="359">
        <f t="shared" ref="OB11:OI11" si="212">SUM(OB12:OB15)</f>
        <v>0</v>
      </c>
      <c r="OC11" s="359">
        <f t="shared" si="212"/>
        <v>0</v>
      </c>
      <c r="OD11" s="359">
        <f t="shared" si="212"/>
        <v>0</v>
      </c>
      <c r="OE11" s="359">
        <f t="shared" si="212"/>
        <v>0</v>
      </c>
      <c r="OF11" s="359">
        <f t="shared" si="212"/>
        <v>0</v>
      </c>
      <c r="OG11" s="359">
        <f t="shared" si="212"/>
        <v>0</v>
      </c>
      <c r="OH11" s="359">
        <f t="shared" si="212"/>
        <v>0</v>
      </c>
      <c r="OI11" s="359">
        <f t="shared" si="212"/>
        <v>0</v>
      </c>
      <c r="OJ11" s="263"/>
      <c r="OK11" s="264"/>
      <c r="OL11" s="264"/>
      <c r="OM11" s="264"/>
      <c r="ON11" s="264"/>
      <c r="OO11" s="264"/>
      <c r="OP11" s="266"/>
      <c r="OQ11" s="262"/>
      <c r="OR11" s="359">
        <f>OP11</f>
        <v>0</v>
      </c>
      <c r="OS11" s="359">
        <f>OR11</f>
        <v>0</v>
      </c>
      <c r="OT11" s="359">
        <f t="shared" ref="OT11:OV11" si="213">SUM(OT12:OT15)</f>
        <v>0</v>
      </c>
      <c r="OU11" s="359">
        <f t="shared" si="213"/>
        <v>0</v>
      </c>
      <c r="OV11" s="359">
        <f t="shared" si="213"/>
        <v>0</v>
      </c>
      <c r="OW11" s="263"/>
      <c r="OX11" s="265"/>
      <c r="OY11" s="265"/>
      <c r="OZ11" s="265"/>
      <c r="PA11" s="265"/>
      <c r="PB11" s="265"/>
      <c r="PC11" s="230"/>
      <c r="PD11" s="262"/>
      <c r="PE11" s="262"/>
      <c r="PF11" s="262"/>
      <c r="PG11" s="359">
        <f t="shared" ref="PG11:PN11" si="214">SUM(PG12:PG15)</f>
        <v>0</v>
      </c>
      <c r="PH11" s="359">
        <f t="shared" si="214"/>
        <v>0</v>
      </c>
      <c r="PI11" s="359">
        <f t="shared" si="214"/>
        <v>0</v>
      </c>
      <c r="PJ11" s="359">
        <f t="shared" si="214"/>
        <v>0</v>
      </c>
      <c r="PK11" s="359">
        <f t="shared" si="214"/>
        <v>0</v>
      </c>
      <c r="PL11" s="359">
        <f t="shared" si="214"/>
        <v>0</v>
      </c>
      <c r="PM11" s="359">
        <f t="shared" si="214"/>
        <v>0</v>
      </c>
      <c r="PN11" s="359">
        <f t="shared" si="214"/>
        <v>0</v>
      </c>
      <c r="PO11" s="263"/>
      <c r="PP11" s="264"/>
      <c r="PQ11" s="264"/>
      <c r="PR11" s="264"/>
      <c r="PS11" s="264"/>
      <c r="PT11" s="264"/>
      <c r="PU11" s="266"/>
      <c r="PV11" s="257"/>
    </row>
    <row r="12" spans="2:441" ht="12.6" hidden="1" customHeight="1" outlineLevel="2">
      <c r="B12" s="579">
        <v>1</v>
      </c>
      <c r="C12" s="201" t="s">
        <v>24</v>
      </c>
      <c r="H12" s="271"/>
      <c r="I12" s="271"/>
      <c r="J12" s="271"/>
      <c r="K12" s="271"/>
      <c r="L12" s="271"/>
      <c r="M12" s="271"/>
      <c r="N12" s="272"/>
      <c r="O12" s="271"/>
      <c r="P12" s="271"/>
      <c r="Q12" s="271"/>
      <c r="R12" s="271"/>
      <c r="S12" s="271"/>
      <c r="T12" s="216"/>
      <c r="U12" s="276"/>
      <c r="V12" s="276"/>
      <c r="W12" s="276"/>
      <c r="X12" s="276"/>
      <c r="Y12" s="276"/>
      <c r="Z12" s="276"/>
      <c r="AA12" s="277"/>
      <c r="AB12" s="278"/>
      <c r="AC12" s="278"/>
      <c r="AD12" s="278"/>
      <c r="AE12" s="278"/>
      <c r="AF12" s="278"/>
      <c r="AG12" s="245"/>
      <c r="AH12" s="276"/>
      <c r="AI12" s="276"/>
      <c r="AJ12" s="276"/>
      <c r="AK12" s="276"/>
      <c r="AL12" s="276"/>
      <c r="AM12" s="276"/>
      <c r="AN12" s="277"/>
      <c r="AO12" s="278"/>
      <c r="AP12" s="278"/>
      <c r="AQ12" s="278"/>
      <c r="AR12" s="278"/>
      <c r="AS12" s="278"/>
      <c r="AT12" s="230"/>
      <c r="AU12" s="268"/>
      <c r="AV12" s="269"/>
      <c r="AW12" s="270"/>
      <c r="AX12" s="270"/>
      <c r="AY12" s="271"/>
      <c r="AZ12" s="271"/>
      <c r="BA12" s="271"/>
      <c r="BB12" s="271"/>
      <c r="BC12" s="271"/>
      <c r="BD12" s="271"/>
      <c r="BE12" s="272"/>
      <c r="BF12" s="271"/>
      <c r="BG12" s="271"/>
      <c r="BH12" s="271"/>
      <c r="BI12" s="271"/>
      <c r="BJ12" s="271"/>
      <c r="BK12" s="216"/>
      <c r="BO12" s="275"/>
      <c r="BP12" s="245"/>
      <c r="BQ12" s="245"/>
      <c r="BR12" s="245"/>
      <c r="BS12" s="245"/>
      <c r="BT12" s="245"/>
      <c r="BU12" s="245"/>
      <c r="BV12" s="245"/>
      <c r="BW12" s="245"/>
      <c r="BX12" s="254"/>
      <c r="BY12" s="254"/>
      <c r="BZ12" s="254"/>
      <c r="CA12" s="254"/>
      <c r="CB12" s="254"/>
      <c r="CC12" s="254"/>
      <c r="CD12" s="276"/>
      <c r="CE12" s="276"/>
      <c r="CF12" s="276"/>
      <c r="CG12" s="276"/>
      <c r="CH12" s="276"/>
      <c r="CI12" s="276"/>
      <c r="CJ12" s="277"/>
      <c r="CK12" s="278"/>
      <c r="CL12" s="278"/>
      <c r="CM12" s="278"/>
      <c r="CN12" s="278"/>
      <c r="CO12" s="278"/>
      <c r="CP12" s="230"/>
      <c r="CT12" s="275"/>
      <c r="CU12" s="245"/>
      <c r="CV12" s="245"/>
      <c r="CW12" s="245"/>
      <c r="CX12" s="245"/>
      <c r="CY12" s="245"/>
      <c r="CZ12" s="245"/>
      <c r="DA12" s="245"/>
      <c r="DB12" s="245"/>
      <c r="DC12" s="254"/>
      <c r="DD12" s="254"/>
      <c r="DE12" s="254"/>
      <c r="DF12" s="254"/>
      <c r="DG12" s="254"/>
      <c r="DH12" s="245"/>
      <c r="DI12" s="276"/>
      <c r="DJ12" s="276"/>
      <c r="DK12" s="276"/>
      <c r="DL12" s="276"/>
      <c r="DM12" s="276"/>
      <c r="DN12" s="276"/>
      <c r="DO12" s="277"/>
      <c r="DP12" s="278"/>
      <c r="DQ12" s="278"/>
      <c r="DR12" s="278"/>
      <c r="DS12" s="278"/>
      <c r="DT12" s="278"/>
      <c r="DU12" s="230"/>
      <c r="DY12" s="275"/>
      <c r="DZ12" s="245"/>
      <c r="EA12" s="245"/>
      <c r="EB12" s="245"/>
      <c r="EC12" s="245"/>
      <c r="ED12" s="245"/>
      <c r="EE12" s="245"/>
      <c r="EF12" s="245"/>
      <c r="EG12" s="245"/>
      <c r="EH12" s="254"/>
      <c r="EI12" s="254"/>
      <c r="EJ12" s="254"/>
      <c r="EK12" s="254"/>
      <c r="EL12" s="254"/>
      <c r="EM12" s="245"/>
      <c r="EN12" s="245"/>
      <c r="EO12" s="268"/>
      <c r="EP12" s="269"/>
      <c r="EQ12" s="270"/>
      <c r="ER12" s="270"/>
      <c r="ES12" s="271"/>
      <c r="ET12" s="271"/>
      <c r="EU12" s="271"/>
      <c r="EV12" s="271"/>
      <c r="EW12" s="271"/>
      <c r="EX12" s="271"/>
      <c r="EY12" s="272"/>
      <c r="EZ12" s="273"/>
      <c r="FA12" s="273"/>
      <c r="FB12" s="273"/>
      <c r="FC12" s="273"/>
      <c r="FD12" s="273"/>
      <c r="FE12" s="216"/>
      <c r="FJ12" s="245"/>
      <c r="FK12" s="245"/>
      <c r="FL12" s="245"/>
      <c r="FM12" s="245"/>
      <c r="FN12" s="245"/>
      <c r="FO12" s="245"/>
      <c r="FP12" s="245"/>
      <c r="FQ12" s="245"/>
      <c r="FR12" s="254"/>
      <c r="FS12" s="254"/>
      <c r="FT12" s="254"/>
      <c r="FU12" s="254"/>
      <c r="FV12" s="254"/>
      <c r="FW12" s="254"/>
      <c r="FX12" s="276"/>
      <c r="FY12" s="276"/>
      <c r="FZ12" s="276"/>
      <c r="GA12" s="276"/>
      <c r="GB12" s="276"/>
      <c r="GC12" s="276"/>
      <c r="GD12" s="277"/>
      <c r="GE12" s="278"/>
      <c r="GF12" s="278"/>
      <c r="GG12" s="278"/>
      <c r="GH12" s="278"/>
      <c r="GI12" s="278"/>
      <c r="GJ12" s="230"/>
      <c r="GK12" s="274"/>
      <c r="GL12" s="274"/>
      <c r="GM12" s="274"/>
      <c r="GN12" s="275"/>
      <c r="GO12" s="245"/>
      <c r="GP12" s="245"/>
      <c r="GQ12" s="245"/>
      <c r="GR12" s="245"/>
      <c r="GS12" s="245"/>
      <c r="GT12" s="245"/>
      <c r="GU12" s="245"/>
      <c r="GV12" s="245"/>
      <c r="GW12" s="254"/>
      <c r="GX12" s="254"/>
      <c r="GY12" s="254"/>
      <c r="GZ12" s="254"/>
      <c r="HA12" s="254"/>
      <c r="HB12" s="245"/>
      <c r="HC12" s="276"/>
      <c r="HD12" s="276"/>
      <c r="HE12" s="276"/>
      <c r="HF12" s="276"/>
      <c r="HG12" s="276"/>
      <c r="HH12" s="276"/>
      <c r="HI12" s="277"/>
      <c r="HJ12" s="278"/>
      <c r="HK12" s="278"/>
      <c r="HL12" s="278"/>
      <c r="HM12" s="278"/>
      <c r="HN12" s="278"/>
      <c r="HO12" s="230"/>
      <c r="HP12" s="274"/>
      <c r="HQ12" s="274"/>
      <c r="HR12" s="274"/>
      <c r="HS12" s="275"/>
      <c r="HT12" s="245"/>
      <c r="HU12" s="245"/>
      <c r="HV12" s="245"/>
      <c r="HW12" s="245"/>
      <c r="HX12" s="245"/>
      <c r="HY12" s="245"/>
      <c r="HZ12" s="245"/>
      <c r="IA12" s="245"/>
      <c r="IB12" s="254"/>
      <c r="IC12" s="254"/>
      <c r="ID12" s="254"/>
      <c r="IE12" s="254"/>
      <c r="IF12" s="254"/>
      <c r="IG12" s="245"/>
      <c r="IH12" s="245"/>
      <c r="II12" s="268"/>
      <c r="IJ12" s="269"/>
      <c r="IK12" s="270"/>
      <c r="IL12" s="270"/>
      <c r="IM12" s="271"/>
      <c r="IN12" s="271"/>
      <c r="IO12" s="271"/>
      <c r="IP12" s="271"/>
      <c r="IQ12" s="271"/>
      <c r="IR12" s="271"/>
      <c r="IS12" s="272"/>
      <c r="IT12" s="271"/>
      <c r="IU12" s="271"/>
      <c r="IV12" s="271"/>
      <c r="IW12" s="271"/>
      <c r="IX12" s="271"/>
      <c r="IY12" s="230"/>
      <c r="IZ12" s="274"/>
      <c r="JA12" s="274"/>
      <c r="JB12" s="274"/>
      <c r="JC12" s="275"/>
      <c r="JD12" s="245"/>
      <c r="JE12" s="245"/>
      <c r="JF12" s="245"/>
      <c r="JG12" s="245"/>
      <c r="JH12" s="245"/>
      <c r="JI12" s="245"/>
      <c r="JJ12" s="245"/>
      <c r="JK12" s="245"/>
      <c r="JL12" s="254"/>
      <c r="JM12" s="254"/>
      <c r="JN12" s="254"/>
      <c r="JO12" s="254"/>
      <c r="JP12" s="254"/>
      <c r="JQ12" s="254"/>
      <c r="JR12" s="276"/>
      <c r="JS12" s="276"/>
      <c r="JT12" s="276"/>
      <c r="JU12" s="276"/>
      <c r="JV12" s="276"/>
      <c r="JW12" s="276"/>
      <c r="JX12" s="277"/>
      <c r="JY12" s="278"/>
      <c r="JZ12" s="278"/>
      <c r="KA12" s="278"/>
      <c r="KB12" s="278"/>
      <c r="KC12" s="278"/>
      <c r="KD12" s="230"/>
      <c r="KE12" s="274"/>
      <c r="KF12" s="274"/>
      <c r="KG12" s="274"/>
      <c r="KH12" s="275"/>
      <c r="KI12" s="245"/>
      <c r="KJ12" s="245"/>
      <c r="KK12" s="245"/>
      <c r="KL12" s="245"/>
      <c r="KM12" s="245"/>
      <c r="KN12" s="245"/>
      <c r="KO12" s="245"/>
      <c r="KP12" s="245"/>
      <c r="KQ12" s="254"/>
      <c r="KR12" s="254"/>
      <c r="KS12" s="254"/>
      <c r="KT12" s="254"/>
      <c r="KU12" s="254"/>
      <c r="KV12" s="245"/>
      <c r="KW12" s="276"/>
      <c r="KX12" s="276"/>
      <c r="KY12" s="276"/>
      <c r="KZ12" s="276"/>
      <c r="LA12" s="276"/>
      <c r="LB12" s="276"/>
      <c r="LC12" s="277"/>
      <c r="LD12" s="278"/>
      <c r="LE12" s="278"/>
      <c r="LF12" s="278"/>
      <c r="LG12" s="278"/>
      <c r="LH12" s="278"/>
      <c r="LI12" s="230"/>
      <c r="LJ12" s="274"/>
      <c r="LK12" s="274"/>
      <c r="LL12" s="274"/>
      <c r="LM12" s="275"/>
      <c r="LN12" s="245"/>
      <c r="LO12" s="245"/>
      <c r="LP12" s="245"/>
      <c r="LQ12" s="245"/>
      <c r="LR12" s="245"/>
      <c r="LS12" s="245"/>
      <c r="LT12" s="245"/>
      <c r="LU12" s="245"/>
      <c r="LV12" s="254"/>
      <c r="LW12" s="254"/>
      <c r="LX12" s="254"/>
      <c r="LY12" s="254"/>
      <c r="LZ12" s="254"/>
      <c r="MA12" s="245"/>
      <c r="MB12" s="245"/>
      <c r="MC12" s="268"/>
      <c r="MD12" s="269"/>
      <c r="ME12" s="270"/>
      <c r="MF12" s="270"/>
      <c r="MG12" s="271"/>
      <c r="MH12" s="271"/>
      <c r="MI12" s="271"/>
      <c r="MJ12" s="271"/>
      <c r="MK12" s="271"/>
      <c r="ML12" s="271"/>
      <c r="MM12" s="272"/>
      <c r="MN12" s="271"/>
      <c r="MO12" s="271"/>
      <c r="MP12" s="271"/>
      <c r="MQ12" s="271"/>
      <c r="MR12" s="271"/>
      <c r="MS12" s="230"/>
      <c r="MT12" s="274"/>
      <c r="MU12" s="274"/>
      <c r="MV12" s="274"/>
      <c r="MW12" s="275"/>
      <c r="MX12" s="245"/>
      <c r="MY12" s="245"/>
      <c r="MZ12" s="245"/>
      <c r="NA12" s="245"/>
      <c r="NB12" s="245"/>
      <c r="NC12" s="245"/>
      <c r="ND12" s="245"/>
      <c r="NE12" s="245"/>
      <c r="NF12" s="254"/>
      <c r="NG12" s="254"/>
      <c r="NH12" s="254"/>
      <c r="NI12" s="254"/>
      <c r="NJ12" s="254"/>
      <c r="NK12" s="254"/>
      <c r="NL12" s="276"/>
      <c r="NM12" s="276"/>
      <c r="NN12" s="276"/>
      <c r="NO12" s="276"/>
      <c r="NP12" s="276"/>
      <c r="NQ12" s="276"/>
      <c r="NR12" s="277"/>
      <c r="NS12" s="278"/>
      <c r="NT12" s="278"/>
      <c r="NU12" s="278"/>
      <c r="NV12" s="278"/>
      <c r="NW12" s="278"/>
      <c r="NX12" s="230"/>
      <c r="NY12" s="274"/>
      <c r="NZ12" s="274"/>
      <c r="OA12" s="274"/>
      <c r="OB12" s="275"/>
      <c r="OC12" s="245"/>
      <c r="OD12" s="245"/>
      <c r="OE12" s="245"/>
      <c r="OF12" s="245"/>
      <c r="OG12" s="245"/>
      <c r="OH12" s="245"/>
      <c r="OI12" s="245"/>
      <c r="OJ12" s="245"/>
      <c r="OK12" s="254"/>
      <c r="OL12" s="254"/>
      <c r="OM12" s="254"/>
      <c r="ON12" s="254"/>
      <c r="OO12" s="254"/>
      <c r="OP12" s="245"/>
      <c r="OQ12" s="276"/>
      <c r="OR12" s="276"/>
      <c r="OS12" s="276"/>
      <c r="OT12" s="276"/>
      <c r="OU12" s="276"/>
      <c r="OV12" s="276"/>
      <c r="OW12" s="277"/>
      <c r="OX12" s="278"/>
      <c r="OY12" s="278"/>
      <c r="OZ12" s="278"/>
      <c r="PA12" s="278"/>
      <c r="PB12" s="278"/>
      <c r="PC12" s="230"/>
      <c r="PD12" s="274"/>
      <c r="PE12" s="274"/>
      <c r="PF12" s="274"/>
      <c r="PG12" s="275"/>
      <c r="PH12" s="245"/>
      <c r="PI12" s="245"/>
      <c r="PJ12" s="245"/>
      <c r="PK12" s="245"/>
      <c r="PL12" s="245"/>
      <c r="PM12" s="245"/>
      <c r="PN12" s="245"/>
      <c r="PO12" s="245"/>
      <c r="PP12" s="254"/>
      <c r="PQ12" s="254"/>
      <c r="PR12" s="254"/>
      <c r="PS12" s="254"/>
      <c r="PT12" s="254"/>
      <c r="PU12" s="245"/>
      <c r="PV12" s="268"/>
    </row>
    <row r="13" spans="2:441" ht="15" hidden="1" customHeight="1" outlineLevel="2">
      <c r="B13" s="579">
        <v>2</v>
      </c>
      <c r="C13" s="201" t="s">
        <v>25</v>
      </c>
      <c r="H13" s="271"/>
      <c r="I13" s="271"/>
      <c r="J13" s="271"/>
      <c r="K13" s="271"/>
      <c r="L13" s="271"/>
      <c r="M13" s="271"/>
      <c r="N13" s="272"/>
      <c r="O13" s="271"/>
      <c r="P13" s="271"/>
      <c r="Q13" s="271"/>
      <c r="R13" s="271"/>
      <c r="S13" s="271"/>
      <c r="T13" s="216"/>
      <c r="U13" s="276"/>
      <c r="V13" s="276"/>
      <c r="W13" s="276"/>
      <c r="X13" s="276"/>
      <c r="Y13" s="276"/>
      <c r="Z13" s="276"/>
      <c r="AA13" s="277"/>
      <c r="AB13" s="278"/>
      <c r="AC13" s="278"/>
      <c r="AD13" s="278"/>
      <c r="AE13" s="278"/>
      <c r="AF13" s="278"/>
      <c r="AG13" s="245"/>
      <c r="AH13" s="276"/>
      <c r="AI13" s="276"/>
      <c r="AJ13" s="276"/>
      <c r="AK13" s="276"/>
      <c r="AL13" s="276"/>
      <c r="AM13" s="276"/>
      <c r="AN13" s="277"/>
      <c r="AO13" s="278"/>
      <c r="AP13" s="278"/>
      <c r="AQ13" s="278"/>
      <c r="AR13" s="278"/>
      <c r="AS13" s="278"/>
      <c r="AT13" s="230"/>
      <c r="AU13" s="268"/>
      <c r="AV13" s="269"/>
      <c r="AW13" s="270"/>
      <c r="AX13" s="270"/>
      <c r="AY13" s="271"/>
      <c r="AZ13" s="271"/>
      <c r="BA13" s="271"/>
      <c r="BB13" s="271"/>
      <c r="BC13" s="271"/>
      <c r="BD13" s="271"/>
      <c r="BE13" s="272"/>
      <c r="BF13" s="271"/>
      <c r="BG13" s="271"/>
      <c r="BH13" s="271"/>
      <c r="BI13" s="271"/>
      <c r="BJ13" s="271"/>
      <c r="BK13" s="216"/>
      <c r="BO13" s="275"/>
      <c r="BP13" s="245"/>
      <c r="BQ13" s="245"/>
      <c r="BR13" s="245"/>
      <c r="BS13" s="245"/>
      <c r="BT13" s="245"/>
      <c r="BU13" s="245"/>
      <c r="BV13" s="245"/>
      <c r="BW13" s="245"/>
      <c r="BX13" s="254"/>
      <c r="BY13" s="254"/>
      <c r="BZ13" s="254"/>
      <c r="CA13" s="254"/>
      <c r="CB13" s="254"/>
      <c r="CC13" s="254"/>
      <c r="CD13" s="276"/>
      <c r="CE13" s="276"/>
      <c r="CF13" s="276"/>
      <c r="CG13" s="276"/>
      <c r="CH13" s="276"/>
      <c r="CI13" s="276"/>
      <c r="CJ13" s="277"/>
      <c r="CK13" s="278"/>
      <c r="CL13" s="278"/>
      <c r="CM13" s="278"/>
      <c r="CN13" s="278"/>
      <c r="CO13" s="278"/>
      <c r="CP13" s="230"/>
      <c r="CT13" s="275"/>
      <c r="CU13" s="245"/>
      <c r="CV13" s="245"/>
      <c r="CW13" s="245"/>
      <c r="CX13" s="245"/>
      <c r="CY13" s="245"/>
      <c r="CZ13" s="245"/>
      <c r="DA13" s="245"/>
      <c r="DB13" s="245"/>
      <c r="DC13" s="254"/>
      <c r="DD13" s="254"/>
      <c r="DE13" s="254"/>
      <c r="DF13" s="254"/>
      <c r="DG13" s="254"/>
      <c r="DH13" s="245"/>
      <c r="DI13" s="276"/>
      <c r="DJ13" s="276"/>
      <c r="DK13" s="276"/>
      <c r="DL13" s="276"/>
      <c r="DM13" s="276"/>
      <c r="DN13" s="276"/>
      <c r="DO13" s="277"/>
      <c r="DP13" s="278"/>
      <c r="DQ13" s="278"/>
      <c r="DR13" s="278"/>
      <c r="DS13" s="278"/>
      <c r="DT13" s="278"/>
      <c r="DU13" s="230"/>
      <c r="DY13" s="275"/>
      <c r="DZ13" s="245"/>
      <c r="EA13" s="245"/>
      <c r="EB13" s="245"/>
      <c r="EC13" s="245"/>
      <c r="ED13" s="245"/>
      <c r="EE13" s="245"/>
      <c r="EF13" s="245"/>
      <c r="EG13" s="245"/>
      <c r="EH13" s="254"/>
      <c r="EI13" s="254"/>
      <c r="EJ13" s="254"/>
      <c r="EK13" s="254"/>
      <c r="EL13" s="254"/>
      <c r="EM13" s="245"/>
      <c r="EN13" s="245"/>
      <c r="EO13" s="268"/>
      <c r="EP13" s="269"/>
      <c r="EQ13" s="270"/>
      <c r="ER13" s="270"/>
      <c r="ES13" s="271"/>
      <c r="ET13" s="271"/>
      <c r="EU13" s="271"/>
      <c r="EV13" s="271"/>
      <c r="EW13" s="271"/>
      <c r="EX13" s="271"/>
      <c r="EY13" s="272"/>
      <c r="EZ13" s="273"/>
      <c r="FA13" s="273"/>
      <c r="FB13" s="273"/>
      <c r="FC13" s="273"/>
      <c r="FD13" s="273"/>
      <c r="FE13" s="216"/>
      <c r="FJ13" s="245"/>
      <c r="FK13" s="245"/>
      <c r="FL13" s="245"/>
      <c r="FM13" s="245"/>
      <c r="FN13" s="245"/>
      <c r="FO13" s="245"/>
      <c r="FP13" s="245"/>
      <c r="FQ13" s="245"/>
      <c r="FR13" s="254"/>
      <c r="FS13" s="254"/>
      <c r="FT13" s="254"/>
      <c r="FU13" s="254"/>
      <c r="FV13" s="254"/>
      <c r="FW13" s="254"/>
      <c r="FX13" s="276"/>
      <c r="FY13" s="276"/>
      <c r="FZ13" s="276"/>
      <c r="GA13" s="276"/>
      <c r="GB13" s="276"/>
      <c r="GC13" s="276"/>
      <c r="GD13" s="277"/>
      <c r="GE13" s="278"/>
      <c r="GF13" s="278"/>
      <c r="GG13" s="278"/>
      <c r="GH13" s="278"/>
      <c r="GI13" s="278"/>
      <c r="GJ13" s="230"/>
      <c r="GK13" s="274"/>
      <c r="GL13" s="274"/>
      <c r="GM13" s="274"/>
      <c r="GN13" s="275"/>
      <c r="GO13" s="245"/>
      <c r="GP13" s="245"/>
      <c r="GQ13" s="245"/>
      <c r="GR13" s="245"/>
      <c r="GS13" s="245"/>
      <c r="GT13" s="245"/>
      <c r="GU13" s="245"/>
      <c r="GV13" s="245"/>
      <c r="GW13" s="254"/>
      <c r="GX13" s="254"/>
      <c r="GY13" s="254"/>
      <c r="GZ13" s="254"/>
      <c r="HA13" s="254"/>
      <c r="HB13" s="245"/>
      <c r="HC13" s="276"/>
      <c r="HD13" s="276"/>
      <c r="HE13" s="276"/>
      <c r="HF13" s="276"/>
      <c r="HG13" s="276"/>
      <c r="HH13" s="276"/>
      <c r="HI13" s="277"/>
      <c r="HJ13" s="278"/>
      <c r="HK13" s="278"/>
      <c r="HL13" s="278"/>
      <c r="HM13" s="278"/>
      <c r="HN13" s="278"/>
      <c r="HO13" s="230"/>
      <c r="HP13" s="274"/>
      <c r="HQ13" s="274"/>
      <c r="HR13" s="274"/>
      <c r="HS13" s="275"/>
      <c r="HT13" s="245"/>
      <c r="HU13" s="245"/>
      <c r="HV13" s="245"/>
      <c r="HW13" s="245"/>
      <c r="HX13" s="245"/>
      <c r="HY13" s="245"/>
      <c r="HZ13" s="245"/>
      <c r="IA13" s="245"/>
      <c r="IB13" s="254"/>
      <c r="IC13" s="254"/>
      <c r="ID13" s="254"/>
      <c r="IE13" s="254"/>
      <c r="IF13" s="254"/>
      <c r="IG13" s="245"/>
      <c r="IH13" s="245"/>
      <c r="II13" s="268"/>
      <c r="IJ13" s="269"/>
      <c r="IK13" s="270"/>
      <c r="IL13" s="270"/>
      <c r="IM13" s="271"/>
      <c r="IN13" s="271"/>
      <c r="IO13" s="271"/>
      <c r="IP13" s="271"/>
      <c r="IQ13" s="271"/>
      <c r="IR13" s="271"/>
      <c r="IS13" s="272"/>
      <c r="IT13" s="271"/>
      <c r="IU13" s="271"/>
      <c r="IV13" s="271"/>
      <c r="IW13" s="271"/>
      <c r="IX13" s="271"/>
      <c r="IY13" s="230"/>
      <c r="IZ13" s="274"/>
      <c r="JA13" s="274"/>
      <c r="JB13" s="274"/>
      <c r="JC13" s="275"/>
      <c r="JD13" s="245"/>
      <c r="JE13" s="245"/>
      <c r="JF13" s="245"/>
      <c r="JG13" s="245"/>
      <c r="JH13" s="245"/>
      <c r="JI13" s="245"/>
      <c r="JJ13" s="245"/>
      <c r="JK13" s="245"/>
      <c r="JL13" s="254"/>
      <c r="JM13" s="254"/>
      <c r="JN13" s="254"/>
      <c r="JO13" s="254"/>
      <c r="JP13" s="254"/>
      <c r="JQ13" s="254"/>
      <c r="JR13" s="276"/>
      <c r="JS13" s="276"/>
      <c r="JT13" s="276"/>
      <c r="JU13" s="276"/>
      <c r="JV13" s="276"/>
      <c r="JW13" s="276"/>
      <c r="JX13" s="277"/>
      <c r="JY13" s="278"/>
      <c r="JZ13" s="278"/>
      <c r="KA13" s="278"/>
      <c r="KB13" s="278"/>
      <c r="KC13" s="278"/>
      <c r="KD13" s="230"/>
      <c r="KE13" s="274"/>
      <c r="KF13" s="274"/>
      <c r="KG13" s="274"/>
      <c r="KH13" s="275"/>
      <c r="KI13" s="245"/>
      <c r="KJ13" s="245"/>
      <c r="KK13" s="245"/>
      <c r="KL13" s="245"/>
      <c r="KM13" s="245"/>
      <c r="KN13" s="245"/>
      <c r="KO13" s="245"/>
      <c r="KP13" s="245"/>
      <c r="KQ13" s="254"/>
      <c r="KR13" s="254"/>
      <c r="KS13" s="254"/>
      <c r="KT13" s="254"/>
      <c r="KU13" s="254"/>
      <c r="KV13" s="245"/>
      <c r="KW13" s="276"/>
      <c r="KX13" s="276"/>
      <c r="KY13" s="276"/>
      <c r="KZ13" s="276"/>
      <c r="LA13" s="276"/>
      <c r="LB13" s="276"/>
      <c r="LC13" s="277"/>
      <c r="LD13" s="278"/>
      <c r="LE13" s="278"/>
      <c r="LF13" s="278"/>
      <c r="LG13" s="278"/>
      <c r="LH13" s="278"/>
      <c r="LI13" s="230"/>
      <c r="LJ13" s="274"/>
      <c r="LK13" s="274"/>
      <c r="LL13" s="274"/>
      <c r="LM13" s="275"/>
      <c r="LN13" s="245"/>
      <c r="LO13" s="245"/>
      <c r="LP13" s="245"/>
      <c r="LQ13" s="245"/>
      <c r="LR13" s="245"/>
      <c r="LS13" s="245"/>
      <c r="LT13" s="245"/>
      <c r="LU13" s="245"/>
      <c r="LV13" s="254"/>
      <c r="LW13" s="254"/>
      <c r="LX13" s="254"/>
      <c r="LY13" s="254"/>
      <c r="LZ13" s="254"/>
      <c r="MA13" s="245"/>
      <c r="MB13" s="245"/>
      <c r="MC13" s="268"/>
      <c r="MD13" s="269"/>
      <c r="ME13" s="270"/>
      <c r="MF13" s="270"/>
      <c r="MG13" s="271"/>
      <c r="MH13" s="271"/>
      <c r="MI13" s="271"/>
      <c r="MJ13" s="271"/>
      <c r="MK13" s="271"/>
      <c r="ML13" s="271"/>
      <c r="MM13" s="272"/>
      <c r="MN13" s="271"/>
      <c r="MO13" s="271"/>
      <c r="MP13" s="271"/>
      <c r="MQ13" s="271"/>
      <c r="MR13" s="271"/>
      <c r="MS13" s="230"/>
      <c r="MT13" s="274"/>
      <c r="MU13" s="274"/>
      <c r="MV13" s="274"/>
      <c r="MW13" s="275"/>
      <c r="MX13" s="245"/>
      <c r="MY13" s="245"/>
      <c r="MZ13" s="245"/>
      <c r="NA13" s="245"/>
      <c r="NB13" s="245"/>
      <c r="NC13" s="245"/>
      <c r="ND13" s="245"/>
      <c r="NE13" s="245"/>
      <c r="NF13" s="254"/>
      <c r="NG13" s="254"/>
      <c r="NH13" s="254"/>
      <c r="NI13" s="254"/>
      <c r="NJ13" s="254"/>
      <c r="NK13" s="254"/>
      <c r="NL13" s="276"/>
      <c r="NM13" s="276"/>
      <c r="NN13" s="276"/>
      <c r="NO13" s="276"/>
      <c r="NP13" s="276"/>
      <c r="NQ13" s="276"/>
      <c r="NR13" s="277"/>
      <c r="NS13" s="278"/>
      <c r="NT13" s="278"/>
      <c r="NU13" s="278"/>
      <c r="NV13" s="278"/>
      <c r="NW13" s="278"/>
      <c r="NX13" s="230"/>
      <c r="NY13" s="274"/>
      <c r="NZ13" s="274"/>
      <c r="OA13" s="274"/>
      <c r="OB13" s="275"/>
      <c r="OC13" s="245"/>
      <c r="OD13" s="245"/>
      <c r="OE13" s="245"/>
      <c r="OF13" s="245"/>
      <c r="OG13" s="245"/>
      <c r="OH13" s="245"/>
      <c r="OI13" s="245"/>
      <c r="OJ13" s="245"/>
      <c r="OK13" s="254"/>
      <c r="OL13" s="254"/>
      <c r="OM13" s="254"/>
      <c r="ON13" s="254"/>
      <c r="OO13" s="254"/>
      <c r="OP13" s="245"/>
      <c r="OQ13" s="276"/>
      <c r="OR13" s="276"/>
      <c r="OS13" s="276"/>
      <c r="OT13" s="276"/>
      <c r="OU13" s="276"/>
      <c r="OV13" s="276"/>
      <c r="OW13" s="277"/>
      <c r="OX13" s="278"/>
      <c r="OY13" s="278"/>
      <c r="OZ13" s="278"/>
      <c r="PA13" s="278"/>
      <c r="PB13" s="278"/>
      <c r="PC13" s="230"/>
      <c r="PD13" s="274"/>
      <c r="PE13" s="274"/>
      <c r="PF13" s="274"/>
      <c r="PG13" s="275"/>
      <c r="PH13" s="245"/>
      <c r="PI13" s="245"/>
      <c r="PJ13" s="245"/>
      <c r="PK13" s="245"/>
      <c r="PL13" s="245"/>
      <c r="PM13" s="245"/>
      <c r="PN13" s="245"/>
      <c r="PO13" s="245"/>
      <c r="PP13" s="254"/>
      <c r="PQ13" s="254"/>
      <c r="PR13" s="254"/>
      <c r="PS13" s="254"/>
      <c r="PT13" s="254"/>
      <c r="PU13" s="245"/>
      <c r="PV13" s="268"/>
    </row>
    <row r="14" spans="2:441" ht="12.6" hidden="1" customHeight="1" outlineLevel="2">
      <c r="B14" s="579">
        <v>3</v>
      </c>
      <c r="C14" s="201" t="s">
        <v>26</v>
      </c>
      <c r="H14" s="271"/>
      <c r="I14" s="271"/>
      <c r="J14" s="271"/>
      <c r="K14" s="271"/>
      <c r="L14" s="271"/>
      <c r="M14" s="271"/>
      <c r="N14" s="272"/>
      <c r="O14" s="271"/>
      <c r="P14" s="271"/>
      <c r="Q14" s="271"/>
      <c r="R14" s="271"/>
      <c r="S14" s="271"/>
      <c r="T14" s="216"/>
      <c r="U14" s="276"/>
      <c r="V14" s="276"/>
      <c r="W14" s="276"/>
      <c r="X14" s="276"/>
      <c r="Y14" s="276"/>
      <c r="Z14" s="276"/>
      <c r="AA14" s="277"/>
      <c r="AB14" s="278"/>
      <c r="AC14" s="278"/>
      <c r="AD14" s="278"/>
      <c r="AE14" s="278"/>
      <c r="AF14" s="278"/>
      <c r="AG14" s="245"/>
      <c r="AH14" s="276"/>
      <c r="AI14" s="276"/>
      <c r="AJ14" s="276"/>
      <c r="AK14" s="276"/>
      <c r="AL14" s="276"/>
      <c r="AM14" s="276"/>
      <c r="AN14" s="277"/>
      <c r="AO14" s="278"/>
      <c r="AP14" s="278"/>
      <c r="AQ14" s="278"/>
      <c r="AR14" s="278"/>
      <c r="AS14" s="278"/>
      <c r="AT14" s="230"/>
      <c r="AU14" s="268"/>
      <c r="AV14" s="269"/>
      <c r="AW14" s="270"/>
      <c r="AX14" s="270"/>
      <c r="AY14" s="271"/>
      <c r="AZ14" s="271"/>
      <c r="BA14" s="271"/>
      <c r="BB14" s="271"/>
      <c r="BC14" s="271"/>
      <c r="BD14" s="271"/>
      <c r="BE14" s="272"/>
      <c r="BF14" s="271"/>
      <c r="BG14" s="271"/>
      <c r="BH14" s="271"/>
      <c r="BI14" s="271"/>
      <c r="BJ14" s="271"/>
      <c r="BK14" s="216"/>
      <c r="BO14" s="275"/>
      <c r="BP14" s="245"/>
      <c r="BQ14" s="245"/>
      <c r="BR14" s="245"/>
      <c r="BS14" s="245"/>
      <c r="BT14" s="245"/>
      <c r="BU14" s="245"/>
      <c r="BV14" s="245"/>
      <c r="BW14" s="245"/>
      <c r="BX14" s="254"/>
      <c r="BY14" s="254"/>
      <c r="BZ14" s="254"/>
      <c r="CA14" s="254"/>
      <c r="CB14" s="254"/>
      <c r="CC14" s="254"/>
      <c r="CD14" s="276"/>
      <c r="CE14" s="276"/>
      <c r="CF14" s="276"/>
      <c r="CG14" s="276"/>
      <c r="CH14" s="276"/>
      <c r="CI14" s="276"/>
      <c r="CJ14" s="277"/>
      <c r="CK14" s="278"/>
      <c r="CL14" s="278"/>
      <c r="CM14" s="278"/>
      <c r="CN14" s="278"/>
      <c r="CO14" s="278"/>
      <c r="CP14" s="230"/>
      <c r="CT14" s="275"/>
      <c r="CU14" s="245"/>
      <c r="CV14" s="245"/>
      <c r="CW14" s="245"/>
      <c r="CX14" s="245"/>
      <c r="CY14" s="245"/>
      <c r="CZ14" s="245"/>
      <c r="DA14" s="245"/>
      <c r="DB14" s="245"/>
      <c r="DC14" s="254"/>
      <c r="DD14" s="254"/>
      <c r="DE14" s="254"/>
      <c r="DF14" s="254"/>
      <c r="DG14" s="254"/>
      <c r="DH14" s="245"/>
      <c r="DI14" s="276"/>
      <c r="DJ14" s="276"/>
      <c r="DK14" s="276"/>
      <c r="DL14" s="276"/>
      <c r="DM14" s="276"/>
      <c r="DN14" s="276"/>
      <c r="DO14" s="277"/>
      <c r="DP14" s="278"/>
      <c r="DQ14" s="278"/>
      <c r="DR14" s="278"/>
      <c r="DS14" s="278"/>
      <c r="DT14" s="278"/>
      <c r="DU14" s="230"/>
      <c r="DY14" s="275"/>
      <c r="DZ14" s="245"/>
      <c r="EA14" s="245"/>
      <c r="EB14" s="245"/>
      <c r="EC14" s="245"/>
      <c r="ED14" s="245"/>
      <c r="EE14" s="245"/>
      <c r="EF14" s="245"/>
      <c r="EG14" s="245"/>
      <c r="EH14" s="254"/>
      <c r="EI14" s="254"/>
      <c r="EJ14" s="254"/>
      <c r="EK14" s="254"/>
      <c r="EL14" s="254"/>
      <c r="EM14" s="245"/>
      <c r="EN14" s="245"/>
      <c r="EO14" s="268"/>
      <c r="EP14" s="269"/>
      <c r="EQ14" s="270"/>
      <c r="ER14" s="270"/>
      <c r="ES14" s="271"/>
      <c r="ET14" s="271"/>
      <c r="EU14" s="271"/>
      <c r="EV14" s="271"/>
      <c r="EW14" s="271"/>
      <c r="EX14" s="271"/>
      <c r="EY14" s="272"/>
      <c r="EZ14" s="273"/>
      <c r="FA14" s="273"/>
      <c r="FB14" s="273"/>
      <c r="FC14" s="273"/>
      <c r="FD14" s="273"/>
      <c r="FE14" s="216"/>
      <c r="FJ14" s="245"/>
      <c r="FK14" s="245"/>
      <c r="FL14" s="245"/>
      <c r="FM14" s="245"/>
      <c r="FN14" s="245"/>
      <c r="FO14" s="245"/>
      <c r="FP14" s="245"/>
      <c r="FQ14" s="245"/>
      <c r="FR14" s="254"/>
      <c r="FS14" s="254"/>
      <c r="FT14" s="254"/>
      <c r="FU14" s="254"/>
      <c r="FV14" s="254"/>
      <c r="FW14" s="254"/>
      <c r="FX14" s="276"/>
      <c r="FY14" s="276"/>
      <c r="FZ14" s="276"/>
      <c r="GA14" s="276"/>
      <c r="GB14" s="276"/>
      <c r="GC14" s="276"/>
      <c r="GD14" s="277"/>
      <c r="GE14" s="278"/>
      <c r="GF14" s="278"/>
      <c r="GG14" s="278"/>
      <c r="GH14" s="278"/>
      <c r="GI14" s="278"/>
      <c r="GJ14" s="230"/>
      <c r="GK14" s="274"/>
      <c r="GL14" s="274"/>
      <c r="GM14" s="274"/>
      <c r="GN14" s="275"/>
      <c r="GO14" s="245"/>
      <c r="GP14" s="245"/>
      <c r="GQ14" s="245"/>
      <c r="GR14" s="245"/>
      <c r="GS14" s="245"/>
      <c r="GT14" s="245"/>
      <c r="GU14" s="245"/>
      <c r="GV14" s="245"/>
      <c r="GW14" s="254"/>
      <c r="GX14" s="254"/>
      <c r="GY14" s="254"/>
      <c r="GZ14" s="254"/>
      <c r="HA14" s="254"/>
      <c r="HB14" s="245"/>
      <c r="HC14" s="276"/>
      <c r="HD14" s="276"/>
      <c r="HE14" s="276"/>
      <c r="HF14" s="276"/>
      <c r="HG14" s="276"/>
      <c r="HH14" s="276"/>
      <c r="HI14" s="277"/>
      <c r="HJ14" s="278"/>
      <c r="HK14" s="278"/>
      <c r="HL14" s="278"/>
      <c r="HM14" s="278"/>
      <c r="HN14" s="278"/>
      <c r="HO14" s="230"/>
      <c r="HP14" s="274"/>
      <c r="HQ14" s="274"/>
      <c r="HR14" s="274"/>
      <c r="HS14" s="275"/>
      <c r="HT14" s="245"/>
      <c r="HU14" s="245"/>
      <c r="HV14" s="245"/>
      <c r="HW14" s="245"/>
      <c r="HX14" s="245"/>
      <c r="HY14" s="245"/>
      <c r="HZ14" s="245"/>
      <c r="IA14" s="245"/>
      <c r="IB14" s="254"/>
      <c r="IC14" s="254"/>
      <c r="ID14" s="254"/>
      <c r="IE14" s="254"/>
      <c r="IF14" s="254"/>
      <c r="IG14" s="245"/>
      <c r="IH14" s="245"/>
      <c r="II14" s="268"/>
      <c r="IJ14" s="269"/>
      <c r="IK14" s="270"/>
      <c r="IL14" s="270"/>
      <c r="IM14" s="271"/>
      <c r="IN14" s="271"/>
      <c r="IO14" s="271"/>
      <c r="IP14" s="271"/>
      <c r="IQ14" s="271"/>
      <c r="IR14" s="271"/>
      <c r="IS14" s="272"/>
      <c r="IT14" s="271"/>
      <c r="IU14" s="271"/>
      <c r="IV14" s="271"/>
      <c r="IW14" s="271"/>
      <c r="IX14" s="271"/>
      <c r="IY14" s="230"/>
      <c r="IZ14" s="274"/>
      <c r="JA14" s="274"/>
      <c r="JB14" s="274"/>
      <c r="JC14" s="275"/>
      <c r="JD14" s="245"/>
      <c r="JE14" s="245"/>
      <c r="JF14" s="245"/>
      <c r="JG14" s="245"/>
      <c r="JH14" s="245"/>
      <c r="JI14" s="245"/>
      <c r="JJ14" s="245"/>
      <c r="JK14" s="245"/>
      <c r="JL14" s="254"/>
      <c r="JM14" s="254"/>
      <c r="JN14" s="254"/>
      <c r="JO14" s="254"/>
      <c r="JP14" s="254"/>
      <c r="JQ14" s="254"/>
      <c r="JR14" s="276"/>
      <c r="JS14" s="276"/>
      <c r="JT14" s="276"/>
      <c r="JU14" s="276"/>
      <c r="JV14" s="276"/>
      <c r="JW14" s="276"/>
      <c r="JX14" s="277"/>
      <c r="JY14" s="278"/>
      <c r="JZ14" s="278"/>
      <c r="KA14" s="278"/>
      <c r="KB14" s="278"/>
      <c r="KC14" s="278"/>
      <c r="KD14" s="230"/>
      <c r="KE14" s="274"/>
      <c r="KF14" s="274"/>
      <c r="KG14" s="274"/>
      <c r="KH14" s="275"/>
      <c r="KI14" s="245"/>
      <c r="KJ14" s="245"/>
      <c r="KK14" s="245"/>
      <c r="KL14" s="245"/>
      <c r="KM14" s="245"/>
      <c r="KN14" s="245"/>
      <c r="KO14" s="245"/>
      <c r="KP14" s="245"/>
      <c r="KQ14" s="254"/>
      <c r="KR14" s="254"/>
      <c r="KS14" s="254"/>
      <c r="KT14" s="254"/>
      <c r="KU14" s="254"/>
      <c r="KV14" s="245"/>
      <c r="KW14" s="276"/>
      <c r="KX14" s="276"/>
      <c r="KY14" s="276"/>
      <c r="KZ14" s="276"/>
      <c r="LA14" s="276"/>
      <c r="LB14" s="276"/>
      <c r="LC14" s="277"/>
      <c r="LD14" s="278"/>
      <c r="LE14" s="278"/>
      <c r="LF14" s="278"/>
      <c r="LG14" s="278"/>
      <c r="LH14" s="278"/>
      <c r="LI14" s="230"/>
      <c r="LJ14" s="274"/>
      <c r="LK14" s="274"/>
      <c r="LL14" s="274"/>
      <c r="LM14" s="275"/>
      <c r="LN14" s="245"/>
      <c r="LO14" s="245"/>
      <c r="LP14" s="245"/>
      <c r="LQ14" s="245"/>
      <c r="LR14" s="245"/>
      <c r="LS14" s="245"/>
      <c r="LT14" s="245"/>
      <c r="LU14" s="245"/>
      <c r="LV14" s="254"/>
      <c r="LW14" s="254"/>
      <c r="LX14" s="254"/>
      <c r="LY14" s="254"/>
      <c r="LZ14" s="254"/>
      <c r="MA14" s="245"/>
      <c r="MB14" s="245"/>
      <c r="MC14" s="268"/>
      <c r="MD14" s="269"/>
      <c r="ME14" s="270"/>
      <c r="MF14" s="270"/>
      <c r="MG14" s="271"/>
      <c r="MH14" s="271"/>
      <c r="MI14" s="271"/>
      <c r="MJ14" s="271"/>
      <c r="MK14" s="271"/>
      <c r="ML14" s="271"/>
      <c r="MM14" s="272"/>
      <c r="MN14" s="271"/>
      <c r="MO14" s="271"/>
      <c r="MP14" s="271"/>
      <c r="MQ14" s="271"/>
      <c r="MR14" s="271"/>
      <c r="MS14" s="230"/>
      <c r="MT14" s="274"/>
      <c r="MU14" s="274"/>
      <c r="MV14" s="274"/>
      <c r="MW14" s="275"/>
      <c r="MX14" s="245"/>
      <c r="MY14" s="245"/>
      <c r="MZ14" s="245"/>
      <c r="NA14" s="245"/>
      <c r="NB14" s="245"/>
      <c r="NC14" s="245"/>
      <c r="ND14" s="245"/>
      <c r="NE14" s="245"/>
      <c r="NF14" s="254"/>
      <c r="NG14" s="254"/>
      <c r="NH14" s="254"/>
      <c r="NI14" s="254"/>
      <c r="NJ14" s="254"/>
      <c r="NK14" s="254"/>
      <c r="NL14" s="276"/>
      <c r="NM14" s="276"/>
      <c r="NN14" s="276"/>
      <c r="NO14" s="276"/>
      <c r="NP14" s="276"/>
      <c r="NQ14" s="276"/>
      <c r="NR14" s="277"/>
      <c r="NS14" s="278"/>
      <c r="NT14" s="278"/>
      <c r="NU14" s="278"/>
      <c r="NV14" s="278"/>
      <c r="NW14" s="278"/>
      <c r="NX14" s="230"/>
      <c r="NY14" s="274"/>
      <c r="NZ14" s="274"/>
      <c r="OA14" s="274"/>
      <c r="OB14" s="275"/>
      <c r="OC14" s="245"/>
      <c r="OD14" s="245"/>
      <c r="OE14" s="245"/>
      <c r="OF14" s="245"/>
      <c r="OG14" s="245"/>
      <c r="OH14" s="245"/>
      <c r="OI14" s="245"/>
      <c r="OJ14" s="245"/>
      <c r="OK14" s="254"/>
      <c r="OL14" s="254"/>
      <c r="OM14" s="254"/>
      <c r="ON14" s="254"/>
      <c r="OO14" s="254"/>
      <c r="OP14" s="245"/>
      <c r="OQ14" s="276"/>
      <c r="OR14" s="276"/>
      <c r="OS14" s="276"/>
      <c r="OT14" s="276"/>
      <c r="OU14" s="276"/>
      <c r="OV14" s="276"/>
      <c r="OW14" s="277"/>
      <c r="OX14" s="278"/>
      <c r="OY14" s="278"/>
      <c r="OZ14" s="278"/>
      <c r="PA14" s="278"/>
      <c r="PB14" s="278"/>
      <c r="PC14" s="230"/>
      <c r="PD14" s="274"/>
      <c r="PE14" s="274"/>
      <c r="PF14" s="274"/>
      <c r="PG14" s="275"/>
      <c r="PH14" s="245"/>
      <c r="PI14" s="245"/>
      <c r="PJ14" s="245"/>
      <c r="PK14" s="245"/>
      <c r="PL14" s="245"/>
      <c r="PM14" s="245"/>
      <c r="PN14" s="245"/>
      <c r="PO14" s="245"/>
      <c r="PP14" s="254"/>
      <c r="PQ14" s="254"/>
      <c r="PR14" s="254"/>
      <c r="PS14" s="254"/>
      <c r="PT14" s="254"/>
      <c r="PU14" s="245"/>
      <c r="PV14" s="268"/>
    </row>
    <row r="15" spans="2:441" ht="12.6" hidden="1" customHeight="1" outlineLevel="2">
      <c r="B15" s="579">
        <v>4</v>
      </c>
      <c r="C15" s="201" t="s">
        <v>27</v>
      </c>
      <c r="H15" s="271"/>
      <c r="I15" s="271"/>
      <c r="J15" s="271"/>
      <c r="K15" s="271"/>
      <c r="L15" s="271"/>
      <c r="M15" s="271"/>
      <c r="N15" s="272"/>
      <c r="O15" s="271"/>
      <c r="P15" s="271"/>
      <c r="Q15" s="271"/>
      <c r="R15" s="271"/>
      <c r="S15" s="271"/>
      <c r="T15" s="216"/>
      <c r="U15" s="276"/>
      <c r="V15" s="276"/>
      <c r="W15" s="276"/>
      <c r="X15" s="276"/>
      <c r="Y15" s="276"/>
      <c r="Z15" s="276"/>
      <c r="AA15" s="277"/>
      <c r="AB15" s="278"/>
      <c r="AC15" s="278"/>
      <c r="AD15" s="278"/>
      <c r="AE15" s="278"/>
      <c r="AF15" s="278"/>
      <c r="AG15" s="245"/>
      <c r="AH15" s="276"/>
      <c r="AI15" s="276"/>
      <c r="AJ15" s="276"/>
      <c r="AK15" s="276"/>
      <c r="AL15" s="276"/>
      <c r="AM15" s="276"/>
      <c r="AN15" s="277"/>
      <c r="AO15" s="278"/>
      <c r="AP15" s="278"/>
      <c r="AQ15" s="278"/>
      <c r="AR15" s="278"/>
      <c r="AS15" s="278"/>
      <c r="AT15" s="230"/>
      <c r="AU15" s="268"/>
      <c r="AV15" s="269"/>
      <c r="AW15" s="270"/>
      <c r="AX15" s="270"/>
      <c r="AY15" s="271"/>
      <c r="AZ15" s="271"/>
      <c r="BA15" s="271"/>
      <c r="BB15" s="271"/>
      <c r="BC15" s="271"/>
      <c r="BD15" s="271"/>
      <c r="BE15" s="272"/>
      <c r="BF15" s="271"/>
      <c r="BG15" s="271"/>
      <c r="BH15" s="271"/>
      <c r="BI15" s="271"/>
      <c r="BJ15" s="271"/>
      <c r="BK15" s="216"/>
      <c r="BP15" s="245"/>
      <c r="BQ15" s="245"/>
      <c r="BR15" s="245"/>
      <c r="BS15" s="245"/>
      <c r="BT15" s="245"/>
      <c r="BU15" s="245"/>
      <c r="BV15" s="245"/>
      <c r="BW15" s="245"/>
      <c r="BX15" s="254"/>
      <c r="BY15" s="254"/>
      <c r="BZ15" s="254"/>
      <c r="CA15" s="254"/>
      <c r="CB15" s="254"/>
      <c r="CC15" s="254"/>
      <c r="CD15" s="276"/>
      <c r="CE15" s="276"/>
      <c r="CF15" s="276"/>
      <c r="CG15" s="276"/>
      <c r="CH15" s="276"/>
      <c r="CI15" s="276"/>
      <c r="CJ15" s="277"/>
      <c r="CK15" s="278"/>
      <c r="CL15" s="278"/>
      <c r="CM15" s="278"/>
      <c r="CN15" s="278"/>
      <c r="CO15" s="278"/>
      <c r="CP15" s="230"/>
      <c r="CU15" s="245"/>
      <c r="CV15" s="245"/>
      <c r="CW15" s="245"/>
      <c r="CX15" s="245"/>
      <c r="CY15" s="245"/>
      <c r="CZ15" s="245"/>
      <c r="DA15" s="245"/>
      <c r="DB15" s="245"/>
      <c r="DC15" s="254"/>
      <c r="DD15" s="254"/>
      <c r="DE15" s="254"/>
      <c r="DF15" s="254"/>
      <c r="DG15" s="254"/>
      <c r="DH15" s="245"/>
      <c r="DI15" s="276"/>
      <c r="DJ15" s="276"/>
      <c r="DK15" s="276"/>
      <c r="DL15" s="276"/>
      <c r="DM15" s="276"/>
      <c r="DN15" s="276"/>
      <c r="DO15" s="277"/>
      <c r="DP15" s="278"/>
      <c r="DQ15" s="278"/>
      <c r="DR15" s="278"/>
      <c r="DS15" s="278"/>
      <c r="DT15" s="278"/>
      <c r="DU15" s="230"/>
      <c r="DZ15" s="245"/>
      <c r="EA15" s="245"/>
      <c r="EB15" s="245"/>
      <c r="EC15" s="245"/>
      <c r="ED15" s="245"/>
      <c r="EE15" s="245"/>
      <c r="EF15" s="245"/>
      <c r="EG15" s="245"/>
      <c r="EH15" s="254"/>
      <c r="EI15" s="254"/>
      <c r="EJ15" s="254"/>
      <c r="EK15" s="254"/>
      <c r="EL15" s="254"/>
      <c r="EM15" s="245"/>
      <c r="EN15" s="245"/>
      <c r="EO15" s="268"/>
      <c r="EP15" s="269"/>
      <c r="EQ15" s="270"/>
      <c r="ER15" s="270"/>
      <c r="ES15" s="271"/>
      <c r="ET15" s="271"/>
      <c r="EU15" s="271"/>
      <c r="EV15" s="271"/>
      <c r="EW15" s="271"/>
      <c r="EX15" s="271"/>
      <c r="EY15" s="272"/>
      <c r="EZ15" s="273"/>
      <c r="FA15" s="273"/>
      <c r="FB15" s="273"/>
      <c r="FC15" s="273"/>
      <c r="FD15" s="273"/>
      <c r="FE15" s="216"/>
      <c r="FJ15" s="245"/>
      <c r="FK15" s="245"/>
      <c r="FL15" s="245"/>
      <c r="FM15" s="245"/>
      <c r="FN15" s="245"/>
      <c r="FO15" s="245"/>
      <c r="FP15" s="245"/>
      <c r="FQ15" s="245"/>
      <c r="FR15" s="254"/>
      <c r="FS15" s="254"/>
      <c r="FT15" s="254"/>
      <c r="FU15" s="254"/>
      <c r="FV15" s="254"/>
      <c r="FW15" s="254"/>
      <c r="FX15" s="276"/>
      <c r="FY15" s="276"/>
      <c r="FZ15" s="276"/>
      <c r="GA15" s="276"/>
      <c r="GB15" s="276"/>
      <c r="GC15" s="276"/>
      <c r="GD15" s="277"/>
      <c r="GE15" s="278"/>
      <c r="GF15" s="278"/>
      <c r="GG15" s="278"/>
      <c r="GH15" s="278"/>
      <c r="GI15" s="278"/>
      <c r="GJ15" s="230"/>
      <c r="GK15" s="274"/>
      <c r="GL15" s="274"/>
      <c r="GM15" s="274"/>
      <c r="GO15" s="245"/>
      <c r="GP15" s="245"/>
      <c r="GQ15" s="245"/>
      <c r="GR15" s="245"/>
      <c r="GS15" s="245"/>
      <c r="GT15" s="245"/>
      <c r="GU15" s="245"/>
      <c r="GV15" s="245"/>
      <c r="GW15" s="254"/>
      <c r="GX15" s="254"/>
      <c r="GY15" s="254"/>
      <c r="GZ15" s="254"/>
      <c r="HA15" s="254"/>
      <c r="HB15" s="245"/>
      <c r="HC15" s="276"/>
      <c r="HD15" s="276"/>
      <c r="HE15" s="276"/>
      <c r="HF15" s="276"/>
      <c r="HG15" s="276"/>
      <c r="HH15" s="276"/>
      <c r="HI15" s="277"/>
      <c r="HJ15" s="278"/>
      <c r="HK15" s="278"/>
      <c r="HL15" s="278"/>
      <c r="HM15" s="278"/>
      <c r="HN15" s="278"/>
      <c r="HO15" s="230"/>
      <c r="HP15" s="274"/>
      <c r="HQ15" s="274"/>
      <c r="HR15" s="274"/>
      <c r="HT15" s="245"/>
      <c r="HU15" s="245"/>
      <c r="HV15" s="245"/>
      <c r="HW15" s="245"/>
      <c r="HX15" s="245"/>
      <c r="HY15" s="245"/>
      <c r="HZ15" s="245"/>
      <c r="IA15" s="245"/>
      <c r="IB15" s="254"/>
      <c r="IC15" s="254"/>
      <c r="ID15" s="254"/>
      <c r="IE15" s="254"/>
      <c r="IF15" s="254"/>
      <c r="IG15" s="245"/>
      <c r="IH15" s="245"/>
      <c r="II15" s="268"/>
      <c r="IJ15" s="269"/>
      <c r="IK15" s="270"/>
      <c r="IL15" s="270"/>
      <c r="IM15" s="271"/>
      <c r="IN15" s="271"/>
      <c r="IO15" s="271"/>
      <c r="IP15" s="271"/>
      <c r="IQ15" s="271"/>
      <c r="IR15" s="271"/>
      <c r="IS15" s="272"/>
      <c r="IT15" s="271"/>
      <c r="IU15" s="271"/>
      <c r="IV15" s="271"/>
      <c r="IW15" s="271"/>
      <c r="IX15" s="271"/>
      <c r="IY15" s="230"/>
      <c r="IZ15" s="274"/>
      <c r="JA15" s="274"/>
      <c r="JB15" s="274"/>
      <c r="JD15" s="245"/>
      <c r="JE15" s="245"/>
      <c r="JF15" s="245"/>
      <c r="JG15" s="245"/>
      <c r="JH15" s="245"/>
      <c r="JI15" s="245"/>
      <c r="JJ15" s="245"/>
      <c r="JK15" s="245"/>
      <c r="JL15" s="254"/>
      <c r="JM15" s="254"/>
      <c r="JN15" s="254"/>
      <c r="JO15" s="254"/>
      <c r="JP15" s="254"/>
      <c r="JQ15" s="254"/>
      <c r="JR15" s="276"/>
      <c r="JS15" s="276"/>
      <c r="JT15" s="276"/>
      <c r="JU15" s="276"/>
      <c r="JV15" s="276"/>
      <c r="JW15" s="276"/>
      <c r="JX15" s="277"/>
      <c r="JY15" s="278"/>
      <c r="JZ15" s="278"/>
      <c r="KA15" s="278"/>
      <c r="KB15" s="278"/>
      <c r="KC15" s="278"/>
      <c r="KD15" s="230"/>
      <c r="KE15" s="274"/>
      <c r="KF15" s="274"/>
      <c r="KG15" s="274"/>
      <c r="KI15" s="245"/>
      <c r="KJ15" s="245"/>
      <c r="KK15" s="245"/>
      <c r="KL15" s="245"/>
      <c r="KM15" s="245"/>
      <c r="KN15" s="245"/>
      <c r="KO15" s="245"/>
      <c r="KP15" s="245"/>
      <c r="KQ15" s="254"/>
      <c r="KR15" s="254"/>
      <c r="KS15" s="254"/>
      <c r="KT15" s="254"/>
      <c r="KU15" s="254"/>
      <c r="KV15" s="245"/>
      <c r="KW15" s="276"/>
      <c r="KX15" s="276"/>
      <c r="KY15" s="276"/>
      <c r="KZ15" s="276"/>
      <c r="LA15" s="276"/>
      <c r="LB15" s="276"/>
      <c r="LC15" s="277"/>
      <c r="LD15" s="278"/>
      <c r="LE15" s="278"/>
      <c r="LF15" s="278"/>
      <c r="LG15" s="278"/>
      <c r="LH15" s="278"/>
      <c r="LI15" s="230"/>
      <c r="LJ15" s="274"/>
      <c r="LK15" s="274"/>
      <c r="LL15" s="274"/>
      <c r="LN15" s="245"/>
      <c r="LO15" s="245"/>
      <c r="LP15" s="245"/>
      <c r="LQ15" s="245"/>
      <c r="LR15" s="245"/>
      <c r="LS15" s="245"/>
      <c r="LT15" s="245"/>
      <c r="LU15" s="245"/>
      <c r="LV15" s="254"/>
      <c r="LW15" s="254"/>
      <c r="LX15" s="254"/>
      <c r="LY15" s="254"/>
      <c r="LZ15" s="254"/>
      <c r="MA15" s="245"/>
      <c r="MB15" s="245"/>
      <c r="MC15" s="268"/>
      <c r="MD15" s="269"/>
      <c r="ME15" s="270"/>
      <c r="MF15" s="270"/>
      <c r="MG15" s="271"/>
      <c r="MH15" s="271"/>
      <c r="MI15" s="271"/>
      <c r="MJ15" s="271"/>
      <c r="MK15" s="271"/>
      <c r="ML15" s="271"/>
      <c r="MM15" s="272"/>
      <c r="MN15" s="271"/>
      <c r="MO15" s="271"/>
      <c r="MP15" s="271"/>
      <c r="MQ15" s="271"/>
      <c r="MR15" s="271"/>
      <c r="MS15" s="230"/>
      <c r="MT15" s="274"/>
      <c r="MU15" s="274"/>
      <c r="MV15" s="274"/>
      <c r="MX15" s="245"/>
      <c r="MY15" s="245"/>
      <c r="MZ15" s="245"/>
      <c r="NA15" s="245"/>
      <c r="NB15" s="245"/>
      <c r="NC15" s="245"/>
      <c r="ND15" s="245"/>
      <c r="NE15" s="245"/>
      <c r="NF15" s="254"/>
      <c r="NG15" s="254"/>
      <c r="NH15" s="254"/>
      <c r="NI15" s="254"/>
      <c r="NJ15" s="254"/>
      <c r="NK15" s="254"/>
      <c r="NL15" s="276"/>
      <c r="NM15" s="276"/>
      <c r="NN15" s="276"/>
      <c r="NO15" s="276"/>
      <c r="NP15" s="276"/>
      <c r="NQ15" s="276"/>
      <c r="NR15" s="277"/>
      <c r="NS15" s="278"/>
      <c r="NT15" s="278"/>
      <c r="NU15" s="278"/>
      <c r="NV15" s="278"/>
      <c r="NW15" s="278"/>
      <c r="NX15" s="230"/>
      <c r="NY15" s="274"/>
      <c r="NZ15" s="274"/>
      <c r="OA15" s="274"/>
      <c r="OC15" s="245"/>
      <c r="OD15" s="245"/>
      <c r="OE15" s="245"/>
      <c r="OF15" s="245"/>
      <c r="OG15" s="245"/>
      <c r="OH15" s="245"/>
      <c r="OI15" s="245"/>
      <c r="OJ15" s="245"/>
      <c r="OK15" s="254"/>
      <c r="OL15" s="254"/>
      <c r="OM15" s="254"/>
      <c r="ON15" s="254"/>
      <c r="OO15" s="254"/>
      <c r="OP15" s="245"/>
      <c r="OQ15" s="276"/>
      <c r="OR15" s="276"/>
      <c r="OS15" s="276"/>
      <c r="OT15" s="276"/>
      <c r="OU15" s="276"/>
      <c r="OV15" s="276"/>
      <c r="OW15" s="277"/>
      <c r="OX15" s="278"/>
      <c r="OY15" s="278"/>
      <c r="OZ15" s="278"/>
      <c r="PA15" s="278"/>
      <c r="PB15" s="278"/>
      <c r="PC15" s="230"/>
      <c r="PD15" s="274"/>
      <c r="PE15" s="274"/>
      <c r="PF15" s="274"/>
      <c r="PH15" s="245"/>
      <c r="PI15" s="245"/>
      <c r="PJ15" s="245"/>
      <c r="PK15" s="245"/>
      <c r="PL15" s="245"/>
      <c r="PM15" s="245"/>
      <c r="PN15" s="245"/>
      <c r="PO15" s="245"/>
      <c r="PP15" s="254"/>
      <c r="PQ15" s="254"/>
      <c r="PR15" s="254"/>
      <c r="PS15" s="254"/>
      <c r="PT15" s="254"/>
      <c r="PU15" s="245"/>
      <c r="PV15" s="268"/>
    </row>
    <row r="16" spans="2:441" ht="3" hidden="1" customHeight="1" outlineLevel="1"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16"/>
      <c r="U16" s="243"/>
      <c r="V16" s="243"/>
      <c r="W16" s="243"/>
      <c r="X16" s="243"/>
      <c r="Y16" s="243"/>
      <c r="Z16" s="243"/>
      <c r="AA16" s="243"/>
      <c r="AB16" s="244"/>
      <c r="AC16" s="244"/>
      <c r="AD16" s="244"/>
      <c r="AE16" s="244"/>
      <c r="AF16" s="244"/>
      <c r="AG16" s="245"/>
      <c r="AH16" s="243"/>
      <c r="AI16" s="243"/>
      <c r="AJ16" s="243"/>
      <c r="AK16" s="243"/>
      <c r="AL16" s="243"/>
      <c r="AM16" s="243"/>
      <c r="AN16" s="243"/>
      <c r="AO16" s="244"/>
      <c r="AP16" s="244"/>
      <c r="AQ16" s="244"/>
      <c r="AR16" s="244"/>
      <c r="AS16" s="244"/>
      <c r="AT16" s="230"/>
      <c r="AU16" s="279"/>
      <c r="AV16" s="269"/>
      <c r="AW16" s="280"/>
      <c r="AX16" s="280"/>
      <c r="AY16" s="281"/>
      <c r="AZ16" s="281"/>
      <c r="BA16" s="281"/>
      <c r="BB16" s="281"/>
      <c r="BC16" s="281"/>
      <c r="BD16" s="281"/>
      <c r="BE16" s="281"/>
      <c r="BF16" s="281"/>
      <c r="BG16" s="281"/>
      <c r="BH16" s="281"/>
      <c r="BI16" s="281"/>
      <c r="BJ16" s="281"/>
      <c r="BK16" s="216"/>
      <c r="BO16" s="284"/>
      <c r="BP16" s="245"/>
      <c r="BQ16" s="245"/>
      <c r="BR16" s="245"/>
      <c r="BS16" s="245"/>
      <c r="BT16" s="245"/>
      <c r="BU16" s="245"/>
      <c r="BV16" s="245"/>
      <c r="BW16" s="245"/>
      <c r="BX16" s="254"/>
      <c r="BY16" s="254"/>
      <c r="BZ16" s="254"/>
      <c r="CA16" s="254"/>
      <c r="CB16" s="254"/>
      <c r="CC16" s="254"/>
      <c r="CD16" s="243"/>
      <c r="CE16" s="243"/>
      <c r="CF16" s="243"/>
      <c r="CG16" s="243"/>
      <c r="CH16" s="243"/>
      <c r="CI16" s="243"/>
      <c r="CJ16" s="243"/>
      <c r="CK16" s="244"/>
      <c r="CL16" s="244"/>
      <c r="CM16" s="244"/>
      <c r="CN16" s="244"/>
      <c r="CO16" s="244"/>
      <c r="CP16" s="230"/>
      <c r="CT16" s="284"/>
      <c r="CU16" s="245"/>
      <c r="CV16" s="245"/>
      <c r="CW16" s="245"/>
      <c r="CX16" s="245"/>
      <c r="CY16" s="245"/>
      <c r="CZ16" s="245"/>
      <c r="DA16" s="245"/>
      <c r="DB16" s="245"/>
      <c r="DC16" s="254"/>
      <c r="DD16" s="254"/>
      <c r="DE16" s="254"/>
      <c r="DF16" s="254"/>
      <c r="DG16" s="254"/>
      <c r="DH16" s="245"/>
      <c r="DI16" s="243"/>
      <c r="DJ16" s="243"/>
      <c r="DK16" s="243"/>
      <c r="DL16" s="243"/>
      <c r="DM16" s="243"/>
      <c r="DN16" s="243"/>
      <c r="DO16" s="243"/>
      <c r="DP16" s="244"/>
      <c r="DQ16" s="244"/>
      <c r="DR16" s="244"/>
      <c r="DS16" s="244"/>
      <c r="DT16" s="244"/>
      <c r="DU16" s="230"/>
      <c r="DY16" s="284"/>
      <c r="DZ16" s="245"/>
      <c r="EA16" s="245"/>
      <c r="EB16" s="245"/>
      <c r="EC16" s="245"/>
      <c r="ED16" s="245"/>
      <c r="EE16" s="245"/>
      <c r="EF16" s="245"/>
      <c r="EG16" s="245"/>
      <c r="EH16" s="254"/>
      <c r="EI16" s="254"/>
      <c r="EJ16" s="254"/>
      <c r="EK16" s="254"/>
      <c r="EL16" s="254"/>
      <c r="EM16" s="245"/>
      <c r="EN16" s="245"/>
      <c r="EO16" s="279"/>
      <c r="EP16" s="269"/>
      <c r="EQ16" s="280"/>
      <c r="ER16" s="280"/>
      <c r="ES16" s="281"/>
      <c r="ET16" s="281"/>
      <c r="EU16" s="281"/>
      <c r="EV16" s="281"/>
      <c r="EW16" s="281"/>
      <c r="EX16" s="281"/>
      <c r="EY16" s="281"/>
      <c r="EZ16" s="282"/>
      <c r="FA16" s="282"/>
      <c r="FB16" s="282"/>
      <c r="FC16" s="282"/>
      <c r="FD16" s="282"/>
      <c r="FE16" s="216"/>
      <c r="FI16" s="430"/>
      <c r="FJ16" s="245"/>
      <c r="FK16" s="245"/>
      <c r="FL16" s="245"/>
      <c r="FM16" s="245"/>
      <c r="FN16" s="245"/>
      <c r="FO16" s="245"/>
      <c r="FP16" s="245"/>
      <c r="FQ16" s="245"/>
      <c r="FR16" s="254"/>
      <c r="FS16" s="254"/>
      <c r="FT16" s="254"/>
      <c r="FU16" s="254"/>
      <c r="FV16" s="254"/>
      <c r="FW16" s="254"/>
      <c r="FX16" s="243"/>
      <c r="FY16" s="243"/>
      <c r="FZ16" s="243"/>
      <c r="GA16" s="243"/>
      <c r="GB16" s="243"/>
      <c r="GC16" s="243"/>
      <c r="GD16" s="243"/>
      <c r="GE16" s="244"/>
      <c r="GF16" s="244"/>
      <c r="GG16" s="244"/>
      <c r="GH16" s="244"/>
      <c r="GI16" s="244"/>
      <c r="GJ16" s="230"/>
      <c r="GN16" s="284"/>
      <c r="GO16" s="245"/>
      <c r="GP16" s="245"/>
      <c r="GQ16" s="245"/>
      <c r="GR16" s="245"/>
      <c r="GS16" s="245"/>
      <c r="GT16" s="245"/>
      <c r="GU16" s="245"/>
      <c r="GV16" s="245"/>
      <c r="GW16" s="254"/>
      <c r="GX16" s="254"/>
      <c r="GY16" s="254"/>
      <c r="GZ16" s="254"/>
      <c r="HA16" s="254"/>
      <c r="HB16" s="245"/>
      <c r="HC16" s="243"/>
      <c r="HD16" s="243"/>
      <c r="HE16" s="243"/>
      <c r="HF16" s="243"/>
      <c r="HG16" s="243"/>
      <c r="HH16" s="243"/>
      <c r="HI16" s="243"/>
      <c r="HJ16" s="244"/>
      <c r="HK16" s="244"/>
      <c r="HL16" s="244"/>
      <c r="HM16" s="244"/>
      <c r="HN16" s="244"/>
      <c r="HO16" s="230"/>
      <c r="HS16" s="284"/>
      <c r="HT16" s="245"/>
      <c r="HU16" s="245"/>
      <c r="HV16" s="245"/>
      <c r="HW16" s="245"/>
      <c r="HX16" s="245"/>
      <c r="HY16" s="245"/>
      <c r="HZ16" s="245"/>
      <c r="IA16" s="245"/>
      <c r="IB16" s="254"/>
      <c r="IC16" s="254"/>
      <c r="ID16" s="254"/>
      <c r="IE16" s="254"/>
      <c r="IF16" s="254"/>
      <c r="IG16" s="245"/>
      <c r="IH16" s="245"/>
      <c r="II16" s="279"/>
      <c r="IJ16" s="269"/>
      <c r="IK16" s="280"/>
      <c r="IL16" s="280"/>
      <c r="IM16" s="281"/>
      <c r="IN16" s="281"/>
      <c r="IO16" s="281"/>
      <c r="IP16" s="281"/>
      <c r="IQ16" s="281"/>
      <c r="IR16" s="281"/>
      <c r="IS16" s="281"/>
      <c r="IT16" s="281"/>
      <c r="IU16" s="281"/>
      <c r="IV16" s="281"/>
      <c r="IW16" s="281"/>
      <c r="IX16" s="281"/>
      <c r="IY16" s="230"/>
      <c r="JC16" s="284"/>
      <c r="JD16" s="245"/>
      <c r="JE16" s="245"/>
      <c r="JF16" s="245"/>
      <c r="JG16" s="245"/>
      <c r="JH16" s="245"/>
      <c r="JI16" s="245"/>
      <c r="JJ16" s="245"/>
      <c r="JK16" s="245"/>
      <c r="JL16" s="254"/>
      <c r="JM16" s="254"/>
      <c r="JN16" s="254"/>
      <c r="JO16" s="254"/>
      <c r="JP16" s="254"/>
      <c r="JQ16" s="254"/>
      <c r="JR16" s="243"/>
      <c r="JS16" s="243"/>
      <c r="JT16" s="243"/>
      <c r="JU16" s="243"/>
      <c r="JV16" s="243"/>
      <c r="JW16" s="243"/>
      <c r="JX16" s="243"/>
      <c r="JY16" s="244"/>
      <c r="JZ16" s="244"/>
      <c r="KA16" s="244"/>
      <c r="KB16" s="244"/>
      <c r="KC16" s="244"/>
      <c r="KD16" s="230"/>
      <c r="KH16" s="284"/>
      <c r="KI16" s="245"/>
      <c r="KJ16" s="245"/>
      <c r="KK16" s="245"/>
      <c r="KL16" s="245"/>
      <c r="KM16" s="245"/>
      <c r="KN16" s="245"/>
      <c r="KO16" s="245"/>
      <c r="KP16" s="245"/>
      <c r="KQ16" s="254"/>
      <c r="KR16" s="254"/>
      <c r="KS16" s="254"/>
      <c r="KT16" s="254"/>
      <c r="KU16" s="254"/>
      <c r="KV16" s="245"/>
      <c r="KW16" s="243"/>
      <c r="KX16" s="243"/>
      <c r="KY16" s="243"/>
      <c r="KZ16" s="243"/>
      <c r="LA16" s="243"/>
      <c r="LB16" s="243"/>
      <c r="LC16" s="243"/>
      <c r="LD16" s="244"/>
      <c r="LE16" s="244"/>
      <c r="LF16" s="244"/>
      <c r="LG16" s="244"/>
      <c r="LH16" s="244"/>
      <c r="LI16" s="230"/>
      <c r="LM16" s="284"/>
      <c r="LN16" s="245"/>
      <c r="LO16" s="245"/>
      <c r="LP16" s="245"/>
      <c r="LQ16" s="245"/>
      <c r="LR16" s="245"/>
      <c r="LS16" s="245"/>
      <c r="LT16" s="245"/>
      <c r="LU16" s="245"/>
      <c r="LV16" s="254"/>
      <c r="LW16" s="254"/>
      <c r="LX16" s="254"/>
      <c r="LY16" s="254"/>
      <c r="LZ16" s="254"/>
      <c r="MA16" s="245"/>
      <c r="MB16" s="245"/>
      <c r="MC16" s="279"/>
      <c r="MD16" s="269"/>
      <c r="ME16" s="280"/>
      <c r="MF16" s="280"/>
      <c r="MG16" s="281"/>
      <c r="MH16" s="281"/>
      <c r="MI16" s="281"/>
      <c r="MJ16" s="281"/>
      <c r="MK16" s="281"/>
      <c r="ML16" s="281"/>
      <c r="MM16" s="281"/>
      <c r="MN16" s="281"/>
      <c r="MO16" s="281"/>
      <c r="MP16" s="281"/>
      <c r="MQ16" s="281"/>
      <c r="MR16" s="281"/>
      <c r="MS16" s="230"/>
      <c r="MW16" s="284"/>
      <c r="MX16" s="245"/>
      <c r="MY16" s="245"/>
      <c r="MZ16" s="245"/>
      <c r="NA16" s="245"/>
      <c r="NB16" s="245"/>
      <c r="NC16" s="245"/>
      <c r="ND16" s="245"/>
      <c r="NE16" s="245"/>
      <c r="NF16" s="254"/>
      <c r="NG16" s="254"/>
      <c r="NH16" s="254"/>
      <c r="NI16" s="254"/>
      <c r="NJ16" s="254"/>
      <c r="NK16" s="254"/>
      <c r="NL16" s="243"/>
      <c r="NM16" s="243"/>
      <c r="NN16" s="243"/>
      <c r="NO16" s="243"/>
      <c r="NP16" s="243"/>
      <c r="NQ16" s="243"/>
      <c r="NR16" s="243"/>
      <c r="NS16" s="244"/>
      <c r="NT16" s="244"/>
      <c r="NU16" s="244"/>
      <c r="NV16" s="244"/>
      <c r="NW16" s="244"/>
      <c r="NX16" s="230"/>
      <c r="OB16" s="284"/>
      <c r="OC16" s="245"/>
      <c r="OD16" s="245"/>
      <c r="OE16" s="245"/>
      <c r="OF16" s="245"/>
      <c r="OG16" s="245"/>
      <c r="OH16" s="245"/>
      <c r="OI16" s="245"/>
      <c r="OJ16" s="245"/>
      <c r="OK16" s="254"/>
      <c r="OL16" s="254"/>
      <c r="OM16" s="254"/>
      <c r="ON16" s="254"/>
      <c r="OO16" s="254"/>
      <c r="OP16" s="245"/>
      <c r="OQ16" s="243"/>
      <c r="OR16" s="243"/>
      <c r="OS16" s="243"/>
      <c r="OT16" s="243"/>
      <c r="OU16" s="243"/>
      <c r="OV16" s="243"/>
      <c r="OW16" s="243"/>
      <c r="OX16" s="244"/>
      <c r="OY16" s="244"/>
      <c r="OZ16" s="244"/>
      <c r="PA16" s="244"/>
      <c r="PB16" s="244"/>
      <c r="PC16" s="230"/>
      <c r="PG16" s="284"/>
      <c r="PH16" s="245"/>
      <c r="PI16" s="245"/>
      <c r="PJ16" s="245"/>
      <c r="PK16" s="245"/>
      <c r="PL16" s="245"/>
      <c r="PM16" s="245"/>
      <c r="PN16" s="245"/>
      <c r="PO16" s="245"/>
      <c r="PP16" s="254"/>
      <c r="PQ16" s="254"/>
      <c r="PR16" s="254"/>
      <c r="PS16" s="254"/>
      <c r="PT16" s="254"/>
      <c r="PU16" s="245"/>
      <c r="PV16" s="279"/>
    </row>
    <row r="17" spans="2:438" ht="15.75" hidden="1" outlineLevel="1">
      <c r="B17" s="255">
        <v>2</v>
      </c>
      <c r="C17" s="256" t="s">
        <v>28</v>
      </c>
      <c r="D17" s="381"/>
      <c r="E17" s="400">
        <f>AW17+EQ17+IK17+ME17</f>
        <v>3.0184000719789288</v>
      </c>
      <c r="F17" s="400">
        <f>AX17+ER17+IL17+MF17</f>
        <v>3.0184000719789288</v>
      </c>
      <c r="G17" s="400">
        <f t="shared" ref="G17" si="215">E17-F17</f>
        <v>0</v>
      </c>
      <c r="H17" s="400">
        <f>AY17+ES17+IM17+MG17</f>
        <v>3.0184000719789288</v>
      </c>
      <c r="I17" s="400">
        <f t="shared" ref="I17" si="216">AZ17+ET17+IN17+MH17</f>
        <v>0</v>
      </c>
      <c r="J17" s="400">
        <f t="shared" ref="J17" si="217">BA17+EU17+IO17+MI17</f>
        <v>0</v>
      </c>
      <c r="K17" s="400">
        <f t="shared" ref="K17" si="218">BB17+EV17+IP17+MJ17</f>
        <v>0</v>
      </c>
      <c r="L17" s="400">
        <f t="shared" ref="L17" si="219">BC17+EW17+IQ17+MK17</f>
        <v>0</v>
      </c>
      <c r="M17" s="400">
        <f t="shared" ref="M17" si="220">BD17+EX17+IR17+ML17</f>
        <v>0</v>
      </c>
      <c r="N17" s="401"/>
      <c r="O17" s="402">
        <f t="shared" ref="O17" si="221">BF17+EZ17+IT17+MN17</f>
        <v>0</v>
      </c>
      <c r="P17" s="402">
        <f t="shared" ref="P17" si="222">BG17+FA17+IU17+MO17</f>
        <v>0</v>
      </c>
      <c r="Q17" s="402">
        <f t="shared" ref="Q17" si="223">BH17+FB17+IV17+MP17</f>
        <v>0</v>
      </c>
      <c r="R17" s="402">
        <f t="shared" ref="R17" si="224">BI17+FC17+IW17+MQ17</f>
        <v>0</v>
      </c>
      <c r="S17" s="402">
        <f t="shared" ref="S17" si="225">BJ17+FD17+IX17+MR17</f>
        <v>0</v>
      </c>
      <c r="T17" s="399"/>
      <c r="U17" s="403">
        <f>CD17+FX17+JR17+NL17</f>
        <v>0</v>
      </c>
      <c r="V17" s="402">
        <f t="shared" ref="V17" si="226">CE17+FY17+JS17+NM17</f>
        <v>0</v>
      </c>
      <c r="W17" s="402">
        <f t="shared" ref="W17" si="227">CF17+FZ17+JT17+NN17</f>
        <v>0</v>
      </c>
      <c r="X17" s="402">
        <f t="shared" ref="X17" si="228">CG17+GA17+JU17+NO17</f>
        <v>0</v>
      </c>
      <c r="Y17" s="402">
        <f t="shared" ref="Y17" si="229">CH17+GB17+JV17+NP17</f>
        <v>0</v>
      </c>
      <c r="Z17" s="402">
        <f t="shared" ref="Z17" si="230">CI17+GC17+JW17+NQ17</f>
        <v>0</v>
      </c>
      <c r="AA17" s="404"/>
      <c r="AB17" s="403">
        <f>CK17+GE17+JY17+NS17</f>
        <v>0</v>
      </c>
      <c r="AC17" s="403">
        <f t="shared" ref="AC17" si="231">CL17+GF17+JZ17+NT17</f>
        <v>0</v>
      </c>
      <c r="AD17" s="403">
        <f t="shared" ref="AD17" si="232">CM17+GG17+KA17+NU17</f>
        <v>0</v>
      </c>
      <c r="AE17" s="403">
        <f t="shared" ref="AE17" si="233">CN17+GH17+KB17+NV17</f>
        <v>0</v>
      </c>
      <c r="AF17" s="403">
        <f t="shared" ref="AF17" si="234">CO17+GI17+KC17+NW17</f>
        <v>0</v>
      </c>
      <c r="AG17" s="405"/>
      <c r="AH17" s="403">
        <f>DI17+HC17+KW17+OQ17</f>
        <v>0</v>
      </c>
      <c r="AI17" s="402">
        <f t="shared" ref="AI17" si="235">DJ17+HD17+KX17+OR17</f>
        <v>0</v>
      </c>
      <c r="AJ17" s="402">
        <f t="shared" ref="AJ17" si="236">DK17+HE17+KY17+OS17</f>
        <v>0</v>
      </c>
      <c r="AK17" s="402">
        <f t="shared" ref="AK17" si="237">DL17+HF17+KZ17+OT17</f>
        <v>0</v>
      </c>
      <c r="AL17" s="402">
        <f t="shared" ref="AL17" si="238">DM17+HG17+LA17+OU17</f>
        <v>0</v>
      </c>
      <c r="AM17" s="402">
        <f t="shared" ref="AM17" si="239">DN17+HH17+LB17+OV17</f>
        <v>0</v>
      </c>
      <c r="AN17" s="404"/>
      <c r="AO17" s="403">
        <f t="shared" ref="AO17" si="240">DP17+HJ17+LD17+OX17</f>
        <v>0</v>
      </c>
      <c r="AP17" s="403">
        <f t="shared" ref="AP17" si="241">DQ17+HK17+LE17+OY17</f>
        <v>0</v>
      </c>
      <c r="AQ17" s="403">
        <f t="shared" ref="AQ17" si="242">DR17+HL17+LF17+OZ17</f>
        <v>0</v>
      </c>
      <c r="AR17" s="403">
        <f t="shared" ref="AR17" si="243">DS17+HM17+LG17+PA17</f>
        <v>0</v>
      </c>
      <c r="AS17" s="403">
        <f t="shared" ref="AS17" si="244">DT17+HN17+LH17+PB17</f>
        <v>0</v>
      </c>
      <c r="AT17" s="230"/>
      <c r="AU17" s="257">
        <v>0.1</v>
      </c>
      <c r="AV17" s="257"/>
      <c r="AW17" s="358">
        <f>AU17*($AU$4*'BOQ COST'!$E$4)</f>
        <v>2.2890000000000001</v>
      </c>
      <c r="AX17" s="358">
        <f>AY17+BF17+CK17+DP17</f>
        <v>2.2890000000000001</v>
      </c>
      <c r="AY17" s="359">
        <f>AW17</f>
        <v>2.2890000000000001</v>
      </c>
      <c r="AZ17" s="259"/>
      <c r="BA17" s="259"/>
      <c r="BB17" s="359">
        <f t="shared" ref="BB17:BD17" si="245">SUM(BB18:BB21)</f>
        <v>0</v>
      </c>
      <c r="BC17" s="359">
        <f t="shared" si="245"/>
        <v>0</v>
      </c>
      <c r="BD17" s="359">
        <f t="shared" si="245"/>
        <v>0</v>
      </c>
      <c r="BE17" s="260"/>
      <c r="BF17" s="359">
        <f>AZ17</f>
        <v>0</v>
      </c>
      <c r="BG17" s="359">
        <f>BF17</f>
        <v>0</v>
      </c>
      <c r="BH17" s="359">
        <f t="shared" ref="BH17:BJ17" si="246">SUM(BH24:BH26)</f>
        <v>0</v>
      </c>
      <c r="BI17" s="359">
        <f t="shared" si="246"/>
        <v>0</v>
      </c>
      <c r="BJ17" s="359">
        <f t="shared" si="246"/>
        <v>0</v>
      </c>
      <c r="BK17" s="216"/>
      <c r="BL17" s="422"/>
      <c r="BM17" s="422"/>
      <c r="BN17" s="422"/>
      <c r="BO17" s="359">
        <f t="shared" ref="BO17:BV17" si="247">SUM(BO24:BO26)</f>
        <v>0</v>
      </c>
      <c r="BP17" s="435">
        <f t="shared" si="247"/>
        <v>0</v>
      </c>
      <c r="BQ17" s="435">
        <f t="shared" si="247"/>
        <v>0</v>
      </c>
      <c r="BR17" s="435">
        <f t="shared" si="247"/>
        <v>0</v>
      </c>
      <c r="BS17" s="435">
        <f t="shared" si="247"/>
        <v>0</v>
      </c>
      <c r="BT17" s="435">
        <f t="shared" si="247"/>
        <v>0</v>
      </c>
      <c r="BU17" s="435">
        <f t="shared" si="247"/>
        <v>0</v>
      </c>
      <c r="BV17" s="435">
        <f t="shared" si="247"/>
        <v>0</v>
      </c>
      <c r="BW17" s="263"/>
      <c r="BX17" s="264"/>
      <c r="BY17" s="264"/>
      <c r="BZ17" s="264"/>
      <c r="CA17" s="264"/>
      <c r="CB17" s="264"/>
      <c r="CC17" s="264"/>
      <c r="CD17" s="262"/>
      <c r="CE17" s="359">
        <f>CC17</f>
        <v>0</v>
      </c>
      <c r="CF17" s="359">
        <f>CE17</f>
        <v>0</v>
      </c>
      <c r="CG17" s="359">
        <f t="shared" ref="CG17:CI17" si="248">SUM(CG24:CG26)</f>
        <v>0</v>
      </c>
      <c r="CH17" s="359">
        <f t="shared" si="248"/>
        <v>0</v>
      </c>
      <c r="CI17" s="359">
        <f t="shared" si="248"/>
        <v>0</v>
      </c>
      <c r="CJ17" s="263"/>
      <c r="CK17" s="265"/>
      <c r="CL17" s="265"/>
      <c r="CM17" s="265"/>
      <c r="CN17" s="265"/>
      <c r="CO17" s="265"/>
      <c r="CP17" s="230"/>
      <c r="CQ17" s="422"/>
      <c r="CR17" s="422"/>
      <c r="CS17" s="422"/>
      <c r="CT17" s="359">
        <f t="shared" ref="CT17:DA17" si="249">SUM(CT24:CT26)</f>
        <v>0</v>
      </c>
      <c r="CU17" s="435">
        <f t="shared" si="249"/>
        <v>0</v>
      </c>
      <c r="CV17" s="435">
        <f t="shared" si="249"/>
        <v>0</v>
      </c>
      <c r="CW17" s="435">
        <f t="shared" si="249"/>
        <v>0</v>
      </c>
      <c r="CX17" s="435">
        <f t="shared" si="249"/>
        <v>0</v>
      </c>
      <c r="CY17" s="435">
        <f t="shared" si="249"/>
        <v>0</v>
      </c>
      <c r="CZ17" s="435">
        <f t="shared" si="249"/>
        <v>0</v>
      </c>
      <c r="DA17" s="435">
        <f t="shared" si="249"/>
        <v>0</v>
      </c>
      <c r="DB17" s="263"/>
      <c r="DC17" s="264"/>
      <c r="DD17" s="264"/>
      <c r="DE17" s="264"/>
      <c r="DF17" s="264"/>
      <c r="DG17" s="264"/>
      <c r="DH17" s="266"/>
      <c r="DI17" s="262"/>
      <c r="DJ17" s="359">
        <f>DH17</f>
        <v>0</v>
      </c>
      <c r="DK17" s="359">
        <f>DJ17</f>
        <v>0</v>
      </c>
      <c r="DL17" s="359">
        <f t="shared" ref="DL17:DN17" si="250">SUM(DL24:DL26)</f>
        <v>0</v>
      </c>
      <c r="DM17" s="359">
        <f t="shared" si="250"/>
        <v>0</v>
      </c>
      <c r="DN17" s="359">
        <f t="shared" si="250"/>
        <v>0</v>
      </c>
      <c r="DO17" s="263"/>
      <c r="DP17" s="265"/>
      <c r="DQ17" s="265"/>
      <c r="DR17" s="265"/>
      <c r="DS17" s="265"/>
      <c r="DT17" s="265"/>
      <c r="DU17" s="230"/>
      <c r="DV17" s="422"/>
      <c r="DW17" s="422"/>
      <c r="DX17" s="422"/>
      <c r="DY17" s="359">
        <f t="shared" ref="DY17:EF17" si="251">SUM(DY24:DY26)</f>
        <v>0</v>
      </c>
      <c r="DZ17" s="435">
        <f t="shared" si="251"/>
        <v>0</v>
      </c>
      <c r="EA17" s="435">
        <f t="shared" si="251"/>
        <v>0</v>
      </c>
      <c r="EB17" s="435">
        <f t="shared" si="251"/>
        <v>0</v>
      </c>
      <c r="EC17" s="435">
        <f t="shared" si="251"/>
        <v>0</v>
      </c>
      <c r="ED17" s="435">
        <f t="shared" si="251"/>
        <v>0</v>
      </c>
      <c r="EE17" s="435">
        <f t="shared" si="251"/>
        <v>0</v>
      </c>
      <c r="EF17" s="435">
        <f t="shared" si="251"/>
        <v>0</v>
      </c>
      <c r="EG17" s="263"/>
      <c r="EH17" s="264"/>
      <c r="EI17" s="264"/>
      <c r="EJ17" s="264"/>
      <c r="EK17" s="264"/>
      <c r="EL17" s="264"/>
      <c r="EM17" s="266"/>
      <c r="EN17" s="266"/>
      <c r="EO17" s="257">
        <v>0.1</v>
      </c>
      <c r="EP17" s="257"/>
      <c r="EQ17" s="358">
        <f>EO17*($EO$4*'BOQ COST'!$F$4)</f>
        <v>0.618954</v>
      </c>
      <c r="ER17" s="358">
        <f>ES17+EZ17+GE17+HJ17</f>
        <v>0.618954</v>
      </c>
      <c r="ES17" s="359">
        <f>EQ17</f>
        <v>0.618954</v>
      </c>
      <c r="ET17" s="259"/>
      <c r="EU17" s="259"/>
      <c r="EV17" s="359">
        <f t="shared" ref="EV17:EX17" si="252">SUM(EV18:EV21)</f>
        <v>0</v>
      </c>
      <c r="EW17" s="359">
        <f t="shared" si="252"/>
        <v>0</v>
      </c>
      <c r="EX17" s="359">
        <f t="shared" si="252"/>
        <v>0</v>
      </c>
      <c r="EY17" s="260"/>
      <c r="EZ17" s="359">
        <f>ET17</f>
        <v>0</v>
      </c>
      <c r="FA17" s="359">
        <f>EZ17</f>
        <v>0</v>
      </c>
      <c r="FB17" s="261"/>
      <c r="FC17" s="261"/>
      <c r="FD17" s="261"/>
      <c r="FE17" s="216"/>
      <c r="FF17" s="422"/>
      <c r="FG17" s="422"/>
      <c r="FH17" s="422"/>
      <c r="FI17" s="422">
        <f t="shared" ref="FI17:FP17" si="253">SUM(FI24:FI26)</f>
        <v>0</v>
      </c>
      <c r="FJ17" s="359">
        <f t="shared" si="253"/>
        <v>0</v>
      </c>
      <c r="FK17" s="359">
        <f t="shared" si="253"/>
        <v>0</v>
      </c>
      <c r="FL17" s="359">
        <f t="shared" si="253"/>
        <v>0</v>
      </c>
      <c r="FM17" s="359">
        <f t="shared" si="253"/>
        <v>0</v>
      </c>
      <c r="FN17" s="359">
        <f t="shared" si="253"/>
        <v>0</v>
      </c>
      <c r="FO17" s="359">
        <f t="shared" si="253"/>
        <v>0</v>
      </c>
      <c r="FP17" s="359">
        <f t="shared" si="253"/>
        <v>0</v>
      </c>
      <c r="FQ17" s="263"/>
      <c r="FR17" s="264"/>
      <c r="FS17" s="264"/>
      <c r="FT17" s="264"/>
      <c r="FU17" s="264"/>
      <c r="FV17" s="264"/>
      <c r="FW17" s="264"/>
      <c r="FX17" s="262"/>
      <c r="FY17" s="359">
        <f>FW17</f>
        <v>0</v>
      </c>
      <c r="FZ17" s="359">
        <f>FY17</f>
        <v>0</v>
      </c>
      <c r="GA17" s="359">
        <f t="shared" ref="GA17:GC17" si="254">SUM(GA24:GA26)</f>
        <v>0</v>
      </c>
      <c r="GB17" s="359">
        <f t="shared" si="254"/>
        <v>0</v>
      </c>
      <c r="GC17" s="359">
        <f t="shared" si="254"/>
        <v>0</v>
      </c>
      <c r="GD17" s="263"/>
      <c r="GE17" s="265"/>
      <c r="GF17" s="265"/>
      <c r="GG17" s="265"/>
      <c r="GH17" s="265"/>
      <c r="GI17" s="265"/>
      <c r="GJ17" s="230"/>
      <c r="GK17" s="262"/>
      <c r="GL17" s="262"/>
      <c r="GM17" s="262"/>
      <c r="GN17" s="359">
        <f t="shared" ref="GN17:GU17" si="255">SUM(GN24:GN26)</f>
        <v>0</v>
      </c>
      <c r="GO17" s="359">
        <f t="shared" si="255"/>
        <v>0</v>
      </c>
      <c r="GP17" s="359">
        <f t="shared" si="255"/>
        <v>0</v>
      </c>
      <c r="GQ17" s="359">
        <f t="shared" si="255"/>
        <v>0</v>
      </c>
      <c r="GR17" s="359">
        <f t="shared" si="255"/>
        <v>0</v>
      </c>
      <c r="GS17" s="359">
        <f t="shared" si="255"/>
        <v>0</v>
      </c>
      <c r="GT17" s="359">
        <f t="shared" si="255"/>
        <v>0</v>
      </c>
      <c r="GU17" s="359">
        <f t="shared" si="255"/>
        <v>0</v>
      </c>
      <c r="GV17" s="263"/>
      <c r="GW17" s="264"/>
      <c r="GX17" s="264"/>
      <c r="GY17" s="264"/>
      <c r="GZ17" s="264"/>
      <c r="HA17" s="264"/>
      <c r="HB17" s="266"/>
      <c r="HC17" s="262"/>
      <c r="HD17" s="359">
        <f>HB17</f>
        <v>0</v>
      </c>
      <c r="HE17" s="359">
        <f>HD17</f>
        <v>0</v>
      </c>
      <c r="HF17" s="359">
        <f t="shared" ref="HF17:HH17" si="256">SUM(HF24:HF26)</f>
        <v>0</v>
      </c>
      <c r="HG17" s="359">
        <f t="shared" si="256"/>
        <v>0</v>
      </c>
      <c r="HH17" s="359">
        <f t="shared" si="256"/>
        <v>0</v>
      </c>
      <c r="HI17" s="263"/>
      <c r="HJ17" s="265"/>
      <c r="HK17" s="265"/>
      <c r="HL17" s="265"/>
      <c r="HM17" s="265"/>
      <c r="HN17" s="265"/>
      <c r="HO17" s="230"/>
      <c r="HP17" s="262"/>
      <c r="HQ17" s="262"/>
      <c r="HR17" s="262"/>
      <c r="HS17" s="359">
        <f t="shared" ref="HS17:HZ17" si="257">SUM(HS24:HS26)</f>
        <v>0</v>
      </c>
      <c r="HT17" s="359">
        <f t="shared" si="257"/>
        <v>0</v>
      </c>
      <c r="HU17" s="359">
        <f t="shared" si="257"/>
        <v>0</v>
      </c>
      <c r="HV17" s="359">
        <f t="shared" si="257"/>
        <v>0</v>
      </c>
      <c r="HW17" s="359">
        <f t="shared" si="257"/>
        <v>0</v>
      </c>
      <c r="HX17" s="359">
        <f t="shared" si="257"/>
        <v>0</v>
      </c>
      <c r="HY17" s="359">
        <f t="shared" si="257"/>
        <v>0</v>
      </c>
      <c r="HZ17" s="359">
        <f t="shared" si="257"/>
        <v>0</v>
      </c>
      <c r="IA17" s="263"/>
      <c r="IB17" s="264"/>
      <c r="IC17" s="264"/>
      <c r="ID17" s="264"/>
      <c r="IE17" s="264"/>
      <c r="IF17" s="264"/>
      <c r="IG17" s="266"/>
      <c r="IH17" s="266"/>
      <c r="II17" s="257">
        <v>0.05</v>
      </c>
      <c r="IJ17" s="257"/>
      <c r="IK17" s="358">
        <f>II17*($II$4*'BOQ COST'!$G$4)</f>
        <v>8.1791081978928412E-2</v>
      </c>
      <c r="IL17" s="358">
        <f>IM17+IT17+JY17+LD17</f>
        <v>8.1791081978928412E-2</v>
      </c>
      <c r="IM17" s="359">
        <f>IK17</f>
        <v>8.1791081978928412E-2</v>
      </c>
      <c r="IN17" s="259"/>
      <c r="IO17" s="259"/>
      <c r="IP17" s="359">
        <f t="shared" ref="IP17:IR17" si="258">SUM(IP18:IP21)</f>
        <v>0</v>
      </c>
      <c r="IQ17" s="359">
        <f t="shared" si="258"/>
        <v>0</v>
      </c>
      <c r="IR17" s="359">
        <f t="shared" si="258"/>
        <v>0</v>
      </c>
      <c r="IS17" s="260"/>
      <c r="IT17" s="359">
        <f>IN17</f>
        <v>0</v>
      </c>
      <c r="IU17" s="359">
        <f>IT17</f>
        <v>0</v>
      </c>
      <c r="IV17" s="359">
        <f t="shared" ref="IV17:IX17" si="259">SUM(IV24:IV26)</f>
        <v>0</v>
      </c>
      <c r="IW17" s="359">
        <f t="shared" si="259"/>
        <v>0</v>
      </c>
      <c r="IX17" s="359">
        <f t="shared" si="259"/>
        <v>0</v>
      </c>
      <c r="IY17" s="230"/>
      <c r="IZ17" s="262"/>
      <c r="JA17" s="262"/>
      <c r="JB17" s="262"/>
      <c r="JC17" s="359">
        <f t="shared" ref="JC17:JJ17" si="260">SUM(JC24:JC26)</f>
        <v>0</v>
      </c>
      <c r="JD17" s="359">
        <f t="shared" si="260"/>
        <v>0</v>
      </c>
      <c r="JE17" s="359">
        <f t="shared" si="260"/>
        <v>0</v>
      </c>
      <c r="JF17" s="359">
        <f t="shared" si="260"/>
        <v>0</v>
      </c>
      <c r="JG17" s="359">
        <f t="shared" si="260"/>
        <v>0</v>
      </c>
      <c r="JH17" s="359">
        <f t="shared" si="260"/>
        <v>0</v>
      </c>
      <c r="JI17" s="359">
        <f t="shared" si="260"/>
        <v>0</v>
      </c>
      <c r="JJ17" s="359">
        <f t="shared" si="260"/>
        <v>0</v>
      </c>
      <c r="JK17" s="263"/>
      <c r="JL17" s="264"/>
      <c r="JM17" s="264"/>
      <c r="JN17" s="264"/>
      <c r="JO17" s="264"/>
      <c r="JP17" s="264"/>
      <c r="JQ17" s="264"/>
      <c r="JR17" s="262"/>
      <c r="JS17" s="359">
        <f>JQ17</f>
        <v>0</v>
      </c>
      <c r="JT17" s="359">
        <f>JS17</f>
        <v>0</v>
      </c>
      <c r="JU17" s="359">
        <f t="shared" ref="JU17:JW17" si="261">SUM(JU24:JU26)</f>
        <v>0</v>
      </c>
      <c r="JV17" s="359">
        <f t="shared" si="261"/>
        <v>0</v>
      </c>
      <c r="JW17" s="359">
        <f t="shared" si="261"/>
        <v>0</v>
      </c>
      <c r="JX17" s="263"/>
      <c r="JY17" s="265"/>
      <c r="JZ17" s="265"/>
      <c r="KA17" s="265"/>
      <c r="KB17" s="265"/>
      <c r="KC17" s="265"/>
      <c r="KD17" s="230"/>
      <c r="KE17" s="262"/>
      <c r="KF17" s="262"/>
      <c r="KG17" s="262"/>
      <c r="KH17" s="359">
        <f t="shared" ref="KH17:KO17" si="262">SUM(KH24:KH26)</f>
        <v>0</v>
      </c>
      <c r="KI17" s="359">
        <f t="shared" si="262"/>
        <v>0</v>
      </c>
      <c r="KJ17" s="359">
        <f t="shared" si="262"/>
        <v>0</v>
      </c>
      <c r="KK17" s="359">
        <f t="shared" si="262"/>
        <v>0</v>
      </c>
      <c r="KL17" s="359">
        <f t="shared" si="262"/>
        <v>0</v>
      </c>
      <c r="KM17" s="359">
        <f t="shared" si="262"/>
        <v>0</v>
      </c>
      <c r="KN17" s="359">
        <f t="shared" si="262"/>
        <v>0</v>
      </c>
      <c r="KO17" s="359">
        <f t="shared" si="262"/>
        <v>0</v>
      </c>
      <c r="KP17" s="263"/>
      <c r="KQ17" s="264"/>
      <c r="KR17" s="264"/>
      <c r="KS17" s="264"/>
      <c r="KT17" s="264"/>
      <c r="KU17" s="264"/>
      <c r="KV17" s="266"/>
      <c r="KW17" s="262"/>
      <c r="KX17" s="359">
        <f>KV17</f>
        <v>0</v>
      </c>
      <c r="KY17" s="359">
        <f>KX17</f>
        <v>0</v>
      </c>
      <c r="KZ17" s="359">
        <f t="shared" ref="KZ17:LB17" si="263">SUM(KZ24:KZ26)</f>
        <v>0</v>
      </c>
      <c r="LA17" s="359">
        <f t="shared" si="263"/>
        <v>0</v>
      </c>
      <c r="LB17" s="359">
        <f t="shared" si="263"/>
        <v>0</v>
      </c>
      <c r="LC17" s="263"/>
      <c r="LD17" s="265"/>
      <c r="LE17" s="265"/>
      <c r="LF17" s="265"/>
      <c r="LG17" s="265"/>
      <c r="LH17" s="265"/>
      <c r="LI17" s="230"/>
      <c r="LJ17" s="262"/>
      <c r="LK17" s="262"/>
      <c r="LL17" s="262"/>
      <c r="LM17" s="359">
        <f t="shared" ref="LM17:LT17" si="264">SUM(LM24:LM26)</f>
        <v>0</v>
      </c>
      <c r="LN17" s="359">
        <f t="shared" si="264"/>
        <v>0</v>
      </c>
      <c r="LO17" s="359">
        <f t="shared" si="264"/>
        <v>0</v>
      </c>
      <c r="LP17" s="359">
        <f t="shared" si="264"/>
        <v>0</v>
      </c>
      <c r="LQ17" s="359">
        <f t="shared" si="264"/>
        <v>0</v>
      </c>
      <c r="LR17" s="359">
        <f t="shared" si="264"/>
        <v>0</v>
      </c>
      <c r="LS17" s="359">
        <f t="shared" si="264"/>
        <v>0</v>
      </c>
      <c r="LT17" s="359">
        <f t="shared" si="264"/>
        <v>0</v>
      </c>
      <c r="LU17" s="263"/>
      <c r="LV17" s="264"/>
      <c r="LW17" s="264"/>
      <c r="LX17" s="264"/>
      <c r="LY17" s="264"/>
      <c r="LZ17" s="264"/>
      <c r="MA17" s="266"/>
      <c r="MB17" s="266"/>
      <c r="MC17" s="257">
        <v>0.1</v>
      </c>
      <c r="MD17" s="257"/>
      <c r="ME17" s="358">
        <f>MC17*($MC$4*'BOQ COST'!$H$4)</f>
        <v>2.8654990000000005E-2</v>
      </c>
      <c r="MF17" s="358">
        <f>MG17+MN17+NS17+OX17</f>
        <v>2.8654990000000005E-2</v>
      </c>
      <c r="MG17" s="359">
        <f>ME17</f>
        <v>2.8654990000000005E-2</v>
      </c>
      <c r="MH17" s="259"/>
      <c r="MI17" s="259"/>
      <c r="MJ17" s="359">
        <f t="shared" ref="MJ17:ML17" si="265">SUM(MJ18:MJ21)</f>
        <v>0</v>
      </c>
      <c r="MK17" s="359">
        <f t="shared" si="265"/>
        <v>0</v>
      </c>
      <c r="ML17" s="359">
        <f t="shared" si="265"/>
        <v>0</v>
      </c>
      <c r="MM17" s="260"/>
      <c r="MN17" s="359">
        <f>MH17</f>
        <v>0</v>
      </c>
      <c r="MO17" s="359">
        <f>MN17</f>
        <v>0</v>
      </c>
      <c r="MP17" s="359">
        <f t="shared" ref="MP17" si="266">SUM(MP24:MP26)</f>
        <v>0</v>
      </c>
      <c r="MQ17" s="359">
        <f t="shared" ref="MQ17:MR17" si="267">SUM(MQ24:MQ26)</f>
        <v>0</v>
      </c>
      <c r="MR17" s="359">
        <f t="shared" si="267"/>
        <v>0</v>
      </c>
      <c r="MS17" s="230"/>
      <c r="MT17" s="262"/>
      <c r="MU17" s="262"/>
      <c r="MV17" s="262"/>
      <c r="MW17" s="359">
        <f t="shared" ref="MW17:ND17" si="268">SUM(MW24:MW26)</f>
        <v>0</v>
      </c>
      <c r="MX17" s="359">
        <f t="shared" si="268"/>
        <v>0</v>
      </c>
      <c r="MY17" s="359">
        <f t="shared" si="268"/>
        <v>0</v>
      </c>
      <c r="MZ17" s="359">
        <f t="shared" si="268"/>
        <v>0</v>
      </c>
      <c r="NA17" s="359">
        <f t="shared" si="268"/>
        <v>0</v>
      </c>
      <c r="NB17" s="359">
        <f t="shared" si="268"/>
        <v>0</v>
      </c>
      <c r="NC17" s="359">
        <f t="shared" si="268"/>
        <v>0</v>
      </c>
      <c r="ND17" s="359">
        <f t="shared" si="268"/>
        <v>0</v>
      </c>
      <c r="NE17" s="263"/>
      <c r="NF17" s="264"/>
      <c r="NG17" s="264"/>
      <c r="NH17" s="264"/>
      <c r="NI17" s="264"/>
      <c r="NJ17" s="264"/>
      <c r="NK17" s="264"/>
      <c r="NL17" s="262"/>
      <c r="NM17" s="359">
        <f>NK17</f>
        <v>0</v>
      </c>
      <c r="NN17" s="359">
        <f>NM17</f>
        <v>0</v>
      </c>
      <c r="NO17" s="359">
        <f t="shared" ref="NO17:NQ17" si="269">SUM(NO24:NO26)</f>
        <v>0</v>
      </c>
      <c r="NP17" s="359">
        <f t="shared" si="269"/>
        <v>0</v>
      </c>
      <c r="NQ17" s="359">
        <f t="shared" si="269"/>
        <v>0</v>
      </c>
      <c r="NR17" s="263"/>
      <c r="NS17" s="265"/>
      <c r="NT17" s="265"/>
      <c r="NU17" s="265"/>
      <c r="NV17" s="265"/>
      <c r="NW17" s="265"/>
      <c r="NX17" s="230"/>
      <c r="NY17" s="262"/>
      <c r="NZ17" s="262"/>
      <c r="OA17" s="262"/>
      <c r="OB17" s="359">
        <f t="shared" ref="OB17:OI17" si="270">SUM(OB24:OB26)</f>
        <v>0</v>
      </c>
      <c r="OC17" s="359">
        <f t="shared" si="270"/>
        <v>0</v>
      </c>
      <c r="OD17" s="359">
        <f t="shared" si="270"/>
        <v>0</v>
      </c>
      <c r="OE17" s="359">
        <f t="shared" si="270"/>
        <v>0</v>
      </c>
      <c r="OF17" s="359">
        <f t="shared" si="270"/>
        <v>0</v>
      </c>
      <c r="OG17" s="359">
        <f t="shared" si="270"/>
        <v>0</v>
      </c>
      <c r="OH17" s="359">
        <f t="shared" si="270"/>
        <v>0</v>
      </c>
      <c r="OI17" s="359">
        <f t="shared" si="270"/>
        <v>0</v>
      </c>
      <c r="OJ17" s="263"/>
      <c r="OK17" s="264"/>
      <c r="OL17" s="264"/>
      <c r="OM17" s="264"/>
      <c r="ON17" s="264"/>
      <c r="OO17" s="264"/>
      <c r="OP17" s="266"/>
      <c r="OQ17" s="262"/>
      <c r="OR17" s="359">
        <f>OP17</f>
        <v>0</v>
      </c>
      <c r="OS17" s="359">
        <f>OR17</f>
        <v>0</v>
      </c>
      <c r="OT17" s="359">
        <f t="shared" ref="OT17:OV17" si="271">SUM(OT24:OT26)</f>
        <v>0</v>
      </c>
      <c r="OU17" s="359">
        <f t="shared" si="271"/>
        <v>0</v>
      </c>
      <c r="OV17" s="359">
        <f t="shared" si="271"/>
        <v>0</v>
      </c>
      <c r="OW17" s="263"/>
      <c r="OX17" s="265"/>
      <c r="OY17" s="265"/>
      <c r="OZ17" s="265"/>
      <c r="PA17" s="265"/>
      <c r="PB17" s="265"/>
      <c r="PC17" s="230"/>
      <c r="PD17" s="262"/>
      <c r="PE17" s="262"/>
      <c r="PF17" s="262"/>
      <c r="PG17" s="359">
        <f t="shared" ref="PG17:PN17" si="272">SUM(PG24:PG26)</f>
        <v>0</v>
      </c>
      <c r="PH17" s="359">
        <f t="shared" si="272"/>
        <v>0</v>
      </c>
      <c r="PI17" s="359">
        <f t="shared" si="272"/>
        <v>0</v>
      </c>
      <c r="PJ17" s="359">
        <f t="shared" si="272"/>
        <v>0</v>
      </c>
      <c r="PK17" s="359">
        <f t="shared" si="272"/>
        <v>0</v>
      </c>
      <c r="PL17" s="359">
        <f t="shared" si="272"/>
        <v>0</v>
      </c>
      <c r="PM17" s="359">
        <f t="shared" si="272"/>
        <v>0</v>
      </c>
      <c r="PN17" s="359">
        <f t="shared" si="272"/>
        <v>0</v>
      </c>
      <c r="PO17" s="263"/>
      <c r="PP17" s="264"/>
      <c r="PQ17" s="264"/>
      <c r="PR17" s="264"/>
      <c r="PS17" s="264"/>
      <c r="PT17" s="264"/>
      <c r="PU17" s="266"/>
      <c r="PV17" s="257"/>
    </row>
    <row r="18" spans="2:438" ht="12.6" hidden="1" customHeight="1" outlineLevel="2">
      <c r="B18" s="579">
        <v>1</v>
      </c>
      <c r="C18" s="285" t="s">
        <v>29</v>
      </c>
      <c r="D18" s="285"/>
      <c r="E18" s="285"/>
      <c r="F18" s="285"/>
      <c r="G18" s="285"/>
      <c r="H18" s="271"/>
      <c r="I18" s="271"/>
      <c r="J18" s="271"/>
      <c r="K18" s="271"/>
      <c r="L18" s="271"/>
      <c r="M18" s="271"/>
      <c r="N18" s="272"/>
      <c r="O18" s="271"/>
      <c r="P18" s="271"/>
      <c r="Q18" s="271"/>
      <c r="R18" s="271"/>
      <c r="S18" s="271"/>
      <c r="T18" s="216"/>
      <c r="U18" s="276"/>
      <c r="V18" s="276"/>
      <c r="W18" s="276"/>
      <c r="X18" s="276"/>
      <c r="Y18" s="276"/>
      <c r="Z18" s="276"/>
      <c r="AA18" s="277"/>
      <c r="AB18" s="278"/>
      <c r="AC18" s="278"/>
      <c r="AD18" s="278"/>
      <c r="AE18" s="278"/>
      <c r="AF18" s="278"/>
      <c r="AG18" s="245"/>
      <c r="AH18" s="276"/>
      <c r="AI18" s="276"/>
      <c r="AJ18" s="276"/>
      <c r="AK18" s="276"/>
      <c r="AL18" s="276"/>
      <c r="AM18" s="276"/>
      <c r="AN18" s="277"/>
      <c r="AO18" s="278"/>
      <c r="AP18" s="278"/>
      <c r="AQ18" s="278"/>
      <c r="AR18" s="278"/>
      <c r="AS18" s="278"/>
      <c r="AT18" s="230"/>
      <c r="AU18" s="286"/>
      <c r="AV18" s="287"/>
      <c r="AW18" s="270"/>
      <c r="AX18" s="270"/>
      <c r="AY18" s="271"/>
      <c r="AZ18" s="271"/>
      <c r="BA18" s="271"/>
      <c r="BB18" s="271"/>
      <c r="BC18" s="271"/>
      <c r="BD18" s="271"/>
      <c r="BE18" s="272"/>
      <c r="BF18" s="271"/>
      <c r="BG18" s="271"/>
      <c r="BH18" s="271"/>
      <c r="BI18" s="271"/>
      <c r="BJ18" s="271"/>
      <c r="BK18" s="216"/>
      <c r="BO18" s="275"/>
      <c r="BP18" s="245"/>
      <c r="BQ18" s="245"/>
      <c r="BR18" s="245"/>
      <c r="BS18" s="245"/>
      <c r="BT18" s="245"/>
      <c r="BU18" s="245"/>
      <c r="BV18" s="245"/>
      <c r="BW18" s="245"/>
      <c r="BX18" s="254"/>
      <c r="BY18" s="254"/>
      <c r="BZ18" s="254"/>
      <c r="CA18" s="254"/>
      <c r="CB18" s="254"/>
      <c r="CC18" s="254"/>
      <c r="CD18" s="276"/>
      <c r="CE18" s="276"/>
      <c r="CF18" s="276"/>
      <c r="CG18" s="276"/>
      <c r="CH18" s="276"/>
      <c r="CI18" s="276"/>
      <c r="CJ18" s="277"/>
      <c r="CK18" s="278"/>
      <c r="CL18" s="278"/>
      <c r="CM18" s="278"/>
      <c r="CN18" s="278"/>
      <c r="CO18" s="278"/>
      <c r="CP18" s="230"/>
      <c r="CT18" s="275"/>
      <c r="CU18" s="245"/>
      <c r="CV18" s="245"/>
      <c r="CW18" s="245"/>
      <c r="CX18" s="245"/>
      <c r="CY18" s="245"/>
      <c r="CZ18" s="245"/>
      <c r="DA18" s="245"/>
      <c r="DB18" s="245"/>
      <c r="DC18" s="254"/>
      <c r="DD18" s="254"/>
      <c r="DE18" s="254"/>
      <c r="DF18" s="254"/>
      <c r="DG18" s="254"/>
      <c r="DH18" s="245"/>
      <c r="DI18" s="276"/>
      <c r="DJ18" s="276"/>
      <c r="DK18" s="276"/>
      <c r="DL18" s="276"/>
      <c r="DM18" s="276"/>
      <c r="DN18" s="276"/>
      <c r="DO18" s="277"/>
      <c r="DP18" s="278"/>
      <c r="DQ18" s="278"/>
      <c r="DR18" s="278"/>
      <c r="DS18" s="278"/>
      <c r="DT18" s="278"/>
      <c r="DU18" s="230"/>
      <c r="DY18" s="275"/>
      <c r="DZ18" s="245"/>
      <c r="EA18" s="245"/>
      <c r="EB18" s="245"/>
      <c r="EC18" s="245"/>
      <c r="ED18" s="245"/>
      <c r="EE18" s="245"/>
      <c r="EF18" s="245"/>
      <c r="EG18" s="245"/>
      <c r="EH18" s="254"/>
      <c r="EI18" s="254"/>
      <c r="EJ18" s="254"/>
      <c r="EK18" s="254"/>
      <c r="EL18" s="254"/>
      <c r="EM18" s="245"/>
      <c r="EN18" s="245"/>
      <c r="EO18" s="286"/>
      <c r="EP18" s="287"/>
      <c r="EQ18" s="270"/>
      <c r="ER18" s="270"/>
      <c r="ES18" s="271"/>
      <c r="ET18" s="271"/>
      <c r="EU18" s="271"/>
      <c r="EV18" s="271"/>
      <c r="EW18" s="271"/>
      <c r="EX18" s="271"/>
      <c r="EY18" s="272"/>
      <c r="EZ18" s="273"/>
      <c r="FA18" s="273"/>
      <c r="FB18" s="273"/>
      <c r="FC18" s="273"/>
      <c r="FD18" s="273"/>
      <c r="FE18" s="216"/>
      <c r="FJ18" s="245"/>
      <c r="FK18" s="245"/>
      <c r="FL18" s="245"/>
      <c r="FM18" s="245"/>
      <c r="FN18" s="245"/>
      <c r="FO18" s="245"/>
      <c r="FP18" s="245"/>
      <c r="FQ18" s="245"/>
      <c r="FR18" s="254"/>
      <c r="FS18" s="254"/>
      <c r="FT18" s="254"/>
      <c r="FU18" s="254"/>
      <c r="FV18" s="254"/>
      <c r="FW18" s="254"/>
      <c r="FX18" s="276"/>
      <c r="FY18" s="276"/>
      <c r="FZ18" s="276"/>
      <c r="GA18" s="276"/>
      <c r="GB18" s="276"/>
      <c r="GC18" s="276"/>
      <c r="GD18" s="277"/>
      <c r="GE18" s="278"/>
      <c r="GF18" s="278"/>
      <c r="GG18" s="278"/>
      <c r="GH18" s="278"/>
      <c r="GI18" s="278"/>
      <c r="GJ18" s="230"/>
      <c r="GK18" s="274"/>
      <c r="GL18" s="274"/>
      <c r="GM18" s="274"/>
      <c r="GN18" s="275"/>
      <c r="GO18" s="245"/>
      <c r="GP18" s="245"/>
      <c r="GQ18" s="245"/>
      <c r="GR18" s="245"/>
      <c r="GS18" s="245"/>
      <c r="GT18" s="245"/>
      <c r="GU18" s="245"/>
      <c r="GV18" s="245"/>
      <c r="GW18" s="254"/>
      <c r="GX18" s="254"/>
      <c r="GY18" s="254"/>
      <c r="GZ18" s="254"/>
      <c r="HA18" s="254"/>
      <c r="HB18" s="245"/>
      <c r="HC18" s="276"/>
      <c r="HD18" s="276"/>
      <c r="HE18" s="276"/>
      <c r="HF18" s="276"/>
      <c r="HG18" s="276"/>
      <c r="HH18" s="276"/>
      <c r="HI18" s="277"/>
      <c r="HJ18" s="278"/>
      <c r="HK18" s="278"/>
      <c r="HL18" s="278"/>
      <c r="HM18" s="278"/>
      <c r="HN18" s="278"/>
      <c r="HO18" s="230"/>
      <c r="HP18" s="274"/>
      <c r="HQ18" s="274"/>
      <c r="HR18" s="274"/>
      <c r="HS18" s="275"/>
      <c r="HT18" s="245"/>
      <c r="HU18" s="245"/>
      <c r="HV18" s="245"/>
      <c r="HW18" s="245"/>
      <c r="HX18" s="245"/>
      <c r="HY18" s="245"/>
      <c r="HZ18" s="245"/>
      <c r="IA18" s="245"/>
      <c r="IB18" s="254"/>
      <c r="IC18" s="254"/>
      <c r="ID18" s="254"/>
      <c r="IE18" s="254"/>
      <c r="IF18" s="254"/>
      <c r="IG18" s="245"/>
      <c r="IH18" s="245"/>
      <c r="II18" s="286"/>
      <c r="IJ18" s="287"/>
      <c r="IK18" s="270"/>
      <c r="IL18" s="270"/>
      <c r="IM18" s="271"/>
      <c r="IN18" s="271"/>
      <c r="IO18" s="271"/>
      <c r="IP18" s="271"/>
      <c r="IQ18" s="271"/>
      <c r="IR18" s="271"/>
      <c r="IS18" s="272"/>
      <c r="IT18" s="271"/>
      <c r="IU18" s="271"/>
      <c r="IV18" s="271"/>
      <c r="IW18" s="271"/>
      <c r="IX18" s="271"/>
      <c r="IY18" s="230"/>
      <c r="IZ18" s="274"/>
      <c r="JA18" s="274"/>
      <c r="JB18" s="274"/>
      <c r="JC18" s="275"/>
      <c r="JD18" s="245"/>
      <c r="JE18" s="245"/>
      <c r="JF18" s="245"/>
      <c r="JG18" s="245"/>
      <c r="JH18" s="245"/>
      <c r="JI18" s="245"/>
      <c r="JJ18" s="245"/>
      <c r="JK18" s="245"/>
      <c r="JL18" s="254"/>
      <c r="JM18" s="254"/>
      <c r="JN18" s="254"/>
      <c r="JO18" s="254"/>
      <c r="JP18" s="254"/>
      <c r="JQ18" s="254"/>
      <c r="JR18" s="276"/>
      <c r="JS18" s="276"/>
      <c r="JT18" s="276"/>
      <c r="JU18" s="276"/>
      <c r="JV18" s="276"/>
      <c r="JW18" s="276"/>
      <c r="JX18" s="277"/>
      <c r="JY18" s="278"/>
      <c r="JZ18" s="278"/>
      <c r="KA18" s="278"/>
      <c r="KB18" s="278"/>
      <c r="KC18" s="278"/>
      <c r="KD18" s="230"/>
      <c r="KE18" s="274"/>
      <c r="KF18" s="274"/>
      <c r="KG18" s="274"/>
      <c r="KH18" s="275"/>
      <c r="KI18" s="245"/>
      <c r="KJ18" s="245"/>
      <c r="KK18" s="245"/>
      <c r="KL18" s="245"/>
      <c r="KM18" s="245"/>
      <c r="KN18" s="245"/>
      <c r="KO18" s="245"/>
      <c r="KP18" s="245"/>
      <c r="KQ18" s="254"/>
      <c r="KR18" s="254"/>
      <c r="KS18" s="254"/>
      <c r="KT18" s="254"/>
      <c r="KU18" s="254"/>
      <c r="KV18" s="245"/>
      <c r="KW18" s="276"/>
      <c r="KX18" s="276"/>
      <c r="KY18" s="276"/>
      <c r="KZ18" s="276"/>
      <c r="LA18" s="276"/>
      <c r="LB18" s="276"/>
      <c r="LC18" s="277"/>
      <c r="LD18" s="278"/>
      <c r="LE18" s="278"/>
      <c r="LF18" s="278"/>
      <c r="LG18" s="278"/>
      <c r="LH18" s="278"/>
      <c r="LI18" s="230"/>
      <c r="LJ18" s="274"/>
      <c r="LK18" s="274"/>
      <c r="LL18" s="274"/>
      <c r="LM18" s="275"/>
      <c r="LN18" s="245"/>
      <c r="LO18" s="245"/>
      <c r="LP18" s="245"/>
      <c r="LQ18" s="245"/>
      <c r="LR18" s="245"/>
      <c r="LS18" s="245"/>
      <c r="LT18" s="245"/>
      <c r="LU18" s="245"/>
      <c r="LV18" s="254"/>
      <c r="LW18" s="254"/>
      <c r="LX18" s="254"/>
      <c r="LY18" s="254"/>
      <c r="LZ18" s="254"/>
      <c r="MA18" s="245"/>
      <c r="MB18" s="245"/>
      <c r="MC18" s="286"/>
      <c r="MD18" s="287"/>
      <c r="ME18" s="270"/>
      <c r="MF18" s="270"/>
      <c r="MG18" s="271"/>
      <c r="MH18" s="271"/>
      <c r="MI18" s="271"/>
      <c r="MJ18" s="271"/>
      <c r="MK18" s="271"/>
      <c r="ML18" s="271"/>
      <c r="MM18" s="272"/>
      <c r="MN18" s="271"/>
      <c r="MO18" s="271"/>
      <c r="MP18" s="271"/>
      <c r="MQ18" s="271"/>
      <c r="MR18" s="271"/>
      <c r="MS18" s="230"/>
      <c r="MT18" s="274"/>
      <c r="MU18" s="274"/>
      <c r="MV18" s="274"/>
      <c r="MW18" s="275"/>
      <c r="MX18" s="245"/>
      <c r="MY18" s="245"/>
      <c r="MZ18" s="245"/>
      <c r="NA18" s="245"/>
      <c r="NB18" s="245"/>
      <c r="NC18" s="245"/>
      <c r="ND18" s="245"/>
      <c r="NE18" s="245"/>
      <c r="NF18" s="254"/>
      <c r="NG18" s="254"/>
      <c r="NH18" s="254"/>
      <c r="NI18" s="254"/>
      <c r="NJ18" s="254"/>
      <c r="NK18" s="254"/>
      <c r="NL18" s="276"/>
      <c r="NM18" s="276"/>
      <c r="NN18" s="276"/>
      <c r="NO18" s="276"/>
      <c r="NP18" s="276"/>
      <c r="NQ18" s="276"/>
      <c r="NR18" s="277"/>
      <c r="NS18" s="278"/>
      <c r="NT18" s="278"/>
      <c r="NU18" s="278"/>
      <c r="NV18" s="278"/>
      <c r="NW18" s="278"/>
      <c r="NX18" s="230"/>
      <c r="NY18" s="274"/>
      <c r="NZ18" s="274"/>
      <c r="OA18" s="274"/>
      <c r="OB18" s="275"/>
      <c r="OC18" s="245"/>
      <c r="OD18" s="245"/>
      <c r="OE18" s="245"/>
      <c r="OF18" s="245"/>
      <c r="OG18" s="245"/>
      <c r="OH18" s="245"/>
      <c r="OI18" s="245"/>
      <c r="OJ18" s="245"/>
      <c r="OK18" s="254"/>
      <c r="OL18" s="254"/>
      <c r="OM18" s="254"/>
      <c r="ON18" s="254"/>
      <c r="OO18" s="254"/>
      <c r="OP18" s="245"/>
      <c r="OQ18" s="276"/>
      <c r="OR18" s="276"/>
      <c r="OS18" s="276"/>
      <c r="OT18" s="276"/>
      <c r="OU18" s="276"/>
      <c r="OV18" s="276"/>
      <c r="OW18" s="277"/>
      <c r="OX18" s="278"/>
      <c r="OY18" s="278"/>
      <c r="OZ18" s="278"/>
      <c r="PA18" s="278"/>
      <c r="PB18" s="278"/>
      <c r="PC18" s="230"/>
      <c r="PD18" s="274"/>
      <c r="PE18" s="274"/>
      <c r="PF18" s="274"/>
      <c r="PG18" s="275"/>
      <c r="PH18" s="245"/>
      <c r="PI18" s="245"/>
      <c r="PJ18" s="245"/>
      <c r="PK18" s="245"/>
      <c r="PL18" s="245"/>
      <c r="PM18" s="245"/>
      <c r="PN18" s="245"/>
      <c r="PO18" s="245"/>
      <c r="PP18" s="254"/>
      <c r="PQ18" s="254"/>
      <c r="PR18" s="254"/>
      <c r="PS18" s="254"/>
      <c r="PT18" s="254"/>
      <c r="PU18" s="245"/>
      <c r="PV18" s="286"/>
    </row>
    <row r="19" spans="2:438" ht="12.6" hidden="1" customHeight="1" outlineLevel="2">
      <c r="B19" s="579">
        <v>2</v>
      </c>
      <c r="C19" s="285" t="s">
        <v>30</v>
      </c>
      <c r="D19" s="285"/>
      <c r="E19" s="285"/>
      <c r="F19" s="285"/>
      <c r="G19" s="285"/>
      <c r="H19" s="271"/>
      <c r="I19" s="271"/>
      <c r="J19" s="271"/>
      <c r="K19" s="271"/>
      <c r="L19" s="271"/>
      <c r="M19" s="271"/>
      <c r="N19" s="272"/>
      <c r="O19" s="271"/>
      <c r="P19" s="271"/>
      <c r="Q19" s="271"/>
      <c r="R19" s="271"/>
      <c r="S19" s="271"/>
      <c r="T19" s="216"/>
      <c r="U19" s="276"/>
      <c r="V19" s="276"/>
      <c r="W19" s="276"/>
      <c r="X19" s="276"/>
      <c r="Y19" s="276"/>
      <c r="Z19" s="276"/>
      <c r="AA19" s="277"/>
      <c r="AB19" s="278"/>
      <c r="AC19" s="278"/>
      <c r="AD19" s="278"/>
      <c r="AE19" s="278"/>
      <c r="AF19" s="278"/>
      <c r="AG19" s="245"/>
      <c r="AH19" s="276"/>
      <c r="AI19" s="276"/>
      <c r="AJ19" s="276"/>
      <c r="AK19" s="276"/>
      <c r="AL19" s="276"/>
      <c r="AM19" s="276"/>
      <c r="AN19" s="277"/>
      <c r="AO19" s="278"/>
      <c r="AP19" s="278"/>
      <c r="AQ19" s="278"/>
      <c r="AR19" s="278"/>
      <c r="AS19" s="278"/>
      <c r="AT19" s="230"/>
      <c r="AU19" s="286"/>
      <c r="AV19" s="287"/>
      <c r="AW19" s="270"/>
      <c r="AX19" s="270"/>
      <c r="AY19" s="271"/>
      <c r="AZ19" s="271"/>
      <c r="BA19" s="271"/>
      <c r="BB19" s="271"/>
      <c r="BC19" s="271"/>
      <c r="BD19" s="271"/>
      <c r="BE19" s="272"/>
      <c r="BF19" s="271"/>
      <c r="BG19" s="271"/>
      <c r="BH19" s="271"/>
      <c r="BI19" s="271"/>
      <c r="BJ19" s="271"/>
      <c r="BK19" s="216"/>
      <c r="BO19" s="275"/>
      <c r="BP19" s="245"/>
      <c r="BQ19" s="245"/>
      <c r="BR19" s="245"/>
      <c r="BS19" s="245"/>
      <c r="BT19" s="245"/>
      <c r="BU19" s="245"/>
      <c r="BV19" s="245"/>
      <c r="BW19" s="245"/>
      <c r="BX19" s="254"/>
      <c r="BY19" s="254"/>
      <c r="BZ19" s="254"/>
      <c r="CA19" s="254"/>
      <c r="CB19" s="254"/>
      <c r="CC19" s="254"/>
      <c r="CD19" s="276"/>
      <c r="CE19" s="276"/>
      <c r="CF19" s="276"/>
      <c r="CG19" s="276"/>
      <c r="CH19" s="276"/>
      <c r="CI19" s="276"/>
      <c r="CJ19" s="277"/>
      <c r="CK19" s="278"/>
      <c r="CL19" s="278"/>
      <c r="CM19" s="278"/>
      <c r="CN19" s="278"/>
      <c r="CO19" s="278"/>
      <c r="CP19" s="230"/>
      <c r="CT19" s="275"/>
      <c r="CU19" s="245"/>
      <c r="CV19" s="245"/>
      <c r="CW19" s="245"/>
      <c r="CX19" s="245"/>
      <c r="CY19" s="245"/>
      <c r="CZ19" s="245"/>
      <c r="DA19" s="245"/>
      <c r="DB19" s="245"/>
      <c r="DC19" s="254"/>
      <c r="DD19" s="254"/>
      <c r="DE19" s="254"/>
      <c r="DF19" s="254"/>
      <c r="DG19" s="254"/>
      <c r="DH19" s="245"/>
      <c r="DI19" s="276"/>
      <c r="DJ19" s="276"/>
      <c r="DK19" s="276"/>
      <c r="DL19" s="276"/>
      <c r="DM19" s="276"/>
      <c r="DN19" s="276"/>
      <c r="DO19" s="277"/>
      <c r="DP19" s="278"/>
      <c r="DQ19" s="278"/>
      <c r="DR19" s="278"/>
      <c r="DS19" s="278"/>
      <c r="DT19" s="278"/>
      <c r="DU19" s="230"/>
      <c r="DY19" s="275"/>
      <c r="DZ19" s="245"/>
      <c r="EA19" s="245"/>
      <c r="EB19" s="245"/>
      <c r="EC19" s="245"/>
      <c r="ED19" s="245"/>
      <c r="EE19" s="245"/>
      <c r="EF19" s="245"/>
      <c r="EG19" s="245"/>
      <c r="EH19" s="254"/>
      <c r="EI19" s="254"/>
      <c r="EJ19" s="254"/>
      <c r="EK19" s="254"/>
      <c r="EL19" s="254"/>
      <c r="EM19" s="245"/>
      <c r="EN19" s="245"/>
      <c r="EO19" s="286"/>
      <c r="EP19" s="287"/>
      <c r="EQ19" s="270"/>
      <c r="ER19" s="270"/>
      <c r="ES19" s="271"/>
      <c r="ET19" s="271"/>
      <c r="EU19" s="271"/>
      <c r="EV19" s="271"/>
      <c r="EW19" s="271"/>
      <c r="EX19" s="271"/>
      <c r="EY19" s="272"/>
      <c r="EZ19" s="273"/>
      <c r="FA19" s="273"/>
      <c r="FB19" s="273"/>
      <c r="FC19" s="273"/>
      <c r="FD19" s="273"/>
      <c r="FE19" s="216"/>
      <c r="FJ19" s="245"/>
      <c r="FK19" s="245"/>
      <c r="FL19" s="245"/>
      <c r="FM19" s="245"/>
      <c r="FN19" s="245"/>
      <c r="FO19" s="245"/>
      <c r="FP19" s="245"/>
      <c r="FQ19" s="245"/>
      <c r="FR19" s="254"/>
      <c r="FS19" s="254"/>
      <c r="FT19" s="254"/>
      <c r="FU19" s="254"/>
      <c r="FV19" s="254"/>
      <c r="FW19" s="254"/>
      <c r="FX19" s="276"/>
      <c r="FY19" s="276"/>
      <c r="FZ19" s="276"/>
      <c r="GA19" s="276"/>
      <c r="GB19" s="276"/>
      <c r="GC19" s="276"/>
      <c r="GD19" s="277"/>
      <c r="GE19" s="278"/>
      <c r="GF19" s="278"/>
      <c r="GG19" s="278"/>
      <c r="GH19" s="278"/>
      <c r="GI19" s="278"/>
      <c r="GJ19" s="230"/>
      <c r="GK19" s="274"/>
      <c r="GL19" s="274"/>
      <c r="GM19" s="274"/>
      <c r="GN19" s="275"/>
      <c r="GO19" s="245"/>
      <c r="GP19" s="245"/>
      <c r="GQ19" s="245"/>
      <c r="GR19" s="245"/>
      <c r="GS19" s="245"/>
      <c r="GT19" s="245"/>
      <c r="GU19" s="245"/>
      <c r="GV19" s="245"/>
      <c r="GW19" s="254"/>
      <c r="GX19" s="254"/>
      <c r="GY19" s="254"/>
      <c r="GZ19" s="254"/>
      <c r="HA19" s="254"/>
      <c r="HB19" s="245"/>
      <c r="HC19" s="276"/>
      <c r="HD19" s="276"/>
      <c r="HE19" s="276"/>
      <c r="HF19" s="276"/>
      <c r="HG19" s="276"/>
      <c r="HH19" s="276"/>
      <c r="HI19" s="277"/>
      <c r="HJ19" s="278"/>
      <c r="HK19" s="278"/>
      <c r="HL19" s="278"/>
      <c r="HM19" s="278"/>
      <c r="HN19" s="278"/>
      <c r="HO19" s="230"/>
      <c r="HP19" s="274"/>
      <c r="HQ19" s="274"/>
      <c r="HR19" s="274"/>
      <c r="HS19" s="275"/>
      <c r="HT19" s="245"/>
      <c r="HU19" s="245"/>
      <c r="HV19" s="245"/>
      <c r="HW19" s="245"/>
      <c r="HX19" s="245"/>
      <c r="HY19" s="245"/>
      <c r="HZ19" s="245"/>
      <c r="IA19" s="245"/>
      <c r="IB19" s="254"/>
      <c r="IC19" s="254"/>
      <c r="ID19" s="254"/>
      <c r="IE19" s="254"/>
      <c r="IF19" s="254"/>
      <c r="IG19" s="245"/>
      <c r="IH19" s="245"/>
      <c r="II19" s="286"/>
      <c r="IJ19" s="287"/>
      <c r="IK19" s="270"/>
      <c r="IL19" s="270"/>
      <c r="IM19" s="271"/>
      <c r="IN19" s="271"/>
      <c r="IO19" s="271"/>
      <c r="IP19" s="271"/>
      <c r="IQ19" s="271"/>
      <c r="IR19" s="271"/>
      <c r="IS19" s="272"/>
      <c r="IT19" s="271"/>
      <c r="IU19" s="271"/>
      <c r="IV19" s="271"/>
      <c r="IW19" s="271"/>
      <c r="IX19" s="271"/>
      <c r="IY19" s="230"/>
      <c r="IZ19" s="274"/>
      <c r="JA19" s="274"/>
      <c r="JB19" s="274"/>
      <c r="JC19" s="275"/>
      <c r="JD19" s="245"/>
      <c r="JE19" s="245"/>
      <c r="JF19" s="245"/>
      <c r="JG19" s="245"/>
      <c r="JH19" s="245"/>
      <c r="JI19" s="245"/>
      <c r="JJ19" s="245"/>
      <c r="JK19" s="245"/>
      <c r="JL19" s="254"/>
      <c r="JM19" s="254"/>
      <c r="JN19" s="254"/>
      <c r="JO19" s="254"/>
      <c r="JP19" s="254"/>
      <c r="JQ19" s="254"/>
      <c r="JR19" s="276"/>
      <c r="JS19" s="276"/>
      <c r="JT19" s="276"/>
      <c r="JU19" s="276"/>
      <c r="JV19" s="276"/>
      <c r="JW19" s="276"/>
      <c r="JX19" s="277"/>
      <c r="JY19" s="278"/>
      <c r="JZ19" s="278"/>
      <c r="KA19" s="278"/>
      <c r="KB19" s="278"/>
      <c r="KC19" s="278"/>
      <c r="KD19" s="230"/>
      <c r="KE19" s="274"/>
      <c r="KF19" s="274"/>
      <c r="KG19" s="274"/>
      <c r="KH19" s="275"/>
      <c r="KI19" s="245"/>
      <c r="KJ19" s="245"/>
      <c r="KK19" s="245"/>
      <c r="KL19" s="245"/>
      <c r="KM19" s="245"/>
      <c r="KN19" s="245"/>
      <c r="KO19" s="245"/>
      <c r="KP19" s="245"/>
      <c r="KQ19" s="254"/>
      <c r="KR19" s="254"/>
      <c r="KS19" s="254"/>
      <c r="KT19" s="254"/>
      <c r="KU19" s="254"/>
      <c r="KV19" s="245"/>
      <c r="KW19" s="276"/>
      <c r="KX19" s="276"/>
      <c r="KY19" s="276"/>
      <c r="KZ19" s="276"/>
      <c r="LA19" s="276"/>
      <c r="LB19" s="276"/>
      <c r="LC19" s="277"/>
      <c r="LD19" s="278"/>
      <c r="LE19" s="278"/>
      <c r="LF19" s="278"/>
      <c r="LG19" s="278"/>
      <c r="LH19" s="278"/>
      <c r="LI19" s="230"/>
      <c r="LJ19" s="274"/>
      <c r="LK19" s="274"/>
      <c r="LL19" s="274"/>
      <c r="LM19" s="275"/>
      <c r="LN19" s="245"/>
      <c r="LO19" s="245"/>
      <c r="LP19" s="245"/>
      <c r="LQ19" s="245"/>
      <c r="LR19" s="245"/>
      <c r="LS19" s="245"/>
      <c r="LT19" s="245"/>
      <c r="LU19" s="245"/>
      <c r="LV19" s="254"/>
      <c r="LW19" s="254"/>
      <c r="LX19" s="254"/>
      <c r="LY19" s="254"/>
      <c r="LZ19" s="254"/>
      <c r="MA19" s="245"/>
      <c r="MB19" s="245"/>
      <c r="MC19" s="286"/>
      <c r="MD19" s="287"/>
      <c r="ME19" s="270"/>
      <c r="MF19" s="270"/>
      <c r="MG19" s="271"/>
      <c r="MH19" s="271"/>
      <c r="MI19" s="271"/>
      <c r="MJ19" s="271"/>
      <c r="MK19" s="271"/>
      <c r="ML19" s="271"/>
      <c r="MM19" s="272"/>
      <c r="MN19" s="271"/>
      <c r="MO19" s="271"/>
      <c r="MP19" s="271"/>
      <c r="MQ19" s="271"/>
      <c r="MR19" s="271"/>
      <c r="MS19" s="230"/>
      <c r="MT19" s="274"/>
      <c r="MU19" s="274"/>
      <c r="MV19" s="274"/>
      <c r="MW19" s="275"/>
      <c r="MX19" s="245"/>
      <c r="MY19" s="245"/>
      <c r="MZ19" s="245"/>
      <c r="NA19" s="245"/>
      <c r="NB19" s="245"/>
      <c r="NC19" s="245"/>
      <c r="ND19" s="245"/>
      <c r="NE19" s="245"/>
      <c r="NF19" s="254"/>
      <c r="NG19" s="254"/>
      <c r="NH19" s="254"/>
      <c r="NI19" s="254"/>
      <c r="NJ19" s="254"/>
      <c r="NK19" s="254"/>
      <c r="NL19" s="276"/>
      <c r="NM19" s="276"/>
      <c r="NN19" s="276"/>
      <c r="NO19" s="276"/>
      <c r="NP19" s="276"/>
      <c r="NQ19" s="276"/>
      <c r="NR19" s="277"/>
      <c r="NS19" s="278"/>
      <c r="NT19" s="278"/>
      <c r="NU19" s="278"/>
      <c r="NV19" s="278"/>
      <c r="NW19" s="278"/>
      <c r="NX19" s="230"/>
      <c r="NY19" s="274"/>
      <c r="NZ19" s="274"/>
      <c r="OA19" s="274"/>
      <c r="OB19" s="275"/>
      <c r="OC19" s="245"/>
      <c r="OD19" s="245"/>
      <c r="OE19" s="245"/>
      <c r="OF19" s="245"/>
      <c r="OG19" s="245"/>
      <c r="OH19" s="245"/>
      <c r="OI19" s="245"/>
      <c r="OJ19" s="245"/>
      <c r="OK19" s="254"/>
      <c r="OL19" s="254"/>
      <c r="OM19" s="254"/>
      <c r="ON19" s="254"/>
      <c r="OO19" s="254"/>
      <c r="OP19" s="245"/>
      <c r="OQ19" s="276"/>
      <c r="OR19" s="276"/>
      <c r="OS19" s="276"/>
      <c r="OT19" s="276"/>
      <c r="OU19" s="276"/>
      <c r="OV19" s="276"/>
      <c r="OW19" s="277"/>
      <c r="OX19" s="278"/>
      <c r="OY19" s="278"/>
      <c r="OZ19" s="278"/>
      <c r="PA19" s="278"/>
      <c r="PB19" s="278"/>
      <c r="PC19" s="230"/>
      <c r="PD19" s="274"/>
      <c r="PE19" s="274"/>
      <c r="PF19" s="274"/>
      <c r="PG19" s="275"/>
      <c r="PH19" s="245"/>
      <c r="PI19" s="245"/>
      <c r="PJ19" s="245"/>
      <c r="PK19" s="245"/>
      <c r="PL19" s="245"/>
      <c r="PM19" s="245"/>
      <c r="PN19" s="245"/>
      <c r="PO19" s="245"/>
      <c r="PP19" s="254"/>
      <c r="PQ19" s="254"/>
      <c r="PR19" s="254"/>
      <c r="PS19" s="254"/>
      <c r="PT19" s="254"/>
      <c r="PU19" s="245"/>
      <c r="PV19" s="286"/>
    </row>
    <row r="20" spans="2:438" ht="12.6" hidden="1" customHeight="1" outlineLevel="2">
      <c r="B20" s="579">
        <v>3</v>
      </c>
      <c r="C20" s="285" t="s">
        <v>31</v>
      </c>
      <c r="D20" s="285"/>
      <c r="E20" s="285"/>
      <c r="F20" s="285"/>
      <c r="G20" s="285"/>
      <c r="H20" s="271"/>
      <c r="I20" s="271"/>
      <c r="J20" s="271"/>
      <c r="K20" s="271"/>
      <c r="L20" s="271"/>
      <c r="M20" s="271"/>
      <c r="N20" s="272"/>
      <c r="O20" s="271"/>
      <c r="P20" s="271"/>
      <c r="Q20" s="271"/>
      <c r="R20" s="271"/>
      <c r="S20" s="271"/>
      <c r="T20" s="216"/>
      <c r="U20" s="276"/>
      <c r="V20" s="276"/>
      <c r="W20" s="276"/>
      <c r="X20" s="276"/>
      <c r="Y20" s="276"/>
      <c r="Z20" s="276"/>
      <c r="AA20" s="277"/>
      <c r="AB20" s="278"/>
      <c r="AC20" s="278"/>
      <c r="AD20" s="278"/>
      <c r="AE20" s="278"/>
      <c r="AF20" s="278"/>
      <c r="AG20" s="245"/>
      <c r="AH20" s="276"/>
      <c r="AI20" s="276"/>
      <c r="AJ20" s="276"/>
      <c r="AK20" s="276"/>
      <c r="AL20" s="276"/>
      <c r="AM20" s="276"/>
      <c r="AN20" s="277"/>
      <c r="AO20" s="278"/>
      <c r="AP20" s="278"/>
      <c r="AQ20" s="278"/>
      <c r="AR20" s="278"/>
      <c r="AS20" s="278"/>
      <c r="AT20" s="230"/>
      <c r="AU20" s="286"/>
      <c r="AV20" s="287"/>
      <c r="AW20" s="270"/>
      <c r="AX20" s="270"/>
      <c r="AY20" s="271"/>
      <c r="AZ20" s="271"/>
      <c r="BA20" s="271"/>
      <c r="BB20" s="271"/>
      <c r="BC20" s="271"/>
      <c r="BD20" s="271"/>
      <c r="BE20" s="272"/>
      <c r="BF20" s="271"/>
      <c r="BG20" s="271"/>
      <c r="BH20" s="271"/>
      <c r="BI20" s="271"/>
      <c r="BJ20" s="271"/>
      <c r="BK20" s="216"/>
      <c r="BO20" s="275"/>
      <c r="BP20" s="245"/>
      <c r="BQ20" s="245"/>
      <c r="BR20" s="245"/>
      <c r="BS20" s="245"/>
      <c r="BT20" s="245"/>
      <c r="BU20" s="245"/>
      <c r="BV20" s="245"/>
      <c r="BW20" s="245"/>
      <c r="BX20" s="254"/>
      <c r="BY20" s="254"/>
      <c r="BZ20" s="254"/>
      <c r="CA20" s="254"/>
      <c r="CB20" s="254"/>
      <c r="CC20" s="254"/>
      <c r="CD20" s="276"/>
      <c r="CE20" s="276"/>
      <c r="CF20" s="276"/>
      <c r="CG20" s="276"/>
      <c r="CH20" s="276"/>
      <c r="CI20" s="276"/>
      <c r="CJ20" s="277"/>
      <c r="CK20" s="278"/>
      <c r="CL20" s="278"/>
      <c r="CM20" s="278"/>
      <c r="CN20" s="278"/>
      <c r="CO20" s="278"/>
      <c r="CP20" s="230"/>
      <c r="CT20" s="275"/>
      <c r="CU20" s="245"/>
      <c r="CV20" s="245"/>
      <c r="CW20" s="245"/>
      <c r="CX20" s="245"/>
      <c r="CY20" s="245"/>
      <c r="CZ20" s="245"/>
      <c r="DA20" s="245"/>
      <c r="DB20" s="245"/>
      <c r="DC20" s="254"/>
      <c r="DD20" s="254"/>
      <c r="DE20" s="254"/>
      <c r="DF20" s="254"/>
      <c r="DG20" s="254"/>
      <c r="DH20" s="245"/>
      <c r="DI20" s="276"/>
      <c r="DJ20" s="276"/>
      <c r="DK20" s="276"/>
      <c r="DL20" s="276"/>
      <c r="DM20" s="276"/>
      <c r="DN20" s="276"/>
      <c r="DO20" s="277"/>
      <c r="DP20" s="278"/>
      <c r="DQ20" s="278"/>
      <c r="DR20" s="278"/>
      <c r="DS20" s="278"/>
      <c r="DT20" s="278"/>
      <c r="DU20" s="230"/>
      <c r="DY20" s="275"/>
      <c r="DZ20" s="245"/>
      <c r="EA20" s="245"/>
      <c r="EB20" s="245"/>
      <c r="EC20" s="245"/>
      <c r="ED20" s="245"/>
      <c r="EE20" s="245"/>
      <c r="EF20" s="245"/>
      <c r="EG20" s="245"/>
      <c r="EH20" s="254"/>
      <c r="EI20" s="254"/>
      <c r="EJ20" s="254"/>
      <c r="EK20" s="254"/>
      <c r="EL20" s="254"/>
      <c r="EM20" s="245"/>
      <c r="EN20" s="245"/>
      <c r="EO20" s="286"/>
      <c r="EP20" s="287"/>
      <c r="EQ20" s="270"/>
      <c r="ER20" s="270"/>
      <c r="ES20" s="271"/>
      <c r="ET20" s="271"/>
      <c r="EU20" s="271"/>
      <c r="EV20" s="271"/>
      <c r="EW20" s="271"/>
      <c r="EX20" s="271"/>
      <c r="EY20" s="272"/>
      <c r="EZ20" s="273"/>
      <c r="FA20" s="273"/>
      <c r="FB20" s="273"/>
      <c r="FC20" s="273"/>
      <c r="FD20" s="273"/>
      <c r="FE20" s="216"/>
      <c r="FJ20" s="245"/>
      <c r="FK20" s="245"/>
      <c r="FL20" s="245"/>
      <c r="FM20" s="245"/>
      <c r="FN20" s="245"/>
      <c r="FO20" s="245"/>
      <c r="FP20" s="245"/>
      <c r="FQ20" s="245"/>
      <c r="FR20" s="254"/>
      <c r="FS20" s="254"/>
      <c r="FT20" s="254"/>
      <c r="FU20" s="254"/>
      <c r="FV20" s="254"/>
      <c r="FW20" s="254"/>
      <c r="FX20" s="276"/>
      <c r="FY20" s="276"/>
      <c r="FZ20" s="276"/>
      <c r="GA20" s="276"/>
      <c r="GB20" s="276"/>
      <c r="GC20" s="276"/>
      <c r="GD20" s="277"/>
      <c r="GE20" s="278"/>
      <c r="GF20" s="278"/>
      <c r="GG20" s="278"/>
      <c r="GH20" s="278"/>
      <c r="GI20" s="278"/>
      <c r="GJ20" s="230"/>
      <c r="GK20" s="274"/>
      <c r="GL20" s="274"/>
      <c r="GM20" s="274"/>
      <c r="GN20" s="275"/>
      <c r="GO20" s="245"/>
      <c r="GP20" s="245"/>
      <c r="GQ20" s="245"/>
      <c r="GR20" s="245"/>
      <c r="GS20" s="245"/>
      <c r="GT20" s="245"/>
      <c r="GU20" s="245"/>
      <c r="GV20" s="245"/>
      <c r="GW20" s="254"/>
      <c r="GX20" s="254"/>
      <c r="GY20" s="254"/>
      <c r="GZ20" s="254"/>
      <c r="HA20" s="254"/>
      <c r="HB20" s="245"/>
      <c r="HC20" s="276"/>
      <c r="HD20" s="276"/>
      <c r="HE20" s="276"/>
      <c r="HF20" s="276"/>
      <c r="HG20" s="276"/>
      <c r="HH20" s="276"/>
      <c r="HI20" s="277"/>
      <c r="HJ20" s="278"/>
      <c r="HK20" s="278"/>
      <c r="HL20" s="278"/>
      <c r="HM20" s="278"/>
      <c r="HN20" s="278"/>
      <c r="HO20" s="230"/>
      <c r="HP20" s="274"/>
      <c r="HQ20" s="274"/>
      <c r="HR20" s="274"/>
      <c r="HS20" s="275"/>
      <c r="HT20" s="245"/>
      <c r="HU20" s="245"/>
      <c r="HV20" s="245"/>
      <c r="HW20" s="245"/>
      <c r="HX20" s="245"/>
      <c r="HY20" s="245"/>
      <c r="HZ20" s="245"/>
      <c r="IA20" s="245"/>
      <c r="IB20" s="254"/>
      <c r="IC20" s="254"/>
      <c r="ID20" s="254"/>
      <c r="IE20" s="254"/>
      <c r="IF20" s="254"/>
      <c r="IG20" s="245"/>
      <c r="IH20" s="245"/>
      <c r="II20" s="286"/>
      <c r="IJ20" s="287"/>
      <c r="IK20" s="270"/>
      <c r="IL20" s="270"/>
      <c r="IM20" s="271"/>
      <c r="IN20" s="271"/>
      <c r="IO20" s="271"/>
      <c r="IP20" s="271"/>
      <c r="IQ20" s="271"/>
      <c r="IR20" s="271"/>
      <c r="IS20" s="272"/>
      <c r="IT20" s="271"/>
      <c r="IU20" s="271"/>
      <c r="IV20" s="271"/>
      <c r="IW20" s="271"/>
      <c r="IX20" s="271"/>
      <c r="IY20" s="230"/>
      <c r="IZ20" s="274"/>
      <c r="JA20" s="274"/>
      <c r="JB20" s="274"/>
      <c r="JC20" s="275"/>
      <c r="JD20" s="245"/>
      <c r="JE20" s="245"/>
      <c r="JF20" s="245"/>
      <c r="JG20" s="245"/>
      <c r="JH20" s="245"/>
      <c r="JI20" s="245"/>
      <c r="JJ20" s="245"/>
      <c r="JK20" s="245"/>
      <c r="JL20" s="254"/>
      <c r="JM20" s="254"/>
      <c r="JN20" s="254"/>
      <c r="JO20" s="254"/>
      <c r="JP20" s="254"/>
      <c r="JQ20" s="254"/>
      <c r="JR20" s="276"/>
      <c r="JS20" s="276"/>
      <c r="JT20" s="276"/>
      <c r="JU20" s="276"/>
      <c r="JV20" s="276"/>
      <c r="JW20" s="276"/>
      <c r="JX20" s="277"/>
      <c r="JY20" s="278"/>
      <c r="JZ20" s="278"/>
      <c r="KA20" s="278"/>
      <c r="KB20" s="278"/>
      <c r="KC20" s="278"/>
      <c r="KD20" s="230"/>
      <c r="KE20" s="274"/>
      <c r="KF20" s="274"/>
      <c r="KG20" s="274"/>
      <c r="KH20" s="275"/>
      <c r="KI20" s="245"/>
      <c r="KJ20" s="245"/>
      <c r="KK20" s="245"/>
      <c r="KL20" s="245"/>
      <c r="KM20" s="245"/>
      <c r="KN20" s="245"/>
      <c r="KO20" s="245"/>
      <c r="KP20" s="245"/>
      <c r="KQ20" s="254"/>
      <c r="KR20" s="254"/>
      <c r="KS20" s="254"/>
      <c r="KT20" s="254"/>
      <c r="KU20" s="254"/>
      <c r="KV20" s="245"/>
      <c r="KW20" s="276"/>
      <c r="KX20" s="276"/>
      <c r="KY20" s="276"/>
      <c r="KZ20" s="276"/>
      <c r="LA20" s="276"/>
      <c r="LB20" s="276"/>
      <c r="LC20" s="277"/>
      <c r="LD20" s="278"/>
      <c r="LE20" s="278"/>
      <c r="LF20" s="278"/>
      <c r="LG20" s="278"/>
      <c r="LH20" s="278"/>
      <c r="LI20" s="230"/>
      <c r="LJ20" s="274"/>
      <c r="LK20" s="274"/>
      <c r="LL20" s="274"/>
      <c r="LM20" s="275"/>
      <c r="LN20" s="245"/>
      <c r="LO20" s="245"/>
      <c r="LP20" s="245"/>
      <c r="LQ20" s="245"/>
      <c r="LR20" s="245"/>
      <c r="LS20" s="245"/>
      <c r="LT20" s="245"/>
      <c r="LU20" s="245"/>
      <c r="LV20" s="254"/>
      <c r="LW20" s="254"/>
      <c r="LX20" s="254"/>
      <c r="LY20" s="254"/>
      <c r="LZ20" s="254"/>
      <c r="MA20" s="245"/>
      <c r="MB20" s="245"/>
      <c r="MC20" s="286"/>
      <c r="MD20" s="287"/>
      <c r="ME20" s="270"/>
      <c r="MF20" s="270"/>
      <c r="MG20" s="271"/>
      <c r="MH20" s="271"/>
      <c r="MI20" s="271"/>
      <c r="MJ20" s="271"/>
      <c r="MK20" s="271"/>
      <c r="ML20" s="271"/>
      <c r="MM20" s="272"/>
      <c r="MN20" s="271"/>
      <c r="MO20" s="271"/>
      <c r="MP20" s="271"/>
      <c r="MQ20" s="271"/>
      <c r="MR20" s="271"/>
      <c r="MS20" s="230"/>
      <c r="MT20" s="274"/>
      <c r="MU20" s="274"/>
      <c r="MV20" s="274"/>
      <c r="MW20" s="275"/>
      <c r="MX20" s="245"/>
      <c r="MY20" s="245"/>
      <c r="MZ20" s="245"/>
      <c r="NA20" s="245"/>
      <c r="NB20" s="245"/>
      <c r="NC20" s="245"/>
      <c r="ND20" s="245"/>
      <c r="NE20" s="245"/>
      <c r="NF20" s="254"/>
      <c r="NG20" s="254"/>
      <c r="NH20" s="254"/>
      <c r="NI20" s="254"/>
      <c r="NJ20" s="254"/>
      <c r="NK20" s="254"/>
      <c r="NL20" s="276"/>
      <c r="NM20" s="276"/>
      <c r="NN20" s="276"/>
      <c r="NO20" s="276"/>
      <c r="NP20" s="276"/>
      <c r="NQ20" s="276"/>
      <c r="NR20" s="277"/>
      <c r="NS20" s="278"/>
      <c r="NT20" s="278"/>
      <c r="NU20" s="278"/>
      <c r="NV20" s="278"/>
      <c r="NW20" s="278"/>
      <c r="NX20" s="230"/>
      <c r="NY20" s="274"/>
      <c r="NZ20" s="274"/>
      <c r="OA20" s="274"/>
      <c r="OB20" s="275"/>
      <c r="OC20" s="245"/>
      <c r="OD20" s="245"/>
      <c r="OE20" s="245"/>
      <c r="OF20" s="245"/>
      <c r="OG20" s="245"/>
      <c r="OH20" s="245"/>
      <c r="OI20" s="245"/>
      <c r="OJ20" s="245"/>
      <c r="OK20" s="254"/>
      <c r="OL20" s="254"/>
      <c r="OM20" s="254"/>
      <c r="ON20" s="254"/>
      <c r="OO20" s="254"/>
      <c r="OP20" s="245"/>
      <c r="OQ20" s="276"/>
      <c r="OR20" s="276"/>
      <c r="OS20" s="276"/>
      <c r="OT20" s="276"/>
      <c r="OU20" s="276"/>
      <c r="OV20" s="276"/>
      <c r="OW20" s="277"/>
      <c r="OX20" s="278"/>
      <c r="OY20" s="278"/>
      <c r="OZ20" s="278"/>
      <c r="PA20" s="278"/>
      <c r="PB20" s="278"/>
      <c r="PC20" s="230"/>
      <c r="PD20" s="274"/>
      <c r="PE20" s="274"/>
      <c r="PF20" s="274"/>
      <c r="PG20" s="275"/>
      <c r="PH20" s="245"/>
      <c r="PI20" s="245"/>
      <c r="PJ20" s="245"/>
      <c r="PK20" s="245"/>
      <c r="PL20" s="245"/>
      <c r="PM20" s="245"/>
      <c r="PN20" s="245"/>
      <c r="PO20" s="245"/>
      <c r="PP20" s="254"/>
      <c r="PQ20" s="254"/>
      <c r="PR20" s="254"/>
      <c r="PS20" s="254"/>
      <c r="PT20" s="254"/>
      <c r="PU20" s="245"/>
      <c r="PV20" s="286"/>
    </row>
    <row r="21" spans="2:438" ht="12.6" hidden="1" customHeight="1" outlineLevel="2">
      <c r="B21" s="579">
        <v>4</v>
      </c>
      <c r="C21" s="285" t="s">
        <v>32</v>
      </c>
      <c r="D21" s="285"/>
      <c r="E21" s="285"/>
      <c r="F21" s="285"/>
      <c r="G21" s="285"/>
      <c r="H21" s="271"/>
      <c r="I21" s="271"/>
      <c r="J21" s="271"/>
      <c r="K21" s="271"/>
      <c r="L21" s="271"/>
      <c r="M21" s="271"/>
      <c r="N21" s="272"/>
      <c r="O21" s="271"/>
      <c r="P21" s="271"/>
      <c r="Q21" s="271"/>
      <c r="R21" s="271"/>
      <c r="S21" s="271"/>
      <c r="T21" s="216"/>
      <c r="U21" s="276"/>
      <c r="V21" s="276"/>
      <c r="W21" s="276"/>
      <c r="X21" s="276"/>
      <c r="Y21" s="276"/>
      <c r="Z21" s="276"/>
      <c r="AA21" s="277"/>
      <c r="AB21" s="278"/>
      <c r="AC21" s="278"/>
      <c r="AD21" s="278"/>
      <c r="AE21" s="278"/>
      <c r="AF21" s="278"/>
      <c r="AG21" s="245"/>
      <c r="AH21" s="276"/>
      <c r="AI21" s="276"/>
      <c r="AJ21" s="276"/>
      <c r="AK21" s="276"/>
      <c r="AL21" s="276"/>
      <c r="AM21" s="276"/>
      <c r="AN21" s="277"/>
      <c r="AO21" s="278"/>
      <c r="AP21" s="278"/>
      <c r="AQ21" s="278"/>
      <c r="AR21" s="278"/>
      <c r="AS21" s="278"/>
      <c r="AT21" s="230"/>
      <c r="AU21" s="286"/>
      <c r="AV21" s="287"/>
      <c r="AW21" s="270"/>
      <c r="AX21" s="270"/>
      <c r="AY21" s="271"/>
      <c r="AZ21" s="271"/>
      <c r="BA21" s="271"/>
      <c r="BB21" s="271"/>
      <c r="BC21" s="271"/>
      <c r="BD21" s="271"/>
      <c r="BE21" s="272"/>
      <c r="BF21" s="271"/>
      <c r="BG21" s="271"/>
      <c r="BH21" s="271"/>
      <c r="BI21" s="271"/>
      <c r="BJ21" s="271"/>
      <c r="BK21" s="216"/>
      <c r="BO21" s="275"/>
      <c r="BP21" s="245"/>
      <c r="BQ21" s="245"/>
      <c r="BR21" s="245"/>
      <c r="BS21" s="245"/>
      <c r="BT21" s="245"/>
      <c r="BU21" s="245"/>
      <c r="BV21" s="245"/>
      <c r="BW21" s="245"/>
      <c r="BX21" s="254"/>
      <c r="BY21" s="254"/>
      <c r="BZ21" s="254"/>
      <c r="CA21" s="254"/>
      <c r="CB21" s="254"/>
      <c r="CC21" s="254"/>
      <c r="CD21" s="276"/>
      <c r="CE21" s="276"/>
      <c r="CF21" s="276"/>
      <c r="CG21" s="276"/>
      <c r="CH21" s="276"/>
      <c r="CI21" s="276"/>
      <c r="CJ21" s="277"/>
      <c r="CK21" s="278"/>
      <c r="CL21" s="278"/>
      <c r="CM21" s="278"/>
      <c r="CN21" s="278"/>
      <c r="CO21" s="278"/>
      <c r="CP21" s="230"/>
      <c r="CT21" s="275"/>
      <c r="CU21" s="245"/>
      <c r="CV21" s="245"/>
      <c r="CW21" s="245"/>
      <c r="CX21" s="245"/>
      <c r="CY21" s="245"/>
      <c r="CZ21" s="245"/>
      <c r="DA21" s="245"/>
      <c r="DB21" s="245"/>
      <c r="DC21" s="254"/>
      <c r="DD21" s="254"/>
      <c r="DE21" s="254"/>
      <c r="DF21" s="254"/>
      <c r="DG21" s="254"/>
      <c r="DH21" s="245"/>
      <c r="DI21" s="276"/>
      <c r="DJ21" s="276"/>
      <c r="DK21" s="276"/>
      <c r="DL21" s="276"/>
      <c r="DM21" s="276"/>
      <c r="DN21" s="276"/>
      <c r="DO21" s="277"/>
      <c r="DP21" s="278"/>
      <c r="DQ21" s="278"/>
      <c r="DR21" s="278"/>
      <c r="DS21" s="278"/>
      <c r="DT21" s="278"/>
      <c r="DU21" s="230"/>
      <c r="DY21" s="275"/>
      <c r="DZ21" s="245"/>
      <c r="EA21" s="245"/>
      <c r="EB21" s="245"/>
      <c r="EC21" s="245"/>
      <c r="ED21" s="245"/>
      <c r="EE21" s="245"/>
      <c r="EF21" s="245"/>
      <c r="EG21" s="245"/>
      <c r="EH21" s="254"/>
      <c r="EI21" s="254"/>
      <c r="EJ21" s="254"/>
      <c r="EK21" s="254"/>
      <c r="EL21" s="254"/>
      <c r="EM21" s="245"/>
      <c r="EN21" s="245"/>
      <c r="EO21" s="286"/>
      <c r="EP21" s="287"/>
      <c r="EQ21" s="270"/>
      <c r="ER21" s="270"/>
      <c r="ES21" s="271"/>
      <c r="ET21" s="271"/>
      <c r="EU21" s="271"/>
      <c r="EV21" s="271"/>
      <c r="EW21" s="271"/>
      <c r="EX21" s="271"/>
      <c r="EY21" s="272"/>
      <c r="EZ21" s="273"/>
      <c r="FA21" s="273"/>
      <c r="FB21" s="273"/>
      <c r="FC21" s="273"/>
      <c r="FD21" s="273"/>
      <c r="FE21" s="216"/>
      <c r="FJ21" s="245"/>
      <c r="FK21" s="245"/>
      <c r="FL21" s="245"/>
      <c r="FM21" s="245"/>
      <c r="FN21" s="245"/>
      <c r="FO21" s="245"/>
      <c r="FP21" s="245"/>
      <c r="FQ21" s="245"/>
      <c r="FR21" s="254"/>
      <c r="FS21" s="254"/>
      <c r="FT21" s="254"/>
      <c r="FU21" s="254"/>
      <c r="FV21" s="254"/>
      <c r="FW21" s="254"/>
      <c r="FX21" s="276"/>
      <c r="FY21" s="276"/>
      <c r="FZ21" s="276"/>
      <c r="GA21" s="276"/>
      <c r="GB21" s="276"/>
      <c r="GC21" s="276"/>
      <c r="GD21" s="277"/>
      <c r="GE21" s="278"/>
      <c r="GF21" s="278"/>
      <c r="GG21" s="278"/>
      <c r="GH21" s="278"/>
      <c r="GI21" s="278"/>
      <c r="GJ21" s="230"/>
      <c r="GK21" s="274"/>
      <c r="GL21" s="274"/>
      <c r="GM21" s="274"/>
      <c r="GN21" s="275"/>
      <c r="GO21" s="245"/>
      <c r="GP21" s="245"/>
      <c r="GQ21" s="245"/>
      <c r="GR21" s="245"/>
      <c r="GS21" s="245"/>
      <c r="GT21" s="245"/>
      <c r="GU21" s="245"/>
      <c r="GV21" s="245"/>
      <c r="GW21" s="254"/>
      <c r="GX21" s="254"/>
      <c r="GY21" s="254"/>
      <c r="GZ21" s="254"/>
      <c r="HA21" s="254"/>
      <c r="HB21" s="245"/>
      <c r="HC21" s="276"/>
      <c r="HD21" s="276"/>
      <c r="HE21" s="276"/>
      <c r="HF21" s="276"/>
      <c r="HG21" s="276"/>
      <c r="HH21" s="276"/>
      <c r="HI21" s="277"/>
      <c r="HJ21" s="278"/>
      <c r="HK21" s="278"/>
      <c r="HL21" s="278"/>
      <c r="HM21" s="278"/>
      <c r="HN21" s="278"/>
      <c r="HO21" s="230"/>
      <c r="HP21" s="274"/>
      <c r="HQ21" s="274"/>
      <c r="HR21" s="274"/>
      <c r="HS21" s="275"/>
      <c r="HT21" s="245"/>
      <c r="HU21" s="245"/>
      <c r="HV21" s="245"/>
      <c r="HW21" s="245"/>
      <c r="HX21" s="245"/>
      <c r="HY21" s="245"/>
      <c r="HZ21" s="245"/>
      <c r="IA21" s="245"/>
      <c r="IB21" s="254"/>
      <c r="IC21" s="254"/>
      <c r="ID21" s="254"/>
      <c r="IE21" s="254"/>
      <c r="IF21" s="254"/>
      <c r="IG21" s="245"/>
      <c r="IH21" s="245"/>
      <c r="II21" s="286"/>
      <c r="IJ21" s="287"/>
      <c r="IK21" s="270"/>
      <c r="IL21" s="270"/>
      <c r="IM21" s="271"/>
      <c r="IN21" s="271"/>
      <c r="IO21" s="271"/>
      <c r="IP21" s="271"/>
      <c r="IQ21" s="271"/>
      <c r="IR21" s="271"/>
      <c r="IS21" s="272"/>
      <c r="IT21" s="271"/>
      <c r="IU21" s="271"/>
      <c r="IV21" s="271"/>
      <c r="IW21" s="271"/>
      <c r="IX21" s="271"/>
      <c r="IY21" s="230"/>
      <c r="IZ21" s="274"/>
      <c r="JA21" s="274"/>
      <c r="JB21" s="274"/>
      <c r="JC21" s="275"/>
      <c r="JD21" s="245"/>
      <c r="JE21" s="245"/>
      <c r="JF21" s="245"/>
      <c r="JG21" s="245"/>
      <c r="JH21" s="245"/>
      <c r="JI21" s="245"/>
      <c r="JJ21" s="245"/>
      <c r="JK21" s="245"/>
      <c r="JL21" s="254"/>
      <c r="JM21" s="254"/>
      <c r="JN21" s="254"/>
      <c r="JO21" s="254"/>
      <c r="JP21" s="254"/>
      <c r="JQ21" s="254"/>
      <c r="JR21" s="276"/>
      <c r="JS21" s="276"/>
      <c r="JT21" s="276"/>
      <c r="JU21" s="276"/>
      <c r="JV21" s="276"/>
      <c r="JW21" s="276"/>
      <c r="JX21" s="277"/>
      <c r="JY21" s="278"/>
      <c r="JZ21" s="278"/>
      <c r="KA21" s="278"/>
      <c r="KB21" s="278"/>
      <c r="KC21" s="278"/>
      <c r="KD21" s="230"/>
      <c r="KE21" s="274"/>
      <c r="KF21" s="274"/>
      <c r="KG21" s="274"/>
      <c r="KH21" s="275"/>
      <c r="KI21" s="245"/>
      <c r="KJ21" s="245"/>
      <c r="KK21" s="245"/>
      <c r="KL21" s="245"/>
      <c r="KM21" s="245"/>
      <c r="KN21" s="245"/>
      <c r="KO21" s="245"/>
      <c r="KP21" s="245"/>
      <c r="KQ21" s="254"/>
      <c r="KR21" s="254"/>
      <c r="KS21" s="254"/>
      <c r="KT21" s="254"/>
      <c r="KU21" s="254"/>
      <c r="KV21" s="245"/>
      <c r="KW21" s="276"/>
      <c r="KX21" s="276"/>
      <c r="KY21" s="276"/>
      <c r="KZ21" s="276"/>
      <c r="LA21" s="276"/>
      <c r="LB21" s="276"/>
      <c r="LC21" s="277"/>
      <c r="LD21" s="278"/>
      <c r="LE21" s="278"/>
      <c r="LF21" s="278"/>
      <c r="LG21" s="278"/>
      <c r="LH21" s="278"/>
      <c r="LI21" s="230"/>
      <c r="LJ21" s="274"/>
      <c r="LK21" s="274"/>
      <c r="LL21" s="274"/>
      <c r="LM21" s="275"/>
      <c r="LN21" s="245"/>
      <c r="LO21" s="245"/>
      <c r="LP21" s="245"/>
      <c r="LQ21" s="245"/>
      <c r="LR21" s="245"/>
      <c r="LS21" s="245"/>
      <c r="LT21" s="245"/>
      <c r="LU21" s="245"/>
      <c r="LV21" s="254"/>
      <c r="LW21" s="254"/>
      <c r="LX21" s="254"/>
      <c r="LY21" s="254"/>
      <c r="LZ21" s="254"/>
      <c r="MA21" s="245"/>
      <c r="MB21" s="245"/>
      <c r="MC21" s="286"/>
      <c r="MD21" s="287"/>
      <c r="ME21" s="270"/>
      <c r="MF21" s="270"/>
      <c r="MG21" s="271"/>
      <c r="MH21" s="271"/>
      <c r="MI21" s="271"/>
      <c r="MJ21" s="271"/>
      <c r="MK21" s="271"/>
      <c r="ML21" s="271"/>
      <c r="MM21" s="272"/>
      <c r="MN21" s="271"/>
      <c r="MO21" s="271"/>
      <c r="MP21" s="271"/>
      <c r="MQ21" s="271"/>
      <c r="MR21" s="271"/>
      <c r="MS21" s="230"/>
      <c r="MT21" s="274"/>
      <c r="MU21" s="274"/>
      <c r="MV21" s="274"/>
      <c r="MW21" s="275"/>
      <c r="MX21" s="245"/>
      <c r="MY21" s="245"/>
      <c r="MZ21" s="245"/>
      <c r="NA21" s="245"/>
      <c r="NB21" s="245"/>
      <c r="NC21" s="245"/>
      <c r="ND21" s="245"/>
      <c r="NE21" s="245"/>
      <c r="NF21" s="254"/>
      <c r="NG21" s="254"/>
      <c r="NH21" s="254"/>
      <c r="NI21" s="254"/>
      <c r="NJ21" s="254"/>
      <c r="NK21" s="254"/>
      <c r="NL21" s="276"/>
      <c r="NM21" s="276"/>
      <c r="NN21" s="276"/>
      <c r="NO21" s="276"/>
      <c r="NP21" s="276"/>
      <c r="NQ21" s="276"/>
      <c r="NR21" s="277"/>
      <c r="NS21" s="278"/>
      <c r="NT21" s="278"/>
      <c r="NU21" s="278"/>
      <c r="NV21" s="278"/>
      <c r="NW21" s="278"/>
      <c r="NX21" s="230"/>
      <c r="NY21" s="274"/>
      <c r="NZ21" s="274"/>
      <c r="OA21" s="274"/>
      <c r="OB21" s="275"/>
      <c r="OC21" s="245"/>
      <c r="OD21" s="245"/>
      <c r="OE21" s="245"/>
      <c r="OF21" s="245"/>
      <c r="OG21" s="245"/>
      <c r="OH21" s="245"/>
      <c r="OI21" s="245"/>
      <c r="OJ21" s="245"/>
      <c r="OK21" s="254"/>
      <c r="OL21" s="254"/>
      <c r="OM21" s="254"/>
      <c r="ON21" s="254"/>
      <c r="OO21" s="254"/>
      <c r="OP21" s="245"/>
      <c r="OQ21" s="276"/>
      <c r="OR21" s="276"/>
      <c r="OS21" s="276"/>
      <c r="OT21" s="276"/>
      <c r="OU21" s="276"/>
      <c r="OV21" s="276"/>
      <c r="OW21" s="277"/>
      <c r="OX21" s="278"/>
      <c r="OY21" s="278"/>
      <c r="OZ21" s="278"/>
      <c r="PA21" s="278"/>
      <c r="PB21" s="278"/>
      <c r="PC21" s="230"/>
      <c r="PD21" s="274"/>
      <c r="PE21" s="274"/>
      <c r="PF21" s="274"/>
      <c r="PG21" s="275"/>
      <c r="PH21" s="245"/>
      <c r="PI21" s="245"/>
      <c r="PJ21" s="245"/>
      <c r="PK21" s="245"/>
      <c r="PL21" s="245"/>
      <c r="PM21" s="245"/>
      <c r="PN21" s="245"/>
      <c r="PO21" s="245"/>
      <c r="PP21" s="254"/>
      <c r="PQ21" s="254"/>
      <c r="PR21" s="254"/>
      <c r="PS21" s="254"/>
      <c r="PT21" s="254"/>
      <c r="PU21" s="245"/>
      <c r="PV21" s="286"/>
    </row>
    <row r="22" spans="2:438" ht="3" hidden="1" customHeight="1" outlineLevel="1">
      <c r="B22" s="288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16"/>
      <c r="U22" s="277"/>
      <c r="V22" s="277"/>
      <c r="W22" s="277"/>
      <c r="X22" s="277"/>
      <c r="Y22" s="277"/>
      <c r="Z22" s="277"/>
      <c r="AA22" s="277"/>
      <c r="AB22" s="291"/>
      <c r="AC22" s="291"/>
      <c r="AD22" s="291"/>
      <c r="AE22" s="291"/>
      <c r="AF22" s="291"/>
      <c r="AG22" s="292"/>
      <c r="AH22" s="277"/>
      <c r="AI22" s="277"/>
      <c r="AJ22" s="277"/>
      <c r="AK22" s="277"/>
      <c r="AL22" s="277"/>
      <c r="AM22" s="277"/>
      <c r="AN22" s="277"/>
      <c r="AO22" s="291"/>
      <c r="AP22" s="291"/>
      <c r="AQ22" s="291"/>
      <c r="AR22" s="291"/>
      <c r="AS22" s="291"/>
      <c r="AT22" s="230"/>
      <c r="AU22" s="279"/>
      <c r="AV22" s="269"/>
      <c r="AW22" s="270"/>
      <c r="AX22" s="270"/>
      <c r="AY22" s="272"/>
      <c r="AZ22" s="272"/>
      <c r="BA22" s="272"/>
      <c r="BB22" s="272"/>
      <c r="BC22" s="272"/>
      <c r="BD22" s="272"/>
      <c r="BE22" s="272"/>
      <c r="BF22" s="272"/>
      <c r="BG22" s="272"/>
      <c r="BH22" s="272"/>
      <c r="BI22" s="272"/>
      <c r="BJ22" s="272"/>
      <c r="BK22" s="216"/>
      <c r="BL22" s="334"/>
      <c r="BM22" s="334"/>
      <c r="BN22" s="334"/>
      <c r="BO22" s="275"/>
      <c r="BP22" s="245"/>
      <c r="BQ22" s="245"/>
      <c r="BR22" s="245"/>
      <c r="BS22" s="245"/>
      <c r="BT22" s="245"/>
      <c r="BU22" s="245"/>
      <c r="BV22" s="245"/>
      <c r="BW22" s="245"/>
      <c r="BX22" s="254"/>
      <c r="BY22" s="254"/>
      <c r="BZ22" s="254"/>
      <c r="CA22" s="254"/>
      <c r="CB22" s="254"/>
      <c r="CC22" s="254"/>
      <c r="CD22" s="277"/>
      <c r="CE22" s="277"/>
      <c r="CF22" s="277"/>
      <c r="CG22" s="277"/>
      <c r="CH22" s="277"/>
      <c r="CI22" s="277"/>
      <c r="CJ22" s="277"/>
      <c r="CK22" s="291"/>
      <c r="CL22" s="291"/>
      <c r="CM22" s="291"/>
      <c r="CN22" s="291"/>
      <c r="CO22" s="291"/>
      <c r="CP22" s="230"/>
      <c r="CQ22" s="334"/>
      <c r="CR22" s="334"/>
      <c r="CS22" s="334"/>
      <c r="CT22" s="275"/>
      <c r="CU22" s="245"/>
      <c r="CV22" s="245"/>
      <c r="CW22" s="245"/>
      <c r="CX22" s="245"/>
      <c r="CY22" s="245"/>
      <c r="CZ22" s="245"/>
      <c r="DA22" s="245"/>
      <c r="DB22" s="245"/>
      <c r="DC22" s="254"/>
      <c r="DD22" s="254"/>
      <c r="DE22" s="254"/>
      <c r="DF22" s="254"/>
      <c r="DG22" s="254"/>
      <c r="DH22" s="292"/>
      <c r="DI22" s="277"/>
      <c r="DJ22" s="277"/>
      <c r="DK22" s="277"/>
      <c r="DL22" s="277"/>
      <c r="DM22" s="277"/>
      <c r="DN22" s="277"/>
      <c r="DO22" s="277"/>
      <c r="DP22" s="291"/>
      <c r="DQ22" s="291"/>
      <c r="DR22" s="291"/>
      <c r="DS22" s="291"/>
      <c r="DT22" s="291"/>
      <c r="DU22" s="230"/>
      <c r="DV22" s="334"/>
      <c r="DW22" s="334"/>
      <c r="DX22" s="334"/>
      <c r="DY22" s="275"/>
      <c r="DZ22" s="245"/>
      <c r="EA22" s="245"/>
      <c r="EB22" s="245"/>
      <c r="EC22" s="245"/>
      <c r="ED22" s="245"/>
      <c r="EE22" s="245"/>
      <c r="EF22" s="245"/>
      <c r="EG22" s="245"/>
      <c r="EH22" s="254"/>
      <c r="EI22" s="254"/>
      <c r="EJ22" s="254"/>
      <c r="EK22" s="254"/>
      <c r="EL22" s="254"/>
      <c r="EM22" s="292"/>
      <c r="EN22" s="292"/>
      <c r="EO22" s="279"/>
      <c r="EP22" s="269"/>
      <c r="EQ22" s="270"/>
      <c r="ER22" s="270"/>
      <c r="ES22" s="272"/>
      <c r="ET22" s="272"/>
      <c r="EU22" s="272"/>
      <c r="EV22" s="272"/>
      <c r="EW22" s="272"/>
      <c r="EX22" s="272"/>
      <c r="EY22" s="272"/>
      <c r="EZ22" s="289"/>
      <c r="FA22" s="289"/>
      <c r="FB22" s="289"/>
      <c r="FC22" s="289"/>
      <c r="FD22" s="289"/>
      <c r="FE22" s="216"/>
      <c r="FF22" s="334"/>
      <c r="FG22" s="334"/>
      <c r="FH22" s="334"/>
      <c r="FJ22" s="245"/>
      <c r="FK22" s="245"/>
      <c r="FL22" s="245"/>
      <c r="FM22" s="245"/>
      <c r="FN22" s="245"/>
      <c r="FO22" s="245"/>
      <c r="FP22" s="245"/>
      <c r="FQ22" s="245"/>
      <c r="FR22" s="254"/>
      <c r="FS22" s="254"/>
      <c r="FT22" s="254"/>
      <c r="FU22" s="254"/>
      <c r="FV22" s="254"/>
      <c r="FW22" s="254"/>
      <c r="FX22" s="277"/>
      <c r="FY22" s="277"/>
      <c r="FZ22" s="277"/>
      <c r="GA22" s="277"/>
      <c r="GB22" s="277"/>
      <c r="GC22" s="277"/>
      <c r="GD22" s="277"/>
      <c r="GE22" s="291"/>
      <c r="GF22" s="291"/>
      <c r="GG22" s="291"/>
      <c r="GH22" s="291"/>
      <c r="GI22" s="291"/>
      <c r="GJ22" s="230"/>
      <c r="GK22" s="290"/>
      <c r="GL22" s="290"/>
      <c r="GM22" s="290"/>
      <c r="GN22" s="275"/>
      <c r="GO22" s="245"/>
      <c r="GP22" s="245"/>
      <c r="GQ22" s="245"/>
      <c r="GR22" s="245"/>
      <c r="GS22" s="245"/>
      <c r="GT22" s="245"/>
      <c r="GU22" s="245"/>
      <c r="GV22" s="245"/>
      <c r="GW22" s="254"/>
      <c r="GX22" s="254"/>
      <c r="GY22" s="254"/>
      <c r="GZ22" s="254"/>
      <c r="HA22" s="254"/>
      <c r="HB22" s="292"/>
      <c r="HC22" s="277"/>
      <c r="HD22" s="277"/>
      <c r="HE22" s="277"/>
      <c r="HF22" s="277"/>
      <c r="HG22" s="277"/>
      <c r="HH22" s="277"/>
      <c r="HI22" s="277"/>
      <c r="HJ22" s="291"/>
      <c r="HK22" s="291"/>
      <c r="HL22" s="291"/>
      <c r="HM22" s="291"/>
      <c r="HN22" s="291"/>
      <c r="HO22" s="230"/>
      <c r="HP22" s="290"/>
      <c r="HQ22" s="290"/>
      <c r="HR22" s="290"/>
      <c r="HS22" s="275"/>
      <c r="HT22" s="245"/>
      <c r="HU22" s="245"/>
      <c r="HV22" s="245"/>
      <c r="HW22" s="245"/>
      <c r="HX22" s="245"/>
      <c r="HY22" s="245"/>
      <c r="HZ22" s="245"/>
      <c r="IA22" s="245"/>
      <c r="IB22" s="254"/>
      <c r="IC22" s="254"/>
      <c r="ID22" s="254"/>
      <c r="IE22" s="254"/>
      <c r="IF22" s="254"/>
      <c r="IG22" s="292"/>
      <c r="IH22" s="292"/>
      <c r="II22" s="279"/>
      <c r="IJ22" s="269"/>
      <c r="IK22" s="270"/>
      <c r="IL22" s="270"/>
      <c r="IM22" s="272"/>
      <c r="IN22" s="272"/>
      <c r="IO22" s="272"/>
      <c r="IP22" s="272"/>
      <c r="IQ22" s="272"/>
      <c r="IR22" s="272"/>
      <c r="IS22" s="272"/>
      <c r="IT22" s="272"/>
      <c r="IU22" s="272"/>
      <c r="IV22" s="272"/>
      <c r="IW22" s="272"/>
      <c r="IX22" s="272"/>
      <c r="IY22" s="230"/>
      <c r="IZ22" s="290"/>
      <c r="JA22" s="290"/>
      <c r="JB22" s="290"/>
      <c r="JC22" s="275"/>
      <c r="JD22" s="245"/>
      <c r="JE22" s="245"/>
      <c r="JF22" s="245"/>
      <c r="JG22" s="245"/>
      <c r="JH22" s="245"/>
      <c r="JI22" s="245"/>
      <c r="JJ22" s="245"/>
      <c r="JK22" s="245"/>
      <c r="JL22" s="254"/>
      <c r="JM22" s="254"/>
      <c r="JN22" s="254"/>
      <c r="JO22" s="254"/>
      <c r="JP22" s="254"/>
      <c r="JQ22" s="254"/>
      <c r="JR22" s="277"/>
      <c r="JS22" s="277"/>
      <c r="JT22" s="277"/>
      <c r="JU22" s="277"/>
      <c r="JV22" s="277"/>
      <c r="JW22" s="277"/>
      <c r="JX22" s="277"/>
      <c r="JY22" s="291"/>
      <c r="JZ22" s="291"/>
      <c r="KA22" s="291"/>
      <c r="KB22" s="291"/>
      <c r="KC22" s="291"/>
      <c r="KD22" s="230"/>
      <c r="KE22" s="290"/>
      <c r="KF22" s="290"/>
      <c r="KG22" s="290"/>
      <c r="KH22" s="275"/>
      <c r="KI22" s="245"/>
      <c r="KJ22" s="245"/>
      <c r="KK22" s="245"/>
      <c r="KL22" s="245"/>
      <c r="KM22" s="245"/>
      <c r="KN22" s="245"/>
      <c r="KO22" s="245"/>
      <c r="KP22" s="245"/>
      <c r="KQ22" s="254"/>
      <c r="KR22" s="254"/>
      <c r="KS22" s="254"/>
      <c r="KT22" s="254"/>
      <c r="KU22" s="254"/>
      <c r="KV22" s="292"/>
      <c r="KW22" s="277"/>
      <c r="KX22" s="277"/>
      <c r="KY22" s="277"/>
      <c r="KZ22" s="277"/>
      <c r="LA22" s="277"/>
      <c r="LB22" s="277"/>
      <c r="LC22" s="277"/>
      <c r="LD22" s="291"/>
      <c r="LE22" s="291"/>
      <c r="LF22" s="291"/>
      <c r="LG22" s="291"/>
      <c r="LH22" s="291"/>
      <c r="LI22" s="230"/>
      <c r="LJ22" s="290"/>
      <c r="LK22" s="290"/>
      <c r="LL22" s="290"/>
      <c r="LM22" s="275"/>
      <c r="LN22" s="245"/>
      <c r="LO22" s="245"/>
      <c r="LP22" s="245"/>
      <c r="LQ22" s="245"/>
      <c r="LR22" s="245"/>
      <c r="LS22" s="245"/>
      <c r="LT22" s="245"/>
      <c r="LU22" s="245"/>
      <c r="LV22" s="254"/>
      <c r="LW22" s="254"/>
      <c r="LX22" s="254"/>
      <c r="LY22" s="254"/>
      <c r="LZ22" s="254"/>
      <c r="MA22" s="292"/>
      <c r="MB22" s="292"/>
      <c r="MC22" s="279"/>
      <c r="MD22" s="269"/>
      <c r="ME22" s="270"/>
      <c r="MF22" s="270"/>
      <c r="MG22" s="272"/>
      <c r="MH22" s="272"/>
      <c r="MI22" s="272"/>
      <c r="MJ22" s="272"/>
      <c r="MK22" s="272"/>
      <c r="ML22" s="272"/>
      <c r="MM22" s="272"/>
      <c r="MN22" s="272"/>
      <c r="MO22" s="272"/>
      <c r="MP22" s="272"/>
      <c r="MQ22" s="272"/>
      <c r="MR22" s="272"/>
      <c r="MS22" s="230"/>
      <c r="MT22" s="290"/>
      <c r="MU22" s="290"/>
      <c r="MV22" s="290"/>
      <c r="MW22" s="275"/>
      <c r="MX22" s="245"/>
      <c r="MY22" s="245"/>
      <c r="MZ22" s="245"/>
      <c r="NA22" s="245"/>
      <c r="NB22" s="245"/>
      <c r="NC22" s="245"/>
      <c r="ND22" s="245"/>
      <c r="NE22" s="245"/>
      <c r="NF22" s="254"/>
      <c r="NG22" s="254"/>
      <c r="NH22" s="254"/>
      <c r="NI22" s="254"/>
      <c r="NJ22" s="254"/>
      <c r="NK22" s="254"/>
      <c r="NL22" s="277"/>
      <c r="NM22" s="277"/>
      <c r="NN22" s="277"/>
      <c r="NO22" s="277"/>
      <c r="NP22" s="277"/>
      <c r="NQ22" s="277"/>
      <c r="NR22" s="277"/>
      <c r="NS22" s="291"/>
      <c r="NT22" s="291"/>
      <c r="NU22" s="291"/>
      <c r="NV22" s="291"/>
      <c r="NW22" s="291"/>
      <c r="NX22" s="230"/>
      <c r="NY22" s="290"/>
      <c r="NZ22" s="290"/>
      <c r="OA22" s="290"/>
      <c r="OB22" s="275"/>
      <c r="OC22" s="245"/>
      <c r="OD22" s="245"/>
      <c r="OE22" s="245"/>
      <c r="OF22" s="245"/>
      <c r="OG22" s="245"/>
      <c r="OH22" s="245"/>
      <c r="OI22" s="245"/>
      <c r="OJ22" s="245"/>
      <c r="OK22" s="254"/>
      <c r="OL22" s="254"/>
      <c r="OM22" s="254"/>
      <c r="ON22" s="254"/>
      <c r="OO22" s="254"/>
      <c r="OP22" s="292"/>
      <c r="OQ22" s="277"/>
      <c r="OR22" s="277"/>
      <c r="OS22" s="277"/>
      <c r="OT22" s="277"/>
      <c r="OU22" s="277"/>
      <c r="OV22" s="277"/>
      <c r="OW22" s="277"/>
      <c r="OX22" s="291"/>
      <c r="OY22" s="291"/>
      <c r="OZ22" s="291"/>
      <c r="PA22" s="291"/>
      <c r="PB22" s="291"/>
      <c r="PC22" s="230"/>
      <c r="PD22" s="290"/>
      <c r="PE22" s="290"/>
      <c r="PF22" s="290"/>
      <c r="PG22" s="275"/>
      <c r="PH22" s="245"/>
      <c r="PI22" s="245"/>
      <c r="PJ22" s="245"/>
      <c r="PK22" s="245"/>
      <c r="PL22" s="245"/>
      <c r="PM22" s="245"/>
      <c r="PN22" s="245"/>
      <c r="PO22" s="245"/>
      <c r="PP22" s="254"/>
      <c r="PQ22" s="254"/>
      <c r="PR22" s="254"/>
      <c r="PS22" s="254"/>
      <c r="PT22" s="254"/>
      <c r="PU22" s="292"/>
      <c r="PV22" s="279"/>
    </row>
    <row r="23" spans="2:438" ht="15.75" hidden="1" outlineLevel="1">
      <c r="B23" s="255">
        <v>3</v>
      </c>
      <c r="C23" s="256" t="s">
        <v>33</v>
      </c>
      <c r="D23" s="381"/>
      <c r="E23" s="400">
        <f>AW23+EQ23+IK23+ME23</f>
        <v>3.704817658957857</v>
      </c>
      <c r="F23" s="400">
        <f>AX23+ER23+IL23+MF23</f>
        <v>3.704817658957857</v>
      </c>
      <c r="G23" s="400">
        <f t="shared" ref="G23" si="273">E23-F23</f>
        <v>0</v>
      </c>
      <c r="H23" s="400">
        <f>AY23+ES23+IM23+MG23</f>
        <v>3.704817658957857</v>
      </c>
      <c r="I23" s="400">
        <f t="shared" ref="I23" si="274">AZ23+ET23+IN23+MH23</f>
        <v>0</v>
      </c>
      <c r="J23" s="400">
        <f t="shared" ref="J23" si="275">BA23+EU23+IO23+MI23</f>
        <v>0</v>
      </c>
      <c r="K23" s="400">
        <f t="shared" ref="K23" si="276">BB23+EV23+IP23+MJ23</f>
        <v>0</v>
      </c>
      <c r="L23" s="400">
        <f t="shared" ref="L23" si="277">BC23+EW23+IQ23+MK23</f>
        <v>0</v>
      </c>
      <c r="M23" s="400">
        <f t="shared" ref="M23" si="278">BD23+EX23+IR23+ML23</f>
        <v>0</v>
      </c>
      <c r="N23" s="401"/>
      <c r="O23" s="402">
        <f t="shared" ref="O23" si="279">BF23+EZ23+IT23+MN23</f>
        <v>0</v>
      </c>
      <c r="P23" s="402">
        <f t="shared" ref="P23" si="280">BG23+FA23+IU23+MO23</f>
        <v>0</v>
      </c>
      <c r="Q23" s="402">
        <f t="shared" ref="Q23" si="281">BH23+FB23+IV23+MP23</f>
        <v>0</v>
      </c>
      <c r="R23" s="402">
        <f t="shared" ref="R23" si="282">BI23+FC23+IW23+MQ23</f>
        <v>0</v>
      </c>
      <c r="S23" s="402">
        <f t="shared" ref="S23" si="283">BJ23+FD23+IX23+MR23</f>
        <v>0</v>
      </c>
      <c r="T23" s="399"/>
      <c r="U23" s="403">
        <f>CD23+FX23+JR23+NL23</f>
        <v>0</v>
      </c>
      <c r="V23" s="402">
        <f t="shared" ref="V23" si="284">CE23+FY23+JS23+NM23</f>
        <v>0</v>
      </c>
      <c r="W23" s="402">
        <f t="shared" ref="W23" si="285">CF23+FZ23+JT23+NN23</f>
        <v>0</v>
      </c>
      <c r="X23" s="402">
        <f t="shared" ref="X23" si="286">CG23+GA23+JU23+NO23</f>
        <v>0</v>
      </c>
      <c r="Y23" s="402">
        <f t="shared" ref="Y23" si="287">CH23+GB23+JV23+NP23</f>
        <v>0</v>
      </c>
      <c r="Z23" s="402">
        <f t="shared" ref="Z23" si="288">CI23+GC23+JW23+NQ23</f>
        <v>0</v>
      </c>
      <c r="AA23" s="404"/>
      <c r="AB23" s="403">
        <f>CK23+GE23+JY23+NS23</f>
        <v>0</v>
      </c>
      <c r="AC23" s="403">
        <f t="shared" ref="AC23" si="289">CL23+GF23+JZ23+NT23</f>
        <v>0</v>
      </c>
      <c r="AD23" s="403">
        <f t="shared" ref="AD23" si="290">CM23+GG23+KA23+NU23</f>
        <v>0</v>
      </c>
      <c r="AE23" s="403">
        <f t="shared" ref="AE23" si="291">CN23+GH23+KB23+NV23</f>
        <v>0</v>
      </c>
      <c r="AF23" s="403">
        <f t="shared" ref="AF23" si="292">CO23+GI23+KC23+NW23</f>
        <v>0</v>
      </c>
      <c r="AG23" s="405"/>
      <c r="AH23" s="403">
        <f>DI23+HC23+KW23+OQ23</f>
        <v>0</v>
      </c>
      <c r="AI23" s="402">
        <f t="shared" ref="AI23" si="293">DJ23+HD23+KX23+OR23</f>
        <v>0</v>
      </c>
      <c r="AJ23" s="402">
        <f t="shared" ref="AJ23" si="294">DK23+HE23+KY23+OS23</f>
        <v>0</v>
      </c>
      <c r="AK23" s="402">
        <f t="shared" ref="AK23" si="295">DL23+HF23+KZ23+OT23</f>
        <v>0</v>
      </c>
      <c r="AL23" s="402">
        <f t="shared" ref="AL23" si="296">DM23+HG23+LA23+OU23</f>
        <v>0</v>
      </c>
      <c r="AM23" s="402">
        <f t="shared" ref="AM23" si="297">DN23+HH23+LB23+OV23</f>
        <v>0</v>
      </c>
      <c r="AN23" s="404"/>
      <c r="AO23" s="403">
        <f t="shared" ref="AO23" si="298">DP23+HJ23+LD23+OX23</f>
        <v>0</v>
      </c>
      <c r="AP23" s="403">
        <f t="shared" ref="AP23" si="299">DQ23+HK23+LE23+OY23</f>
        <v>0</v>
      </c>
      <c r="AQ23" s="403">
        <f t="shared" ref="AQ23" si="300">DR23+HL23+LF23+OZ23</f>
        <v>0</v>
      </c>
      <c r="AR23" s="403">
        <f t="shared" ref="AR23" si="301">DS23+HM23+LG23+PA23</f>
        <v>0</v>
      </c>
      <c r="AS23" s="403">
        <f t="shared" ref="AS23" si="302">DT23+HN23+LH23+PB23</f>
        <v>0</v>
      </c>
      <c r="AT23" s="230"/>
      <c r="AU23" s="257">
        <v>0.1</v>
      </c>
      <c r="AV23" s="257"/>
      <c r="AW23" s="358">
        <f>AU23*($AU$4*'BOQ COST'!$E$4)</f>
        <v>2.2890000000000001</v>
      </c>
      <c r="AX23" s="358">
        <f>AY23+BF23+CK23+DP23</f>
        <v>2.2890000000000001</v>
      </c>
      <c r="AY23" s="359">
        <f>AW23</f>
        <v>2.2890000000000001</v>
      </c>
      <c r="AZ23" s="259"/>
      <c r="BA23" s="259"/>
      <c r="BB23" s="359">
        <f t="shared" ref="BB23:BV23" si="303">SUM(BB29:BB31)</f>
        <v>0</v>
      </c>
      <c r="BC23" s="359">
        <f t="shared" si="303"/>
        <v>0</v>
      </c>
      <c r="BD23" s="359">
        <f t="shared" si="303"/>
        <v>0</v>
      </c>
      <c r="BE23" s="260"/>
      <c r="BF23" s="359">
        <f>BC23</f>
        <v>0</v>
      </c>
      <c r="BG23" s="359">
        <f>BF23</f>
        <v>0</v>
      </c>
      <c r="BH23" s="359">
        <f t="shared" ref="BH23:BJ23" si="304">SUM(BH29:BH31)</f>
        <v>0</v>
      </c>
      <c r="BI23" s="359">
        <f t="shared" si="304"/>
        <v>0</v>
      </c>
      <c r="BJ23" s="359">
        <f t="shared" si="304"/>
        <v>0</v>
      </c>
      <c r="BK23" s="216"/>
      <c r="BL23" s="422"/>
      <c r="BM23" s="422"/>
      <c r="BN23" s="422"/>
      <c r="BO23" s="359">
        <f t="shared" si="303"/>
        <v>0</v>
      </c>
      <c r="BP23" s="435">
        <f t="shared" si="303"/>
        <v>0</v>
      </c>
      <c r="BQ23" s="435">
        <f t="shared" si="303"/>
        <v>0</v>
      </c>
      <c r="BR23" s="435">
        <f t="shared" si="303"/>
        <v>0</v>
      </c>
      <c r="BS23" s="435">
        <f t="shared" si="303"/>
        <v>0</v>
      </c>
      <c r="BT23" s="435">
        <f t="shared" si="303"/>
        <v>0</v>
      </c>
      <c r="BU23" s="435">
        <f t="shared" si="303"/>
        <v>0</v>
      </c>
      <c r="BV23" s="435">
        <f t="shared" si="303"/>
        <v>0</v>
      </c>
      <c r="BW23" s="263"/>
      <c r="BX23" s="294"/>
      <c r="BY23" s="294"/>
      <c r="BZ23" s="294"/>
      <c r="CA23" s="294"/>
      <c r="CB23" s="294"/>
      <c r="CC23" s="294"/>
      <c r="CD23" s="262"/>
      <c r="CE23" s="359">
        <f>CC23</f>
        <v>0</v>
      </c>
      <c r="CF23" s="359">
        <f>CE23</f>
        <v>0</v>
      </c>
      <c r="CG23" s="359">
        <f t="shared" ref="CG23:CI23" si="305">SUM(CG29:CG31)</f>
        <v>0</v>
      </c>
      <c r="CH23" s="359">
        <f t="shared" si="305"/>
        <v>0</v>
      </c>
      <c r="CI23" s="359">
        <f t="shared" si="305"/>
        <v>0</v>
      </c>
      <c r="CJ23" s="263"/>
      <c r="CK23" s="265"/>
      <c r="CL23" s="265"/>
      <c r="CM23" s="295"/>
      <c r="CN23" s="295"/>
      <c r="CO23" s="295"/>
      <c r="CP23" s="230"/>
      <c r="CQ23" s="422"/>
      <c r="CR23" s="422"/>
      <c r="CS23" s="422"/>
      <c r="CT23" s="359">
        <f t="shared" ref="CT23:DA23" si="306">SUM(CT29:CT31)</f>
        <v>0</v>
      </c>
      <c r="CU23" s="435">
        <f t="shared" si="306"/>
        <v>0</v>
      </c>
      <c r="CV23" s="435">
        <f t="shared" si="306"/>
        <v>0</v>
      </c>
      <c r="CW23" s="435">
        <f t="shared" si="306"/>
        <v>0</v>
      </c>
      <c r="CX23" s="435">
        <f t="shared" si="306"/>
        <v>0</v>
      </c>
      <c r="CY23" s="435">
        <f t="shared" si="306"/>
        <v>0</v>
      </c>
      <c r="CZ23" s="435">
        <f t="shared" si="306"/>
        <v>0</v>
      </c>
      <c r="DA23" s="435">
        <f t="shared" si="306"/>
        <v>0</v>
      </c>
      <c r="DB23" s="263"/>
      <c r="DC23" s="294"/>
      <c r="DD23" s="294"/>
      <c r="DE23" s="294"/>
      <c r="DF23" s="294"/>
      <c r="DG23" s="294"/>
      <c r="DH23" s="266"/>
      <c r="DI23" s="262"/>
      <c r="DJ23" s="359">
        <f>DH23</f>
        <v>0</v>
      </c>
      <c r="DK23" s="359">
        <f>DJ23</f>
        <v>0</v>
      </c>
      <c r="DL23" s="359">
        <f t="shared" ref="DL23:DN23" si="307">SUM(DL29:DL31)</f>
        <v>0</v>
      </c>
      <c r="DM23" s="359">
        <f t="shared" si="307"/>
        <v>0</v>
      </c>
      <c r="DN23" s="359">
        <f t="shared" si="307"/>
        <v>0</v>
      </c>
      <c r="DO23" s="263"/>
      <c r="DP23" s="265"/>
      <c r="DQ23" s="265"/>
      <c r="DR23" s="295"/>
      <c r="DS23" s="295"/>
      <c r="DT23" s="295"/>
      <c r="DU23" s="230"/>
      <c r="DV23" s="422"/>
      <c r="DW23" s="422"/>
      <c r="DX23" s="422"/>
      <c r="DY23" s="359">
        <f t="shared" ref="DY23:EF23" si="308">SUM(DY29:DY31)</f>
        <v>0</v>
      </c>
      <c r="DZ23" s="435">
        <f t="shared" si="308"/>
        <v>0</v>
      </c>
      <c r="EA23" s="435">
        <f t="shared" si="308"/>
        <v>0</v>
      </c>
      <c r="EB23" s="435">
        <f t="shared" si="308"/>
        <v>0</v>
      </c>
      <c r="EC23" s="435">
        <f t="shared" si="308"/>
        <v>0</v>
      </c>
      <c r="ED23" s="435">
        <f t="shared" si="308"/>
        <v>0</v>
      </c>
      <c r="EE23" s="435">
        <f t="shared" si="308"/>
        <v>0</v>
      </c>
      <c r="EF23" s="435">
        <f t="shared" si="308"/>
        <v>0</v>
      </c>
      <c r="EG23" s="263"/>
      <c r="EH23" s="294"/>
      <c r="EI23" s="294"/>
      <c r="EJ23" s="294"/>
      <c r="EK23" s="294"/>
      <c r="EL23" s="294"/>
      <c r="EM23" s="266"/>
      <c r="EN23" s="266"/>
      <c r="EO23" s="257">
        <v>0.2</v>
      </c>
      <c r="EP23" s="257"/>
      <c r="EQ23" s="358">
        <f>EO23*($EO$4*'BOQ COST'!$F$4)</f>
        <v>1.237908</v>
      </c>
      <c r="ER23" s="358">
        <f>ES23+EZ23+GE23+HJ23</f>
        <v>1.237908</v>
      </c>
      <c r="ES23" s="359">
        <f>EQ23</f>
        <v>1.237908</v>
      </c>
      <c r="ET23" s="259"/>
      <c r="EU23" s="259"/>
      <c r="EV23" s="359">
        <f t="shared" ref="EV23:EX23" si="309">SUM(EV29:EV31)</f>
        <v>0</v>
      </c>
      <c r="EW23" s="359">
        <f t="shared" si="309"/>
        <v>0</v>
      </c>
      <c r="EX23" s="359">
        <f t="shared" si="309"/>
        <v>0</v>
      </c>
      <c r="EY23" s="260"/>
      <c r="EZ23" s="261"/>
      <c r="FA23" s="261"/>
      <c r="FB23" s="293"/>
      <c r="FC23" s="293"/>
      <c r="FD23" s="293"/>
      <c r="FE23" s="216"/>
      <c r="FF23" s="422"/>
      <c r="FG23" s="422"/>
      <c r="FH23" s="422"/>
      <c r="FI23" s="422">
        <f t="shared" ref="FI23:FP23" si="310">SUM(FI29:FI31)</f>
        <v>0</v>
      </c>
      <c r="FJ23" s="359">
        <f t="shared" si="310"/>
        <v>0</v>
      </c>
      <c r="FK23" s="359">
        <f t="shared" si="310"/>
        <v>0</v>
      </c>
      <c r="FL23" s="359">
        <f t="shared" si="310"/>
        <v>0</v>
      </c>
      <c r="FM23" s="359">
        <f t="shared" si="310"/>
        <v>0</v>
      </c>
      <c r="FN23" s="359">
        <f t="shared" si="310"/>
        <v>0</v>
      </c>
      <c r="FO23" s="359">
        <f t="shared" si="310"/>
        <v>0</v>
      </c>
      <c r="FP23" s="359">
        <f t="shared" si="310"/>
        <v>0</v>
      </c>
      <c r="FQ23" s="263"/>
      <c r="FR23" s="294"/>
      <c r="FS23" s="294"/>
      <c r="FT23" s="294"/>
      <c r="FU23" s="294"/>
      <c r="FV23" s="294"/>
      <c r="FW23" s="294"/>
      <c r="FX23" s="262"/>
      <c r="FY23" s="359">
        <f>FW23</f>
        <v>0</v>
      </c>
      <c r="FZ23" s="359">
        <f>FY23</f>
        <v>0</v>
      </c>
      <c r="GA23" s="359">
        <f t="shared" ref="GA23:GC23" si="311">SUM(GA29:GA31)</f>
        <v>0</v>
      </c>
      <c r="GB23" s="359">
        <f t="shared" si="311"/>
        <v>0</v>
      </c>
      <c r="GC23" s="359">
        <f t="shared" si="311"/>
        <v>0</v>
      </c>
      <c r="GD23" s="263"/>
      <c r="GE23" s="265"/>
      <c r="GF23" s="265"/>
      <c r="GG23" s="295"/>
      <c r="GH23" s="295"/>
      <c r="GI23" s="295"/>
      <c r="GJ23" s="230"/>
      <c r="GK23" s="262"/>
      <c r="GL23" s="262"/>
      <c r="GM23" s="262"/>
      <c r="GN23" s="359">
        <f t="shared" ref="GN23:GU23" si="312">SUM(GN29:GN31)</f>
        <v>0</v>
      </c>
      <c r="GO23" s="359">
        <f t="shared" si="312"/>
        <v>0</v>
      </c>
      <c r="GP23" s="359">
        <f t="shared" si="312"/>
        <v>0</v>
      </c>
      <c r="GQ23" s="359">
        <f t="shared" si="312"/>
        <v>0</v>
      </c>
      <c r="GR23" s="359">
        <f t="shared" si="312"/>
        <v>0</v>
      </c>
      <c r="GS23" s="359">
        <f t="shared" si="312"/>
        <v>0</v>
      </c>
      <c r="GT23" s="359">
        <f t="shared" si="312"/>
        <v>0</v>
      </c>
      <c r="GU23" s="359">
        <f t="shared" si="312"/>
        <v>0</v>
      </c>
      <c r="GV23" s="263"/>
      <c r="GW23" s="294"/>
      <c r="GX23" s="294"/>
      <c r="GY23" s="294"/>
      <c r="GZ23" s="294"/>
      <c r="HA23" s="294"/>
      <c r="HB23" s="266"/>
      <c r="HC23" s="262"/>
      <c r="HD23" s="359">
        <f>HB23</f>
        <v>0</v>
      </c>
      <c r="HE23" s="359">
        <f>HD23</f>
        <v>0</v>
      </c>
      <c r="HF23" s="359">
        <f t="shared" ref="HF23:HH23" si="313">SUM(HF29:HF31)</f>
        <v>0</v>
      </c>
      <c r="HG23" s="359">
        <f t="shared" si="313"/>
        <v>0</v>
      </c>
      <c r="HH23" s="359">
        <f t="shared" si="313"/>
        <v>0</v>
      </c>
      <c r="HI23" s="263"/>
      <c r="HJ23" s="265"/>
      <c r="HK23" s="265"/>
      <c r="HL23" s="295"/>
      <c r="HM23" s="295"/>
      <c r="HN23" s="295"/>
      <c r="HO23" s="230"/>
      <c r="HP23" s="262"/>
      <c r="HQ23" s="262"/>
      <c r="HR23" s="262"/>
      <c r="HS23" s="359">
        <f t="shared" ref="HS23:HZ23" si="314">SUM(HS29:HS31)</f>
        <v>0</v>
      </c>
      <c r="HT23" s="359">
        <f t="shared" si="314"/>
        <v>0</v>
      </c>
      <c r="HU23" s="359">
        <f t="shared" si="314"/>
        <v>0</v>
      </c>
      <c r="HV23" s="359">
        <f t="shared" si="314"/>
        <v>0</v>
      </c>
      <c r="HW23" s="359">
        <f t="shared" si="314"/>
        <v>0</v>
      </c>
      <c r="HX23" s="359">
        <f t="shared" si="314"/>
        <v>0</v>
      </c>
      <c r="HY23" s="359">
        <f t="shared" si="314"/>
        <v>0</v>
      </c>
      <c r="HZ23" s="359">
        <f t="shared" si="314"/>
        <v>0</v>
      </c>
      <c r="IA23" s="263"/>
      <c r="IB23" s="294"/>
      <c r="IC23" s="294"/>
      <c r="ID23" s="294"/>
      <c r="IE23" s="294"/>
      <c r="IF23" s="294"/>
      <c r="IG23" s="266"/>
      <c r="IH23" s="266"/>
      <c r="II23" s="257">
        <v>0.1</v>
      </c>
      <c r="IJ23" s="257"/>
      <c r="IK23" s="358">
        <f>II23*($II$4*'BOQ COST'!$G$4)</f>
        <v>0.16358216395785682</v>
      </c>
      <c r="IL23" s="358">
        <f>IM23+IT23+JY23+LD23</f>
        <v>0.16358216395785682</v>
      </c>
      <c r="IM23" s="359">
        <f>IK23</f>
        <v>0.16358216395785682</v>
      </c>
      <c r="IN23" s="259"/>
      <c r="IO23" s="259"/>
      <c r="IP23" s="359">
        <f t="shared" ref="IP23:IR23" si="315">SUM(IP29:IP31)</f>
        <v>0</v>
      </c>
      <c r="IQ23" s="359">
        <f t="shared" si="315"/>
        <v>0</v>
      </c>
      <c r="IR23" s="359">
        <f t="shared" si="315"/>
        <v>0</v>
      </c>
      <c r="IS23" s="260"/>
      <c r="IT23" s="359">
        <f>IQ23</f>
        <v>0</v>
      </c>
      <c r="IU23" s="359">
        <f>IT23</f>
        <v>0</v>
      </c>
      <c r="IV23" s="359">
        <f t="shared" ref="IV23:IX23" si="316">SUM(IV29:IV31)</f>
        <v>0</v>
      </c>
      <c r="IW23" s="359">
        <f t="shared" si="316"/>
        <v>0</v>
      </c>
      <c r="IX23" s="359">
        <f t="shared" si="316"/>
        <v>0</v>
      </c>
      <c r="IY23" s="230"/>
      <c r="IZ23" s="262"/>
      <c r="JA23" s="262"/>
      <c r="JB23" s="262"/>
      <c r="JC23" s="359">
        <f t="shared" ref="JC23:JJ23" si="317">SUM(JC29:JC31)</f>
        <v>0</v>
      </c>
      <c r="JD23" s="359">
        <f t="shared" si="317"/>
        <v>0</v>
      </c>
      <c r="JE23" s="359">
        <f t="shared" si="317"/>
        <v>0</v>
      </c>
      <c r="JF23" s="359">
        <f t="shared" si="317"/>
        <v>0</v>
      </c>
      <c r="JG23" s="359">
        <f t="shared" si="317"/>
        <v>0</v>
      </c>
      <c r="JH23" s="359">
        <f t="shared" si="317"/>
        <v>0</v>
      </c>
      <c r="JI23" s="359">
        <f t="shared" si="317"/>
        <v>0</v>
      </c>
      <c r="JJ23" s="359">
        <f t="shared" si="317"/>
        <v>0</v>
      </c>
      <c r="JK23" s="263"/>
      <c r="JL23" s="294"/>
      <c r="JM23" s="294"/>
      <c r="JN23" s="294"/>
      <c r="JO23" s="294"/>
      <c r="JP23" s="294"/>
      <c r="JQ23" s="294"/>
      <c r="JR23" s="262"/>
      <c r="JS23" s="359">
        <f>JQ23</f>
        <v>0</v>
      </c>
      <c r="JT23" s="359">
        <f>JS23</f>
        <v>0</v>
      </c>
      <c r="JU23" s="359">
        <f t="shared" ref="JU23:JW23" si="318">SUM(JU29:JU31)</f>
        <v>0</v>
      </c>
      <c r="JV23" s="359">
        <f t="shared" si="318"/>
        <v>0</v>
      </c>
      <c r="JW23" s="359">
        <f t="shared" si="318"/>
        <v>0</v>
      </c>
      <c r="JX23" s="263"/>
      <c r="JY23" s="265"/>
      <c r="JZ23" s="265"/>
      <c r="KA23" s="295"/>
      <c r="KB23" s="295"/>
      <c r="KC23" s="295"/>
      <c r="KD23" s="230"/>
      <c r="KE23" s="262"/>
      <c r="KF23" s="262"/>
      <c r="KG23" s="262"/>
      <c r="KH23" s="359">
        <f t="shared" ref="KH23:KO23" si="319">SUM(KH29:KH31)</f>
        <v>0</v>
      </c>
      <c r="KI23" s="359">
        <f t="shared" si="319"/>
        <v>0</v>
      </c>
      <c r="KJ23" s="359">
        <f t="shared" si="319"/>
        <v>0</v>
      </c>
      <c r="KK23" s="359">
        <f t="shared" si="319"/>
        <v>0</v>
      </c>
      <c r="KL23" s="359">
        <f t="shared" si="319"/>
        <v>0</v>
      </c>
      <c r="KM23" s="359">
        <f t="shared" si="319"/>
        <v>0</v>
      </c>
      <c r="KN23" s="359">
        <f t="shared" si="319"/>
        <v>0</v>
      </c>
      <c r="KO23" s="359">
        <f t="shared" si="319"/>
        <v>0</v>
      </c>
      <c r="KP23" s="263"/>
      <c r="KQ23" s="294"/>
      <c r="KR23" s="294"/>
      <c r="KS23" s="294"/>
      <c r="KT23" s="294"/>
      <c r="KU23" s="294"/>
      <c r="KV23" s="266"/>
      <c r="KW23" s="262"/>
      <c r="KX23" s="359">
        <f>KV23</f>
        <v>0</v>
      </c>
      <c r="KY23" s="359">
        <f>KX23</f>
        <v>0</v>
      </c>
      <c r="KZ23" s="359">
        <f t="shared" ref="KZ23:LB23" si="320">SUM(KZ29:KZ31)</f>
        <v>0</v>
      </c>
      <c r="LA23" s="359">
        <f t="shared" si="320"/>
        <v>0</v>
      </c>
      <c r="LB23" s="359">
        <f t="shared" si="320"/>
        <v>0</v>
      </c>
      <c r="LC23" s="263"/>
      <c r="LD23" s="265"/>
      <c r="LE23" s="265"/>
      <c r="LF23" s="295"/>
      <c r="LG23" s="295"/>
      <c r="LH23" s="295"/>
      <c r="LI23" s="230"/>
      <c r="LJ23" s="262"/>
      <c r="LK23" s="262"/>
      <c r="LL23" s="262"/>
      <c r="LM23" s="359">
        <f t="shared" ref="LM23:LT23" si="321">SUM(LM29:LM31)</f>
        <v>0</v>
      </c>
      <c r="LN23" s="359">
        <f t="shared" si="321"/>
        <v>0</v>
      </c>
      <c r="LO23" s="359">
        <f t="shared" si="321"/>
        <v>0</v>
      </c>
      <c r="LP23" s="359">
        <f t="shared" si="321"/>
        <v>0</v>
      </c>
      <c r="LQ23" s="359">
        <f t="shared" si="321"/>
        <v>0</v>
      </c>
      <c r="LR23" s="359">
        <f t="shared" si="321"/>
        <v>0</v>
      </c>
      <c r="LS23" s="359">
        <f t="shared" si="321"/>
        <v>0</v>
      </c>
      <c r="LT23" s="359">
        <f t="shared" si="321"/>
        <v>0</v>
      </c>
      <c r="LU23" s="263"/>
      <c r="LV23" s="294"/>
      <c r="LW23" s="294"/>
      <c r="LX23" s="294"/>
      <c r="LY23" s="294"/>
      <c r="LZ23" s="294"/>
      <c r="MA23" s="266"/>
      <c r="MB23" s="266"/>
      <c r="MC23" s="257">
        <v>0.05</v>
      </c>
      <c r="MD23" s="257"/>
      <c r="ME23" s="358">
        <f>MC23*($MC$4*'BOQ COST'!$H$4)</f>
        <v>1.4327495000000003E-2</v>
      </c>
      <c r="MF23" s="358">
        <f>MG23+MN23+NS23+OX23</f>
        <v>1.4327495000000003E-2</v>
      </c>
      <c r="MG23" s="359">
        <f>ME23</f>
        <v>1.4327495000000003E-2</v>
      </c>
      <c r="MH23" s="259"/>
      <c r="MI23" s="259"/>
      <c r="MJ23" s="359">
        <f t="shared" ref="MJ23:ML23" si="322">SUM(MJ29:MJ31)</f>
        <v>0</v>
      </c>
      <c r="MK23" s="359">
        <f t="shared" si="322"/>
        <v>0</v>
      </c>
      <c r="ML23" s="359">
        <f t="shared" si="322"/>
        <v>0</v>
      </c>
      <c r="MM23" s="260"/>
      <c r="MN23" s="359">
        <f>MK23</f>
        <v>0</v>
      </c>
      <c r="MO23" s="359">
        <f>MN23</f>
        <v>0</v>
      </c>
      <c r="MP23" s="359">
        <f t="shared" ref="MP23:MR23" si="323">SUM(MP29:MP31)</f>
        <v>0</v>
      </c>
      <c r="MQ23" s="359">
        <f t="shared" si="323"/>
        <v>0</v>
      </c>
      <c r="MR23" s="359">
        <f t="shared" si="323"/>
        <v>0</v>
      </c>
      <c r="MS23" s="230"/>
      <c r="MT23" s="262"/>
      <c r="MU23" s="262"/>
      <c r="MV23" s="262"/>
      <c r="MW23" s="359">
        <f t="shared" ref="MW23:ND23" si="324">SUM(MW29:MW31)</f>
        <v>0</v>
      </c>
      <c r="MX23" s="359">
        <f t="shared" si="324"/>
        <v>0</v>
      </c>
      <c r="MY23" s="359">
        <f t="shared" si="324"/>
        <v>0</v>
      </c>
      <c r="MZ23" s="359">
        <f t="shared" si="324"/>
        <v>0</v>
      </c>
      <c r="NA23" s="359">
        <f t="shared" si="324"/>
        <v>0</v>
      </c>
      <c r="NB23" s="359">
        <f t="shared" si="324"/>
        <v>0</v>
      </c>
      <c r="NC23" s="359">
        <f t="shared" si="324"/>
        <v>0</v>
      </c>
      <c r="ND23" s="359">
        <f t="shared" si="324"/>
        <v>0</v>
      </c>
      <c r="NE23" s="263"/>
      <c r="NF23" s="294"/>
      <c r="NG23" s="294"/>
      <c r="NH23" s="294"/>
      <c r="NI23" s="294"/>
      <c r="NJ23" s="294"/>
      <c r="NK23" s="294"/>
      <c r="NL23" s="262"/>
      <c r="NM23" s="359">
        <f>NK23</f>
        <v>0</v>
      </c>
      <c r="NN23" s="359">
        <f>NM23</f>
        <v>0</v>
      </c>
      <c r="NO23" s="359">
        <f t="shared" ref="NO23:NQ23" si="325">SUM(NO29:NO31)</f>
        <v>0</v>
      </c>
      <c r="NP23" s="359">
        <f t="shared" si="325"/>
        <v>0</v>
      </c>
      <c r="NQ23" s="359">
        <f t="shared" si="325"/>
        <v>0</v>
      </c>
      <c r="NR23" s="263"/>
      <c r="NS23" s="265"/>
      <c r="NT23" s="265"/>
      <c r="NU23" s="295"/>
      <c r="NV23" s="295"/>
      <c r="NW23" s="295"/>
      <c r="NX23" s="230"/>
      <c r="NY23" s="262"/>
      <c r="NZ23" s="262"/>
      <c r="OA23" s="262"/>
      <c r="OB23" s="359">
        <f t="shared" ref="OB23:OI23" si="326">SUM(OB29:OB31)</f>
        <v>0</v>
      </c>
      <c r="OC23" s="359">
        <f t="shared" si="326"/>
        <v>0</v>
      </c>
      <c r="OD23" s="359">
        <f t="shared" si="326"/>
        <v>0</v>
      </c>
      <c r="OE23" s="359">
        <f t="shared" si="326"/>
        <v>0</v>
      </c>
      <c r="OF23" s="359">
        <f t="shared" si="326"/>
        <v>0</v>
      </c>
      <c r="OG23" s="359">
        <f t="shared" si="326"/>
        <v>0</v>
      </c>
      <c r="OH23" s="359">
        <f t="shared" si="326"/>
        <v>0</v>
      </c>
      <c r="OI23" s="359">
        <f t="shared" si="326"/>
        <v>0</v>
      </c>
      <c r="OJ23" s="263"/>
      <c r="OK23" s="294"/>
      <c r="OL23" s="294"/>
      <c r="OM23" s="294"/>
      <c r="ON23" s="294"/>
      <c r="OO23" s="294"/>
      <c r="OP23" s="266"/>
      <c r="OQ23" s="262"/>
      <c r="OR23" s="359">
        <f>OP23</f>
        <v>0</v>
      </c>
      <c r="OS23" s="359">
        <f>OR23</f>
        <v>0</v>
      </c>
      <c r="OT23" s="359">
        <f t="shared" ref="OT23:OV23" si="327">SUM(OT29:OT31)</f>
        <v>0</v>
      </c>
      <c r="OU23" s="359">
        <f t="shared" si="327"/>
        <v>0</v>
      </c>
      <c r="OV23" s="359">
        <f t="shared" si="327"/>
        <v>0</v>
      </c>
      <c r="OW23" s="263"/>
      <c r="OX23" s="265"/>
      <c r="OY23" s="265"/>
      <c r="OZ23" s="295"/>
      <c r="PA23" s="295"/>
      <c r="PB23" s="295"/>
      <c r="PC23" s="230"/>
      <c r="PD23" s="262"/>
      <c r="PE23" s="262"/>
      <c r="PF23" s="262"/>
      <c r="PG23" s="359">
        <f t="shared" ref="PG23:PN23" si="328">SUM(PG29:PG31)</f>
        <v>0</v>
      </c>
      <c r="PH23" s="359">
        <f t="shared" si="328"/>
        <v>0</v>
      </c>
      <c r="PI23" s="359">
        <f t="shared" si="328"/>
        <v>0</v>
      </c>
      <c r="PJ23" s="359">
        <f t="shared" si="328"/>
        <v>0</v>
      </c>
      <c r="PK23" s="359">
        <f t="shared" si="328"/>
        <v>0</v>
      </c>
      <c r="PL23" s="359">
        <f t="shared" si="328"/>
        <v>0</v>
      </c>
      <c r="PM23" s="359">
        <f t="shared" si="328"/>
        <v>0</v>
      </c>
      <c r="PN23" s="359">
        <f t="shared" si="328"/>
        <v>0</v>
      </c>
      <c r="PO23" s="263"/>
      <c r="PP23" s="294"/>
      <c r="PQ23" s="294"/>
      <c r="PR23" s="294"/>
      <c r="PS23" s="294"/>
      <c r="PT23" s="294"/>
      <c r="PU23" s="266"/>
      <c r="PV23" s="257"/>
    </row>
    <row r="24" spans="2:438" ht="12.6" hidden="1" customHeight="1" outlineLevel="2">
      <c r="B24" s="579">
        <v>1</v>
      </c>
      <c r="C24" s="285" t="s">
        <v>29</v>
      </c>
      <c r="D24" s="285"/>
      <c r="E24" s="285"/>
      <c r="F24" s="285"/>
      <c r="G24" s="285"/>
      <c r="H24" s="271"/>
      <c r="I24" s="271"/>
      <c r="J24" s="271"/>
      <c r="K24" s="271"/>
      <c r="L24" s="271"/>
      <c r="M24" s="271"/>
      <c r="N24" s="272"/>
      <c r="O24" s="271"/>
      <c r="P24" s="271"/>
      <c r="Q24" s="271"/>
      <c r="R24" s="271"/>
      <c r="S24" s="271"/>
      <c r="T24" s="216"/>
      <c r="U24" s="276"/>
      <c r="V24" s="276"/>
      <c r="W24" s="276"/>
      <c r="X24" s="276"/>
      <c r="Y24" s="276"/>
      <c r="Z24" s="276"/>
      <c r="AA24" s="277"/>
      <c r="AB24" s="278"/>
      <c r="AC24" s="278"/>
      <c r="AD24" s="278"/>
      <c r="AE24" s="278"/>
      <c r="AF24" s="278"/>
      <c r="AG24" s="245"/>
      <c r="AH24" s="276"/>
      <c r="AI24" s="276"/>
      <c r="AJ24" s="276"/>
      <c r="AK24" s="276"/>
      <c r="AL24" s="276"/>
      <c r="AM24" s="276"/>
      <c r="AN24" s="277"/>
      <c r="AO24" s="278"/>
      <c r="AP24" s="278"/>
      <c r="AQ24" s="278"/>
      <c r="AR24" s="278"/>
      <c r="AS24" s="278"/>
      <c r="AT24" s="230"/>
      <c r="AU24" s="279"/>
      <c r="AV24" s="269"/>
      <c r="AW24" s="270"/>
      <c r="AX24" s="270"/>
      <c r="AY24" s="271"/>
      <c r="AZ24" s="271"/>
      <c r="BA24" s="271"/>
      <c r="BB24" s="271"/>
      <c r="BC24" s="271"/>
      <c r="BD24" s="271"/>
      <c r="BE24" s="272"/>
      <c r="BF24" s="271"/>
      <c r="BG24" s="271"/>
      <c r="BH24" s="271"/>
      <c r="BI24" s="271"/>
      <c r="BJ24" s="271"/>
      <c r="BK24" s="216"/>
      <c r="BP24" s="245"/>
      <c r="BQ24" s="245"/>
      <c r="BR24" s="245"/>
      <c r="BS24" s="245"/>
      <c r="BT24" s="245"/>
      <c r="BU24" s="245"/>
      <c r="BV24" s="245"/>
      <c r="BW24" s="245"/>
      <c r="BX24" s="254"/>
      <c r="BY24" s="254"/>
      <c r="BZ24" s="254"/>
      <c r="CA24" s="254"/>
      <c r="CB24" s="254"/>
      <c r="CC24" s="254"/>
      <c r="CD24" s="276"/>
      <c r="CE24" s="276"/>
      <c r="CF24" s="276"/>
      <c r="CG24" s="276"/>
      <c r="CH24" s="276"/>
      <c r="CI24" s="276"/>
      <c r="CJ24" s="277"/>
      <c r="CK24" s="278"/>
      <c r="CL24" s="278"/>
      <c r="CM24" s="278"/>
      <c r="CN24" s="278"/>
      <c r="CO24" s="278"/>
      <c r="CP24" s="230"/>
      <c r="CU24" s="245"/>
      <c r="CV24" s="245"/>
      <c r="CW24" s="245"/>
      <c r="CX24" s="245"/>
      <c r="CY24" s="245"/>
      <c r="CZ24" s="245"/>
      <c r="DA24" s="245"/>
      <c r="DB24" s="245"/>
      <c r="DC24" s="254"/>
      <c r="DD24" s="254"/>
      <c r="DE24" s="254"/>
      <c r="DF24" s="254"/>
      <c r="DG24" s="254"/>
      <c r="DH24" s="245"/>
      <c r="DI24" s="276"/>
      <c r="DJ24" s="276"/>
      <c r="DK24" s="276"/>
      <c r="DL24" s="276"/>
      <c r="DM24" s="276"/>
      <c r="DN24" s="276"/>
      <c r="DO24" s="277"/>
      <c r="DP24" s="278"/>
      <c r="DQ24" s="278"/>
      <c r="DR24" s="278"/>
      <c r="DS24" s="278"/>
      <c r="DT24" s="278"/>
      <c r="DU24" s="230"/>
      <c r="DZ24" s="245"/>
      <c r="EA24" s="245"/>
      <c r="EB24" s="245"/>
      <c r="EC24" s="245"/>
      <c r="ED24" s="245"/>
      <c r="EE24" s="245"/>
      <c r="EF24" s="245"/>
      <c r="EG24" s="245"/>
      <c r="EH24" s="254"/>
      <c r="EI24" s="254"/>
      <c r="EJ24" s="254"/>
      <c r="EK24" s="254"/>
      <c r="EL24" s="254"/>
      <c r="EM24" s="245"/>
      <c r="EN24" s="245"/>
      <c r="EO24" s="279"/>
      <c r="EP24" s="269"/>
      <c r="EQ24" s="270"/>
      <c r="ER24" s="270"/>
      <c r="ES24" s="271"/>
      <c r="ET24" s="271"/>
      <c r="EU24" s="271"/>
      <c r="EV24" s="271"/>
      <c r="EW24" s="271"/>
      <c r="EX24" s="271"/>
      <c r="EY24" s="272"/>
      <c r="EZ24" s="273"/>
      <c r="FA24" s="273"/>
      <c r="FB24" s="273"/>
      <c r="FC24" s="273"/>
      <c r="FD24" s="273"/>
      <c r="FE24" s="216"/>
      <c r="FJ24" s="245"/>
      <c r="FK24" s="245"/>
      <c r="FL24" s="245"/>
      <c r="FM24" s="245"/>
      <c r="FN24" s="245"/>
      <c r="FO24" s="245"/>
      <c r="FP24" s="245"/>
      <c r="FQ24" s="245"/>
      <c r="FR24" s="254"/>
      <c r="FS24" s="254"/>
      <c r="FT24" s="254"/>
      <c r="FU24" s="254"/>
      <c r="FV24" s="254"/>
      <c r="FW24" s="254"/>
      <c r="FX24" s="276"/>
      <c r="FY24" s="276"/>
      <c r="FZ24" s="276"/>
      <c r="GA24" s="276"/>
      <c r="GB24" s="276"/>
      <c r="GC24" s="276"/>
      <c r="GD24" s="277"/>
      <c r="GE24" s="278"/>
      <c r="GF24" s="278"/>
      <c r="GG24" s="278"/>
      <c r="GH24" s="278"/>
      <c r="GI24" s="278"/>
      <c r="GJ24" s="230"/>
      <c r="GK24" s="274"/>
      <c r="GL24" s="274"/>
      <c r="GM24" s="274"/>
      <c r="GO24" s="245"/>
      <c r="GP24" s="245"/>
      <c r="GQ24" s="245"/>
      <c r="GR24" s="245"/>
      <c r="GS24" s="245"/>
      <c r="GT24" s="245"/>
      <c r="GU24" s="245"/>
      <c r="GV24" s="245"/>
      <c r="GW24" s="254"/>
      <c r="GX24" s="254"/>
      <c r="GY24" s="254"/>
      <c r="GZ24" s="254"/>
      <c r="HA24" s="254"/>
      <c r="HB24" s="245"/>
      <c r="HC24" s="276"/>
      <c r="HD24" s="276"/>
      <c r="HE24" s="276"/>
      <c r="HF24" s="276"/>
      <c r="HG24" s="276"/>
      <c r="HH24" s="276"/>
      <c r="HI24" s="277"/>
      <c r="HJ24" s="278"/>
      <c r="HK24" s="278"/>
      <c r="HL24" s="278"/>
      <c r="HM24" s="278"/>
      <c r="HN24" s="278"/>
      <c r="HO24" s="230"/>
      <c r="HP24" s="274"/>
      <c r="HQ24" s="274"/>
      <c r="HR24" s="274"/>
      <c r="HT24" s="245"/>
      <c r="HU24" s="245"/>
      <c r="HV24" s="245"/>
      <c r="HW24" s="245"/>
      <c r="HX24" s="245"/>
      <c r="HY24" s="245"/>
      <c r="HZ24" s="245"/>
      <c r="IA24" s="245"/>
      <c r="IB24" s="254"/>
      <c r="IC24" s="254"/>
      <c r="ID24" s="254"/>
      <c r="IE24" s="254"/>
      <c r="IF24" s="254"/>
      <c r="IG24" s="245"/>
      <c r="IH24" s="245"/>
      <c r="II24" s="279"/>
      <c r="IJ24" s="269"/>
      <c r="IK24" s="270"/>
      <c r="IL24" s="270"/>
      <c r="IM24" s="271"/>
      <c r="IN24" s="271"/>
      <c r="IO24" s="271"/>
      <c r="IP24" s="271"/>
      <c r="IQ24" s="271"/>
      <c r="IR24" s="271"/>
      <c r="IS24" s="272"/>
      <c r="IT24" s="271"/>
      <c r="IU24" s="271"/>
      <c r="IV24" s="271"/>
      <c r="IW24" s="271"/>
      <c r="IX24" s="271"/>
      <c r="IY24" s="230"/>
      <c r="IZ24" s="274"/>
      <c r="JA24" s="274"/>
      <c r="JB24" s="274"/>
      <c r="JD24" s="245"/>
      <c r="JE24" s="245"/>
      <c r="JF24" s="245"/>
      <c r="JG24" s="245"/>
      <c r="JH24" s="245"/>
      <c r="JI24" s="245"/>
      <c r="JJ24" s="245"/>
      <c r="JK24" s="245"/>
      <c r="JL24" s="254"/>
      <c r="JM24" s="254"/>
      <c r="JN24" s="254"/>
      <c r="JO24" s="254"/>
      <c r="JP24" s="254"/>
      <c r="JQ24" s="254"/>
      <c r="JR24" s="276"/>
      <c r="JS24" s="276"/>
      <c r="JT24" s="276"/>
      <c r="JU24" s="276"/>
      <c r="JV24" s="276"/>
      <c r="JW24" s="276"/>
      <c r="JX24" s="277"/>
      <c r="JY24" s="278"/>
      <c r="JZ24" s="278"/>
      <c r="KA24" s="278"/>
      <c r="KB24" s="278"/>
      <c r="KC24" s="278"/>
      <c r="KD24" s="230"/>
      <c r="KE24" s="274"/>
      <c r="KF24" s="274"/>
      <c r="KG24" s="274"/>
      <c r="KI24" s="245"/>
      <c r="KJ24" s="245"/>
      <c r="KK24" s="245"/>
      <c r="KL24" s="245"/>
      <c r="KM24" s="245"/>
      <c r="KN24" s="245"/>
      <c r="KO24" s="245"/>
      <c r="KP24" s="245"/>
      <c r="KQ24" s="254"/>
      <c r="KR24" s="254"/>
      <c r="KS24" s="254"/>
      <c r="KT24" s="254"/>
      <c r="KU24" s="254"/>
      <c r="KV24" s="245"/>
      <c r="KW24" s="276"/>
      <c r="KX24" s="276"/>
      <c r="KY24" s="276"/>
      <c r="KZ24" s="276"/>
      <c r="LA24" s="276"/>
      <c r="LB24" s="276"/>
      <c r="LC24" s="277"/>
      <c r="LD24" s="278"/>
      <c r="LE24" s="278"/>
      <c r="LF24" s="278"/>
      <c r="LG24" s="278"/>
      <c r="LH24" s="278"/>
      <c r="LI24" s="230"/>
      <c r="LJ24" s="274"/>
      <c r="LK24" s="274"/>
      <c r="LL24" s="274"/>
      <c r="LN24" s="245"/>
      <c r="LO24" s="245"/>
      <c r="LP24" s="245"/>
      <c r="LQ24" s="245"/>
      <c r="LR24" s="245"/>
      <c r="LS24" s="245"/>
      <c r="LT24" s="245"/>
      <c r="LU24" s="245"/>
      <c r="LV24" s="254"/>
      <c r="LW24" s="254"/>
      <c r="LX24" s="254"/>
      <c r="LY24" s="254"/>
      <c r="LZ24" s="254"/>
      <c r="MA24" s="245"/>
      <c r="MB24" s="245"/>
      <c r="MC24" s="279"/>
      <c r="MD24" s="269"/>
      <c r="ME24" s="270"/>
      <c r="MF24" s="270"/>
      <c r="MG24" s="271"/>
      <c r="MH24" s="271"/>
      <c r="MI24" s="271"/>
      <c r="MJ24" s="271"/>
      <c r="MK24" s="271"/>
      <c r="ML24" s="271"/>
      <c r="MM24" s="272"/>
      <c r="MN24" s="271"/>
      <c r="MO24" s="271"/>
      <c r="MP24" s="271"/>
      <c r="MQ24" s="271"/>
      <c r="MR24" s="271"/>
      <c r="MS24" s="230"/>
      <c r="MT24" s="274"/>
      <c r="MU24" s="274"/>
      <c r="MV24" s="274"/>
      <c r="MX24" s="245"/>
      <c r="MY24" s="245"/>
      <c r="MZ24" s="245"/>
      <c r="NA24" s="245"/>
      <c r="NB24" s="245"/>
      <c r="NC24" s="245"/>
      <c r="ND24" s="245"/>
      <c r="NE24" s="245"/>
      <c r="NF24" s="254"/>
      <c r="NG24" s="254"/>
      <c r="NH24" s="254"/>
      <c r="NI24" s="254"/>
      <c r="NJ24" s="254"/>
      <c r="NK24" s="254"/>
      <c r="NL24" s="276"/>
      <c r="NM24" s="276"/>
      <c r="NN24" s="276"/>
      <c r="NO24" s="276"/>
      <c r="NP24" s="276"/>
      <c r="NQ24" s="276"/>
      <c r="NR24" s="277"/>
      <c r="NS24" s="278"/>
      <c r="NT24" s="278"/>
      <c r="NU24" s="278"/>
      <c r="NV24" s="278"/>
      <c r="NW24" s="278"/>
      <c r="NX24" s="230"/>
      <c r="NY24" s="274"/>
      <c r="NZ24" s="274"/>
      <c r="OA24" s="274"/>
      <c r="OC24" s="245"/>
      <c r="OD24" s="245"/>
      <c r="OE24" s="245"/>
      <c r="OF24" s="245"/>
      <c r="OG24" s="245"/>
      <c r="OH24" s="245"/>
      <c r="OI24" s="245"/>
      <c r="OJ24" s="245"/>
      <c r="OK24" s="254"/>
      <c r="OL24" s="254"/>
      <c r="OM24" s="254"/>
      <c r="ON24" s="254"/>
      <c r="OO24" s="254"/>
      <c r="OP24" s="245"/>
      <c r="OQ24" s="276"/>
      <c r="OR24" s="276"/>
      <c r="OS24" s="276"/>
      <c r="OT24" s="276"/>
      <c r="OU24" s="276"/>
      <c r="OV24" s="276"/>
      <c r="OW24" s="277"/>
      <c r="OX24" s="278"/>
      <c r="OY24" s="278"/>
      <c r="OZ24" s="278"/>
      <c r="PA24" s="278"/>
      <c r="PB24" s="278"/>
      <c r="PC24" s="230"/>
      <c r="PD24" s="274"/>
      <c r="PE24" s="274"/>
      <c r="PF24" s="274"/>
      <c r="PH24" s="245"/>
      <c r="PI24" s="245"/>
      <c r="PJ24" s="245"/>
      <c r="PK24" s="245"/>
      <c r="PL24" s="245"/>
      <c r="PM24" s="245"/>
      <c r="PN24" s="245"/>
      <c r="PO24" s="245"/>
      <c r="PP24" s="254"/>
      <c r="PQ24" s="254"/>
      <c r="PR24" s="254"/>
      <c r="PS24" s="254"/>
      <c r="PT24" s="254"/>
      <c r="PU24" s="245"/>
      <c r="PV24" s="279"/>
    </row>
    <row r="25" spans="2:438" ht="12.6" hidden="1" customHeight="1" outlineLevel="2">
      <c r="B25" s="579">
        <v>2</v>
      </c>
      <c r="C25" s="285" t="s">
        <v>34</v>
      </c>
      <c r="D25" s="285"/>
      <c r="E25" s="285"/>
      <c r="F25" s="285"/>
      <c r="G25" s="285"/>
      <c r="H25" s="271"/>
      <c r="I25" s="271"/>
      <c r="J25" s="271"/>
      <c r="K25" s="271"/>
      <c r="L25" s="271"/>
      <c r="M25" s="271"/>
      <c r="N25" s="272"/>
      <c r="O25" s="271"/>
      <c r="P25" s="271"/>
      <c r="Q25" s="271"/>
      <c r="R25" s="271"/>
      <c r="S25" s="271"/>
      <c r="T25" s="216"/>
      <c r="U25" s="276"/>
      <c r="V25" s="276"/>
      <c r="W25" s="276"/>
      <c r="X25" s="276"/>
      <c r="Y25" s="276"/>
      <c r="Z25" s="276"/>
      <c r="AA25" s="277"/>
      <c r="AB25" s="278"/>
      <c r="AC25" s="278"/>
      <c r="AD25" s="278"/>
      <c r="AE25" s="278"/>
      <c r="AF25" s="278"/>
      <c r="AG25" s="245"/>
      <c r="AH25" s="276"/>
      <c r="AI25" s="276"/>
      <c r="AJ25" s="276"/>
      <c r="AK25" s="276"/>
      <c r="AL25" s="276"/>
      <c r="AM25" s="276"/>
      <c r="AN25" s="277"/>
      <c r="AO25" s="278"/>
      <c r="AP25" s="278"/>
      <c r="AQ25" s="278"/>
      <c r="AR25" s="278"/>
      <c r="AS25" s="278"/>
      <c r="AT25" s="230"/>
      <c r="AU25" s="279"/>
      <c r="AV25" s="269"/>
      <c r="AW25" s="270"/>
      <c r="AX25" s="270"/>
      <c r="AY25" s="271"/>
      <c r="AZ25" s="271"/>
      <c r="BA25" s="271"/>
      <c r="BB25" s="271"/>
      <c r="BC25" s="271"/>
      <c r="BD25" s="271"/>
      <c r="BE25" s="272"/>
      <c r="BF25" s="271"/>
      <c r="BG25" s="271"/>
      <c r="BH25" s="271"/>
      <c r="BI25" s="271"/>
      <c r="BJ25" s="271"/>
      <c r="BK25" s="216"/>
      <c r="BP25" s="245"/>
      <c r="BQ25" s="245"/>
      <c r="BR25" s="245"/>
      <c r="BS25" s="245"/>
      <c r="BT25" s="245"/>
      <c r="BU25" s="245"/>
      <c r="BV25" s="245"/>
      <c r="BW25" s="245"/>
      <c r="BX25" s="254"/>
      <c r="BY25" s="254"/>
      <c r="BZ25" s="254"/>
      <c r="CA25" s="254"/>
      <c r="CB25" s="254"/>
      <c r="CC25" s="254"/>
      <c r="CD25" s="276"/>
      <c r="CE25" s="276"/>
      <c r="CF25" s="276"/>
      <c r="CG25" s="276"/>
      <c r="CH25" s="276"/>
      <c r="CI25" s="276"/>
      <c r="CJ25" s="277"/>
      <c r="CK25" s="278"/>
      <c r="CL25" s="278"/>
      <c r="CM25" s="278"/>
      <c r="CN25" s="278"/>
      <c r="CO25" s="278"/>
      <c r="CP25" s="230"/>
      <c r="CU25" s="245"/>
      <c r="CV25" s="245"/>
      <c r="CW25" s="245"/>
      <c r="CX25" s="245"/>
      <c r="CY25" s="245"/>
      <c r="CZ25" s="245"/>
      <c r="DA25" s="245"/>
      <c r="DB25" s="245"/>
      <c r="DC25" s="254"/>
      <c r="DD25" s="254"/>
      <c r="DE25" s="254"/>
      <c r="DF25" s="254"/>
      <c r="DG25" s="254"/>
      <c r="DH25" s="245"/>
      <c r="DI25" s="276"/>
      <c r="DJ25" s="276"/>
      <c r="DK25" s="276"/>
      <c r="DL25" s="276"/>
      <c r="DM25" s="276"/>
      <c r="DN25" s="276"/>
      <c r="DO25" s="277"/>
      <c r="DP25" s="278"/>
      <c r="DQ25" s="278"/>
      <c r="DR25" s="278"/>
      <c r="DS25" s="278"/>
      <c r="DT25" s="278"/>
      <c r="DU25" s="230"/>
      <c r="DZ25" s="245"/>
      <c r="EA25" s="245"/>
      <c r="EB25" s="245"/>
      <c r="EC25" s="245"/>
      <c r="ED25" s="245"/>
      <c r="EE25" s="245"/>
      <c r="EF25" s="245"/>
      <c r="EG25" s="245"/>
      <c r="EH25" s="254"/>
      <c r="EI25" s="254"/>
      <c r="EJ25" s="254"/>
      <c r="EK25" s="254"/>
      <c r="EL25" s="254"/>
      <c r="EM25" s="245"/>
      <c r="EN25" s="245"/>
      <c r="EO25" s="279"/>
      <c r="EP25" s="269"/>
      <c r="EQ25" s="270"/>
      <c r="ER25" s="270"/>
      <c r="ES25" s="271"/>
      <c r="ET25" s="271"/>
      <c r="EU25" s="271"/>
      <c r="EV25" s="271"/>
      <c r="EW25" s="271"/>
      <c r="EX25" s="271"/>
      <c r="EY25" s="272"/>
      <c r="EZ25" s="273"/>
      <c r="FA25" s="273"/>
      <c r="FB25" s="273"/>
      <c r="FC25" s="273"/>
      <c r="FD25" s="273"/>
      <c r="FE25" s="216"/>
      <c r="FJ25" s="245"/>
      <c r="FK25" s="245"/>
      <c r="FL25" s="245"/>
      <c r="FM25" s="245"/>
      <c r="FN25" s="245"/>
      <c r="FO25" s="245"/>
      <c r="FP25" s="245"/>
      <c r="FQ25" s="245"/>
      <c r="FR25" s="254"/>
      <c r="FS25" s="254"/>
      <c r="FT25" s="254"/>
      <c r="FU25" s="254"/>
      <c r="FV25" s="254"/>
      <c r="FW25" s="254"/>
      <c r="FX25" s="276"/>
      <c r="FY25" s="276"/>
      <c r="FZ25" s="276"/>
      <c r="GA25" s="276"/>
      <c r="GB25" s="276"/>
      <c r="GC25" s="276"/>
      <c r="GD25" s="277"/>
      <c r="GE25" s="278"/>
      <c r="GF25" s="278"/>
      <c r="GG25" s="278"/>
      <c r="GH25" s="278"/>
      <c r="GI25" s="278"/>
      <c r="GJ25" s="230"/>
      <c r="GK25" s="274"/>
      <c r="GL25" s="274"/>
      <c r="GM25" s="274"/>
      <c r="GO25" s="245"/>
      <c r="GP25" s="245"/>
      <c r="GQ25" s="245"/>
      <c r="GR25" s="245"/>
      <c r="GS25" s="245"/>
      <c r="GT25" s="245"/>
      <c r="GU25" s="245"/>
      <c r="GV25" s="245"/>
      <c r="GW25" s="254"/>
      <c r="GX25" s="254"/>
      <c r="GY25" s="254"/>
      <c r="GZ25" s="254"/>
      <c r="HA25" s="254"/>
      <c r="HB25" s="245"/>
      <c r="HC25" s="276"/>
      <c r="HD25" s="276"/>
      <c r="HE25" s="276"/>
      <c r="HF25" s="276"/>
      <c r="HG25" s="276"/>
      <c r="HH25" s="276"/>
      <c r="HI25" s="277"/>
      <c r="HJ25" s="278"/>
      <c r="HK25" s="278"/>
      <c r="HL25" s="278"/>
      <c r="HM25" s="278"/>
      <c r="HN25" s="278"/>
      <c r="HO25" s="230"/>
      <c r="HP25" s="274"/>
      <c r="HQ25" s="274"/>
      <c r="HR25" s="274"/>
      <c r="HT25" s="245"/>
      <c r="HU25" s="245"/>
      <c r="HV25" s="245"/>
      <c r="HW25" s="245"/>
      <c r="HX25" s="245"/>
      <c r="HY25" s="245"/>
      <c r="HZ25" s="245"/>
      <c r="IA25" s="245"/>
      <c r="IB25" s="254"/>
      <c r="IC25" s="254"/>
      <c r="ID25" s="254"/>
      <c r="IE25" s="254"/>
      <c r="IF25" s="254"/>
      <c r="IG25" s="245"/>
      <c r="IH25" s="245"/>
      <c r="II25" s="279"/>
      <c r="IJ25" s="269"/>
      <c r="IK25" s="270"/>
      <c r="IL25" s="270"/>
      <c r="IM25" s="271"/>
      <c r="IN25" s="271"/>
      <c r="IO25" s="271"/>
      <c r="IP25" s="271"/>
      <c r="IQ25" s="271"/>
      <c r="IR25" s="271"/>
      <c r="IS25" s="272"/>
      <c r="IT25" s="271"/>
      <c r="IU25" s="271"/>
      <c r="IV25" s="271"/>
      <c r="IW25" s="271"/>
      <c r="IX25" s="271"/>
      <c r="IY25" s="230"/>
      <c r="IZ25" s="274"/>
      <c r="JA25" s="274"/>
      <c r="JB25" s="274"/>
      <c r="JD25" s="245"/>
      <c r="JE25" s="245"/>
      <c r="JF25" s="245"/>
      <c r="JG25" s="245"/>
      <c r="JH25" s="245"/>
      <c r="JI25" s="245"/>
      <c r="JJ25" s="245"/>
      <c r="JK25" s="245"/>
      <c r="JL25" s="254"/>
      <c r="JM25" s="254"/>
      <c r="JN25" s="254"/>
      <c r="JO25" s="254"/>
      <c r="JP25" s="254"/>
      <c r="JQ25" s="254"/>
      <c r="JR25" s="276"/>
      <c r="JS25" s="276"/>
      <c r="JT25" s="276"/>
      <c r="JU25" s="276"/>
      <c r="JV25" s="276"/>
      <c r="JW25" s="276"/>
      <c r="JX25" s="277"/>
      <c r="JY25" s="278"/>
      <c r="JZ25" s="278"/>
      <c r="KA25" s="278"/>
      <c r="KB25" s="278"/>
      <c r="KC25" s="278"/>
      <c r="KD25" s="230"/>
      <c r="KE25" s="274"/>
      <c r="KF25" s="274"/>
      <c r="KG25" s="274"/>
      <c r="KI25" s="245"/>
      <c r="KJ25" s="245"/>
      <c r="KK25" s="245"/>
      <c r="KL25" s="245"/>
      <c r="KM25" s="245"/>
      <c r="KN25" s="245"/>
      <c r="KO25" s="245"/>
      <c r="KP25" s="245"/>
      <c r="KQ25" s="254"/>
      <c r="KR25" s="254"/>
      <c r="KS25" s="254"/>
      <c r="KT25" s="254"/>
      <c r="KU25" s="254"/>
      <c r="KV25" s="245"/>
      <c r="KW25" s="276"/>
      <c r="KX25" s="276"/>
      <c r="KY25" s="276"/>
      <c r="KZ25" s="276"/>
      <c r="LA25" s="276"/>
      <c r="LB25" s="276"/>
      <c r="LC25" s="277"/>
      <c r="LD25" s="278"/>
      <c r="LE25" s="278"/>
      <c r="LF25" s="278"/>
      <c r="LG25" s="278"/>
      <c r="LH25" s="278"/>
      <c r="LI25" s="230"/>
      <c r="LJ25" s="274"/>
      <c r="LK25" s="274"/>
      <c r="LL25" s="274"/>
      <c r="LN25" s="245"/>
      <c r="LO25" s="245"/>
      <c r="LP25" s="245"/>
      <c r="LQ25" s="245"/>
      <c r="LR25" s="245"/>
      <c r="LS25" s="245"/>
      <c r="LT25" s="245"/>
      <c r="LU25" s="245"/>
      <c r="LV25" s="254"/>
      <c r="LW25" s="254"/>
      <c r="LX25" s="254"/>
      <c r="LY25" s="254"/>
      <c r="LZ25" s="254"/>
      <c r="MA25" s="245"/>
      <c r="MB25" s="245"/>
      <c r="MC25" s="279"/>
      <c r="MD25" s="269"/>
      <c r="ME25" s="270"/>
      <c r="MF25" s="270"/>
      <c r="MG25" s="271"/>
      <c r="MH25" s="271"/>
      <c r="MI25" s="271"/>
      <c r="MJ25" s="271"/>
      <c r="MK25" s="271"/>
      <c r="ML25" s="271"/>
      <c r="MM25" s="272"/>
      <c r="MN25" s="271"/>
      <c r="MO25" s="271"/>
      <c r="MP25" s="271"/>
      <c r="MQ25" s="271"/>
      <c r="MR25" s="271"/>
      <c r="MS25" s="230"/>
      <c r="MT25" s="274"/>
      <c r="MU25" s="274"/>
      <c r="MV25" s="274"/>
      <c r="MX25" s="245"/>
      <c r="MY25" s="245"/>
      <c r="MZ25" s="245"/>
      <c r="NA25" s="245"/>
      <c r="NB25" s="245"/>
      <c r="NC25" s="245"/>
      <c r="ND25" s="245"/>
      <c r="NE25" s="245"/>
      <c r="NF25" s="254"/>
      <c r="NG25" s="254"/>
      <c r="NH25" s="254"/>
      <c r="NI25" s="254"/>
      <c r="NJ25" s="254"/>
      <c r="NK25" s="254"/>
      <c r="NL25" s="276"/>
      <c r="NM25" s="276"/>
      <c r="NN25" s="276"/>
      <c r="NO25" s="276"/>
      <c r="NP25" s="276"/>
      <c r="NQ25" s="276"/>
      <c r="NR25" s="277"/>
      <c r="NS25" s="278"/>
      <c r="NT25" s="278"/>
      <c r="NU25" s="278"/>
      <c r="NV25" s="278"/>
      <c r="NW25" s="278"/>
      <c r="NX25" s="230"/>
      <c r="NY25" s="274"/>
      <c r="NZ25" s="274"/>
      <c r="OA25" s="274"/>
      <c r="OC25" s="245"/>
      <c r="OD25" s="245"/>
      <c r="OE25" s="245"/>
      <c r="OF25" s="245"/>
      <c r="OG25" s="245"/>
      <c r="OH25" s="245"/>
      <c r="OI25" s="245"/>
      <c r="OJ25" s="245"/>
      <c r="OK25" s="254"/>
      <c r="OL25" s="254"/>
      <c r="OM25" s="254"/>
      <c r="ON25" s="254"/>
      <c r="OO25" s="254"/>
      <c r="OP25" s="245"/>
      <c r="OQ25" s="276"/>
      <c r="OR25" s="276"/>
      <c r="OS25" s="276"/>
      <c r="OT25" s="276"/>
      <c r="OU25" s="276"/>
      <c r="OV25" s="276"/>
      <c r="OW25" s="277"/>
      <c r="OX25" s="278"/>
      <c r="OY25" s="278"/>
      <c r="OZ25" s="278"/>
      <c r="PA25" s="278"/>
      <c r="PB25" s="278"/>
      <c r="PC25" s="230"/>
      <c r="PD25" s="274"/>
      <c r="PE25" s="274"/>
      <c r="PF25" s="274"/>
      <c r="PH25" s="245"/>
      <c r="PI25" s="245"/>
      <c r="PJ25" s="245"/>
      <c r="PK25" s="245"/>
      <c r="PL25" s="245"/>
      <c r="PM25" s="245"/>
      <c r="PN25" s="245"/>
      <c r="PO25" s="245"/>
      <c r="PP25" s="254"/>
      <c r="PQ25" s="254"/>
      <c r="PR25" s="254"/>
      <c r="PS25" s="254"/>
      <c r="PT25" s="254"/>
      <c r="PU25" s="245"/>
      <c r="PV25" s="279"/>
    </row>
    <row r="26" spans="2:438" ht="12.6" hidden="1" customHeight="1" outlineLevel="2">
      <c r="B26" s="579">
        <v>3</v>
      </c>
      <c r="C26" s="285" t="s">
        <v>35</v>
      </c>
      <c r="D26" s="285"/>
      <c r="E26" s="285"/>
      <c r="F26" s="285"/>
      <c r="G26" s="285"/>
      <c r="H26" s="271"/>
      <c r="I26" s="271"/>
      <c r="J26" s="271"/>
      <c r="K26" s="271"/>
      <c r="L26" s="271"/>
      <c r="M26" s="271"/>
      <c r="N26" s="272"/>
      <c r="O26" s="271"/>
      <c r="P26" s="271"/>
      <c r="Q26" s="271"/>
      <c r="R26" s="271"/>
      <c r="S26" s="271"/>
      <c r="T26" s="216"/>
      <c r="U26" s="276"/>
      <c r="V26" s="276"/>
      <c r="W26" s="276"/>
      <c r="X26" s="276"/>
      <c r="Y26" s="276"/>
      <c r="Z26" s="276"/>
      <c r="AA26" s="277"/>
      <c r="AB26" s="278"/>
      <c r="AC26" s="278"/>
      <c r="AD26" s="278"/>
      <c r="AE26" s="278"/>
      <c r="AF26" s="278"/>
      <c r="AG26" s="245"/>
      <c r="AH26" s="276"/>
      <c r="AI26" s="276"/>
      <c r="AJ26" s="276"/>
      <c r="AK26" s="276"/>
      <c r="AL26" s="276"/>
      <c r="AM26" s="276"/>
      <c r="AN26" s="277"/>
      <c r="AO26" s="278"/>
      <c r="AP26" s="278"/>
      <c r="AQ26" s="278"/>
      <c r="AR26" s="278"/>
      <c r="AS26" s="278"/>
      <c r="AT26" s="230"/>
      <c r="AU26" s="279"/>
      <c r="AV26" s="269"/>
      <c r="AW26" s="270"/>
      <c r="AX26" s="270"/>
      <c r="AY26" s="271"/>
      <c r="AZ26" s="271"/>
      <c r="BA26" s="271"/>
      <c r="BB26" s="271"/>
      <c r="BC26" s="271"/>
      <c r="BD26" s="271"/>
      <c r="BE26" s="272"/>
      <c r="BF26" s="271"/>
      <c r="BG26" s="271"/>
      <c r="BH26" s="271"/>
      <c r="BI26" s="271"/>
      <c r="BJ26" s="271"/>
      <c r="BK26" s="216"/>
      <c r="BP26" s="245"/>
      <c r="BQ26" s="245"/>
      <c r="BR26" s="245"/>
      <c r="BS26" s="245"/>
      <c r="BT26" s="245"/>
      <c r="BU26" s="245"/>
      <c r="BV26" s="245"/>
      <c r="BW26" s="245"/>
      <c r="BX26" s="254"/>
      <c r="BY26" s="254"/>
      <c r="BZ26" s="254"/>
      <c r="CA26" s="254"/>
      <c r="CB26" s="254"/>
      <c r="CC26" s="254"/>
      <c r="CD26" s="276"/>
      <c r="CE26" s="276"/>
      <c r="CF26" s="276"/>
      <c r="CG26" s="276"/>
      <c r="CH26" s="276"/>
      <c r="CI26" s="276"/>
      <c r="CJ26" s="277"/>
      <c r="CK26" s="278"/>
      <c r="CL26" s="278"/>
      <c r="CM26" s="278"/>
      <c r="CN26" s="278"/>
      <c r="CO26" s="278"/>
      <c r="CP26" s="230"/>
      <c r="CU26" s="245"/>
      <c r="CV26" s="245"/>
      <c r="CW26" s="245"/>
      <c r="CX26" s="245"/>
      <c r="CY26" s="245"/>
      <c r="CZ26" s="245"/>
      <c r="DA26" s="245"/>
      <c r="DB26" s="245"/>
      <c r="DC26" s="254"/>
      <c r="DD26" s="254"/>
      <c r="DE26" s="254"/>
      <c r="DF26" s="254"/>
      <c r="DG26" s="254"/>
      <c r="DH26" s="245"/>
      <c r="DI26" s="276"/>
      <c r="DJ26" s="276"/>
      <c r="DK26" s="276"/>
      <c r="DL26" s="276"/>
      <c r="DM26" s="276"/>
      <c r="DN26" s="276"/>
      <c r="DO26" s="277"/>
      <c r="DP26" s="278"/>
      <c r="DQ26" s="278"/>
      <c r="DR26" s="278"/>
      <c r="DS26" s="278"/>
      <c r="DT26" s="278"/>
      <c r="DU26" s="230"/>
      <c r="DZ26" s="245"/>
      <c r="EA26" s="245"/>
      <c r="EB26" s="245"/>
      <c r="EC26" s="245"/>
      <c r="ED26" s="245"/>
      <c r="EE26" s="245"/>
      <c r="EF26" s="245"/>
      <c r="EG26" s="245"/>
      <c r="EH26" s="254"/>
      <c r="EI26" s="254"/>
      <c r="EJ26" s="254"/>
      <c r="EK26" s="254"/>
      <c r="EL26" s="254"/>
      <c r="EM26" s="245"/>
      <c r="EN26" s="245"/>
      <c r="EO26" s="279"/>
      <c r="EP26" s="269"/>
      <c r="EQ26" s="270"/>
      <c r="ER26" s="270"/>
      <c r="ES26" s="271"/>
      <c r="ET26" s="271"/>
      <c r="EU26" s="271"/>
      <c r="EV26" s="271"/>
      <c r="EW26" s="271"/>
      <c r="EX26" s="271"/>
      <c r="EY26" s="272"/>
      <c r="EZ26" s="273"/>
      <c r="FA26" s="273"/>
      <c r="FB26" s="273"/>
      <c r="FC26" s="273"/>
      <c r="FD26" s="273"/>
      <c r="FE26" s="216"/>
      <c r="FJ26" s="245"/>
      <c r="FK26" s="245"/>
      <c r="FL26" s="245"/>
      <c r="FM26" s="245"/>
      <c r="FN26" s="245"/>
      <c r="FO26" s="245"/>
      <c r="FP26" s="245"/>
      <c r="FQ26" s="245"/>
      <c r="FR26" s="254"/>
      <c r="FS26" s="254"/>
      <c r="FT26" s="254"/>
      <c r="FU26" s="254"/>
      <c r="FV26" s="254"/>
      <c r="FW26" s="254"/>
      <c r="FX26" s="276"/>
      <c r="FY26" s="276"/>
      <c r="FZ26" s="276"/>
      <c r="GA26" s="276"/>
      <c r="GB26" s="276"/>
      <c r="GC26" s="276"/>
      <c r="GD26" s="277"/>
      <c r="GE26" s="278"/>
      <c r="GF26" s="278"/>
      <c r="GG26" s="278"/>
      <c r="GH26" s="278"/>
      <c r="GI26" s="278"/>
      <c r="GJ26" s="230"/>
      <c r="GK26" s="274"/>
      <c r="GL26" s="274"/>
      <c r="GM26" s="274"/>
      <c r="GO26" s="245"/>
      <c r="GP26" s="245"/>
      <c r="GQ26" s="245"/>
      <c r="GR26" s="245"/>
      <c r="GS26" s="245"/>
      <c r="GT26" s="245"/>
      <c r="GU26" s="245"/>
      <c r="GV26" s="245"/>
      <c r="GW26" s="254"/>
      <c r="GX26" s="254"/>
      <c r="GY26" s="254"/>
      <c r="GZ26" s="254"/>
      <c r="HA26" s="254"/>
      <c r="HB26" s="245"/>
      <c r="HC26" s="276"/>
      <c r="HD26" s="276"/>
      <c r="HE26" s="276"/>
      <c r="HF26" s="276"/>
      <c r="HG26" s="276"/>
      <c r="HH26" s="276"/>
      <c r="HI26" s="277"/>
      <c r="HJ26" s="278"/>
      <c r="HK26" s="278"/>
      <c r="HL26" s="278"/>
      <c r="HM26" s="278"/>
      <c r="HN26" s="278"/>
      <c r="HO26" s="230"/>
      <c r="HP26" s="274"/>
      <c r="HQ26" s="274"/>
      <c r="HR26" s="274"/>
      <c r="HT26" s="245"/>
      <c r="HU26" s="245"/>
      <c r="HV26" s="245"/>
      <c r="HW26" s="245"/>
      <c r="HX26" s="245"/>
      <c r="HY26" s="245"/>
      <c r="HZ26" s="245"/>
      <c r="IA26" s="245"/>
      <c r="IB26" s="254"/>
      <c r="IC26" s="254"/>
      <c r="ID26" s="254"/>
      <c r="IE26" s="254"/>
      <c r="IF26" s="254"/>
      <c r="IG26" s="245"/>
      <c r="IH26" s="245"/>
      <c r="II26" s="279"/>
      <c r="IJ26" s="269"/>
      <c r="IK26" s="270"/>
      <c r="IL26" s="270"/>
      <c r="IM26" s="271"/>
      <c r="IN26" s="271"/>
      <c r="IO26" s="271"/>
      <c r="IP26" s="271"/>
      <c r="IQ26" s="271"/>
      <c r="IR26" s="271"/>
      <c r="IS26" s="272"/>
      <c r="IT26" s="271"/>
      <c r="IU26" s="271"/>
      <c r="IV26" s="271"/>
      <c r="IW26" s="271"/>
      <c r="IX26" s="271"/>
      <c r="IY26" s="230"/>
      <c r="IZ26" s="274"/>
      <c r="JA26" s="274"/>
      <c r="JB26" s="274"/>
      <c r="JD26" s="245"/>
      <c r="JE26" s="245"/>
      <c r="JF26" s="245"/>
      <c r="JG26" s="245"/>
      <c r="JH26" s="245"/>
      <c r="JI26" s="245"/>
      <c r="JJ26" s="245"/>
      <c r="JK26" s="245"/>
      <c r="JL26" s="254"/>
      <c r="JM26" s="254"/>
      <c r="JN26" s="254"/>
      <c r="JO26" s="254"/>
      <c r="JP26" s="254"/>
      <c r="JQ26" s="254"/>
      <c r="JR26" s="276"/>
      <c r="JS26" s="276"/>
      <c r="JT26" s="276"/>
      <c r="JU26" s="276"/>
      <c r="JV26" s="276"/>
      <c r="JW26" s="276"/>
      <c r="JX26" s="277"/>
      <c r="JY26" s="278"/>
      <c r="JZ26" s="278"/>
      <c r="KA26" s="278"/>
      <c r="KB26" s="278"/>
      <c r="KC26" s="278"/>
      <c r="KD26" s="230"/>
      <c r="KE26" s="274"/>
      <c r="KF26" s="274"/>
      <c r="KG26" s="274"/>
      <c r="KI26" s="245"/>
      <c r="KJ26" s="245"/>
      <c r="KK26" s="245"/>
      <c r="KL26" s="245"/>
      <c r="KM26" s="245"/>
      <c r="KN26" s="245"/>
      <c r="KO26" s="245"/>
      <c r="KP26" s="245"/>
      <c r="KQ26" s="254"/>
      <c r="KR26" s="254"/>
      <c r="KS26" s="254"/>
      <c r="KT26" s="254"/>
      <c r="KU26" s="254"/>
      <c r="KV26" s="245"/>
      <c r="KW26" s="276"/>
      <c r="KX26" s="276"/>
      <c r="KY26" s="276"/>
      <c r="KZ26" s="276"/>
      <c r="LA26" s="276"/>
      <c r="LB26" s="276"/>
      <c r="LC26" s="277"/>
      <c r="LD26" s="278"/>
      <c r="LE26" s="278"/>
      <c r="LF26" s="278"/>
      <c r="LG26" s="278"/>
      <c r="LH26" s="278"/>
      <c r="LI26" s="230"/>
      <c r="LJ26" s="274"/>
      <c r="LK26" s="274"/>
      <c r="LL26" s="274"/>
      <c r="LN26" s="245"/>
      <c r="LO26" s="245"/>
      <c r="LP26" s="245"/>
      <c r="LQ26" s="245"/>
      <c r="LR26" s="245"/>
      <c r="LS26" s="245"/>
      <c r="LT26" s="245"/>
      <c r="LU26" s="245"/>
      <c r="LV26" s="254"/>
      <c r="LW26" s="254"/>
      <c r="LX26" s="254"/>
      <c r="LY26" s="254"/>
      <c r="LZ26" s="254"/>
      <c r="MA26" s="245"/>
      <c r="MB26" s="245"/>
      <c r="MC26" s="279"/>
      <c r="MD26" s="269"/>
      <c r="ME26" s="270"/>
      <c r="MF26" s="270"/>
      <c r="MG26" s="271"/>
      <c r="MH26" s="271"/>
      <c r="MI26" s="271"/>
      <c r="MJ26" s="271"/>
      <c r="MK26" s="271"/>
      <c r="ML26" s="271"/>
      <c r="MM26" s="272"/>
      <c r="MN26" s="271"/>
      <c r="MO26" s="271"/>
      <c r="MP26" s="271"/>
      <c r="MQ26" s="271"/>
      <c r="MR26" s="271"/>
      <c r="MS26" s="230"/>
      <c r="MT26" s="274"/>
      <c r="MU26" s="274"/>
      <c r="MV26" s="274"/>
      <c r="MX26" s="245"/>
      <c r="MY26" s="245"/>
      <c r="MZ26" s="245"/>
      <c r="NA26" s="245"/>
      <c r="NB26" s="245"/>
      <c r="NC26" s="245"/>
      <c r="ND26" s="245"/>
      <c r="NE26" s="245"/>
      <c r="NF26" s="254"/>
      <c r="NG26" s="254"/>
      <c r="NH26" s="254"/>
      <c r="NI26" s="254"/>
      <c r="NJ26" s="254"/>
      <c r="NK26" s="254"/>
      <c r="NL26" s="276"/>
      <c r="NM26" s="276"/>
      <c r="NN26" s="276"/>
      <c r="NO26" s="276"/>
      <c r="NP26" s="276"/>
      <c r="NQ26" s="276"/>
      <c r="NR26" s="277"/>
      <c r="NS26" s="278"/>
      <c r="NT26" s="278"/>
      <c r="NU26" s="278"/>
      <c r="NV26" s="278"/>
      <c r="NW26" s="278"/>
      <c r="NX26" s="230"/>
      <c r="NY26" s="274"/>
      <c r="NZ26" s="274"/>
      <c r="OA26" s="274"/>
      <c r="OC26" s="245"/>
      <c r="OD26" s="245"/>
      <c r="OE26" s="245"/>
      <c r="OF26" s="245"/>
      <c r="OG26" s="245"/>
      <c r="OH26" s="245"/>
      <c r="OI26" s="245"/>
      <c r="OJ26" s="245"/>
      <c r="OK26" s="254"/>
      <c r="OL26" s="254"/>
      <c r="OM26" s="254"/>
      <c r="ON26" s="254"/>
      <c r="OO26" s="254"/>
      <c r="OP26" s="245"/>
      <c r="OQ26" s="276"/>
      <c r="OR26" s="276"/>
      <c r="OS26" s="276"/>
      <c r="OT26" s="276"/>
      <c r="OU26" s="276"/>
      <c r="OV26" s="276"/>
      <c r="OW26" s="277"/>
      <c r="OX26" s="278"/>
      <c r="OY26" s="278"/>
      <c r="OZ26" s="278"/>
      <c r="PA26" s="278"/>
      <c r="PB26" s="278"/>
      <c r="PC26" s="230"/>
      <c r="PD26" s="274"/>
      <c r="PE26" s="274"/>
      <c r="PF26" s="274"/>
      <c r="PH26" s="245"/>
      <c r="PI26" s="245"/>
      <c r="PJ26" s="245"/>
      <c r="PK26" s="245"/>
      <c r="PL26" s="245"/>
      <c r="PM26" s="245"/>
      <c r="PN26" s="245"/>
      <c r="PO26" s="245"/>
      <c r="PP26" s="254"/>
      <c r="PQ26" s="254"/>
      <c r="PR26" s="254"/>
      <c r="PS26" s="254"/>
      <c r="PT26" s="254"/>
      <c r="PU26" s="245"/>
      <c r="PV26" s="279"/>
    </row>
    <row r="27" spans="2:438" ht="12.6" hidden="1" customHeight="1" outlineLevel="2">
      <c r="B27" s="579">
        <v>4</v>
      </c>
      <c r="C27" s="285" t="s">
        <v>31</v>
      </c>
      <c r="D27" s="285"/>
      <c r="E27" s="285"/>
      <c r="F27" s="285"/>
      <c r="G27" s="285"/>
      <c r="H27" s="271"/>
      <c r="I27" s="271"/>
      <c r="J27" s="271"/>
      <c r="K27" s="271"/>
      <c r="L27" s="271"/>
      <c r="M27" s="271"/>
      <c r="N27" s="272"/>
      <c r="O27" s="271"/>
      <c r="P27" s="271"/>
      <c r="Q27" s="271"/>
      <c r="R27" s="271"/>
      <c r="S27" s="271"/>
      <c r="T27" s="216"/>
      <c r="U27" s="276"/>
      <c r="V27" s="276"/>
      <c r="W27" s="276"/>
      <c r="X27" s="276"/>
      <c r="Y27" s="276"/>
      <c r="Z27" s="276"/>
      <c r="AA27" s="277"/>
      <c r="AB27" s="278"/>
      <c r="AC27" s="278"/>
      <c r="AD27" s="278"/>
      <c r="AE27" s="278"/>
      <c r="AF27" s="278"/>
      <c r="AG27" s="245"/>
      <c r="AH27" s="276"/>
      <c r="AI27" s="276"/>
      <c r="AJ27" s="276"/>
      <c r="AK27" s="276"/>
      <c r="AL27" s="276"/>
      <c r="AM27" s="276"/>
      <c r="AN27" s="277"/>
      <c r="AO27" s="278"/>
      <c r="AP27" s="278"/>
      <c r="AQ27" s="278"/>
      <c r="AR27" s="278"/>
      <c r="AS27" s="278"/>
      <c r="AT27" s="230"/>
      <c r="AU27" s="279"/>
      <c r="AV27" s="269"/>
      <c r="AW27" s="270"/>
      <c r="AX27" s="270"/>
      <c r="AY27" s="271"/>
      <c r="AZ27" s="271"/>
      <c r="BA27" s="271"/>
      <c r="BB27" s="271"/>
      <c r="BC27" s="271"/>
      <c r="BD27" s="271"/>
      <c r="BE27" s="272"/>
      <c r="BF27" s="271"/>
      <c r="BG27" s="271"/>
      <c r="BH27" s="271"/>
      <c r="BI27" s="271"/>
      <c r="BJ27" s="271"/>
      <c r="BK27" s="216"/>
      <c r="BP27" s="245"/>
      <c r="BQ27" s="245"/>
      <c r="BR27" s="245"/>
      <c r="BS27" s="245"/>
      <c r="BT27" s="245"/>
      <c r="BU27" s="245"/>
      <c r="BV27" s="245"/>
      <c r="BW27" s="245"/>
      <c r="BX27" s="254"/>
      <c r="BY27" s="254"/>
      <c r="BZ27" s="254"/>
      <c r="CA27" s="254"/>
      <c r="CB27" s="254"/>
      <c r="CC27" s="254"/>
      <c r="CD27" s="276"/>
      <c r="CE27" s="276"/>
      <c r="CF27" s="276"/>
      <c r="CG27" s="276"/>
      <c r="CH27" s="276"/>
      <c r="CI27" s="276"/>
      <c r="CJ27" s="277"/>
      <c r="CK27" s="278"/>
      <c r="CL27" s="278"/>
      <c r="CM27" s="278"/>
      <c r="CN27" s="278"/>
      <c r="CO27" s="278"/>
      <c r="CP27" s="230"/>
      <c r="CU27" s="245"/>
      <c r="CV27" s="245"/>
      <c r="CW27" s="245"/>
      <c r="CX27" s="245"/>
      <c r="CY27" s="245"/>
      <c r="CZ27" s="245"/>
      <c r="DA27" s="245"/>
      <c r="DB27" s="245"/>
      <c r="DC27" s="254"/>
      <c r="DD27" s="254"/>
      <c r="DE27" s="254"/>
      <c r="DF27" s="254"/>
      <c r="DG27" s="254"/>
      <c r="DH27" s="245"/>
      <c r="DI27" s="276"/>
      <c r="DJ27" s="276"/>
      <c r="DK27" s="276"/>
      <c r="DL27" s="276"/>
      <c r="DM27" s="276"/>
      <c r="DN27" s="276"/>
      <c r="DO27" s="277"/>
      <c r="DP27" s="278"/>
      <c r="DQ27" s="278"/>
      <c r="DR27" s="278"/>
      <c r="DS27" s="278"/>
      <c r="DT27" s="278"/>
      <c r="DU27" s="230"/>
      <c r="DZ27" s="245"/>
      <c r="EA27" s="245"/>
      <c r="EB27" s="245"/>
      <c r="EC27" s="245"/>
      <c r="ED27" s="245"/>
      <c r="EE27" s="245"/>
      <c r="EF27" s="245"/>
      <c r="EG27" s="245"/>
      <c r="EH27" s="254"/>
      <c r="EI27" s="254"/>
      <c r="EJ27" s="254"/>
      <c r="EK27" s="254"/>
      <c r="EL27" s="254"/>
      <c r="EM27" s="245"/>
      <c r="EN27" s="245"/>
      <c r="EO27" s="279"/>
      <c r="EP27" s="269"/>
      <c r="EQ27" s="270"/>
      <c r="ER27" s="270"/>
      <c r="ES27" s="271"/>
      <c r="ET27" s="271"/>
      <c r="EU27" s="271"/>
      <c r="EV27" s="271"/>
      <c r="EW27" s="271"/>
      <c r="EX27" s="271"/>
      <c r="EY27" s="272"/>
      <c r="EZ27" s="273"/>
      <c r="FA27" s="273"/>
      <c r="FB27" s="273"/>
      <c r="FC27" s="273"/>
      <c r="FD27" s="273"/>
      <c r="FE27" s="216"/>
      <c r="FJ27" s="245"/>
      <c r="FK27" s="245"/>
      <c r="FL27" s="245"/>
      <c r="FM27" s="245"/>
      <c r="FN27" s="245"/>
      <c r="FO27" s="245"/>
      <c r="FP27" s="245"/>
      <c r="FQ27" s="245"/>
      <c r="FR27" s="254"/>
      <c r="FS27" s="254"/>
      <c r="FT27" s="254"/>
      <c r="FU27" s="254"/>
      <c r="FV27" s="254"/>
      <c r="FW27" s="254"/>
      <c r="FX27" s="276"/>
      <c r="FY27" s="276"/>
      <c r="FZ27" s="276"/>
      <c r="GA27" s="276"/>
      <c r="GB27" s="276"/>
      <c r="GC27" s="276"/>
      <c r="GD27" s="277"/>
      <c r="GE27" s="278"/>
      <c r="GF27" s="278"/>
      <c r="GG27" s="278"/>
      <c r="GH27" s="278"/>
      <c r="GI27" s="278"/>
      <c r="GJ27" s="230"/>
      <c r="GK27" s="274"/>
      <c r="GL27" s="274"/>
      <c r="GM27" s="274"/>
      <c r="GO27" s="245"/>
      <c r="GP27" s="245"/>
      <c r="GQ27" s="245"/>
      <c r="GR27" s="245"/>
      <c r="GS27" s="245"/>
      <c r="GT27" s="245"/>
      <c r="GU27" s="245"/>
      <c r="GV27" s="245"/>
      <c r="GW27" s="254"/>
      <c r="GX27" s="254"/>
      <c r="GY27" s="254"/>
      <c r="GZ27" s="254"/>
      <c r="HA27" s="254"/>
      <c r="HB27" s="245"/>
      <c r="HC27" s="276"/>
      <c r="HD27" s="276"/>
      <c r="HE27" s="276"/>
      <c r="HF27" s="276"/>
      <c r="HG27" s="276"/>
      <c r="HH27" s="276"/>
      <c r="HI27" s="277"/>
      <c r="HJ27" s="278"/>
      <c r="HK27" s="278"/>
      <c r="HL27" s="278"/>
      <c r="HM27" s="278"/>
      <c r="HN27" s="278"/>
      <c r="HO27" s="230"/>
      <c r="HP27" s="274"/>
      <c r="HQ27" s="274"/>
      <c r="HR27" s="274"/>
      <c r="HT27" s="245"/>
      <c r="HU27" s="245"/>
      <c r="HV27" s="245"/>
      <c r="HW27" s="245"/>
      <c r="HX27" s="245"/>
      <c r="HY27" s="245"/>
      <c r="HZ27" s="245"/>
      <c r="IA27" s="245"/>
      <c r="IB27" s="254"/>
      <c r="IC27" s="254"/>
      <c r="ID27" s="254"/>
      <c r="IE27" s="254"/>
      <c r="IF27" s="254"/>
      <c r="IG27" s="245"/>
      <c r="IH27" s="245"/>
      <c r="II27" s="279"/>
      <c r="IJ27" s="269"/>
      <c r="IK27" s="270"/>
      <c r="IL27" s="270"/>
      <c r="IM27" s="271"/>
      <c r="IN27" s="271"/>
      <c r="IO27" s="271"/>
      <c r="IP27" s="271"/>
      <c r="IQ27" s="271"/>
      <c r="IR27" s="271"/>
      <c r="IS27" s="272"/>
      <c r="IT27" s="271"/>
      <c r="IU27" s="271"/>
      <c r="IV27" s="271"/>
      <c r="IW27" s="271"/>
      <c r="IX27" s="271"/>
      <c r="IY27" s="230"/>
      <c r="IZ27" s="274"/>
      <c r="JA27" s="274"/>
      <c r="JB27" s="274"/>
      <c r="JD27" s="245"/>
      <c r="JE27" s="245"/>
      <c r="JF27" s="245"/>
      <c r="JG27" s="245"/>
      <c r="JH27" s="245"/>
      <c r="JI27" s="245"/>
      <c r="JJ27" s="245"/>
      <c r="JK27" s="245"/>
      <c r="JL27" s="254"/>
      <c r="JM27" s="254"/>
      <c r="JN27" s="254"/>
      <c r="JO27" s="254"/>
      <c r="JP27" s="254"/>
      <c r="JQ27" s="254"/>
      <c r="JR27" s="276"/>
      <c r="JS27" s="276"/>
      <c r="JT27" s="276"/>
      <c r="JU27" s="276"/>
      <c r="JV27" s="276"/>
      <c r="JW27" s="276"/>
      <c r="JX27" s="277"/>
      <c r="JY27" s="278"/>
      <c r="JZ27" s="278"/>
      <c r="KA27" s="278"/>
      <c r="KB27" s="278"/>
      <c r="KC27" s="278"/>
      <c r="KD27" s="230"/>
      <c r="KE27" s="274"/>
      <c r="KF27" s="274"/>
      <c r="KG27" s="274"/>
      <c r="KI27" s="245"/>
      <c r="KJ27" s="245"/>
      <c r="KK27" s="245"/>
      <c r="KL27" s="245"/>
      <c r="KM27" s="245"/>
      <c r="KN27" s="245"/>
      <c r="KO27" s="245"/>
      <c r="KP27" s="245"/>
      <c r="KQ27" s="254"/>
      <c r="KR27" s="254"/>
      <c r="KS27" s="254"/>
      <c r="KT27" s="254"/>
      <c r="KU27" s="254"/>
      <c r="KV27" s="245"/>
      <c r="KW27" s="276"/>
      <c r="KX27" s="276"/>
      <c r="KY27" s="276"/>
      <c r="KZ27" s="276"/>
      <c r="LA27" s="276"/>
      <c r="LB27" s="276"/>
      <c r="LC27" s="277"/>
      <c r="LD27" s="278"/>
      <c r="LE27" s="278"/>
      <c r="LF27" s="278"/>
      <c r="LG27" s="278"/>
      <c r="LH27" s="278"/>
      <c r="LI27" s="230"/>
      <c r="LJ27" s="274"/>
      <c r="LK27" s="274"/>
      <c r="LL27" s="274"/>
      <c r="LN27" s="245"/>
      <c r="LO27" s="245"/>
      <c r="LP27" s="245"/>
      <c r="LQ27" s="245"/>
      <c r="LR27" s="245"/>
      <c r="LS27" s="245"/>
      <c r="LT27" s="245"/>
      <c r="LU27" s="245"/>
      <c r="LV27" s="254"/>
      <c r="LW27" s="254"/>
      <c r="LX27" s="254"/>
      <c r="LY27" s="254"/>
      <c r="LZ27" s="254"/>
      <c r="MA27" s="245"/>
      <c r="MB27" s="245"/>
      <c r="MC27" s="279"/>
      <c r="MD27" s="269"/>
      <c r="ME27" s="270"/>
      <c r="MF27" s="270"/>
      <c r="MG27" s="271"/>
      <c r="MH27" s="271"/>
      <c r="MI27" s="271"/>
      <c r="MJ27" s="271"/>
      <c r="MK27" s="271"/>
      <c r="ML27" s="271"/>
      <c r="MM27" s="272"/>
      <c r="MN27" s="271"/>
      <c r="MO27" s="271"/>
      <c r="MP27" s="271"/>
      <c r="MQ27" s="271"/>
      <c r="MR27" s="271"/>
      <c r="MS27" s="230"/>
      <c r="MT27" s="274"/>
      <c r="MU27" s="274"/>
      <c r="MV27" s="274"/>
      <c r="MX27" s="245"/>
      <c r="MY27" s="245"/>
      <c r="MZ27" s="245"/>
      <c r="NA27" s="245"/>
      <c r="NB27" s="245"/>
      <c r="NC27" s="245"/>
      <c r="ND27" s="245"/>
      <c r="NE27" s="245"/>
      <c r="NF27" s="254"/>
      <c r="NG27" s="254"/>
      <c r="NH27" s="254"/>
      <c r="NI27" s="254"/>
      <c r="NJ27" s="254"/>
      <c r="NK27" s="254"/>
      <c r="NL27" s="276"/>
      <c r="NM27" s="276"/>
      <c r="NN27" s="276"/>
      <c r="NO27" s="276"/>
      <c r="NP27" s="276"/>
      <c r="NQ27" s="276"/>
      <c r="NR27" s="277"/>
      <c r="NS27" s="278"/>
      <c r="NT27" s="278"/>
      <c r="NU27" s="278"/>
      <c r="NV27" s="278"/>
      <c r="NW27" s="278"/>
      <c r="NX27" s="230"/>
      <c r="NY27" s="274"/>
      <c r="NZ27" s="274"/>
      <c r="OA27" s="274"/>
      <c r="OC27" s="245"/>
      <c r="OD27" s="245"/>
      <c r="OE27" s="245"/>
      <c r="OF27" s="245"/>
      <c r="OG27" s="245"/>
      <c r="OH27" s="245"/>
      <c r="OI27" s="245"/>
      <c r="OJ27" s="245"/>
      <c r="OK27" s="254"/>
      <c r="OL27" s="254"/>
      <c r="OM27" s="254"/>
      <c r="ON27" s="254"/>
      <c r="OO27" s="254"/>
      <c r="OP27" s="245"/>
      <c r="OQ27" s="276"/>
      <c r="OR27" s="276"/>
      <c r="OS27" s="276"/>
      <c r="OT27" s="276"/>
      <c r="OU27" s="276"/>
      <c r="OV27" s="276"/>
      <c r="OW27" s="277"/>
      <c r="OX27" s="278"/>
      <c r="OY27" s="278"/>
      <c r="OZ27" s="278"/>
      <c r="PA27" s="278"/>
      <c r="PB27" s="278"/>
      <c r="PC27" s="230"/>
      <c r="PD27" s="274"/>
      <c r="PE27" s="274"/>
      <c r="PF27" s="274"/>
      <c r="PH27" s="245"/>
      <c r="PI27" s="245"/>
      <c r="PJ27" s="245"/>
      <c r="PK27" s="245"/>
      <c r="PL27" s="245"/>
      <c r="PM27" s="245"/>
      <c r="PN27" s="245"/>
      <c r="PO27" s="245"/>
      <c r="PP27" s="254"/>
      <c r="PQ27" s="254"/>
      <c r="PR27" s="254"/>
      <c r="PS27" s="254"/>
      <c r="PT27" s="254"/>
      <c r="PU27" s="245"/>
      <c r="PV27" s="279"/>
    </row>
    <row r="28" spans="2:438" ht="12.6" hidden="1" customHeight="1" outlineLevel="2">
      <c r="B28" s="579">
        <v>5</v>
      </c>
      <c r="C28" s="285" t="s">
        <v>32</v>
      </c>
      <c r="D28" s="285"/>
      <c r="E28" s="285"/>
      <c r="F28" s="285"/>
      <c r="G28" s="285"/>
      <c r="H28" s="271"/>
      <c r="I28" s="271"/>
      <c r="J28" s="271"/>
      <c r="K28" s="271"/>
      <c r="L28" s="271"/>
      <c r="M28" s="271"/>
      <c r="N28" s="272"/>
      <c r="O28" s="271"/>
      <c r="P28" s="271"/>
      <c r="Q28" s="271"/>
      <c r="R28" s="271"/>
      <c r="S28" s="271"/>
      <c r="T28" s="216"/>
      <c r="U28" s="276"/>
      <c r="V28" s="276"/>
      <c r="W28" s="276"/>
      <c r="X28" s="276"/>
      <c r="Y28" s="276"/>
      <c r="Z28" s="276"/>
      <c r="AA28" s="277"/>
      <c r="AB28" s="278"/>
      <c r="AC28" s="278"/>
      <c r="AD28" s="278"/>
      <c r="AE28" s="278"/>
      <c r="AF28" s="278"/>
      <c r="AG28" s="245"/>
      <c r="AH28" s="276"/>
      <c r="AI28" s="276"/>
      <c r="AJ28" s="276"/>
      <c r="AK28" s="276"/>
      <c r="AL28" s="276"/>
      <c r="AM28" s="276"/>
      <c r="AN28" s="277"/>
      <c r="AO28" s="278"/>
      <c r="AP28" s="278"/>
      <c r="AQ28" s="278"/>
      <c r="AR28" s="278"/>
      <c r="AS28" s="278"/>
      <c r="AT28" s="230"/>
      <c r="AU28" s="286"/>
      <c r="AV28" s="287"/>
      <c r="AW28" s="270"/>
      <c r="AX28" s="270"/>
      <c r="AY28" s="271"/>
      <c r="AZ28" s="271"/>
      <c r="BA28" s="271"/>
      <c r="BB28" s="271"/>
      <c r="BC28" s="271"/>
      <c r="BD28" s="271"/>
      <c r="BE28" s="272"/>
      <c r="BF28" s="271"/>
      <c r="BG28" s="271"/>
      <c r="BH28" s="271"/>
      <c r="BI28" s="271"/>
      <c r="BJ28" s="271"/>
      <c r="BK28" s="216"/>
      <c r="BO28" s="284"/>
      <c r="BP28" s="245"/>
      <c r="BQ28" s="245"/>
      <c r="BR28" s="245"/>
      <c r="BS28" s="245"/>
      <c r="BT28" s="245"/>
      <c r="BU28" s="245"/>
      <c r="BV28" s="245"/>
      <c r="BW28" s="245"/>
      <c r="BX28" s="254"/>
      <c r="BY28" s="254"/>
      <c r="BZ28" s="254"/>
      <c r="CA28" s="254"/>
      <c r="CB28" s="254"/>
      <c r="CC28" s="254"/>
      <c r="CD28" s="276"/>
      <c r="CE28" s="276"/>
      <c r="CF28" s="276"/>
      <c r="CG28" s="276"/>
      <c r="CH28" s="276"/>
      <c r="CI28" s="276"/>
      <c r="CJ28" s="277"/>
      <c r="CK28" s="278"/>
      <c r="CL28" s="278"/>
      <c r="CM28" s="278"/>
      <c r="CN28" s="278"/>
      <c r="CO28" s="278"/>
      <c r="CP28" s="230"/>
      <c r="CT28" s="284"/>
      <c r="CU28" s="245"/>
      <c r="CV28" s="245"/>
      <c r="CW28" s="245"/>
      <c r="CX28" s="245"/>
      <c r="CY28" s="245"/>
      <c r="CZ28" s="245"/>
      <c r="DA28" s="245"/>
      <c r="DB28" s="245"/>
      <c r="DC28" s="254"/>
      <c r="DD28" s="254"/>
      <c r="DE28" s="254"/>
      <c r="DF28" s="254"/>
      <c r="DG28" s="254"/>
      <c r="DH28" s="245"/>
      <c r="DI28" s="276"/>
      <c r="DJ28" s="276"/>
      <c r="DK28" s="276"/>
      <c r="DL28" s="276"/>
      <c r="DM28" s="276"/>
      <c r="DN28" s="276"/>
      <c r="DO28" s="277"/>
      <c r="DP28" s="278"/>
      <c r="DQ28" s="278"/>
      <c r="DR28" s="278"/>
      <c r="DS28" s="278"/>
      <c r="DT28" s="278"/>
      <c r="DU28" s="230"/>
      <c r="DY28" s="284"/>
      <c r="DZ28" s="245"/>
      <c r="EA28" s="245"/>
      <c r="EB28" s="245"/>
      <c r="EC28" s="245"/>
      <c r="ED28" s="245"/>
      <c r="EE28" s="245"/>
      <c r="EF28" s="245"/>
      <c r="EG28" s="245"/>
      <c r="EH28" s="254"/>
      <c r="EI28" s="254"/>
      <c r="EJ28" s="254"/>
      <c r="EK28" s="254"/>
      <c r="EL28" s="254"/>
      <c r="EM28" s="245"/>
      <c r="EN28" s="245"/>
      <c r="EO28" s="286"/>
      <c r="EP28" s="287"/>
      <c r="EQ28" s="270"/>
      <c r="ER28" s="270"/>
      <c r="ES28" s="271"/>
      <c r="ET28" s="271"/>
      <c r="EU28" s="271"/>
      <c r="EV28" s="271"/>
      <c r="EW28" s="271"/>
      <c r="EX28" s="271"/>
      <c r="EY28" s="272"/>
      <c r="EZ28" s="273"/>
      <c r="FA28" s="273"/>
      <c r="FB28" s="273"/>
      <c r="FC28" s="273"/>
      <c r="FD28" s="273"/>
      <c r="FE28" s="216"/>
      <c r="FI28" s="430"/>
      <c r="FJ28" s="245"/>
      <c r="FK28" s="245"/>
      <c r="FL28" s="245"/>
      <c r="FM28" s="245"/>
      <c r="FN28" s="245"/>
      <c r="FO28" s="245"/>
      <c r="FP28" s="245"/>
      <c r="FQ28" s="245"/>
      <c r="FR28" s="254"/>
      <c r="FS28" s="254"/>
      <c r="FT28" s="254"/>
      <c r="FU28" s="254"/>
      <c r="FV28" s="254"/>
      <c r="FW28" s="254"/>
      <c r="FX28" s="276"/>
      <c r="FY28" s="276"/>
      <c r="FZ28" s="276"/>
      <c r="GA28" s="276"/>
      <c r="GB28" s="276"/>
      <c r="GC28" s="276"/>
      <c r="GD28" s="277"/>
      <c r="GE28" s="278"/>
      <c r="GF28" s="278"/>
      <c r="GG28" s="278"/>
      <c r="GH28" s="278"/>
      <c r="GI28" s="278"/>
      <c r="GJ28" s="230"/>
      <c r="GK28" s="274"/>
      <c r="GL28" s="274"/>
      <c r="GM28" s="274"/>
      <c r="GN28" s="284"/>
      <c r="GO28" s="245"/>
      <c r="GP28" s="245"/>
      <c r="GQ28" s="245"/>
      <c r="GR28" s="245"/>
      <c r="GS28" s="245"/>
      <c r="GT28" s="245"/>
      <c r="GU28" s="245"/>
      <c r="GV28" s="245"/>
      <c r="GW28" s="254"/>
      <c r="GX28" s="254"/>
      <c r="GY28" s="254"/>
      <c r="GZ28" s="254"/>
      <c r="HA28" s="254"/>
      <c r="HB28" s="245"/>
      <c r="HC28" s="276"/>
      <c r="HD28" s="276"/>
      <c r="HE28" s="276"/>
      <c r="HF28" s="276"/>
      <c r="HG28" s="276"/>
      <c r="HH28" s="276"/>
      <c r="HI28" s="277"/>
      <c r="HJ28" s="278"/>
      <c r="HK28" s="278"/>
      <c r="HL28" s="278"/>
      <c r="HM28" s="278"/>
      <c r="HN28" s="278"/>
      <c r="HO28" s="230"/>
      <c r="HP28" s="274"/>
      <c r="HQ28" s="274"/>
      <c r="HR28" s="274"/>
      <c r="HS28" s="284"/>
      <c r="HT28" s="245"/>
      <c r="HU28" s="245"/>
      <c r="HV28" s="245"/>
      <c r="HW28" s="245"/>
      <c r="HX28" s="245"/>
      <c r="HY28" s="245"/>
      <c r="HZ28" s="245"/>
      <c r="IA28" s="245"/>
      <c r="IB28" s="254"/>
      <c r="IC28" s="254"/>
      <c r="ID28" s="254"/>
      <c r="IE28" s="254"/>
      <c r="IF28" s="254"/>
      <c r="IG28" s="245"/>
      <c r="IH28" s="245"/>
      <c r="II28" s="286"/>
      <c r="IJ28" s="287"/>
      <c r="IK28" s="270"/>
      <c r="IL28" s="270"/>
      <c r="IM28" s="271"/>
      <c r="IN28" s="271"/>
      <c r="IO28" s="271"/>
      <c r="IP28" s="271"/>
      <c r="IQ28" s="271"/>
      <c r="IR28" s="271"/>
      <c r="IS28" s="272"/>
      <c r="IT28" s="271"/>
      <c r="IU28" s="271"/>
      <c r="IV28" s="271"/>
      <c r="IW28" s="271"/>
      <c r="IX28" s="271"/>
      <c r="IY28" s="230"/>
      <c r="IZ28" s="274"/>
      <c r="JA28" s="274"/>
      <c r="JB28" s="274"/>
      <c r="JC28" s="284"/>
      <c r="JD28" s="245"/>
      <c r="JE28" s="245"/>
      <c r="JF28" s="245"/>
      <c r="JG28" s="245"/>
      <c r="JH28" s="245"/>
      <c r="JI28" s="245"/>
      <c r="JJ28" s="245"/>
      <c r="JK28" s="245"/>
      <c r="JL28" s="254"/>
      <c r="JM28" s="254"/>
      <c r="JN28" s="254"/>
      <c r="JO28" s="254"/>
      <c r="JP28" s="254"/>
      <c r="JQ28" s="254"/>
      <c r="JR28" s="276"/>
      <c r="JS28" s="276"/>
      <c r="JT28" s="276"/>
      <c r="JU28" s="276"/>
      <c r="JV28" s="276"/>
      <c r="JW28" s="276"/>
      <c r="JX28" s="277"/>
      <c r="JY28" s="278"/>
      <c r="JZ28" s="278"/>
      <c r="KA28" s="278"/>
      <c r="KB28" s="278"/>
      <c r="KC28" s="278"/>
      <c r="KD28" s="230"/>
      <c r="KE28" s="274"/>
      <c r="KF28" s="274"/>
      <c r="KG28" s="274"/>
      <c r="KH28" s="284"/>
      <c r="KI28" s="245"/>
      <c r="KJ28" s="245"/>
      <c r="KK28" s="245"/>
      <c r="KL28" s="245"/>
      <c r="KM28" s="245"/>
      <c r="KN28" s="245"/>
      <c r="KO28" s="245"/>
      <c r="KP28" s="245"/>
      <c r="KQ28" s="254"/>
      <c r="KR28" s="254"/>
      <c r="KS28" s="254"/>
      <c r="KT28" s="254"/>
      <c r="KU28" s="254"/>
      <c r="KV28" s="245"/>
      <c r="KW28" s="276"/>
      <c r="KX28" s="276"/>
      <c r="KY28" s="276"/>
      <c r="KZ28" s="276"/>
      <c r="LA28" s="276"/>
      <c r="LB28" s="276"/>
      <c r="LC28" s="277"/>
      <c r="LD28" s="278"/>
      <c r="LE28" s="278"/>
      <c r="LF28" s="278"/>
      <c r="LG28" s="278"/>
      <c r="LH28" s="278"/>
      <c r="LI28" s="230"/>
      <c r="LJ28" s="274"/>
      <c r="LK28" s="274"/>
      <c r="LL28" s="274"/>
      <c r="LM28" s="284"/>
      <c r="LN28" s="245"/>
      <c r="LO28" s="245"/>
      <c r="LP28" s="245"/>
      <c r="LQ28" s="245"/>
      <c r="LR28" s="245"/>
      <c r="LS28" s="245"/>
      <c r="LT28" s="245"/>
      <c r="LU28" s="245"/>
      <c r="LV28" s="254"/>
      <c r="LW28" s="254"/>
      <c r="LX28" s="254"/>
      <c r="LY28" s="254"/>
      <c r="LZ28" s="254"/>
      <c r="MA28" s="245"/>
      <c r="MB28" s="245"/>
      <c r="MC28" s="286"/>
      <c r="MD28" s="287"/>
      <c r="ME28" s="270"/>
      <c r="MF28" s="270"/>
      <c r="MG28" s="271"/>
      <c r="MH28" s="271"/>
      <c r="MI28" s="271"/>
      <c r="MJ28" s="271"/>
      <c r="MK28" s="271"/>
      <c r="ML28" s="271"/>
      <c r="MM28" s="272"/>
      <c r="MN28" s="271"/>
      <c r="MO28" s="271"/>
      <c r="MP28" s="271"/>
      <c r="MQ28" s="271"/>
      <c r="MR28" s="271"/>
      <c r="MS28" s="230"/>
      <c r="MT28" s="274"/>
      <c r="MU28" s="274"/>
      <c r="MV28" s="274"/>
      <c r="MW28" s="284"/>
      <c r="MX28" s="245"/>
      <c r="MY28" s="245"/>
      <c r="MZ28" s="245"/>
      <c r="NA28" s="245"/>
      <c r="NB28" s="245"/>
      <c r="NC28" s="245"/>
      <c r="ND28" s="245"/>
      <c r="NE28" s="245"/>
      <c r="NF28" s="254"/>
      <c r="NG28" s="254"/>
      <c r="NH28" s="254"/>
      <c r="NI28" s="254"/>
      <c r="NJ28" s="254"/>
      <c r="NK28" s="254"/>
      <c r="NL28" s="276"/>
      <c r="NM28" s="276"/>
      <c r="NN28" s="276"/>
      <c r="NO28" s="276"/>
      <c r="NP28" s="276"/>
      <c r="NQ28" s="276"/>
      <c r="NR28" s="277"/>
      <c r="NS28" s="278"/>
      <c r="NT28" s="278"/>
      <c r="NU28" s="278"/>
      <c r="NV28" s="278"/>
      <c r="NW28" s="278"/>
      <c r="NX28" s="230"/>
      <c r="NY28" s="274"/>
      <c r="NZ28" s="274"/>
      <c r="OA28" s="274"/>
      <c r="OB28" s="284"/>
      <c r="OC28" s="245"/>
      <c r="OD28" s="245"/>
      <c r="OE28" s="245"/>
      <c r="OF28" s="245"/>
      <c r="OG28" s="245"/>
      <c r="OH28" s="245"/>
      <c r="OI28" s="245"/>
      <c r="OJ28" s="245"/>
      <c r="OK28" s="254"/>
      <c r="OL28" s="254"/>
      <c r="OM28" s="254"/>
      <c r="ON28" s="254"/>
      <c r="OO28" s="254"/>
      <c r="OP28" s="245"/>
      <c r="OQ28" s="276"/>
      <c r="OR28" s="276"/>
      <c r="OS28" s="276"/>
      <c r="OT28" s="276"/>
      <c r="OU28" s="276"/>
      <c r="OV28" s="276"/>
      <c r="OW28" s="277"/>
      <c r="OX28" s="278"/>
      <c r="OY28" s="278"/>
      <c r="OZ28" s="278"/>
      <c r="PA28" s="278"/>
      <c r="PB28" s="278"/>
      <c r="PC28" s="230"/>
      <c r="PD28" s="274"/>
      <c r="PE28" s="274"/>
      <c r="PF28" s="274"/>
      <c r="PG28" s="284"/>
      <c r="PH28" s="245"/>
      <c r="PI28" s="245"/>
      <c r="PJ28" s="245"/>
      <c r="PK28" s="245"/>
      <c r="PL28" s="245"/>
      <c r="PM28" s="245"/>
      <c r="PN28" s="245"/>
      <c r="PO28" s="245"/>
      <c r="PP28" s="254"/>
      <c r="PQ28" s="254"/>
      <c r="PR28" s="254"/>
      <c r="PS28" s="254"/>
      <c r="PT28" s="254"/>
      <c r="PU28" s="245"/>
      <c r="PV28" s="286"/>
    </row>
    <row r="29" spans="2:438" ht="3" hidden="1" customHeight="1" outlineLevel="1">
      <c r="B29" s="288"/>
      <c r="H29" s="272"/>
      <c r="I29" s="272"/>
      <c r="J29" s="272"/>
      <c r="K29" s="272"/>
      <c r="L29" s="272"/>
      <c r="M29" s="272"/>
      <c r="N29" s="272"/>
      <c r="O29" s="272"/>
      <c r="P29" s="272"/>
      <c r="Q29" s="272"/>
      <c r="R29" s="272"/>
      <c r="S29" s="272"/>
      <c r="T29" s="216"/>
      <c r="U29" s="277"/>
      <c r="V29" s="277"/>
      <c r="W29" s="277"/>
      <c r="X29" s="277"/>
      <c r="Y29" s="277"/>
      <c r="Z29" s="277"/>
      <c r="AA29" s="277"/>
      <c r="AB29" s="291"/>
      <c r="AC29" s="291"/>
      <c r="AD29" s="291"/>
      <c r="AE29" s="291"/>
      <c r="AF29" s="291"/>
      <c r="AG29" s="292"/>
      <c r="AH29" s="277"/>
      <c r="AI29" s="277"/>
      <c r="AJ29" s="277"/>
      <c r="AK29" s="277"/>
      <c r="AL29" s="277"/>
      <c r="AM29" s="277"/>
      <c r="AN29" s="277"/>
      <c r="AO29" s="291"/>
      <c r="AP29" s="291"/>
      <c r="AQ29" s="291"/>
      <c r="AR29" s="291"/>
      <c r="AS29" s="291"/>
      <c r="AT29" s="230"/>
      <c r="AU29" s="279"/>
      <c r="AV29" s="269"/>
      <c r="AW29" s="270"/>
      <c r="AX29" s="270"/>
      <c r="AY29" s="272"/>
      <c r="AZ29" s="272"/>
      <c r="BA29" s="272"/>
      <c r="BB29" s="272"/>
      <c r="BC29" s="272"/>
      <c r="BD29" s="272"/>
      <c r="BE29" s="272"/>
      <c r="BF29" s="272"/>
      <c r="BG29" s="272"/>
      <c r="BH29" s="272"/>
      <c r="BI29" s="272"/>
      <c r="BJ29" s="272"/>
      <c r="BK29" s="216"/>
      <c r="BL29" s="334"/>
      <c r="BM29" s="334"/>
      <c r="BN29" s="334"/>
      <c r="BO29" s="275"/>
      <c r="BP29" s="245"/>
      <c r="BQ29" s="245"/>
      <c r="BR29" s="245"/>
      <c r="BS29" s="245"/>
      <c r="BT29" s="245"/>
      <c r="BU29" s="245"/>
      <c r="BV29" s="245"/>
      <c r="BW29" s="245"/>
      <c r="BX29" s="254"/>
      <c r="BY29" s="254"/>
      <c r="BZ29" s="254"/>
      <c r="CA29" s="254"/>
      <c r="CB29" s="254"/>
      <c r="CC29" s="254"/>
      <c r="CD29" s="277"/>
      <c r="CE29" s="277"/>
      <c r="CF29" s="277"/>
      <c r="CG29" s="277"/>
      <c r="CH29" s="277"/>
      <c r="CI29" s="277"/>
      <c r="CJ29" s="277"/>
      <c r="CK29" s="291"/>
      <c r="CL29" s="291"/>
      <c r="CM29" s="291"/>
      <c r="CN29" s="291"/>
      <c r="CO29" s="291"/>
      <c r="CP29" s="230"/>
      <c r="CQ29" s="334"/>
      <c r="CR29" s="334"/>
      <c r="CS29" s="334"/>
      <c r="CT29" s="275"/>
      <c r="CU29" s="245"/>
      <c r="CV29" s="245"/>
      <c r="CW29" s="245"/>
      <c r="CX29" s="245"/>
      <c r="CY29" s="245"/>
      <c r="CZ29" s="245"/>
      <c r="DA29" s="245"/>
      <c r="DB29" s="245"/>
      <c r="DC29" s="254"/>
      <c r="DD29" s="254"/>
      <c r="DE29" s="254"/>
      <c r="DF29" s="254"/>
      <c r="DG29" s="254"/>
      <c r="DH29" s="292"/>
      <c r="DI29" s="277"/>
      <c r="DJ29" s="277"/>
      <c r="DK29" s="277"/>
      <c r="DL29" s="277"/>
      <c r="DM29" s="277"/>
      <c r="DN29" s="277"/>
      <c r="DO29" s="277"/>
      <c r="DP29" s="291"/>
      <c r="DQ29" s="291"/>
      <c r="DR29" s="291"/>
      <c r="DS29" s="291"/>
      <c r="DT29" s="291"/>
      <c r="DU29" s="230"/>
      <c r="DV29" s="334"/>
      <c r="DW29" s="334"/>
      <c r="DX29" s="334"/>
      <c r="DY29" s="275"/>
      <c r="DZ29" s="245"/>
      <c r="EA29" s="245"/>
      <c r="EB29" s="245"/>
      <c r="EC29" s="245"/>
      <c r="ED29" s="245"/>
      <c r="EE29" s="245"/>
      <c r="EF29" s="245"/>
      <c r="EG29" s="245"/>
      <c r="EH29" s="254"/>
      <c r="EI29" s="254"/>
      <c r="EJ29" s="254"/>
      <c r="EK29" s="254"/>
      <c r="EL29" s="254"/>
      <c r="EM29" s="292"/>
      <c r="EN29" s="292"/>
      <c r="EO29" s="279"/>
      <c r="EP29" s="269"/>
      <c r="EQ29" s="270"/>
      <c r="ER29" s="270"/>
      <c r="ES29" s="272"/>
      <c r="ET29" s="272"/>
      <c r="EU29" s="272"/>
      <c r="EV29" s="272"/>
      <c r="EW29" s="272"/>
      <c r="EX29" s="272"/>
      <c r="EY29" s="272"/>
      <c r="EZ29" s="289"/>
      <c r="FA29" s="289"/>
      <c r="FB29" s="289"/>
      <c r="FC29" s="289"/>
      <c r="FD29" s="289"/>
      <c r="FE29" s="216"/>
      <c r="FF29" s="334"/>
      <c r="FG29" s="334"/>
      <c r="FH29" s="334"/>
      <c r="FJ29" s="245"/>
      <c r="FK29" s="245"/>
      <c r="FL29" s="245"/>
      <c r="FM29" s="245"/>
      <c r="FN29" s="245"/>
      <c r="FO29" s="245"/>
      <c r="FP29" s="245"/>
      <c r="FQ29" s="245"/>
      <c r="FR29" s="254"/>
      <c r="FS29" s="254"/>
      <c r="FT29" s="254"/>
      <c r="FU29" s="254"/>
      <c r="FV29" s="254"/>
      <c r="FW29" s="254"/>
      <c r="FX29" s="277"/>
      <c r="FY29" s="277"/>
      <c r="FZ29" s="277"/>
      <c r="GA29" s="277"/>
      <c r="GB29" s="277"/>
      <c r="GC29" s="277"/>
      <c r="GD29" s="277"/>
      <c r="GE29" s="291"/>
      <c r="GF29" s="291"/>
      <c r="GG29" s="291"/>
      <c r="GH29" s="291"/>
      <c r="GI29" s="291"/>
      <c r="GJ29" s="230"/>
      <c r="GK29" s="290"/>
      <c r="GL29" s="290"/>
      <c r="GM29" s="290"/>
      <c r="GN29" s="275"/>
      <c r="GO29" s="245"/>
      <c r="GP29" s="245"/>
      <c r="GQ29" s="245"/>
      <c r="GR29" s="245"/>
      <c r="GS29" s="245"/>
      <c r="GT29" s="245"/>
      <c r="GU29" s="245"/>
      <c r="GV29" s="245"/>
      <c r="GW29" s="254"/>
      <c r="GX29" s="254"/>
      <c r="GY29" s="254"/>
      <c r="GZ29" s="254"/>
      <c r="HA29" s="254"/>
      <c r="HB29" s="292"/>
      <c r="HC29" s="277"/>
      <c r="HD29" s="277"/>
      <c r="HE29" s="277"/>
      <c r="HF29" s="277"/>
      <c r="HG29" s="277"/>
      <c r="HH29" s="277"/>
      <c r="HI29" s="277"/>
      <c r="HJ29" s="291"/>
      <c r="HK29" s="291"/>
      <c r="HL29" s="291"/>
      <c r="HM29" s="291"/>
      <c r="HN29" s="291"/>
      <c r="HO29" s="230"/>
      <c r="HP29" s="290"/>
      <c r="HQ29" s="290"/>
      <c r="HR29" s="290"/>
      <c r="HS29" s="275"/>
      <c r="HT29" s="245"/>
      <c r="HU29" s="245"/>
      <c r="HV29" s="245"/>
      <c r="HW29" s="245"/>
      <c r="HX29" s="245"/>
      <c r="HY29" s="245"/>
      <c r="HZ29" s="245"/>
      <c r="IA29" s="245"/>
      <c r="IB29" s="254"/>
      <c r="IC29" s="254"/>
      <c r="ID29" s="254"/>
      <c r="IE29" s="254"/>
      <c r="IF29" s="254"/>
      <c r="IG29" s="292"/>
      <c r="IH29" s="292"/>
      <c r="II29" s="279"/>
      <c r="IJ29" s="269"/>
      <c r="IK29" s="270"/>
      <c r="IL29" s="270"/>
      <c r="IM29" s="272"/>
      <c r="IN29" s="272"/>
      <c r="IO29" s="272"/>
      <c r="IP29" s="272"/>
      <c r="IQ29" s="272"/>
      <c r="IR29" s="272"/>
      <c r="IS29" s="272"/>
      <c r="IT29" s="272"/>
      <c r="IU29" s="272"/>
      <c r="IV29" s="272"/>
      <c r="IW29" s="272"/>
      <c r="IX29" s="272"/>
      <c r="IY29" s="230"/>
      <c r="IZ29" s="290"/>
      <c r="JA29" s="290"/>
      <c r="JB29" s="290"/>
      <c r="JC29" s="275"/>
      <c r="JD29" s="245"/>
      <c r="JE29" s="245"/>
      <c r="JF29" s="245"/>
      <c r="JG29" s="245"/>
      <c r="JH29" s="245"/>
      <c r="JI29" s="245"/>
      <c r="JJ29" s="245"/>
      <c r="JK29" s="245"/>
      <c r="JL29" s="254"/>
      <c r="JM29" s="254"/>
      <c r="JN29" s="254"/>
      <c r="JO29" s="254"/>
      <c r="JP29" s="254"/>
      <c r="JQ29" s="254"/>
      <c r="JR29" s="277"/>
      <c r="JS29" s="277"/>
      <c r="JT29" s="277"/>
      <c r="JU29" s="277"/>
      <c r="JV29" s="277"/>
      <c r="JW29" s="277"/>
      <c r="JX29" s="277"/>
      <c r="JY29" s="291"/>
      <c r="JZ29" s="291"/>
      <c r="KA29" s="291"/>
      <c r="KB29" s="291"/>
      <c r="KC29" s="291"/>
      <c r="KD29" s="230"/>
      <c r="KE29" s="290"/>
      <c r="KF29" s="290"/>
      <c r="KG29" s="290"/>
      <c r="KH29" s="275"/>
      <c r="KI29" s="245"/>
      <c r="KJ29" s="245"/>
      <c r="KK29" s="245"/>
      <c r="KL29" s="245"/>
      <c r="KM29" s="245"/>
      <c r="KN29" s="245"/>
      <c r="KO29" s="245"/>
      <c r="KP29" s="245"/>
      <c r="KQ29" s="254"/>
      <c r="KR29" s="254"/>
      <c r="KS29" s="254"/>
      <c r="KT29" s="254"/>
      <c r="KU29" s="254"/>
      <c r="KV29" s="292"/>
      <c r="KW29" s="277"/>
      <c r="KX29" s="277"/>
      <c r="KY29" s="277"/>
      <c r="KZ29" s="277"/>
      <c r="LA29" s="277"/>
      <c r="LB29" s="277"/>
      <c r="LC29" s="277"/>
      <c r="LD29" s="291"/>
      <c r="LE29" s="291"/>
      <c r="LF29" s="291"/>
      <c r="LG29" s="291"/>
      <c r="LH29" s="291"/>
      <c r="LI29" s="230"/>
      <c r="LJ29" s="290"/>
      <c r="LK29" s="290"/>
      <c r="LL29" s="290"/>
      <c r="LM29" s="275"/>
      <c r="LN29" s="245"/>
      <c r="LO29" s="245"/>
      <c r="LP29" s="245"/>
      <c r="LQ29" s="245"/>
      <c r="LR29" s="245"/>
      <c r="LS29" s="245"/>
      <c r="LT29" s="245"/>
      <c r="LU29" s="245"/>
      <c r="LV29" s="254"/>
      <c r="LW29" s="254"/>
      <c r="LX29" s="254"/>
      <c r="LY29" s="254"/>
      <c r="LZ29" s="254"/>
      <c r="MA29" s="292"/>
      <c r="MB29" s="292"/>
      <c r="MC29" s="279"/>
      <c r="MD29" s="269"/>
      <c r="ME29" s="270"/>
      <c r="MF29" s="270"/>
      <c r="MG29" s="272"/>
      <c r="MH29" s="272"/>
      <c r="MI29" s="272"/>
      <c r="MJ29" s="272"/>
      <c r="MK29" s="272"/>
      <c r="ML29" s="272"/>
      <c r="MM29" s="272"/>
      <c r="MN29" s="272"/>
      <c r="MO29" s="272"/>
      <c r="MP29" s="272"/>
      <c r="MQ29" s="272"/>
      <c r="MR29" s="272"/>
      <c r="MS29" s="230"/>
      <c r="MT29" s="290"/>
      <c r="MU29" s="290"/>
      <c r="MV29" s="290"/>
      <c r="MW29" s="275"/>
      <c r="MX29" s="245"/>
      <c r="MY29" s="245"/>
      <c r="MZ29" s="245"/>
      <c r="NA29" s="245"/>
      <c r="NB29" s="245"/>
      <c r="NC29" s="245"/>
      <c r="ND29" s="245"/>
      <c r="NE29" s="245"/>
      <c r="NF29" s="254"/>
      <c r="NG29" s="254"/>
      <c r="NH29" s="254"/>
      <c r="NI29" s="254"/>
      <c r="NJ29" s="254"/>
      <c r="NK29" s="254"/>
      <c r="NL29" s="277"/>
      <c r="NM29" s="277"/>
      <c r="NN29" s="277"/>
      <c r="NO29" s="277"/>
      <c r="NP29" s="277"/>
      <c r="NQ29" s="277"/>
      <c r="NR29" s="277"/>
      <c r="NS29" s="291"/>
      <c r="NT29" s="291"/>
      <c r="NU29" s="291"/>
      <c r="NV29" s="291"/>
      <c r="NW29" s="291"/>
      <c r="NX29" s="230"/>
      <c r="NY29" s="290"/>
      <c r="NZ29" s="290"/>
      <c r="OA29" s="290"/>
      <c r="OB29" s="275"/>
      <c r="OC29" s="245"/>
      <c r="OD29" s="245"/>
      <c r="OE29" s="245"/>
      <c r="OF29" s="245"/>
      <c r="OG29" s="245"/>
      <c r="OH29" s="245"/>
      <c r="OI29" s="245"/>
      <c r="OJ29" s="245"/>
      <c r="OK29" s="254"/>
      <c r="OL29" s="254"/>
      <c r="OM29" s="254"/>
      <c r="ON29" s="254"/>
      <c r="OO29" s="254"/>
      <c r="OP29" s="292"/>
      <c r="OQ29" s="277"/>
      <c r="OR29" s="277"/>
      <c r="OS29" s="277"/>
      <c r="OT29" s="277"/>
      <c r="OU29" s="277"/>
      <c r="OV29" s="277"/>
      <c r="OW29" s="277"/>
      <c r="OX29" s="291"/>
      <c r="OY29" s="291"/>
      <c r="OZ29" s="291"/>
      <c r="PA29" s="291"/>
      <c r="PB29" s="291"/>
      <c r="PC29" s="230"/>
      <c r="PD29" s="290"/>
      <c r="PE29" s="290"/>
      <c r="PF29" s="290"/>
      <c r="PG29" s="275"/>
      <c r="PH29" s="245"/>
      <c r="PI29" s="245"/>
      <c r="PJ29" s="245"/>
      <c r="PK29" s="245"/>
      <c r="PL29" s="245"/>
      <c r="PM29" s="245"/>
      <c r="PN29" s="245"/>
      <c r="PO29" s="245"/>
      <c r="PP29" s="254"/>
      <c r="PQ29" s="254"/>
      <c r="PR29" s="254"/>
      <c r="PS29" s="254"/>
      <c r="PT29" s="254"/>
      <c r="PU29" s="292"/>
      <c r="PV29" s="279"/>
    </row>
    <row r="30" spans="2:438" ht="15.75" hidden="1" outlineLevel="1">
      <c r="B30" s="255">
        <v>4</v>
      </c>
      <c r="C30" s="256" t="s">
        <v>36</v>
      </c>
      <c r="D30" s="381"/>
      <c r="E30" s="400">
        <f>AW30+EQ30+IK30+ME30</f>
        <v>2.4955646489578571</v>
      </c>
      <c r="F30" s="400">
        <f>AX30+ER30+IL30+MF30</f>
        <v>2.4955646489578571</v>
      </c>
      <c r="G30" s="400">
        <f t="shared" ref="G30" si="329">E30-F30</f>
        <v>0</v>
      </c>
      <c r="H30" s="400">
        <f>AY30+ES30+IM30+MG30</f>
        <v>2.4955646489578571</v>
      </c>
      <c r="I30" s="400">
        <f t="shared" ref="I30" si="330">AZ30+ET30+IN30+MH30</f>
        <v>0</v>
      </c>
      <c r="J30" s="400">
        <f t="shared" ref="J30" si="331">BA30+EU30+IO30+MI30</f>
        <v>0</v>
      </c>
      <c r="K30" s="400">
        <f t="shared" ref="K30" si="332">BB30+EV30+IP30+MJ30</f>
        <v>0</v>
      </c>
      <c r="L30" s="400">
        <f t="shared" ref="L30" si="333">BC30+EW30+IQ30+MK30</f>
        <v>0</v>
      </c>
      <c r="M30" s="400">
        <f t="shared" ref="M30" si="334">BD30+EX30+IR30+ML30</f>
        <v>0</v>
      </c>
      <c r="N30" s="401"/>
      <c r="O30" s="402">
        <f t="shared" ref="O30" si="335">BF30+EZ30+IT30+MN30</f>
        <v>0</v>
      </c>
      <c r="P30" s="402">
        <f t="shared" ref="P30" si="336">BG30+FA30+IU30+MO30</f>
        <v>0</v>
      </c>
      <c r="Q30" s="402">
        <f t="shared" ref="Q30" si="337">BH30+FB30+IV30+MP30</f>
        <v>0</v>
      </c>
      <c r="R30" s="402">
        <f t="shared" ref="R30" si="338">BI30+FC30+IW30+MQ30</f>
        <v>0</v>
      </c>
      <c r="S30" s="402">
        <f t="shared" ref="S30" si="339">BJ30+FD30+IX30+MR30</f>
        <v>0</v>
      </c>
      <c r="T30" s="399"/>
      <c r="U30" s="403">
        <f>CD30+FX30+JR30+NL30</f>
        <v>0</v>
      </c>
      <c r="V30" s="402">
        <f t="shared" ref="V30" si="340">CE30+FY30+JS30+NM30</f>
        <v>0</v>
      </c>
      <c r="W30" s="402">
        <f t="shared" ref="W30" si="341">CF30+FZ30+JT30+NN30</f>
        <v>0</v>
      </c>
      <c r="X30" s="402">
        <f t="shared" ref="X30" si="342">CG30+GA30+JU30+NO30</f>
        <v>0</v>
      </c>
      <c r="Y30" s="402">
        <f t="shared" ref="Y30" si="343">CH30+GB30+JV30+NP30</f>
        <v>0</v>
      </c>
      <c r="Z30" s="402">
        <f t="shared" ref="Z30" si="344">CI30+GC30+JW30+NQ30</f>
        <v>0</v>
      </c>
      <c r="AA30" s="404"/>
      <c r="AB30" s="403">
        <f>CK30+GE30+JY30+NS30</f>
        <v>0</v>
      </c>
      <c r="AC30" s="403">
        <f t="shared" ref="AC30" si="345">CL30+GF30+JZ30+NT30</f>
        <v>0</v>
      </c>
      <c r="AD30" s="403">
        <f t="shared" ref="AD30" si="346">CM30+GG30+KA30+NU30</f>
        <v>0</v>
      </c>
      <c r="AE30" s="403">
        <f t="shared" ref="AE30" si="347">CN30+GH30+KB30+NV30</f>
        <v>0</v>
      </c>
      <c r="AF30" s="403">
        <f t="shared" ref="AF30" si="348">CO30+GI30+KC30+NW30</f>
        <v>0</v>
      </c>
      <c r="AG30" s="405"/>
      <c r="AH30" s="403">
        <f>DI30+HC30+KW30+OQ30</f>
        <v>0</v>
      </c>
      <c r="AI30" s="402">
        <f t="shared" ref="AI30" si="349">DJ30+HD30+KX30+OR30</f>
        <v>0</v>
      </c>
      <c r="AJ30" s="402">
        <f t="shared" ref="AJ30" si="350">DK30+HE30+KY30+OS30</f>
        <v>0</v>
      </c>
      <c r="AK30" s="402">
        <f t="shared" ref="AK30" si="351">DL30+HF30+KZ30+OT30</f>
        <v>0</v>
      </c>
      <c r="AL30" s="402">
        <f t="shared" ref="AL30" si="352">DM30+HG30+LA30+OU30</f>
        <v>0</v>
      </c>
      <c r="AM30" s="402">
        <f t="shared" ref="AM30" si="353">DN30+HH30+LB30+OV30</f>
        <v>0</v>
      </c>
      <c r="AN30" s="404"/>
      <c r="AO30" s="403">
        <f t="shared" ref="AO30" si="354">DP30+HJ30+LD30+OX30</f>
        <v>0</v>
      </c>
      <c r="AP30" s="403">
        <f t="shared" ref="AP30" si="355">DQ30+HK30+LE30+OY30</f>
        <v>0</v>
      </c>
      <c r="AQ30" s="403">
        <f t="shared" ref="AQ30" si="356">DR30+HL30+LF30+OZ30</f>
        <v>0</v>
      </c>
      <c r="AR30" s="403">
        <f t="shared" ref="AR30" si="357">DS30+HM30+LG30+PA30</f>
        <v>0</v>
      </c>
      <c r="AS30" s="403">
        <f t="shared" ref="AS30" si="358">DT30+HN30+LH30+PB30</f>
        <v>0</v>
      </c>
      <c r="AT30" s="230"/>
      <c r="AU30" s="257">
        <v>0.1</v>
      </c>
      <c r="AV30" s="257"/>
      <c r="AW30" s="358">
        <f>AU30*($AU$4*'BOQ COST'!$E$4)</f>
        <v>2.2890000000000001</v>
      </c>
      <c r="AX30" s="358">
        <f>AY30+BF30+CK30+DP30</f>
        <v>2.2890000000000001</v>
      </c>
      <c r="AY30" s="359">
        <f>AW30</f>
        <v>2.2890000000000001</v>
      </c>
      <c r="AZ30" s="259"/>
      <c r="BA30" s="259"/>
      <c r="BB30" s="359">
        <f t="shared" ref="BB30:BD30" si="359">SUM(BB31:BB34)</f>
        <v>0</v>
      </c>
      <c r="BC30" s="359">
        <f t="shared" si="359"/>
        <v>0</v>
      </c>
      <c r="BD30" s="359">
        <f t="shared" si="359"/>
        <v>0</v>
      </c>
      <c r="BE30" s="260"/>
      <c r="BF30" s="359">
        <f>AZ30</f>
        <v>0</v>
      </c>
      <c r="BG30" s="359">
        <f>BF30</f>
        <v>0</v>
      </c>
      <c r="BH30" s="359">
        <f t="shared" ref="BH30:BJ30" si="360">SUM(BH31:BH36)</f>
        <v>0</v>
      </c>
      <c r="BI30" s="359">
        <f t="shared" si="360"/>
        <v>0</v>
      </c>
      <c r="BJ30" s="359">
        <f t="shared" si="360"/>
        <v>0</v>
      </c>
      <c r="BK30" s="216"/>
      <c r="BL30" s="422"/>
      <c r="BM30" s="422"/>
      <c r="BN30" s="422"/>
      <c r="BO30" s="359">
        <f t="shared" ref="BO30:BV30" si="361">SUM(BO31:BO36)</f>
        <v>0</v>
      </c>
      <c r="BP30" s="435">
        <f t="shared" si="361"/>
        <v>0</v>
      </c>
      <c r="BQ30" s="435">
        <f t="shared" si="361"/>
        <v>0</v>
      </c>
      <c r="BR30" s="435">
        <f t="shared" si="361"/>
        <v>0</v>
      </c>
      <c r="BS30" s="435">
        <f t="shared" si="361"/>
        <v>0</v>
      </c>
      <c r="BT30" s="435">
        <f t="shared" si="361"/>
        <v>0</v>
      </c>
      <c r="BU30" s="435">
        <f t="shared" si="361"/>
        <v>0</v>
      </c>
      <c r="BV30" s="435">
        <f t="shared" si="361"/>
        <v>0</v>
      </c>
      <c r="BW30" s="263"/>
      <c r="BX30" s="294"/>
      <c r="BY30" s="294"/>
      <c r="BZ30" s="294"/>
      <c r="CA30" s="294"/>
      <c r="CB30" s="294"/>
      <c r="CC30" s="294"/>
      <c r="CD30" s="262"/>
      <c r="CE30" s="359">
        <f>CC30</f>
        <v>0</v>
      </c>
      <c r="CF30" s="359">
        <f>CE30</f>
        <v>0</v>
      </c>
      <c r="CG30" s="359">
        <f t="shared" ref="CG30:CI30" si="362">SUM(CG31:CG36)</f>
        <v>0</v>
      </c>
      <c r="CH30" s="359">
        <f t="shared" si="362"/>
        <v>0</v>
      </c>
      <c r="CI30" s="359">
        <f t="shared" si="362"/>
        <v>0</v>
      </c>
      <c r="CJ30" s="263"/>
      <c r="CK30" s="265"/>
      <c r="CL30" s="265"/>
      <c r="CM30" s="295"/>
      <c r="CN30" s="295"/>
      <c r="CO30" s="295"/>
      <c r="CP30" s="230"/>
      <c r="CQ30" s="422"/>
      <c r="CR30" s="422"/>
      <c r="CS30" s="422"/>
      <c r="CT30" s="359">
        <f t="shared" ref="CT30:DA30" si="363">SUM(CT31:CT36)</f>
        <v>0</v>
      </c>
      <c r="CU30" s="435">
        <f t="shared" si="363"/>
        <v>0</v>
      </c>
      <c r="CV30" s="435">
        <f t="shared" si="363"/>
        <v>0</v>
      </c>
      <c r="CW30" s="435">
        <f t="shared" si="363"/>
        <v>0</v>
      </c>
      <c r="CX30" s="435">
        <f t="shared" si="363"/>
        <v>0</v>
      </c>
      <c r="CY30" s="435">
        <f t="shared" si="363"/>
        <v>0</v>
      </c>
      <c r="CZ30" s="435">
        <f t="shared" si="363"/>
        <v>0</v>
      </c>
      <c r="DA30" s="435">
        <f t="shared" si="363"/>
        <v>0</v>
      </c>
      <c r="DB30" s="263"/>
      <c r="DC30" s="294"/>
      <c r="DD30" s="294"/>
      <c r="DE30" s="294"/>
      <c r="DF30" s="294"/>
      <c r="DG30" s="294"/>
      <c r="DH30" s="266"/>
      <c r="DI30" s="262"/>
      <c r="DJ30" s="359">
        <f>DH30</f>
        <v>0</v>
      </c>
      <c r="DK30" s="359">
        <f>DJ30</f>
        <v>0</v>
      </c>
      <c r="DL30" s="359">
        <f t="shared" ref="DL30:DN30" si="364">SUM(DL31:DL36)</f>
        <v>0</v>
      </c>
      <c r="DM30" s="359">
        <f t="shared" si="364"/>
        <v>0</v>
      </c>
      <c r="DN30" s="359">
        <f t="shared" si="364"/>
        <v>0</v>
      </c>
      <c r="DO30" s="263"/>
      <c r="DP30" s="265"/>
      <c r="DQ30" s="265"/>
      <c r="DR30" s="295"/>
      <c r="DS30" s="295"/>
      <c r="DT30" s="295"/>
      <c r="DU30" s="230"/>
      <c r="DV30" s="422"/>
      <c r="DW30" s="422"/>
      <c r="DX30" s="422"/>
      <c r="DY30" s="359">
        <f t="shared" ref="DY30:EF30" si="365">SUM(DY31:DY36)</f>
        <v>0</v>
      </c>
      <c r="DZ30" s="435">
        <f t="shared" si="365"/>
        <v>0</v>
      </c>
      <c r="EA30" s="435">
        <f t="shared" si="365"/>
        <v>0</v>
      </c>
      <c r="EB30" s="435">
        <f t="shared" si="365"/>
        <v>0</v>
      </c>
      <c r="EC30" s="435">
        <f t="shared" si="365"/>
        <v>0</v>
      </c>
      <c r="ED30" s="435">
        <f t="shared" si="365"/>
        <v>0</v>
      </c>
      <c r="EE30" s="435">
        <f t="shared" si="365"/>
        <v>0</v>
      </c>
      <c r="EF30" s="435">
        <f t="shared" si="365"/>
        <v>0</v>
      </c>
      <c r="EG30" s="263"/>
      <c r="EH30" s="294"/>
      <c r="EI30" s="294"/>
      <c r="EJ30" s="294"/>
      <c r="EK30" s="294"/>
      <c r="EL30" s="294"/>
      <c r="EM30" s="266"/>
      <c r="EN30" s="266"/>
      <c r="EO30" s="257"/>
      <c r="EP30" s="257"/>
      <c r="EQ30" s="258"/>
      <c r="ER30" s="358">
        <f>ES30+EZ30+GE30+HJ30</f>
        <v>0</v>
      </c>
      <c r="ES30" s="259"/>
      <c r="ET30" s="359">
        <f>EQ30</f>
        <v>0</v>
      </c>
      <c r="EU30" s="359">
        <f>ET30</f>
        <v>0</v>
      </c>
      <c r="EV30" s="359">
        <f t="shared" ref="EV30:EX30" si="366">SUM(EV31:EV36)</f>
        <v>0</v>
      </c>
      <c r="EW30" s="359">
        <f t="shared" si="366"/>
        <v>0</v>
      </c>
      <c r="EX30" s="359">
        <f t="shared" si="366"/>
        <v>0</v>
      </c>
      <c r="EY30" s="260"/>
      <c r="EZ30" s="261"/>
      <c r="FA30" s="261"/>
      <c r="FB30" s="293"/>
      <c r="FC30" s="293"/>
      <c r="FD30" s="293"/>
      <c r="FE30" s="216"/>
      <c r="FF30" s="422"/>
      <c r="FG30" s="422"/>
      <c r="FH30" s="422"/>
      <c r="FI30" s="422">
        <f t="shared" ref="FI30:FP30" si="367">SUM(FI31:FI36)</f>
        <v>0</v>
      </c>
      <c r="FJ30" s="359">
        <f t="shared" si="367"/>
        <v>0</v>
      </c>
      <c r="FK30" s="359">
        <f t="shared" si="367"/>
        <v>0</v>
      </c>
      <c r="FL30" s="359">
        <f t="shared" si="367"/>
        <v>0</v>
      </c>
      <c r="FM30" s="359">
        <f t="shared" si="367"/>
        <v>0</v>
      </c>
      <c r="FN30" s="359">
        <f t="shared" si="367"/>
        <v>0</v>
      </c>
      <c r="FO30" s="359">
        <f t="shared" si="367"/>
        <v>0</v>
      </c>
      <c r="FP30" s="359">
        <f t="shared" si="367"/>
        <v>0</v>
      </c>
      <c r="FQ30" s="263"/>
      <c r="FR30" s="294"/>
      <c r="FS30" s="294"/>
      <c r="FT30" s="294"/>
      <c r="FU30" s="294"/>
      <c r="FV30" s="294"/>
      <c r="FW30" s="294"/>
      <c r="FX30" s="262"/>
      <c r="FY30" s="359">
        <f>FW30</f>
        <v>0</v>
      </c>
      <c r="FZ30" s="359">
        <f>FY30</f>
        <v>0</v>
      </c>
      <c r="GA30" s="359">
        <f t="shared" ref="GA30:GC30" si="368">SUM(GA31:GA36)</f>
        <v>0</v>
      </c>
      <c r="GB30" s="359">
        <f t="shared" si="368"/>
        <v>0</v>
      </c>
      <c r="GC30" s="359">
        <f t="shared" si="368"/>
        <v>0</v>
      </c>
      <c r="GD30" s="263"/>
      <c r="GE30" s="265"/>
      <c r="GF30" s="265"/>
      <c r="GG30" s="295"/>
      <c r="GH30" s="295"/>
      <c r="GI30" s="295"/>
      <c r="GJ30" s="230"/>
      <c r="GK30" s="262"/>
      <c r="GL30" s="262"/>
      <c r="GM30" s="262"/>
      <c r="GN30" s="359">
        <f t="shared" ref="GN30:GU30" si="369">SUM(GN31:GN36)</f>
        <v>0</v>
      </c>
      <c r="GO30" s="359">
        <f t="shared" si="369"/>
        <v>0</v>
      </c>
      <c r="GP30" s="359">
        <f t="shared" si="369"/>
        <v>0</v>
      </c>
      <c r="GQ30" s="359">
        <f t="shared" si="369"/>
        <v>0</v>
      </c>
      <c r="GR30" s="359">
        <f t="shared" si="369"/>
        <v>0</v>
      </c>
      <c r="GS30" s="359">
        <f t="shared" si="369"/>
        <v>0</v>
      </c>
      <c r="GT30" s="359">
        <f t="shared" si="369"/>
        <v>0</v>
      </c>
      <c r="GU30" s="359">
        <f t="shared" si="369"/>
        <v>0</v>
      </c>
      <c r="GV30" s="263"/>
      <c r="GW30" s="294"/>
      <c r="GX30" s="294"/>
      <c r="GY30" s="294"/>
      <c r="GZ30" s="294"/>
      <c r="HA30" s="294"/>
      <c r="HB30" s="266"/>
      <c r="HC30" s="262"/>
      <c r="HD30" s="359">
        <f>HB30</f>
        <v>0</v>
      </c>
      <c r="HE30" s="359">
        <f>HD30</f>
        <v>0</v>
      </c>
      <c r="HF30" s="359">
        <f t="shared" ref="HF30:HH30" si="370">SUM(HF31:HF36)</f>
        <v>0</v>
      </c>
      <c r="HG30" s="359">
        <f t="shared" si="370"/>
        <v>0</v>
      </c>
      <c r="HH30" s="359">
        <f t="shared" si="370"/>
        <v>0</v>
      </c>
      <c r="HI30" s="263"/>
      <c r="HJ30" s="265"/>
      <c r="HK30" s="265"/>
      <c r="HL30" s="295"/>
      <c r="HM30" s="295"/>
      <c r="HN30" s="295"/>
      <c r="HO30" s="230"/>
      <c r="HP30" s="262"/>
      <c r="HQ30" s="262"/>
      <c r="HR30" s="262"/>
      <c r="HS30" s="359">
        <f t="shared" ref="HS30:HZ30" si="371">SUM(HS31:HS36)</f>
        <v>0</v>
      </c>
      <c r="HT30" s="359">
        <f t="shared" si="371"/>
        <v>0</v>
      </c>
      <c r="HU30" s="359">
        <f t="shared" si="371"/>
        <v>0</v>
      </c>
      <c r="HV30" s="359">
        <f t="shared" si="371"/>
        <v>0</v>
      </c>
      <c r="HW30" s="359">
        <f t="shared" si="371"/>
        <v>0</v>
      </c>
      <c r="HX30" s="359">
        <f t="shared" si="371"/>
        <v>0</v>
      </c>
      <c r="HY30" s="359">
        <f t="shared" si="371"/>
        <v>0</v>
      </c>
      <c r="HZ30" s="359">
        <f t="shared" si="371"/>
        <v>0</v>
      </c>
      <c r="IA30" s="263"/>
      <c r="IB30" s="294"/>
      <c r="IC30" s="294"/>
      <c r="ID30" s="294"/>
      <c r="IE30" s="294"/>
      <c r="IF30" s="294"/>
      <c r="IG30" s="266"/>
      <c r="IH30" s="266"/>
      <c r="II30" s="257">
        <v>0.1</v>
      </c>
      <c r="IJ30" s="257"/>
      <c r="IK30" s="358">
        <f>II30*($II$4*'BOQ COST'!$G$4)</f>
        <v>0.16358216395785682</v>
      </c>
      <c r="IL30" s="358">
        <f>IM30+IT30+JY30+LD30</f>
        <v>0.16358216395785682</v>
      </c>
      <c r="IM30" s="359">
        <f>IK30</f>
        <v>0.16358216395785682</v>
      </c>
      <c r="IN30" s="259"/>
      <c r="IO30" s="259"/>
      <c r="IP30" s="359">
        <f t="shared" ref="IP30:IR30" si="372">SUM(IP31:IP34)</f>
        <v>0</v>
      </c>
      <c r="IQ30" s="359">
        <f t="shared" si="372"/>
        <v>0</v>
      </c>
      <c r="IR30" s="359">
        <f t="shared" si="372"/>
        <v>0</v>
      </c>
      <c r="IS30" s="260"/>
      <c r="IT30" s="359">
        <f>IN30</f>
        <v>0</v>
      </c>
      <c r="IU30" s="359">
        <f>IT30</f>
        <v>0</v>
      </c>
      <c r="IV30" s="359">
        <f t="shared" ref="IV30:IX30" si="373">SUM(IV31:IV36)</f>
        <v>0</v>
      </c>
      <c r="IW30" s="359">
        <f t="shared" si="373"/>
        <v>0</v>
      </c>
      <c r="IX30" s="359">
        <f t="shared" si="373"/>
        <v>0</v>
      </c>
      <c r="IY30" s="230"/>
      <c r="IZ30" s="262"/>
      <c r="JA30" s="262"/>
      <c r="JB30" s="262"/>
      <c r="JC30" s="359">
        <f t="shared" ref="JC30:JJ30" si="374">SUM(JC31:JC36)</f>
        <v>0</v>
      </c>
      <c r="JD30" s="359">
        <f t="shared" si="374"/>
        <v>0</v>
      </c>
      <c r="JE30" s="359">
        <f t="shared" si="374"/>
        <v>0</v>
      </c>
      <c r="JF30" s="359">
        <f t="shared" si="374"/>
        <v>0</v>
      </c>
      <c r="JG30" s="359">
        <f t="shared" si="374"/>
        <v>0</v>
      </c>
      <c r="JH30" s="359">
        <f t="shared" si="374"/>
        <v>0</v>
      </c>
      <c r="JI30" s="359">
        <f t="shared" si="374"/>
        <v>0</v>
      </c>
      <c r="JJ30" s="359">
        <f t="shared" si="374"/>
        <v>0</v>
      </c>
      <c r="JK30" s="263"/>
      <c r="JL30" s="294"/>
      <c r="JM30" s="294"/>
      <c r="JN30" s="294"/>
      <c r="JO30" s="294"/>
      <c r="JP30" s="294"/>
      <c r="JQ30" s="294"/>
      <c r="JR30" s="262"/>
      <c r="JS30" s="359">
        <f>JQ30</f>
        <v>0</v>
      </c>
      <c r="JT30" s="359">
        <f>JS30</f>
        <v>0</v>
      </c>
      <c r="JU30" s="359">
        <f t="shared" ref="JU30:JW30" si="375">SUM(JU31:JU36)</f>
        <v>0</v>
      </c>
      <c r="JV30" s="359">
        <f t="shared" si="375"/>
        <v>0</v>
      </c>
      <c r="JW30" s="359">
        <f t="shared" si="375"/>
        <v>0</v>
      </c>
      <c r="JX30" s="263"/>
      <c r="JY30" s="265"/>
      <c r="JZ30" s="265"/>
      <c r="KA30" s="295"/>
      <c r="KB30" s="295"/>
      <c r="KC30" s="295"/>
      <c r="KD30" s="230"/>
      <c r="KE30" s="262"/>
      <c r="KF30" s="262"/>
      <c r="KG30" s="262"/>
      <c r="KH30" s="359">
        <f t="shared" ref="KH30:KO30" si="376">SUM(KH31:KH36)</f>
        <v>0</v>
      </c>
      <c r="KI30" s="359">
        <f t="shared" si="376"/>
        <v>0</v>
      </c>
      <c r="KJ30" s="359">
        <f t="shared" si="376"/>
        <v>0</v>
      </c>
      <c r="KK30" s="359">
        <f t="shared" si="376"/>
        <v>0</v>
      </c>
      <c r="KL30" s="359">
        <f t="shared" si="376"/>
        <v>0</v>
      </c>
      <c r="KM30" s="359">
        <f t="shared" si="376"/>
        <v>0</v>
      </c>
      <c r="KN30" s="359">
        <f t="shared" si="376"/>
        <v>0</v>
      </c>
      <c r="KO30" s="359">
        <f t="shared" si="376"/>
        <v>0</v>
      </c>
      <c r="KP30" s="263"/>
      <c r="KQ30" s="294"/>
      <c r="KR30" s="294"/>
      <c r="KS30" s="294"/>
      <c r="KT30" s="294"/>
      <c r="KU30" s="294"/>
      <c r="KV30" s="266"/>
      <c r="KW30" s="262"/>
      <c r="KX30" s="359">
        <f>KV30</f>
        <v>0</v>
      </c>
      <c r="KY30" s="359">
        <f>KX30</f>
        <v>0</v>
      </c>
      <c r="KZ30" s="359">
        <f t="shared" ref="KZ30:LB30" si="377">SUM(KZ31:KZ36)</f>
        <v>0</v>
      </c>
      <c r="LA30" s="359">
        <f t="shared" si="377"/>
        <v>0</v>
      </c>
      <c r="LB30" s="359">
        <f t="shared" si="377"/>
        <v>0</v>
      </c>
      <c r="LC30" s="263"/>
      <c r="LD30" s="265"/>
      <c r="LE30" s="265"/>
      <c r="LF30" s="295"/>
      <c r="LG30" s="295"/>
      <c r="LH30" s="295"/>
      <c r="LI30" s="230"/>
      <c r="LJ30" s="262"/>
      <c r="LK30" s="262"/>
      <c r="LL30" s="262"/>
      <c r="LM30" s="359">
        <f t="shared" ref="LM30:LT30" si="378">SUM(LM31:LM36)</f>
        <v>0</v>
      </c>
      <c r="LN30" s="359">
        <f t="shared" si="378"/>
        <v>0</v>
      </c>
      <c r="LO30" s="359">
        <f t="shared" si="378"/>
        <v>0</v>
      </c>
      <c r="LP30" s="359">
        <f t="shared" si="378"/>
        <v>0</v>
      </c>
      <c r="LQ30" s="359">
        <f t="shared" si="378"/>
        <v>0</v>
      </c>
      <c r="LR30" s="359">
        <f t="shared" si="378"/>
        <v>0</v>
      </c>
      <c r="LS30" s="359">
        <f t="shared" si="378"/>
        <v>0</v>
      </c>
      <c r="LT30" s="359">
        <f t="shared" si="378"/>
        <v>0</v>
      </c>
      <c r="LU30" s="263"/>
      <c r="LV30" s="294"/>
      <c r="LW30" s="294"/>
      <c r="LX30" s="294"/>
      <c r="LY30" s="294"/>
      <c r="LZ30" s="294"/>
      <c r="MA30" s="266"/>
      <c r="MB30" s="266"/>
      <c r="MC30" s="257">
        <v>0.15</v>
      </c>
      <c r="MD30" s="257"/>
      <c r="ME30" s="358">
        <f>MC30*($MC$4*'BOQ COST'!$H$4)</f>
        <v>4.2982485000000001E-2</v>
      </c>
      <c r="MF30" s="358">
        <f>MG30+MN30+NS30+OX30</f>
        <v>4.2982485000000001E-2</v>
      </c>
      <c r="MG30" s="359">
        <f>ME30</f>
        <v>4.2982485000000001E-2</v>
      </c>
      <c r="MH30" s="259"/>
      <c r="MI30" s="259"/>
      <c r="MJ30" s="359">
        <f t="shared" ref="MJ30:ML30" si="379">SUM(MJ31:MJ34)</f>
        <v>0</v>
      </c>
      <c r="MK30" s="359">
        <f t="shared" si="379"/>
        <v>0</v>
      </c>
      <c r="ML30" s="359">
        <f t="shared" si="379"/>
        <v>0</v>
      </c>
      <c r="MM30" s="260"/>
      <c r="MN30" s="359">
        <f>MH30</f>
        <v>0</v>
      </c>
      <c r="MO30" s="359">
        <f>MN30</f>
        <v>0</v>
      </c>
      <c r="MP30" s="359">
        <f t="shared" ref="MP30" si="380">SUM(MP37:MP39)</f>
        <v>0</v>
      </c>
      <c r="MQ30" s="359">
        <f t="shared" ref="MQ30:MR30" si="381">SUM(MQ31:MQ36)</f>
        <v>0</v>
      </c>
      <c r="MR30" s="359">
        <f t="shared" si="381"/>
        <v>0</v>
      </c>
      <c r="MS30" s="230"/>
      <c r="MT30" s="262"/>
      <c r="MU30" s="262"/>
      <c r="MV30" s="262"/>
      <c r="MW30" s="359">
        <f t="shared" ref="MW30:ND30" si="382">SUM(MW31:MW36)</f>
        <v>0</v>
      </c>
      <c r="MX30" s="359">
        <f t="shared" si="382"/>
        <v>0</v>
      </c>
      <c r="MY30" s="359">
        <f t="shared" si="382"/>
        <v>0</v>
      </c>
      <c r="MZ30" s="359">
        <f t="shared" si="382"/>
        <v>0</v>
      </c>
      <c r="NA30" s="359">
        <f t="shared" si="382"/>
        <v>0</v>
      </c>
      <c r="NB30" s="359">
        <f t="shared" si="382"/>
        <v>0</v>
      </c>
      <c r="NC30" s="359">
        <f t="shared" si="382"/>
        <v>0</v>
      </c>
      <c r="ND30" s="359">
        <f t="shared" si="382"/>
        <v>0</v>
      </c>
      <c r="NE30" s="263"/>
      <c r="NF30" s="294"/>
      <c r="NG30" s="294"/>
      <c r="NH30" s="294"/>
      <c r="NI30" s="294"/>
      <c r="NJ30" s="294"/>
      <c r="NK30" s="294"/>
      <c r="NL30" s="262"/>
      <c r="NM30" s="359">
        <f>NK30</f>
        <v>0</v>
      </c>
      <c r="NN30" s="359">
        <f>NM30</f>
        <v>0</v>
      </c>
      <c r="NO30" s="359">
        <f t="shared" ref="NO30:NQ30" si="383">SUM(NO31:NO36)</f>
        <v>0</v>
      </c>
      <c r="NP30" s="359">
        <f t="shared" si="383"/>
        <v>0</v>
      </c>
      <c r="NQ30" s="359">
        <f t="shared" si="383"/>
        <v>0</v>
      </c>
      <c r="NR30" s="263"/>
      <c r="NS30" s="265"/>
      <c r="NT30" s="265"/>
      <c r="NU30" s="295"/>
      <c r="NV30" s="295"/>
      <c r="NW30" s="295"/>
      <c r="NX30" s="230"/>
      <c r="NY30" s="262"/>
      <c r="NZ30" s="262"/>
      <c r="OA30" s="262"/>
      <c r="OB30" s="359">
        <f t="shared" ref="OB30:OI30" si="384">SUM(OB31:OB36)</f>
        <v>0</v>
      </c>
      <c r="OC30" s="359">
        <f t="shared" si="384"/>
        <v>0</v>
      </c>
      <c r="OD30" s="359">
        <f t="shared" si="384"/>
        <v>0</v>
      </c>
      <c r="OE30" s="359">
        <f t="shared" si="384"/>
        <v>0</v>
      </c>
      <c r="OF30" s="359">
        <f t="shared" si="384"/>
        <v>0</v>
      </c>
      <c r="OG30" s="359">
        <f t="shared" si="384"/>
        <v>0</v>
      </c>
      <c r="OH30" s="359">
        <f t="shared" si="384"/>
        <v>0</v>
      </c>
      <c r="OI30" s="359">
        <f t="shared" si="384"/>
        <v>0</v>
      </c>
      <c r="OJ30" s="263"/>
      <c r="OK30" s="294"/>
      <c r="OL30" s="294"/>
      <c r="OM30" s="294"/>
      <c r="ON30" s="294"/>
      <c r="OO30" s="294"/>
      <c r="OP30" s="266"/>
      <c r="OQ30" s="262"/>
      <c r="OR30" s="359">
        <f>OP30</f>
        <v>0</v>
      </c>
      <c r="OS30" s="359">
        <f>OR30</f>
        <v>0</v>
      </c>
      <c r="OT30" s="359">
        <f t="shared" ref="OT30:OV30" si="385">SUM(OT31:OT36)</f>
        <v>0</v>
      </c>
      <c r="OU30" s="359">
        <f t="shared" si="385"/>
        <v>0</v>
      </c>
      <c r="OV30" s="359">
        <f t="shared" si="385"/>
        <v>0</v>
      </c>
      <c r="OW30" s="263"/>
      <c r="OX30" s="265"/>
      <c r="OY30" s="265"/>
      <c r="OZ30" s="295"/>
      <c r="PA30" s="295"/>
      <c r="PB30" s="295"/>
      <c r="PC30" s="230"/>
      <c r="PD30" s="262"/>
      <c r="PE30" s="262"/>
      <c r="PF30" s="262"/>
      <c r="PG30" s="359">
        <f t="shared" ref="PG30:PN30" si="386">SUM(PG31:PG36)</f>
        <v>0</v>
      </c>
      <c r="PH30" s="359">
        <f t="shared" si="386"/>
        <v>0</v>
      </c>
      <c r="PI30" s="359">
        <f t="shared" si="386"/>
        <v>0</v>
      </c>
      <c r="PJ30" s="359">
        <f t="shared" si="386"/>
        <v>0</v>
      </c>
      <c r="PK30" s="359">
        <f t="shared" si="386"/>
        <v>0</v>
      </c>
      <c r="PL30" s="359">
        <f t="shared" si="386"/>
        <v>0</v>
      </c>
      <c r="PM30" s="359">
        <f t="shared" si="386"/>
        <v>0</v>
      </c>
      <c r="PN30" s="359">
        <f t="shared" si="386"/>
        <v>0</v>
      </c>
      <c r="PO30" s="263"/>
      <c r="PP30" s="294"/>
      <c r="PQ30" s="294"/>
      <c r="PR30" s="294"/>
      <c r="PS30" s="294"/>
      <c r="PT30" s="294"/>
      <c r="PU30" s="266"/>
      <c r="PV30" s="257"/>
    </row>
    <row r="31" spans="2:438" ht="12.6" hidden="1" customHeight="1" outlineLevel="2">
      <c r="B31" s="579">
        <v>1</v>
      </c>
      <c r="C31" s="201" t="s">
        <v>37</v>
      </c>
      <c r="H31" s="271"/>
      <c r="I31" s="271"/>
      <c r="J31" s="271"/>
      <c r="K31" s="271"/>
      <c r="L31" s="271"/>
      <c r="M31" s="271"/>
      <c r="N31" s="272"/>
      <c r="O31" s="271"/>
      <c r="P31" s="271"/>
      <c r="Q31" s="271"/>
      <c r="R31" s="271"/>
      <c r="S31" s="271"/>
      <c r="T31" s="216"/>
      <c r="U31" s="276"/>
      <c r="V31" s="276"/>
      <c r="W31" s="276"/>
      <c r="X31" s="276"/>
      <c r="Y31" s="276"/>
      <c r="Z31" s="276"/>
      <c r="AA31" s="277"/>
      <c r="AB31" s="278"/>
      <c r="AC31" s="278"/>
      <c r="AD31" s="278"/>
      <c r="AE31" s="278"/>
      <c r="AF31" s="278"/>
      <c r="AG31" s="245"/>
      <c r="AH31" s="276"/>
      <c r="AI31" s="276"/>
      <c r="AJ31" s="276"/>
      <c r="AK31" s="276"/>
      <c r="AL31" s="276"/>
      <c r="AM31" s="276"/>
      <c r="AN31" s="277"/>
      <c r="AO31" s="278"/>
      <c r="AP31" s="278"/>
      <c r="AQ31" s="278"/>
      <c r="AR31" s="278"/>
      <c r="AS31" s="278"/>
      <c r="AT31" s="230"/>
      <c r="AU31" s="279"/>
      <c r="AV31" s="269"/>
      <c r="AW31" s="270"/>
      <c r="AX31" s="270"/>
      <c r="AY31" s="271"/>
      <c r="AZ31" s="271"/>
      <c r="BA31" s="271"/>
      <c r="BB31" s="271"/>
      <c r="BC31" s="271"/>
      <c r="BD31" s="271"/>
      <c r="BE31" s="272"/>
      <c r="BF31" s="271"/>
      <c r="BG31" s="271"/>
      <c r="BH31" s="271"/>
      <c r="BI31" s="271"/>
      <c r="BJ31" s="271"/>
      <c r="BK31" s="216"/>
      <c r="BO31" s="275"/>
      <c r="BP31" s="245"/>
      <c r="BQ31" s="245"/>
      <c r="BR31" s="245"/>
      <c r="BS31" s="245"/>
      <c r="BT31" s="245"/>
      <c r="BU31" s="245"/>
      <c r="BV31" s="245"/>
      <c r="BW31" s="245"/>
      <c r="BX31" s="254"/>
      <c r="BY31" s="254"/>
      <c r="BZ31" s="254"/>
      <c r="CA31" s="254"/>
      <c r="CB31" s="254"/>
      <c r="CC31" s="254"/>
      <c r="CD31" s="276"/>
      <c r="CE31" s="276"/>
      <c r="CF31" s="276"/>
      <c r="CG31" s="276"/>
      <c r="CH31" s="276"/>
      <c r="CI31" s="276"/>
      <c r="CJ31" s="277"/>
      <c r="CK31" s="278"/>
      <c r="CL31" s="278"/>
      <c r="CM31" s="278"/>
      <c r="CN31" s="278"/>
      <c r="CO31" s="278"/>
      <c r="CP31" s="230"/>
      <c r="CT31" s="275"/>
      <c r="CU31" s="245"/>
      <c r="CV31" s="245"/>
      <c r="CW31" s="245"/>
      <c r="CX31" s="245"/>
      <c r="CY31" s="245"/>
      <c r="CZ31" s="245"/>
      <c r="DA31" s="245"/>
      <c r="DB31" s="245"/>
      <c r="DC31" s="254"/>
      <c r="DD31" s="254"/>
      <c r="DE31" s="254"/>
      <c r="DF31" s="254"/>
      <c r="DG31" s="254"/>
      <c r="DH31" s="245"/>
      <c r="DI31" s="276"/>
      <c r="DJ31" s="276"/>
      <c r="DK31" s="276"/>
      <c r="DL31" s="276"/>
      <c r="DM31" s="276"/>
      <c r="DN31" s="276"/>
      <c r="DO31" s="277"/>
      <c r="DP31" s="278"/>
      <c r="DQ31" s="278"/>
      <c r="DR31" s="278"/>
      <c r="DS31" s="278"/>
      <c r="DT31" s="278"/>
      <c r="DU31" s="230"/>
      <c r="DY31" s="275"/>
      <c r="DZ31" s="245"/>
      <c r="EA31" s="245"/>
      <c r="EB31" s="245"/>
      <c r="EC31" s="245"/>
      <c r="ED31" s="245"/>
      <c r="EE31" s="245"/>
      <c r="EF31" s="245"/>
      <c r="EG31" s="245"/>
      <c r="EH31" s="254"/>
      <c r="EI31" s="254"/>
      <c r="EJ31" s="254"/>
      <c r="EK31" s="254"/>
      <c r="EL31" s="254"/>
      <c r="EM31" s="245"/>
      <c r="EN31" s="245"/>
      <c r="EO31" s="279"/>
      <c r="EP31" s="269"/>
      <c r="EQ31" s="270"/>
      <c r="ER31" s="270"/>
      <c r="ES31" s="271"/>
      <c r="ET31" s="271"/>
      <c r="EU31" s="271"/>
      <c r="EV31" s="271"/>
      <c r="EW31" s="271"/>
      <c r="EX31" s="271"/>
      <c r="EY31" s="272"/>
      <c r="EZ31" s="273"/>
      <c r="FA31" s="273"/>
      <c r="FB31" s="273"/>
      <c r="FC31" s="273"/>
      <c r="FD31" s="273"/>
      <c r="FE31" s="216"/>
      <c r="FJ31" s="245"/>
      <c r="FK31" s="245"/>
      <c r="FL31" s="245"/>
      <c r="FM31" s="245"/>
      <c r="FN31" s="245"/>
      <c r="FO31" s="245"/>
      <c r="FP31" s="245"/>
      <c r="FQ31" s="245"/>
      <c r="FR31" s="254"/>
      <c r="FS31" s="254"/>
      <c r="FT31" s="254"/>
      <c r="FU31" s="254"/>
      <c r="FV31" s="254"/>
      <c r="FW31" s="254"/>
      <c r="FX31" s="276"/>
      <c r="FY31" s="276"/>
      <c r="FZ31" s="276"/>
      <c r="GA31" s="276"/>
      <c r="GB31" s="276"/>
      <c r="GC31" s="276"/>
      <c r="GD31" s="277"/>
      <c r="GE31" s="278"/>
      <c r="GF31" s="278"/>
      <c r="GG31" s="278"/>
      <c r="GH31" s="278"/>
      <c r="GI31" s="278"/>
      <c r="GJ31" s="230"/>
      <c r="GK31" s="274"/>
      <c r="GL31" s="274"/>
      <c r="GM31" s="274"/>
      <c r="GN31" s="275"/>
      <c r="GO31" s="245"/>
      <c r="GP31" s="245"/>
      <c r="GQ31" s="245"/>
      <c r="GR31" s="245"/>
      <c r="GS31" s="245"/>
      <c r="GT31" s="245"/>
      <c r="GU31" s="245"/>
      <c r="GV31" s="245"/>
      <c r="GW31" s="254"/>
      <c r="GX31" s="254"/>
      <c r="GY31" s="254"/>
      <c r="GZ31" s="254"/>
      <c r="HA31" s="254"/>
      <c r="HB31" s="245"/>
      <c r="HC31" s="276"/>
      <c r="HD31" s="276"/>
      <c r="HE31" s="276"/>
      <c r="HF31" s="276"/>
      <c r="HG31" s="276"/>
      <c r="HH31" s="276"/>
      <c r="HI31" s="277"/>
      <c r="HJ31" s="278"/>
      <c r="HK31" s="278"/>
      <c r="HL31" s="278"/>
      <c r="HM31" s="278"/>
      <c r="HN31" s="278"/>
      <c r="HO31" s="230"/>
      <c r="HP31" s="274"/>
      <c r="HQ31" s="274"/>
      <c r="HR31" s="274"/>
      <c r="HS31" s="275"/>
      <c r="HT31" s="245"/>
      <c r="HU31" s="245"/>
      <c r="HV31" s="245"/>
      <c r="HW31" s="245"/>
      <c r="HX31" s="245"/>
      <c r="HY31" s="245"/>
      <c r="HZ31" s="245"/>
      <c r="IA31" s="245"/>
      <c r="IB31" s="254"/>
      <c r="IC31" s="254"/>
      <c r="ID31" s="254"/>
      <c r="IE31" s="254"/>
      <c r="IF31" s="254"/>
      <c r="IG31" s="245"/>
      <c r="IH31" s="245"/>
      <c r="II31" s="279"/>
      <c r="IJ31" s="269"/>
      <c r="IK31" s="270"/>
      <c r="IL31" s="270"/>
      <c r="IM31" s="271"/>
      <c r="IN31" s="271"/>
      <c r="IO31" s="271"/>
      <c r="IP31" s="271"/>
      <c r="IQ31" s="271"/>
      <c r="IR31" s="271"/>
      <c r="IS31" s="272"/>
      <c r="IT31" s="271"/>
      <c r="IU31" s="271"/>
      <c r="IV31" s="271"/>
      <c r="IW31" s="271"/>
      <c r="IX31" s="271"/>
      <c r="IY31" s="230"/>
      <c r="IZ31" s="274"/>
      <c r="JA31" s="274"/>
      <c r="JB31" s="274"/>
      <c r="JC31" s="275"/>
      <c r="JD31" s="245"/>
      <c r="JE31" s="245"/>
      <c r="JF31" s="245"/>
      <c r="JG31" s="245"/>
      <c r="JH31" s="245"/>
      <c r="JI31" s="245"/>
      <c r="JJ31" s="245"/>
      <c r="JK31" s="245"/>
      <c r="JL31" s="254"/>
      <c r="JM31" s="254"/>
      <c r="JN31" s="254"/>
      <c r="JO31" s="254"/>
      <c r="JP31" s="254"/>
      <c r="JQ31" s="254"/>
      <c r="JR31" s="276"/>
      <c r="JS31" s="276"/>
      <c r="JT31" s="276"/>
      <c r="JU31" s="276"/>
      <c r="JV31" s="276"/>
      <c r="JW31" s="276"/>
      <c r="JX31" s="277"/>
      <c r="JY31" s="278"/>
      <c r="JZ31" s="278"/>
      <c r="KA31" s="278"/>
      <c r="KB31" s="278"/>
      <c r="KC31" s="278"/>
      <c r="KD31" s="230"/>
      <c r="KE31" s="274"/>
      <c r="KF31" s="274"/>
      <c r="KG31" s="274"/>
      <c r="KH31" s="275"/>
      <c r="KI31" s="245"/>
      <c r="KJ31" s="245"/>
      <c r="KK31" s="245"/>
      <c r="KL31" s="245"/>
      <c r="KM31" s="245"/>
      <c r="KN31" s="245"/>
      <c r="KO31" s="245"/>
      <c r="KP31" s="245"/>
      <c r="KQ31" s="254"/>
      <c r="KR31" s="254"/>
      <c r="KS31" s="254"/>
      <c r="KT31" s="254"/>
      <c r="KU31" s="254"/>
      <c r="KV31" s="245"/>
      <c r="KW31" s="276"/>
      <c r="KX31" s="276"/>
      <c r="KY31" s="276"/>
      <c r="KZ31" s="276"/>
      <c r="LA31" s="276"/>
      <c r="LB31" s="276"/>
      <c r="LC31" s="277"/>
      <c r="LD31" s="278"/>
      <c r="LE31" s="278"/>
      <c r="LF31" s="278"/>
      <c r="LG31" s="278"/>
      <c r="LH31" s="278"/>
      <c r="LI31" s="230"/>
      <c r="LJ31" s="274"/>
      <c r="LK31" s="274"/>
      <c r="LL31" s="274"/>
      <c r="LM31" s="275"/>
      <c r="LN31" s="245"/>
      <c r="LO31" s="245"/>
      <c r="LP31" s="245"/>
      <c r="LQ31" s="245"/>
      <c r="LR31" s="245"/>
      <c r="LS31" s="245"/>
      <c r="LT31" s="245"/>
      <c r="LU31" s="245"/>
      <c r="LV31" s="254"/>
      <c r="LW31" s="254"/>
      <c r="LX31" s="254"/>
      <c r="LY31" s="254"/>
      <c r="LZ31" s="254"/>
      <c r="MA31" s="245"/>
      <c r="MB31" s="245"/>
      <c r="MC31" s="279"/>
      <c r="MD31" s="269"/>
      <c r="ME31" s="270"/>
      <c r="MF31" s="270"/>
      <c r="MG31" s="271"/>
      <c r="MH31" s="271"/>
      <c r="MI31" s="271"/>
      <c r="MJ31" s="271"/>
      <c r="MK31" s="271"/>
      <c r="ML31" s="271"/>
      <c r="MM31" s="272"/>
      <c r="MN31" s="271"/>
      <c r="MO31" s="271"/>
      <c r="MP31" s="271"/>
      <c r="MQ31" s="271"/>
      <c r="MR31" s="271"/>
      <c r="MS31" s="230"/>
      <c r="MT31" s="274"/>
      <c r="MU31" s="274"/>
      <c r="MV31" s="274"/>
      <c r="MW31" s="275"/>
      <c r="MX31" s="245"/>
      <c r="MY31" s="245"/>
      <c r="MZ31" s="245"/>
      <c r="NA31" s="245"/>
      <c r="NB31" s="245"/>
      <c r="NC31" s="245"/>
      <c r="ND31" s="245"/>
      <c r="NE31" s="245"/>
      <c r="NF31" s="254"/>
      <c r="NG31" s="254"/>
      <c r="NH31" s="254"/>
      <c r="NI31" s="254"/>
      <c r="NJ31" s="254"/>
      <c r="NK31" s="254"/>
      <c r="NL31" s="276"/>
      <c r="NM31" s="276"/>
      <c r="NN31" s="276"/>
      <c r="NO31" s="276"/>
      <c r="NP31" s="276"/>
      <c r="NQ31" s="276"/>
      <c r="NR31" s="277"/>
      <c r="NS31" s="278"/>
      <c r="NT31" s="278"/>
      <c r="NU31" s="278"/>
      <c r="NV31" s="278"/>
      <c r="NW31" s="278"/>
      <c r="NX31" s="230"/>
      <c r="NY31" s="274"/>
      <c r="NZ31" s="274"/>
      <c r="OA31" s="274"/>
      <c r="OB31" s="275"/>
      <c r="OC31" s="245"/>
      <c r="OD31" s="245"/>
      <c r="OE31" s="245"/>
      <c r="OF31" s="245"/>
      <c r="OG31" s="245"/>
      <c r="OH31" s="245"/>
      <c r="OI31" s="245"/>
      <c r="OJ31" s="245"/>
      <c r="OK31" s="254"/>
      <c r="OL31" s="254"/>
      <c r="OM31" s="254"/>
      <c r="ON31" s="254"/>
      <c r="OO31" s="254"/>
      <c r="OP31" s="245"/>
      <c r="OQ31" s="276"/>
      <c r="OR31" s="276"/>
      <c r="OS31" s="276"/>
      <c r="OT31" s="276"/>
      <c r="OU31" s="276"/>
      <c r="OV31" s="276"/>
      <c r="OW31" s="277"/>
      <c r="OX31" s="278"/>
      <c r="OY31" s="278"/>
      <c r="OZ31" s="278"/>
      <c r="PA31" s="278"/>
      <c r="PB31" s="278"/>
      <c r="PC31" s="230"/>
      <c r="PD31" s="274"/>
      <c r="PE31" s="274"/>
      <c r="PF31" s="274"/>
      <c r="PG31" s="275"/>
      <c r="PH31" s="245"/>
      <c r="PI31" s="245"/>
      <c r="PJ31" s="245"/>
      <c r="PK31" s="245"/>
      <c r="PL31" s="245"/>
      <c r="PM31" s="245"/>
      <c r="PN31" s="245"/>
      <c r="PO31" s="245"/>
      <c r="PP31" s="254"/>
      <c r="PQ31" s="254"/>
      <c r="PR31" s="254"/>
      <c r="PS31" s="254"/>
      <c r="PT31" s="254"/>
      <c r="PU31" s="245"/>
      <c r="PV31" s="279"/>
    </row>
    <row r="32" spans="2:438" ht="12.6" hidden="1" customHeight="1" outlineLevel="2">
      <c r="B32" s="579">
        <v>2</v>
      </c>
      <c r="C32" s="201" t="s">
        <v>38</v>
      </c>
      <c r="H32" s="271"/>
      <c r="I32" s="271"/>
      <c r="J32" s="271"/>
      <c r="K32" s="271"/>
      <c r="L32" s="271"/>
      <c r="M32" s="271"/>
      <c r="N32" s="272"/>
      <c r="O32" s="271"/>
      <c r="P32" s="271"/>
      <c r="Q32" s="271"/>
      <c r="R32" s="271"/>
      <c r="S32" s="271"/>
      <c r="T32" s="216"/>
      <c r="U32" s="276"/>
      <c r="V32" s="276"/>
      <c r="W32" s="276"/>
      <c r="X32" s="276"/>
      <c r="Y32" s="276"/>
      <c r="Z32" s="276"/>
      <c r="AA32" s="277"/>
      <c r="AB32" s="278"/>
      <c r="AC32" s="278"/>
      <c r="AD32" s="278"/>
      <c r="AE32" s="278"/>
      <c r="AF32" s="278"/>
      <c r="AG32" s="245"/>
      <c r="AH32" s="276"/>
      <c r="AI32" s="276"/>
      <c r="AJ32" s="276"/>
      <c r="AK32" s="276"/>
      <c r="AL32" s="276"/>
      <c r="AM32" s="276"/>
      <c r="AN32" s="277"/>
      <c r="AO32" s="278"/>
      <c r="AP32" s="278"/>
      <c r="AQ32" s="278"/>
      <c r="AR32" s="278"/>
      <c r="AS32" s="278"/>
      <c r="AT32" s="230"/>
      <c r="AU32" s="279"/>
      <c r="AV32" s="269"/>
      <c r="AW32" s="270"/>
      <c r="AX32" s="270"/>
      <c r="AY32" s="271"/>
      <c r="AZ32" s="271"/>
      <c r="BA32" s="271"/>
      <c r="BB32" s="271"/>
      <c r="BC32" s="271"/>
      <c r="BD32" s="271"/>
      <c r="BE32" s="272"/>
      <c r="BF32" s="271"/>
      <c r="BG32" s="271"/>
      <c r="BH32" s="271"/>
      <c r="BI32" s="271"/>
      <c r="BJ32" s="271"/>
      <c r="BK32" s="216"/>
      <c r="BO32" s="275"/>
      <c r="BP32" s="245"/>
      <c r="BQ32" s="245"/>
      <c r="BR32" s="245"/>
      <c r="BS32" s="245"/>
      <c r="BT32" s="245"/>
      <c r="BU32" s="245"/>
      <c r="BV32" s="245"/>
      <c r="BW32" s="245"/>
      <c r="BX32" s="254"/>
      <c r="BY32" s="254"/>
      <c r="BZ32" s="254"/>
      <c r="CA32" s="254"/>
      <c r="CB32" s="254"/>
      <c r="CC32" s="254"/>
      <c r="CD32" s="276"/>
      <c r="CE32" s="276"/>
      <c r="CF32" s="276"/>
      <c r="CG32" s="276"/>
      <c r="CH32" s="276"/>
      <c r="CI32" s="276"/>
      <c r="CJ32" s="277"/>
      <c r="CK32" s="278"/>
      <c r="CL32" s="278"/>
      <c r="CM32" s="278"/>
      <c r="CN32" s="278"/>
      <c r="CO32" s="278"/>
      <c r="CP32" s="230"/>
      <c r="CT32" s="275"/>
      <c r="CU32" s="245"/>
      <c r="CV32" s="245"/>
      <c r="CW32" s="245"/>
      <c r="CX32" s="245"/>
      <c r="CY32" s="245"/>
      <c r="CZ32" s="245"/>
      <c r="DA32" s="245"/>
      <c r="DB32" s="245"/>
      <c r="DC32" s="254"/>
      <c r="DD32" s="254"/>
      <c r="DE32" s="254"/>
      <c r="DF32" s="254"/>
      <c r="DG32" s="254"/>
      <c r="DH32" s="245"/>
      <c r="DI32" s="276"/>
      <c r="DJ32" s="276"/>
      <c r="DK32" s="276"/>
      <c r="DL32" s="276"/>
      <c r="DM32" s="276"/>
      <c r="DN32" s="276"/>
      <c r="DO32" s="277"/>
      <c r="DP32" s="278"/>
      <c r="DQ32" s="278"/>
      <c r="DR32" s="278"/>
      <c r="DS32" s="278"/>
      <c r="DT32" s="278"/>
      <c r="DU32" s="230"/>
      <c r="DY32" s="275"/>
      <c r="DZ32" s="245"/>
      <c r="EA32" s="245"/>
      <c r="EB32" s="245"/>
      <c r="EC32" s="245"/>
      <c r="ED32" s="245"/>
      <c r="EE32" s="245"/>
      <c r="EF32" s="245"/>
      <c r="EG32" s="245"/>
      <c r="EH32" s="254"/>
      <c r="EI32" s="254"/>
      <c r="EJ32" s="254"/>
      <c r="EK32" s="254"/>
      <c r="EL32" s="254"/>
      <c r="EM32" s="245"/>
      <c r="EN32" s="245"/>
      <c r="EO32" s="279"/>
      <c r="EP32" s="269"/>
      <c r="EQ32" s="270"/>
      <c r="ER32" s="270"/>
      <c r="ES32" s="271"/>
      <c r="ET32" s="271"/>
      <c r="EU32" s="271"/>
      <c r="EV32" s="271"/>
      <c r="EW32" s="271"/>
      <c r="EX32" s="271"/>
      <c r="EY32" s="272"/>
      <c r="EZ32" s="273"/>
      <c r="FA32" s="273"/>
      <c r="FB32" s="273"/>
      <c r="FC32" s="273"/>
      <c r="FD32" s="273"/>
      <c r="FE32" s="216"/>
      <c r="FJ32" s="245"/>
      <c r="FK32" s="245"/>
      <c r="FL32" s="245"/>
      <c r="FM32" s="245"/>
      <c r="FN32" s="245"/>
      <c r="FO32" s="245"/>
      <c r="FP32" s="245"/>
      <c r="FQ32" s="245"/>
      <c r="FR32" s="254"/>
      <c r="FS32" s="254"/>
      <c r="FT32" s="254"/>
      <c r="FU32" s="254"/>
      <c r="FV32" s="254"/>
      <c r="FW32" s="254"/>
      <c r="FX32" s="276"/>
      <c r="FY32" s="276"/>
      <c r="FZ32" s="276"/>
      <c r="GA32" s="276"/>
      <c r="GB32" s="276"/>
      <c r="GC32" s="276"/>
      <c r="GD32" s="277"/>
      <c r="GE32" s="278"/>
      <c r="GF32" s="278"/>
      <c r="GG32" s="278"/>
      <c r="GH32" s="278"/>
      <c r="GI32" s="278"/>
      <c r="GJ32" s="230"/>
      <c r="GK32" s="274"/>
      <c r="GL32" s="274"/>
      <c r="GM32" s="274"/>
      <c r="GN32" s="275"/>
      <c r="GO32" s="245"/>
      <c r="GP32" s="245"/>
      <c r="GQ32" s="245"/>
      <c r="GR32" s="245"/>
      <c r="GS32" s="245"/>
      <c r="GT32" s="245"/>
      <c r="GU32" s="245"/>
      <c r="GV32" s="245"/>
      <c r="GW32" s="254"/>
      <c r="GX32" s="254"/>
      <c r="GY32" s="254"/>
      <c r="GZ32" s="254"/>
      <c r="HA32" s="254"/>
      <c r="HB32" s="245"/>
      <c r="HC32" s="276"/>
      <c r="HD32" s="276"/>
      <c r="HE32" s="276"/>
      <c r="HF32" s="276"/>
      <c r="HG32" s="276"/>
      <c r="HH32" s="276"/>
      <c r="HI32" s="277"/>
      <c r="HJ32" s="278"/>
      <c r="HK32" s="278"/>
      <c r="HL32" s="278"/>
      <c r="HM32" s="278"/>
      <c r="HN32" s="278"/>
      <c r="HO32" s="230"/>
      <c r="HP32" s="274"/>
      <c r="HQ32" s="274"/>
      <c r="HR32" s="274"/>
      <c r="HS32" s="275"/>
      <c r="HT32" s="245"/>
      <c r="HU32" s="245"/>
      <c r="HV32" s="245"/>
      <c r="HW32" s="245"/>
      <c r="HX32" s="245"/>
      <c r="HY32" s="245"/>
      <c r="HZ32" s="245"/>
      <c r="IA32" s="245"/>
      <c r="IB32" s="254"/>
      <c r="IC32" s="254"/>
      <c r="ID32" s="254"/>
      <c r="IE32" s="254"/>
      <c r="IF32" s="254"/>
      <c r="IG32" s="245"/>
      <c r="IH32" s="245"/>
      <c r="II32" s="279"/>
      <c r="IJ32" s="269"/>
      <c r="IK32" s="270"/>
      <c r="IL32" s="270"/>
      <c r="IM32" s="271"/>
      <c r="IN32" s="271"/>
      <c r="IO32" s="271"/>
      <c r="IP32" s="271"/>
      <c r="IQ32" s="271"/>
      <c r="IR32" s="271"/>
      <c r="IS32" s="272"/>
      <c r="IT32" s="271"/>
      <c r="IU32" s="271"/>
      <c r="IV32" s="271"/>
      <c r="IW32" s="271"/>
      <c r="IX32" s="271"/>
      <c r="IY32" s="230"/>
      <c r="IZ32" s="274"/>
      <c r="JA32" s="274"/>
      <c r="JB32" s="274"/>
      <c r="JC32" s="275"/>
      <c r="JD32" s="245"/>
      <c r="JE32" s="245"/>
      <c r="JF32" s="245"/>
      <c r="JG32" s="245"/>
      <c r="JH32" s="245"/>
      <c r="JI32" s="245"/>
      <c r="JJ32" s="245"/>
      <c r="JK32" s="245"/>
      <c r="JL32" s="254"/>
      <c r="JM32" s="254"/>
      <c r="JN32" s="254"/>
      <c r="JO32" s="254"/>
      <c r="JP32" s="254"/>
      <c r="JQ32" s="254"/>
      <c r="JR32" s="276"/>
      <c r="JS32" s="276"/>
      <c r="JT32" s="276"/>
      <c r="JU32" s="276"/>
      <c r="JV32" s="276"/>
      <c r="JW32" s="276"/>
      <c r="JX32" s="277"/>
      <c r="JY32" s="278"/>
      <c r="JZ32" s="278"/>
      <c r="KA32" s="278"/>
      <c r="KB32" s="278"/>
      <c r="KC32" s="278"/>
      <c r="KD32" s="230"/>
      <c r="KE32" s="274"/>
      <c r="KF32" s="274"/>
      <c r="KG32" s="274"/>
      <c r="KH32" s="275"/>
      <c r="KI32" s="245"/>
      <c r="KJ32" s="245"/>
      <c r="KK32" s="245"/>
      <c r="KL32" s="245"/>
      <c r="KM32" s="245"/>
      <c r="KN32" s="245"/>
      <c r="KO32" s="245"/>
      <c r="KP32" s="245"/>
      <c r="KQ32" s="254"/>
      <c r="KR32" s="254"/>
      <c r="KS32" s="254"/>
      <c r="KT32" s="254"/>
      <c r="KU32" s="254"/>
      <c r="KV32" s="245"/>
      <c r="KW32" s="276"/>
      <c r="KX32" s="276"/>
      <c r="KY32" s="276"/>
      <c r="KZ32" s="276"/>
      <c r="LA32" s="276"/>
      <c r="LB32" s="276"/>
      <c r="LC32" s="277"/>
      <c r="LD32" s="278"/>
      <c r="LE32" s="278"/>
      <c r="LF32" s="278"/>
      <c r="LG32" s="278"/>
      <c r="LH32" s="278"/>
      <c r="LI32" s="230"/>
      <c r="LJ32" s="274"/>
      <c r="LK32" s="274"/>
      <c r="LL32" s="274"/>
      <c r="LM32" s="275"/>
      <c r="LN32" s="245"/>
      <c r="LO32" s="245"/>
      <c r="LP32" s="245"/>
      <c r="LQ32" s="245"/>
      <c r="LR32" s="245"/>
      <c r="LS32" s="245"/>
      <c r="LT32" s="245"/>
      <c r="LU32" s="245"/>
      <c r="LV32" s="254"/>
      <c r="LW32" s="254"/>
      <c r="LX32" s="254"/>
      <c r="LY32" s="254"/>
      <c r="LZ32" s="254"/>
      <c r="MA32" s="245"/>
      <c r="MB32" s="245"/>
      <c r="MC32" s="279"/>
      <c r="MD32" s="269"/>
      <c r="ME32" s="270"/>
      <c r="MF32" s="270"/>
      <c r="MG32" s="271"/>
      <c r="MH32" s="271"/>
      <c r="MI32" s="271"/>
      <c r="MJ32" s="271"/>
      <c r="MK32" s="271"/>
      <c r="ML32" s="271"/>
      <c r="MM32" s="272"/>
      <c r="MN32" s="271"/>
      <c r="MO32" s="271"/>
      <c r="MP32" s="271"/>
      <c r="MQ32" s="271"/>
      <c r="MR32" s="271"/>
      <c r="MS32" s="230"/>
      <c r="MT32" s="274"/>
      <c r="MU32" s="274"/>
      <c r="MV32" s="274"/>
      <c r="MW32" s="275"/>
      <c r="MX32" s="245"/>
      <c r="MY32" s="245"/>
      <c r="MZ32" s="245"/>
      <c r="NA32" s="245"/>
      <c r="NB32" s="245"/>
      <c r="NC32" s="245"/>
      <c r="ND32" s="245"/>
      <c r="NE32" s="245"/>
      <c r="NF32" s="254"/>
      <c r="NG32" s="254"/>
      <c r="NH32" s="254"/>
      <c r="NI32" s="254"/>
      <c r="NJ32" s="254"/>
      <c r="NK32" s="254"/>
      <c r="NL32" s="276"/>
      <c r="NM32" s="276"/>
      <c r="NN32" s="276"/>
      <c r="NO32" s="276"/>
      <c r="NP32" s="276"/>
      <c r="NQ32" s="276"/>
      <c r="NR32" s="277"/>
      <c r="NS32" s="278"/>
      <c r="NT32" s="278"/>
      <c r="NU32" s="278"/>
      <c r="NV32" s="278"/>
      <c r="NW32" s="278"/>
      <c r="NX32" s="230"/>
      <c r="NY32" s="274"/>
      <c r="NZ32" s="274"/>
      <c r="OA32" s="274"/>
      <c r="OB32" s="275"/>
      <c r="OC32" s="245"/>
      <c r="OD32" s="245"/>
      <c r="OE32" s="245"/>
      <c r="OF32" s="245"/>
      <c r="OG32" s="245"/>
      <c r="OH32" s="245"/>
      <c r="OI32" s="245"/>
      <c r="OJ32" s="245"/>
      <c r="OK32" s="254"/>
      <c r="OL32" s="254"/>
      <c r="OM32" s="254"/>
      <c r="ON32" s="254"/>
      <c r="OO32" s="254"/>
      <c r="OP32" s="245"/>
      <c r="OQ32" s="276"/>
      <c r="OR32" s="276"/>
      <c r="OS32" s="276"/>
      <c r="OT32" s="276"/>
      <c r="OU32" s="276"/>
      <c r="OV32" s="276"/>
      <c r="OW32" s="277"/>
      <c r="OX32" s="278"/>
      <c r="OY32" s="278"/>
      <c r="OZ32" s="278"/>
      <c r="PA32" s="278"/>
      <c r="PB32" s="278"/>
      <c r="PC32" s="230"/>
      <c r="PD32" s="274"/>
      <c r="PE32" s="274"/>
      <c r="PF32" s="274"/>
      <c r="PG32" s="275"/>
      <c r="PH32" s="245"/>
      <c r="PI32" s="245"/>
      <c r="PJ32" s="245"/>
      <c r="PK32" s="245"/>
      <c r="PL32" s="245"/>
      <c r="PM32" s="245"/>
      <c r="PN32" s="245"/>
      <c r="PO32" s="245"/>
      <c r="PP32" s="254"/>
      <c r="PQ32" s="254"/>
      <c r="PR32" s="254"/>
      <c r="PS32" s="254"/>
      <c r="PT32" s="254"/>
      <c r="PU32" s="245"/>
      <c r="PV32" s="279"/>
    </row>
    <row r="33" spans="2:438" ht="12.6" hidden="1" customHeight="1" outlineLevel="2">
      <c r="B33" s="579">
        <v>3</v>
      </c>
      <c r="C33" s="201" t="s">
        <v>39</v>
      </c>
      <c r="H33" s="271"/>
      <c r="I33" s="271"/>
      <c r="J33" s="271"/>
      <c r="K33" s="271"/>
      <c r="L33" s="271"/>
      <c r="M33" s="271"/>
      <c r="N33" s="272"/>
      <c r="O33" s="271"/>
      <c r="P33" s="271"/>
      <c r="Q33" s="271"/>
      <c r="R33" s="271"/>
      <c r="S33" s="271"/>
      <c r="T33" s="216"/>
      <c r="U33" s="276"/>
      <c r="V33" s="276"/>
      <c r="W33" s="276"/>
      <c r="X33" s="276"/>
      <c r="Y33" s="276"/>
      <c r="Z33" s="276"/>
      <c r="AA33" s="277"/>
      <c r="AB33" s="278"/>
      <c r="AC33" s="278"/>
      <c r="AD33" s="278"/>
      <c r="AE33" s="278"/>
      <c r="AF33" s="278"/>
      <c r="AG33" s="292"/>
      <c r="AH33" s="276"/>
      <c r="AI33" s="276"/>
      <c r="AJ33" s="276"/>
      <c r="AK33" s="276"/>
      <c r="AL33" s="276"/>
      <c r="AM33" s="276"/>
      <c r="AN33" s="277"/>
      <c r="AO33" s="278"/>
      <c r="AP33" s="278"/>
      <c r="AQ33" s="278"/>
      <c r="AR33" s="278"/>
      <c r="AS33" s="278"/>
      <c r="AT33" s="230"/>
      <c r="AU33" s="279"/>
      <c r="AV33" s="269"/>
      <c r="AW33" s="270"/>
      <c r="AX33" s="270"/>
      <c r="AY33" s="271"/>
      <c r="AZ33" s="271"/>
      <c r="BA33" s="271"/>
      <c r="BB33" s="271"/>
      <c r="BC33" s="271"/>
      <c r="BD33" s="271"/>
      <c r="BE33" s="272"/>
      <c r="BF33" s="271"/>
      <c r="BG33" s="271"/>
      <c r="BH33" s="271"/>
      <c r="BI33" s="271"/>
      <c r="BJ33" s="271"/>
      <c r="BK33" s="216"/>
      <c r="BP33" s="245"/>
      <c r="BQ33" s="245"/>
      <c r="BR33" s="245"/>
      <c r="BS33" s="245"/>
      <c r="BT33" s="245"/>
      <c r="BU33" s="245"/>
      <c r="BV33" s="245"/>
      <c r="BW33" s="245"/>
      <c r="BX33" s="254"/>
      <c r="BY33" s="254"/>
      <c r="BZ33" s="254"/>
      <c r="CA33" s="254"/>
      <c r="CB33" s="254"/>
      <c r="CC33" s="254"/>
      <c r="CD33" s="276"/>
      <c r="CE33" s="276"/>
      <c r="CF33" s="276"/>
      <c r="CG33" s="276"/>
      <c r="CH33" s="276"/>
      <c r="CI33" s="276"/>
      <c r="CJ33" s="277"/>
      <c r="CK33" s="278"/>
      <c r="CL33" s="278"/>
      <c r="CM33" s="278"/>
      <c r="CN33" s="278"/>
      <c r="CO33" s="278"/>
      <c r="CP33" s="230"/>
      <c r="CU33" s="245"/>
      <c r="CV33" s="245"/>
      <c r="CW33" s="245"/>
      <c r="CX33" s="245"/>
      <c r="CY33" s="245"/>
      <c r="CZ33" s="245"/>
      <c r="DA33" s="245"/>
      <c r="DB33" s="245"/>
      <c r="DC33" s="254"/>
      <c r="DD33" s="254"/>
      <c r="DE33" s="254"/>
      <c r="DF33" s="254"/>
      <c r="DG33" s="254"/>
      <c r="DH33" s="292"/>
      <c r="DI33" s="276"/>
      <c r="DJ33" s="276"/>
      <c r="DK33" s="276"/>
      <c r="DL33" s="276"/>
      <c r="DM33" s="276"/>
      <c r="DN33" s="276"/>
      <c r="DO33" s="277"/>
      <c r="DP33" s="278"/>
      <c r="DQ33" s="278"/>
      <c r="DR33" s="278"/>
      <c r="DS33" s="278"/>
      <c r="DT33" s="278"/>
      <c r="DU33" s="230"/>
      <c r="DZ33" s="245"/>
      <c r="EA33" s="245"/>
      <c r="EB33" s="245"/>
      <c r="EC33" s="245"/>
      <c r="ED33" s="245"/>
      <c r="EE33" s="245"/>
      <c r="EF33" s="245"/>
      <c r="EG33" s="245"/>
      <c r="EH33" s="254"/>
      <c r="EI33" s="254"/>
      <c r="EJ33" s="254"/>
      <c r="EK33" s="254"/>
      <c r="EL33" s="254"/>
      <c r="EM33" s="292"/>
      <c r="EN33" s="292"/>
      <c r="EO33" s="279"/>
      <c r="EP33" s="269"/>
      <c r="EQ33" s="270"/>
      <c r="ER33" s="270"/>
      <c r="ES33" s="271"/>
      <c r="ET33" s="271"/>
      <c r="EU33" s="271"/>
      <c r="EV33" s="271"/>
      <c r="EW33" s="271"/>
      <c r="EX33" s="271"/>
      <c r="EY33" s="272"/>
      <c r="EZ33" s="273"/>
      <c r="FA33" s="273"/>
      <c r="FB33" s="273"/>
      <c r="FC33" s="273"/>
      <c r="FD33" s="273"/>
      <c r="FE33" s="216"/>
      <c r="FJ33" s="245"/>
      <c r="FK33" s="245"/>
      <c r="FL33" s="245"/>
      <c r="FM33" s="245"/>
      <c r="FN33" s="245"/>
      <c r="FO33" s="245"/>
      <c r="FP33" s="245"/>
      <c r="FQ33" s="245"/>
      <c r="FR33" s="254"/>
      <c r="FS33" s="254"/>
      <c r="FT33" s="254"/>
      <c r="FU33" s="254"/>
      <c r="FV33" s="254"/>
      <c r="FW33" s="254"/>
      <c r="FX33" s="276"/>
      <c r="FY33" s="276"/>
      <c r="FZ33" s="276"/>
      <c r="GA33" s="276"/>
      <c r="GB33" s="276"/>
      <c r="GC33" s="276"/>
      <c r="GD33" s="277"/>
      <c r="GE33" s="278"/>
      <c r="GF33" s="278"/>
      <c r="GG33" s="278"/>
      <c r="GH33" s="278"/>
      <c r="GI33" s="278"/>
      <c r="GJ33" s="230"/>
      <c r="GK33" s="274"/>
      <c r="GL33" s="274"/>
      <c r="GM33" s="274"/>
      <c r="GO33" s="245"/>
      <c r="GP33" s="245"/>
      <c r="GQ33" s="245"/>
      <c r="GR33" s="245"/>
      <c r="GS33" s="245"/>
      <c r="GT33" s="245"/>
      <c r="GU33" s="245"/>
      <c r="GV33" s="245"/>
      <c r="GW33" s="254"/>
      <c r="GX33" s="254"/>
      <c r="GY33" s="254"/>
      <c r="GZ33" s="254"/>
      <c r="HA33" s="254"/>
      <c r="HB33" s="292"/>
      <c r="HC33" s="276"/>
      <c r="HD33" s="276"/>
      <c r="HE33" s="276"/>
      <c r="HF33" s="276"/>
      <c r="HG33" s="276"/>
      <c r="HH33" s="276"/>
      <c r="HI33" s="277"/>
      <c r="HJ33" s="278"/>
      <c r="HK33" s="278"/>
      <c r="HL33" s="278"/>
      <c r="HM33" s="278"/>
      <c r="HN33" s="278"/>
      <c r="HO33" s="230"/>
      <c r="HP33" s="274"/>
      <c r="HQ33" s="274"/>
      <c r="HR33" s="274"/>
      <c r="HT33" s="245"/>
      <c r="HU33" s="245"/>
      <c r="HV33" s="245"/>
      <c r="HW33" s="245"/>
      <c r="HX33" s="245"/>
      <c r="HY33" s="245"/>
      <c r="HZ33" s="245"/>
      <c r="IA33" s="245"/>
      <c r="IB33" s="254"/>
      <c r="IC33" s="254"/>
      <c r="ID33" s="254"/>
      <c r="IE33" s="254"/>
      <c r="IF33" s="254"/>
      <c r="IG33" s="292"/>
      <c r="IH33" s="292"/>
      <c r="II33" s="279"/>
      <c r="IJ33" s="269"/>
      <c r="IK33" s="270"/>
      <c r="IL33" s="270"/>
      <c r="IM33" s="271"/>
      <c r="IN33" s="271"/>
      <c r="IO33" s="271"/>
      <c r="IP33" s="271"/>
      <c r="IQ33" s="271"/>
      <c r="IR33" s="271"/>
      <c r="IS33" s="272"/>
      <c r="IT33" s="271"/>
      <c r="IU33" s="271"/>
      <c r="IV33" s="271"/>
      <c r="IW33" s="271"/>
      <c r="IX33" s="271"/>
      <c r="IY33" s="230"/>
      <c r="IZ33" s="274"/>
      <c r="JA33" s="274"/>
      <c r="JB33" s="274"/>
      <c r="JD33" s="245"/>
      <c r="JE33" s="245"/>
      <c r="JF33" s="245"/>
      <c r="JG33" s="245"/>
      <c r="JH33" s="245"/>
      <c r="JI33" s="245"/>
      <c r="JJ33" s="245"/>
      <c r="JK33" s="245"/>
      <c r="JL33" s="254"/>
      <c r="JM33" s="254"/>
      <c r="JN33" s="254"/>
      <c r="JO33" s="254"/>
      <c r="JP33" s="254"/>
      <c r="JQ33" s="254"/>
      <c r="JR33" s="276"/>
      <c r="JS33" s="276"/>
      <c r="JT33" s="276"/>
      <c r="JU33" s="276"/>
      <c r="JV33" s="276"/>
      <c r="JW33" s="276"/>
      <c r="JX33" s="277"/>
      <c r="JY33" s="278"/>
      <c r="JZ33" s="278"/>
      <c r="KA33" s="278"/>
      <c r="KB33" s="278"/>
      <c r="KC33" s="278"/>
      <c r="KD33" s="230"/>
      <c r="KE33" s="274"/>
      <c r="KF33" s="274"/>
      <c r="KG33" s="274"/>
      <c r="KI33" s="245"/>
      <c r="KJ33" s="245"/>
      <c r="KK33" s="245"/>
      <c r="KL33" s="245"/>
      <c r="KM33" s="245"/>
      <c r="KN33" s="245"/>
      <c r="KO33" s="245"/>
      <c r="KP33" s="245"/>
      <c r="KQ33" s="254"/>
      <c r="KR33" s="254"/>
      <c r="KS33" s="254"/>
      <c r="KT33" s="254"/>
      <c r="KU33" s="254"/>
      <c r="KV33" s="292"/>
      <c r="KW33" s="276"/>
      <c r="KX33" s="276"/>
      <c r="KY33" s="276"/>
      <c r="KZ33" s="276"/>
      <c r="LA33" s="276"/>
      <c r="LB33" s="276"/>
      <c r="LC33" s="277"/>
      <c r="LD33" s="278"/>
      <c r="LE33" s="278"/>
      <c r="LF33" s="278"/>
      <c r="LG33" s="278"/>
      <c r="LH33" s="278"/>
      <c r="LI33" s="230"/>
      <c r="LJ33" s="274"/>
      <c r="LK33" s="274"/>
      <c r="LL33" s="274"/>
      <c r="LN33" s="245"/>
      <c r="LO33" s="245"/>
      <c r="LP33" s="245"/>
      <c r="LQ33" s="245"/>
      <c r="LR33" s="245"/>
      <c r="LS33" s="245"/>
      <c r="LT33" s="245"/>
      <c r="LU33" s="245"/>
      <c r="LV33" s="254"/>
      <c r="LW33" s="254"/>
      <c r="LX33" s="254"/>
      <c r="LY33" s="254"/>
      <c r="LZ33" s="254"/>
      <c r="MA33" s="292"/>
      <c r="MB33" s="292"/>
      <c r="MC33" s="279"/>
      <c r="MD33" s="269"/>
      <c r="ME33" s="270"/>
      <c r="MF33" s="270"/>
      <c r="MG33" s="271"/>
      <c r="MH33" s="271"/>
      <c r="MI33" s="271"/>
      <c r="MJ33" s="271"/>
      <c r="MK33" s="271"/>
      <c r="ML33" s="271"/>
      <c r="MM33" s="272"/>
      <c r="MN33" s="271"/>
      <c r="MO33" s="271"/>
      <c r="MP33" s="271"/>
      <c r="MQ33" s="271"/>
      <c r="MR33" s="271"/>
      <c r="MS33" s="230"/>
      <c r="MT33" s="274"/>
      <c r="MU33" s="274"/>
      <c r="MV33" s="274"/>
      <c r="MX33" s="245"/>
      <c r="MY33" s="245"/>
      <c r="MZ33" s="245"/>
      <c r="NA33" s="245"/>
      <c r="NB33" s="245"/>
      <c r="NC33" s="245"/>
      <c r="ND33" s="245"/>
      <c r="NE33" s="245"/>
      <c r="NF33" s="254"/>
      <c r="NG33" s="254"/>
      <c r="NH33" s="254"/>
      <c r="NI33" s="254"/>
      <c r="NJ33" s="254"/>
      <c r="NK33" s="254"/>
      <c r="NL33" s="276"/>
      <c r="NM33" s="276"/>
      <c r="NN33" s="276"/>
      <c r="NO33" s="276"/>
      <c r="NP33" s="276"/>
      <c r="NQ33" s="276"/>
      <c r="NR33" s="277"/>
      <c r="NS33" s="278"/>
      <c r="NT33" s="278"/>
      <c r="NU33" s="278"/>
      <c r="NV33" s="278"/>
      <c r="NW33" s="278"/>
      <c r="NX33" s="230"/>
      <c r="NY33" s="274"/>
      <c r="NZ33" s="274"/>
      <c r="OA33" s="274"/>
      <c r="OC33" s="245"/>
      <c r="OD33" s="245"/>
      <c r="OE33" s="245"/>
      <c r="OF33" s="245"/>
      <c r="OG33" s="245"/>
      <c r="OH33" s="245"/>
      <c r="OI33" s="245"/>
      <c r="OJ33" s="245"/>
      <c r="OK33" s="254"/>
      <c r="OL33" s="254"/>
      <c r="OM33" s="254"/>
      <c r="ON33" s="254"/>
      <c r="OO33" s="254"/>
      <c r="OP33" s="292"/>
      <c r="OQ33" s="276"/>
      <c r="OR33" s="276"/>
      <c r="OS33" s="276"/>
      <c r="OT33" s="276"/>
      <c r="OU33" s="276"/>
      <c r="OV33" s="276"/>
      <c r="OW33" s="277"/>
      <c r="OX33" s="278"/>
      <c r="OY33" s="278"/>
      <c r="OZ33" s="278"/>
      <c r="PA33" s="278"/>
      <c r="PB33" s="278"/>
      <c r="PC33" s="230"/>
      <c r="PD33" s="274"/>
      <c r="PE33" s="274"/>
      <c r="PF33" s="274"/>
      <c r="PH33" s="245"/>
      <c r="PI33" s="245"/>
      <c r="PJ33" s="245"/>
      <c r="PK33" s="245"/>
      <c r="PL33" s="245"/>
      <c r="PM33" s="245"/>
      <c r="PN33" s="245"/>
      <c r="PO33" s="245"/>
      <c r="PP33" s="254"/>
      <c r="PQ33" s="254"/>
      <c r="PR33" s="254"/>
      <c r="PS33" s="254"/>
      <c r="PT33" s="254"/>
      <c r="PU33" s="292"/>
      <c r="PV33" s="279"/>
    </row>
    <row r="34" spans="2:438" ht="12.6" hidden="1" customHeight="1" outlineLevel="2">
      <c r="B34" s="579">
        <v>4</v>
      </c>
      <c r="C34" s="201" t="s">
        <v>40</v>
      </c>
      <c r="H34" s="271"/>
      <c r="I34" s="271"/>
      <c r="J34" s="271"/>
      <c r="K34" s="271"/>
      <c r="L34" s="271"/>
      <c r="M34" s="271"/>
      <c r="N34" s="272"/>
      <c r="O34" s="271"/>
      <c r="P34" s="271"/>
      <c r="Q34" s="271"/>
      <c r="R34" s="271"/>
      <c r="S34" s="271"/>
      <c r="T34" s="216"/>
      <c r="U34" s="276"/>
      <c r="V34" s="276"/>
      <c r="W34" s="276"/>
      <c r="X34" s="276"/>
      <c r="Y34" s="276"/>
      <c r="Z34" s="276"/>
      <c r="AA34" s="277"/>
      <c r="AB34" s="278"/>
      <c r="AC34" s="278"/>
      <c r="AD34" s="278"/>
      <c r="AE34" s="278"/>
      <c r="AF34" s="278"/>
      <c r="AG34" s="292"/>
      <c r="AH34" s="276"/>
      <c r="AI34" s="276"/>
      <c r="AJ34" s="276"/>
      <c r="AK34" s="276"/>
      <c r="AL34" s="276"/>
      <c r="AM34" s="276"/>
      <c r="AN34" s="277"/>
      <c r="AO34" s="278"/>
      <c r="AP34" s="278"/>
      <c r="AQ34" s="278"/>
      <c r="AR34" s="278"/>
      <c r="AS34" s="278"/>
      <c r="AT34" s="230"/>
      <c r="AU34" s="279"/>
      <c r="AV34" s="269"/>
      <c r="AW34" s="270"/>
      <c r="AX34" s="270"/>
      <c r="AY34" s="271"/>
      <c r="AZ34" s="271"/>
      <c r="BA34" s="271"/>
      <c r="BB34" s="271"/>
      <c r="BC34" s="271"/>
      <c r="BD34" s="271"/>
      <c r="BE34" s="272"/>
      <c r="BF34" s="271"/>
      <c r="BG34" s="271"/>
      <c r="BH34" s="271"/>
      <c r="BI34" s="271"/>
      <c r="BJ34" s="271"/>
      <c r="BK34" s="216"/>
      <c r="BO34" s="284"/>
      <c r="BP34" s="245"/>
      <c r="BQ34" s="245"/>
      <c r="BR34" s="245"/>
      <c r="BS34" s="245"/>
      <c r="BT34" s="245"/>
      <c r="BU34" s="245"/>
      <c r="BV34" s="245"/>
      <c r="BW34" s="245"/>
      <c r="BX34" s="254"/>
      <c r="BY34" s="254"/>
      <c r="BZ34" s="254"/>
      <c r="CA34" s="254"/>
      <c r="CB34" s="254"/>
      <c r="CC34" s="254"/>
      <c r="CD34" s="276"/>
      <c r="CE34" s="276"/>
      <c r="CF34" s="276"/>
      <c r="CG34" s="276"/>
      <c r="CH34" s="276"/>
      <c r="CI34" s="276"/>
      <c r="CJ34" s="277"/>
      <c r="CK34" s="278"/>
      <c r="CL34" s="278"/>
      <c r="CM34" s="278"/>
      <c r="CN34" s="278"/>
      <c r="CO34" s="278"/>
      <c r="CP34" s="230"/>
      <c r="CT34" s="284"/>
      <c r="CU34" s="245"/>
      <c r="CV34" s="245"/>
      <c r="CW34" s="245"/>
      <c r="CX34" s="245"/>
      <c r="CY34" s="245"/>
      <c r="CZ34" s="245"/>
      <c r="DA34" s="245"/>
      <c r="DB34" s="245"/>
      <c r="DC34" s="254"/>
      <c r="DD34" s="254"/>
      <c r="DE34" s="254"/>
      <c r="DF34" s="254"/>
      <c r="DG34" s="254"/>
      <c r="DH34" s="292"/>
      <c r="DI34" s="276"/>
      <c r="DJ34" s="276"/>
      <c r="DK34" s="276"/>
      <c r="DL34" s="276"/>
      <c r="DM34" s="276"/>
      <c r="DN34" s="276"/>
      <c r="DO34" s="277"/>
      <c r="DP34" s="278"/>
      <c r="DQ34" s="278"/>
      <c r="DR34" s="278"/>
      <c r="DS34" s="278"/>
      <c r="DT34" s="278"/>
      <c r="DU34" s="230"/>
      <c r="DY34" s="284"/>
      <c r="DZ34" s="245"/>
      <c r="EA34" s="245"/>
      <c r="EB34" s="245"/>
      <c r="EC34" s="245"/>
      <c r="ED34" s="245"/>
      <c r="EE34" s="245"/>
      <c r="EF34" s="245"/>
      <c r="EG34" s="245"/>
      <c r="EH34" s="254"/>
      <c r="EI34" s="254"/>
      <c r="EJ34" s="254"/>
      <c r="EK34" s="254"/>
      <c r="EL34" s="254"/>
      <c r="EM34" s="292"/>
      <c r="EN34" s="292"/>
      <c r="EO34" s="279"/>
      <c r="EP34" s="269"/>
      <c r="EQ34" s="270"/>
      <c r="ER34" s="270"/>
      <c r="ES34" s="271"/>
      <c r="ET34" s="271"/>
      <c r="EU34" s="271"/>
      <c r="EV34" s="271"/>
      <c r="EW34" s="271"/>
      <c r="EX34" s="271"/>
      <c r="EY34" s="272"/>
      <c r="EZ34" s="273"/>
      <c r="FA34" s="273"/>
      <c r="FB34" s="273"/>
      <c r="FC34" s="273"/>
      <c r="FD34" s="273"/>
      <c r="FE34" s="216"/>
      <c r="FI34" s="430"/>
      <c r="FJ34" s="245"/>
      <c r="FK34" s="245"/>
      <c r="FL34" s="245"/>
      <c r="FM34" s="245"/>
      <c r="FN34" s="245"/>
      <c r="FO34" s="245"/>
      <c r="FP34" s="245"/>
      <c r="FQ34" s="245"/>
      <c r="FR34" s="254"/>
      <c r="FS34" s="254"/>
      <c r="FT34" s="254"/>
      <c r="FU34" s="254"/>
      <c r="FV34" s="254"/>
      <c r="FW34" s="254"/>
      <c r="FX34" s="276"/>
      <c r="FY34" s="276"/>
      <c r="FZ34" s="276"/>
      <c r="GA34" s="276"/>
      <c r="GB34" s="276"/>
      <c r="GC34" s="276"/>
      <c r="GD34" s="277"/>
      <c r="GE34" s="278"/>
      <c r="GF34" s="278"/>
      <c r="GG34" s="278"/>
      <c r="GH34" s="278"/>
      <c r="GI34" s="278"/>
      <c r="GJ34" s="230"/>
      <c r="GK34" s="274"/>
      <c r="GL34" s="274"/>
      <c r="GM34" s="274"/>
      <c r="GN34" s="284"/>
      <c r="GO34" s="245"/>
      <c r="GP34" s="245"/>
      <c r="GQ34" s="245"/>
      <c r="GR34" s="245"/>
      <c r="GS34" s="245"/>
      <c r="GT34" s="245"/>
      <c r="GU34" s="245"/>
      <c r="GV34" s="245"/>
      <c r="GW34" s="254"/>
      <c r="GX34" s="254"/>
      <c r="GY34" s="254"/>
      <c r="GZ34" s="254"/>
      <c r="HA34" s="254"/>
      <c r="HB34" s="292"/>
      <c r="HC34" s="276"/>
      <c r="HD34" s="276"/>
      <c r="HE34" s="276"/>
      <c r="HF34" s="276"/>
      <c r="HG34" s="276"/>
      <c r="HH34" s="276"/>
      <c r="HI34" s="277"/>
      <c r="HJ34" s="278"/>
      <c r="HK34" s="278"/>
      <c r="HL34" s="278"/>
      <c r="HM34" s="278"/>
      <c r="HN34" s="278"/>
      <c r="HO34" s="230"/>
      <c r="HP34" s="274"/>
      <c r="HQ34" s="274"/>
      <c r="HR34" s="274"/>
      <c r="HS34" s="284"/>
      <c r="HT34" s="245"/>
      <c r="HU34" s="245"/>
      <c r="HV34" s="245"/>
      <c r="HW34" s="245"/>
      <c r="HX34" s="245"/>
      <c r="HY34" s="245"/>
      <c r="HZ34" s="245"/>
      <c r="IA34" s="245"/>
      <c r="IB34" s="254"/>
      <c r="IC34" s="254"/>
      <c r="ID34" s="254"/>
      <c r="IE34" s="254"/>
      <c r="IF34" s="254"/>
      <c r="IG34" s="292"/>
      <c r="IH34" s="292"/>
      <c r="II34" s="279"/>
      <c r="IJ34" s="269"/>
      <c r="IK34" s="270"/>
      <c r="IL34" s="270"/>
      <c r="IM34" s="271"/>
      <c r="IN34" s="271"/>
      <c r="IO34" s="271"/>
      <c r="IP34" s="271"/>
      <c r="IQ34" s="271"/>
      <c r="IR34" s="271"/>
      <c r="IS34" s="272"/>
      <c r="IT34" s="271"/>
      <c r="IU34" s="271"/>
      <c r="IV34" s="271"/>
      <c r="IW34" s="271"/>
      <c r="IX34" s="271"/>
      <c r="IY34" s="230"/>
      <c r="IZ34" s="274"/>
      <c r="JA34" s="274"/>
      <c r="JB34" s="274"/>
      <c r="JC34" s="284"/>
      <c r="JD34" s="245"/>
      <c r="JE34" s="245"/>
      <c r="JF34" s="245"/>
      <c r="JG34" s="245"/>
      <c r="JH34" s="245"/>
      <c r="JI34" s="245"/>
      <c r="JJ34" s="245"/>
      <c r="JK34" s="245"/>
      <c r="JL34" s="254"/>
      <c r="JM34" s="254"/>
      <c r="JN34" s="254"/>
      <c r="JO34" s="254"/>
      <c r="JP34" s="254"/>
      <c r="JQ34" s="254"/>
      <c r="JR34" s="276"/>
      <c r="JS34" s="276"/>
      <c r="JT34" s="276"/>
      <c r="JU34" s="276"/>
      <c r="JV34" s="276"/>
      <c r="JW34" s="276"/>
      <c r="JX34" s="277"/>
      <c r="JY34" s="278"/>
      <c r="JZ34" s="278"/>
      <c r="KA34" s="278"/>
      <c r="KB34" s="278"/>
      <c r="KC34" s="278"/>
      <c r="KD34" s="230"/>
      <c r="KE34" s="274"/>
      <c r="KF34" s="274"/>
      <c r="KG34" s="274"/>
      <c r="KH34" s="284"/>
      <c r="KI34" s="245"/>
      <c r="KJ34" s="245"/>
      <c r="KK34" s="245"/>
      <c r="KL34" s="245"/>
      <c r="KM34" s="245"/>
      <c r="KN34" s="245"/>
      <c r="KO34" s="245"/>
      <c r="KP34" s="245"/>
      <c r="KQ34" s="254"/>
      <c r="KR34" s="254"/>
      <c r="KS34" s="254"/>
      <c r="KT34" s="254"/>
      <c r="KU34" s="254"/>
      <c r="KV34" s="292"/>
      <c r="KW34" s="276"/>
      <c r="KX34" s="276"/>
      <c r="KY34" s="276"/>
      <c r="KZ34" s="276"/>
      <c r="LA34" s="276"/>
      <c r="LB34" s="276"/>
      <c r="LC34" s="277"/>
      <c r="LD34" s="278"/>
      <c r="LE34" s="278"/>
      <c r="LF34" s="278"/>
      <c r="LG34" s="278"/>
      <c r="LH34" s="278"/>
      <c r="LI34" s="230"/>
      <c r="LJ34" s="274"/>
      <c r="LK34" s="274"/>
      <c r="LL34" s="274"/>
      <c r="LM34" s="284"/>
      <c r="LN34" s="245"/>
      <c r="LO34" s="245"/>
      <c r="LP34" s="245"/>
      <c r="LQ34" s="245"/>
      <c r="LR34" s="245"/>
      <c r="LS34" s="245"/>
      <c r="LT34" s="245"/>
      <c r="LU34" s="245"/>
      <c r="LV34" s="254"/>
      <c r="LW34" s="254"/>
      <c r="LX34" s="254"/>
      <c r="LY34" s="254"/>
      <c r="LZ34" s="254"/>
      <c r="MA34" s="292"/>
      <c r="MB34" s="292"/>
      <c r="MC34" s="279"/>
      <c r="MD34" s="269"/>
      <c r="ME34" s="270"/>
      <c r="MF34" s="270"/>
      <c r="MG34" s="271"/>
      <c r="MH34" s="271"/>
      <c r="MI34" s="271"/>
      <c r="MJ34" s="271"/>
      <c r="MK34" s="271"/>
      <c r="ML34" s="271"/>
      <c r="MM34" s="272"/>
      <c r="MN34" s="271"/>
      <c r="MO34" s="271"/>
      <c r="MP34" s="271"/>
      <c r="MQ34" s="271"/>
      <c r="MR34" s="271"/>
      <c r="MS34" s="230"/>
      <c r="MT34" s="274"/>
      <c r="MU34" s="274"/>
      <c r="MV34" s="274"/>
      <c r="MW34" s="284"/>
      <c r="MX34" s="245"/>
      <c r="MY34" s="245"/>
      <c r="MZ34" s="245"/>
      <c r="NA34" s="245"/>
      <c r="NB34" s="245"/>
      <c r="NC34" s="245"/>
      <c r="ND34" s="245"/>
      <c r="NE34" s="245"/>
      <c r="NF34" s="254"/>
      <c r="NG34" s="254"/>
      <c r="NH34" s="254"/>
      <c r="NI34" s="254"/>
      <c r="NJ34" s="254"/>
      <c r="NK34" s="254"/>
      <c r="NL34" s="276"/>
      <c r="NM34" s="276"/>
      <c r="NN34" s="276"/>
      <c r="NO34" s="276"/>
      <c r="NP34" s="276"/>
      <c r="NQ34" s="276"/>
      <c r="NR34" s="277"/>
      <c r="NS34" s="278"/>
      <c r="NT34" s="278"/>
      <c r="NU34" s="278"/>
      <c r="NV34" s="278"/>
      <c r="NW34" s="278"/>
      <c r="NX34" s="230"/>
      <c r="NY34" s="274"/>
      <c r="NZ34" s="274"/>
      <c r="OA34" s="274"/>
      <c r="OB34" s="284"/>
      <c r="OC34" s="245"/>
      <c r="OD34" s="245"/>
      <c r="OE34" s="245"/>
      <c r="OF34" s="245"/>
      <c r="OG34" s="245"/>
      <c r="OH34" s="245"/>
      <c r="OI34" s="245"/>
      <c r="OJ34" s="245"/>
      <c r="OK34" s="254"/>
      <c r="OL34" s="254"/>
      <c r="OM34" s="254"/>
      <c r="ON34" s="254"/>
      <c r="OO34" s="254"/>
      <c r="OP34" s="292"/>
      <c r="OQ34" s="276"/>
      <c r="OR34" s="276"/>
      <c r="OS34" s="276"/>
      <c r="OT34" s="276"/>
      <c r="OU34" s="276"/>
      <c r="OV34" s="276"/>
      <c r="OW34" s="277"/>
      <c r="OX34" s="278"/>
      <c r="OY34" s="278"/>
      <c r="OZ34" s="278"/>
      <c r="PA34" s="278"/>
      <c r="PB34" s="278"/>
      <c r="PC34" s="230"/>
      <c r="PD34" s="274"/>
      <c r="PE34" s="274"/>
      <c r="PF34" s="274"/>
      <c r="PG34" s="284"/>
      <c r="PH34" s="245"/>
      <c r="PI34" s="245"/>
      <c r="PJ34" s="245"/>
      <c r="PK34" s="245"/>
      <c r="PL34" s="245"/>
      <c r="PM34" s="245"/>
      <c r="PN34" s="245"/>
      <c r="PO34" s="245"/>
      <c r="PP34" s="254"/>
      <c r="PQ34" s="254"/>
      <c r="PR34" s="254"/>
      <c r="PS34" s="254"/>
      <c r="PT34" s="254"/>
      <c r="PU34" s="292"/>
      <c r="PV34" s="279"/>
    </row>
    <row r="35" spans="2:438" ht="12.6" hidden="1" customHeight="1" outlineLevel="2">
      <c r="B35" s="579">
        <v>5</v>
      </c>
      <c r="C35" s="201" t="s">
        <v>41</v>
      </c>
      <c r="H35" s="271"/>
      <c r="I35" s="271"/>
      <c r="J35" s="271"/>
      <c r="K35" s="271"/>
      <c r="L35" s="271"/>
      <c r="M35" s="271"/>
      <c r="N35" s="272"/>
      <c r="O35" s="271"/>
      <c r="P35" s="271"/>
      <c r="Q35" s="271"/>
      <c r="R35" s="271"/>
      <c r="S35" s="271"/>
      <c r="T35" s="216"/>
      <c r="U35" s="276"/>
      <c r="V35" s="276"/>
      <c r="W35" s="276"/>
      <c r="X35" s="276"/>
      <c r="Y35" s="276"/>
      <c r="Z35" s="276"/>
      <c r="AA35" s="277"/>
      <c r="AB35" s="278"/>
      <c r="AC35" s="278"/>
      <c r="AD35" s="278"/>
      <c r="AE35" s="278"/>
      <c r="AF35" s="278"/>
      <c r="AG35" s="292"/>
      <c r="AH35" s="276"/>
      <c r="AI35" s="276"/>
      <c r="AJ35" s="276"/>
      <c r="AK35" s="276"/>
      <c r="AL35" s="276"/>
      <c r="AM35" s="276"/>
      <c r="AN35" s="277"/>
      <c r="AO35" s="278"/>
      <c r="AP35" s="278"/>
      <c r="AQ35" s="278"/>
      <c r="AR35" s="278"/>
      <c r="AS35" s="278"/>
      <c r="AT35" s="230"/>
      <c r="AU35" s="279"/>
      <c r="AV35" s="269"/>
      <c r="AW35" s="270"/>
      <c r="AX35" s="270"/>
      <c r="AY35" s="271"/>
      <c r="AZ35" s="271"/>
      <c r="BA35" s="271"/>
      <c r="BB35" s="271"/>
      <c r="BC35" s="271"/>
      <c r="BD35" s="271"/>
      <c r="BE35" s="272"/>
      <c r="BF35" s="271"/>
      <c r="BG35" s="271"/>
      <c r="BH35" s="271"/>
      <c r="BI35" s="271"/>
      <c r="BJ35" s="271"/>
      <c r="BK35" s="216"/>
      <c r="BP35" s="245"/>
      <c r="BQ35" s="245"/>
      <c r="BR35" s="245"/>
      <c r="BS35" s="245"/>
      <c r="BT35" s="245"/>
      <c r="BU35" s="245"/>
      <c r="BV35" s="245"/>
      <c r="BW35" s="245"/>
      <c r="BX35" s="254"/>
      <c r="BY35" s="254"/>
      <c r="BZ35" s="254"/>
      <c r="CA35" s="254"/>
      <c r="CB35" s="254"/>
      <c r="CC35" s="254"/>
      <c r="CD35" s="276"/>
      <c r="CE35" s="276"/>
      <c r="CF35" s="276"/>
      <c r="CG35" s="276"/>
      <c r="CH35" s="276"/>
      <c r="CI35" s="276"/>
      <c r="CJ35" s="277"/>
      <c r="CK35" s="278"/>
      <c r="CL35" s="278"/>
      <c r="CM35" s="278"/>
      <c r="CN35" s="278"/>
      <c r="CO35" s="278"/>
      <c r="CP35" s="230"/>
      <c r="CU35" s="245"/>
      <c r="CV35" s="245"/>
      <c r="CW35" s="245"/>
      <c r="CX35" s="245"/>
      <c r="CY35" s="245"/>
      <c r="CZ35" s="245"/>
      <c r="DA35" s="245"/>
      <c r="DB35" s="245"/>
      <c r="DC35" s="254"/>
      <c r="DD35" s="254"/>
      <c r="DE35" s="254"/>
      <c r="DF35" s="254"/>
      <c r="DG35" s="254"/>
      <c r="DH35" s="292"/>
      <c r="DI35" s="276"/>
      <c r="DJ35" s="276"/>
      <c r="DK35" s="276"/>
      <c r="DL35" s="276"/>
      <c r="DM35" s="276"/>
      <c r="DN35" s="276"/>
      <c r="DO35" s="277"/>
      <c r="DP35" s="278"/>
      <c r="DQ35" s="278"/>
      <c r="DR35" s="278"/>
      <c r="DS35" s="278"/>
      <c r="DT35" s="278"/>
      <c r="DU35" s="230"/>
      <c r="DZ35" s="245"/>
      <c r="EA35" s="245"/>
      <c r="EB35" s="245"/>
      <c r="EC35" s="245"/>
      <c r="ED35" s="245"/>
      <c r="EE35" s="245"/>
      <c r="EF35" s="245"/>
      <c r="EG35" s="245"/>
      <c r="EH35" s="254"/>
      <c r="EI35" s="254"/>
      <c r="EJ35" s="254"/>
      <c r="EK35" s="254"/>
      <c r="EL35" s="254"/>
      <c r="EM35" s="292"/>
      <c r="EN35" s="292"/>
      <c r="EO35" s="279"/>
      <c r="EP35" s="269"/>
      <c r="EQ35" s="270"/>
      <c r="ER35" s="270"/>
      <c r="ES35" s="271"/>
      <c r="ET35" s="271"/>
      <c r="EU35" s="271"/>
      <c r="EV35" s="271"/>
      <c r="EW35" s="271"/>
      <c r="EX35" s="271"/>
      <c r="EY35" s="272"/>
      <c r="EZ35" s="273"/>
      <c r="FA35" s="273"/>
      <c r="FB35" s="273"/>
      <c r="FC35" s="273"/>
      <c r="FD35" s="273"/>
      <c r="FE35" s="216"/>
      <c r="FJ35" s="245"/>
      <c r="FK35" s="245"/>
      <c r="FL35" s="245"/>
      <c r="FM35" s="245"/>
      <c r="FN35" s="245"/>
      <c r="FO35" s="245"/>
      <c r="FP35" s="245"/>
      <c r="FQ35" s="245"/>
      <c r="FR35" s="254"/>
      <c r="FS35" s="254"/>
      <c r="FT35" s="254"/>
      <c r="FU35" s="254"/>
      <c r="FV35" s="254"/>
      <c r="FW35" s="254"/>
      <c r="FX35" s="276"/>
      <c r="FY35" s="276"/>
      <c r="FZ35" s="276"/>
      <c r="GA35" s="276"/>
      <c r="GB35" s="276"/>
      <c r="GC35" s="276"/>
      <c r="GD35" s="277"/>
      <c r="GE35" s="278"/>
      <c r="GF35" s="278"/>
      <c r="GG35" s="278"/>
      <c r="GH35" s="278"/>
      <c r="GI35" s="278"/>
      <c r="GJ35" s="230"/>
      <c r="GK35" s="274"/>
      <c r="GL35" s="274"/>
      <c r="GM35" s="274"/>
      <c r="GO35" s="245"/>
      <c r="GP35" s="245"/>
      <c r="GQ35" s="245"/>
      <c r="GR35" s="245"/>
      <c r="GS35" s="245"/>
      <c r="GT35" s="245"/>
      <c r="GU35" s="245"/>
      <c r="GV35" s="245"/>
      <c r="GW35" s="254"/>
      <c r="GX35" s="254"/>
      <c r="GY35" s="254"/>
      <c r="GZ35" s="254"/>
      <c r="HA35" s="254"/>
      <c r="HB35" s="292"/>
      <c r="HC35" s="276"/>
      <c r="HD35" s="276"/>
      <c r="HE35" s="276"/>
      <c r="HF35" s="276"/>
      <c r="HG35" s="276"/>
      <c r="HH35" s="276"/>
      <c r="HI35" s="277"/>
      <c r="HJ35" s="278"/>
      <c r="HK35" s="278"/>
      <c r="HL35" s="278"/>
      <c r="HM35" s="278"/>
      <c r="HN35" s="278"/>
      <c r="HO35" s="230"/>
      <c r="HP35" s="274"/>
      <c r="HQ35" s="274"/>
      <c r="HR35" s="274"/>
      <c r="HT35" s="245"/>
      <c r="HU35" s="245"/>
      <c r="HV35" s="245"/>
      <c r="HW35" s="245"/>
      <c r="HX35" s="245"/>
      <c r="HY35" s="245"/>
      <c r="HZ35" s="245"/>
      <c r="IA35" s="245"/>
      <c r="IB35" s="254"/>
      <c r="IC35" s="254"/>
      <c r="ID35" s="254"/>
      <c r="IE35" s="254"/>
      <c r="IF35" s="254"/>
      <c r="IG35" s="292"/>
      <c r="IH35" s="292"/>
      <c r="II35" s="279"/>
      <c r="IJ35" s="269"/>
      <c r="IK35" s="270"/>
      <c r="IL35" s="270"/>
      <c r="IM35" s="271"/>
      <c r="IN35" s="271"/>
      <c r="IO35" s="271"/>
      <c r="IP35" s="271"/>
      <c r="IQ35" s="271"/>
      <c r="IR35" s="271"/>
      <c r="IS35" s="272"/>
      <c r="IT35" s="271"/>
      <c r="IU35" s="271"/>
      <c r="IV35" s="271"/>
      <c r="IW35" s="271"/>
      <c r="IX35" s="271"/>
      <c r="IY35" s="230"/>
      <c r="IZ35" s="274"/>
      <c r="JA35" s="274"/>
      <c r="JB35" s="274"/>
      <c r="JD35" s="245"/>
      <c r="JE35" s="245"/>
      <c r="JF35" s="245"/>
      <c r="JG35" s="245"/>
      <c r="JH35" s="245"/>
      <c r="JI35" s="245"/>
      <c r="JJ35" s="245"/>
      <c r="JK35" s="245"/>
      <c r="JL35" s="254"/>
      <c r="JM35" s="254"/>
      <c r="JN35" s="254"/>
      <c r="JO35" s="254"/>
      <c r="JP35" s="254"/>
      <c r="JQ35" s="254"/>
      <c r="JR35" s="276"/>
      <c r="JS35" s="276"/>
      <c r="JT35" s="276"/>
      <c r="JU35" s="276"/>
      <c r="JV35" s="276"/>
      <c r="JW35" s="276"/>
      <c r="JX35" s="277"/>
      <c r="JY35" s="278"/>
      <c r="JZ35" s="278"/>
      <c r="KA35" s="278"/>
      <c r="KB35" s="278"/>
      <c r="KC35" s="278"/>
      <c r="KD35" s="230"/>
      <c r="KE35" s="274"/>
      <c r="KF35" s="274"/>
      <c r="KG35" s="274"/>
      <c r="KI35" s="245"/>
      <c r="KJ35" s="245"/>
      <c r="KK35" s="245"/>
      <c r="KL35" s="245"/>
      <c r="KM35" s="245"/>
      <c r="KN35" s="245"/>
      <c r="KO35" s="245"/>
      <c r="KP35" s="245"/>
      <c r="KQ35" s="254"/>
      <c r="KR35" s="254"/>
      <c r="KS35" s="254"/>
      <c r="KT35" s="254"/>
      <c r="KU35" s="254"/>
      <c r="KV35" s="292"/>
      <c r="KW35" s="276"/>
      <c r="KX35" s="276"/>
      <c r="KY35" s="276"/>
      <c r="KZ35" s="276"/>
      <c r="LA35" s="276"/>
      <c r="LB35" s="276"/>
      <c r="LC35" s="277"/>
      <c r="LD35" s="278"/>
      <c r="LE35" s="278"/>
      <c r="LF35" s="278"/>
      <c r="LG35" s="278"/>
      <c r="LH35" s="278"/>
      <c r="LI35" s="230"/>
      <c r="LJ35" s="274"/>
      <c r="LK35" s="274"/>
      <c r="LL35" s="274"/>
      <c r="LN35" s="245"/>
      <c r="LO35" s="245"/>
      <c r="LP35" s="245"/>
      <c r="LQ35" s="245"/>
      <c r="LR35" s="245"/>
      <c r="LS35" s="245"/>
      <c r="LT35" s="245"/>
      <c r="LU35" s="245"/>
      <c r="LV35" s="254"/>
      <c r="LW35" s="254"/>
      <c r="LX35" s="254"/>
      <c r="LY35" s="254"/>
      <c r="LZ35" s="254"/>
      <c r="MA35" s="292"/>
      <c r="MB35" s="292"/>
      <c r="MC35" s="279"/>
      <c r="MD35" s="269"/>
      <c r="ME35" s="270"/>
      <c r="MF35" s="270"/>
      <c r="MG35" s="271"/>
      <c r="MH35" s="271"/>
      <c r="MI35" s="271"/>
      <c r="MJ35" s="271"/>
      <c r="MK35" s="271"/>
      <c r="ML35" s="271"/>
      <c r="MM35" s="272"/>
      <c r="MN35" s="271"/>
      <c r="MO35" s="271"/>
      <c r="MP35" s="271"/>
      <c r="MQ35" s="271"/>
      <c r="MR35" s="271"/>
      <c r="MS35" s="230"/>
      <c r="MT35" s="274"/>
      <c r="MU35" s="274"/>
      <c r="MV35" s="274"/>
      <c r="MX35" s="245"/>
      <c r="MY35" s="245"/>
      <c r="MZ35" s="245"/>
      <c r="NA35" s="245"/>
      <c r="NB35" s="245"/>
      <c r="NC35" s="245"/>
      <c r="ND35" s="245"/>
      <c r="NE35" s="245"/>
      <c r="NF35" s="254"/>
      <c r="NG35" s="254"/>
      <c r="NH35" s="254"/>
      <c r="NI35" s="254"/>
      <c r="NJ35" s="254"/>
      <c r="NK35" s="254"/>
      <c r="NL35" s="276"/>
      <c r="NM35" s="276"/>
      <c r="NN35" s="276"/>
      <c r="NO35" s="276"/>
      <c r="NP35" s="276"/>
      <c r="NQ35" s="276"/>
      <c r="NR35" s="277"/>
      <c r="NS35" s="278"/>
      <c r="NT35" s="278"/>
      <c r="NU35" s="278"/>
      <c r="NV35" s="278"/>
      <c r="NW35" s="278"/>
      <c r="NX35" s="230"/>
      <c r="NY35" s="274"/>
      <c r="NZ35" s="274"/>
      <c r="OA35" s="274"/>
      <c r="OC35" s="245"/>
      <c r="OD35" s="245"/>
      <c r="OE35" s="245"/>
      <c r="OF35" s="245"/>
      <c r="OG35" s="245"/>
      <c r="OH35" s="245"/>
      <c r="OI35" s="245"/>
      <c r="OJ35" s="245"/>
      <c r="OK35" s="254"/>
      <c r="OL35" s="254"/>
      <c r="OM35" s="254"/>
      <c r="ON35" s="254"/>
      <c r="OO35" s="254"/>
      <c r="OP35" s="292"/>
      <c r="OQ35" s="276"/>
      <c r="OR35" s="276"/>
      <c r="OS35" s="276"/>
      <c r="OT35" s="276"/>
      <c r="OU35" s="276"/>
      <c r="OV35" s="276"/>
      <c r="OW35" s="277"/>
      <c r="OX35" s="278"/>
      <c r="OY35" s="278"/>
      <c r="OZ35" s="278"/>
      <c r="PA35" s="278"/>
      <c r="PB35" s="278"/>
      <c r="PC35" s="230"/>
      <c r="PD35" s="274"/>
      <c r="PE35" s="274"/>
      <c r="PF35" s="274"/>
      <c r="PH35" s="245"/>
      <c r="PI35" s="245"/>
      <c r="PJ35" s="245"/>
      <c r="PK35" s="245"/>
      <c r="PL35" s="245"/>
      <c r="PM35" s="245"/>
      <c r="PN35" s="245"/>
      <c r="PO35" s="245"/>
      <c r="PP35" s="254"/>
      <c r="PQ35" s="254"/>
      <c r="PR35" s="254"/>
      <c r="PS35" s="254"/>
      <c r="PT35" s="254"/>
      <c r="PU35" s="292"/>
      <c r="PV35" s="279"/>
    </row>
    <row r="36" spans="2:438" ht="12.6" hidden="1" customHeight="1" outlineLevel="2">
      <c r="B36" s="579">
        <v>6</v>
      </c>
      <c r="C36" s="201" t="s">
        <v>42</v>
      </c>
      <c r="H36" s="271"/>
      <c r="I36" s="271"/>
      <c r="J36" s="271"/>
      <c r="K36" s="271"/>
      <c r="L36" s="271"/>
      <c r="M36" s="271"/>
      <c r="N36" s="272"/>
      <c r="O36" s="271"/>
      <c r="P36" s="271"/>
      <c r="Q36" s="271"/>
      <c r="R36" s="271"/>
      <c r="S36" s="271"/>
      <c r="T36" s="216"/>
      <c r="U36" s="276"/>
      <c r="V36" s="276"/>
      <c r="W36" s="276"/>
      <c r="X36" s="276"/>
      <c r="Y36" s="276"/>
      <c r="Z36" s="276"/>
      <c r="AA36" s="277"/>
      <c r="AB36" s="278"/>
      <c r="AC36" s="278"/>
      <c r="AD36" s="278"/>
      <c r="AE36" s="278"/>
      <c r="AF36" s="278"/>
      <c r="AG36" s="245"/>
      <c r="AH36" s="276"/>
      <c r="AI36" s="276"/>
      <c r="AJ36" s="276"/>
      <c r="AK36" s="276"/>
      <c r="AL36" s="276"/>
      <c r="AM36" s="276"/>
      <c r="AN36" s="277"/>
      <c r="AO36" s="278"/>
      <c r="AP36" s="278"/>
      <c r="AQ36" s="278"/>
      <c r="AR36" s="278"/>
      <c r="AS36" s="278"/>
      <c r="AT36" s="230"/>
      <c r="AU36" s="279"/>
      <c r="AV36" s="269"/>
      <c r="AW36" s="270"/>
      <c r="AX36" s="270"/>
      <c r="AY36" s="271"/>
      <c r="AZ36" s="271"/>
      <c r="BA36" s="271"/>
      <c r="BB36" s="271"/>
      <c r="BC36" s="271"/>
      <c r="BD36" s="271"/>
      <c r="BE36" s="272"/>
      <c r="BF36" s="271"/>
      <c r="BG36" s="271"/>
      <c r="BH36" s="271"/>
      <c r="BI36" s="271"/>
      <c r="BJ36" s="271"/>
      <c r="BK36" s="216"/>
      <c r="BQ36" s="245"/>
      <c r="BR36" s="245"/>
      <c r="BS36" s="245"/>
      <c r="BT36" s="245"/>
      <c r="BU36" s="245"/>
      <c r="BV36" s="245"/>
      <c r="BW36" s="245"/>
      <c r="BX36" s="254"/>
      <c r="BY36" s="254"/>
      <c r="BZ36" s="254"/>
      <c r="CA36" s="254"/>
      <c r="CB36" s="254"/>
      <c r="CC36" s="254"/>
      <c r="CD36" s="276"/>
      <c r="CE36" s="276"/>
      <c r="CF36" s="276"/>
      <c r="CG36" s="276"/>
      <c r="CH36" s="276"/>
      <c r="CI36" s="276"/>
      <c r="CJ36" s="277"/>
      <c r="CK36" s="278"/>
      <c r="CL36" s="278"/>
      <c r="CM36" s="278"/>
      <c r="CN36" s="278"/>
      <c r="CO36" s="278"/>
      <c r="CP36" s="230"/>
      <c r="CV36" s="245"/>
      <c r="CW36" s="245"/>
      <c r="CX36" s="245"/>
      <c r="CY36" s="245"/>
      <c r="CZ36" s="245"/>
      <c r="DA36" s="245"/>
      <c r="DB36" s="245"/>
      <c r="DC36" s="254"/>
      <c r="DD36" s="254"/>
      <c r="DE36" s="254"/>
      <c r="DF36" s="254"/>
      <c r="DG36" s="254"/>
      <c r="DH36" s="245"/>
      <c r="DI36" s="276"/>
      <c r="DJ36" s="276"/>
      <c r="DK36" s="276"/>
      <c r="DL36" s="276"/>
      <c r="DM36" s="276"/>
      <c r="DN36" s="276"/>
      <c r="DO36" s="277"/>
      <c r="DP36" s="278"/>
      <c r="DQ36" s="278"/>
      <c r="DR36" s="278"/>
      <c r="DS36" s="278"/>
      <c r="DT36" s="278"/>
      <c r="DU36" s="230"/>
      <c r="EA36" s="245"/>
      <c r="EB36" s="245"/>
      <c r="EC36" s="245"/>
      <c r="ED36" s="245"/>
      <c r="EE36" s="245"/>
      <c r="EF36" s="245"/>
      <c r="EG36" s="245"/>
      <c r="EH36" s="254"/>
      <c r="EI36" s="254"/>
      <c r="EJ36" s="254"/>
      <c r="EK36" s="254"/>
      <c r="EL36" s="254"/>
      <c r="EM36" s="245"/>
      <c r="EN36" s="245"/>
      <c r="EO36" s="279"/>
      <c r="EP36" s="269"/>
      <c r="EQ36" s="270"/>
      <c r="ER36" s="270"/>
      <c r="ES36" s="271"/>
      <c r="ET36" s="271"/>
      <c r="EU36" s="271"/>
      <c r="EV36" s="271"/>
      <c r="EW36" s="271"/>
      <c r="EX36" s="271"/>
      <c r="EY36" s="272"/>
      <c r="EZ36" s="273"/>
      <c r="FA36" s="273"/>
      <c r="FB36" s="273"/>
      <c r="FC36" s="273"/>
      <c r="FD36" s="273"/>
      <c r="FE36" s="216"/>
      <c r="FK36" s="245"/>
      <c r="FL36" s="245"/>
      <c r="FM36" s="245"/>
      <c r="FN36" s="245"/>
      <c r="FO36" s="245"/>
      <c r="FP36" s="245"/>
      <c r="FQ36" s="245"/>
      <c r="FR36" s="254"/>
      <c r="FS36" s="254"/>
      <c r="FT36" s="254"/>
      <c r="FU36" s="254"/>
      <c r="FV36" s="254"/>
      <c r="FW36" s="254"/>
      <c r="FX36" s="276"/>
      <c r="FY36" s="276"/>
      <c r="FZ36" s="276"/>
      <c r="GA36" s="276"/>
      <c r="GB36" s="276"/>
      <c r="GC36" s="276"/>
      <c r="GD36" s="277"/>
      <c r="GE36" s="278"/>
      <c r="GF36" s="278"/>
      <c r="GG36" s="278"/>
      <c r="GH36" s="278"/>
      <c r="GI36" s="278"/>
      <c r="GJ36" s="230"/>
      <c r="GK36" s="274"/>
      <c r="GL36" s="274"/>
      <c r="GM36" s="274"/>
      <c r="GP36" s="245"/>
      <c r="GQ36" s="245"/>
      <c r="GR36" s="245"/>
      <c r="GS36" s="245"/>
      <c r="GT36" s="245"/>
      <c r="GU36" s="245"/>
      <c r="GV36" s="245"/>
      <c r="GW36" s="254"/>
      <c r="GX36" s="254"/>
      <c r="GY36" s="254"/>
      <c r="GZ36" s="254"/>
      <c r="HA36" s="254"/>
      <c r="HB36" s="245"/>
      <c r="HC36" s="276"/>
      <c r="HD36" s="276"/>
      <c r="HE36" s="276"/>
      <c r="HF36" s="276"/>
      <c r="HG36" s="276"/>
      <c r="HH36" s="276"/>
      <c r="HI36" s="277"/>
      <c r="HJ36" s="278"/>
      <c r="HK36" s="278"/>
      <c r="HL36" s="278"/>
      <c r="HM36" s="278"/>
      <c r="HN36" s="278"/>
      <c r="HO36" s="230"/>
      <c r="HP36" s="274"/>
      <c r="HQ36" s="274"/>
      <c r="HR36" s="274"/>
      <c r="HU36" s="245"/>
      <c r="HV36" s="245"/>
      <c r="HW36" s="245"/>
      <c r="HX36" s="245"/>
      <c r="HY36" s="245"/>
      <c r="HZ36" s="245"/>
      <c r="IA36" s="245"/>
      <c r="IB36" s="254"/>
      <c r="IC36" s="254"/>
      <c r="ID36" s="254"/>
      <c r="IE36" s="254"/>
      <c r="IF36" s="254"/>
      <c r="IG36" s="245"/>
      <c r="IH36" s="245"/>
      <c r="II36" s="279"/>
      <c r="IJ36" s="269"/>
      <c r="IK36" s="270"/>
      <c r="IL36" s="270"/>
      <c r="IM36" s="271"/>
      <c r="IN36" s="271"/>
      <c r="IO36" s="271"/>
      <c r="IP36" s="271"/>
      <c r="IQ36" s="271"/>
      <c r="IR36" s="271"/>
      <c r="IS36" s="272"/>
      <c r="IT36" s="271"/>
      <c r="IU36" s="271"/>
      <c r="IV36" s="271"/>
      <c r="IW36" s="271"/>
      <c r="IX36" s="271"/>
      <c r="IY36" s="230"/>
      <c r="IZ36" s="274"/>
      <c r="JA36" s="274"/>
      <c r="JB36" s="274"/>
      <c r="JE36" s="245"/>
      <c r="JF36" s="245"/>
      <c r="JG36" s="245"/>
      <c r="JH36" s="245"/>
      <c r="JI36" s="245"/>
      <c r="JJ36" s="245"/>
      <c r="JK36" s="245"/>
      <c r="JL36" s="254"/>
      <c r="JM36" s="254"/>
      <c r="JN36" s="254"/>
      <c r="JO36" s="254"/>
      <c r="JP36" s="254"/>
      <c r="JQ36" s="254"/>
      <c r="JR36" s="276"/>
      <c r="JS36" s="276"/>
      <c r="JT36" s="276"/>
      <c r="JU36" s="276"/>
      <c r="JV36" s="276"/>
      <c r="JW36" s="276"/>
      <c r="JX36" s="277"/>
      <c r="JY36" s="278"/>
      <c r="JZ36" s="278"/>
      <c r="KA36" s="278"/>
      <c r="KB36" s="278"/>
      <c r="KC36" s="278"/>
      <c r="KD36" s="230"/>
      <c r="KE36" s="274"/>
      <c r="KF36" s="274"/>
      <c r="KG36" s="274"/>
      <c r="KJ36" s="245"/>
      <c r="KK36" s="245"/>
      <c r="KL36" s="245"/>
      <c r="KM36" s="245"/>
      <c r="KN36" s="245"/>
      <c r="KO36" s="245"/>
      <c r="KP36" s="245"/>
      <c r="KQ36" s="254"/>
      <c r="KR36" s="254"/>
      <c r="KS36" s="254"/>
      <c r="KT36" s="254"/>
      <c r="KU36" s="254"/>
      <c r="KV36" s="245"/>
      <c r="KW36" s="276"/>
      <c r="KX36" s="276"/>
      <c r="KY36" s="276"/>
      <c r="KZ36" s="276"/>
      <c r="LA36" s="276"/>
      <c r="LB36" s="276"/>
      <c r="LC36" s="277"/>
      <c r="LD36" s="278"/>
      <c r="LE36" s="278"/>
      <c r="LF36" s="278"/>
      <c r="LG36" s="278"/>
      <c r="LH36" s="278"/>
      <c r="LI36" s="230"/>
      <c r="LJ36" s="274"/>
      <c r="LK36" s="274"/>
      <c r="LL36" s="274"/>
      <c r="LO36" s="245"/>
      <c r="LP36" s="245"/>
      <c r="LQ36" s="245"/>
      <c r="LR36" s="245"/>
      <c r="LS36" s="245"/>
      <c r="LT36" s="245"/>
      <c r="LU36" s="245"/>
      <c r="LV36" s="254"/>
      <c r="LW36" s="254"/>
      <c r="LX36" s="254"/>
      <c r="LY36" s="254"/>
      <c r="LZ36" s="254"/>
      <c r="MA36" s="245"/>
      <c r="MB36" s="245"/>
      <c r="MC36" s="279"/>
      <c r="MD36" s="269"/>
      <c r="ME36" s="270"/>
      <c r="MF36" s="270"/>
      <c r="MG36" s="271"/>
      <c r="MH36" s="271"/>
      <c r="MI36" s="271"/>
      <c r="MJ36" s="271"/>
      <c r="MK36" s="271"/>
      <c r="ML36" s="271"/>
      <c r="MM36" s="272"/>
      <c r="MN36" s="271"/>
      <c r="MO36" s="271"/>
      <c r="MP36" s="271"/>
      <c r="MQ36" s="271"/>
      <c r="MR36" s="271"/>
      <c r="MS36" s="230"/>
      <c r="MT36" s="274"/>
      <c r="MU36" s="274"/>
      <c r="MV36" s="274"/>
      <c r="MY36" s="245"/>
      <c r="MZ36" s="245"/>
      <c r="NA36" s="245"/>
      <c r="NB36" s="245"/>
      <c r="NC36" s="245"/>
      <c r="ND36" s="245"/>
      <c r="NE36" s="245"/>
      <c r="NF36" s="254"/>
      <c r="NG36" s="254"/>
      <c r="NH36" s="254"/>
      <c r="NI36" s="254"/>
      <c r="NJ36" s="254"/>
      <c r="NK36" s="254"/>
      <c r="NL36" s="276"/>
      <c r="NM36" s="276"/>
      <c r="NN36" s="276"/>
      <c r="NO36" s="276"/>
      <c r="NP36" s="276"/>
      <c r="NQ36" s="276"/>
      <c r="NR36" s="277"/>
      <c r="NS36" s="278"/>
      <c r="NT36" s="278"/>
      <c r="NU36" s="278"/>
      <c r="NV36" s="278"/>
      <c r="NW36" s="278"/>
      <c r="NX36" s="230"/>
      <c r="NY36" s="274"/>
      <c r="NZ36" s="274"/>
      <c r="OA36" s="274"/>
      <c r="OD36" s="245"/>
      <c r="OE36" s="245"/>
      <c r="OF36" s="245"/>
      <c r="OG36" s="245"/>
      <c r="OH36" s="245"/>
      <c r="OI36" s="245"/>
      <c r="OJ36" s="245"/>
      <c r="OK36" s="254"/>
      <c r="OL36" s="254"/>
      <c r="OM36" s="254"/>
      <c r="ON36" s="254"/>
      <c r="OO36" s="254"/>
      <c r="OP36" s="245"/>
      <c r="OQ36" s="276"/>
      <c r="OR36" s="276"/>
      <c r="OS36" s="276"/>
      <c r="OT36" s="276"/>
      <c r="OU36" s="276"/>
      <c r="OV36" s="276"/>
      <c r="OW36" s="277"/>
      <c r="OX36" s="278"/>
      <c r="OY36" s="278"/>
      <c r="OZ36" s="278"/>
      <c r="PA36" s="278"/>
      <c r="PB36" s="278"/>
      <c r="PC36" s="230"/>
      <c r="PD36" s="274"/>
      <c r="PE36" s="274"/>
      <c r="PF36" s="274"/>
      <c r="PI36" s="245"/>
      <c r="PJ36" s="245"/>
      <c r="PK36" s="245"/>
      <c r="PL36" s="245"/>
      <c r="PM36" s="245"/>
      <c r="PN36" s="245"/>
      <c r="PO36" s="245"/>
      <c r="PP36" s="254"/>
      <c r="PQ36" s="254"/>
      <c r="PR36" s="254"/>
      <c r="PS36" s="254"/>
      <c r="PT36" s="254"/>
      <c r="PU36" s="245"/>
      <c r="PV36" s="279"/>
    </row>
    <row r="37" spans="2:438" ht="12.6" hidden="1" customHeight="1" outlineLevel="2">
      <c r="B37" s="579">
        <v>7</v>
      </c>
      <c r="C37" s="201" t="s">
        <v>43</v>
      </c>
      <c r="H37" s="271"/>
      <c r="I37" s="271"/>
      <c r="J37" s="271"/>
      <c r="K37" s="271"/>
      <c r="L37" s="271"/>
      <c r="M37" s="271"/>
      <c r="N37" s="272"/>
      <c r="O37" s="271"/>
      <c r="P37" s="271"/>
      <c r="Q37" s="271"/>
      <c r="R37" s="271"/>
      <c r="S37" s="271"/>
      <c r="T37" s="216"/>
      <c r="U37" s="276"/>
      <c r="V37" s="276"/>
      <c r="W37" s="276"/>
      <c r="X37" s="276"/>
      <c r="Y37" s="276"/>
      <c r="Z37" s="276"/>
      <c r="AA37" s="277"/>
      <c r="AB37" s="278"/>
      <c r="AC37" s="278"/>
      <c r="AD37" s="278"/>
      <c r="AE37" s="278"/>
      <c r="AF37" s="278"/>
      <c r="AG37" s="245"/>
      <c r="AH37" s="276"/>
      <c r="AI37" s="276"/>
      <c r="AJ37" s="276"/>
      <c r="AK37" s="276"/>
      <c r="AL37" s="276"/>
      <c r="AM37" s="276"/>
      <c r="AN37" s="277"/>
      <c r="AO37" s="278"/>
      <c r="AP37" s="278"/>
      <c r="AQ37" s="278"/>
      <c r="AR37" s="278"/>
      <c r="AS37" s="278"/>
      <c r="AT37" s="230"/>
      <c r="AU37" s="279"/>
      <c r="AV37" s="269"/>
      <c r="AW37" s="270"/>
      <c r="AX37" s="270"/>
      <c r="AY37" s="271"/>
      <c r="AZ37" s="271"/>
      <c r="BA37" s="271"/>
      <c r="BB37" s="271"/>
      <c r="BC37" s="271"/>
      <c r="BD37" s="271"/>
      <c r="BE37" s="272"/>
      <c r="BF37" s="271"/>
      <c r="BG37" s="271"/>
      <c r="BH37" s="271"/>
      <c r="BI37" s="271"/>
      <c r="BJ37" s="271"/>
      <c r="BK37" s="216"/>
      <c r="BQ37" s="245"/>
      <c r="BR37" s="245"/>
      <c r="BS37" s="245"/>
      <c r="BT37" s="245"/>
      <c r="BU37" s="245"/>
      <c r="BV37" s="245"/>
      <c r="BW37" s="245"/>
      <c r="BX37" s="254"/>
      <c r="BY37" s="254"/>
      <c r="BZ37" s="254"/>
      <c r="CA37" s="254"/>
      <c r="CB37" s="254"/>
      <c r="CC37" s="254"/>
      <c r="CD37" s="276"/>
      <c r="CE37" s="276"/>
      <c r="CF37" s="276"/>
      <c r="CG37" s="276"/>
      <c r="CH37" s="276"/>
      <c r="CI37" s="276"/>
      <c r="CJ37" s="277"/>
      <c r="CK37" s="278"/>
      <c r="CL37" s="278"/>
      <c r="CM37" s="278"/>
      <c r="CN37" s="278"/>
      <c r="CO37" s="278"/>
      <c r="CP37" s="230"/>
      <c r="CV37" s="245"/>
      <c r="CW37" s="245"/>
      <c r="CX37" s="245"/>
      <c r="CY37" s="245"/>
      <c r="CZ37" s="245"/>
      <c r="DA37" s="245"/>
      <c r="DB37" s="245"/>
      <c r="DC37" s="254"/>
      <c r="DD37" s="254"/>
      <c r="DE37" s="254"/>
      <c r="DF37" s="254"/>
      <c r="DG37" s="254"/>
      <c r="DH37" s="245"/>
      <c r="DI37" s="276"/>
      <c r="DJ37" s="276"/>
      <c r="DK37" s="276"/>
      <c r="DL37" s="276"/>
      <c r="DM37" s="276"/>
      <c r="DN37" s="276"/>
      <c r="DO37" s="277"/>
      <c r="DP37" s="278"/>
      <c r="DQ37" s="278"/>
      <c r="DR37" s="278"/>
      <c r="DS37" s="278"/>
      <c r="DT37" s="278"/>
      <c r="DU37" s="230"/>
      <c r="EA37" s="245"/>
      <c r="EB37" s="245"/>
      <c r="EC37" s="245"/>
      <c r="ED37" s="245"/>
      <c r="EE37" s="245"/>
      <c r="EF37" s="245"/>
      <c r="EG37" s="245"/>
      <c r="EH37" s="254"/>
      <c r="EI37" s="254"/>
      <c r="EJ37" s="254"/>
      <c r="EK37" s="254"/>
      <c r="EL37" s="254"/>
      <c r="EM37" s="245"/>
      <c r="EN37" s="245"/>
      <c r="EO37" s="279"/>
      <c r="EP37" s="269"/>
      <c r="EQ37" s="270"/>
      <c r="ER37" s="270"/>
      <c r="ES37" s="271"/>
      <c r="ET37" s="271"/>
      <c r="EU37" s="271"/>
      <c r="EV37" s="271"/>
      <c r="EW37" s="271"/>
      <c r="EX37" s="271"/>
      <c r="EY37" s="272"/>
      <c r="EZ37" s="273"/>
      <c r="FA37" s="273"/>
      <c r="FB37" s="273"/>
      <c r="FC37" s="273"/>
      <c r="FD37" s="273"/>
      <c r="FE37" s="216"/>
      <c r="FK37" s="245"/>
      <c r="FL37" s="245"/>
      <c r="FM37" s="245"/>
      <c r="FN37" s="245"/>
      <c r="FO37" s="245"/>
      <c r="FP37" s="245"/>
      <c r="FQ37" s="245"/>
      <c r="FR37" s="254"/>
      <c r="FS37" s="254"/>
      <c r="FT37" s="254"/>
      <c r="FU37" s="254"/>
      <c r="FV37" s="254"/>
      <c r="FW37" s="254"/>
      <c r="FX37" s="276"/>
      <c r="FY37" s="276"/>
      <c r="FZ37" s="276"/>
      <c r="GA37" s="276"/>
      <c r="GB37" s="276"/>
      <c r="GC37" s="276"/>
      <c r="GD37" s="277"/>
      <c r="GE37" s="278"/>
      <c r="GF37" s="278"/>
      <c r="GG37" s="278"/>
      <c r="GH37" s="278"/>
      <c r="GI37" s="278"/>
      <c r="GJ37" s="230"/>
      <c r="GK37" s="274"/>
      <c r="GL37" s="274"/>
      <c r="GM37" s="274"/>
      <c r="GP37" s="245"/>
      <c r="GQ37" s="245"/>
      <c r="GR37" s="245"/>
      <c r="GS37" s="245"/>
      <c r="GT37" s="245"/>
      <c r="GU37" s="245"/>
      <c r="GV37" s="245"/>
      <c r="GW37" s="254"/>
      <c r="GX37" s="254"/>
      <c r="GY37" s="254"/>
      <c r="GZ37" s="254"/>
      <c r="HA37" s="254"/>
      <c r="HB37" s="245"/>
      <c r="HC37" s="276"/>
      <c r="HD37" s="276"/>
      <c r="HE37" s="276"/>
      <c r="HF37" s="276"/>
      <c r="HG37" s="276"/>
      <c r="HH37" s="276"/>
      <c r="HI37" s="277"/>
      <c r="HJ37" s="278"/>
      <c r="HK37" s="278"/>
      <c r="HL37" s="278"/>
      <c r="HM37" s="278"/>
      <c r="HN37" s="278"/>
      <c r="HO37" s="230"/>
      <c r="HP37" s="274"/>
      <c r="HQ37" s="274"/>
      <c r="HR37" s="274"/>
      <c r="HU37" s="245"/>
      <c r="HV37" s="245"/>
      <c r="HW37" s="245"/>
      <c r="HX37" s="245"/>
      <c r="HY37" s="245"/>
      <c r="HZ37" s="245"/>
      <c r="IA37" s="245"/>
      <c r="IB37" s="254"/>
      <c r="IC37" s="254"/>
      <c r="ID37" s="254"/>
      <c r="IE37" s="254"/>
      <c r="IF37" s="254"/>
      <c r="IG37" s="245"/>
      <c r="IH37" s="245"/>
      <c r="II37" s="279"/>
      <c r="IJ37" s="269"/>
      <c r="IK37" s="270"/>
      <c r="IL37" s="270"/>
      <c r="IM37" s="271"/>
      <c r="IN37" s="271"/>
      <c r="IO37" s="271"/>
      <c r="IP37" s="271"/>
      <c r="IQ37" s="271"/>
      <c r="IR37" s="271"/>
      <c r="IS37" s="272"/>
      <c r="IT37" s="271"/>
      <c r="IU37" s="271"/>
      <c r="IV37" s="271"/>
      <c r="IW37" s="271"/>
      <c r="IX37" s="271"/>
      <c r="IY37" s="230"/>
      <c r="IZ37" s="274"/>
      <c r="JA37" s="274"/>
      <c r="JB37" s="274"/>
      <c r="JE37" s="245"/>
      <c r="JF37" s="245"/>
      <c r="JG37" s="245"/>
      <c r="JH37" s="245"/>
      <c r="JI37" s="245"/>
      <c r="JJ37" s="245"/>
      <c r="JK37" s="245"/>
      <c r="JL37" s="254"/>
      <c r="JM37" s="254"/>
      <c r="JN37" s="254"/>
      <c r="JO37" s="254"/>
      <c r="JP37" s="254"/>
      <c r="JQ37" s="254"/>
      <c r="JR37" s="276"/>
      <c r="JS37" s="276"/>
      <c r="JT37" s="276"/>
      <c r="JU37" s="276"/>
      <c r="JV37" s="276"/>
      <c r="JW37" s="276"/>
      <c r="JX37" s="277"/>
      <c r="JY37" s="278"/>
      <c r="JZ37" s="278"/>
      <c r="KA37" s="278"/>
      <c r="KB37" s="278"/>
      <c r="KC37" s="278"/>
      <c r="KD37" s="230"/>
      <c r="KE37" s="274"/>
      <c r="KF37" s="274"/>
      <c r="KG37" s="274"/>
      <c r="KJ37" s="245"/>
      <c r="KK37" s="245"/>
      <c r="KL37" s="245"/>
      <c r="KM37" s="245"/>
      <c r="KN37" s="245"/>
      <c r="KO37" s="245"/>
      <c r="KP37" s="245"/>
      <c r="KQ37" s="254"/>
      <c r="KR37" s="254"/>
      <c r="KS37" s="254"/>
      <c r="KT37" s="254"/>
      <c r="KU37" s="254"/>
      <c r="KV37" s="245"/>
      <c r="KW37" s="276"/>
      <c r="KX37" s="276"/>
      <c r="KY37" s="276"/>
      <c r="KZ37" s="276"/>
      <c r="LA37" s="276"/>
      <c r="LB37" s="276"/>
      <c r="LC37" s="277"/>
      <c r="LD37" s="278"/>
      <c r="LE37" s="278"/>
      <c r="LF37" s="278"/>
      <c r="LG37" s="278"/>
      <c r="LH37" s="278"/>
      <c r="LI37" s="230"/>
      <c r="LJ37" s="274"/>
      <c r="LK37" s="274"/>
      <c r="LL37" s="274"/>
      <c r="LO37" s="245"/>
      <c r="LP37" s="245"/>
      <c r="LQ37" s="245"/>
      <c r="LR37" s="245"/>
      <c r="LS37" s="245"/>
      <c r="LT37" s="245"/>
      <c r="LU37" s="245"/>
      <c r="LV37" s="254"/>
      <c r="LW37" s="254"/>
      <c r="LX37" s="254"/>
      <c r="LY37" s="254"/>
      <c r="LZ37" s="254"/>
      <c r="MA37" s="245"/>
      <c r="MB37" s="245"/>
      <c r="MC37" s="279"/>
      <c r="MD37" s="269"/>
      <c r="ME37" s="270"/>
      <c r="MF37" s="270"/>
      <c r="MG37" s="271"/>
      <c r="MH37" s="271"/>
      <c r="MI37" s="271"/>
      <c r="MJ37" s="271"/>
      <c r="MK37" s="271"/>
      <c r="ML37" s="271"/>
      <c r="MM37" s="272"/>
      <c r="MN37" s="271"/>
      <c r="MO37" s="271"/>
      <c r="MP37" s="271"/>
      <c r="MQ37" s="271"/>
      <c r="MR37" s="271"/>
      <c r="MS37" s="230"/>
      <c r="MT37" s="274"/>
      <c r="MU37" s="274"/>
      <c r="MV37" s="274"/>
      <c r="MY37" s="245"/>
      <c r="MZ37" s="245"/>
      <c r="NA37" s="245"/>
      <c r="NB37" s="245"/>
      <c r="NC37" s="245"/>
      <c r="ND37" s="245"/>
      <c r="NE37" s="245"/>
      <c r="NF37" s="254"/>
      <c r="NG37" s="254"/>
      <c r="NH37" s="254"/>
      <c r="NI37" s="254"/>
      <c r="NJ37" s="254"/>
      <c r="NK37" s="254"/>
      <c r="NL37" s="276"/>
      <c r="NM37" s="276"/>
      <c r="NN37" s="276"/>
      <c r="NO37" s="276"/>
      <c r="NP37" s="276"/>
      <c r="NQ37" s="276"/>
      <c r="NR37" s="277"/>
      <c r="NS37" s="278"/>
      <c r="NT37" s="278"/>
      <c r="NU37" s="278"/>
      <c r="NV37" s="278"/>
      <c r="NW37" s="278"/>
      <c r="NX37" s="230"/>
      <c r="NY37" s="274"/>
      <c r="NZ37" s="274"/>
      <c r="OA37" s="274"/>
      <c r="OD37" s="245"/>
      <c r="OE37" s="245"/>
      <c r="OF37" s="245"/>
      <c r="OG37" s="245"/>
      <c r="OH37" s="245"/>
      <c r="OI37" s="245"/>
      <c r="OJ37" s="245"/>
      <c r="OK37" s="254"/>
      <c r="OL37" s="254"/>
      <c r="OM37" s="254"/>
      <c r="ON37" s="254"/>
      <c r="OO37" s="254"/>
      <c r="OP37" s="245"/>
      <c r="OQ37" s="276"/>
      <c r="OR37" s="276"/>
      <c r="OS37" s="276"/>
      <c r="OT37" s="276"/>
      <c r="OU37" s="276"/>
      <c r="OV37" s="276"/>
      <c r="OW37" s="277"/>
      <c r="OX37" s="278"/>
      <c r="OY37" s="278"/>
      <c r="OZ37" s="278"/>
      <c r="PA37" s="278"/>
      <c r="PB37" s="278"/>
      <c r="PC37" s="230"/>
      <c r="PD37" s="274"/>
      <c r="PE37" s="274"/>
      <c r="PF37" s="274"/>
      <c r="PI37" s="245"/>
      <c r="PJ37" s="245"/>
      <c r="PK37" s="245"/>
      <c r="PL37" s="245"/>
      <c r="PM37" s="245"/>
      <c r="PN37" s="245"/>
      <c r="PO37" s="245"/>
      <c r="PP37" s="254"/>
      <c r="PQ37" s="254"/>
      <c r="PR37" s="254"/>
      <c r="PS37" s="254"/>
      <c r="PT37" s="254"/>
      <c r="PU37" s="245"/>
      <c r="PV37" s="279"/>
    </row>
    <row r="38" spans="2:438" ht="3" hidden="1" customHeight="1" outlineLevel="1">
      <c r="H38" s="271"/>
      <c r="I38" s="271"/>
      <c r="J38" s="271"/>
      <c r="K38" s="271"/>
      <c r="L38" s="271"/>
      <c r="M38" s="271"/>
      <c r="N38" s="272"/>
      <c r="O38" s="271"/>
      <c r="P38" s="271"/>
      <c r="Q38" s="271"/>
      <c r="R38" s="271"/>
      <c r="S38" s="271"/>
      <c r="T38" s="216"/>
      <c r="U38" s="276"/>
      <c r="V38" s="276"/>
      <c r="W38" s="276"/>
      <c r="X38" s="276"/>
      <c r="Y38" s="276"/>
      <c r="Z38" s="276"/>
      <c r="AA38" s="277"/>
      <c r="AB38" s="278"/>
      <c r="AC38" s="278"/>
      <c r="AD38" s="278"/>
      <c r="AE38" s="278"/>
      <c r="AF38" s="278"/>
      <c r="AG38" s="245"/>
      <c r="AH38" s="276"/>
      <c r="AI38" s="276"/>
      <c r="AJ38" s="276"/>
      <c r="AK38" s="276"/>
      <c r="AL38" s="276"/>
      <c r="AM38" s="276"/>
      <c r="AN38" s="277"/>
      <c r="AO38" s="278"/>
      <c r="AP38" s="278"/>
      <c r="AQ38" s="278"/>
      <c r="AR38" s="278"/>
      <c r="AS38" s="278"/>
      <c r="AT38" s="230"/>
      <c r="AU38" s="279"/>
      <c r="AV38" s="269"/>
      <c r="AW38" s="270"/>
      <c r="AX38" s="270"/>
      <c r="AY38" s="271"/>
      <c r="AZ38" s="271"/>
      <c r="BA38" s="271"/>
      <c r="BB38" s="271"/>
      <c r="BC38" s="271"/>
      <c r="BD38" s="271"/>
      <c r="BE38" s="272"/>
      <c r="BF38" s="271"/>
      <c r="BG38" s="271"/>
      <c r="BH38" s="271"/>
      <c r="BI38" s="271"/>
      <c r="BJ38" s="271"/>
      <c r="BK38" s="216"/>
      <c r="BQ38" s="245"/>
      <c r="BR38" s="245"/>
      <c r="BS38" s="245"/>
      <c r="BT38" s="245"/>
      <c r="BU38" s="245"/>
      <c r="BV38" s="245"/>
      <c r="BW38" s="245"/>
      <c r="BX38" s="254"/>
      <c r="BY38" s="254"/>
      <c r="BZ38" s="254"/>
      <c r="CA38" s="254"/>
      <c r="CB38" s="254"/>
      <c r="CC38" s="254"/>
      <c r="CD38" s="276"/>
      <c r="CE38" s="276"/>
      <c r="CF38" s="276"/>
      <c r="CG38" s="276"/>
      <c r="CH38" s="276"/>
      <c r="CI38" s="276"/>
      <c r="CJ38" s="277"/>
      <c r="CK38" s="278"/>
      <c r="CL38" s="278"/>
      <c r="CM38" s="278"/>
      <c r="CN38" s="278"/>
      <c r="CO38" s="278"/>
      <c r="CP38" s="230"/>
      <c r="CV38" s="245"/>
      <c r="CW38" s="245"/>
      <c r="CX38" s="245"/>
      <c r="CY38" s="245"/>
      <c r="CZ38" s="245"/>
      <c r="DA38" s="245"/>
      <c r="DB38" s="245"/>
      <c r="DC38" s="254"/>
      <c r="DD38" s="254"/>
      <c r="DE38" s="254"/>
      <c r="DF38" s="254"/>
      <c r="DG38" s="254"/>
      <c r="DH38" s="245"/>
      <c r="DI38" s="276"/>
      <c r="DJ38" s="276"/>
      <c r="DK38" s="276"/>
      <c r="DL38" s="276"/>
      <c r="DM38" s="276"/>
      <c r="DN38" s="276"/>
      <c r="DO38" s="277"/>
      <c r="DP38" s="278"/>
      <c r="DQ38" s="278"/>
      <c r="DR38" s="278"/>
      <c r="DS38" s="278"/>
      <c r="DT38" s="278"/>
      <c r="DU38" s="230"/>
      <c r="EA38" s="245"/>
      <c r="EB38" s="245"/>
      <c r="EC38" s="245"/>
      <c r="ED38" s="245"/>
      <c r="EE38" s="245"/>
      <c r="EF38" s="245"/>
      <c r="EG38" s="245"/>
      <c r="EH38" s="254"/>
      <c r="EI38" s="254"/>
      <c r="EJ38" s="254"/>
      <c r="EK38" s="254"/>
      <c r="EL38" s="254"/>
      <c r="EM38" s="245"/>
      <c r="EN38" s="245"/>
      <c r="EO38" s="279"/>
      <c r="EP38" s="269"/>
      <c r="EQ38" s="270"/>
      <c r="ER38" s="270"/>
      <c r="ES38" s="271"/>
      <c r="ET38" s="271"/>
      <c r="EU38" s="271"/>
      <c r="EV38" s="271"/>
      <c r="EW38" s="271"/>
      <c r="EX38" s="271"/>
      <c r="EY38" s="272"/>
      <c r="EZ38" s="273"/>
      <c r="FA38" s="273"/>
      <c r="FB38" s="273"/>
      <c r="FC38" s="273"/>
      <c r="FD38" s="273"/>
      <c r="FE38" s="216"/>
      <c r="FK38" s="245"/>
      <c r="FL38" s="245"/>
      <c r="FM38" s="245"/>
      <c r="FN38" s="245"/>
      <c r="FO38" s="245"/>
      <c r="FP38" s="245"/>
      <c r="FQ38" s="245"/>
      <c r="FR38" s="254"/>
      <c r="FS38" s="254"/>
      <c r="FT38" s="254"/>
      <c r="FU38" s="254"/>
      <c r="FV38" s="254"/>
      <c r="FW38" s="254"/>
      <c r="FX38" s="276"/>
      <c r="FY38" s="276"/>
      <c r="FZ38" s="276"/>
      <c r="GA38" s="276"/>
      <c r="GB38" s="276"/>
      <c r="GC38" s="276"/>
      <c r="GD38" s="277"/>
      <c r="GE38" s="278"/>
      <c r="GF38" s="278"/>
      <c r="GG38" s="278"/>
      <c r="GH38" s="278"/>
      <c r="GI38" s="278"/>
      <c r="GJ38" s="230"/>
      <c r="GK38" s="274"/>
      <c r="GL38" s="274"/>
      <c r="GM38" s="274"/>
      <c r="GP38" s="245"/>
      <c r="GQ38" s="245"/>
      <c r="GR38" s="245"/>
      <c r="GS38" s="245"/>
      <c r="GT38" s="245"/>
      <c r="GU38" s="245"/>
      <c r="GV38" s="245"/>
      <c r="GW38" s="254"/>
      <c r="GX38" s="254"/>
      <c r="GY38" s="254"/>
      <c r="GZ38" s="254"/>
      <c r="HA38" s="254"/>
      <c r="HB38" s="245"/>
      <c r="HC38" s="276"/>
      <c r="HD38" s="276"/>
      <c r="HE38" s="276"/>
      <c r="HF38" s="276"/>
      <c r="HG38" s="276"/>
      <c r="HH38" s="276"/>
      <c r="HI38" s="277"/>
      <c r="HJ38" s="278"/>
      <c r="HK38" s="278"/>
      <c r="HL38" s="278"/>
      <c r="HM38" s="278"/>
      <c r="HN38" s="278"/>
      <c r="HO38" s="230"/>
      <c r="HP38" s="274"/>
      <c r="HQ38" s="274"/>
      <c r="HR38" s="274"/>
      <c r="HU38" s="245"/>
      <c r="HV38" s="245"/>
      <c r="HW38" s="245"/>
      <c r="HX38" s="245"/>
      <c r="HY38" s="245"/>
      <c r="HZ38" s="245"/>
      <c r="IA38" s="245"/>
      <c r="IB38" s="254"/>
      <c r="IC38" s="254"/>
      <c r="ID38" s="254"/>
      <c r="IE38" s="254"/>
      <c r="IF38" s="254"/>
      <c r="IG38" s="245"/>
      <c r="IH38" s="245"/>
      <c r="II38" s="279"/>
      <c r="IJ38" s="269"/>
      <c r="IK38" s="270"/>
      <c r="IL38" s="270"/>
      <c r="IM38" s="271"/>
      <c r="IN38" s="271"/>
      <c r="IO38" s="271"/>
      <c r="IP38" s="271"/>
      <c r="IQ38" s="271"/>
      <c r="IR38" s="271"/>
      <c r="IS38" s="272"/>
      <c r="IT38" s="271"/>
      <c r="IU38" s="271"/>
      <c r="IV38" s="271"/>
      <c r="IW38" s="271"/>
      <c r="IX38" s="271"/>
      <c r="IY38" s="230"/>
      <c r="IZ38" s="274"/>
      <c r="JA38" s="274"/>
      <c r="JB38" s="274"/>
      <c r="JE38" s="245"/>
      <c r="JF38" s="245"/>
      <c r="JG38" s="245"/>
      <c r="JH38" s="245"/>
      <c r="JI38" s="245"/>
      <c r="JJ38" s="245"/>
      <c r="JK38" s="245"/>
      <c r="JL38" s="254"/>
      <c r="JM38" s="254"/>
      <c r="JN38" s="254"/>
      <c r="JO38" s="254"/>
      <c r="JP38" s="254"/>
      <c r="JQ38" s="254"/>
      <c r="JR38" s="276"/>
      <c r="JS38" s="276"/>
      <c r="JT38" s="276"/>
      <c r="JU38" s="276"/>
      <c r="JV38" s="276"/>
      <c r="JW38" s="276"/>
      <c r="JX38" s="277"/>
      <c r="JY38" s="278"/>
      <c r="JZ38" s="278"/>
      <c r="KA38" s="278"/>
      <c r="KB38" s="278"/>
      <c r="KC38" s="278"/>
      <c r="KD38" s="230"/>
      <c r="KE38" s="274"/>
      <c r="KF38" s="274"/>
      <c r="KG38" s="274"/>
      <c r="KJ38" s="245"/>
      <c r="KK38" s="245"/>
      <c r="KL38" s="245"/>
      <c r="KM38" s="245"/>
      <c r="KN38" s="245"/>
      <c r="KO38" s="245"/>
      <c r="KP38" s="245"/>
      <c r="KQ38" s="254"/>
      <c r="KR38" s="254"/>
      <c r="KS38" s="254"/>
      <c r="KT38" s="254"/>
      <c r="KU38" s="254"/>
      <c r="KV38" s="245"/>
      <c r="KW38" s="276"/>
      <c r="KX38" s="276"/>
      <c r="KY38" s="276"/>
      <c r="KZ38" s="276"/>
      <c r="LA38" s="276"/>
      <c r="LB38" s="276"/>
      <c r="LC38" s="277"/>
      <c r="LD38" s="278"/>
      <c r="LE38" s="278"/>
      <c r="LF38" s="278"/>
      <c r="LG38" s="278"/>
      <c r="LH38" s="278"/>
      <c r="LI38" s="230"/>
      <c r="LJ38" s="274"/>
      <c r="LK38" s="274"/>
      <c r="LL38" s="274"/>
      <c r="LO38" s="245"/>
      <c r="LP38" s="245"/>
      <c r="LQ38" s="245"/>
      <c r="LR38" s="245"/>
      <c r="LS38" s="245"/>
      <c r="LT38" s="245"/>
      <c r="LU38" s="245"/>
      <c r="LV38" s="254"/>
      <c r="LW38" s="254"/>
      <c r="LX38" s="254"/>
      <c r="LY38" s="254"/>
      <c r="LZ38" s="254"/>
      <c r="MA38" s="245"/>
      <c r="MB38" s="245"/>
      <c r="MC38" s="279"/>
      <c r="MD38" s="269"/>
      <c r="ME38" s="270"/>
      <c r="MF38" s="270"/>
      <c r="MG38" s="271"/>
      <c r="MH38" s="271"/>
      <c r="MI38" s="271"/>
      <c r="MJ38" s="271"/>
      <c r="MK38" s="271"/>
      <c r="ML38" s="271"/>
      <c r="MM38" s="272"/>
      <c r="MN38" s="271"/>
      <c r="MO38" s="271"/>
      <c r="MP38" s="271"/>
      <c r="MQ38" s="271"/>
      <c r="MR38" s="271"/>
      <c r="MS38" s="230"/>
      <c r="MT38" s="274"/>
      <c r="MU38" s="274"/>
      <c r="MV38" s="274"/>
      <c r="MY38" s="245"/>
      <c r="MZ38" s="245"/>
      <c r="NA38" s="245"/>
      <c r="NB38" s="245"/>
      <c r="NC38" s="245"/>
      <c r="ND38" s="245"/>
      <c r="NE38" s="245"/>
      <c r="NF38" s="254"/>
      <c r="NG38" s="254"/>
      <c r="NH38" s="254"/>
      <c r="NI38" s="254"/>
      <c r="NJ38" s="254"/>
      <c r="NK38" s="254"/>
      <c r="NL38" s="276"/>
      <c r="NM38" s="276"/>
      <c r="NN38" s="276"/>
      <c r="NO38" s="276"/>
      <c r="NP38" s="276"/>
      <c r="NQ38" s="276"/>
      <c r="NR38" s="277"/>
      <c r="NS38" s="278"/>
      <c r="NT38" s="278"/>
      <c r="NU38" s="278"/>
      <c r="NV38" s="278"/>
      <c r="NW38" s="278"/>
      <c r="NX38" s="230"/>
      <c r="NY38" s="274"/>
      <c r="NZ38" s="274"/>
      <c r="OA38" s="274"/>
      <c r="OD38" s="245"/>
      <c r="OE38" s="245"/>
      <c r="OF38" s="245"/>
      <c r="OG38" s="245"/>
      <c r="OH38" s="245"/>
      <c r="OI38" s="245"/>
      <c r="OJ38" s="245"/>
      <c r="OK38" s="254"/>
      <c r="OL38" s="254"/>
      <c r="OM38" s="254"/>
      <c r="ON38" s="254"/>
      <c r="OO38" s="254"/>
      <c r="OP38" s="245"/>
      <c r="OQ38" s="276"/>
      <c r="OR38" s="276"/>
      <c r="OS38" s="276"/>
      <c r="OT38" s="276"/>
      <c r="OU38" s="276"/>
      <c r="OV38" s="276"/>
      <c r="OW38" s="277"/>
      <c r="OX38" s="278"/>
      <c r="OY38" s="278"/>
      <c r="OZ38" s="278"/>
      <c r="PA38" s="278"/>
      <c r="PB38" s="278"/>
      <c r="PC38" s="230"/>
      <c r="PD38" s="274"/>
      <c r="PE38" s="274"/>
      <c r="PF38" s="274"/>
      <c r="PI38" s="245"/>
      <c r="PJ38" s="245"/>
      <c r="PK38" s="245"/>
      <c r="PL38" s="245"/>
      <c r="PM38" s="245"/>
      <c r="PN38" s="245"/>
      <c r="PO38" s="245"/>
      <c r="PP38" s="254"/>
      <c r="PQ38" s="254"/>
      <c r="PR38" s="254"/>
      <c r="PS38" s="254"/>
      <c r="PT38" s="254"/>
      <c r="PU38" s="245"/>
      <c r="PV38" s="279"/>
    </row>
    <row r="39" spans="2:438" ht="15.75" hidden="1" outlineLevel="1">
      <c r="B39" s="255">
        <v>5</v>
      </c>
      <c r="C39" s="256" t="s">
        <v>182</v>
      </c>
      <c r="D39" s="381"/>
      <c r="E39" s="400">
        <f>AW39+EQ39+IK39+ME39</f>
        <v>1.8595725769789286</v>
      </c>
      <c r="F39" s="400">
        <f>AX39+ER39+IL39+MF39</f>
        <v>1.8595725769789286</v>
      </c>
      <c r="G39" s="400">
        <f t="shared" ref="G39" si="387">E39-F39</f>
        <v>0</v>
      </c>
      <c r="H39" s="400">
        <f>AY39+ES39+IM39+MG39</f>
        <v>1.8595725769789286</v>
      </c>
      <c r="I39" s="400">
        <f t="shared" ref="I39" si="388">AZ39+ET39+IN39+MH39</f>
        <v>0</v>
      </c>
      <c r="J39" s="400">
        <f t="shared" ref="J39" si="389">BA39+EU39+IO39+MI39</f>
        <v>0</v>
      </c>
      <c r="K39" s="400">
        <f t="shared" ref="K39" si="390">BB39+EV39+IP39+MJ39</f>
        <v>0</v>
      </c>
      <c r="L39" s="400">
        <f t="shared" ref="L39" si="391">BC39+EW39+IQ39+MK39</f>
        <v>0</v>
      </c>
      <c r="M39" s="400">
        <f t="shared" ref="M39" si="392">BD39+EX39+IR39+ML39</f>
        <v>0</v>
      </c>
      <c r="N39" s="401"/>
      <c r="O39" s="402">
        <f t="shared" ref="O39" si="393">BF39+EZ39+IT39+MN39</f>
        <v>0</v>
      </c>
      <c r="P39" s="402">
        <f t="shared" ref="P39" si="394">BG39+FA39+IU39+MO39</f>
        <v>0</v>
      </c>
      <c r="Q39" s="402">
        <f t="shared" ref="Q39" si="395">BH39+FB39+IV39+MP39</f>
        <v>0</v>
      </c>
      <c r="R39" s="402">
        <f t="shared" ref="R39" si="396">BI39+FC39+IW39+MQ39</f>
        <v>0</v>
      </c>
      <c r="S39" s="402">
        <f t="shared" ref="S39" si="397">BJ39+FD39+IX39+MR39</f>
        <v>0</v>
      </c>
      <c r="T39" s="399"/>
      <c r="U39" s="403">
        <f>CD39+FX39+JR39+NL39</f>
        <v>0</v>
      </c>
      <c r="V39" s="402">
        <f t="shared" ref="V39" si="398">CE39+FY39+JS39+NM39</f>
        <v>0</v>
      </c>
      <c r="W39" s="402">
        <f t="shared" ref="W39" si="399">CF39+FZ39+JT39+NN39</f>
        <v>0</v>
      </c>
      <c r="X39" s="402">
        <f t="shared" ref="X39" si="400">CG39+GA39+JU39+NO39</f>
        <v>0</v>
      </c>
      <c r="Y39" s="402">
        <f t="shared" ref="Y39" si="401">CH39+GB39+JV39+NP39</f>
        <v>0</v>
      </c>
      <c r="Z39" s="402">
        <f t="shared" ref="Z39" si="402">CI39+GC39+JW39+NQ39</f>
        <v>0</v>
      </c>
      <c r="AA39" s="404"/>
      <c r="AB39" s="403">
        <f>CK39+GE39+JY39+NS39</f>
        <v>0</v>
      </c>
      <c r="AC39" s="403">
        <f t="shared" ref="AC39" si="403">CL39+GF39+JZ39+NT39</f>
        <v>0</v>
      </c>
      <c r="AD39" s="403">
        <f t="shared" ref="AD39" si="404">CM39+GG39+KA39+NU39</f>
        <v>0</v>
      </c>
      <c r="AE39" s="403">
        <f t="shared" ref="AE39" si="405">CN39+GH39+KB39+NV39</f>
        <v>0</v>
      </c>
      <c r="AF39" s="403">
        <f t="shared" ref="AF39" si="406">CO39+GI39+KC39+NW39</f>
        <v>0</v>
      </c>
      <c r="AG39" s="405"/>
      <c r="AH39" s="403">
        <f>DI39+HC39+KW39+OQ39</f>
        <v>0</v>
      </c>
      <c r="AI39" s="402">
        <f t="shared" ref="AI39" si="407">DJ39+HD39+KX39+OR39</f>
        <v>0</v>
      </c>
      <c r="AJ39" s="402">
        <f t="shared" ref="AJ39" si="408">DK39+HE39+KY39+OS39</f>
        <v>0</v>
      </c>
      <c r="AK39" s="402">
        <f t="shared" ref="AK39" si="409">DL39+HF39+KZ39+OT39</f>
        <v>0</v>
      </c>
      <c r="AL39" s="402">
        <f t="shared" ref="AL39" si="410">DM39+HG39+LA39+OU39</f>
        <v>0</v>
      </c>
      <c r="AM39" s="402">
        <f t="shared" ref="AM39" si="411">DN39+HH39+LB39+OV39</f>
        <v>0</v>
      </c>
      <c r="AN39" s="404"/>
      <c r="AO39" s="403">
        <f t="shared" ref="AO39" si="412">DP39+HJ39+LD39+OX39</f>
        <v>0</v>
      </c>
      <c r="AP39" s="403">
        <f t="shared" ref="AP39" si="413">DQ39+HK39+LE39+OY39</f>
        <v>0</v>
      </c>
      <c r="AQ39" s="403">
        <f t="shared" ref="AQ39" si="414">DR39+HL39+LF39+OZ39</f>
        <v>0</v>
      </c>
      <c r="AR39" s="403">
        <f t="shared" ref="AR39" si="415">DS39+HM39+LG39+PA39</f>
        <v>0</v>
      </c>
      <c r="AS39" s="403">
        <f t="shared" ref="AS39" si="416">DT39+HN39+LH39+PB39</f>
        <v>0</v>
      </c>
      <c r="AT39" s="230"/>
      <c r="AU39" s="257">
        <v>0.05</v>
      </c>
      <c r="AV39" s="257"/>
      <c r="AW39" s="358">
        <f>AU39*($AU$4*'BOQ COST'!$E$4)</f>
        <v>1.1445000000000001</v>
      </c>
      <c r="AX39" s="358">
        <f>AY39+BF39+CK39+DP39</f>
        <v>1.1445000000000001</v>
      </c>
      <c r="AY39" s="359">
        <f>AW39</f>
        <v>1.1445000000000001</v>
      </c>
      <c r="AZ39" s="259"/>
      <c r="BA39" s="259"/>
      <c r="BB39" s="359">
        <f t="shared" ref="BB39:BD39" si="417">SUM(BB40:BB43)</f>
        <v>0</v>
      </c>
      <c r="BC39" s="359">
        <f t="shared" si="417"/>
        <v>0</v>
      </c>
      <c r="BD39" s="359">
        <f t="shared" si="417"/>
        <v>0</v>
      </c>
      <c r="BE39" s="260"/>
      <c r="BF39" s="359">
        <f>AZ39</f>
        <v>0</v>
      </c>
      <c r="BG39" s="359">
        <f>BF39</f>
        <v>0</v>
      </c>
      <c r="BH39" s="359">
        <f t="shared" ref="BH39:BJ39" si="418">SUM(BH40:BH46)</f>
        <v>0</v>
      </c>
      <c r="BI39" s="359">
        <f t="shared" si="418"/>
        <v>0</v>
      </c>
      <c r="BJ39" s="359">
        <f t="shared" si="418"/>
        <v>0</v>
      </c>
      <c r="BK39" s="216"/>
      <c r="BL39" s="422"/>
      <c r="BM39" s="422"/>
      <c r="BN39" s="422"/>
      <c r="BO39" s="359">
        <f t="shared" ref="BO39:BV39" si="419">SUM(BO40:BO46)</f>
        <v>0</v>
      </c>
      <c r="BP39" s="435">
        <f t="shared" si="419"/>
        <v>0</v>
      </c>
      <c r="BQ39" s="435">
        <f t="shared" si="419"/>
        <v>0</v>
      </c>
      <c r="BR39" s="435">
        <f t="shared" si="419"/>
        <v>0</v>
      </c>
      <c r="BS39" s="435">
        <f t="shared" si="419"/>
        <v>0</v>
      </c>
      <c r="BT39" s="435">
        <f t="shared" si="419"/>
        <v>0</v>
      </c>
      <c r="BU39" s="435">
        <f t="shared" si="419"/>
        <v>0</v>
      </c>
      <c r="BV39" s="435">
        <f t="shared" si="419"/>
        <v>0</v>
      </c>
      <c r="BW39" s="263"/>
      <c r="BX39" s="294"/>
      <c r="BY39" s="294"/>
      <c r="BZ39" s="294"/>
      <c r="CA39" s="294"/>
      <c r="CB39" s="294"/>
      <c r="CC39" s="294"/>
      <c r="CD39" s="262"/>
      <c r="CE39" s="359">
        <f>CC39</f>
        <v>0</v>
      </c>
      <c r="CF39" s="359">
        <f>CE39</f>
        <v>0</v>
      </c>
      <c r="CG39" s="359">
        <f t="shared" ref="CG39:CI39" si="420">SUM(CG40:CG46)</f>
        <v>0</v>
      </c>
      <c r="CH39" s="359">
        <f t="shared" si="420"/>
        <v>0</v>
      </c>
      <c r="CI39" s="359">
        <f t="shared" si="420"/>
        <v>0</v>
      </c>
      <c r="CJ39" s="263"/>
      <c r="CK39" s="265"/>
      <c r="CL39" s="265"/>
      <c r="CM39" s="295"/>
      <c r="CN39" s="295"/>
      <c r="CO39" s="295"/>
      <c r="CP39" s="230"/>
      <c r="CQ39" s="422"/>
      <c r="CR39" s="422"/>
      <c r="CS39" s="422"/>
      <c r="CT39" s="359">
        <f t="shared" ref="CT39:DA39" si="421">SUM(CT40:CT46)</f>
        <v>0</v>
      </c>
      <c r="CU39" s="435">
        <f t="shared" si="421"/>
        <v>0</v>
      </c>
      <c r="CV39" s="435">
        <f t="shared" si="421"/>
        <v>0</v>
      </c>
      <c r="CW39" s="435">
        <f t="shared" si="421"/>
        <v>0</v>
      </c>
      <c r="CX39" s="435">
        <f t="shared" si="421"/>
        <v>0</v>
      </c>
      <c r="CY39" s="435">
        <f t="shared" si="421"/>
        <v>0</v>
      </c>
      <c r="CZ39" s="435">
        <f t="shared" si="421"/>
        <v>0</v>
      </c>
      <c r="DA39" s="435">
        <f t="shared" si="421"/>
        <v>0</v>
      </c>
      <c r="DB39" s="263"/>
      <c r="DC39" s="294"/>
      <c r="DD39" s="294"/>
      <c r="DE39" s="294"/>
      <c r="DF39" s="294"/>
      <c r="DG39" s="294"/>
      <c r="DH39" s="266"/>
      <c r="DI39" s="262"/>
      <c r="DJ39" s="359">
        <f>DH39</f>
        <v>0</v>
      </c>
      <c r="DK39" s="359">
        <f>DJ39</f>
        <v>0</v>
      </c>
      <c r="DL39" s="359">
        <f t="shared" ref="DL39:DN39" si="422">SUM(DL40:DL46)</f>
        <v>0</v>
      </c>
      <c r="DM39" s="359">
        <f t="shared" si="422"/>
        <v>0</v>
      </c>
      <c r="DN39" s="359">
        <f t="shared" si="422"/>
        <v>0</v>
      </c>
      <c r="DO39" s="263"/>
      <c r="DP39" s="265"/>
      <c r="DQ39" s="265"/>
      <c r="DR39" s="295"/>
      <c r="DS39" s="295"/>
      <c r="DT39" s="295"/>
      <c r="DU39" s="230"/>
      <c r="DV39" s="422"/>
      <c r="DW39" s="422"/>
      <c r="DX39" s="422"/>
      <c r="DY39" s="359">
        <f t="shared" ref="DY39:EF39" si="423">SUM(DY40:DY46)</f>
        <v>0</v>
      </c>
      <c r="DZ39" s="435">
        <f t="shared" si="423"/>
        <v>0</v>
      </c>
      <c r="EA39" s="435">
        <f t="shared" si="423"/>
        <v>0</v>
      </c>
      <c r="EB39" s="435">
        <f t="shared" si="423"/>
        <v>0</v>
      </c>
      <c r="EC39" s="435">
        <f t="shared" si="423"/>
        <v>0</v>
      </c>
      <c r="ED39" s="435">
        <f t="shared" si="423"/>
        <v>0</v>
      </c>
      <c r="EE39" s="435">
        <f t="shared" si="423"/>
        <v>0</v>
      </c>
      <c r="EF39" s="435">
        <f t="shared" si="423"/>
        <v>0</v>
      </c>
      <c r="EG39" s="263"/>
      <c r="EH39" s="294"/>
      <c r="EI39" s="294"/>
      <c r="EJ39" s="294"/>
      <c r="EK39" s="294"/>
      <c r="EL39" s="294"/>
      <c r="EM39" s="266"/>
      <c r="EN39" s="266"/>
      <c r="EO39" s="257">
        <v>0.1</v>
      </c>
      <c r="EP39" s="257"/>
      <c r="EQ39" s="358">
        <f>EO39*($EO$4*'BOQ COST'!$F$4)</f>
        <v>0.618954</v>
      </c>
      <c r="ER39" s="358">
        <f>ES39+EZ39+GE39+HJ39</f>
        <v>0.618954</v>
      </c>
      <c r="ES39" s="359">
        <f>EQ39</f>
        <v>0.618954</v>
      </c>
      <c r="ET39" s="259"/>
      <c r="EU39" s="259"/>
      <c r="EV39" s="359">
        <f t="shared" ref="EV39:EX39" si="424">SUM(EV40:EV43)</f>
        <v>0</v>
      </c>
      <c r="EW39" s="359">
        <f t="shared" si="424"/>
        <v>0</v>
      </c>
      <c r="EX39" s="359">
        <f t="shared" si="424"/>
        <v>0</v>
      </c>
      <c r="EY39" s="260"/>
      <c r="EZ39" s="359">
        <f>ET39</f>
        <v>0</v>
      </c>
      <c r="FA39" s="359">
        <f>EZ39</f>
        <v>0</v>
      </c>
      <c r="FB39" s="293"/>
      <c r="FC39" s="293"/>
      <c r="FD39" s="293"/>
      <c r="FE39" s="216"/>
      <c r="FF39" s="422"/>
      <c r="FG39" s="422"/>
      <c r="FH39" s="422"/>
      <c r="FI39" s="422">
        <f t="shared" ref="FI39:FP39" si="425">SUM(FI40:FI46)</f>
        <v>0</v>
      </c>
      <c r="FJ39" s="359">
        <f t="shared" si="425"/>
        <v>0</v>
      </c>
      <c r="FK39" s="359">
        <f t="shared" si="425"/>
        <v>0</v>
      </c>
      <c r="FL39" s="359">
        <f t="shared" si="425"/>
        <v>0</v>
      </c>
      <c r="FM39" s="359">
        <f t="shared" si="425"/>
        <v>0</v>
      </c>
      <c r="FN39" s="359">
        <f t="shared" si="425"/>
        <v>0</v>
      </c>
      <c r="FO39" s="359">
        <f t="shared" si="425"/>
        <v>0</v>
      </c>
      <c r="FP39" s="359">
        <f t="shared" si="425"/>
        <v>0</v>
      </c>
      <c r="FQ39" s="263"/>
      <c r="FR39" s="294"/>
      <c r="FS39" s="294"/>
      <c r="FT39" s="294"/>
      <c r="FU39" s="294"/>
      <c r="FV39" s="294"/>
      <c r="FW39" s="294"/>
      <c r="FX39" s="262"/>
      <c r="FY39" s="359">
        <f>FW39</f>
        <v>0</v>
      </c>
      <c r="FZ39" s="359">
        <f>FY39</f>
        <v>0</v>
      </c>
      <c r="GA39" s="359">
        <f t="shared" ref="GA39:GC39" si="426">SUM(GA40:GA46)</f>
        <v>0</v>
      </c>
      <c r="GB39" s="359">
        <f t="shared" si="426"/>
        <v>0</v>
      </c>
      <c r="GC39" s="359">
        <f t="shared" si="426"/>
        <v>0</v>
      </c>
      <c r="GD39" s="263"/>
      <c r="GE39" s="265"/>
      <c r="GF39" s="265"/>
      <c r="GG39" s="295"/>
      <c r="GH39" s="295"/>
      <c r="GI39" s="295"/>
      <c r="GJ39" s="230"/>
      <c r="GK39" s="262"/>
      <c r="GL39" s="262"/>
      <c r="GM39" s="262"/>
      <c r="GN39" s="359">
        <f t="shared" ref="GN39:GU39" si="427">SUM(GN40:GN46)</f>
        <v>0</v>
      </c>
      <c r="GO39" s="359">
        <f t="shared" si="427"/>
        <v>0</v>
      </c>
      <c r="GP39" s="359">
        <f t="shared" si="427"/>
        <v>0</v>
      </c>
      <c r="GQ39" s="359">
        <f t="shared" si="427"/>
        <v>0</v>
      </c>
      <c r="GR39" s="359">
        <f t="shared" si="427"/>
        <v>0</v>
      </c>
      <c r="GS39" s="359">
        <f t="shared" si="427"/>
        <v>0</v>
      </c>
      <c r="GT39" s="359">
        <f t="shared" si="427"/>
        <v>0</v>
      </c>
      <c r="GU39" s="359">
        <f t="shared" si="427"/>
        <v>0</v>
      </c>
      <c r="GV39" s="263"/>
      <c r="GW39" s="294"/>
      <c r="GX39" s="294"/>
      <c r="GY39" s="294"/>
      <c r="GZ39" s="294"/>
      <c r="HA39" s="294"/>
      <c r="HB39" s="266"/>
      <c r="HC39" s="262"/>
      <c r="HD39" s="359">
        <f>HB39</f>
        <v>0</v>
      </c>
      <c r="HE39" s="359">
        <f>HD39</f>
        <v>0</v>
      </c>
      <c r="HF39" s="359">
        <f t="shared" ref="HF39:HH39" si="428">SUM(HF40:HF46)</f>
        <v>0</v>
      </c>
      <c r="HG39" s="359">
        <f t="shared" si="428"/>
        <v>0</v>
      </c>
      <c r="HH39" s="359">
        <f t="shared" si="428"/>
        <v>0</v>
      </c>
      <c r="HI39" s="263"/>
      <c r="HJ39" s="265"/>
      <c r="HK39" s="265"/>
      <c r="HL39" s="295"/>
      <c r="HM39" s="295"/>
      <c r="HN39" s="295"/>
      <c r="HO39" s="230"/>
      <c r="HP39" s="262"/>
      <c r="HQ39" s="262"/>
      <c r="HR39" s="262"/>
      <c r="HS39" s="359">
        <f t="shared" ref="HS39:HZ39" si="429">SUM(HS40:HS46)</f>
        <v>0</v>
      </c>
      <c r="HT39" s="359">
        <f t="shared" si="429"/>
        <v>0</v>
      </c>
      <c r="HU39" s="359">
        <f t="shared" si="429"/>
        <v>0</v>
      </c>
      <c r="HV39" s="359">
        <f t="shared" si="429"/>
        <v>0</v>
      </c>
      <c r="HW39" s="359">
        <f t="shared" si="429"/>
        <v>0</v>
      </c>
      <c r="HX39" s="359">
        <f t="shared" si="429"/>
        <v>0</v>
      </c>
      <c r="HY39" s="359">
        <f t="shared" si="429"/>
        <v>0</v>
      </c>
      <c r="HZ39" s="359">
        <f t="shared" si="429"/>
        <v>0</v>
      </c>
      <c r="IA39" s="263"/>
      <c r="IB39" s="294"/>
      <c r="IC39" s="294"/>
      <c r="ID39" s="294"/>
      <c r="IE39" s="294"/>
      <c r="IF39" s="294"/>
      <c r="IG39" s="266"/>
      <c r="IH39" s="266"/>
      <c r="II39" s="257">
        <v>0.05</v>
      </c>
      <c r="IJ39" s="257"/>
      <c r="IK39" s="358">
        <f>II39*($II$4*'BOQ COST'!$G$4)</f>
        <v>8.1791081978928412E-2</v>
      </c>
      <c r="IL39" s="358">
        <f>IM39+IT39+JY39+LD39</f>
        <v>8.1791081978928412E-2</v>
      </c>
      <c r="IM39" s="359">
        <f>IK39</f>
        <v>8.1791081978928412E-2</v>
      </c>
      <c r="IN39" s="259"/>
      <c r="IO39" s="259"/>
      <c r="IP39" s="359">
        <f t="shared" ref="IP39:IR39" si="430">SUM(IP40:IP43)</f>
        <v>0</v>
      </c>
      <c r="IQ39" s="359">
        <f t="shared" si="430"/>
        <v>0</v>
      </c>
      <c r="IR39" s="359">
        <f t="shared" si="430"/>
        <v>0</v>
      </c>
      <c r="IS39" s="260"/>
      <c r="IT39" s="359">
        <f>IN39</f>
        <v>0</v>
      </c>
      <c r="IU39" s="359">
        <f>IT39</f>
        <v>0</v>
      </c>
      <c r="IV39" s="359">
        <f t="shared" ref="IV39:IX39" si="431">SUM(IV40:IV46)</f>
        <v>0</v>
      </c>
      <c r="IW39" s="359">
        <f t="shared" si="431"/>
        <v>0</v>
      </c>
      <c r="IX39" s="359">
        <f t="shared" si="431"/>
        <v>0</v>
      </c>
      <c r="IY39" s="230"/>
      <c r="IZ39" s="262"/>
      <c r="JA39" s="262"/>
      <c r="JB39" s="262"/>
      <c r="JC39" s="359">
        <f t="shared" ref="JC39:JJ39" si="432">SUM(JC40:JC46)</f>
        <v>0</v>
      </c>
      <c r="JD39" s="359">
        <f t="shared" si="432"/>
        <v>0</v>
      </c>
      <c r="JE39" s="359">
        <f t="shared" si="432"/>
        <v>0</v>
      </c>
      <c r="JF39" s="359">
        <f t="shared" si="432"/>
        <v>0</v>
      </c>
      <c r="JG39" s="359">
        <f t="shared" si="432"/>
        <v>0</v>
      </c>
      <c r="JH39" s="359">
        <f t="shared" si="432"/>
        <v>0</v>
      </c>
      <c r="JI39" s="359">
        <f t="shared" si="432"/>
        <v>0</v>
      </c>
      <c r="JJ39" s="359">
        <f t="shared" si="432"/>
        <v>0</v>
      </c>
      <c r="JK39" s="263"/>
      <c r="JL39" s="294"/>
      <c r="JM39" s="294"/>
      <c r="JN39" s="294"/>
      <c r="JO39" s="294"/>
      <c r="JP39" s="294"/>
      <c r="JQ39" s="294"/>
      <c r="JR39" s="262"/>
      <c r="JS39" s="359">
        <f>JQ39</f>
        <v>0</v>
      </c>
      <c r="JT39" s="359">
        <f>JS39</f>
        <v>0</v>
      </c>
      <c r="JU39" s="359">
        <f t="shared" ref="JU39:JW39" si="433">SUM(JU40:JU46)</f>
        <v>0</v>
      </c>
      <c r="JV39" s="359">
        <f t="shared" si="433"/>
        <v>0</v>
      </c>
      <c r="JW39" s="359">
        <f t="shared" si="433"/>
        <v>0</v>
      </c>
      <c r="JX39" s="263"/>
      <c r="JY39" s="265"/>
      <c r="JZ39" s="265"/>
      <c r="KA39" s="295"/>
      <c r="KB39" s="295"/>
      <c r="KC39" s="295"/>
      <c r="KD39" s="230"/>
      <c r="KE39" s="262"/>
      <c r="KF39" s="262"/>
      <c r="KG39" s="262"/>
      <c r="KH39" s="359">
        <f t="shared" ref="KH39:KO39" si="434">SUM(KH40:KH46)</f>
        <v>0</v>
      </c>
      <c r="KI39" s="359">
        <f t="shared" si="434"/>
        <v>0</v>
      </c>
      <c r="KJ39" s="359">
        <f t="shared" si="434"/>
        <v>0</v>
      </c>
      <c r="KK39" s="359">
        <f t="shared" si="434"/>
        <v>0</v>
      </c>
      <c r="KL39" s="359">
        <f t="shared" si="434"/>
        <v>0</v>
      </c>
      <c r="KM39" s="359">
        <f t="shared" si="434"/>
        <v>0</v>
      </c>
      <c r="KN39" s="359">
        <f t="shared" si="434"/>
        <v>0</v>
      </c>
      <c r="KO39" s="359">
        <f t="shared" si="434"/>
        <v>0</v>
      </c>
      <c r="KP39" s="263"/>
      <c r="KQ39" s="294"/>
      <c r="KR39" s="294"/>
      <c r="KS39" s="294"/>
      <c r="KT39" s="294"/>
      <c r="KU39" s="294"/>
      <c r="KV39" s="266"/>
      <c r="KW39" s="262"/>
      <c r="KX39" s="359">
        <f>KV39</f>
        <v>0</v>
      </c>
      <c r="KY39" s="359">
        <f>KX39</f>
        <v>0</v>
      </c>
      <c r="KZ39" s="359">
        <f t="shared" ref="KZ39:LB39" si="435">SUM(KZ40:KZ46)</f>
        <v>0</v>
      </c>
      <c r="LA39" s="359">
        <f t="shared" si="435"/>
        <v>0</v>
      </c>
      <c r="LB39" s="359">
        <f t="shared" si="435"/>
        <v>0</v>
      </c>
      <c r="LC39" s="263"/>
      <c r="LD39" s="265"/>
      <c r="LE39" s="265"/>
      <c r="LF39" s="295"/>
      <c r="LG39" s="295"/>
      <c r="LH39" s="295"/>
      <c r="LI39" s="230"/>
      <c r="LJ39" s="262"/>
      <c r="LK39" s="262"/>
      <c r="LL39" s="262"/>
      <c r="LM39" s="359">
        <f t="shared" ref="LM39:LT39" si="436">SUM(LM40:LM46)</f>
        <v>0</v>
      </c>
      <c r="LN39" s="359">
        <f t="shared" si="436"/>
        <v>0</v>
      </c>
      <c r="LO39" s="359">
        <f t="shared" si="436"/>
        <v>0</v>
      </c>
      <c r="LP39" s="359">
        <f t="shared" si="436"/>
        <v>0</v>
      </c>
      <c r="LQ39" s="359">
        <f t="shared" si="436"/>
        <v>0</v>
      </c>
      <c r="LR39" s="359">
        <f t="shared" si="436"/>
        <v>0</v>
      </c>
      <c r="LS39" s="359">
        <f t="shared" si="436"/>
        <v>0</v>
      </c>
      <c r="LT39" s="359">
        <f t="shared" si="436"/>
        <v>0</v>
      </c>
      <c r="LU39" s="263"/>
      <c r="LV39" s="294"/>
      <c r="LW39" s="294"/>
      <c r="LX39" s="294"/>
      <c r="LY39" s="294"/>
      <c r="LZ39" s="294"/>
      <c r="MA39" s="266"/>
      <c r="MB39" s="266"/>
      <c r="MC39" s="257">
        <v>0.05</v>
      </c>
      <c r="MD39" s="257"/>
      <c r="ME39" s="358">
        <f>MC39*($MC$4*'BOQ COST'!$H$4)</f>
        <v>1.4327495000000003E-2</v>
      </c>
      <c r="MF39" s="358">
        <f>MG39+MN39+NS39+OX39</f>
        <v>1.4327495000000003E-2</v>
      </c>
      <c r="MG39" s="259">
        <f>ME39</f>
        <v>1.4327495000000003E-2</v>
      </c>
      <c r="MH39" s="359"/>
      <c r="MI39" s="359"/>
      <c r="MJ39" s="359">
        <f t="shared" ref="MJ39:ML39" si="437">SUM(MJ40:MJ46)</f>
        <v>0</v>
      </c>
      <c r="MK39" s="359">
        <f t="shared" si="437"/>
        <v>0</v>
      </c>
      <c r="ML39" s="359">
        <f t="shared" si="437"/>
        <v>0</v>
      </c>
      <c r="MM39" s="260"/>
      <c r="MN39" s="259"/>
      <c r="MO39" s="259"/>
      <c r="MP39" s="359">
        <f t="shared" ref="MP39:MR39" si="438">SUM(MP40:MP46)</f>
        <v>0</v>
      </c>
      <c r="MQ39" s="359">
        <f t="shared" si="438"/>
        <v>0</v>
      </c>
      <c r="MR39" s="359">
        <f t="shared" si="438"/>
        <v>0</v>
      </c>
      <c r="MS39" s="230"/>
      <c r="MT39" s="262"/>
      <c r="MU39" s="262"/>
      <c r="MV39" s="262"/>
      <c r="MW39" s="359">
        <f t="shared" ref="MW39:ND39" si="439">SUM(MW40:MW46)</f>
        <v>0</v>
      </c>
      <c r="MX39" s="359">
        <f t="shared" si="439"/>
        <v>0</v>
      </c>
      <c r="MY39" s="359">
        <f t="shared" si="439"/>
        <v>0</v>
      </c>
      <c r="MZ39" s="359">
        <f t="shared" si="439"/>
        <v>0</v>
      </c>
      <c r="NA39" s="359">
        <f t="shared" si="439"/>
        <v>0</v>
      </c>
      <c r="NB39" s="359">
        <f t="shared" si="439"/>
        <v>0</v>
      </c>
      <c r="NC39" s="359">
        <f t="shared" si="439"/>
        <v>0</v>
      </c>
      <c r="ND39" s="359">
        <f t="shared" si="439"/>
        <v>0</v>
      </c>
      <c r="NE39" s="263"/>
      <c r="NF39" s="294"/>
      <c r="NG39" s="294"/>
      <c r="NH39" s="294"/>
      <c r="NI39" s="294"/>
      <c r="NJ39" s="294"/>
      <c r="NK39" s="294"/>
      <c r="NL39" s="262"/>
      <c r="NM39" s="359">
        <f>NK39</f>
        <v>0</v>
      </c>
      <c r="NN39" s="359">
        <f>NM39</f>
        <v>0</v>
      </c>
      <c r="NO39" s="359">
        <f t="shared" ref="NO39:NQ39" si="440">SUM(NO40:NO46)</f>
        <v>0</v>
      </c>
      <c r="NP39" s="359">
        <f t="shared" si="440"/>
        <v>0</v>
      </c>
      <c r="NQ39" s="359">
        <f t="shared" si="440"/>
        <v>0</v>
      </c>
      <c r="NR39" s="263"/>
      <c r="NS39" s="265"/>
      <c r="NT39" s="265"/>
      <c r="NU39" s="295"/>
      <c r="NV39" s="295"/>
      <c r="NW39" s="295"/>
      <c r="NX39" s="230"/>
      <c r="NY39" s="262"/>
      <c r="NZ39" s="262"/>
      <c r="OA39" s="262"/>
      <c r="OB39" s="359">
        <f t="shared" ref="OB39:OI39" si="441">SUM(OB40:OB46)</f>
        <v>0</v>
      </c>
      <c r="OC39" s="359">
        <f t="shared" si="441"/>
        <v>0</v>
      </c>
      <c r="OD39" s="359">
        <f t="shared" si="441"/>
        <v>0</v>
      </c>
      <c r="OE39" s="359">
        <f t="shared" si="441"/>
        <v>0</v>
      </c>
      <c r="OF39" s="359">
        <f t="shared" si="441"/>
        <v>0</v>
      </c>
      <c r="OG39" s="359">
        <f t="shared" si="441"/>
        <v>0</v>
      </c>
      <c r="OH39" s="359">
        <f t="shared" si="441"/>
        <v>0</v>
      </c>
      <c r="OI39" s="359">
        <f t="shared" si="441"/>
        <v>0</v>
      </c>
      <c r="OJ39" s="263"/>
      <c r="OK39" s="294"/>
      <c r="OL39" s="294"/>
      <c r="OM39" s="294"/>
      <c r="ON39" s="294"/>
      <c r="OO39" s="294"/>
      <c r="OP39" s="266"/>
      <c r="OQ39" s="262"/>
      <c r="OR39" s="359">
        <f>OP39</f>
        <v>0</v>
      </c>
      <c r="OS39" s="359">
        <f>OR39</f>
        <v>0</v>
      </c>
      <c r="OT39" s="359">
        <f t="shared" ref="OT39:OV39" si="442">SUM(OT40:OT46)</f>
        <v>0</v>
      </c>
      <c r="OU39" s="359">
        <f t="shared" si="442"/>
        <v>0</v>
      </c>
      <c r="OV39" s="359">
        <f t="shared" si="442"/>
        <v>0</v>
      </c>
      <c r="OW39" s="263"/>
      <c r="OX39" s="265"/>
      <c r="OY39" s="265"/>
      <c r="OZ39" s="295"/>
      <c r="PA39" s="295"/>
      <c r="PB39" s="295"/>
      <c r="PC39" s="230"/>
      <c r="PD39" s="262"/>
      <c r="PE39" s="262"/>
      <c r="PF39" s="262"/>
      <c r="PG39" s="359">
        <f t="shared" ref="PG39:PN39" si="443">SUM(PG40:PG46)</f>
        <v>0</v>
      </c>
      <c r="PH39" s="359">
        <f t="shared" si="443"/>
        <v>0</v>
      </c>
      <c r="PI39" s="359">
        <f t="shared" si="443"/>
        <v>0</v>
      </c>
      <c r="PJ39" s="359">
        <f t="shared" si="443"/>
        <v>0</v>
      </c>
      <c r="PK39" s="359">
        <f t="shared" si="443"/>
        <v>0</v>
      </c>
      <c r="PL39" s="359">
        <f t="shared" si="443"/>
        <v>0</v>
      </c>
      <c r="PM39" s="359">
        <f t="shared" si="443"/>
        <v>0</v>
      </c>
      <c r="PN39" s="359">
        <f t="shared" si="443"/>
        <v>0</v>
      </c>
      <c r="PO39" s="263"/>
      <c r="PP39" s="294"/>
      <c r="PQ39" s="294"/>
      <c r="PR39" s="294"/>
      <c r="PS39" s="294"/>
      <c r="PT39" s="294"/>
      <c r="PU39" s="266"/>
      <c r="PV39" s="257"/>
    </row>
    <row r="40" spans="2:438" ht="12.6" hidden="1" customHeight="1" outlineLevel="2">
      <c r="B40" s="579">
        <v>1</v>
      </c>
      <c r="C40" s="201" t="s">
        <v>49</v>
      </c>
      <c r="H40" s="271"/>
      <c r="I40" s="271"/>
      <c r="J40" s="271"/>
      <c r="K40" s="271"/>
      <c r="L40" s="271"/>
      <c r="M40" s="271"/>
      <c r="N40" s="272"/>
      <c r="O40" s="271"/>
      <c r="P40" s="271"/>
      <c r="Q40" s="271"/>
      <c r="R40" s="271"/>
      <c r="S40" s="271"/>
      <c r="T40" s="216"/>
      <c r="U40" s="276"/>
      <c r="V40" s="276"/>
      <c r="W40" s="276"/>
      <c r="X40" s="276"/>
      <c r="Y40" s="276"/>
      <c r="Z40" s="276"/>
      <c r="AA40" s="277"/>
      <c r="AB40" s="278"/>
      <c r="AC40" s="278"/>
      <c r="AD40" s="278"/>
      <c r="AE40" s="278"/>
      <c r="AF40" s="278"/>
      <c r="AG40" s="245"/>
      <c r="AH40" s="276"/>
      <c r="AI40" s="276"/>
      <c r="AJ40" s="276"/>
      <c r="AK40" s="276"/>
      <c r="AL40" s="276"/>
      <c r="AM40" s="276"/>
      <c r="AN40" s="277"/>
      <c r="AO40" s="278"/>
      <c r="AP40" s="278"/>
      <c r="AQ40" s="278"/>
      <c r="AR40" s="278"/>
      <c r="AS40" s="278"/>
      <c r="AT40" s="230"/>
      <c r="AU40" s="279"/>
      <c r="AV40" s="269"/>
      <c r="AW40" s="270"/>
      <c r="AX40" s="270"/>
      <c r="AY40" s="271"/>
      <c r="AZ40" s="271"/>
      <c r="BA40" s="271"/>
      <c r="BB40" s="271"/>
      <c r="BC40" s="271"/>
      <c r="BD40" s="271"/>
      <c r="BE40" s="272"/>
      <c r="BF40" s="271"/>
      <c r="BG40" s="271"/>
      <c r="BH40" s="271"/>
      <c r="BI40" s="271"/>
      <c r="BJ40" s="271"/>
      <c r="BK40" s="216"/>
      <c r="BO40" s="275"/>
      <c r="BP40" s="245"/>
      <c r="BQ40" s="245"/>
      <c r="BR40" s="245"/>
      <c r="BS40" s="245"/>
      <c r="BT40" s="245"/>
      <c r="BU40" s="245"/>
      <c r="BV40" s="245"/>
      <c r="BW40" s="245"/>
      <c r="BX40" s="254"/>
      <c r="BY40" s="254"/>
      <c r="BZ40" s="254"/>
      <c r="CA40" s="254"/>
      <c r="CB40" s="254"/>
      <c r="CC40" s="254"/>
      <c r="CD40" s="276"/>
      <c r="CE40" s="276"/>
      <c r="CF40" s="276"/>
      <c r="CG40" s="276"/>
      <c r="CH40" s="276"/>
      <c r="CI40" s="276"/>
      <c r="CJ40" s="277"/>
      <c r="CK40" s="278"/>
      <c r="CL40" s="278"/>
      <c r="CM40" s="278"/>
      <c r="CN40" s="278"/>
      <c r="CO40" s="278"/>
      <c r="CP40" s="230"/>
      <c r="CT40" s="275"/>
      <c r="CU40" s="245"/>
      <c r="CV40" s="245"/>
      <c r="CW40" s="245"/>
      <c r="CX40" s="245"/>
      <c r="CY40" s="245"/>
      <c r="CZ40" s="245"/>
      <c r="DA40" s="245"/>
      <c r="DB40" s="245"/>
      <c r="DC40" s="254"/>
      <c r="DD40" s="254"/>
      <c r="DE40" s="254"/>
      <c r="DF40" s="254"/>
      <c r="DG40" s="254"/>
      <c r="DH40" s="245"/>
      <c r="DI40" s="276"/>
      <c r="DJ40" s="276"/>
      <c r="DK40" s="276"/>
      <c r="DL40" s="276"/>
      <c r="DM40" s="276"/>
      <c r="DN40" s="276"/>
      <c r="DO40" s="277"/>
      <c r="DP40" s="278"/>
      <c r="DQ40" s="278"/>
      <c r="DR40" s="278"/>
      <c r="DS40" s="278"/>
      <c r="DT40" s="278"/>
      <c r="DU40" s="230"/>
      <c r="DY40" s="275"/>
      <c r="DZ40" s="245"/>
      <c r="EA40" s="245"/>
      <c r="EB40" s="245"/>
      <c r="EC40" s="245"/>
      <c r="ED40" s="245"/>
      <c r="EE40" s="245"/>
      <c r="EF40" s="245"/>
      <c r="EG40" s="245"/>
      <c r="EH40" s="254"/>
      <c r="EI40" s="254"/>
      <c r="EJ40" s="254"/>
      <c r="EK40" s="254"/>
      <c r="EL40" s="254"/>
      <c r="EM40" s="245"/>
      <c r="EN40" s="245"/>
      <c r="EO40" s="279"/>
      <c r="EP40" s="269"/>
      <c r="EQ40" s="270"/>
      <c r="ER40" s="270"/>
      <c r="ES40" s="271"/>
      <c r="ET40" s="271"/>
      <c r="EU40" s="271"/>
      <c r="EV40" s="271"/>
      <c r="EW40" s="271"/>
      <c r="EX40" s="271"/>
      <c r="EY40" s="272"/>
      <c r="EZ40" s="273"/>
      <c r="FA40" s="273"/>
      <c r="FB40" s="273"/>
      <c r="FC40" s="273"/>
      <c r="FD40" s="273"/>
      <c r="FE40" s="216"/>
      <c r="FJ40" s="245"/>
      <c r="FK40" s="245"/>
      <c r="FL40" s="245"/>
      <c r="FM40" s="245"/>
      <c r="FN40" s="245"/>
      <c r="FO40" s="245"/>
      <c r="FP40" s="245"/>
      <c r="FQ40" s="245"/>
      <c r="FR40" s="254"/>
      <c r="FS40" s="254"/>
      <c r="FT40" s="254"/>
      <c r="FU40" s="254"/>
      <c r="FV40" s="254"/>
      <c r="FW40" s="254"/>
      <c r="FX40" s="276"/>
      <c r="FY40" s="276"/>
      <c r="FZ40" s="276"/>
      <c r="GA40" s="276"/>
      <c r="GB40" s="276"/>
      <c r="GC40" s="276"/>
      <c r="GD40" s="277"/>
      <c r="GE40" s="278"/>
      <c r="GF40" s="278"/>
      <c r="GG40" s="278"/>
      <c r="GH40" s="278"/>
      <c r="GI40" s="278"/>
      <c r="GJ40" s="230"/>
      <c r="GK40" s="274"/>
      <c r="GL40" s="274"/>
      <c r="GM40" s="274"/>
      <c r="GN40" s="275"/>
      <c r="GO40" s="245"/>
      <c r="GP40" s="245"/>
      <c r="GQ40" s="245"/>
      <c r="GR40" s="245"/>
      <c r="GS40" s="245"/>
      <c r="GT40" s="245"/>
      <c r="GU40" s="245"/>
      <c r="GV40" s="245"/>
      <c r="GW40" s="254"/>
      <c r="GX40" s="254"/>
      <c r="GY40" s="254"/>
      <c r="GZ40" s="254"/>
      <c r="HA40" s="254"/>
      <c r="HB40" s="245"/>
      <c r="HC40" s="276"/>
      <c r="HD40" s="276"/>
      <c r="HE40" s="276"/>
      <c r="HF40" s="276"/>
      <c r="HG40" s="276"/>
      <c r="HH40" s="276"/>
      <c r="HI40" s="277"/>
      <c r="HJ40" s="278"/>
      <c r="HK40" s="278"/>
      <c r="HL40" s="278"/>
      <c r="HM40" s="278"/>
      <c r="HN40" s="278"/>
      <c r="HO40" s="230"/>
      <c r="HP40" s="274"/>
      <c r="HQ40" s="274"/>
      <c r="HR40" s="274"/>
      <c r="HS40" s="275"/>
      <c r="HT40" s="245"/>
      <c r="HU40" s="245"/>
      <c r="HV40" s="245"/>
      <c r="HW40" s="245"/>
      <c r="HX40" s="245"/>
      <c r="HY40" s="245"/>
      <c r="HZ40" s="245"/>
      <c r="IA40" s="245"/>
      <c r="IB40" s="254"/>
      <c r="IC40" s="254"/>
      <c r="ID40" s="254"/>
      <c r="IE40" s="254"/>
      <c r="IF40" s="254"/>
      <c r="IG40" s="245"/>
      <c r="IH40" s="245"/>
      <c r="II40" s="279"/>
      <c r="IJ40" s="269"/>
      <c r="IK40" s="270"/>
      <c r="IL40" s="270"/>
      <c r="IM40" s="271"/>
      <c r="IN40" s="271"/>
      <c r="IO40" s="271"/>
      <c r="IP40" s="271"/>
      <c r="IQ40" s="271"/>
      <c r="IR40" s="271"/>
      <c r="IS40" s="272"/>
      <c r="IT40" s="271"/>
      <c r="IU40" s="271"/>
      <c r="IV40" s="271"/>
      <c r="IW40" s="271"/>
      <c r="IX40" s="271"/>
      <c r="IY40" s="230"/>
      <c r="IZ40" s="274"/>
      <c r="JA40" s="274"/>
      <c r="JB40" s="274"/>
      <c r="JC40" s="275"/>
      <c r="JD40" s="245"/>
      <c r="JE40" s="245"/>
      <c r="JF40" s="245"/>
      <c r="JG40" s="245"/>
      <c r="JH40" s="245"/>
      <c r="JI40" s="245"/>
      <c r="JJ40" s="245"/>
      <c r="JK40" s="245"/>
      <c r="JL40" s="254"/>
      <c r="JM40" s="254"/>
      <c r="JN40" s="254"/>
      <c r="JO40" s="254"/>
      <c r="JP40" s="254"/>
      <c r="JQ40" s="254"/>
      <c r="JR40" s="276"/>
      <c r="JS40" s="276"/>
      <c r="JT40" s="276"/>
      <c r="JU40" s="276"/>
      <c r="JV40" s="276"/>
      <c r="JW40" s="276"/>
      <c r="JX40" s="277"/>
      <c r="JY40" s="278"/>
      <c r="JZ40" s="278"/>
      <c r="KA40" s="278"/>
      <c r="KB40" s="278"/>
      <c r="KC40" s="278"/>
      <c r="KD40" s="230"/>
      <c r="KE40" s="274"/>
      <c r="KF40" s="274"/>
      <c r="KG40" s="274"/>
      <c r="KH40" s="275"/>
      <c r="KI40" s="245"/>
      <c r="KJ40" s="245"/>
      <c r="KK40" s="245"/>
      <c r="KL40" s="245"/>
      <c r="KM40" s="245"/>
      <c r="KN40" s="245"/>
      <c r="KO40" s="245"/>
      <c r="KP40" s="245"/>
      <c r="KQ40" s="254"/>
      <c r="KR40" s="254"/>
      <c r="KS40" s="254"/>
      <c r="KT40" s="254"/>
      <c r="KU40" s="254"/>
      <c r="KV40" s="245"/>
      <c r="KW40" s="276"/>
      <c r="KX40" s="276"/>
      <c r="KY40" s="276"/>
      <c r="KZ40" s="276"/>
      <c r="LA40" s="276"/>
      <c r="LB40" s="276"/>
      <c r="LC40" s="277"/>
      <c r="LD40" s="278"/>
      <c r="LE40" s="278"/>
      <c r="LF40" s="278"/>
      <c r="LG40" s="278"/>
      <c r="LH40" s="278"/>
      <c r="LI40" s="230"/>
      <c r="LJ40" s="274"/>
      <c r="LK40" s="274"/>
      <c r="LL40" s="274"/>
      <c r="LM40" s="275"/>
      <c r="LN40" s="245"/>
      <c r="LO40" s="245"/>
      <c r="LP40" s="245"/>
      <c r="LQ40" s="245"/>
      <c r="LR40" s="245"/>
      <c r="LS40" s="245"/>
      <c r="LT40" s="245"/>
      <c r="LU40" s="245"/>
      <c r="LV40" s="254"/>
      <c r="LW40" s="254"/>
      <c r="LX40" s="254"/>
      <c r="LY40" s="254"/>
      <c r="LZ40" s="254"/>
      <c r="MA40" s="245"/>
      <c r="MB40" s="245"/>
      <c r="MC40" s="279"/>
      <c r="MD40" s="269"/>
      <c r="ME40" s="270"/>
      <c r="MF40" s="270"/>
      <c r="MG40" s="271"/>
      <c r="MH40" s="271"/>
      <c r="MI40" s="271"/>
      <c r="MJ40" s="271"/>
      <c r="MK40" s="271"/>
      <c r="ML40" s="271"/>
      <c r="MM40" s="272"/>
      <c r="MN40" s="271"/>
      <c r="MO40" s="271"/>
      <c r="MP40" s="271"/>
      <c r="MQ40" s="271"/>
      <c r="MR40" s="271"/>
      <c r="MS40" s="230"/>
      <c r="MT40" s="274"/>
      <c r="MU40" s="274"/>
      <c r="MV40" s="274"/>
      <c r="MW40" s="275"/>
      <c r="MX40" s="245"/>
      <c r="MY40" s="245"/>
      <c r="MZ40" s="245"/>
      <c r="NA40" s="245"/>
      <c r="NB40" s="245"/>
      <c r="NC40" s="245"/>
      <c r="ND40" s="245"/>
      <c r="NE40" s="245"/>
      <c r="NF40" s="254"/>
      <c r="NG40" s="254"/>
      <c r="NH40" s="254"/>
      <c r="NI40" s="254"/>
      <c r="NJ40" s="254"/>
      <c r="NK40" s="254"/>
      <c r="NL40" s="276"/>
      <c r="NM40" s="276"/>
      <c r="NN40" s="276"/>
      <c r="NO40" s="276"/>
      <c r="NP40" s="276"/>
      <c r="NQ40" s="276"/>
      <c r="NR40" s="277"/>
      <c r="NS40" s="278"/>
      <c r="NT40" s="278"/>
      <c r="NU40" s="278"/>
      <c r="NV40" s="278"/>
      <c r="NW40" s="278"/>
      <c r="NX40" s="230"/>
      <c r="NY40" s="274"/>
      <c r="NZ40" s="274"/>
      <c r="OA40" s="274"/>
      <c r="OB40" s="275"/>
      <c r="OC40" s="245"/>
      <c r="OD40" s="245"/>
      <c r="OE40" s="245"/>
      <c r="OF40" s="245"/>
      <c r="OG40" s="245"/>
      <c r="OH40" s="245"/>
      <c r="OI40" s="245"/>
      <c r="OJ40" s="245"/>
      <c r="OK40" s="254"/>
      <c r="OL40" s="254"/>
      <c r="OM40" s="254"/>
      <c r="ON40" s="254"/>
      <c r="OO40" s="254"/>
      <c r="OP40" s="245"/>
      <c r="OQ40" s="276"/>
      <c r="OR40" s="276"/>
      <c r="OS40" s="276"/>
      <c r="OT40" s="276"/>
      <c r="OU40" s="276"/>
      <c r="OV40" s="276"/>
      <c r="OW40" s="277"/>
      <c r="OX40" s="278"/>
      <c r="OY40" s="278"/>
      <c r="OZ40" s="278"/>
      <c r="PA40" s="278"/>
      <c r="PB40" s="278"/>
      <c r="PC40" s="230"/>
      <c r="PD40" s="274"/>
      <c r="PE40" s="274"/>
      <c r="PF40" s="274"/>
      <c r="PG40" s="275"/>
      <c r="PH40" s="245"/>
      <c r="PI40" s="245"/>
      <c r="PJ40" s="245"/>
      <c r="PK40" s="245"/>
      <c r="PL40" s="245"/>
      <c r="PM40" s="245"/>
      <c r="PN40" s="245"/>
      <c r="PO40" s="245"/>
      <c r="PP40" s="254"/>
      <c r="PQ40" s="254"/>
      <c r="PR40" s="254"/>
      <c r="PS40" s="254"/>
      <c r="PT40" s="254"/>
      <c r="PU40" s="245"/>
      <c r="PV40" s="279"/>
    </row>
    <row r="41" spans="2:438" ht="12.6" hidden="1" customHeight="1" outlineLevel="2">
      <c r="B41" s="579">
        <v>2</v>
      </c>
      <c r="C41" s="201" t="s">
        <v>50</v>
      </c>
      <c r="H41" s="271"/>
      <c r="I41" s="271"/>
      <c r="J41" s="271"/>
      <c r="K41" s="271"/>
      <c r="L41" s="271"/>
      <c r="M41" s="271"/>
      <c r="N41" s="272"/>
      <c r="O41" s="271"/>
      <c r="P41" s="271"/>
      <c r="Q41" s="271"/>
      <c r="R41" s="271"/>
      <c r="S41" s="271"/>
      <c r="T41" s="216"/>
      <c r="U41" s="276"/>
      <c r="V41" s="276"/>
      <c r="W41" s="276"/>
      <c r="X41" s="276"/>
      <c r="Y41" s="276"/>
      <c r="Z41" s="276"/>
      <c r="AA41" s="277"/>
      <c r="AB41" s="278"/>
      <c r="AC41" s="278"/>
      <c r="AD41" s="278"/>
      <c r="AE41" s="278"/>
      <c r="AF41" s="278"/>
      <c r="AG41" s="245"/>
      <c r="AH41" s="276"/>
      <c r="AI41" s="276"/>
      <c r="AJ41" s="276"/>
      <c r="AK41" s="276"/>
      <c r="AL41" s="276"/>
      <c r="AM41" s="276"/>
      <c r="AN41" s="277"/>
      <c r="AO41" s="278"/>
      <c r="AP41" s="278"/>
      <c r="AQ41" s="278"/>
      <c r="AR41" s="278"/>
      <c r="AS41" s="278"/>
      <c r="AT41" s="230"/>
      <c r="AU41" s="279"/>
      <c r="AV41" s="269"/>
      <c r="AW41" s="270"/>
      <c r="AX41" s="270"/>
      <c r="AY41" s="271"/>
      <c r="AZ41" s="271"/>
      <c r="BA41" s="271"/>
      <c r="BB41" s="271"/>
      <c r="BC41" s="271"/>
      <c r="BD41" s="271"/>
      <c r="BE41" s="272"/>
      <c r="BF41" s="271"/>
      <c r="BG41" s="271"/>
      <c r="BH41" s="271"/>
      <c r="BI41" s="271"/>
      <c r="BJ41" s="271"/>
      <c r="BK41" s="216"/>
      <c r="BO41" s="275"/>
      <c r="BP41" s="245"/>
      <c r="BQ41" s="245"/>
      <c r="BR41" s="245"/>
      <c r="BS41" s="245"/>
      <c r="BT41" s="245"/>
      <c r="BU41" s="245"/>
      <c r="BV41" s="245"/>
      <c r="BW41" s="245"/>
      <c r="BX41" s="254"/>
      <c r="BY41" s="254"/>
      <c r="BZ41" s="254"/>
      <c r="CA41" s="254"/>
      <c r="CB41" s="254"/>
      <c r="CC41" s="254"/>
      <c r="CD41" s="276"/>
      <c r="CE41" s="276"/>
      <c r="CF41" s="276"/>
      <c r="CG41" s="276"/>
      <c r="CH41" s="276"/>
      <c r="CI41" s="276"/>
      <c r="CJ41" s="277"/>
      <c r="CK41" s="278"/>
      <c r="CL41" s="278"/>
      <c r="CM41" s="278"/>
      <c r="CN41" s="278"/>
      <c r="CO41" s="278"/>
      <c r="CP41" s="230"/>
      <c r="CT41" s="275"/>
      <c r="CU41" s="245"/>
      <c r="CV41" s="245"/>
      <c r="CW41" s="245"/>
      <c r="CX41" s="245"/>
      <c r="CY41" s="245"/>
      <c r="CZ41" s="245"/>
      <c r="DA41" s="245"/>
      <c r="DB41" s="245"/>
      <c r="DC41" s="254"/>
      <c r="DD41" s="254"/>
      <c r="DE41" s="254"/>
      <c r="DF41" s="254"/>
      <c r="DG41" s="254"/>
      <c r="DH41" s="245"/>
      <c r="DI41" s="276"/>
      <c r="DJ41" s="276"/>
      <c r="DK41" s="276"/>
      <c r="DL41" s="276"/>
      <c r="DM41" s="276"/>
      <c r="DN41" s="276"/>
      <c r="DO41" s="277"/>
      <c r="DP41" s="278"/>
      <c r="DQ41" s="278"/>
      <c r="DR41" s="278"/>
      <c r="DS41" s="278"/>
      <c r="DT41" s="278"/>
      <c r="DU41" s="230"/>
      <c r="DY41" s="275"/>
      <c r="DZ41" s="245"/>
      <c r="EA41" s="245"/>
      <c r="EB41" s="245"/>
      <c r="EC41" s="245"/>
      <c r="ED41" s="245"/>
      <c r="EE41" s="245"/>
      <c r="EF41" s="245"/>
      <c r="EG41" s="245"/>
      <c r="EH41" s="254"/>
      <c r="EI41" s="254"/>
      <c r="EJ41" s="254"/>
      <c r="EK41" s="254"/>
      <c r="EL41" s="254"/>
      <c r="EM41" s="245"/>
      <c r="EN41" s="245"/>
      <c r="EO41" s="279"/>
      <c r="EP41" s="269"/>
      <c r="EQ41" s="270"/>
      <c r="ER41" s="270"/>
      <c r="ES41" s="271"/>
      <c r="ET41" s="271"/>
      <c r="EU41" s="271"/>
      <c r="EV41" s="271"/>
      <c r="EW41" s="271"/>
      <c r="EX41" s="271"/>
      <c r="EY41" s="272"/>
      <c r="EZ41" s="273"/>
      <c r="FA41" s="273"/>
      <c r="FB41" s="273"/>
      <c r="FC41" s="273"/>
      <c r="FD41" s="273"/>
      <c r="FE41" s="216"/>
      <c r="FJ41" s="245"/>
      <c r="FK41" s="245"/>
      <c r="FL41" s="245"/>
      <c r="FM41" s="245"/>
      <c r="FN41" s="245"/>
      <c r="FO41" s="245"/>
      <c r="FP41" s="245"/>
      <c r="FQ41" s="245"/>
      <c r="FR41" s="254"/>
      <c r="FS41" s="254"/>
      <c r="FT41" s="254"/>
      <c r="FU41" s="254"/>
      <c r="FV41" s="254"/>
      <c r="FW41" s="254"/>
      <c r="FX41" s="276"/>
      <c r="FY41" s="276"/>
      <c r="FZ41" s="276"/>
      <c r="GA41" s="276"/>
      <c r="GB41" s="276"/>
      <c r="GC41" s="276"/>
      <c r="GD41" s="277"/>
      <c r="GE41" s="278"/>
      <c r="GF41" s="278"/>
      <c r="GG41" s="278"/>
      <c r="GH41" s="278"/>
      <c r="GI41" s="278"/>
      <c r="GJ41" s="230"/>
      <c r="GK41" s="274"/>
      <c r="GL41" s="274"/>
      <c r="GM41" s="274"/>
      <c r="GN41" s="275"/>
      <c r="GO41" s="245"/>
      <c r="GP41" s="245"/>
      <c r="GQ41" s="245"/>
      <c r="GR41" s="245"/>
      <c r="GS41" s="245"/>
      <c r="GT41" s="245"/>
      <c r="GU41" s="245"/>
      <c r="GV41" s="245"/>
      <c r="GW41" s="254"/>
      <c r="GX41" s="254"/>
      <c r="GY41" s="254"/>
      <c r="GZ41" s="254"/>
      <c r="HA41" s="254"/>
      <c r="HB41" s="245"/>
      <c r="HC41" s="276"/>
      <c r="HD41" s="276"/>
      <c r="HE41" s="276"/>
      <c r="HF41" s="276"/>
      <c r="HG41" s="276"/>
      <c r="HH41" s="276"/>
      <c r="HI41" s="277"/>
      <c r="HJ41" s="278"/>
      <c r="HK41" s="278"/>
      <c r="HL41" s="278"/>
      <c r="HM41" s="278"/>
      <c r="HN41" s="278"/>
      <c r="HO41" s="230"/>
      <c r="HP41" s="274"/>
      <c r="HQ41" s="274"/>
      <c r="HR41" s="274"/>
      <c r="HS41" s="275"/>
      <c r="HT41" s="245"/>
      <c r="HU41" s="245"/>
      <c r="HV41" s="245"/>
      <c r="HW41" s="245"/>
      <c r="HX41" s="245"/>
      <c r="HY41" s="245"/>
      <c r="HZ41" s="245"/>
      <c r="IA41" s="245"/>
      <c r="IB41" s="254"/>
      <c r="IC41" s="254"/>
      <c r="ID41" s="254"/>
      <c r="IE41" s="254"/>
      <c r="IF41" s="254"/>
      <c r="IG41" s="245"/>
      <c r="IH41" s="245"/>
      <c r="II41" s="279"/>
      <c r="IJ41" s="269"/>
      <c r="IK41" s="270"/>
      <c r="IL41" s="270"/>
      <c r="IM41" s="271"/>
      <c r="IN41" s="271"/>
      <c r="IO41" s="271"/>
      <c r="IP41" s="271"/>
      <c r="IQ41" s="271"/>
      <c r="IR41" s="271"/>
      <c r="IS41" s="272"/>
      <c r="IT41" s="271"/>
      <c r="IU41" s="271"/>
      <c r="IV41" s="271"/>
      <c r="IW41" s="271"/>
      <c r="IX41" s="271"/>
      <c r="IY41" s="230"/>
      <c r="IZ41" s="274"/>
      <c r="JA41" s="274"/>
      <c r="JB41" s="274"/>
      <c r="JC41" s="275"/>
      <c r="JD41" s="245"/>
      <c r="JE41" s="245"/>
      <c r="JF41" s="245"/>
      <c r="JG41" s="245"/>
      <c r="JH41" s="245"/>
      <c r="JI41" s="245"/>
      <c r="JJ41" s="245"/>
      <c r="JK41" s="245"/>
      <c r="JL41" s="254"/>
      <c r="JM41" s="254"/>
      <c r="JN41" s="254"/>
      <c r="JO41" s="254"/>
      <c r="JP41" s="254"/>
      <c r="JQ41" s="254"/>
      <c r="JR41" s="276"/>
      <c r="JS41" s="276"/>
      <c r="JT41" s="276"/>
      <c r="JU41" s="276"/>
      <c r="JV41" s="276"/>
      <c r="JW41" s="276"/>
      <c r="JX41" s="277"/>
      <c r="JY41" s="278"/>
      <c r="JZ41" s="278"/>
      <c r="KA41" s="278"/>
      <c r="KB41" s="278"/>
      <c r="KC41" s="278"/>
      <c r="KD41" s="230"/>
      <c r="KE41" s="274"/>
      <c r="KF41" s="274"/>
      <c r="KG41" s="274"/>
      <c r="KH41" s="275"/>
      <c r="KI41" s="245"/>
      <c r="KJ41" s="245"/>
      <c r="KK41" s="245"/>
      <c r="KL41" s="245"/>
      <c r="KM41" s="245"/>
      <c r="KN41" s="245"/>
      <c r="KO41" s="245"/>
      <c r="KP41" s="245"/>
      <c r="KQ41" s="254"/>
      <c r="KR41" s="254"/>
      <c r="KS41" s="254"/>
      <c r="KT41" s="254"/>
      <c r="KU41" s="254"/>
      <c r="KV41" s="245"/>
      <c r="KW41" s="276"/>
      <c r="KX41" s="276"/>
      <c r="KY41" s="276"/>
      <c r="KZ41" s="276"/>
      <c r="LA41" s="276"/>
      <c r="LB41" s="276"/>
      <c r="LC41" s="277"/>
      <c r="LD41" s="278"/>
      <c r="LE41" s="278"/>
      <c r="LF41" s="278"/>
      <c r="LG41" s="278"/>
      <c r="LH41" s="278"/>
      <c r="LI41" s="230"/>
      <c r="LJ41" s="274"/>
      <c r="LK41" s="274"/>
      <c r="LL41" s="274"/>
      <c r="LM41" s="275"/>
      <c r="LN41" s="245"/>
      <c r="LO41" s="245"/>
      <c r="LP41" s="245"/>
      <c r="LQ41" s="245"/>
      <c r="LR41" s="245"/>
      <c r="LS41" s="245"/>
      <c r="LT41" s="245"/>
      <c r="LU41" s="245"/>
      <c r="LV41" s="254"/>
      <c r="LW41" s="254"/>
      <c r="LX41" s="254"/>
      <c r="LY41" s="254"/>
      <c r="LZ41" s="254"/>
      <c r="MA41" s="245"/>
      <c r="MB41" s="245"/>
      <c r="MC41" s="279"/>
      <c r="MD41" s="269"/>
      <c r="ME41" s="270"/>
      <c r="MF41" s="270"/>
      <c r="MG41" s="271"/>
      <c r="MH41" s="271"/>
      <c r="MI41" s="271"/>
      <c r="MJ41" s="271"/>
      <c r="MK41" s="271"/>
      <c r="ML41" s="271"/>
      <c r="MM41" s="272"/>
      <c r="MN41" s="271"/>
      <c r="MO41" s="271"/>
      <c r="MP41" s="271"/>
      <c r="MQ41" s="271"/>
      <c r="MR41" s="271"/>
      <c r="MS41" s="230"/>
      <c r="MT41" s="274"/>
      <c r="MU41" s="274"/>
      <c r="MV41" s="274"/>
      <c r="MW41" s="275"/>
      <c r="MX41" s="245"/>
      <c r="MY41" s="245"/>
      <c r="MZ41" s="245"/>
      <c r="NA41" s="245"/>
      <c r="NB41" s="245"/>
      <c r="NC41" s="245"/>
      <c r="ND41" s="245"/>
      <c r="NE41" s="245"/>
      <c r="NF41" s="254"/>
      <c r="NG41" s="254"/>
      <c r="NH41" s="254"/>
      <c r="NI41" s="254"/>
      <c r="NJ41" s="254"/>
      <c r="NK41" s="254"/>
      <c r="NL41" s="276"/>
      <c r="NM41" s="276"/>
      <c r="NN41" s="276"/>
      <c r="NO41" s="276"/>
      <c r="NP41" s="276"/>
      <c r="NQ41" s="276"/>
      <c r="NR41" s="277"/>
      <c r="NS41" s="278"/>
      <c r="NT41" s="278"/>
      <c r="NU41" s="278"/>
      <c r="NV41" s="278"/>
      <c r="NW41" s="278"/>
      <c r="NX41" s="230"/>
      <c r="NY41" s="274"/>
      <c r="NZ41" s="274"/>
      <c r="OA41" s="274"/>
      <c r="OB41" s="275"/>
      <c r="OC41" s="245"/>
      <c r="OD41" s="245"/>
      <c r="OE41" s="245"/>
      <c r="OF41" s="245"/>
      <c r="OG41" s="245"/>
      <c r="OH41" s="245"/>
      <c r="OI41" s="245"/>
      <c r="OJ41" s="245"/>
      <c r="OK41" s="254"/>
      <c r="OL41" s="254"/>
      <c r="OM41" s="254"/>
      <c r="ON41" s="254"/>
      <c r="OO41" s="254"/>
      <c r="OP41" s="245"/>
      <c r="OQ41" s="276"/>
      <c r="OR41" s="276"/>
      <c r="OS41" s="276"/>
      <c r="OT41" s="276"/>
      <c r="OU41" s="276"/>
      <c r="OV41" s="276"/>
      <c r="OW41" s="277"/>
      <c r="OX41" s="278"/>
      <c r="OY41" s="278"/>
      <c r="OZ41" s="278"/>
      <c r="PA41" s="278"/>
      <c r="PB41" s="278"/>
      <c r="PC41" s="230"/>
      <c r="PD41" s="274"/>
      <c r="PE41" s="274"/>
      <c r="PF41" s="274"/>
      <c r="PG41" s="275"/>
      <c r="PH41" s="245"/>
      <c r="PI41" s="245"/>
      <c r="PJ41" s="245"/>
      <c r="PK41" s="245"/>
      <c r="PL41" s="245"/>
      <c r="PM41" s="245"/>
      <c r="PN41" s="245"/>
      <c r="PO41" s="245"/>
      <c r="PP41" s="254"/>
      <c r="PQ41" s="254"/>
      <c r="PR41" s="254"/>
      <c r="PS41" s="254"/>
      <c r="PT41" s="254"/>
      <c r="PU41" s="245"/>
      <c r="PV41" s="279"/>
    </row>
    <row r="42" spans="2:438" ht="15" hidden="1" customHeight="1" outlineLevel="2">
      <c r="B42" s="579">
        <v>3</v>
      </c>
      <c r="C42" s="201" t="s">
        <v>183</v>
      </c>
      <c r="H42" s="271"/>
      <c r="I42" s="271"/>
      <c r="J42" s="271"/>
      <c r="K42" s="271"/>
      <c r="L42" s="271"/>
      <c r="M42" s="271"/>
      <c r="N42" s="272"/>
      <c r="O42" s="271"/>
      <c r="P42" s="271"/>
      <c r="Q42" s="271"/>
      <c r="R42" s="271"/>
      <c r="S42" s="271"/>
      <c r="T42" s="216"/>
      <c r="U42" s="276"/>
      <c r="V42" s="276"/>
      <c r="W42" s="276"/>
      <c r="X42" s="276"/>
      <c r="Y42" s="276"/>
      <c r="Z42" s="276"/>
      <c r="AA42" s="277"/>
      <c r="AB42" s="278"/>
      <c r="AC42" s="278"/>
      <c r="AD42" s="278"/>
      <c r="AE42" s="278"/>
      <c r="AF42" s="278"/>
      <c r="AG42" s="292"/>
      <c r="AH42" s="276"/>
      <c r="AI42" s="276"/>
      <c r="AJ42" s="276"/>
      <c r="AK42" s="276"/>
      <c r="AL42" s="276"/>
      <c r="AM42" s="276"/>
      <c r="AN42" s="277"/>
      <c r="AO42" s="278"/>
      <c r="AP42" s="278"/>
      <c r="AQ42" s="278"/>
      <c r="AR42" s="278"/>
      <c r="AS42" s="278"/>
      <c r="AT42" s="230"/>
      <c r="AU42" s="279"/>
      <c r="AV42" s="269"/>
      <c r="AW42" s="270"/>
      <c r="AX42" s="270"/>
      <c r="AY42" s="271"/>
      <c r="AZ42" s="271"/>
      <c r="BA42" s="271"/>
      <c r="BB42" s="271"/>
      <c r="BC42" s="271"/>
      <c r="BD42" s="271"/>
      <c r="BE42" s="272"/>
      <c r="BF42" s="271"/>
      <c r="BG42" s="271"/>
      <c r="BH42" s="271"/>
      <c r="BI42" s="271"/>
      <c r="BJ42" s="271"/>
      <c r="BK42" s="216"/>
      <c r="BP42" s="245"/>
      <c r="BQ42" s="245"/>
      <c r="BR42" s="245"/>
      <c r="BS42" s="245"/>
      <c r="BT42" s="245"/>
      <c r="BU42" s="245"/>
      <c r="BV42" s="245"/>
      <c r="BW42" s="245"/>
      <c r="BX42" s="254"/>
      <c r="BY42" s="254"/>
      <c r="BZ42" s="254"/>
      <c r="CA42" s="254"/>
      <c r="CB42" s="254"/>
      <c r="CC42" s="254"/>
      <c r="CD42" s="276"/>
      <c r="CE42" s="276"/>
      <c r="CF42" s="276"/>
      <c r="CG42" s="276"/>
      <c r="CH42" s="276"/>
      <c r="CI42" s="276"/>
      <c r="CJ42" s="277"/>
      <c r="CK42" s="278"/>
      <c r="CL42" s="278"/>
      <c r="CM42" s="278"/>
      <c r="CN42" s="278"/>
      <c r="CO42" s="278"/>
      <c r="CP42" s="230"/>
      <c r="CU42" s="245"/>
      <c r="CV42" s="245"/>
      <c r="CW42" s="245"/>
      <c r="CX42" s="245"/>
      <c r="CY42" s="245"/>
      <c r="CZ42" s="245"/>
      <c r="DA42" s="245"/>
      <c r="DB42" s="245"/>
      <c r="DC42" s="254"/>
      <c r="DD42" s="254"/>
      <c r="DE42" s="254"/>
      <c r="DF42" s="254"/>
      <c r="DG42" s="254"/>
      <c r="DH42" s="292"/>
      <c r="DI42" s="276"/>
      <c r="DJ42" s="276"/>
      <c r="DK42" s="276"/>
      <c r="DL42" s="276"/>
      <c r="DM42" s="276"/>
      <c r="DN42" s="276"/>
      <c r="DO42" s="277"/>
      <c r="DP42" s="278"/>
      <c r="DQ42" s="278"/>
      <c r="DR42" s="278"/>
      <c r="DS42" s="278"/>
      <c r="DT42" s="278"/>
      <c r="DU42" s="230"/>
      <c r="DZ42" s="245"/>
      <c r="EA42" s="245"/>
      <c r="EB42" s="245"/>
      <c r="EC42" s="245"/>
      <c r="ED42" s="245"/>
      <c r="EE42" s="245"/>
      <c r="EF42" s="245"/>
      <c r="EG42" s="245"/>
      <c r="EH42" s="254"/>
      <c r="EI42" s="254"/>
      <c r="EJ42" s="254"/>
      <c r="EK42" s="254"/>
      <c r="EL42" s="254"/>
      <c r="EM42" s="292"/>
      <c r="EN42" s="292"/>
      <c r="EO42" s="279"/>
      <c r="EP42" s="269"/>
      <c r="EQ42" s="270"/>
      <c r="ER42" s="270"/>
      <c r="ES42" s="271"/>
      <c r="ET42" s="271"/>
      <c r="EU42" s="271"/>
      <c r="EV42" s="271"/>
      <c r="EW42" s="271"/>
      <c r="EX42" s="271"/>
      <c r="EY42" s="272"/>
      <c r="EZ42" s="273"/>
      <c r="FA42" s="273"/>
      <c r="FB42" s="273"/>
      <c r="FC42" s="273"/>
      <c r="FD42" s="273"/>
      <c r="FE42" s="216"/>
      <c r="FJ42" s="245"/>
      <c r="FK42" s="245"/>
      <c r="FL42" s="245"/>
      <c r="FM42" s="245"/>
      <c r="FN42" s="245"/>
      <c r="FO42" s="245"/>
      <c r="FP42" s="245"/>
      <c r="FQ42" s="245"/>
      <c r="FR42" s="254"/>
      <c r="FS42" s="254"/>
      <c r="FT42" s="254"/>
      <c r="FU42" s="254"/>
      <c r="FV42" s="254"/>
      <c r="FW42" s="254"/>
      <c r="FX42" s="276"/>
      <c r="FY42" s="276"/>
      <c r="FZ42" s="276"/>
      <c r="GA42" s="276"/>
      <c r="GB42" s="276"/>
      <c r="GC42" s="276"/>
      <c r="GD42" s="277"/>
      <c r="GE42" s="278"/>
      <c r="GF42" s="278"/>
      <c r="GG42" s="278"/>
      <c r="GH42" s="278"/>
      <c r="GI42" s="278"/>
      <c r="GJ42" s="230"/>
      <c r="GK42" s="274"/>
      <c r="GL42" s="274"/>
      <c r="GM42" s="274"/>
      <c r="GO42" s="245"/>
      <c r="GP42" s="245"/>
      <c r="GQ42" s="245"/>
      <c r="GR42" s="245"/>
      <c r="GS42" s="245"/>
      <c r="GT42" s="245"/>
      <c r="GU42" s="245"/>
      <c r="GV42" s="245"/>
      <c r="GW42" s="254"/>
      <c r="GX42" s="254"/>
      <c r="GY42" s="254"/>
      <c r="GZ42" s="254"/>
      <c r="HA42" s="254"/>
      <c r="HB42" s="292"/>
      <c r="HC42" s="276"/>
      <c r="HD42" s="276"/>
      <c r="HE42" s="276"/>
      <c r="HF42" s="276"/>
      <c r="HG42" s="276"/>
      <c r="HH42" s="276"/>
      <c r="HI42" s="277"/>
      <c r="HJ42" s="278"/>
      <c r="HK42" s="278"/>
      <c r="HL42" s="278"/>
      <c r="HM42" s="278"/>
      <c r="HN42" s="278"/>
      <c r="HO42" s="230"/>
      <c r="HP42" s="274"/>
      <c r="HQ42" s="274"/>
      <c r="HR42" s="274"/>
      <c r="HT42" s="245"/>
      <c r="HU42" s="245"/>
      <c r="HV42" s="245"/>
      <c r="HW42" s="245"/>
      <c r="HX42" s="245"/>
      <c r="HY42" s="245"/>
      <c r="HZ42" s="245"/>
      <c r="IA42" s="245"/>
      <c r="IB42" s="254"/>
      <c r="IC42" s="254"/>
      <c r="ID42" s="254"/>
      <c r="IE42" s="254"/>
      <c r="IF42" s="254"/>
      <c r="IG42" s="292"/>
      <c r="IH42" s="292"/>
      <c r="II42" s="279"/>
      <c r="IJ42" s="269"/>
      <c r="IK42" s="270"/>
      <c r="IL42" s="270"/>
      <c r="IM42" s="271"/>
      <c r="IN42" s="271"/>
      <c r="IO42" s="271"/>
      <c r="IP42" s="271"/>
      <c r="IQ42" s="271"/>
      <c r="IR42" s="271"/>
      <c r="IS42" s="272"/>
      <c r="IT42" s="271"/>
      <c r="IU42" s="271"/>
      <c r="IV42" s="271"/>
      <c r="IW42" s="271"/>
      <c r="IX42" s="271"/>
      <c r="IY42" s="230"/>
      <c r="IZ42" s="274"/>
      <c r="JA42" s="274"/>
      <c r="JB42" s="274"/>
      <c r="JD42" s="245"/>
      <c r="JE42" s="245"/>
      <c r="JF42" s="245"/>
      <c r="JG42" s="245"/>
      <c r="JH42" s="245"/>
      <c r="JI42" s="245"/>
      <c r="JJ42" s="245"/>
      <c r="JK42" s="245"/>
      <c r="JL42" s="254"/>
      <c r="JM42" s="254"/>
      <c r="JN42" s="254"/>
      <c r="JO42" s="254"/>
      <c r="JP42" s="254"/>
      <c r="JQ42" s="254"/>
      <c r="JR42" s="276"/>
      <c r="JS42" s="276"/>
      <c r="JT42" s="276"/>
      <c r="JU42" s="276"/>
      <c r="JV42" s="276"/>
      <c r="JW42" s="276"/>
      <c r="JX42" s="277"/>
      <c r="JY42" s="278"/>
      <c r="JZ42" s="278"/>
      <c r="KA42" s="278"/>
      <c r="KB42" s="278"/>
      <c r="KC42" s="278"/>
      <c r="KD42" s="230"/>
      <c r="KE42" s="274"/>
      <c r="KF42" s="274"/>
      <c r="KG42" s="274"/>
      <c r="KI42" s="245"/>
      <c r="KJ42" s="245"/>
      <c r="KK42" s="245"/>
      <c r="KL42" s="245"/>
      <c r="KM42" s="245"/>
      <c r="KN42" s="245"/>
      <c r="KO42" s="245"/>
      <c r="KP42" s="245"/>
      <c r="KQ42" s="254"/>
      <c r="KR42" s="254"/>
      <c r="KS42" s="254"/>
      <c r="KT42" s="254"/>
      <c r="KU42" s="254"/>
      <c r="KV42" s="292"/>
      <c r="KW42" s="276"/>
      <c r="KX42" s="276"/>
      <c r="KY42" s="276"/>
      <c r="KZ42" s="276"/>
      <c r="LA42" s="276"/>
      <c r="LB42" s="276"/>
      <c r="LC42" s="277"/>
      <c r="LD42" s="278"/>
      <c r="LE42" s="278"/>
      <c r="LF42" s="278"/>
      <c r="LG42" s="278"/>
      <c r="LH42" s="278"/>
      <c r="LI42" s="230"/>
      <c r="LJ42" s="274"/>
      <c r="LK42" s="274"/>
      <c r="LL42" s="274"/>
      <c r="LN42" s="245"/>
      <c r="LO42" s="245"/>
      <c r="LP42" s="245"/>
      <c r="LQ42" s="245"/>
      <c r="LR42" s="245"/>
      <c r="LS42" s="245"/>
      <c r="LT42" s="245"/>
      <c r="LU42" s="245"/>
      <c r="LV42" s="254"/>
      <c r="LW42" s="254"/>
      <c r="LX42" s="254"/>
      <c r="LY42" s="254"/>
      <c r="LZ42" s="254"/>
      <c r="MA42" s="292"/>
      <c r="MB42" s="292"/>
      <c r="MC42" s="279"/>
      <c r="MD42" s="269"/>
      <c r="ME42" s="270"/>
      <c r="MF42" s="270"/>
      <c r="MG42" s="271"/>
      <c r="MH42" s="271"/>
      <c r="MI42" s="271"/>
      <c r="MJ42" s="271"/>
      <c r="MK42" s="271"/>
      <c r="ML42" s="271"/>
      <c r="MM42" s="272"/>
      <c r="MN42" s="271"/>
      <c r="MO42" s="271"/>
      <c r="MP42" s="271"/>
      <c r="MQ42" s="271"/>
      <c r="MR42" s="271"/>
      <c r="MS42" s="230"/>
      <c r="MT42" s="274"/>
      <c r="MU42" s="274"/>
      <c r="MV42" s="274"/>
      <c r="MX42" s="245"/>
      <c r="MY42" s="245"/>
      <c r="MZ42" s="245"/>
      <c r="NA42" s="245"/>
      <c r="NB42" s="245"/>
      <c r="NC42" s="245"/>
      <c r="ND42" s="245"/>
      <c r="NE42" s="245"/>
      <c r="NF42" s="254"/>
      <c r="NG42" s="254"/>
      <c r="NH42" s="254"/>
      <c r="NI42" s="254"/>
      <c r="NJ42" s="254"/>
      <c r="NK42" s="254"/>
      <c r="NL42" s="276"/>
      <c r="NM42" s="276"/>
      <c r="NN42" s="276"/>
      <c r="NO42" s="276"/>
      <c r="NP42" s="276"/>
      <c r="NQ42" s="276"/>
      <c r="NR42" s="277"/>
      <c r="NS42" s="278"/>
      <c r="NT42" s="278"/>
      <c r="NU42" s="278"/>
      <c r="NV42" s="278"/>
      <c r="NW42" s="278"/>
      <c r="NX42" s="230"/>
      <c r="NY42" s="274"/>
      <c r="NZ42" s="274"/>
      <c r="OA42" s="274"/>
      <c r="OC42" s="245"/>
      <c r="OD42" s="245"/>
      <c r="OE42" s="245"/>
      <c r="OF42" s="245"/>
      <c r="OG42" s="245"/>
      <c r="OH42" s="245"/>
      <c r="OI42" s="245"/>
      <c r="OJ42" s="245"/>
      <c r="OK42" s="254"/>
      <c r="OL42" s="254"/>
      <c r="OM42" s="254"/>
      <c r="ON42" s="254"/>
      <c r="OO42" s="254"/>
      <c r="OP42" s="292"/>
      <c r="OQ42" s="276"/>
      <c r="OR42" s="276"/>
      <c r="OS42" s="276"/>
      <c r="OT42" s="276"/>
      <c r="OU42" s="276"/>
      <c r="OV42" s="276"/>
      <c r="OW42" s="277"/>
      <c r="OX42" s="278"/>
      <c r="OY42" s="278"/>
      <c r="OZ42" s="278"/>
      <c r="PA42" s="278"/>
      <c r="PB42" s="278"/>
      <c r="PC42" s="230"/>
      <c r="PD42" s="274"/>
      <c r="PE42" s="274"/>
      <c r="PF42" s="274"/>
      <c r="PH42" s="245"/>
      <c r="PI42" s="245"/>
      <c r="PJ42" s="245"/>
      <c r="PK42" s="245"/>
      <c r="PL42" s="245"/>
      <c r="PM42" s="245"/>
      <c r="PN42" s="245"/>
      <c r="PO42" s="245"/>
      <c r="PP42" s="254"/>
      <c r="PQ42" s="254"/>
      <c r="PR42" s="254"/>
      <c r="PS42" s="254"/>
      <c r="PT42" s="254"/>
      <c r="PU42" s="292"/>
      <c r="PV42" s="279"/>
    </row>
    <row r="43" spans="2:438" ht="3" hidden="1" customHeight="1" outlineLevel="1">
      <c r="B43" s="267"/>
      <c r="H43" s="271"/>
      <c r="I43" s="271"/>
      <c r="J43" s="271"/>
      <c r="K43" s="271"/>
      <c r="L43" s="271"/>
      <c r="M43" s="271"/>
      <c r="N43" s="272"/>
      <c r="O43" s="271"/>
      <c r="P43" s="271"/>
      <c r="Q43" s="271"/>
      <c r="R43" s="271"/>
      <c r="S43" s="271"/>
      <c r="T43" s="216"/>
      <c r="U43" s="276"/>
      <c r="V43" s="276"/>
      <c r="W43" s="276"/>
      <c r="X43" s="276"/>
      <c r="Y43" s="276"/>
      <c r="Z43" s="276"/>
      <c r="AA43" s="277"/>
      <c r="AB43" s="278"/>
      <c r="AC43" s="278"/>
      <c r="AD43" s="278"/>
      <c r="AE43" s="278"/>
      <c r="AF43" s="278"/>
      <c r="AG43" s="292"/>
      <c r="AH43" s="276"/>
      <c r="AI43" s="276"/>
      <c r="AJ43" s="276"/>
      <c r="AK43" s="276"/>
      <c r="AL43" s="276"/>
      <c r="AM43" s="276"/>
      <c r="AN43" s="277"/>
      <c r="AO43" s="278"/>
      <c r="AP43" s="278"/>
      <c r="AQ43" s="278"/>
      <c r="AR43" s="278"/>
      <c r="AS43" s="278"/>
      <c r="AT43" s="230"/>
      <c r="AU43" s="279"/>
      <c r="AV43" s="269"/>
      <c r="AW43" s="270"/>
      <c r="AX43" s="270"/>
      <c r="AY43" s="271"/>
      <c r="AZ43" s="271"/>
      <c r="BA43" s="271"/>
      <c r="BB43" s="271"/>
      <c r="BC43" s="271"/>
      <c r="BD43" s="271"/>
      <c r="BE43" s="272"/>
      <c r="BF43" s="271"/>
      <c r="BG43" s="271"/>
      <c r="BH43" s="271"/>
      <c r="BI43" s="271"/>
      <c r="BJ43" s="271"/>
      <c r="BK43" s="216"/>
      <c r="BP43" s="245"/>
      <c r="BQ43" s="245"/>
      <c r="BR43" s="245"/>
      <c r="BS43" s="245"/>
      <c r="BT43" s="245"/>
      <c r="BU43" s="245"/>
      <c r="BV43" s="245"/>
      <c r="BW43" s="245"/>
      <c r="BX43" s="254"/>
      <c r="BY43" s="254"/>
      <c r="BZ43" s="254"/>
      <c r="CA43" s="254"/>
      <c r="CB43" s="254"/>
      <c r="CC43" s="254"/>
      <c r="CD43" s="276"/>
      <c r="CE43" s="276"/>
      <c r="CF43" s="276"/>
      <c r="CG43" s="276"/>
      <c r="CH43" s="276"/>
      <c r="CI43" s="276"/>
      <c r="CJ43" s="277"/>
      <c r="CK43" s="278"/>
      <c r="CL43" s="278"/>
      <c r="CM43" s="278"/>
      <c r="CN43" s="278"/>
      <c r="CO43" s="278"/>
      <c r="CP43" s="230"/>
      <c r="CU43" s="245"/>
      <c r="CV43" s="245"/>
      <c r="CW43" s="245"/>
      <c r="CX43" s="245"/>
      <c r="CY43" s="245"/>
      <c r="CZ43" s="245"/>
      <c r="DA43" s="245"/>
      <c r="DB43" s="245"/>
      <c r="DC43" s="254"/>
      <c r="DD43" s="254"/>
      <c r="DE43" s="254"/>
      <c r="DF43" s="254"/>
      <c r="DG43" s="254"/>
      <c r="DH43" s="292"/>
      <c r="DI43" s="276"/>
      <c r="DJ43" s="276"/>
      <c r="DK43" s="276"/>
      <c r="DL43" s="276"/>
      <c r="DM43" s="276"/>
      <c r="DN43" s="276"/>
      <c r="DO43" s="277"/>
      <c r="DP43" s="278"/>
      <c r="DQ43" s="278"/>
      <c r="DR43" s="278"/>
      <c r="DS43" s="278"/>
      <c r="DT43" s="278"/>
      <c r="DU43" s="230"/>
      <c r="DZ43" s="245"/>
      <c r="EA43" s="245"/>
      <c r="EB43" s="245"/>
      <c r="EC43" s="245"/>
      <c r="ED43" s="245"/>
      <c r="EE43" s="245"/>
      <c r="EF43" s="245"/>
      <c r="EG43" s="245"/>
      <c r="EH43" s="254"/>
      <c r="EI43" s="254"/>
      <c r="EJ43" s="254"/>
      <c r="EK43" s="254"/>
      <c r="EL43" s="254"/>
      <c r="EM43" s="292"/>
      <c r="EN43" s="292"/>
      <c r="EO43" s="279"/>
      <c r="EP43" s="269"/>
      <c r="EQ43" s="270"/>
      <c r="ER43" s="270"/>
      <c r="ES43" s="271"/>
      <c r="ET43" s="271"/>
      <c r="EU43" s="271"/>
      <c r="EV43" s="271"/>
      <c r="EW43" s="271"/>
      <c r="EX43" s="271"/>
      <c r="EY43" s="272"/>
      <c r="EZ43" s="273"/>
      <c r="FA43" s="273"/>
      <c r="FB43" s="273"/>
      <c r="FC43" s="273"/>
      <c r="FD43" s="273"/>
      <c r="FE43" s="216"/>
      <c r="FJ43" s="245"/>
      <c r="FK43" s="245"/>
      <c r="FL43" s="245"/>
      <c r="FM43" s="245"/>
      <c r="FN43" s="245"/>
      <c r="FO43" s="245"/>
      <c r="FP43" s="245"/>
      <c r="FQ43" s="245"/>
      <c r="FR43" s="254"/>
      <c r="FS43" s="254"/>
      <c r="FT43" s="254"/>
      <c r="FU43" s="254"/>
      <c r="FV43" s="254"/>
      <c r="FW43" s="254"/>
      <c r="FX43" s="276"/>
      <c r="FY43" s="276"/>
      <c r="FZ43" s="276"/>
      <c r="GA43" s="276"/>
      <c r="GB43" s="276"/>
      <c r="GC43" s="276"/>
      <c r="GD43" s="277"/>
      <c r="GE43" s="278"/>
      <c r="GF43" s="278"/>
      <c r="GG43" s="278"/>
      <c r="GH43" s="278"/>
      <c r="GI43" s="278"/>
      <c r="GJ43" s="230"/>
      <c r="GK43" s="274"/>
      <c r="GL43" s="274"/>
      <c r="GM43" s="274"/>
      <c r="GO43" s="245"/>
      <c r="GP43" s="245"/>
      <c r="GQ43" s="245"/>
      <c r="GR43" s="245"/>
      <c r="GS43" s="245"/>
      <c r="GT43" s="245"/>
      <c r="GU43" s="245"/>
      <c r="GV43" s="245"/>
      <c r="GW43" s="254"/>
      <c r="GX43" s="254"/>
      <c r="GY43" s="254"/>
      <c r="GZ43" s="254"/>
      <c r="HA43" s="254"/>
      <c r="HB43" s="292"/>
      <c r="HC43" s="276"/>
      <c r="HD43" s="276"/>
      <c r="HE43" s="276"/>
      <c r="HF43" s="276"/>
      <c r="HG43" s="276"/>
      <c r="HH43" s="276"/>
      <c r="HI43" s="277"/>
      <c r="HJ43" s="278"/>
      <c r="HK43" s="278"/>
      <c r="HL43" s="278"/>
      <c r="HM43" s="278"/>
      <c r="HN43" s="278"/>
      <c r="HO43" s="230"/>
      <c r="HP43" s="274"/>
      <c r="HQ43" s="274"/>
      <c r="HR43" s="274"/>
      <c r="HT43" s="245"/>
      <c r="HU43" s="245"/>
      <c r="HV43" s="245"/>
      <c r="HW43" s="245"/>
      <c r="HX43" s="245"/>
      <c r="HY43" s="245"/>
      <c r="HZ43" s="245"/>
      <c r="IA43" s="245"/>
      <c r="IB43" s="254"/>
      <c r="IC43" s="254"/>
      <c r="ID43" s="254"/>
      <c r="IE43" s="254"/>
      <c r="IF43" s="254"/>
      <c r="IG43" s="292"/>
      <c r="IH43" s="292"/>
      <c r="II43" s="279"/>
      <c r="IJ43" s="269"/>
      <c r="IK43" s="270"/>
      <c r="IL43" s="270"/>
      <c r="IM43" s="271"/>
      <c r="IN43" s="271"/>
      <c r="IO43" s="271"/>
      <c r="IP43" s="271"/>
      <c r="IQ43" s="271"/>
      <c r="IR43" s="271"/>
      <c r="IS43" s="272"/>
      <c r="IT43" s="271"/>
      <c r="IU43" s="271"/>
      <c r="IV43" s="271"/>
      <c r="IW43" s="271"/>
      <c r="IX43" s="271"/>
      <c r="IY43" s="230"/>
      <c r="IZ43" s="274"/>
      <c r="JA43" s="274"/>
      <c r="JB43" s="274"/>
      <c r="JD43" s="245"/>
      <c r="JE43" s="245"/>
      <c r="JF43" s="245"/>
      <c r="JG43" s="245"/>
      <c r="JH43" s="245"/>
      <c r="JI43" s="245"/>
      <c r="JJ43" s="245"/>
      <c r="JK43" s="245"/>
      <c r="JL43" s="254"/>
      <c r="JM43" s="254"/>
      <c r="JN43" s="254"/>
      <c r="JO43" s="254"/>
      <c r="JP43" s="254"/>
      <c r="JQ43" s="254"/>
      <c r="JR43" s="276"/>
      <c r="JS43" s="276"/>
      <c r="JT43" s="276"/>
      <c r="JU43" s="276"/>
      <c r="JV43" s="276"/>
      <c r="JW43" s="276"/>
      <c r="JX43" s="277"/>
      <c r="JY43" s="278"/>
      <c r="JZ43" s="278"/>
      <c r="KA43" s="278"/>
      <c r="KB43" s="278"/>
      <c r="KC43" s="278"/>
      <c r="KD43" s="230"/>
      <c r="KE43" s="274"/>
      <c r="KF43" s="274"/>
      <c r="KG43" s="274"/>
      <c r="KI43" s="245"/>
      <c r="KJ43" s="245"/>
      <c r="KK43" s="245"/>
      <c r="KL43" s="245"/>
      <c r="KM43" s="245"/>
      <c r="KN43" s="245"/>
      <c r="KO43" s="245"/>
      <c r="KP43" s="245"/>
      <c r="KQ43" s="254"/>
      <c r="KR43" s="254"/>
      <c r="KS43" s="254"/>
      <c r="KT43" s="254"/>
      <c r="KU43" s="254"/>
      <c r="KV43" s="292"/>
      <c r="KW43" s="276"/>
      <c r="KX43" s="276"/>
      <c r="KY43" s="276"/>
      <c r="KZ43" s="276"/>
      <c r="LA43" s="276"/>
      <c r="LB43" s="276"/>
      <c r="LC43" s="277"/>
      <c r="LD43" s="278"/>
      <c r="LE43" s="278"/>
      <c r="LF43" s="278"/>
      <c r="LG43" s="278"/>
      <c r="LH43" s="278"/>
      <c r="LI43" s="230"/>
      <c r="LJ43" s="274"/>
      <c r="LK43" s="274"/>
      <c r="LL43" s="274"/>
      <c r="LN43" s="245"/>
      <c r="LO43" s="245"/>
      <c r="LP43" s="245"/>
      <c r="LQ43" s="245"/>
      <c r="LR43" s="245"/>
      <c r="LS43" s="245"/>
      <c r="LT43" s="245"/>
      <c r="LU43" s="245"/>
      <c r="LV43" s="254"/>
      <c r="LW43" s="254"/>
      <c r="LX43" s="254"/>
      <c r="LY43" s="254"/>
      <c r="LZ43" s="254"/>
      <c r="MA43" s="292"/>
      <c r="MB43" s="292"/>
      <c r="MC43" s="279"/>
      <c r="MD43" s="269"/>
      <c r="ME43" s="270"/>
      <c r="MF43" s="270"/>
      <c r="MG43" s="271"/>
      <c r="MH43" s="271"/>
      <c r="MI43" s="271"/>
      <c r="MJ43" s="271"/>
      <c r="MK43" s="271"/>
      <c r="ML43" s="271"/>
      <c r="MM43" s="272"/>
      <c r="MN43" s="271"/>
      <c r="MO43" s="271"/>
      <c r="MP43" s="271"/>
      <c r="MQ43" s="271"/>
      <c r="MR43" s="271"/>
      <c r="MS43" s="230"/>
      <c r="MT43" s="274"/>
      <c r="MU43" s="274"/>
      <c r="MV43" s="274"/>
      <c r="MX43" s="245"/>
      <c r="MY43" s="245"/>
      <c r="MZ43" s="245"/>
      <c r="NA43" s="245"/>
      <c r="NB43" s="245"/>
      <c r="NC43" s="245"/>
      <c r="ND43" s="245"/>
      <c r="NE43" s="245"/>
      <c r="NF43" s="254"/>
      <c r="NG43" s="254"/>
      <c r="NH43" s="254"/>
      <c r="NI43" s="254"/>
      <c r="NJ43" s="254"/>
      <c r="NK43" s="254"/>
      <c r="NL43" s="276"/>
      <c r="NM43" s="276"/>
      <c r="NN43" s="276"/>
      <c r="NO43" s="276"/>
      <c r="NP43" s="276"/>
      <c r="NQ43" s="276"/>
      <c r="NR43" s="277"/>
      <c r="NS43" s="278"/>
      <c r="NT43" s="278"/>
      <c r="NU43" s="278"/>
      <c r="NV43" s="278"/>
      <c r="NW43" s="278"/>
      <c r="NX43" s="230"/>
      <c r="NY43" s="274"/>
      <c r="NZ43" s="274"/>
      <c r="OA43" s="274"/>
      <c r="OC43" s="245"/>
      <c r="OD43" s="245"/>
      <c r="OE43" s="245"/>
      <c r="OF43" s="245"/>
      <c r="OG43" s="245"/>
      <c r="OH43" s="245"/>
      <c r="OI43" s="245"/>
      <c r="OJ43" s="245"/>
      <c r="OK43" s="254"/>
      <c r="OL43" s="254"/>
      <c r="OM43" s="254"/>
      <c r="ON43" s="254"/>
      <c r="OO43" s="254"/>
      <c r="OP43" s="292"/>
      <c r="OQ43" s="276"/>
      <c r="OR43" s="276"/>
      <c r="OS43" s="276"/>
      <c r="OT43" s="276"/>
      <c r="OU43" s="276"/>
      <c r="OV43" s="276"/>
      <c r="OW43" s="277"/>
      <c r="OX43" s="278"/>
      <c r="OY43" s="278"/>
      <c r="OZ43" s="278"/>
      <c r="PA43" s="278"/>
      <c r="PB43" s="278"/>
      <c r="PC43" s="230"/>
      <c r="PD43" s="274"/>
      <c r="PE43" s="274"/>
      <c r="PF43" s="274"/>
      <c r="PH43" s="245"/>
      <c r="PI43" s="245"/>
      <c r="PJ43" s="245"/>
      <c r="PK43" s="245"/>
      <c r="PL43" s="245"/>
      <c r="PM43" s="245"/>
      <c r="PN43" s="245"/>
      <c r="PO43" s="245"/>
      <c r="PP43" s="254"/>
      <c r="PQ43" s="254"/>
      <c r="PR43" s="254"/>
      <c r="PS43" s="254"/>
      <c r="PT43" s="254"/>
      <c r="PU43" s="292"/>
      <c r="PV43" s="279"/>
    </row>
    <row r="44" spans="2:438" ht="15.75" hidden="1" outlineLevel="1">
      <c r="B44" s="255">
        <v>6</v>
      </c>
      <c r="C44" s="256" t="s">
        <v>44</v>
      </c>
      <c r="D44" s="381"/>
      <c r="E44" s="400">
        <f>AW44+EQ44+IK44+ME44</f>
        <v>1.1588274950000002</v>
      </c>
      <c r="F44" s="400">
        <f>AX44+ER44+IL44+MF44</f>
        <v>1.1588274950000002</v>
      </c>
      <c r="G44" s="400">
        <f t="shared" ref="G44" si="444">E44-F44</f>
        <v>0</v>
      </c>
      <c r="H44" s="400">
        <f>AY44+ES44+IM44+MG44</f>
        <v>1.1588274950000002</v>
      </c>
      <c r="I44" s="400">
        <f t="shared" ref="I44" si="445">AZ44+ET44+IN44+MH44</f>
        <v>0</v>
      </c>
      <c r="J44" s="400">
        <f t="shared" ref="J44" si="446">BA44+EU44+IO44+MI44</f>
        <v>0</v>
      </c>
      <c r="K44" s="400">
        <f t="shared" ref="K44" si="447">BB44+EV44+IP44+MJ44</f>
        <v>0</v>
      </c>
      <c r="L44" s="400">
        <f t="shared" ref="L44" si="448">BC44+EW44+IQ44+MK44</f>
        <v>0</v>
      </c>
      <c r="M44" s="400">
        <f t="shared" ref="M44" si="449">BD44+EX44+IR44+ML44</f>
        <v>0</v>
      </c>
      <c r="N44" s="401"/>
      <c r="O44" s="402">
        <f t="shared" ref="O44" si="450">BF44+EZ44+IT44+MN44</f>
        <v>0</v>
      </c>
      <c r="P44" s="402">
        <f t="shared" ref="P44" si="451">BG44+FA44+IU44+MO44</f>
        <v>0</v>
      </c>
      <c r="Q44" s="402">
        <f t="shared" ref="Q44" si="452">BH44+FB44+IV44+MP44</f>
        <v>0</v>
      </c>
      <c r="R44" s="402">
        <f t="shared" ref="R44" si="453">BI44+FC44+IW44+MQ44</f>
        <v>0</v>
      </c>
      <c r="S44" s="402">
        <f t="shared" ref="S44" si="454">BJ44+FD44+IX44+MR44</f>
        <v>0</v>
      </c>
      <c r="T44" s="399"/>
      <c r="U44" s="403">
        <f>CD44+FX44+JR44+NL44</f>
        <v>0</v>
      </c>
      <c r="V44" s="402">
        <f t="shared" ref="V44" si="455">CE44+FY44+JS44+NM44</f>
        <v>0</v>
      </c>
      <c r="W44" s="402">
        <f t="shared" ref="W44" si="456">CF44+FZ44+JT44+NN44</f>
        <v>0</v>
      </c>
      <c r="X44" s="402">
        <f t="shared" ref="X44" si="457">CG44+GA44+JU44+NO44</f>
        <v>0</v>
      </c>
      <c r="Y44" s="402">
        <f t="shared" ref="Y44" si="458">CH44+GB44+JV44+NP44</f>
        <v>0</v>
      </c>
      <c r="Z44" s="402">
        <f t="shared" ref="Z44" si="459">CI44+GC44+JW44+NQ44</f>
        <v>0</v>
      </c>
      <c r="AA44" s="404"/>
      <c r="AB44" s="403">
        <f>CK44+GE44+JY44+NS44</f>
        <v>0</v>
      </c>
      <c r="AC44" s="403">
        <f t="shared" ref="AC44" si="460">CL44+GF44+JZ44+NT44</f>
        <v>0</v>
      </c>
      <c r="AD44" s="403">
        <f t="shared" ref="AD44" si="461">CM44+GG44+KA44+NU44</f>
        <v>0</v>
      </c>
      <c r="AE44" s="403">
        <f t="shared" ref="AE44" si="462">CN44+GH44+KB44+NV44</f>
        <v>0</v>
      </c>
      <c r="AF44" s="403">
        <f t="shared" ref="AF44" si="463">CO44+GI44+KC44+NW44</f>
        <v>0</v>
      </c>
      <c r="AG44" s="405"/>
      <c r="AH44" s="403">
        <f>DI44+HC44+KW44+OQ44</f>
        <v>0</v>
      </c>
      <c r="AI44" s="402">
        <f t="shared" ref="AI44" si="464">DJ44+HD44+KX44+OR44</f>
        <v>0</v>
      </c>
      <c r="AJ44" s="402">
        <f t="shared" ref="AJ44" si="465">DK44+HE44+KY44+OS44</f>
        <v>0</v>
      </c>
      <c r="AK44" s="402">
        <f t="shared" ref="AK44" si="466">DL44+HF44+KZ44+OT44</f>
        <v>0</v>
      </c>
      <c r="AL44" s="402">
        <f t="shared" ref="AL44" si="467">DM44+HG44+LA44+OU44</f>
        <v>0</v>
      </c>
      <c r="AM44" s="402">
        <f t="shared" ref="AM44" si="468">DN44+HH44+LB44+OV44</f>
        <v>0</v>
      </c>
      <c r="AN44" s="404"/>
      <c r="AO44" s="403">
        <f t="shared" ref="AO44" si="469">DP44+HJ44+LD44+OX44</f>
        <v>0</v>
      </c>
      <c r="AP44" s="403">
        <f t="shared" ref="AP44" si="470">DQ44+HK44+LE44+OY44</f>
        <v>0</v>
      </c>
      <c r="AQ44" s="403">
        <f t="shared" ref="AQ44" si="471">DR44+HL44+LF44+OZ44</f>
        <v>0</v>
      </c>
      <c r="AR44" s="403">
        <f t="shared" ref="AR44" si="472">DS44+HM44+LG44+PA44</f>
        <v>0</v>
      </c>
      <c r="AS44" s="403">
        <f t="shared" ref="AS44" si="473">DT44+HN44+LH44+PB44</f>
        <v>0</v>
      </c>
      <c r="AT44" s="230"/>
      <c r="AU44" s="257">
        <v>0.05</v>
      </c>
      <c r="AV44" s="257"/>
      <c r="AW44" s="358">
        <f>AU44*($AU$4*'BOQ COST'!$E$4)</f>
        <v>1.1445000000000001</v>
      </c>
      <c r="AX44" s="358">
        <f>AY44+BF44+CK44+DP44</f>
        <v>1.1445000000000001</v>
      </c>
      <c r="AY44" s="359">
        <f>AW44</f>
        <v>1.1445000000000001</v>
      </c>
      <c r="AZ44" s="259"/>
      <c r="BA44" s="259"/>
      <c r="BB44" s="359">
        <f t="shared" ref="BB44:BD44" si="474">SUM(BB45:BB48)</f>
        <v>0</v>
      </c>
      <c r="BC44" s="359">
        <f t="shared" si="474"/>
        <v>0</v>
      </c>
      <c r="BD44" s="359">
        <f t="shared" si="474"/>
        <v>0</v>
      </c>
      <c r="BE44" s="260"/>
      <c r="BF44" s="359">
        <f>AZ44</f>
        <v>0</v>
      </c>
      <c r="BG44" s="359">
        <f>BF44</f>
        <v>0</v>
      </c>
      <c r="BH44" s="359">
        <f t="shared" ref="BH44:BJ44" si="475">SUM(BH45:BH50)</f>
        <v>0</v>
      </c>
      <c r="BI44" s="359">
        <f t="shared" si="475"/>
        <v>0</v>
      </c>
      <c r="BJ44" s="359">
        <f t="shared" si="475"/>
        <v>0</v>
      </c>
      <c r="BK44" s="216"/>
      <c r="BL44" s="422"/>
      <c r="BM44" s="422"/>
      <c r="BN44" s="422"/>
      <c r="BO44" s="359">
        <f t="shared" ref="BO44:BV44" si="476">SUM(BO45:BO50)</f>
        <v>0</v>
      </c>
      <c r="BP44" s="435">
        <f t="shared" si="476"/>
        <v>0</v>
      </c>
      <c r="BQ44" s="435">
        <f t="shared" si="476"/>
        <v>0</v>
      </c>
      <c r="BR44" s="435">
        <f t="shared" si="476"/>
        <v>0</v>
      </c>
      <c r="BS44" s="435">
        <f t="shared" si="476"/>
        <v>0</v>
      </c>
      <c r="BT44" s="435">
        <f t="shared" si="476"/>
        <v>0</v>
      </c>
      <c r="BU44" s="435">
        <f t="shared" si="476"/>
        <v>0</v>
      </c>
      <c r="BV44" s="435">
        <f t="shared" si="476"/>
        <v>0</v>
      </c>
      <c r="BW44" s="263"/>
      <c r="BX44" s="294"/>
      <c r="BY44" s="294"/>
      <c r="BZ44" s="294"/>
      <c r="CA44" s="294"/>
      <c r="CB44" s="294"/>
      <c r="CC44" s="294"/>
      <c r="CD44" s="262"/>
      <c r="CE44" s="359">
        <f>CC44</f>
        <v>0</v>
      </c>
      <c r="CF44" s="359">
        <f>CE44</f>
        <v>0</v>
      </c>
      <c r="CG44" s="359">
        <f t="shared" ref="CG44:CI44" si="477">SUM(CG45:CG50)</f>
        <v>0</v>
      </c>
      <c r="CH44" s="359">
        <f t="shared" si="477"/>
        <v>0</v>
      </c>
      <c r="CI44" s="359">
        <f t="shared" si="477"/>
        <v>0</v>
      </c>
      <c r="CJ44" s="263"/>
      <c r="CK44" s="265"/>
      <c r="CL44" s="265"/>
      <c r="CM44" s="295"/>
      <c r="CN44" s="295"/>
      <c r="CO44" s="295"/>
      <c r="CP44" s="230"/>
      <c r="CQ44" s="422"/>
      <c r="CR44" s="422"/>
      <c r="CS44" s="422"/>
      <c r="CT44" s="359">
        <f t="shared" ref="CT44:DA44" si="478">SUM(CT45:CT50)</f>
        <v>0</v>
      </c>
      <c r="CU44" s="435">
        <f t="shared" si="478"/>
        <v>0</v>
      </c>
      <c r="CV44" s="435">
        <f t="shared" si="478"/>
        <v>0</v>
      </c>
      <c r="CW44" s="435">
        <f t="shared" si="478"/>
        <v>0</v>
      </c>
      <c r="CX44" s="435">
        <f t="shared" si="478"/>
        <v>0</v>
      </c>
      <c r="CY44" s="435">
        <f t="shared" si="478"/>
        <v>0</v>
      </c>
      <c r="CZ44" s="435">
        <f t="shared" si="478"/>
        <v>0</v>
      </c>
      <c r="DA44" s="435">
        <f t="shared" si="478"/>
        <v>0</v>
      </c>
      <c r="DB44" s="263"/>
      <c r="DC44" s="294"/>
      <c r="DD44" s="294"/>
      <c r="DE44" s="294"/>
      <c r="DF44" s="294"/>
      <c r="DG44" s="294"/>
      <c r="DH44" s="266"/>
      <c r="DI44" s="262"/>
      <c r="DJ44" s="359">
        <f>DH44</f>
        <v>0</v>
      </c>
      <c r="DK44" s="359">
        <f>DJ44</f>
        <v>0</v>
      </c>
      <c r="DL44" s="359">
        <f t="shared" ref="DL44:DN44" si="479">SUM(DL45:DL50)</f>
        <v>0</v>
      </c>
      <c r="DM44" s="359">
        <f t="shared" si="479"/>
        <v>0</v>
      </c>
      <c r="DN44" s="359">
        <f t="shared" si="479"/>
        <v>0</v>
      </c>
      <c r="DO44" s="263"/>
      <c r="DP44" s="265"/>
      <c r="DQ44" s="265"/>
      <c r="DR44" s="295"/>
      <c r="DS44" s="295"/>
      <c r="DT44" s="295"/>
      <c r="DU44" s="230"/>
      <c r="DV44" s="422"/>
      <c r="DW44" s="422"/>
      <c r="DX44" s="422"/>
      <c r="DY44" s="359">
        <f t="shared" ref="DY44:EF44" si="480">SUM(DY45:DY50)</f>
        <v>0</v>
      </c>
      <c r="DZ44" s="435">
        <f t="shared" si="480"/>
        <v>0</v>
      </c>
      <c r="EA44" s="435">
        <f t="shared" si="480"/>
        <v>0</v>
      </c>
      <c r="EB44" s="435">
        <f t="shared" si="480"/>
        <v>0</v>
      </c>
      <c r="EC44" s="435">
        <f t="shared" si="480"/>
        <v>0</v>
      </c>
      <c r="ED44" s="435">
        <f t="shared" si="480"/>
        <v>0</v>
      </c>
      <c r="EE44" s="435">
        <f t="shared" si="480"/>
        <v>0</v>
      </c>
      <c r="EF44" s="435">
        <f t="shared" si="480"/>
        <v>0</v>
      </c>
      <c r="EG44" s="263"/>
      <c r="EH44" s="294"/>
      <c r="EI44" s="294"/>
      <c r="EJ44" s="294"/>
      <c r="EK44" s="294"/>
      <c r="EL44" s="294"/>
      <c r="EM44" s="266"/>
      <c r="EN44" s="266"/>
      <c r="EO44" s="257"/>
      <c r="EP44" s="257"/>
      <c r="EQ44" s="258"/>
      <c r="ER44" s="358">
        <f>ES44+EZ44+GE44+HJ44</f>
        <v>0</v>
      </c>
      <c r="ES44" s="259"/>
      <c r="ET44" s="359">
        <f>EQ44</f>
        <v>0</v>
      </c>
      <c r="EU44" s="359">
        <f>ET44</f>
        <v>0</v>
      </c>
      <c r="EV44" s="359">
        <f t="shared" ref="EV44:EX44" si="481">SUM(EV45:EV50)</f>
        <v>0</v>
      </c>
      <c r="EW44" s="359">
        <f t="shared" si="481"/>
        <v>0</v>
      </c>
      <c r="EX44" s="359">
        <f t="shared" si="481"/>
        <v>0</v>
      </c>
      <c r="EY44" s="260"/>
      <c r="EZ44" s="261"/>
      <c r="FA44" s="261"/>
      <c r="FB44" s="293"/>
      <c r="FC44" s="293"/>
      <c r="FD44" s="293"/>
      <c r="FE44" s="216"/>
      <c r="FF44" s="422"/>
      <c r="FG44" s="422"/>
      <c r="FH44" s="422"/>
      <c r="FI44" s="422">
        <f t="shared" ref="FI44:FP44" si="482">SUM(FI45:FI50)</f>
        <v>0</v>
      </c>
      <c r="FJ44" s="359">
        <f t="shared" si="482"/>
        <v>0</v>
      </c>
      <c r="FK44" s="359">
        <f t="shared" si="482"/>
        <v>0</v>
      </c>
      <c r="FL44" s="359">
        <f t="shared" si="482"/>
        <v>0</v>
      </c>
      <c r="FM44" s="359">
        <f t="shared" si="482"/>
        <v>0</v>
      </c>
      <c r="FN44" s="359">
        <f t="shared" si="482"/>
        <v>0</v>
      </c>
      <c r="FO44" s="359">
        <f t="shared" si="482"/>
        <v>0</v>
      </c>
      <c r="FP44" s="359">
        <f t="shared" si="482"/>
        <v>0</v>
      </c>
      <c r="FQ44" s="263"/>
      <c r="FR44" s="294"/>
      <c r="FS44" s="294"/>
      <c r="FT44" s="294"/>
      <c r="FU44" s="294"/>
      <c r="FV44" s="294"/>
      <c r="FW44" s="294"/>
      <c r="FX44" s="262"/>
      <c r="FY44" s="359">
        <f>FW44</f>
        <v>0</v>
      </c>
      <c r="FZ44" s="359">
        <f>FY44</f>
        <v>0</v>
      </c>
      <c r="GA44" s="359">
        <f t="shared" ref="GA44:GC44" si="483">SUM(GA45:GA50)</f>
        <v>0</v>
      </c>
      <c r="GB44" s="359">
        <f t="shared" si="483"/>
        <v>0</v>
      </c>
      <c r="GC44" s="359">
        <f t="shared" si="483"/>
        <v>0</v>
      </c>
      <c r="GD44" s="263"/>
      <c r="GE44" s="265"/>
      <c r="GF44" s="265"/>
      <c r="GG44" s="295"/>
      <c r="GH44" s="295"/>
      <c r="GI44" s="295"/>
      <c r="GJ44" s="230"/>
      <c r="GK44" s="262"/>
      <c r="GL44" s="262"/>
      <c r="GM44" s="262"/>
      <c r="GN44" s="359">
        <f t="shared" ref="GN44:GU44" si="484">SUM(GN45:GN50)</f>
        <v>0</v>
      </c>
      <c r="GO44" s="359">
        <f t="shared" si="484"/>
        <v>0</v>
      </c>
      <c r="GP44" s="359">
        <f t="shared" si="484"/>
        <v>0</v>
      </c>
      <c r="GQ44" s="359">
        <f t="shared" si="484"/>
        <v>0</v>
      </c>
      <c r="GR44" s="359">
        <f t="shared" si="484"/>
        <v>0</v>
      </c>
      <c r="GS44" s="359">
        <f t="shared" si="484"/>
        <v>0</v>
      </c>
      <c r="GT44" s="359">
        <f t="shared" si="484"/>
        <v>0</v>
      </c>
      <c r="GU44" s="359">
        <f t="shared" si="484"/>
        <v>0</v>
      </c>
      <c r="GV44" s="263"/>
      <c r="GW44" s="294"/>
      <c r="GX44" s="294"/>
      <c r="GY44" s="294"/>
      <c r="GZ44" s="294"/>
      <c r="HA44" s="294"/>
      <c r="HB44" s="266"/>
      <c r="HC44" s="262"/>
      <c r="HD44" s="359">
        <f>HB44</f>
        <v>0</v>
      </c>
      <c r="HE44" s="359">
        <f>HD44</f>
        <v>0</v>
      </c>
      <c r="HF44" s="359">
        <f t="shared" ref="HF44:HH44" si="485">SUM(HF45:HF50)</f>
        <v>0</v>
      </c>
      <c r="HG44" s="359">
        <f t="shared" si="485"/>
        <v>0</v>
      </c>
      <c r="HH44" s="359">
        <f t="shared" si="485"/>
        <v>0</v>
      </c>
      <c r="HI44" s="263"/>
      <c r="HJ44" s="265"/>
      <c r="HK44" s="265"/>
      <c r="HL44" s="295"/>
      <c r="HM44" s="295"/>
      <c r="HN44" s="295"/>
      <c r="HO44" s="230"/>
      <c r="HP44" s="262"/>
      <c r="HQ44" s="262"/>
      <c r="HR44" s="262"/>
      <c r="HS44" s="359">
        <f t="shared" ref="HS44:HZ44" si="486">SUM(HS45:HS50)</f>
        <v>0</v>
      </c>
      <c r="HT44" s="359">
        <f t="shared" si="486"/>
        <v>0</v>
      </c>
      <c r="HU44" s="359">
        <f t="shared" si="486"/>
        <v>0</v>
      </c>
      <c r="HV44" s="359">
        <f t="shared" si="486"/>
        <v>0</v>
      </c>
      <c r="HW44" s="359">
        <f t="shared" si="486"/>
        <v>0</v>
      </c>
      <c r="HX44" s="359">
        <f t="shared" si="486"/>
        <v>0</v>
      </c>
      <c r="HY44" s="359">
        <f t="shared" si="486"/>
        <v>0</v>
      </c>
      <c r="HZ44" s="359">
        <f t="shared" si="486"/>
        <v>0</v>
      </c>
      <c r="IA44" s="263"/>
      <c r="IB44" s="294"/>
      <c r="IC44" s="294"/>
      <c r="ID44" s="294"/>
      <c r="IE44" s="294"/>
      <c r="IF44" s="294"/>
      <c r="IG44" s="266"/>
      <c r="IH44" s="266"/>
      <c r="II44" s="257">
        <v>0</v>
      </c>
      <c r="IJ44" s="257"/>
      <c r="IK44" s="358">
        <f>II44*($II$4*'BOQ COST'!$G$4)</f>
        <v>0</v>
      </c>
      <c r="IL44" s="358">
        <f>IM44+IT44+JY44+LD44</f>
        <v>0</v>
      </c>
      <c r="IM44" s="259"/>
      <c r="IN44" s="359">
        <f>IK44</f>
        <v>0</v>
      </c>
      <c r="IO44" s="359">
        <f>IN44</f>
        <v>0</v>
      </c>
      <c r="IP44" s="359">
        <f t="shared" ref="IP44:IR44" si="487">SUM(IP45:IP50)</f>
        <v>0</v>
      </c>
      <c r="IQ44" s="359">
        <f t="shared" si="487"/>
        <v>0</v>
      </c>
      <c r="IR44" s="359">
        <f t="shared" si="487"/>
        <v>0</v>
      </c>
      <c r="IS44" s="260"/>
      <c r="IT44" s="359">
        <f>IQ44</f>
        <v>0</v>
      </c>
      <c r="IU44" s="359">
        <f>IT44</f>
        <v>0</v>
      </c>
      <c r="IV44" s="359">
        <f t="shared" ref="IV44:IX44" si="488">SUM(IV45:IV50)</f>
        <v>0</v>
      </c>
      <c r="IW44" s="359">
        <f t="shared" si="488"/>
        <v>0</v>
      </c>
      <c r="IX44" s="359">
        <f t="shared" si="488"/>
        <v>0</v>
      </c>
      <c r="IY44" s="230"/>
      <c r="IZ44" s="262"/>
      <c r="JA44" s="262"/>
      <c r="JB44" s="262"/>
      <c r="JC44" s="359">
        <f t="shared" ref="JC44:JJ44" si="489">SUM(JC45:JC50)</f>
        <v>0</v>
      </c>
      <c r="JD44" s="359">
        <f t="shared" si="489"/>
        <v>0</v>
      </c>
      <c r="JE44" s="359">
        <f t="shared" si="489"/>
        <v>0</v>
      </c>
      <c r="JF44" s="359">
        <f t="shared" si="489"/>
        <v>0</v>
      </c>
      <c r="JG44" s="359">
        <f t="shared" si="489"/>
        <v>0</v>
      </c>
      <c r="JH44" s="359">
        <f t="shared" si="489"/>
        <v>0</v>
      </c>
      <c r="JI44" s="359">
        <f t="shared" si="489"/>
        <v>0</v>
      </c>
      <c r="JJ44" s="359">
        <f t="shared" si="489"/>
        <v>0</v>
      </c>
      <c r="JK44" s="263"/>
      <c r="JL44" s="294"/>
      <c r="JM44" s="294"/>
      <c r="JN44" s="294"/>
      <c r="JO44" s="294"/>
      <c r="JP44" s="294"/>
      <c r="JQ44" s="294"/>
      <c r="JR44" s="262"/>
      <c r="JS44" s="359">
        <f>JQ44</f>
        <v>0</v>
      </c>
      <c r="JT44" s="359">
        <f>JS44</f>
        <v>0</v>
      </c>
      <c r="JU44" s="359">
        <f t="shared" ref="JU44:JW44" si="490">SUM(JU45:JU50)</f>
        <v>0</v>
      </c>
      <c r="JV44" s="359">
        <f t="shared" si="490"/>
        <v>0</v>
      </c>
      <c r="JW44" s="359">
        <f t="shared" si="490"/>
        <v>0</v>
      </c>
      <c r="JX44" s="263"/>
      <c r="JY44" s="265"/>
      <c r="JZ44" s="265"/>
      <c r="KA44" s="295"/>
      <c r="KB44" s="295"/>
      <c r="KC44" s="295"/>
      <c r="KD44" s="230"/>
      <c r="KE44" s="262"/>
      <c r="KF44" s="262"/>
      <c r="KG44" s="262"/>
      <c r="KH44" s="359">
        <f t="shared" ref="KH44:KO44" si="491">SUM(KH45:KH50)</f>
        <v>0</v>
      </c>
      <c r="KI44" s="359">
        <f t="shared" si="491"/>
        <v>0</v>
      </c>
      <c r="KJ44" s="359">
        <f t="shared" si="491"/>
        <v>0</v>
      </c>
      <c r="KK44" s="359">
        <f t="shared" si="491"/>
        <v>0</v>
      </c>
      <c r="KL44" s="359">
        <f t="shared" si="491"/>
        <v>0</v>
      </c>
      <c r="KM44" s="359">
        <f t="shared" si="491"/>
        <v>0</v>
      </c>
      <c r="KN44" s="359">
        <f t="shared" si="491"/>
        <v>0</v>
      </c>
      <c r="KO44" s="359">
        <f t="shared" si="491"/>
        <v>0</v>
      </c>
      <c r="KP44" s="263"/>
      <c r="KQ44" s="294"/>
      <c r="KR44" s="294"/>
      <c r="KS44" s="294"/>
      <c r="KT44" s="294"/>
      <c r="KU44" s="294"/>
      <c r="KV44" s="266"/>
      <c r="KW44" s="262"/>
      <c r="KX44" s="359">
        <f>KV44</f>
        <v>0</v>
      </c>
      <c r="KY44" s="359">
        <f>KX44</f>
        <v>0</v>
      </c>
      <c r="KZ44" s="359">
        <f t="shared" ref="KZ44:LB44" si="492">SUM(KZ45:KZ50)</f>
        <v>0</v>
      </c>
      <c r="LA44" s="359">
        <f t="shared" si="492"/>
        <v>0</v>
      </c>
      <c r="LB44" s="359">
        <f t="shared" si="492"/>
        <v>0</v>
      </c>
      <c r="LC44" s="263"/>
      <c r="LD44" s="265"/>
      <c r="LE44" s="265"/>
      <c r="LF44" s="295"/>
      <c r="LG44" s="295"/>
      <c r="LH44" s="295"/>
      <c r="LI44" s="230"/>
      <c r="LJ44" s="262"/>
      <c r="LK44" s="262"/>
      <c r="LL44" s="262"/>
      <c r="LM44" s="359">
        <f t="shared" ref="LM44:LT44" si="493">SUM(LM45:LM50)</f>
        <v>0</v>
      </c>
      <c r="LN44" s="359">
        <f t="shared" si="493"/>
        <v>0</v>
      </c>
      <c r="LO44" s="359">
        <f t="shared" si="493"/>
        <v>0</v>
      </c>
      <c r="LP44" s="359">
        <f t="shared" si="493"/>
        <v>0</v>
      </c>
      <c r="LQ44" s="359">
        <f t="shared" si="493"/>
        <v>0</v>
      </c>
      <c r="LR44" s="359">
        <f t="shared" si="493"/>
        <v>0</v>
      </c>
      <c r="LS44" s="359">
        <f t="shared" si="493"/>
        <v>0</v>
      </c>
      <c r="LT44" s="359">
        <f t="shared" si="493"/>
        <v>0</v>
      </c>
      <c r="LU44" s="263"/>
      <c r="LV44" s="294"/>
      <c r="LW44" s="294"/>
      <c r="LX44" s="294"/>
      <c r="LY44" s="294"/>
      <c r="LZ44" s="294"/>
      <c r="MA44" s="266"/>
      <c r="MB44" s="266"/>
      <c r="MC44" s="257">
        <v>0.05</v>
      </c>
      <c r="MD44" s="257"/>
      <c r="ME44" s="358">
        <f>MC44*($MC$4*'BOQ COST'!$H$4)</f>
        <v>1.4327495000000003E-2</v>
      </c>
      <c r="MF44" s="358">
        <f>MG44+MN44+NS44+OX44</f>
        <v>1.4327495000000003E-2</v>
      </c>
      <c r="MG44" s="359">
        <f>ME44</f>
        <v>1.4327495000000003E-2</v>
      </c>
      <c r="MH44" s="259"/>
      <c r="MI44" s="259"/>
      <c r="MJ44" s="359">
        <f t="shared" ref="MJ44:ML44" si="494">SUM(MJ45:MJ48)</f>
        <v>0</v>
      </c>
      <c r="MK44" s="359">
        <f t="shared" si="494"/>
        <v>0</v>
      </c>
      <c r="ML44" s="359">
        <f t="shared" si="494"/>
        <v>0</v>
      </c>
      <c r="MM44" s="260"/>
      <c r="MN44" s="359">
        <f>MH44</f>
        <v>0</v>
      </c>
      <c r="MO44" s="359">
        <f>MN44</f>
        <v>0</v>
      </c>
      <c r="MP44" s="359">
        <f t="shared" ref="MP44" si="495">SUM(MP51:MP53)</f>
        <v>0</v>
      </c>
      <c r="MQ44" s="359">
        <f t="shared" ref="MQ44:MR44" si="496">SUM(MQ45:MQ50)</f>
        <v>0</v>
      </c>
      <c r="MR44" s="359">
        <f t="shared" si="496"/>
        <v>0</v>
      </c>
      <c r="MS44" s="230"/>
      <c r="MT44" s="262"/>
      <c r="MU44" s="262"/>
      <c r="MV44" s="262"/>
      <c r="MW44" s="359">
        <f t="shared" ref="MW44:ND44" si="497">SUM(MW45:MW50)</f>
        <v>0</v>
      </c>
      <c r="MX44" s="359">
        <f t="shared" si="497"/>
        <v>0</v>
      </c>
      <c r="MY44" s="359">
        <f t="shared" si="497"/>
        <v>0</v>
      </c>
      <c r="MZ44" s="359">
        <f t="shared" si="497"/>
        <v>0</v>
      </c>
      <c r="NA44" s="359">
        <f t="shared" si="497"/>
        <v>0</v>
      </c>
      <c r="NB44" s="359">
        <f t="shared" si="497"/>
        <v>0</v>
      </c>
      <c r="NC44" s="359">
        <f t="shared" si="497"/>
        <v>0</v>
      </c>
      <c r="ND44" s="359">
        <f t="shared" si="497"/>
        <v>0</v>
      </c>
      <c r="NE44" s="263"/>
      <c r="NF44" s="294"/>
      <c r="NG44" s="294"/>
      <c r="NH44" s="294"/>
      <c r="NI44" s="294"/>
      <c r="NJ44" s="294"/>
      <c r="NK44" s="294"/>
      <c r="NL44" s="262"/>
      <c r="NM44" s="359">
        <f>NK44</f>
        <v>0</v>
      </c>
      <c r="NN44" s="359">
        <f>NM44</f>
        <v>0</v>
      </c>
      <c r="NO44" s="359">
        <f t="shared" ref="NO44:NQ44" si="498">SUM(NO45:NO50)</f>
        <v>0</v>
      </c>
      <c r="NP44" s="359">
        <f t="shared" si="498"/>
        <v>0</v>
      </c>
      <c r="NQ44" s="359">
        <f t="shared" si="498"/>
        <v>0</v>
      </c>
      <c r="NR44" s="263"/>
      <c r="NS44" s="265"/>
      <c r="NT44" s="265"/>
      <c r="NU44" s="295"/>
      <c r="NV44" s="295"/>
      <c r="NW44" s="295"/>
      <c r="NX44" s="230"/>
      <c r="NY44" s="262"/>
      <c r="NZ44" s="262"/>
      <c r="OA44" s="262"/>
      <c r="OB44" s="359">
        <f t="shared" ref="OB44:OI44" si="499">SUM(OB45:OB50)</f>
        <v>0</v>
      </c>
      <c r="OC44" s="359">
        <f t="shared" si="499"/>
        <v>0</v>
      </c>
      <c r="OD44" s="359">
        <f t="shared" si="499"/>
        <v>0</v>
      </c>
      <c r="OE44" s="359">
        <f t="shared" si="499"/>
        <v>0</v>
      </c>
      <c r="OF44" s="359">
        <f t="shared" si="499"/>
        <v>0</v>
      </c>
      <c r="OG44" s="359">
        <f t="shared" si="499"/>
        <v>0</v>
      </c>
      <c r="OH44" s="359">
        <f t="shared" si="499"/>
        <v>0</v>
      </c>
      <c r="OI44" s="359">
        <f t="shared" si="499"/>
        <v>0</v>
      </c>
      <c r="OJ44" s="263"/>
      <c r="OK44" s="294"/>
      <c r="OL44" s="294"/>
      <c r="OM44" s="294"/>
      <c r="ON44" s="294"/>
      <c r="OO44" s="294"/>
      <c r="OP44" s="266"/>
      <c r="OQ44" s="262"/>
      <c r="OR44" s="359">
        <f>OP44</f>
        <v>0</v>
      </c>
      <c r="OS44" s="359">
        <f>OR44</f>
        <v>0</v>
      </c>
      <c r="OT44" s="359">
        <f t="shared" ref="OT44:OV44" si="500">SUM(OT45:OT50)</f>
        <v>0</v>
      </c>
      <c r="OU44" s="359">
        <f t="shared" si="500"/>
        <v>0</v>
      </c>
      <c r="OV44" s="359">
        <f t="shared" si="500"/>
        <v>0</v>
      </c>
      <c r="OW44" s="263"/>
      <c r="OX44" s="265"/>
      <c r="OY44" s="265"/>
      <c r="OZ44" s="295"/>
      <c r="PA44" s="295"/>
      <c r="PB44" s="295"/>
      <c r="PC44" s="230"/>
      <c r="PD44" s="262"/>
      <c r="PE44" s="262"/>
      <c r="PF44" s="262"/>
      <c r="PG44" s="359">
        <f t="shared" ref="PG44:PN44" si="501">SUM(PG45:PG50)</f>
        <v>0</v>
      </c>
      <c r="PH44" s="359">
        <f t="shared" si="501"/>
        <v>0</v>
      </c>
      <c r="PI44" s="359">
        <f t="shared" si="501"/>
        <v>0</v>
      </c>
      <c r="PJ44" s="359">
        <f t="shared" si="501"/>
        <v>0</v>
      </c>
      <c r="PK44" s="359">
        <f t="shared" si="501"/>
        <v>0</v>
      </c>
      <c r="PL44" s="359">
        <f t="shared" si="501"/>
        <v>0</v>
      </c>
      <c r="PM44" s="359">
        <f t="shared" si="501"/>
        <v>0</v>
      </c>
      <c r="PN44" s="359">
        <f t="shared" si="501"/>
        <v>0</v>
      </c>
      <c r="PO44" s="263"/>
      <c r="PP44" s="294"/>
      <c r="PQ44" s="294"/>
      <c r="PR44" s="294"/>
      <c r="PS44" s="294"/>
      <c r="PT44" s="294"/>
      <c r="PU44" s="266"/>
      <c r="PV44" s="257"/>
    </row>
    <row r="45" spans="2:438" ht="11.85" hidden="1" customHeight="1" outlineLevel="2">
      <c r="B45" s="579">
        <v>1</v>
      </c>
      <c r="C45" s="201" t="s">
        <v>45</v>
      </c>
      <c r="H45" s="271"/>
      <c r="I45" s="271"/>
      <c r="J45" s="271"/>
      <c r="K45" s="271"/>
      <c r="L45" s="271"/>
      <c r="M45" s="271"/>
      <c r="N45" s="272"/>
      <c r="O45" s="273"/>
      <c r="P45" s="273"/>
      <c r="Q45" s="273"/>
      <c r="R45" s="273"/>
      <c r="S45" s="273"/>
      <c r="T45" s="216"/>
      <c r="U45" s="276"/>
      <c r="V45" s="276"/>
      <c r="W45" s="276"/>
      <c r="X45" s="276"/>
      <c r="Y45" s="276"/>
      <c r="Z45" s="276"/>
      <c r="AA45" s="277"/>
      <c r="AB45" s="278"/>
      <c r="AC45" s="278"/>
      <c r="AD45" s="278"/>
      <c r="AE45" s="278"/>
      <c r="AF45" s="278"/>
      <c r="AG45" s="245"/>
      <c r="AH45" s="276"/>
      <c r="AI45" s="276"/>
      <c r="AJ45" s="276"/>
      <c r="AK45" s="276"/>
      <c r="AL45" s="276"/>
      <c r="AM45" s="276"/>
      <c r="AN45" s="277"/>
      <c r="AO45" s="278"/>
      <c r="AP45" s="278"/>
      <c r="AQ45" s="278"/>
      <c r="AR45" s="278"/>
      <c r="AS45" s="278"/>
      <c r="AT45" s="230"/>
      <c r="AU45" s="279"/>
      <c r="AV45" s="269"/>
      <c r="AW45" s="270"/>
      <c r="AX45" s="270"/>
      <c r="AY45" s="271"/>
      <c r="AZ45" s="271"/>
      <c r="BA45" s="271"/>
      <c r="BB45" s="271"/>
      <c r="BC45" s="271"/>
      <c r="BD45" s="271"/>
      <c r="BE45" s="272"/>
      <c r="BF45" s="273"/>
      <c r="BG45" s="273"/>
      <c r="BH45" s="273"/>
      <c r="BI45" s="273"/>
      <c r="BJ45" s="273"/>
      <c r="BK45" s="216"/>
      <c r="BQ45" s="245"/>
      <c r="BR45" s="245"/>
      <c r="BS45" s="245"/>
      <c r="BT45" s="245"/>
      <c r="BU45" s="245"/>
      <c r="BV45" s="245"/>
      <c r="BW45" s="245"/>
      <c r="BX45" s="254"/>
      <c r="BY45" s="254"/>
      <c r="BZ45" s="254"/>
      <c r="CA45" s="254"/>
      <c r="CB45" s="254"/>
      <c r="CC45" s="254"/>
      <c r="CD45" s="276"/>
      <c r="CE45" s="276"/>
      <c r="CF45" s="276"/>
      <c r="CG45" s="276"/>
      <c r="CH45" s="276"/>
      <c r="CI45" s="276"/>
      <c r="CJ45" s="277"/>
      <c r="CK45" s="278"/>
      <c r="CL45" s="278"/>
      <c r="CM45" s="278"/>
      <c r="CN45" s="278"/>
      <c r="CO45" s="278"/>
      <c r="CP45" s="230"/>
      <c r="CV45" s="245"/>
      <c r="CW45" s="245"/>
      <c r="CX45" s="245"/>
      <c r="CY45" s="245"/>
      <c r="CZ45" s="245"/>
      <c r="DA45" s="245"/>
      <c r="DB45" s="245"/>
      <c r="DC45" s="254"/>
      <c r="DD45" s="254"/>
      <c r="DE45" s="254"/>
      <c r="DF45" s="254"/>
      <c r="DG45" s="254"/>
      <c r="DH45" s="245"/>
      <c r="DI45" s="276"/>
      <c r="DJ45" s="276"/>
      <c r="DK45" s="276"/>
      <c r="DL45" s="276"/>
      <c r="DM45" s="276"/>
      <c r="DN45" s="276"/>
      <c r="DO45" s="277"/>
      <c r="DP45" s="278"/>
      <c r="DQ45" s="278"/>
      <c r="DR45" s="278"/>
      <c r="DS45" s="278"/>
      <c r="DT45" s="278"/>
      <c r="DU45" s="230"/>
      <c r="EA45" s="245"/>
      <c r="EB45" s="245"/>
      <c r="EC45" s="245"/>
      <c r="ED45" s="245"/>
      <c r="EE45" s="245"/>
      <c r="EF45" s="245"/>
      <c r="EG45" s="245"/>
      <c r="EH45" s="254"/>
      <c r="EI45" s="254"/>
      <c r="EJ45" s="254"/>
      <c r="EK45" s="254"/>
      <c r="EL45" s="254"/>
      <c r="EM45" s="245"/>
      <c r="EN45" s="245"/>
      <c r="EO45" s="279"/>
      <c r="EP45" s="269"/>
      <c r="EQ45" s="270"/>
      <c r="ER45" s="270"/>
      <c r="ES45" s="271"/>
      <c r="ET45" s="271"/>
      <c r="EU45" s="271"/>
      <c r="EV45" s="271"/>
      <c r="EW45" s="271"/>
      <c r="EX45" s="271"/>
      <c r="EY45" s="272"/>
      <c r="EZ45" s="273"/>
      <c r="FA45" s="273"/>
      <c r="FB45" s="273"/>
      <c r="FC45" s="273"/>
      <c r="FD45" s="273"/>
      <c r="FE45" s="216"/>
      <c r="FK45" s="245"/>
      <c r="FL45" s="245"/>
      <c r="FM45" s="245"/>
      <c r="FN45" s="245"/>
      <c r="FO45" s="245"/>
      <c r="FP45" s="245"/>
      <c r="FQ45" s="245"/>
      <c r="FR45" s="254"/>
      <c r="FS45" s="254"/>
      <c r="FT45" s="254"/>
      <c r="FU45" s="254"/>
      <c r="FV45" s="254"/>
      <c r="FW45" s="254"/>
      <c r="FX45" s="276"/>
      <c r="FY45" s="276"/>
      <c r="FZ45" s="276"/>
      <c r="GA45" s="276"/>
      <c r="GB45" s="276"/>
      <c r="GC45" s="276"/>
      <c r="GD45" s="277"/>
      <c r="GE45" s="278"/>
      <c r="GF45" s="278"/>
      <c r="GG45" s="278"/>
      <c r="GH45" s="278"/>
      <c r="GI45" s="278"/>
      <c r="GJ45" s="230"/>
      <c r="GK45" s="274"/>
      <c r="GL45" s="274"/>
      <c r="GM45" s="274"/>
      <c r="GP45" s="245"/>
      <c r="GQ45" s="245"/>
      <c r="GR45" s="245"/>
      <c r="GS45" s="245"/>
      <c r="GT45" s="245"/>
      <c r="GU45" s="245"/>
      <c r="GV45" s="245"/>
      <c r="GW45" s="254"/>
      <c r="GX45" s="254"/>
      <c r="GY45" s="254"/>
      <c r="GZ45" s="254"/>
      <c r="HA45" s="254"/>
      <c r="HB45" s="245"/>
      <c r="HC45" s="276"/>
      <c r="HD45" s="276"/>
      <c r="HE45" s="276"/>
      <c r="HF45" s="276"/>
      <c r="HG45" s="276"/>
      <c r="HH45" s="276"/>
      <c r="HI45" s="277"/>
      <c r="HJ45" s="278"/>
      <c r="HK45" s="278"/>
      <c r="HL45" s="278"/>
      <c r="HM45" s="278"/>
      <c r="HN45" s="278"/>
      <c r="HO45" s="230"/>
      <c r="HP45" s="274"/>
      <c r="HQ45" s="274"/>
      <c r="HR45" s="274"/>
      <c r="HU45" s="245"/>
      <c r="HV45" s="245"/>
      <c r="HW45" s="245"/>
      <c r="HX45" s="245"/>
      <c r="HY45" s="245"/>
      <c r="HZ45" s="245"/>
      <c r="IA45" s="245"/>
      <c r="IB45" s="254"/>
      <c r="IC45" s="254"/>
      <c r="ID45" s="254"/>
      <c r="IE45" s="254"/>
      <c r="IF45" s="254"/>
      <c r="IG45" s="245"/>
      <c r="IH45" s="245"/>
      <c r="II45" s="279"/>
      <c r="IJ45" s="269"/>
      <c r="IK45" s="270"/>
      <c r="IL45" s="270"/>
      <c r="IM45" s="271"/>
      <c r="IN45" s="271"/>
      <c r="IO45" s="271"/>
      <c r="IP45" s="271"/>
      <c r="IQ45" s="271"/>
      <c r="IR45" s="271"/>
      <c r="IS45" s="272"/>
      <c r="IT45" s="271"/>
      <c r="IU45" s="271"/>
      <c r="IV45" s="271"/>
      <c r="IW45" s="271"/>
      <c r="IX45" s="271"/>
      <c r="IY45" s="230"/>
      <c r="IZ45" s="274"/>
      <c r="JA45" s="274"/>
      <c r="JB45" s="274"/>
      <c r="JE45" s="245"/>
      <c r="JF45" s="245"/>
      <c r="JG45" s="245"/>
      <c r="JH45" s="245"/>
      <c r="JI45" s="245"/>
      <c r="JJ45" s="245"/>
      <c r="JK45" s="245"/>
      <c r="JL45" s="254"/>
      <c r="JM45" s="254"/>
      <c r="JN45" s="254"/>
      <c r="JO45" s="254"/>
      <c r="JP45" s="254"/>
      <c r="JQ45" s="254"/>
      <c r="JR45" s="276"/>
      <c r="JS45" s="276"/>
      <c r="JT45" s="276"/>
      <c r="JU45" s="276"/>
      <c r="JV45" s="276"/>
      <c r="JW45" s="276"/>
      <c r="JX45" s="277"/>
      <c r="JY45" s="278"/>
      <c r="JZ45" s="278"/>
      <c r="KA45" s="278"/>
      <c r="KB45" s="278"/>
      <c r="KC45" s="278"/>
      <c r="KD45" s="230"/>
      <c r="KE45" s="274"/>
      <c r="KF45" s="274"/>
      <c r="KG45" s="274"/>
      <c r="KJ45" s="245"/>
      <c r="KK45" s="245"/>
      <c r="KL45" s="245"/>
      <c r="KM45" s="245"/>
      <c r="KN45" s="245"/>
      <c r="KO45" s="245"/>
      <c r="KP45" s="245"/>
      <c r="KQ45" s="254"/>
      <c r="KR45" s="254"/>
      <c r="KS45" s="254"/>
      <c r="KT45" s="254"/>
      <c r="KU45" s="254"/>
      <c r="KV45" s="245"/>
      <c r="KW45" s="276"/>
      <c r="KX45" s="276"/>
      <c r="KY45" s="276"/>
      <c r="KZ45" s="276"/>
      <c r="LA45" s="276"/>
      <c r="LB45" s="276"/>
      <c r="LC45" s="277"/>
      <c r="LD45" s="278"/>
      <c r="LE45" s="278"/>
      <c r="LF45" s="278"/>
      <c r="LG45" s="278"/>
      <c r="LH45" s="278"/>
      <c r="LI45" s="230"/>
      <c r="LJ45" s="274"/>
      <c r="LK45" s="274"/>
      <c r="LL45" s="274"/>
      <c r="LO45" s="245"/>
      <c r="LP45" s="245"/>
      <c r="LQ45" s="245"/>
      <c r="LR45" s="245"/>
      <c r="LS45" s="245"/>
      <c r="LT45" s="245"/>
      <c r="LU45" s="245"/>
      <c r="LV45" s="254"/>
      <c r="LW45" s="254"/>
      <c r="LX45" s="254"/>
      <c r="LY45" s="254"/>
      <c r="LZ45" s="254"/>
      <c r="MA45" s="245"/>
      <c r="MB45" s="245"/>
      <c r="MC45" s="279"/>
      <c r="MD45" s="269"/>
      <c r="ME45" s="270"/>
      <c r="MF45" s="270"/>
      <c r="MG45" s="271"/>
      <c r="MH45" s="271"/>
      <c r="MI45" s="271"/>
      <c r="MJ45" s="271"/>
      <c r="MK45" s="271"/>
      <c r="ML45" s="271"/>
      <c r="MM45" s="272"/>
      <c r="MN45" s="271"/>
      <c r="MO45" s="271"/>
      <c r="MP45" s="271"/>
      <c r="MQ45" s="271"/>
      <c r="MR45" s="271"/>
      <c r="MS45" s="230"/>
      <c r="MT45" s="274"/>
      <c r="MU45" s="274"/>
      <c r="MV45" s="274"/>
      <c r="MY45" s="245"/>
      <c r="MZ45" s="245"/>
      <c r="NA45" s="245"/>
      <c r="NB45" s="245"/>
      <c r="NC45" s="245"/>
      <c r="ND45" s="245"/>
      <c r="NE45" s="245"/>
      <c r="NF45" s="254"/>
      <c r="NG45" s="254"/>
      <c r="NH45" s="254"/>
      <c r="NI45" s="254"/>
      <c r="NJ45" s="254"/>
      <c r="NK45" s="254"/>
      <c r="NL45" s="276"/>
      <c r="NM45" s="276"/>
      <c r="NN45" s="276"/>
      <c r="NO45" s="276"/>
      <c r="NP45" s="276"/>
      <c r="NQ45" s="276"/>
      <c r="NR45" s="277"/>
      <c r="NS45" s="278"/>
      <c r="NT45" s="278"/>
      <c r="NU45" s="278"/>
      <c r="NV45" s="278"/>
      <c r="NW45" s="278"/>
      <c r="NX45" s="230"/>
      <c r="NY45" s="274"/>
      <c r="NZ45" s="274"/>
      <c r="OA45" s="274"/>
      <c r="OD45" s="245"/>
      <c r="OE45" s="245"/>
      <c r="OF45" s="245"/>
      <c r="OG45" s="245"/>
      <c r="OH45" s="245"/>
      <c r="OI45" s="245"/>
      <c r="OJ45" s="245"/>
      <c r="OK45" s="254"/>
      <c r="OL45" s="254"/>
      <c r="OM45" s="254"/>
      <c r="ON45" s="254"/>
      <c r="OO45" s="254"/>
      <c r="OP45" s="245"/>
      <c r="OQ45" s="276"/>
      <c r="OR45" s="276"/>
      <c r="OS45" s="276"/>
      <c r="OT45" s="276"/>
      <c r="OU45" s="276"/>
      <c r="OV45" s="276"/>
      <c r="OW45" s="277"/>
      <c r="OX45" s="278"/>
      <c r="OY45" s="278"/>
      <c r="OZ45" s="278"/>
      <c r="PA45" s="278"/>
      <c r="PB45" s="278"/>
      <c r="PC45" s="230"/>
      <c r="PD45" s="274"/>
      <c r="PE45" s="274"/>
      <c r="PF45" s="274"/>
      <c r="PI45" s="245"/>
      <c r="PJ45" s="245"/>
      <c r="PK45" s="245"/>
      <c r="PL45" s="245"/>
      <c r="PM45" s="245"/>
      <c r="PN45" s="245"/>
      <c r="PO45" s="245"/>
      <c r="PP45" s="254"/>
      <c r="PQ45" s="254"/>
      <c r="PR45" s="254"/>
      <c r="PS45" s="254"/>
      <c r="PT45" s="254"/>
      <c r="PU45" s="245"/>
      <c r="PV45" s="279"/>
    </row>
    <row r="46" spans="2:438" ht="11.85" hidden="1" customHeight="1" outlineLevel="2">
      <c r="B46" s="579">
        <v>2</v>
      </c>
      <c r="C46" s="201" t="s">
        <v>34</v>
      </c>
      <c r="H46" s="271"/>
      <c r="I46" s="271"/>
      <c r="J46" s="271"/>
      <c r="K46" s="271"/>
      <c r="L46" s="271"/>
      <c r="M46" s="271"/>
      <c r="N46" s="272"/>
      <c r="O46" s="273"/>
      <c r="P46" s="273"/>
      <c r="Q46" s="273"/>
      <c r="R46" s="273"/>
      <c r="S46" s="273"/>
      <c r="T46" s="216"/>
      <c r="U46" s="276"/>
      <c r="V46" s="276"/>
      <c r="W46" s="276"/>
      <c r="X46" s="276"/>
      <c r="Y46" s="276"/>
      <c r="Z46" s="276"/>
      <c r="AA46" s="277"/>
      <c r="AB46" s="278"/>
      <c r="AC46" s="278"/>
      <c r="AD46" s="278"/>
      <c r="AE46" s="278"/>
      <c r="AF46" s="278"/>
      <c r="AG46" s="245"/>
      <c r="AH46" s="276"/>
      <c r="AI46" s="276"/>
      <c r="AJ46" s="276"/>
      <c r="AK46" s="276"/>
      <c r="AL46" s="276"/>
      <c r="AM46" s="276"/>
      <c r="AN46" s="277"/>
      <c r="AO46" s="278"/>
      <c r="AP46" s="278"/>
      <c r="AQ46" s="278"/>
      <c r="AR46" s="278"/>
      <c r="AS46" s="278"/>
      <c r="AT46" s="230"/>
      <c r="AU46" s="279"/>
      <c r="AV46" s="269"/>
      <c r="AW46" s="270"/>
      <c r="AX46" s="270"/>
      <c r="AY46" s="271"/>
      <c r="AZ46" s="271"/>
      <c r="BA46" s="271"/>
      <c r="BB46" s="271"/>
      <c r="BC46" s="271"/>
      <c r="BD46" s="271"/>
      <c r="BE46" s="272"/>
      <c r="BF46" s="273"/>
      <c r="BG46" s="273"/>
      <c r="BH46" s="273"/>
      <c r="BI46" s="273"/>
      <c r="BJ46" s="273"/>
      <c r="BK46" s="216"/>
      <c r="BQ46" s="245"/>
      <c r="BR46" s="245"/>
      <c r="BS46" s="245"/>
      <c r="BT46" s="245"/>
      <c r="BU46" s="245"/>
      <c r="BV46" s="245"/>
      <c r="BW46" s="245"/>
      <c r="BX46" s="254"/>
      <c r="BY46" s="254"/>
      <c r="BZ46" s="254"/>
      <c r="CA46" s="254"/>
      <c r="CB46" s="254"/>
      <c r="CC46" s="254"/>
      <c r="CD46" s="276"/>
      <c r="CE46" s="276"/>
      <c r="CF46" s="276"/>
      <c r="CG46" s="276"/>
      <c r="CH46" s="276"/>
      <c r="CI46" s="276"/>
      <c r="CJ46" s="277"/>
      <c r="CK46" s="278"/>
      <c r="CL46" s="278"/>
      <c r="CM46" s="278"/>
      <c r="CN46" s="278"/>
      <c r="CO46" s="278"/>
      <c r="CP46" s="230"/>
      <c r="CV46" s="245"/>
      <c r="CW46" s="245"/>
      <c r="CX46" s="245"/>
      <c r="CY46" s="245"/>
      <c r="CZ46" s="245"/>
      <c r="DA46" s="245"/>
      <c r="DB46" s="245"/>
      <c r="DC46" s="254"/>
      <c r="DD46" s="254"/>
      <c r="DE46" s="254"/>
      <c r="DF46" s="254"/>
      <c r="DG46" s="254"/>
      <c r="DH46" s="245"/>
      <c r="DI46" s="276"/>
      <c r="DJ46" s="276"/>
      <c r="DK46" s="276"/>
      <c r="DL46" s="276"/>
      <c r="DM46" s="276"/>
      <c r="DN46" s="276"/>
      <c r="DO46" s="277"/>
      <c r="DP46" s="278"/>
      <c r="DQ46" s="278"/>
      <c r="DR46" s="278"/>
      <c r="DS46" s="278"/>
      <c r="DT46" s="278"/>
      <c r="DU46" s="230"/>
      <c r="EA46" s="245"/>
      <c r="EB46" s="245"/>
      <c r="EC46" s="245"/>
      <c r="ED46" s="245"/>
      <c r="EE46" s="245"/>
      <c r="EF46" s="245"/>
      <c r="EG46" s="245"/>
      <c r="EH46" s="254"/>
      <c r="EI46" s="254"/>
      <c r="EJ46" s="254"/>
      <c r="EK46" s="254"/>
      <c r="EL46" s="254"/>
      <c r="EM46" s="245"/>
      <c r="EN46" s="245"/>
      <c r="EO46" s="279"/>
      <c r="EP46" s="269"/>
      <c r="EQ46" s="270"/>
      <c r="ER46" s="270"/>
      <c r="ES46" s="271"/>
      <c r="ET46" s="271"/>
      <c r="EU46" s="271"/>
      <c r="EV46" s="271"/>
      <c r="EW46" s="271"/>
      <c r="EX46" s="271"/>
      <c r="EY46" s="272"/>
      <c r="EZ46" s="273"/>
      <c r="FA46" s="273"/>
      <c r="FB46" s="273"/>
      <c r="FC46" s="273"/>
      <c r="FD46" s="273"/>
      <c r="FE46" s="216"/>
      <c r="FK46" s="245"/>
      <c r="FL46" s="245"/>
      <c r="FM46" s="245"/>
      <c r="FN46" s="245"/>
      <c r="FO46" s="245"/>
      <c r="FP46" s="245"/>
      <c r="FQ46" s="245"/>
      <c r="FR46" s="254"/>
      <c r="FS46" s="254"/>
      <c r="FT46" s="254"/>
      <c r="FU46" s="254"/>
      <c r="FV46" s="254"/>
      <c r="FW46" s="254"/>
      <c r="FX46" s="276"/>
      <c r="FY46" s="276"/>
      <c r="FZ46" s="276"/>
      <c r="GA46" s="276"/>
      <c r="GB46" s="276"/>
      <c r="GC46" s="276"/>
      <c r="GD46" s="277"/>
      <c r="GE46" s="278"/>
      <c r="GF46" s="278"/>
      <c r="GG46" s="278"/>
      <c r="GH46" s="278"/>
      <c r="GI46" s="278"/>
      <c r="GJ46" s="230"/>
      <c r="GK46" s="274"/>
      <c r="GL46" s="274"/>
      <c r="GM46" s="274"/>
      <c r="GP46" s="245"/>
      <c r="GQ46" s="245"/>
      <c r="GR46" s="245"/>
      <c r="GS46" s="245"/>
      <c r="GT46" s="245"/>
      <c r="GU46" s="245"/>
      <c r="GV46" s="245"/>
      <c r="GW46" s="254"/>
      <c r="GX46" s="254"/>
      <c r="GY46" s="254"/>
      <c r="GZ46" s="254"/>
      <c r="HA46" s="254"/>
      <c r="HB46" s="245"/>
      <c r="HC46" s="276"/>
      <c r="HD46" s="276"/>
      <c r="HE46" s="276"/>
      <c r="HF46" s="276"/>
      <c r="HG46" s="276"/>
      <c r="HH46" s="276"/>
      <c r="HI46" s="277"/>
      <c r="HJ46" s="278"/>
      <c r="HK46" s="278"/>
      <c r="HL46" s="278"/>
      <c r="HM46" s="278"/>
      <c r="HN46" s="278"/>
      <c r="HO46" s="230"/>
      <c r="HP46" s="274"/>
      <c r="HQ46" s="274"/>
      <c r="HR46" s="274"/>
      <c r="HU46" s="245"/>
      <c r="HV46" s="245"/>
      <c r="HW46" s="245"/>
      <c r="HX46" s="245"/>
      <c r="HY46" s="245"/>
      <c r="HZ46" s="245"/>
      <c r="IA46" s="245"/>
      <c r="IB46" s="254"/>
      <c r="IC46" s="254"/>
      <c r="ID46" s="254"/>
      <c r="IE46" s="254"/>
      <c r="IF46" s="254"/>
      <c r="IG46" s="245"/>
      <c r="IH46" s="245"/>
      <c r="II46" s="279"/>
      <c r="IJ46" s="269"/>
      <c r="IK46" s="270"/>
      <c r="IL46" s="270"/>
      <c r="IM46" s="271"/>
      <c r="IN46" s="271"/>
      <c r="IO46" s="271"/>
      <c r="IP46" s="271"/>
      <c r="IQ46" s="271"/>
      <c r="IR46" s="271"/>
      <c r="IS46" s="272"/>
      <c r="IT46" s="271"/>
      <c r="IU46" s="271"/>
      <c r="IV46" s="271"/>
      <c r="IW46" s="271"/>
      <c r="IX46" s="271"/>
      <c r="IY46" s="230"/>
      <c r="IZ46" s="274"/>
      <c r="JA46" s="274"/>
      <c r="JB46" s="274"/>
      <c r="JE46" s="245"/>
      <c r="JF46" s="245"/>
      <c r="JG46" s="245"/>
      <c r="JH46" s="245"/>
      <c r="JI46" s="245"/>
      <c r="JJ46" s="245"/>
      <c r="JK46" s="245"/>
      <c r="JL46" s="254"/>
      <c r="JM46" s="254"/>
      <c r="JN46" s="254"/>
      <c r="JO46" s="254"/>
      <c r="JP46" s="254"/>
      <c r="JQ46" s="254"/>
      <c r="JR46" s="276"/>
      <c r="JS46" s="276"/>
      <c r="JT46" s="276"/>
      <c r="JU46" s="276"/>
      <c r="JV46" s="276"/>
      <c r="JW46" s="276"/>
      <c r="JX46" s="277"/>
      <c r="JY46" s="278"/>
      <c r="JZ46" s="278"/>
      <c r="KA46" s="278"/>
      <c r="KB46" s="278"/>
      <c r="KC46" s="278"/>
      <c r="KD46" s="230"/>
      <c r="KE46" s="274"/>
      <c r="KF46" s="274"/>
      <c r="KG46" s="274"/>
      <c r="KJ46" s="245"/>
      <c r="KK46" s="245"/>
      <c r="KL46" s="245"/>
      <c r="KM46" s="245"/>
      <c r="KN46" s="245"/>
      <c r="KO46" s="245"/>
      <c r="KP46" s="245"/>
      <c r="KQ46" s="254"/>
      <c r="KR46" s="254"/>
      <c r="KS46" s="254"/>
      <c r="KT46" s="254"/>
      <c r="KU46" s="254"/>
      <c r="KV46" s="245"/>
      <c r="KW46" s="276"/>
      <c r="KX46" s="276"/>
      <c r="KY46" s="276"/>
      <c r="KZ46" s="276"/>
      <c r="LA46" s="276"/>
      <c r="LB46" s="276"/>
      <c r="LC46" s="277"/>
      <c r="LD46" s="278"/>
      <c r="LE46" s="278"/>
      <c r="LF46" s="278"/>
      <c r="LG46" s="278"/>
      <c r="LH46" s="278"/>
      <c r="LI46" s="230"/>
      <c r="LJ46" s="274"/>
      <c r="LK46" s="274"/>
      <c r="LL46" s="274"/>
      <c r="LO46" s="245"/>
      <c r="LP46" s="245"/>
      <c r="LQ46" s="245"/>
      <c r="LR46" s="245"/>
      <c r="LS46" s="245"/>
      <c r="LT46" s="245"/>
      <c r="LU46" s="245"/>
      <c r="LV46" s="254"/>
      <c r="LW46" s="254"/>
      <c r="LX46" s="254"/>
      <c r="LY46" s="254"/>
      <c r="LZ46" s="254"/>
      <c r="MA46" s="245"/>
      <c r="MB46" s="245"/>
      <c r="MC46" s="279"/>
      <c r="MD46" s="269"/>
      <c r="ME46" s="270"/>
      <c r="MF46" s="270"/>
      <c r="MG46" s="271"/>
      <c r="MH46" s="271"/>
      <c r="MI46" s="271"/>
      <c r="MJ46" s="271"/>
      <c r="MK46" s="271"/>
      <c r="ML46" s="271"/>
      <c r="MM46" s="272"/>
      <c r="MN46" s="271"/>
      <c r="MO46" s="271"/>
      <c r="MP46" s="271"/>
      <c r="MQ46" s="271"/>
      <c r="MR46" s="271"/>
      <c r="MS46" s="230"/>
      <c r="MT46" s="274"/>
      <c r="MU46" s="274"/>
      <c r="MV46" s="274"/>
      <c r="MY46" s="245"/>
      <c r="MZ46" s="245"/>
      <c r="NA46" s="245"/>
      <c r="NB46" s="245"/>
      <c r="NC46" s="245"/>
      <c r="ND46" s="245"/>
      <c r="NE46" s="245"/>
      <c r="NF46" s="254"/>
      <c r="NG46" s="254"/>
      <c r="NH46" s="254"/>
      <c r="NI46" s="254"/>
      <c r="NJ46" s="254"/>
      <c r="NK46" s="254"/>
      <c r="NL46" s="276"/>
      <c r="NM46" s="276"/>
      <c r="NN46" s="276"/>
      <c r="NO46" s="276"/>
      <c r="NP46" s="276"/>
      <c r="NQ46" s="276"/>
      <c r="NR46" s="277"/>
      <c r="NS46" s="278"/>
      <c r="NT46" s="278"/>
      <c r="NU46" s="278"/>
      <c r="NV46" s="278"/>
      <c r="NW46" s="278"/>
      <c r="NX46" s="230"/>
      <c r="NY46" s="274"/>
      <c r="NZ46" s="274"/>
      <c r="OA46" s="274"/>
      <c r="OD46" s="245"/>
      <c r="OE46" s="245"/>
      <c r="OF46" s="245"/>
      <c r="OG46" s="245"/>
      <c r="OH46" s="245"/>
      <c r="OI46" s="245"/>
      <c r="OJ46" s="245"/>
      <c r="OK46" s="254"/>
      <c r="OL46" s="254"/>
      <c r="OM46" s="254"/>
      <c r="ON46" s="254"/>
      <c r="OO46" s="254"/>
      <c r="OP46" s="245"/>
      <c r="OQ46" s="276"/>
      <c r="OR46" s="276"/>
      <c r="OS46" s="276"/>
      <c r="OT46" s="276"/>
      <c r="OU46" s="276"/>
      <c r="OV46" s="276"/>
      <c r="OW46" s="277"/>
      <c r="OX46" s="278"/>
      <c r="OY46" s="278"/>
      <c r="OZ46" s="278"/>
      <c r="PA46" s="278"/>
      <c r="PB46" s="278"/>
      <c r="PC46" s="230"/>
      <c r="PD46" s="274"/>
      <c r="PE46" s="274"/>
      <c r="PF46" s="274"/>
      <c r="PI46" s="245"/>
      <c r="PJ46" s="245"/>
      <c r="PK46" s="245"/>
      <c r="PL46" s="245"/>
      <c r="PM46" s="245"/>
      <c r="PN46" s="245"/>
      <c r="PO46" s="245"/>
      <c r="PP46" s="254"/>
      <c r="PQ46" s="254"/>
      <c r="PR46" s="254"/>
      <c r="PS46" s="254"/>
      <c r="PT46" s="254"/>
      <c r="PU46" s="245"/>
      <c r="PV46" s="279"/>
    </row>
    <row r="47" spans="2:438" ht="11.85" hidden="1" customHeight="1" outlineLevel="2">
      <c r="B47" s="579">
        <v>3</v>
      </c>
      <c r="C47" s="201" t="s">
        <v>35</v>
      </c>
      <c r="H47" s="271"/>
      <c r="I47" s="271"/>
      <c r="J47" s="271"/>
      <c r="K47" s="271"/>
      <c r="L47" s="271"/>
      <c r="M47" s="271"/>
      <c r="N47" s="272"/>
      <c r="O47" s="273"/>
      <c r="P47" s="273"/>
      <c r="Q47" s="273"/>
      <c r="R47" s="273"/>
      <c r="S47" s="273"/>
      <c r="T47" s="216"/>
      <c r="U47" s="276"/>
      <c r="V47" s="276"/>
      <c r="W47" s="276"/>
      <c r="X47" s="276"/>
      <c r="Y47" s="276"/>
      <c r="Z47" s="276"/>
      <c r="AA47" s="277"/>
      <c r="AB47" s="278"/>
      <c r="AC47" s="278"/>
      <c r="AD47" s="278"/>
      <c r="AE47" s="278"/>
      <c r="AF47" s="278"/>
      <c r="AG47" s="245"/>
      <c r="AH47" s="276"/>
      <c r="AI47" s="276"/>
      <c r="AJ47" s="276"/>
      <c r="AK47" s="276"/>
      <c r="AL47" s="276"/>
      <c r="AM47" s="276"/>
      <c r="AN47" s="277"/>
      <c r="AO47" s="278"/>
      <c r="AP47" s="278"/>
      <c r="AQ47" s="278"/>
      <c r="AR47" s="278"/>
      <c r="AS47" s="278"/>
      <c r="AT47" s="230"/>
      <c r="AU47" s="279"/>
      <c r="AV47" s="269"/>
      <c r="AW47" s="270"/>
      <c r="AX47" s="270"/>
      <c r="AY47" s="271"/>
      <c r="AZ47" s="271"/>
      <c r="BA47" s="271"/>
      <c r="BB47" s="271"/>
      <c r="BC47" s="271"/>
      <c r="BD47" s="271"/>
      <c r="BE47" s="272"/>
      <c r="BF47" s="273"/>
      <c r="BG47" s="273"/>
      <c r="BH47" s="273"/>
      <c r="BI47" s="273"/>
      <c r="BJ47" s="273"/>
      <c r="BK47" s="216"/>
      <c r="BQ47" s="245"/>
      <c r="BR47" s="245"/>
      <c r="BS47" s="245"/>
      <c r="BT47" s="245"/>
      <c r="BU47" s="245"/>
      <c r="BV47" s="245"/>
      <c r="BW47" s="245"/>
      <c r="BX47" s="254"/>
      <c r="BY47" s="254"/>
      <c r="BZ47" s="254"/>
      <c r="CA47" s="254"/>
      <c r="CB47" s="254"/>
      <c r="CC47" s="254"/>
      <c r="CD47" s="276"/>
      <c r="CE47" s="276"/>
      <c r="CF47" s="276"/>
      <c r="CG47" s="276"/>
      <c r="CH47" s="276"/>
      <c r="CI47" s="276"/>
      <c r="CJ47" s="277"/>
      <c r="CK47" s="278"/>
      <c r="CL47" s="278"/>
      <c r="CM47" s="278"/>
      <c r="CN47" s="278"/>
      <c r="CO47" s="278"/>
      <c r="CP47" s="230"/>
      <c r="CV47" s="245"/>
      <c r="CW47" s="245"/>
      <c r="CX47" s="245"/>
      <c r="CY47" s="245"/>
      <c r="CZ47" s="245"/>
      <c r="DA47" s="245"/>
      <c r="DB47" s="245"/>
      <c r="DC47" s="254"/>
      <c r="DD47" s="254"/>
      <c r="DE47" s="254"/>
      <c r="DF47" s="254"/>
      <c r="DG47" s="254"/>
      <c r="DH47" s="245"/>
      <c r="DI47" s="276"/>
      <c r="DJ47" s="276"/>
      <c r="DK47" s="276"/>
      <c r="DL47" s="276"/>
      <c r="DM47" s="276"/>
      <c r="DN47" s="276"/>
      <c r="DO47" s="277"/>
      <c r="DP47" s="278"/>
      <c r="DQ47" s="278"/>
      <c r="DR47" s="278"/>
      <c r="DS47" s="278"/>
      <c r="DT47" s="278"/>
      <c r="DU47" s="230"/>
      <c r="EA47" s="245"/>
      <c r="EB47" s="245"/>
      <c r="EC47" s="245"/>
      <c r="ED47" s="245"/>
      <c r="EE47" s="245"/>
      <c r="EF47" s="245"/>
      <c r="EG47" s="245"/>
      <c r="EH47" s="254"/>
      <c r="EI47" s="254"/>
      <c r="EJ47" s="254"/>
      <c r="EK47" s="254"/>
      <c r="EL47" s="254"/>
      <c r="EM47" s="245"/>
      <c r="EN47" s="245"/>
      <c r="EO47" s="279"/>
      <c r="EP47" s="269"/>
      <c r="EQ47" s="270"/>
      <c r="ER47" s="270"/>
      <c r="ES47" s="271"/>
      <c r="ET47" s="271"/>
      <c r="EU47" s="271"/>
      <c r="EV47" s="271"/>
      <c r="EW47" s="271"/>
      <c r="EX47" s="271"/>
      <c r="EY47" s="272"/>
      <c r="EZ47" s="273"/>
      <c r="FA47" s="273"/>
      <c r="FB47" s="273"/>
      <c r="FC47" s="273"/>
      <c r="FD47" s="273"/>
      <c r="FE47" s="216"/>
      <c r="FK47" s="245"/>
      <c r="FL47" s="245"/>
      <c r="FM47" s="245"/>
      <c r="FN47" s="245"/>
      <c r="FO47" s="245"/>
      <c r="FP47" s="245"/>
      <c r="FQ47" s="245"/>
      <c r="FR47" s="254"/>
      <c r="FS47" s="254"/>
      <c r="FT47" s="254"/>
      <c r="FU47" s="254"/>
      <c r="FV47" s="254"/>
      <c r="FW47" s="254"/>
      <c r="FX47" s="276"/>
      <c r="FY47" s="276"/>
      <c r="FZ47" s="276"/>
      <c r="GA47" s="276"/>
      <c r="GB47" s="276"/>
      <c r="GC47" s="276"/>
      <c r="GD47" s="277"/>
      <c r="GE47" s="278"/>
      <c r="GF47" s="278"/>
      <c r="GG47" s="278"/>
      <c r="GH47" s="278"/>
      <c r="GI47" s="278"/>
      <c r="GJ47" s="230"/>
      <c r="GK47" s="274"/>
      <c r="GL47" s="274"/>
      <c r="GM47" s="274"/>
      <c r="GP47" s="245"/>
      <c r="GQ47" s="245"/>
      <c r="GR47" s="245"/>
      <c r="GS47" s="245"/>
      <c r="GT47" s="245"/>
      <c r="GU47" s="245"/>
      <c r="GV47" s="245"/>
      <c r="GW47" s="254"/>
      <c r="GX47" s="254"/>
      <c r="GY47" s="254"/>
      <c r="GZ47" s="254"/>
      <c r="HA47" s="254"/>
      <c r="HB47" s="245"/>
      <c r="HC47" s="276"/>
      <c r="HD47" s="276"/>
      <c r="HE47" s="276"/>
      <c r="HF47" s="276"/>
      <c r="HG47" s="276"/>
      <c r="HH47" s="276"/>
      <c r="HI47" s="277"/>
      <c r="HJ47" s="278"/>
      <c r="HK47" s="278"/>
      <c r="HL47" s="278"/>
      <c r="HM47" s="278"/>
      <c r="HN47" s="278"/>
      <c r="HO47" s="230"/>
      <c r="HP47" s="274"/>
      <c r="HQ47" s="274"/>
      <c r="HR47" s="274"/>
      <c r="HU47" s="245"/>
      <c r="HV47" s="245"/>
      <c r="HW47" s="245"/>
      <c r="HX47" s="245"/>
      <c r="HY47" s="245"/>
      <c r="HZ47" s="245"/>
      <c r="IA47" s="245"/>
      <c r="IB47" s="254"/>
      <c r="IC47" s="254"/>
      <c r="ID47" s="254"/>
      <c r="IE47" s="254"/>
      <c r="IF47" s="254"/>
      <c r="IG47" s="245"/>
      <c r="IH47" s="245"/>
      <c r="II47" s="279"/>
      <c r="IJ47" s="269"/>
      <c r="IK47" s="270"/>
      <c r="IL47" s="270"/>
      <c r="IM47" s="271"/>
      <c r="IN47" s="271"/>
      <c r="IO47" s="271"/>
      <c r="IP47" s="271"/>
      <c r="IQ47" s="271"/>
      <c r="IR47" s="271"/>
      <c r="IS47" s="272"/>
      <c r="IT47" s="271"/>
      <c r="IU47" s="271"/>
      <c r="IV47" s="271"/>
      <c r="IW47" s="271"/>
      <c r="IX47" s="271"/>
      <c r="IY47" s="230"/>
      <c r="IZ47" s="274"/>
      <c r="JA47" s="274"/>
      <c r="JB47" s="274"/>
      <c r="JE47" s="245"/>
      <c r="JF47" s="245"/>
      <c r="JG47" s="245"/>
      <c r="JH47" s="245"/>
      <c r="JI47" s="245"/>
      <c r="JJ47" s="245"/>
      <c r="JK47" s="245"/>
      <c r="JL47" s="254"/>
      <c r="JM47" s="254"/>
      <c r="JN47" s="254"/>
      <c r="JO47" s="254"/>
      <c r="JP47" s="254"/>
      <c r="JQ47" s="254"/>
      <c r="JR47" s="276"/>
      <c r="JS47" s="276"/>
      <c r="JT47" s="276"/>
      <c r="JU47" s="276"/>
      <c r="JV47" s="276"/>
      <c r="JW47" s="276"/>
      <c r="JX47" s="277"/>
      <c r="JY47" s="278"/>
      <c r="JZ47" s="278"/>
      <c r="KA47" s="278"/>
      <c r="KB47" s="278"/>
      <c r="KC47" s="278"/>
      <c r="KD47" s="230"/>
      <c r="KE47" s="274"/>
      <c r="KF47" s="274"/>
      <c r="KG47" s="274"/>
      <c r="KJ47" s="245"/>
      <c r="KK47" s="245"/>
      <c r="KL47" s="245"/>
      <c r="KM47" s="245"/>
      <c r="KN47" s="245"/>
      <c r="KO47" s="245"/>
      <c r="KP47" s="245"/>
      <c r="KQ47" s="254"/>
      <c r="KR47" s="254"/>
      <c r="KS47" s="254"/>
      <c r="KT47" s="254"/>
      <c r="KU47" s="254"/>
      <c r="KV47" s="245"/>
      <c r="KW47" s="276"/>
      <c r="KX47" s="276"/>
      <c r="KY47" s="276"/>
      <c r="KZ47" s="276"/>
      <c r="LA47" s="276"/>
      <c r="LB47" s="276"/>
      <c r="LC47" s="277"/>
      <c r="LD47" s="278"/>
      <c r="LE47" s="278"/>
      <c r="LF47" s="278"/>
      <c r="LG47" s="278"/>
      <c r="LH47" s="278"/>
      <c r="LI47" s="230"/>
      <c r="LJ47" s="274"/>
      <c r="LK47" s="274"/>
      <c r="LL47" s="274"/>
      <c r="LO47" s="245"/>
      <c r="LP47" s="245"/>
      <c r="LQ47" s="245"/>
      <c r="LR47" s="245"/>
      <c r="LS47" s="245"/>
      <c r="LT47" s="245"/>
      <c r="LU47" s="245"/>
      <c r="LV47" s="254"/>
      <c r="LW47" s="254"/>
      <c r="LX47" s="254"/>
      <c r="LY47" s="254"/>
      <c r="LZ47" s="254"/>
      <c r="MA47" s="245"/>
      <c r="MB47" s="245"/>
      <c r="MC47" s="279"/>
      <c r="MD47" s="269"/>
      <c r="ME47" s="270"/>
      <c r="MF47" s="270"/>
      <c r="MG47" s="271"/>
      <c r="MH47" s="271"/>
      <c r="MI47" s="271"/>
      <c r="MJ47" s="271"/>
      <c r="MK47" s="271"/>
      <c r="ML47" s="271"/>
      <c r="MM47" s="272"/>
      <c r="MN47" s="271"/>
      <c r="MO47" s="271"/>
      <c r="MP47" s="271"/>
      <c r="MQ47" s="271"/>
      <c r="MR47" s="271"/>
      <c r="MS47" s="230"/>
      <c r="MT47" s="274"/>
      <c r="MU47" s="274"/>
      <c r="MV47" s="274"/>
      <c r="MY47" s="245"/>
      <c r="MZ47" s="245"/>
      <c r="NA47" s="245"/>
      <c r="NB47" s="245"/>
      <c r="NC47" s="245"/>
      <c r="ND47" s="245"/>
      <c r="NE47" s="245"/>
      <c r="NF47" s="254"/>
      <c r="NG47" s="254"/>
      <c r="NH47" s="254"/>
      <c r="NI47" s="254"/>
      <c r="NJ47" s="254"/>
      <c r="NK47" s="254"/>
      <c r="NL47" s="276"/>
      <c r="NM47" s="276"/>
      <c r="NN47" s="276"/>
      <c r="NO47" s="276"/>
      <c r="NP47" s="276"/>
      <c r="NQ47" s="276"/>
      <c r="NR47" s="277"/>
      <c r="NS47" s="278"/>
      <c r="NT47" s="278"/>
      <c r="NU47" s="278"/>
      <c r="NV47" s="278"/>
      <c r="NW47" s="278"/>
      <c r="NX47" s="230"/>
      <c r="NY47" s="274"/>
      <c r="NZ47" s="274"/>
      <c r="OA47" s="274"/>
      <c r="OD47" s="245"/>
      <c r="OE47" s="245"/>
      <c r="OF47" s="245"/>
      <c r="OG47" s="245"/>
      <c r="OH47" s="245"/>
      <c r="OI47" s="245"/>
      <c r="OJ47" s="245"/>
      <c r="OK47" s="254"/>
      <c r="OL47" s="254"/>
      <c r="OM47" s="254"/>
      <c r="ON47" s="254"/>
      <c r="OO47" s="254"/>
      <c r="OP47" s="245"/>
      <c r="OQ47" s="276"/>
      <c r="OR47" s="276"/>
      <c r="OS47" s="276"/>
      <c r="OT47" s="276"/>
      <c r="OU47" s="276"/>
      <c r="OV47" s="276"/>
      <c r="OW47" s="277"/>
      <c r="OX47" s="278"/>
      <c r="OY47" s="278"/>
      <c r="OZ47" s="278"/>
      <c r="PA47" s="278"/>
      <c r="PB47" s="278"/>
      <c r="PC47" s="230"/>
      <c r="PD47" s="274"/>
      <c r="PE47" s="274"/>
      <c r="PF47" s="274"/>
      <c r="PI47" s="245"/>
      <c r="PJ47" s="245"/>
      <c r="PK47" s="245"/>
      <c r="PL47" s="245"/>
      <c r="PM47" s="245"/>
      <c r="PN47" s="245"/>
      <c r="PO47" s="245"/>
      <c r="PP47" s="254"/>
      <c r="PQ47" s="254"/>
      <c r="PR47" s="254"/>
      <c r="PS47" s="254"/>
      <c r="PT47" s="254"/>
      <c r="PU47" s="245"/>
      <c r="PV47" s="279"/>
    </row>
    <row r="48" spans="2:438" ht="11.85" hidden="1" customHeight="1" outlineLevel="2">
      <c r="B48" s="579">
        <v>4</v>
      </c>
      <c r="C48" s="201" t="s">
        <v>46</v>
      </c>
      <c r="H48" s="271"/>
      <c r="I48" s="271"/>
      <c r="J48" s="271"/>
      <c r="K48" s="271"/>
      <c r="L48" s="271"/>
      <c r="M48" s="271"/>
      <c r="N48" s="272"/>
      <c r="O48" s="273"/>
      <c r="P48" s="273"/>
      <c r="Q48" s="273"/>
      <c r="R48" s="273"/>
      <c r="S48" s="273"/>
      <c r="T48" s="216"/>
      <c r="U48" s="276"/>
      <c r="V48" s="276"/>
      <c r="W48" s="276"/>
      <c r="X48" s="276"/>
      <c r="Y48" s="276"/>
      <c r="Z48" s="276"/>
      <c r="AA48" s="277"/>
      <c r="AB48" s="278"/>
      <c r="AC48" s="278"/>
      <c r="AD48" s="278"/>
      <c r="AE48" s="278"/>
      <c r="AF48" s="278"/>
      <c r="AG48" s="292"/>
      <c r="AH48" s="276"/>
      <c r="AI48" s="276"/>
      <c r="AJ48" s="276"/>
      <c r="AK48" s="276"/>
      <c r="AL48" s="276"/>
      <c r="AM48" s="276"/>
      <c r="AN48" s="277"/>
      <c r="AO48" s="278"/>
      <c r="AP48" s="278"/>
      <c r="AQ48" s="278"/>
      <c r="AR48" s="278"/>
      <c r="AS48" s="278"/>
      <c r="AT48" s="230"/>
      <c r="AU48" s="279"/>
      <c r="AV48" s="269"/>
      <c r="AW48" s="270"/>
      <c r="AX48" s="270"/>
      <c r="AY48" s="271"/>
      <c r="AZ48" s="271"/>
      <c r="BA48" s="271"/>
      <c r="BB48" s="271"/>
      <c r="BC48" s="271"/>
      <c r="BD48" s="271"/>
      <c r="BE48" s="272"/>
      <c r="BF48" s="273"/>
      <c r="BG48" s="273"/>
      <c r="BH48" s="273"/>
      <c r="BI48" s="273"/>
      <c r="BJ48" s="273"/>
      <c r="BK48" s="216"/>
      <c r="BP48" s="245"/>
      <c r="BQ48" s="245"/>
      <c r="BR48" s="245"/>
      <c r="BS48" s="245"/>
      <c r="BT48" s="245"/>
      <c r="BU48" s="245"/>
      <c r="BV48" s="245"/>
      <c r="BW48" s="245"/>
      <c r="BX48" s="254"/>
      <c r="BY48" s="254"/>
      <c r="BZ48" s="254"/>
      <c r="CA48" s="254"/>
      <c r="CB48" s="254"/>
      <c r="CC48" s="254"/>
      <c r="CD48" s="276"/>
      <c r="CE48" s="276"/>
      <c r="CF48" s="276"/>
      <c r="CG48" s="276"/>
      <c r="CH48" s="276"/>
      <c r="CI48" s="276"/>
      <c r="CJ48" s="277"/>
      <c r="CK48" s="278"/>
      <c r="CL48" s="278"/>
      <c r="CM48" s="278"/>
      <c r="CN48" s="278"/>
      <c r="CO48" s="278"/>
      <c r="CP48" s="230"/>
      <c r="CU48" s="245"/>
      <c r="CV48" s="245"/>
      <c r="CW48" s="245"/>
      <c r="CX48" s="245"/>
      <c r="CY48" s="245"/>
      <c r="CZ48" s="245"/>
      <c r="DA48" s="245"/>
      <c r="DB48" s="245"/>
      <c r="DC48" s="254"/>
      <c r="DD48" s="254"/>
      <c r="DE48" s="254"/>
      <c r="DF48" s="254"/>
      <c r="DG48" s="254"/>
      <c r="DH48" s="292"/>
      <c r="DI48" s="276"/>
      <c r="DJ48" s="276"/>
      <c r="DK48" s="276"/>
      <c r="DL48" s="276"/>
      <c r="DM48" s="276"/>
      <c r="DN48" s="276"/>
      <c r="DO48" s="277"/>
      <c r="DP48" s="278"/>
      <c r="DQ48" s="278"/>
      <c r="DR48" s="278"/>
      <c r="DS48" s="278"/>
      <c r="DT48" s="278"/>
      <c r="DU48" s="230"/>
      <c r="DZ48" s="245"/>
      <c r="EA48" s="245"/>
      <c r="EB48" s="245"/>
      <c r="EC48" s="245"/>
      <c r="ED48" s="245"/>
      <c r="EE48" s="245"/>
      <c r="EF48" s="245"/>
      <c r="EG48" s="245"/>
      <c r="EH48" s="254"/>
      <c r="EI48" s="254"/>
      <c r="EJ48" s="254"/>
      <c r="EK48" s="254"/>
      <c r="EL48" s="254"/>
      <c r="EM48" s="292"/>
      <c r="EN48" s="292"/>
      <c r="EO48" s="279"/>
      <c r="EP48" s="269"/>
      <c r="EQ48" s="270"/>
      <c r="ER48" s="270"/>
      <c r="ES48" s="271"/>
      <c r="ET48" s="271"/>
      <c r="EU48" s="271"/>
      <c r="EV48" s="271"/>
      <c r="EW48" s="271"/>
      <c r="EX48" s="271"/>
      <c r="EY48" s="272"/>
      <c r="EZ48" s="273"/>
      <c r="FA48" s="273"/>
      <c r="FB48" s="273"/>
      <c r="FC48" s="273"/>
      <c r="FD48" s="273"/>
      <c r="FE48" s="216"/>
      <c r="FJ48" s="245"/>
      <c r="FK48" s="245"/>
      <c r="FL48" s="245"/>
      <c r="FM48" s="245"/>
      <c r="FN48" s="245"/>
      <c r="FO48" s="245"/>
      <c r="FP48" s="245"/>
      <c r="FQ48" s="245"/>
      <c r="FR48" s="254"/>
      <c r="FS48" s="254"/>
      <c r="FT48" s="254"/>
      <c r="FU48" s="254"/>
      <c r="FV48" s="254"/>
      <c r="FW48" s="254"/>
      <c r="FX48" s="276"/>
      <c r="FY48" s="276"/>
      <c r="FZ48" s="276"/>
      <c r="GA48" s="276"/>
      <c r="GB48" s="276"/>
      <c r="GC48" s="276"/>
      <c r="GD48" s="277"/>
      <c r="GE48" s="278"/>
      <c r="GF48" s="278"/>
      <c r="GG48" s="278"/>
      <c r="GH48" s="278"/>
      <c r="GI48" s="278"/>
      <c r="GJ48" s="230"/>
      <c r="GK48" s="274"/>
      <c r="GL48" s="274"/>
      <c r="GM48" s="274"/>
      <c r="GO48" s="245"/>
      <c r="GP48" s="245"/>
      <c r="GQ48" s="245"/>
      <c r="GR48" s="245"/>
      <c r="GS48" s="245"/>
      <c r="GT48" s="245"/>
      <c r="GU48" s="245"/>
      <c r="GV48" s="245"/>
      <c r="GW48" s="254"/>
      <c r="GX48" s="254"/>
      <c r="GY48" s="254"/>
      <c r="GZ48" s="254"/>
      <c r="HA48" s="254"/>
      <c r="HB48" s="292"/>
      <c r="HC48" s="276"/>
      <c r="HD48" s="276"/>
      <c r="HE48" s="276"/>
      <c r="HF48" s="276"/>
      <c r="HG48" s="276"/>
      <c r="HH48" s="276"/>
      <c r="HI48" s="277"/>
      <c r="HJ48" s="278"/>
      <c r="HK48" s="278"/>
      <c r="HL48" s="278"/>
      <c r="HM48" s="278"/>
      <c r="HN48" s="278"/>
      <c r="HO48" s="230"/>
      <c r="HP48" s="274"/>
      <c r="HQ48" s="274"/>
      <c r="HR48" s="274"/>
      <c r="HT48" s="245"/>
      <c r="HU48" s="245"/>
      <c r="HV48" s="245"/>
      <c r="HW48" s="245"/>
      <c r="HX48" s="245"/>
      <c r="HY48" s="245"/>
      <c r="HZ48" s="245"/>
      <c r="IA48" s="245"/>
      <c r="IB48" s="254"/>
      <c r="IC48" s="254"/>
      <c r="ID48" s="254"/>
      <c r="IE48" s="254"/>
      <c r="IF48" s="254"/>
      <c r="IG48" s="292"/>
      <c r="IH48" s="292"/>
      <c r="II48" s="279"/>
      <c r="IJ48" s="269"/>
      <c r="IK48" s="270"/>
      <c r="IL48" s="270"/>
      <c r="IM48" s="271"/>
      <c r="IN48" s="271"/>
      <c r="IO48" s="271"/>
      <c r="IP48" s="271"/>
      <c r="IQ48" s="271"/>
      <c r="IR48" s="271"/>
      <c r="IS48" s="272"/>
      <c r="IT48" s="271"/>
      <c r="IU48" s="271"/>
      <c r="IV48" s="271"/>
      <c r="IW48" s="271"/>
      <c r="IX48" s="271"/>
      <c r="IY48" s="230"/>
      <c r="IZ48" s="274"/>
      <c r="JA48" s="274"/>
      <c r="JB48" s="274"/>
      <c r="JD48" s="245"/>
      <c r="JE48" s="245"/>
      <c r="JF48" s="245"/>
      <c r="JG48" s="245"/>
      <c r="JH48" s="245"/>
      <c r="JI48" s="245"/>
      <c r="JJ48" s="245"/>
      <c r="JK48" s="245"/>
      <c r="JL48" s="254"/>
      <c r="JM48" s="254"/>
      <c r="JN48" s="254"/>
      <c r="JO48" s="254"/>
      <c r="JP48" s="254"/>
      <c r="JQ48" s="254"/>
      <c r="JR48" s="276"/>
      <c r="JS48" s="276"/>
      <c r="JT48" s="276"/>
      <c r="JU48" s="276"/>
      <c r="JV48" s="276"/>
      <c r="JW48" s="276"/>
      <c r="JX48" s="277"/>
      <c r="JY48" s="278"/>
      <c r="JZ48" s="278"/>
      <c r="KA48" s="278"/>
      <c r="KB48" s="278"/>
      <c r="KC48" s="278"/>
      <c r="KD48" s="230"/>
      <c r="KE48" s="274"/>
      <c r="KF48" s="274"/>
      <c r="KG48" s="274"/>
      <c r="KI48" s="245"/>
      <c r="KJ48" s="245"/>
      <c r="KK48" s="245"/>
      <c r="KL48" s="245"/>
      <c r="KM48" s="245"/>
      <c r="KN48" s="245"/>
      <c r="KO48" s="245"/>
      <c r="KP48" s="245"/>
      <c r="KQ48" s="254"/>
      <c r="KR48" s="254"/>
      <c r="KS48" s="254"/>
      <c r="KT48" s="254"/>
      <c r="KU48" s="254"/>
      <c r="KV48" s="292"/>
      <c r="KW48" s="276"/>
      <c r="KX48" s="276"/>
      <c r="KY48" s="276"/>
      <c r="KZ48" s="276"/>
      <c r="LA48" s="276"/>
      <c r="LB48" s="276"/>
      <c r="LC48" s="277"/>
      <c r="LD48" s="278"/>
      <c r="LE48" s="278"/>
      <c r="LF48" s="278"/>
      <c r="LG48" s="278"/>
      <c r="LH48" s="278"/>
      <c r="LI48" s="230"/>
      <c r="LJ48" s="274"/>
      <c r="LK48" s="274"/>
      <c r="LL48" s="274"/>
      <c r="LN48" s="245"/>
      <c r="LO48" s="245"/>
      <c r="LP48" s="245"/>
      <c r="LQ48" s="245"/>
      <c r="LR48" s="245"/>
      <c r="LS48" s="245"/>
      <c r="LT48" s="245"/>
      <c r="LU48" s="245"/>
      <c r="LV48" s="254"/>
      <c r="LW48" s="254"/>
      <c r="LX48" s="254"/>
      <c r="LY48" s="254"/>
      <c r="LZ48" s="254"/>
      <c r="MA48" s="292"/>
      <c r="MB48" s="292"/>
      <c r="MC48" s="279"/>
      <c r="MD48" s="269"/>
      <c r="ME48" s="270"/>
      <c r="MF48" s="270"/>
      <c r="MG48" s="271"/>
      <c r="MH48" s="271"/>
      <c r="MI48" s="271"/>
      <c r="MJ48" s="271"/>
      <c r="MK48" s="271"/>
      <c r="ML48" s="271"/>
      <c r="MM48" s="272"/>
      <c r="MN48" s="271"/>
      <c r="MO48" s="271"/>
      <c r="MP48" s="271"/>
      <c r="MQ48" s="271"/>
      <c r="MR48" s="271"/>
      <c r="MS48" s="230"/>
      <c r="MT48" s="274"/>
      <c r="MU48" s="274"/>
      <c r="MV48" s="274"/>
      <c r="MX48" s="245"/>
      <c r="MY48" s="245"/>
      <c r="MZ48" s="245"/>
      <c r="NA48" s="245"/>
      <c r="NB48" s="245"/>
      <c r="NC48" s="245"/>
      <c r="ND48" s="245"/>
      <c r="NE48" s="245"/>
      <c r="NF48" s="254"/>
      <c r="NG48" s="254"/>
      <c r="NH48" s="254"/>
      <c r="NI48" s="254"/>
      <c r="NJ48" s="254"/>
      <c r="NK48" s="254"/>
      <c r="NL48" s="276"/>
      <c r="NM48" s="276"/>
      <c r="NN48" s="276"/>
      <c r="NO48" s="276"/>
      <c r="NP48" s="276"/>
      <c r="NQ48" s="276"/>
      <c r="NR48" s="277"/>
      <c r="NS48" s="278"/>
      <c r="NT48" s="278"/>
      <c r="NU48" s="278"/>
      <c r="NV48" s="278"/>
      <c r="NW48" s="278"/>
      <c r="NX48" s="230"/>
      <c r="NY48" s="274"/>
      <c r="NZ48" s="274"/>
      <c r="OA48" s="274"/>
      <c r="OC48" s="245"/>
      <c r="OD48" s="245"/>
      <c r="OE48" s="245"/>
      <c r="OF48" s="245"/>
      <c r="OG48" s="245"/>
      <c r="OH48" s="245"/>
      <c r="OI48" s="245"/>
      <c r="OJ48" s="245"/>
      <c r="OK48" s="254"/>
      <c r="OL48" s="254"/>
      <c r="OM48" s="254"/>
      <c r="ON48" s="254"/>
      <c r="OO48" s="254"/>
      <c r="OP48" s="292"/>
      <c r="OQ48" s="276"/>
      <c r="OR48" s="276"/>
      <c r="OS48" s="276"/>
      <c r="OT48" s="276"/>
      <c r="OU48" s="276"/>
      <c r="OV48" s="276"/>
      <c r="OW48" s="277"/>
      <c r="OX48" s="278"/>
      <c r="OY48" s="278"/>
      <c r="OZ48" s="278"/>
      <c r="PA48" s="278"/>
      <c r="PB48" s="278"/>
      <c r="PC48" s="230"/>
      <c r="PD48" s="274"/>
      <c r="PE48" s="274"/>
      <c r="PF48" s="274"/>
      <c r="PH48" s="245"/>
      <c r="PI48" s="245"/>
      <c r="PJ48" s="245"/>
      <c r="PK48" s="245"/>
      <c r="PL48" s="245"/>
      <c r="PM48" s="245"/>
      <c r="PN48" s="245"/>
      <c r="PO48" s="245"/>
      <c r="PP48" s="254"/>
      <c r="PQ48" s="254"/>
      <c r="PR48" s="254"/>
      <c r="PS48" s="254"/>
      <c r="PT48" s="254"/>
      <c r="PU48" s="292"/>
      <c r="PV48" s="279"/>
    </row>
    <row r="49" spans="2:438" ht="11.85" hidden="1" customHeight="1" outlineLevel="2">
      <c r="B49" s="579">
        <v>5</v>
      </c>
      <c r="C49" s="201" t="s">
        <v>47</v>
      </c>
      <c r="H49" s="271"/>
      <c r="I49" s="271"/>
      <c r="J49" s="271"/>
      <c r="K49" s="271"/>
      <c r="L49" s="271"/>
      <c r="M49" s="271"/>
      <c r="N49" s="272"/>
      <c r="O49" s="273"/>
      <c r="P49" s="273"/>
      <c r="Q49" s="273"/>
      <c r="R49" s="273"/>
      <c r="S49" s="273"/>
      <c r="T49" s="216"/>
      <c r="U49" s="276"/>
      <c r="V49" s="276"/>
      <c r="W49" s="276"/>
      <c r="X49" s="276"/>
      <c r="Y49" s="276"/>
      <c r="Z49" s="276"/>
      <c r="AA49" s="277"/>
      <c r="AB49" s="278"/>
      <c r="AC49" s="278"/>
      <c r="AD49" s="278"/>
      <c r="AE49" s="278"/>
      <c r="AF49" s="278"/>
      <c r="AG49" s="292"/>
      <c r="AH49" s="276"/>
      <c r="AI49" s="276"/>
      <c r="AJ49" s="276"/>
      <c r="AK49" s="276"/>
      <c r="AL49" s="276"/>
      <c r="AM49" s="276"/>
      <c r="AN49" s="277"/>
      <c r="AO49" s="278"/>
      <c r="AP49" s="278"/>
      <c r="AQ49" s="278"/>
      <c r="AR49" s="278"/>
      <c r="AS49" s="278"/>
      <c r="AT49" s="230"/>
      <c r="AU49" s="279"/>
      <c r="AV49" s="269"/>
      <c r="AW49" s="270"/>
      <c r="AX49" s="270"/>
      <c r="AY49" s="271"/>
      <c r="AZ49" s="271"/>
      <c r="BA49" s="271"/>
      <c r="BB49" s="271"/>
      <c r="BC49" s="271"/>
      <c r="BD49" s="271"/>
      <c r="BE49" s="272"/>
      <c r="BF49" s="273"/>
      <c r="BG49" s="273"/>
      <c r="BH49" s="273"/>
      <c r="BI49" s="273"/>
      <c r="BJ49" s="273"/>
      <c r="BK49" s="216"/>
      <c r="BO49" s="284"/>
      <c r="BP49" s="245"/>
      <c r="BQ49" s="245"/>
      <c r="BR49" s="245"/>
      <c r="BS49" s="245"/>
      <c r="BT49" s="245"/>
      <c r="BU49" s="245"/>
      <c r="BV49" s="245"/>
      <c r="BW49" s="245"/>
      <c r="BX49" s="254"/>
      <c r="BY49" s="254"/>
      <c r="BZ49" s="254"/>
      <c r="CA49" s="254"/>
      <c r="CB49" s="254"/>
      <c r="CC49" s="254"/>
      <c r="CD49" s="276"/>
      <c r="CE49" s="276"/>
      <c r="CF49" s="276"/>
      <c r="CG49" s="276"/>
      <c r="CH49" s="276"/>
      <c r="CI49" s="276"/>
      <c r="CJ49" s="277"/>
      <c r="CK49" s="278"/>
      <c r="CL49" s="278"/>
      <c r="CM49" s="278"/>
      <c r="CN49" s="278"/>
      <c r="CO49" s="278"/>
      <c r="CP49" s="230"/>
      <c r="CT49" s="284"/>
      <c r="CU49" s="245"/>
      <c r="CV49" s="245"/>
      <c r="CW49" s="245"/>
      <c r="CX49" s="245"/>
      <c r="CY49" s="245"/>
      <c r="CZ49" s="245"/>
      <c r="DA49" s="245"/>
      <c r="DB49" s="245"/>
      <c r="DC49" s="254"/>
      <c r="DD49" s="254"/>
      <c r="DE49" s="254"/>
      <c r="DF49" s="254"/>
      <c r="DG49" s="254"/>
      <c r="DH49" s="292"/>
      <c r="DI49" s="276"/>
      <c r="DJ49" s="276"/>
      <c r="DK49" s="276"/>
      <c r="DL49" s="276"/>
      <c r="DM49" s="276"/>
      <c r="DN49" s="276"/>
      <c r="DO49" s="277"/>
      <c r="DP49" s="278"/>
      <c r="DQ49" s="278"/>
      <c r="DR49" s="278"/>
      <c r="DS49" s="278"/>
      <c r="DT49" s="278"/>
      <c r="DU49" s="230"/>
      <c r="DY49" s="284"/>
      <c r="DZ49" s="245"/>
      <c r="EA49" s="245"/>
      <c r="EB49" s="245"/>
      <c r="EC49" s="245"/>
      <c r="ED49" s="245"/>
      <c r="EE49" s="245"/>
      <c r="EF49" s="245"/>
      <c r="EG49" s="245"/>
      <c r="EH49" s="254"/>
      <c r="EI49" s="254"/>
      <c r="EJ49" s="254"/>
      <c r="EK49" s="254"/>
      <c r="EL49" s="254"/>
      <c r="EM49" s="292"/>
      <c r="EN49" s="292"/>
      <c r="EO49" s="279"/>
      <c r="EP49" s="269"/>
      <c r="EQ49" s="270"/>
      <c r="ER49" s="270"/>
      <c r="ES49" s="271"/>
      <c r="ET49" s="271"/>
      <c r="EU49" s="271"/>
      <c r="EV49" s="271"/>
      <c r="EW49" s="271"/>
      <c r="EX49" s="271"/>
      <c r="EY49" s="272"/>
      <c r="EZ49" s="273"/>
      <c r="FA49" s="273"/>
      <c r="FB49" s="273"/>
      <c r="FC49" s="273"/>
      <c r="FD49" s="273"/>
      <c r="FE49" s="216"/>
      <c r="FI49" s="430"/>
      <c r="FJ49" s="245"/>
      <c r="FK49" s="245"/>
      <c r="FL49" s="245"/>
      <c r="FM49" s="245"/>
      <c r="FN49" s="245"/>
      <c r="FO49" s="245"/>
      <c r="FP49" s="245"/>
      <c r="FQ49" s="245"/>
      <c r="FR49" s="254"/>
      <c r="FS49" s="254"/>
      <c r="FT49" s="254"/>
      <c r="FU49" s="254"/>
      <c r="FV49" s="254"/>
      <c r="FW49" s="254"/>
      <c r="FX49" s="276"/>
      <c r="FY49" s="276"/>
      <c r="FZ49" s="276"/>
      <c r="GA49" s="276"/>
      <c r="GB49" s="276"/>
      <c r="GC49" s="276"/>
      <c r="GD49" s="277"/>
      <c r="GE49" s="278"/>
      <c r="GF49" s="278"/>
      <c r="GG49" s="278"/>
      <c r="GH49" s="278"/>
      <c r="GI49" s="278"/>
      <c r="GJ49" s="230"/>
      <c r="GK49" s="274"/>
      <c r="GL49" s="274"/>
      <c r="GM49" s="274"/>
      <c r="GN49" s="284"/>
      <c r="GO49" s="245"/>
      <c r="GP49" s="245"/>
      <c r="GQ49" s="245"/>
      <c r="GR49" s="245"/>
      <c r="GS49" s="245"/>
      <c r="GT49" s="245"/>
      <c r="GU49" s="245"/>
      <c r="GV49" s="245"/>
      <c r="GW49" s="254"/>
      <c r="GX49" s="254"/>
      <c r="GY49" s="254"/>
      <c r="GZ49" s="254"/>
      <c r="HA49" s="254"/>
      <c r="HB49" s="292"/>
      <c r="HC49" s="276"/>
      <c r="HD49" s="276"/>
      <c r="HE49" s="276"/>
      <c r="HF49" s="276"/>
      <c r="HG49" s="276"/>
      <c r="HH49" s="276"/>
      <c r="HI49" s="277"/>
      <c r="HJ49" s="278"/>
      <c r="HK49" s="278"/>
      <c r="HL49" s="278"/>
      <c r="HM49" s="278"/>
      <c r="HN49" s="278"/>
      <c r="HO49" s="230"/>
      <c r="HP49" s="274"/>
      <c r="HQ49" s="274"/>
      <c r="HR49" s="274"/>
      <c r="HS49" s="284"/>
      <c r="HT49" s="245"/>
      <c r="HU49" s="245"/>
      <c r="HV49" s="245"/>
      <c r="HW49" s="245"/>
      <c r="HX49" s="245"/>
      <c r="HY49" s="245"/>
      <c r="HZ49" s="245"/>
      <c r="IA49" s="245"/>
      <c r="IB49" s="254"/>
      <c r="IC49" s="254"/>
      <c r="ID49" s="254"/>
      <c r="IE49" s="254"/>
      <c r="IF49" s="254"/>
      <c r="IG49" s="292"/>
      <c r="IH49" s="292"/>
      <c r="II49" s="279"/>
      <c r="IJ49" s="269"/>
      <c r="IK49" s="270"/>
      <c r="IL49" s="270"/>
      <c r="IM49" s="271"/>
      <c r="IN49" s="271"/>
      <c r="IO49" s="271"/>
      <c r="IP49" s="271"/>
      <c r="IQ49" s="271"/>
      <c r="IR49" s="271"/>
      <c r="IS49" s="272"/>
      <c r="IT49" s="271"/>
      <c r="IU49" s="271"/>
      <c r="IV49" s="271"/>
      <c r="IW49" s="271"/>
      <c r="IX49" s="271"/>
      <c r="IY49" s="230"/>
      <c r="IZ49" s="274"/>
      <c r="JA49" s="274"/>
      <c r="JB49" s="274"/>
      <c r="JC49" s="284"/>
      <c r="JD49" s="245"/>
      <c r="JE49" s="245"/>
      <c r="JF49" s="245"/>
      <c r="JG49" s="245"/>
      <c r="JH49" s="245"/>
      <c r="JI49" s="245"/>
      <c r="JJ49" s="245"/>
      <c r="JK49" s="245"/>
      <c r="JL49" s="254"/>
      <c r="JM49" s="254"/>
      <c r="JN49" s="254"/>
      <c r="JO49" s="254"/>
      <c r="JP49" s="254"/>
      <c r="JQ49" s="254"/>
      <c r="JR49" s="276"/>
      <c r="JS49" s="276"/>
      <c r="JT49" s="276"/>
      <c r="JU49" s="276"/>
      <c r="JV49" s="276"/>
      <c r="JW49" s="276"/>
      <c r="JX49" s="277"/>
      <c r="JY49" s="278"/>
      <c r="JZ49" s="278"/>
      <c r="KA49" s="278"/>
      <c r="KB49" s="278"/>
      <c r="KC49" s="278"/>
      <c r="KD49" s="230"/>
      <c r="KE49" s="274"/>
      <c r="KF49" s="274"/>
      <c r="KG49" s="274"/>
      <c r="KH49" s="284"/>
      <c r="KI49" s="245"/>
      <c r="KJ49" s="245"/>
      <c r="KK49" s="245"/>
      <c r="KL49" s="245"/>
      <c r="KM49" s="245"/>
      <c r="KN49" s="245"/>
      <c r="KO49" s="245"/>
      <c r="KP49" s="245"/>
      <c r="KQ49" s="254"/>
      <c r="KR49" s="254"/>
      <c r="KS49" s="254"/>
      <c r="KT49" s="254"/>
      <c r="KU49" s="254"/>
      <c r="KV49" s="292"/>
      <c r="KW49" s="276"/>
      <c r="KX49" s="276"/>
      <c r="KY49" s="276"/>
      <c r="KZ49" s="276"/>
      <c r="LA49" s="276"/>
      <c r="LB49" s="276"/>
      <c r="LC49" s="277"/>
      <c r="LD49" s="278"/>
      <c r="LE49" s="278"/>
      <c r="LF49" s="278"/>
      <c r="LG49" s="278"/>
      <c r="LH49" s="278"/>
      <c r="LI49" s="230"/>
      <c r="LJ49" s="274"/>
      <c r="LK49" s="274"/>
      <c r="LL49" s="274"/>
      <c r="LM49" s="284"/>
      <c r="LN49" s="245"/>
      <c r="LO49" s="245"/>
      <c r="LP49" s="245"/>
      <c r="LQ49" s="245"/>
      <c r="LR49" s="245"/>
      <c r="LS49" s="245"/>
      <c r="LT49" s="245"/>
      <c r="LU49" s="245"/>
      <c r="LV49" s="254"/>
      <c r="LW49" s="254"/>
      <c r="LX49" s="254"/>
      <c r="LY49" s="254"/>
      <c r="LZ49" s="254"/>
      <c r="MA49" s="292"/>
      <c r="MB49" s="292"/>
      <c r="MC49" s="279"/>
      <c r="MD49" s="269"/>
      <c r="ME49" s="270"/>
      <c r="MF49" s="270"/>
      <c r="MG49" s="271"/>
      <c r="MH49" s="271"/>
      <c r="MI49" s="271"/>
      <c r="MJ49" s="271"/>
      <c r="MK49" s="271"/>
      <c r="ML49" s="271"/>
      <c r="MM49" s="272"/>
      <c r="MN49" s="271"/>
      <c r="MO49" s="271"/>
      <c r="MP49" s="271"/>
      <c r="MQ49" s="271"/>
      <c r="MR49" s="271"/>
      <c r="MS49" s="230"/>
      <c r="MT49" s="274"/>
      <c r="MU49" s="274"/>
      <c r="MV49" s="274"/>
      <c r="MW49" s="284"/>
      <c r="MX49" s="245"/>
      <c r="MY49" s="245"/>
      <c r="MZ49" s="245"/>
      <c r="NA49" s="245"/>
      <c r="NB49" s="245"/>
      <c r="NC49" s="245"/>
      <c r="ND49" s="245"/>
      <c r="NE49" s="245"/>
      <c r="NF49" s="254"/>
      <c r="NG49" s="254"/>
      <c r="NH49" s="254"/>
      <c r="NI49" s="254"/>
      <c r="NJ49" s="254"/>
      <c r="NK49" s="254"/>
      <c r="NL49" s="276"/>
      <c r="NM49" s="276"/>
      <c r="NN49" s="276"/>
      <c r="NO49" s="276"/>
      <c r="NP49" s="276"/>
      <c r="NQ49" s="276"/>
      <c r="NR49" s="277"/>
      <c r="NS49" s="278"/>
      <c r="NT49" s="278"/>
      <c r="NU49" s="278"/>
      <c r="NV49" s="278"/>
      <c r="NW49" s="278"/>
      <c r="NX49" s="230"/>
      <c r="NY49" s="274"/>
      <c r="NZ49" s="274"/>
      <c r="OA49" s="274"/>
      <c r="OB49" s="284"/>
      <c r="OC49" s="245"/>
      <c r="OD49" s="245"/>
      <c r="OE49" s="245"/>
      <c r="OF49" s="245"/>
      <c r="OG49" s="245"/>
      <c r="OH49" s="245"/>
      <c r="OI49" s="245"/>
      <c r="OJ49" s="245"/>
      <c r="OK49" s="254"/>
      <c r="OL49" s="254"/>
      <c r="OM49" s="254"/>
      <c r="ON49" s="254"/>
      <c r="OO49" s="254"/>
      <c r="OP49" s="292"/>
      <c r="OQ49" s="276"/>
      <c r="OR49" s="276"/>
      <c r="OS49" s="276"/>
      <c r="OT49" s="276"/>
      <c r="OU49" s="276"/>
      <c r="OV49" s="276"/>
      <c r="OW49" s="277"/>
      <c r="OX49" s="278"/>
      <c r="OY49" s="278"/>
      <c r="OZ49" s="278"/>
      <c r="PA49" s="278"/>
      <c r="PB49" s="278"/>
      <c r="PC49" s="230"/>
      <c r="PD49" s="274"/>
      <c r="PE49" s="274"/>
      <c r="PF49" s="274"/>
      <c r="PG49" s="284"/>
      <c r="PH49" s="245"/>
      <c r="PI49" s="245"/>
      <c r="PJ49" s="245"/>
      <c r="PK49" s="245"/>
      <c r="PL49" s="245"/>
      <c r="PM49" s="245"/>
      <c r="PN49" s="245"/>
      <c r="PO49" s="245"/>
      <c r="PP49" s="254"/>
      <c r="PQ49" s="254"/>
      <c r="PR49" s="254"/>
      <c r="PS49" s="254"/>
      <c r="PT49" s="254"/>
      <c r="PU49" s="292"/>
      <c r="PV49" s="279"/>
    </row>
    <row r="50" spans="2:438" ht="11.85" hidden="1" customHeight="1" outlineLevel="2">
      <c r="B50" s="579">
        <v>6</v>
      </c>
      <c r="C50" s="201" t="s">
        <v>48</v>
      </c>
      <c r="H50" s="271"/>
      <c r="I50" s="271"/>
      <c r="J50" s="271"/>
      <c r="K50" s="271"/>
      <c r="L50" s="271"/>
      <c r="M50" s="271"/>
      <c r="N50" s="272"/>
      <c r="O50" s="273"/>
      <c r="P50" s="273"/>
      <c r="Q50" s="273"/>
      <c r="R50" s="273"/>
      <c r="S50" s="273"/>
      <c r="T50" s="216"/>
      <c r="U50" s="276"/>
      <c r="V50" s="276"/>
      <c r="W50" s="276"/>
      <c r="X50" s="276"/>
      <c r="Y50" s="276"/>
      <c r="Z50" s="276"/>
      <c r="AA50" s="277"/>
      <c r="AB50" s="278"/>
      <c r="AC50" s="278"/>
      <c r="AD50" s="278"/>
      <c r="AE50" s="278"/>
      <c r="AF50" s="278"/>
      <c r="AG50" s="292"/>
      <c r="AH50" s="276"/>
      <c r="AI50" s="276"/>
      <c r="AJ50" s="276"/>
      <c r="AK50" s="276"/>
      <c r="AL50" s="276"/>
      <c r="AM50" s="276"/>
      <c r="AN50" s="277"/>
      <c r="AO50" s="278"/>
      <c r="AP50" s="278"/>
      <c r="AQ50" s="278"/>
      <c r="AR50" s="278"/>
      <c r="AS50" s="278"/>
      <c r="AT50" s="230"/>
      <c r="AU50" s="286"/>
      <c r="AV50" s="269"/>
      <c r="AW50" s="270"/>
      <c r="AX50" s="270"/>
      <c r="AY50" s="271"/>
      <c r="AZ50" s="271"/>
      <c r="BA50" s="271"/>
      <c r="BB50" s="271"/>
      <c r="BC50" s="271"/>
      <c r="BD50" s="271"/>
      <c r="BE50" s="272"/>
      <c r="BF50" s="273"/>
      <c r="BG50" s="273"/>
      <c r="BH50" s="273"/>
      <c r="BI50" s="273"/>
      <c r="BJ50" s="273"/>
      <c r="BK50" s="216"/>
      <c r="BO50" s="275"/>
      <c r="BP50" s="245"/>
      <c r="BQ50" s="245"/>
      <c r="BR50" s="245"/>
      <c r="BS50" s="245"/>
      <c r="BT50" s="245"/>
      <c r="BU50" s="245"/>
      <c r="BV50" s="245"/>
      <c r="BW50" s="245"/>
      <c r="BX50" s="254"/>
      <c r="BY50" s="254"/>
      <c r="BZ50" s="254"/>
      <c r="CA50" s="254"/>
      <c r="CB50" s="254"/>
      <c r="CC50" s="254"/>
      <c r="CD50" s="276"/>
      <c r="CE50" s="276"/>
      <c r="CF50" s="276"/>
      <c r="CG50" s="276"/>
      <c r="CH50" s="276"/>
      <c r="CI50" s="276"/>
      <c r="CJ50" s="277"/>
      <c r="CK50" s="278"/>
      <c r="CL50" s="278"/>
      <c r="CM50" s="278"/>
      <c r="CN50" s="278"/>
      <c r="CO50" s="278"/>
      <c r="CP50" s="230"/>
      <c r="CT50" s="275"/>
      <c r="CU50" s="245"/>
      <c r="CV50" s="245"/>
      <c r="CW50" s="245"/>
      <c r="CX50" s="245"/>
      <c r="CY50" s="245"/>
      <c r="CZ50" s="245"/>
      <c r="DA50" s="245"/>
      <c r="DB50" s="245"/>
      <c r="DC50" s="254"/>
      <c r="DD50" s="254"/>
      <c r="DE50" s="254"/>
      <c r="DF50" s="254"/>
      <c r="DG50" s="254"/>
      <c r="DH50" s="292"/>
      <c r="DI50" s="276"/>
      <c r="DJ50" s="276"/>
      <c r="DK50" s="276"/>
      <c r="DL50" s="276"/>
      <c r="DM50" s="276"/>
      <c r="DN50" s="276"/>
      <c r="DO50" s="277"/>
      <c r="DP50" s="278"/>
      <c r="DQ50" s="278"/>
      <c r="DR50" s="278"/>
      <c r="DS50" s="278"/>
      <c r="DT50" s="278"/>
      <c r="DU50" s="230"/>
      <c r="DY50" s="275"/>
      <c r="DZ50" s="245"/>
      <c r="EA50" s="245"/>
      <c r="EB50" s="245"/>
      <c r="EC50" s="245"/>
      <c r="ED50" s="245"/>
      <c r="EE50" s="245"/>
      <c r="EF50" s="245"/>
      <c r="EG50" s="245"/>
      <c r="EH50" s="254"/>
      <c r="EI50" s="254"/>
      <c r="EJ50" s="254"/>
      <c r="EK50" s="254"/>
      <c r="EL50" s="254"/>
      <c r="EM50" s="292"/>
      <c r="EN50" s="292"/>
      <c r="EO50" s="286"/>
      <c r="EP50" s="269"/>
      <c r="EQ50" s="270"/>
      <c r="ER50" s="270"/>
      <c r="ES50" s="271"/>
      <c r="ET50" s="271"/>
      <c r="EU50" s="271"/>
      <c r="EV50" s="271"/>
      <c r="EW50" s="271"/>
      <c r="EX50" s="271"/>
      <c r="EY50" s="272"/>
      <c r="EZ50" s="273"/>
      <c r="FA50" s="273"/>
      <c r="FB50" s="273"/>
      <c r="FC50" s="273"/>
      <c r="FD50" s="273"/>
      <c r="FE50" s="216"/>
      <c r="FJ50" s="245"/>
      <c r="FK50" s="245"/>
      <c r="FL50" s="245"/>
      <c r="FM50" s="245"/>
      <c r="FN50" s="245"/>
      <c r="FO50" s="245"/>
      <c r="FP50" s="245"/>
      <c r="FQ50" s="245"/>
      <c r="FR50" s="254"/>
      <c r="FS50" s="254"/>
      <c r="FT50" s="254"/>
      <c r="FU50" s="254"/>
      <c r="FV50" s="254"/>
      <c r="FW50" s="254"/>
      <c r="FX50" s="276"/>
      <c r="FY50" s="276"/>
      <c r="FZ50" s="276"/>
      <c r="GA50" s="276"/>
      <c r="GB50" s="276"/>
      <c r="GC50" s="276"/>
      <c r="GD50" s="277"/>
      <c r="GE50" s="278"/>
      <c r="GF50" s="278"/>
      <c r="GG50" s="278"/>
      <c r="GH50" s="278"/>
      <c r="GI50" s="278"/>
      <c r="GJ50" s="230"/>
      <c r="GK50" s="274"/>
      <c r="GL50" s="274"/>
      <c r="GM50" s="274"/>
      <c r="GN50" s="275"/>
      <c r="GO50" s="245"/>
      <c r="GP50" s="245"/>
      <c r="GQ50" s="245"/>
      <c r="GR50" s="245"/>
      <c r="GS50" s="245"/>
      <c r="GT50" s="245"/>
      <c r="GU50" s="245"/>
      <c r="GV50" s="245"/>
      <c r="GW50" s="254"/>
      <c r="GX50" s="254"/>
      <c r="GY50" s="254"/>
      <c r="GZ50" s="254"/>
      <c r="HA50" s="254"/>
      <c r="HB50" s="292"/>
      <c r="HC50" s="276"/>
      <c r="HD50" s="276"/>
      <c r="HE50" s="276"/>
      <c r="HF50" s="276"/>
      <c r="HG50" s="276"/>
      <c r="HH50" s="276"/>
      <c r="HI50" s="277"/>
      <c r="HJ50" s="278"/>
      <c r="HK50" s="278"/>
      <c r="HL50" s="278"/>
      <c r="HM50" s="278"/>
      <c r="HN50" s="278"/>
      <c r="HO50" s="230"/>
      <c r="HP50" s="274"/>
      <c r="HQ50" s="274"/>
      <c r="HR50" s="274"/>
      <c r="HS50" s="275"/>
      <c r="HT50" s="245"/>
      <c r="HU50" s="245"/>
      <c r="HV50" s="245"/>
      <c r="HW50" s="245"/>
      <c r="HX50" s="245"/>
      <c r="HY50" s="245"/>
      <c r="HZ50" s="245"/>
      <c r="IA50" s="245"/>
      <c r="IB50" s="254"/>
      <c r="IC50" s="254"/>
      <c r="ID50" s="254"/>
      <c r="IE50" s="254"/>
      <c r="IF50" s="254"/>
      <c r="IG50" s="292"/>
      <c r="IH50" s="292"/>
      <c r="II50" s="286"/>
      <c r="IJ50" s="269"/>
      <c r="IK50" s="270"/>
      <c r="IL50" s="270"/>
      <c r="IM50" s="271"/>
      <c r="IN50" s="271"/>
      <c r="IO50" s="271"/>
      <c r="IP50" s="271"/>
      <c r="IQ50" s="271"/>
      <c r="IR50" s="271"/>
      <c r="IS50" s="272"/>
      <c r="IT50" s="271"/>
      <c r="IU50" s="271"/>
      <c r="IV50" s="271"/>
      <c r="IW50" s="271"/>
      <c r="IX50" s="271"/>
      <c r="IY50" s="230"/>
      <c r="IZ50" s="274"/>
      <c r="JA50" s="274"/>
      <c r="JB50" s="274"/>
      <c r="JC50" s="275"/>
      <c r="JD50" s="245"/>
      <c r="JE50" s="245"/>
      <c r="JF50" s="245"/>
      <c r="JG50" s="245"/>
      <c r="JH50" s="245"/>
      <c r="JI50" s="245"/>
      <c r="JJ50" s="245"/>
      <c r="JK50" s="245"/>
      <c r="JL50" s="254"/>
      <c r="JM50" s="254"/>
      <c r="JN50" s="254"/>
      <c r="JO50" s="254"/>
      <c r="JP50" s="254"/>
      <c r="JQ50" s="254"/>
      <c r="JR50" s="276"/>
      <c r="JS50" s="276"/>
      <c r="JT50" s="276"/>
      <c r="JU50" s="276"/>
      <c r="JV50" s="276"/>
      <c r="JW50" s="276"/>
      <c r="JX50" s="277"/>
      <c r="JY50" s="278"/>
      <c r="JZ50" s="278"/>
      <c r="KA50" s="278"/>
      <c r="KB50" s="278"/>
      <c r="KC50" s="278"/>
      <c r="KD50" s="230"/>
      <c r="KE50" s="274"/>
      <c r="KF50" s="274"/>
      <c r="KG50" s="274"/>
      <c r="KH50" s="275"/>
      <c r="KI50" s="245"/>
      <c r="KJ50" s="245"/>
      <c r="KK50" s="245"/>
      <c r="KL50" s="245"/>
      <c r="KM50" s="245"/>
      <c r="KN50" s="245"/>
      <c r="KO50" s="245"/>
      <c r="KP50" s="245"/>
      <c r="KQ50" s="254"/>
      <c r="KR50" s="254"/>
      <c r="KS50" s="254"/>
      <c r="KT50" s="254"/>
      <c r="KU50" s="254"/>
      <c r="KV50" s="292"/>
      <c r="KW50" s="276"/>
      <c r="KX50" s="276"/>
      <c r="KY50" s="276"/>
      <c r="KZ50" s="276"/>
      <c r="LA50" s="276"/>
      <c r="LB50" s="276"/>
      <c r="LC50" s="277"/>
      <c r="LD50" s="278"/>
      <c r="LE50" s="278"/>
      <c r="LF50" s="278"/>
      <c r="LG50" s="278"/>
      <c r="LH50" s="278"/>
      <c r="LI50" s="230"/>
      <c r="LJ50" s="274"/>
      <c r="LK50" s="274"/>
      <c r="LL50" s="274"/>
      <c r="LM50" s="275"/>
      <c r="LN50" s="245"/>
      <c r="LO50" s="245"/>
      <c r="LP50" s="245"/>
      <c r="LQ50" s="245"/>
      <c r="LR50" s="245"/>
      <c r="LS50" s="245"/>
      <c r="LT50" s="245"/>
      <c r="LU50" s="245"/>
      <c r="LV50" s="254"/>
      <c r="LW50" s="254"/>
      <c r="LX50" s="254"/>
      <c r="LY50" s="254"/>
      <c r="LZ50" s="254"/>
      <c r="MA50" s="292"/>
      <c r="MB50" s="292"/>
      <c r="MC50" s="286"/>
      <c r="MD50" s="269"/>
      <c r="ME50" s="270"/>
      <c r="MF50" s="270"/>
      <c r="MG50" s="271"/>
      <c r="MH50" s="271"/>
      <c r="MI50" s="271"/>
      <c r="MJ50" s="271"/>
      <c r="MK50" s="271"/>
      <c r="ML50" s="271"/>
      <c r="MM50" s="272"/>
      <c r="MN50" s="271"/>
      <c r="MO50" s="271"/>
      <c r="MP50" s="271"/>
      <c r="MQ50" s="271"/>
      <c r="MR50" s="271"/>
      <c r="MS50" s="230"/>
      <c r="MT50" s="274"/>
      <c r="MU50" s="274"/>
      <c r="MV50" s="274"/>
      <c r="MW50" s="275"/>
      <c r="MX50" s="245"/>
      <c r="MY50" s="245"/>
      <c r="MZ50" s="245"/>
      <c r="NA50" s="245"/>
      <c r="NB50" s="245"/>
      <c r="NC50" s="245"/>
      <c r="ND50" s="245"/>
      <c r="NE50" s="245"/>
      <c r="NF50" s="254"/>
      <c r="NG50" s="254"/>
      <c r="NH50" s="254"/>
      <c r="NI50" s="254"/>
      <c r="NJ50" s="254"/>
      <c r="NK50" s="254"/>
      <c r="NL50" s="276"/>
      <c r="NM50" s="276"/>
      <c r="NN50" s="276"/>
      <c r="NO50" s="276"/>
      <c r="NP50" s="276"/>
      <c r="NQ50" s="276"/>
      <c r="NR50" s="277"/>
      <c r="NS50" s="278"/>
      <c r="NT50" s="278"/>
      <c r="NU50" s="278"/>
      <c r="NV50" s="278"/>
      <c r="NW50" s="278"/>
      <c r="NX50" s="230"/>
      <c r="NY50" s="274"/>
      <c r="NZ50" s="274"/>
      <c r="OA50" s="274"/>
      <c r="OB50" s="275"/>
      <c r="OC50" s="245"/>
      <c r="OD50" s="245"/>
      <c r="OE50" s="245"/>
      <c r="OF50" s="245"/>
      <c r="OG50" s="245"/>
      <c r="OH50" s="245"/>
      <c r="OI50" s="245"/>
      <c r="OJ50" s="245"/>
      <c r="OK50" s="254"/>
      <c r="OL50" s="254"/>
      <c r="OM50" s="254"/>
      <c r="ON50" s="254"/>
      <c r="OO50" s="254"/>
      <c r="OP50" s="292"/>
      <c r="OQ50" s="276"/>
      <c r="OR50" s="276"/>
      <c r="OS50" s="276"/>
      <c r="OT50" s="276"/>
      <c r="OU50" s="276"/>
      <c r="OV50" s="276"/>
      <c r="OW50" s="277"/>
      <c r="OX50" s="278"/>
      <c r="OY50" s="278"/>
      <c r="OZ50" s="278"/>
      <c r="PA50" s="278"/>
      <c r="PB50" s="278"/>
      <c r="PC50" s="230"/>
      <c r="PD50" s="274"/>
      <c r="PE50" s="274"/>
      <c r="PF50" s="274"/>
      <c r="PG50" s="275"/>
      <c r="PH50" s="245"/>
      <c r="PI50" s="245"/>
      <c r="PJ50" s="245"/>
      <c r="PK50" s="245"/>
      <c r="PL50" s="245"/>
      <c r="PM50" s="245"/>
      <c r="PN50" s="245"/>
      <c r="PO50" s="245"/>
      <c r="PP50" s="254"/>
      <c r="PQ50" s="254"/>
      <c r="PR50" s="254"/>
      <c r="PS50" s="254"/>
      <c r="PT50" s="254"/>
      <c r="PU50" s="292"/>
      <c r="PV50" s="286"/>
    </row>
    <row r="51" spans="2:438" ht="11.85" hidden="1" customHeight="1" outlineLevel="2">
      <c r="B51" s="579">
        <v>7</v>
      </c>
      <c r="C51" s="201" t="s">
        <v>49</v>
      </c>
      <c r="H51" s="271"/>
      <c r="I51" s="271"/>
      <c r="J51" s="271"/>
      <c r="K51" s="271"/>
      <c r="L51" s="271"/>
      <c r="M51" s="271"/>
      <c r="N51" s="272"/>
      <c r="O51" s="273"/>
      <c r="P51" s="273"/>
      <c r="Q51" s="273"/>
      <c r="R51" s="273"/>
      <c r="S51" s="273"/>
      <c r="T51" s="216"/>
      <c r="U51" s="276"/>
      <c r="V51" s="276"/>
      <c r="W51" s="276"/>
      <c r="X51" s="276"/>
      <c r="Y51" s="276"/>
      <c r="Z51" s="276"/>
      <c r="AA51" s="277"/>
      <c r="AB51" s="278"/>
      <c r="AC51" s="278"/>
      <c r="AD51" s="278"/>
      <c r="AE51" s="278"/>
      <c r="AF51" s="278"/>
      <c r="AG51" s="292"/>
      <c r="AH51" s="276"/>
      <c r="AI51" s="276"/>
      <c r="AJ51" s="276"/>
      <c r="AK51" s="276"/>
      <c r="AL51" s="276"/>
      <c r="AM51" s="276"/>
      <c r="AN51" s="277"/>
      <c r="AO51" s="278"/>
      <c r="AP51" s="278"/>
      <c r="AQ51" s="278"/>
      <c r="AR51" s="278"/>
      <c r="AS51" s="278"/>
      <c r="AT51" s="230"/>
      <c r="AU51" s="286"/>
      <c r="AV51" s="269"/>
      <c r="AW51" s="270"/>
      <c r="AX51" s="270"/>
      <c r="AY51" s="271"/>
      <c r="AZ51" s="271"/>
      <c r="BA51" s="271"/>
      <c r="BB51" s="271"/>
      <c r="BC51" s="271"/>
      <c r="BD51" s="271"/>
      <c r="BE51" s="272"/>
      <c r="BF51" s="273"/>
      <c r="BG51" s="273"/>
      <c r="BH51" s="273"/>
      <c r="BI51" s="273"/>
      <c r="BJ51" s="273"/>
      <c r="BK51" s="216"/>
      <c r="BO51" s="275"/>
      <c r="BP51" s="245"/>
      <c r="BQ51" s="245"/>
      <c r="BR51" s="245"/>
      <c r="BS51" s="245"/>
      <c r="BT51" s="245"/>
      <c r="BU51" s="245"/>
      <c r="BV51" s="245"/>
      <c r="BW51" s="245"/>
      <c r="BX51" s="254"/>
      <c r="BY51" s="254"/>
      <c r="BZ51" s="254"/>
      <c r="CA51" s="254"/>
      <c r="CB51" s="254"/>
      <c r="CC51" s="254"/>
      <c r="CD51" s="276"/>
      <c r="CE51" s="276"/>
      <c r="CF51" s="276"/>
      <c r="CG51" s="276"/>
      <c r="CH51" s="276"/>
      <c r="CI51" s="276"/>
      <c r="CJ51" s="277"/>
      <c r="CK51" s="278"/>
      <c r="CL51" s="278"/>
      <c r="CM51" s="278"/>
      <c r="CN51" s="278"/>
      <c r="CO51" s="278"/>
      <c r="CP51" s="230"/>
      <c r="CT51" s="275"/>
      <c r="CU51" s="245"/>
      <c r="CV51" s="245"/>
      <c r="CW51" s="245"/>
      <c r="CX51" s="245"/>
      <c r="CY51" s="245"/>
      <c r="CZ51" s="245"/>
      <c r="DA51" s="245"/>
      <c r="DB51" s="245"/>
      <c r="DC51" s="254"/>
      <c r="DD51" s="254"/>
      <c r="DE51" s="254"/>
      <c r="DF51" s="254"/>
      <c r="DG51" s="254"/>
      <c r="DH51" s="292"/>
      <c r="DI51" s="276"/>
      <c r="DJ51" s="276"/>
      <c r="DK51" s="276"/>
      <c r="DL51" s="276"/>
      <c r="DM51" s="276"/>
      <c r="DN51" s="276"/>
      <c r="DO51" s="277"/>
      <c r="DP51" s="278"/>
      <c r="DQ51" s="278"/>
      <c r="DR51" s="278"/>
      <c r="DS51" s="278"/>
      <c r="DT51" s="278"/>
      <c r="DU51" s="230"/>
      <c r="DY51" s="275"/>
      <c r="DZ51" s="245"/>
      <c r="EA51" s="245"/>
      <c r="EB51" s="245"/>
      <c r="EC51" s="245"/>
      <c r="ED51" s="245"/>
      <c r="EE51" s="245"/>
      <c r="EF51" s="245"/>
      <c r="EG51" s="245"/>
      <c r="EH51" s="254"/>
      <c r="EI51" s="254"/>
      <c r="EJ51" s="254"/>
      <c r="EK51" s="254"/>
      <c r="EL51" s="254"/>
      <c r="EM51" s="292"/>
      <c r="EN51" s="292"/>
      <c r="EO51" s="286"/>
      <c r="EP51" s="269"/>
      <c r="EQ51" s="270"/>
      <c r="ER51" s="270"/>
      <c r="ES51" s="271"/>
      <c r="ET51" s="271"/>
      <c r="EU51" s="271"/>
      <c r="EV51" s="271"/>
      <c r="EW51" s="271"/>
      <c r="EX51" s="271"/>
      <c r="EY51" s="272"/>
      <c r="EZ51" s="273"/>
      <c r="FA51" s="273"/>
      <c r="FB51" s="273"/>
      <c r="FC51" s="273"/>
      <c r="FD51" s="273"/>
      <c r="FE51" s="216"/>
      <c r="FJ51" s="245"/>
      <c r="FK51" s="245"/>
      <c r="FL51" s="245"/>
      <c r="FM51" s="245"/>
      <c r="FN51" s="245"/>
      <c r="FO51" s="245"/>
      <c r="FP51" s="245"/>
      <c r="FQ51" s="245"/>
      <c r="FR51" s="254"/>
      <c r="FS51" s="254"/>
      <c r="FT51" s="254"/>
      <c r="FU51" s="254"/>
      <c r="FV51" s="254"/>
      <c r="FW51" s="254"/>
      <c r="FX51" s="276"/>
      <c r="FY51" s="276"/>
      <c r="FZ51" s="276"/>
      <c r="GA51" s="276"/>
      <c r="GB51" s="276"/>
      <c r="GC51" s="276"/>
      <c r="GD51" s="277"/>
      <c r="GE51" s="278"/>
      <c r="GF51" s="278"/>
      <c r="GG51" s="278"/>
      <c r="GH51" s="278"/>
      <c r="GI51" s="278"/>
      <c r="GJ51" s="230"/>
      <c r="GK51" s="274"/>
      <c r="GL51" s="274"/>
      <c r="GM51" s="274"/>
      <c r="GN51" s="275"/>
      <c r="GO51" s="245"/>
      <c r="GP51" s="245"/>
      <c r="GQ51" s="245"/>
      <c r="GR51" s="245"/>
      <c r="GS51" s="245"/>
      <c r="GT51" s="245"/>
      <c r="GU51" s="245"/>
      <c r="GV51" s="245"/>
      <c r="GW51" s="254"/>
      <c r="GX51" s="254"/>
      <c r="GY51" s="254"/>
      <c r="GZ51" s="254"/>
      <c r="HA51" s="254"/>
      <c r="HB51" s="292"/>
      <c r="HC51" s="276"/>
      <c r="HD51" s="276"/>
      <c r="HE51" s="276"/>
      <c r="HF51" s="276"/>
      <c r="HG51" s="276"/>
      <c r="HH51" s="276"/>
      <c r="HI51" s="277"/>
      <c r="HJ51" s="278"/>
      <c r="HK51" s="278"/>
      <c r="HL51" s="278"/>
      <c r="HM51" s="278"/>
      <c r="HN51" s="278"/>
      <c r="HO51" s="230"/>
      <c r="HP51" s="274"/>
      <c r="HQ51" s="274"/>
      <c r="HR51" s="274"/>
      <c r="HS51" s="275"/>
      <c r="HT51" s="245"/>
      <c r="HU51" s="245"/>
      <c r="HV51" s="245"/>
      <c r="HW51" s="245"/>
      <c r="HX51" s="245"/>
      <c r="HY51" s="245"/>
      <c r="HZ51" s="245"/>
      <c r="IA51" s="245"/>
      <c r="IB51" s="254"/>
      <c r="IC51" s="254"/>
      <c r="ID51" s="254"/>
      <c r="IE51" s="254"/>
      <c r="IF51" s="254"/>
      <c r="IG51" s="292"/>
      <c r="IH51" s="292"/>
      <c r="II51" s="286"/>
      <c r="IJ51" s="269"/>
      <c r="IK51" s="270"/>
      <c r="IL51" s="270"/>
      <c r="IM51" s="271"/>
      <c r="IN51" s="271"/>
      <c r="IO51" s="271"/>
      <c r="IP51" s="271"/>
      <c r="IQ51" s="271"/>
      <c r="IR51" s="271"/>
      <c r="IS51" s="272"/>
      <c r="IT51" s="271"/>
      <c r="IU51" s="271"/>
      <c r="IV51" s="271"/>
      <c r="IW51" s="271"/>
      <c r="IX51" s="271"/>
      <c r="IY51" s="230"/>
      <c r="IZ51" s="274"/>
      <c r="JA51" s="274"/>
      <c r="JB51" s="274"/>
      <c r="JC51" s="275"/>
      <c r="JD51" s="245"/>
      <c r="JE51" s="245"/>
      <c r="JF51" s="245"/>
      <c r="JG51" s="245"/>
      <c r="JH51" s="245"/>
      <c r="JI51" s="245"/>
      <c r="JJ51" s="245"/>
      <c r="JK51" s="245"/>
      <c r="JL51" s="254"/>
      <c r="JM51" s="254"/>
      <c r="JN51" s="254"/>
      <c r="JO51" s="254"/>
      <c r="JP51" s="254"/>
      <c r="JQ51" s="254"/>
      <c r="JR51" s="276"/>
      <c r="JS51" s="276"/>
      <c r="JT51" s="276"/>
      <c r="JU51" s="276"/>
      <c r="JV51" s="276"/>
      <c r="JW51" s="276"/>
      <c r="JX51" s="277"/>
      <c r="JY51" s="278"/>
      <c r="JZ51" s="278"/>
      <c r="KA51" s="278"/>
      <c r="KB51" s="278"/>
      <c r="KC51" s="278"/>
      <c r="KD51" s="230"/>
      <c r="KE51" s="274"/>
      <c r="KF51" s="274"/>
      <c r="KG51" s="274"/>
      <c r="KH51" s="275"/>
      <c r="KI51" s="245"/>
      <c r="KJ51" s="245"/>
      <c r="KK51" s="245"/>
      <c r="KL51" s="245"/>
      <c r="KM51" s="245"/>
      <c r="KN51" s="245"/>
      <c r="KO51" s="245"/>
      <c r="KP51" s="245"/>
      <c r="KQ51" s="254"/>
      <c r="KR51" s="254"/>
      <c r="KS51" s="254"/>
      <c r="KT51" s="254"/>
      <c r="KU51" s="254"/>
      <c r="KV51" s="292"/>
      <c r="KW51" s="276"/>
      <c r="KX51" s="276"/>
      <c r="KY51" s="276"/>
      <c r="KZ51" s="276"/>
      <c r="LA51" s="276"/>
      <c r="LB51" s="276"/>
      <c r="LC51" s="277"/>
      <c r="LD51" s="278"/>
      <c r="LE51" s="278"/>
      <c r="LF51" s="278"/>
      <c r="LG51" s="278"/>
      <c r="LH51" s="278"/>
      <c r="LI51" s="230"/>
      <c r="LJ51" s="274"/>
      <c r="LK51" s="274"/>
      <c r="LL51" s="274"/>
      <c r="LM51" s="275"/>
      <c r="LN51" s="245"/>
      <c r="LO51" s="245"/>
      <c r="LP51" s="245"/>
      <c r="LQ51" s="245"/>
      <c r="LR51" s="245"/>
      <c r="LS51" s="245"/>
      <c r="LT51" s="245"/>
      <c r="LU51" s="245"/>
      <c r="LV51" s="254"/>
      <c r="LW51" s="254"/>
      <c r="LX51" s="254"/>
      <c r="LY51" s="254"/>
      <c r="LZ51" s="254"/>
      <c r="MA51" s="292"/>
      <c r="MB51" s="292"/>
      <c r="MC51" s="286"/>
      <c r="MD51" s="269"/>
      <c r="ME51" s="270"/>
      <c r="MF51" s="270"/>
      <c r="MG51" s="271"/>
      <c r="MH51" s="271"/>
      <c r="MI51" s="271"/>
      <c r="MJ51" s="271"/>
      <c r="MK51" s="271"/>
      <c r="ML51" s="271"/>
      <c r="MM51" s="272"/>
      <c r="MN51" s="271"/>
      <c r="MO51" s="271"/>
      <c r="MP51" s="271"/>
      <c r="MQ51" s="271"/>
      <c r="MR51" s="271"/>
      <c r="MS51" s="230"/>
      <c r="MT51" s="274"/>
      <c r="MU51" s="274"/>
      <c r="MV51" s="274"/>
      <c r="MW51" s="275"/>
      <c r="MX51" s="245"/>
      <c r="MY51" s="245"/>
      <c r="MZ51" s="245"/>
      <c r="NA51" s="245"/>
      <c r="NB51" s="245"/>
      <c r="NC51" s="245"/>
      <c r="ND51" s="245"/>
      <c r="NE51" s="245"/>
      <c r="NF51" s="254"/>
      <c r="NG51" s="254"/>
      <c r="NH51" s="254"/>
      <c r="NI51" s="254"/>
      <c r="NJ51" s="254"/>
      <c r="NK51" s="254"/>
      <c r="NL51" s="276"/>
      <c r="NM51" s="276"/>
      <c r="NN51" s="276"/>
      <c r="NO51" s="276"/>
      <c r="NP51" s="276"/>
      <c r="NQ51" s="276"/>
      <c r="NR51" s="277"/>
      <c r="NS51" s="278"/>
      <c r="NT51" s="278"/>
      <c r="NU51" s="278"/>
      <c r="NV51" s="278"/>
      <c r="NW51" s="278"/>
      <c r="NX51" s="230"/>
      <c r="NY51" s="274"/>
      <c r="NZ51" s="274"/>
      <c r="OA51" s="274"/>
      <c r="OB51" s="275"/>
      <c r="OC51" s="245"/>
      <c r="OD51" s="245"/>
      <c r="OE51" s="245"/>
      <c r="OF51" s="245"/>
      <c r="OG51" s="245"/>
      <c r="OH51" s="245"/>
      <c r="OI51" s="245"/>
      <c r="OJ51" s="245"/>
      <c r="OK51" s="254"/>
      <c r="OL51" s="254"/>
      <c r="OM51" s="254"/>
      <c r="ON51" s="254"/>
      <c r="OO51" s="254"/>
      <c r="OP51" s="292"/>
      <c r="OQ51" s="276"/>
      <c r="OR51" s="276"/>
      <c r="OS51" s="276"/>
      <c r="OT51" s="276"/>
      <c r="OU51" s="276"/>
      <c r="OV51" s="276"/>
      <c r="OW51" s="277"/>
      <c r="OX51" s="278"/>
      <c r="OY51" s="278"/>
      <c r="OZ51" s="278"/>
      <c r="PA51" s="278"/>
      <c r="PB51" s="278"/>
      <c r="PC51" s="230"/>
      <c r="PD51" s="274"/>
      <c r="PE51" s="274"/>
      <c r="PF51" s="274"/>
      <c r="PG51" s="275"/>
      <c r="PH51" s="245"/>
      <c r="PI51" s="245"/>
      <c r="PJ51" s="245"/>
      <c r="PK51" s="245"/>
      <c r="PL51" s="245"/>
      <c r="PM51" s="245"/>
      <c r="PN51" s="245"/>
      <c r="PO51" s="245"/>
      <c r="PP51" s="254"/>
      <c r="PQ51" s="254"/>
      <c r="PR51" s="254"/>
      <c r="PS51" s="254"/>
      <c r="PT51" s="254"/>
      <c r="PU51" s="292"/>
      <c r="PV51" s="286"/>
    </row>
    <row r="52" spans="2:438" ht="11.85" hidden="1" customHeight="1" outlineLevel="2">
      <c r="B52" s="579">
        <v>8</v>
      </c>
      <c r="C52" s="201" t="s">
        <v>50</v>
      </c>
      <c r="H52" s="271"/>
      <c r="I52" s="271"/>
      <c r="J52" s="271"/>
      <c r="K52" s="271"/>
      <c r="L52" s="271"/>
      <c r="M52" s="271"/>
      <c r="N52" s="272"/>
      <c r="O52" s="273"/>
      <c r="P52" s="273"/>
      <c r="Q52" s="273"/>
      <c r="R52" s="273"/>
      <c r="S52" s="273"/>
      <c r="T52" s="216"/>
      <c r="U52" s="276"/>
      <c r="V52" s="276"/>
      <c r="W52" s="276"/>
      <c r="X52" s="276"/>
      <c r="Y52" s="276"/>
      <c r="Z52" s="276"/>
      <c r="AA52" s="277"/>
      <c r="AB52" s="278"/>
      <c r="AC52" s="278"/>
      <c r="AD52" s="278"/>
      <c r="AE52" s="278"/>
      <c r="AF52" s="278"/>
      <c r="AG52" s="292"/>
      <c r="AH52" s="276"/>
      <c r="AI52" s="276"/>
      <c r="AJ52" s="276"/>
      <c r="AK52" s="276"/>
      <c r="AL52" s="276"/>
      <c r="AM52" s="276"/>
      <c r="AN52" s="277"/>
      <c r="AO52" s="278"/>
      <c r="AP52" s="278"/>
      <c r="AQ52" s="278"/>
      <c r="AR52" s="278"/>
      <c r="AS52" s="278"/>
      <c r="AT52" s="230"/>
      <c r="AU52" s="286"/>
      <c r="AV52" s="269"/>
      <c r="AW52" s="270"/>
      <c r="AX52" s="270"/>
      <c r="AY52" s="271"/>
      <c r="AZ52" s="271"/>
      <c r="BA52" s="271"/>
      <c r="BB52" s="271"/>
      <c r="BC52" s="271"/>
      <c r="BD52" s="271"/>
      <c r="BE52" s="272"/>
      <c r="BF52" s="273"/>
      <c r="BG52" s="273"/>
      <c r="BH52" s="273"/>
      <c r="BI52" s="273"/>
      <c r="BJ52" s="273"/>
      <c r="BK52" s="216"/>
      <c r="BO52" s="275"/>
      <c r="BP52" s="245"/>
      <c r="BQ52" s="245"/>
      <c r="BR52" s="245"/>
      <c r="BS52" s="245"/>
      <c r="BT52" s="245"/>
      <c r="BU52" s="245"/>
      <c r="BV52" s="245"/>
      <c r="BW52" s="245"/>
      <c r="BX52" s="254"/>
      <c r="BY52" s="254"/>
      <c r="BZ52" s="254"/>
      <c r="CA52" s="254"/>
      <c r="CB52" s="254"/>
      <c r="CC52" s="254"/>
      <c r="CD52" s="276"/>
      <c r="CE52" s="276"/>
      <c r="CF52" s="276"/>
      <c r="CG52" s="276"/>
      <c r="CH52" s="276"/>
      <c r="CI52" s="276"/>
      <c r="CJ52" s="277"/>
      <c r="CK52" s="278"/>
      <c r="CL52" s="278"/>
      <c r="CM52" s="278"/>
      <c r="CN52" s="278"/>
      <c r="CO52" s="278"/>
      <c r="CP52" s="230"/>
      <c r="CT52" s="275"/>
      <c r="CU52" s="245"/>
      <c r="CV52" s="245"/>
      <c r="CW52" s="245"/>
      <c r="CX52" s="245"/>
      <c r="CY52" s="245"/>
      <c r="CZ52" s="245"/>
      <c r="DA52" s="245"/>
      <c r="DB52" s="245"/>
      <c r="DC52" s="254"/>
      <c r="DD52" s="254"/>
      <c r="DE52" s="254"/>
      <c r="DF52" s="254"/>
      <c r="DG52" s="254"/>
      <c r="DH52" s="292"/>
      <c r="DI52" s="276"/>
      <c r="DJ52" s="276"/>
      <c r="DK52" s="276"/>
      <c r="DL52" s="276"/>
      <c r="DM52" s="276"/>
      <c r="DN52" s="276"/>
      <c r="DO52" s="277"/>
      <c r="DP52" s="278"/>
      <c r="DQ52" s="278"/>
      <c r="DR52" s="278"/>
      <c r="DS52" s="278"/>
      <c r="DT52" s="278"/>
      <c r="DU52" s="230"/>
      <c r="DY52" s="275"/>
      <c r="DZ52" s="245"/>
      <c r="EA52" s="245"/>
      <c r="EB52" s="245"/>
      <c r="EC52" s="245"/>
      <c r="ED52" s="245"/>
      <c r="EE52" s="245"/>
      <c r="EF52" s="245"/>
      <c r="EG52" s="245"/>
      <c r="EH52" s="254"/>
      <c r="EI52" s="254"/>
      <c r="EJ52" s="254"/>
      <c r="EK52" s="254"/>
      <c r="EL52" s="254"/>
      <c r="EM52" s="292"/>
      <c r="EN52" s="292"/>
      <c r="EO52" s="286"/>
      <c r="EP52" s="269"/>
      <c r="EQ52" s="270"/>
      <c r="ER52" s="270"/>
      <c r="ES52" s="271"/>
      <c r="ET52" s="271"/>
      <c r="EU52" s="271"/>
      <c r="EV52" s="271"/>
      <c r="EW52" s="271"/>
      <c r="EX52" s="271"/>
      <c r="EY52" s="272"/>
      <c r="EZ52" s="273"/>
      <c r="FA52" s="273"/>
      <c r="FB52" s="273"/>
      <c r="FC52" s="273"/>
      <c r="FD52" s="273"/>
      <c r="FE52" s="216"/>
      <c r="FJ52" s="245"/>
      <c r="FK52" s="245"/>
      <c r="FL52" s="245"/>
      <c r="FM52" s="245"/>
      <c r="FN52" s="245"/>
      <c r="FO52" s="245"/>
      <c r="FP52" s="245"/>
      <c r="FQ52" s="245"/>
      <c r="FR52" s="254"/>
      <c r="FS52" s="254"/>
      <c r="FT52" s="254"/>
      <c r="FU52" s="254"/>
      <c r="FV52" s="254"/>
      <c r="FW52" s="254"/>
      <c r="FX52" s="276"/>
      <c r="FY52" s="276"/>
      <c r="FZ52" s="276"/>
      <c r="GA52" s="276"/>
      <c r="GB52" s="276"/>
      <c r="GC52" s="276"/>
      <c r="GD52" s="277"/>
      <c r="GE52" s="278"/>
      <c r="GF52" s="278"/>
      <c r="GG52" s="278"/>
      <c r="GH52" s="278"/>
      <c r="GI52" s="278"/>
      <c r="GJ52" s="230"/>
      <c r="GK52" s="274"/>
      <c r="GL52" s="274"/>
      <c r="GM52" s="274"/>
      <c r="GN52" s="275"/>
      <c r="GO52" s="245"/>
      <c r="GP52" s="245"/>
      <c r="GQ52" s="245"/>
      <c r="GR52" s="245"/>
      <c r="GS52" s="245"/>
      <c r="GT52" s="245"/>
      <c r="GU52" s="245"/>
      <c r="GV52" s="245"/>
      <c r="GW52" s="254"/>
      <c r="GX52" s="254"/>
      <c r="GY52" s="254"/>
      <c r="GZ52" s="254"/>
      <c r="HA52" s="254"/>
      <c r="HB52" s="292"/>
      <c r="HC52" s="276"/>
      <c r="HD52" s="276"/>
      <c r="HE52" s="276"/>
      <c r="HF52" s="276"/>
      <c r="HG52" s="276"/>
      <c r="HH52" s="276"/>
      <c r="HI52" s="277"/>
      <c r="HJ52" s="278"/>
      <c r="HK52" s="278"/>
      <c r="HL52" s="278"/>
      <c r="HM52" s="278"/>
      <c r="HN52" s="278"/>
      <c r="HO52" s="230"/>
      <c r="HP52" s="274"/>
      <c r="HQ52" s="274"/>
      <c r="HR52" s="274"/>
      <c r="HS52" s="275"/>
      <c r="HT52" s="245"/>
      <c r="HU52" s="245"/>
      <c r="HV52" s="245"/>
      <c r="HW52" s="245"/>
      <c r="HX52" s="245"/>
      <c r="HY52" s="245"/>
      <c r="HZ52" s="245"/>
      <c r="IA52" s="245"/>
      <c r="IB52" s="254"/>
      <c r="IC52" s="254"/>
      <c r="ID52" s="254"/>
      <c r="IE52" s="254"/>
      <c r="IF52" s="254"/>
      <c r="IG52" s="292"/>
      <c r="IH52" s="292"/>
      <c r="II52" s="286"/>
      <c r="IJ52" s="269"/>
      <c r="IK52" s="270"/>
      <c r="IL52" s="270"/>
      <c r="IM52" s="271"/>
      <c r="IN52" s="271"/>
      <c r="IO52" s="271"/>
      <c r="IP52" s="271"/>
      <c r="IQ52" s="271"/>
      <c r="IR52" s="271"/>
      <c r="IS52" s="272"/>
      <c r="IT52" s="271"/>
      <c r="IU52" s="271"/>
      <c r="IV52" s="271"/>
      <c r="IW52" s="271"/>
      <c r="IX52" s="271"/>
      <c r="IY52" s="230"/>
      <c r="IZ52" s="274"/>
      <c r="JA52" s="274"/>
      <c r="JB52" s="274"/>
      <c r="JC52" s="275"/>
      <c r="JD52" s="245"/>
      <c r="JE52" s="245"/>
      <c r="JF52" s="245"/>
      <c r="JG52" s="245"/>
      <c r="JH52" s="245"/>
      <c r="JI52" s="245"/>
      <c r="JJ52" s="245"/>
      <c r="JK52" s="245"/>
      <c r="JL52" s="254"/>
      <c r="JM52" s="254"/>
      <c r="JN52" s="254"/>
      <c r="JO52" s="254"/>
      <c r="JP52" s="254"/>
      <c r="JQ52" s="254"/>
      <c r="JR52" s="276"/>
      <c r="JS52" s="276"/>
      <c r="JT52" s="276"/>
      <c r="JU52" s="276"/>
      <c r="JV52" s="276"/>
      <c r="JW52" s="276"/>
      <c r="JX52" s="277"/>
      <c r="JY52" s="278"/>
      <c r="JZ52" s="278"/>
      <c r="KA52" s="278"/>
      <c r="KB52" s="278"/>
      <c r="KC52" s="278"/>
      <c r="KD52" s="230"/>
      <c r="KE52" s="274"/>
      <c r="KF52" s="274"/>
      <c r="KG52" s="274"/>
      <c r="KH52" s="275"/>
      <c r="KI52" s="245"/>
      <c r="KJ52" s="245"/>
      <c r="KK52" s="245"/>
      <c r="KL52" s="245"/>
      <c r="KM52" s="245"/>
      <c r="KN52" s="245"/>
      <c r="KO52" s="245"/>
      <c r="KP52" s="245"/>
      <c r="KQ52" s="254"/>
      <c r="KR52" s="254"/>
      <c r="KS52" s="254"/>
      <c r="KT52" s="254"/>
      <c r="KU52" s="254"/>
      <c r="KV52" s="292"/>
      <c r="KW52" s="276"/>
      <c r="KX52" s="276"/>
      <c r="KY52" s="276"/>
      <c r="KZ52" s="276"/>
      <c r="LA52" s="276"/>
      <c r="LB52" s="276"/>
      <c r="LC52" s="277"/>
      <c r="LD52" s="278"/>
      <c r="LE52" s="278"/>
      <c r="LF52" s="278"/>
      <c r="LG52" s="278"/>
      <c r="LH52" s="278"/>
      <c r="LI52" s="230"/>
      <c r="LJ52" s="274"/>
      <c r="LK52" s="274"/>
      <c r="LL52" s="274"/>
      <c r="LM52" s="275"/>
      <c r="LN52" s="245"/>
      <c r="LO52" s="245"/>
      <c r="LP52" s="245"/>
      <c r="LQ52" s="245"/>
      <c r="LR52" s="245"/>
      <c r="LS52" s="245"/>
      <c r="LT52" s="245"/>
      <c r="LU52" s="245"/>
      <c r="LV52" s="254"/>
      <c r="LW52" s="254"/>
      <c r="LX52" s="254"/>
      <c r="LY52" s="254"/>
      <c r="LZ52" s="254"/>
      <c r="MA52" s="292"/>
      <c r="MB52" s="292"/>
      <c r="MC52" s="286"/>
      <c r="MD52" s="269"/>
      <c r="ME52" s="270"/>
      <c r="MF52" s="270"/>
      <c r="MG52" s="271"/>
      <c r="MH52" s="271"/>
      <c r="MI52" s="271"/>
      <c r="MJ52" s="271"/>
      <c r="MK52" s="271"/>
      <c r="ML52" s="271"/>
      <c r="MM52" s="272"/>
      <c r="MN52" s="271"/>
      <c r="MO52" s="271"/>
      <c r="MP52" s="271"/>
      <c r="MQ52" s="271"/>
      <c r="MR52" s="271"/>
      <c r="MS52" s="230"/>
      <c r="MT52" s="274"/>
      <c r="MU52" s="274"/>
      <c r="MV52" s="274"/>
      <c r="MW52" s="275"/>
      <c r="MX52" s="245"/>
      <c r="MY52" s="245"/>
      <c r="MZ52" s="245"/>
      <c r="NA52" s="245"/>
      <c r="NB52" s="245"/>
      <c r="NC52" s="245"/>
      <c r="ND52" s="245"/>
      <c r="NE52" s="245"/>
      <c r="NF52" s="254"/>
      <c r="NG52" s="254"/>
      <c r="NH52" s="254"/>
      <c r="NI52" s="254"/>
      <c r="NJ52" s="254"/>
      <c r="NK52" s="254"/>
      <c r="NL52" s="276"/>
      <c r="NM52" s="276"/>
      <c r="NN52" s="276"/>
      <c r="NO52" s="276"/>
      <c r="NP52" s="276"/>
      <c r="NQ52" s="276"/>
      <c r="NR52" s="277"/>
      <c r="NS52" s="278"/>
      <c r="NT52" s="278"/>
      <c r="NU52" s="278"/>
      <c r="NV52" s="278"/>
      <c r="NW52" s="278"/>
      <c r="NX52" s="230"/>
      <c r="NY52" s="274"/>
      <c r="NZ52" s="274"/>
      <c r="OA52" s="274"/>
      <c r="OB52" s="275"/>
      <c r="OC52" s="245"/>
      <c r="OD52" s="245"/>
      <c r="OE52" s="245"/>
      <c r="OF52" s="245"/>
      <c r="OG52" s="245"/>
      <c r="OH52" s="245"/>
      <c r="OI52" s="245"/>
      <c r="OJ52" s="245"/>
      <c r="OK52" s="254"/>
      <c r="OL52" s="254"/>
      <c r="OM52" s="254"/>
      <c r="ON52" s="254"/>
      <c r="OO52" s="254"/>
      <c r="OP52" s="292"/>
      <c r="OQ52" s="276"/>
      <c r="OR52" s="276"/>
      <c r="OS52" s="276"/>
      <c r="OT52" s="276"/>
      <c r="OU52" s="276"/>
      <c r="OV52" s="276"/>
      <c r="OW52" s="277"/>
      <c r="OX52" s="278"/>
      <c r="OY52" s="278"/>
      <c r="OZ52" s="278"/>
      <c r="PA52" s="278"/>
      <c r="PB52" s="278"/>
      <c r="PC52" s="230"/>
      <c r="PD52" s="274"/>
      <c r="PE52" s="274"/>
      <c r="PF52" s="274"/>
      <c r="PG52" s="275"/>
      <c r="PH52" s="245"/>
      <c r="PI52" s="245"/>
      <c r="PJ52" s="245"/>
      <c r="PK52" s="245"/>
      <c r="PL52" s="245"/>
      <c r="PM52" s="245"/>
      <c r="PN52" s="245"/>
      <c r="PO52" s="245"/>
      <c r="PP52" s="254"/>
      <c r="PQ52" s="254"/>
      <c r="PR52" s="254"/>
      <c r="PS52" s="254"/>
      <c r="PT52" s="254"/>
      <c r="PU52" s="292"/>
      <c r="PV52" s="286"/>
    </row>
    <row r="53" spans="2:438" ht="3" customHeight="1">
      <c r="B53" s="267"/>
      <c r="H53" s="271"/>
      <c r="I53" s="271"/>
      <c r="J53" s="271"/>
      <c r="K53" s="271"/>
      <c r="L53" s="271"/>
      <c r="M53" s="271"/>
      <c r="N53" s="272"/>
      <c r="O53" s="273"/>
      <c r="P53" s="273"/>
      <c r="Q53" s="273"/>
      <c r="R53" s="273"/>
      <c r="S53" s="273"/>
      <c r="T53" s="216"/>
      <c r="U53" s="276"/>
      <c r="V53" s="276"/>
      <c r="W53" s="276"/>
      <c r="X53" s="276"/>
      <c r="Y53" s="276"/>
      <c r="Z53" s="276"/>
      <c r="AA53" s="277"/>
      <c r="AB53" s="278"/>
      <c r="AC53" s="278"/>
      <c r="AD53" s="278"/>
      <c r="AE53" s="278"/>
      <c r="AF53" s="278"/>
      <c r="AG53" s="245"/>
      <c r="AH53" s="276"/>
      <c r="AI53" s="276"/>
      <c r="AJ53" s="276"/>
      <c r="AK53" s="276"/>
      <c r="AL53" s="276"/>
      <c r="AM53" s="276"/>
      <c r="AN53" s="277"/>
      <c r="AO53" s="278"/>
      <c r="AP53" s="278"/>
      <c r="AQ53" s="278"/>
      <c r="AR53" s="278"/>
      <c r="AS53" s="278"/>
      <c r="AT53" s="230"/>
      <c r="AU53" s="279"/>
      <c r="AV53" s="269"/>
      <c r="AW53" s="270"/>
      <c r="AX53" s="270"/>
      <c r="AY53" s="271"/>
      <c r="AZ53" s="271"/>
      <c r="BA53" s="271"/>
      <c r="BB53" s="271"/>
      <c r="BC53" s="271"/>
      <c r="BD53" s="271"/>
      <c r="BE53" s="272"/>
      <c r="BF53" s="273"/>
      <c r="BG53" s="273"/>
      <c r="BH53" s="273"/>
      <c r="BI53" s="273"/>
      <c r="BJ53" s="273"/>
      <c r="BK53" s="216"/>
      <c r="BO53" s="275"/>
      <c r="BQ53" s="245"/>
      <c r="BR53" s="245"/>
      <c r="BS53" s="245"/>
      <c r="BT53" s="245"/>
      <c r="BU53" s="245"/>
      <c r="BV53" s="245"/>
      <c r="BW53" s="245"/>
      <c r="BX53" s="254"/>
      <c r="BY53" s="254"/>
      <c r="BZ53" s="254"/>
      <c r="CA53" s="254"/>
      <c r="CB53" s="254"/>
      <c r="CC53" s="254"/>
      <c r="CD53" s="276"/>
      <c r="CE53" s="276"/>
      <c r="CF53" s="276"/>
      <c r="CG53" s="276"/>
      <c r="CH53" s="276"/>
      <c r="CI53" s="276"/>
      <c r="CJ53" s="277"/>
      <c r="CK53" s="278"/>
      <c r="CL53" s="278"/>
      <c r="CM53" s="278"/>
      <c r="CN53" s="278"/>
      <c r="CO53" s="278"/>
      <c r="CP53" s="230"/>
      <c r="CT53" s="275"/>
      <c r="CV53" s="245"/>
      <c r="CW53" s="245"/>
      <c r="CX53" s="245"/>
      <c r="CY53" s="245"/>
      <c r="CZ53" s="245"/>
      <c r="DA53" s="245"/>
      <c r="DB53" s="245"/>
      <c r="DC53" s="254"/>
      <c r="DD53" s="254"/>
      <c r="DE53" s="254"/>
      <c r="DF53" s="254"/>
      <c r="DG53" s="254"/>
      <c r="DH53" s="245"/>
      <c r="DI53" s="276"/>
      <c r="DJ53" s="276"/>
      <c r="DK53" s="276"/>
      <c r="DL53" s="276"/>
      <c r="DM53" s="276"/>
      <c r="DN53" s="276"/>
      <c r="DO53" s="277"/>
      <c r="DP53" s="278"/>
      <c r="DQ53" s="278"/>
      <c r="DR53" s="278"/>
      <c r="DS53" s="278"/>
      <c r="DT53" s="278"/>
      <c r="DU53" s="230"/>
      <c r="DY53" s="275"/>
      <c r="EA53" s="245"/>
      <c r="EB53" s="245"/>
      <c r="EC53" s="245"/>
      <c r="ED53" s="245"/>
      <c r="EE53" s="245"/>
      <c r="EF53" s="245"/>
      <c r="EG53" s="245"/>
      <c r="EH53" s="254"/>
      <c r="EI53" s="254"/>
      <c r="EJ53" s="254"/>
      <c r="EK53" s="254"/>
      <c r="EL53" s="254"/>
      <c r="EM53" s="245"/>
      <c r="EN53" s="245"/>
      <c r="EO53" s="279"/>
      <c r="EP53" s="269"/>
      <c r="EQ53" s="270"/>
      <c r="ER53" s="270"/>
      <c r="ES53" s="271"/>
      <c r="ET53" s="271"/>
      <c r="EU53" s="271"/>
      <c r="EV53" s="271"/>
      <c r="EW53" s="271"/>
      <c r="EX53" s="271"/>
      <c r="EY53" s="272"/>
      <c r="EZ53" s="273"/>
      <c r="FA53" s="273"/>
      <c r="FB53" s="273"/>
      <c r="FC53" s="273"/>
      <c r="FD53" s="273"/>
      <c r="FE53" s="216"/>
      <c r="FK53" s="245"/>
      <c r="FL53" s="245"/>
      <c r="FM53" s="245"/>
      <c r="FN53" s="245"/>
      <c r="FO53" s="245"/>
      <c r="FP53" s="245"/>
      <c r="FQ53" s="245"/>
      <c r="FR53" s="254"/>
      <c r="FS53" s="254"/>
      <c r="FT53" s="254"/>
      <c r="FU53" s="254"/>
      <c r="FV53" s="254"/>
      <c r="FW53" s="254"/>
      <c r="FX53" s="276"/>
      <c r="FY53" s="276"/>
      <c r="FZ53" s="276"/>
      <c r="GA53" s="276"/>
      <c r="GB53" s="276"/>
      <c r="GC53" s="276"/>
      <c r="GD53" s="277"/>
      <c r="GE53" s="278"/>
      <c r="GF53" s="278"/>
      <c r="GG53" s="278"/>
      <c r="GH53" s="278"/>
      <c r="GI53" s="278"/>
      <c r="GJ53" s="230"/>
      <c r="GK53" s="274"/>
      <c r="GL53" s="274"/>
      <c r="GM53" s="274"/>
      <c r="GN53" s="275"/>
      <c r="GP53" s="245"/>
      <c r="GQ53" s="245"/>
      <c r="GR53" s="245"/>
      <c r="GS53" s="245"/>
      <c r="GT53" s="245"/>
      <c r="GU53" s="245"/>
      <c r="GV53" s="245"/>
      <c r="GW53" s="254"/>
      <c r="GX53" s="254"/>
      <c r="GY53" s="254"/>
      <c r="GZ53" s="254"/>
      <c r="HA53" s="254"/>
      <c r="HB53" s="245"/>
      <c r="HC53" s="276"/>
      <c r="HD53" s="276"/>
      <c r="HE53" s="276"/>
      <c r="HF53" s="276"/>
      <c r="HG53" s="276"/>
      <c r="HH53" s="276"/>
      <c r="HI53" s="277"/>
      <c r="HJ53" s="278"/>
      <c r="HK53" s="278"/>
      <c r="HL53" s="278"/>
      <c r="HM53" s="278"/>
      <c r="HN53" s="278"/>
      <c r="HO53" s="230"/>
      <c r="HP53" s="274"/>
      <c r="HQ53" s="274"/>
      <c r="HR53" s="274"/>
      <c r="HS53" s="275"/>
      <c r="HU53" s="245"/>
      <c r="HV53" s="245"/>
      <c r="HW53" s="245"/>
      <c r="HX53" s="245"/>
      <c r="HY53" s="245"/>
      <c r="HZ53" s="245"/>
      <c r="IA53" s="245"/>
      <c r="IB53" s="254"/>
      <c r="IC53" s="254"/>
      <c r="ID53" s="254"/>
      <c r="IE53" s="254"/>
      <c r="IF53" s="254"/>
      <c r="IG53" s="245"/>
      <c r="IH53" s="245"/>
      <c r="II53" s="279"/>
      <c r="IJ53" s="269"/>
      <c r="IK53" s="270"/>
      <c r="IL53" s="270"/>
      <c r="IM53" s="271"/>
      <c r="IN53" s="271"/>
      <c r="IO53" s="271"/>
      <c r="IP53" s="271"/>
      <c r="IQ53" s="271"/>
      <c r="IR53" s="271"/>
      <c r="IS53" s="272"/>
      <c r="IT53" s="271"/>
      <c r="IU53" s="271"/>
      <c r="IV53" s="271"/>
      <c r="IW53" s="271"/>
      <c r="IX53" s="271"/>
      <c r="IY53" s="230"/>
      <c r="IZ53" s="274"/>
      <c r="JA53" s="274"/>
      <c r="JB53" s="274"/>
      <c r="JC53" s="275"/>
      <c r="JE53" s="245"/>
      <c r="JF53" s="245"/>
      <c r="JG53" s="245"/>
      <c r="JH53" s="245"/>
      <c r="JI53" s="245"/>
      <c r="JJ53" s="245"/>
      <c r="JK53" s="245"/>
      <c r="JL53" s="254"/>
      <c r="JM53" s="254"/>
      <c r="JN53" s="254"/>
      <c r="JO53" s="254"/>
      <c r="JP53" s="254"/>
      <c r="JQ53" s="254"/>
      <c r="JR53" s="276"/>
      <c r="JS53" s="276"/>
      <c r="JT53" s="276"/>
      <c r="JU53" s="276"/>
      <c r="JV53" s="276"/>
      <c r="JW53" s="276"/>
      <c r="JX53" s="277"/>
      <c r="JY53" s="278"/>
      <c r="JZ53" s="278"/>
      <c r="KA53" s="278"/>
      <c r="KB53" s="278"/>
      <c r="KC53" s="278"/>
      <c r="KD53" s="230"/>
      <c r="KE53" s="274"/>
      <c r="KF53" s="274"/>
      <c r="KG53" s="274"/>
      <c r="KH53" s="275"/>
      <c r="KJ53" s="245"/>
      <c r="KK53" s="245"/>
      <c r="KL53" s="245"/>
      <c r="KM53" s="245"/>
      <c r="KN53" s="245"/>
      <c r="KO53" s="245"/>
      <c r="KP53" s="245"/>
      <c r="KQ53" s="254"/>
      <c r="KR53" s="254"/>
      <c r="KS53" s="254"/>
      <c r="KT53" s="254"/>
      <c r="KU53" s="254"/>
      <c r="KV53" s="245"/>
      <c r="KW53" s="276"/>
      <c r="KX53" s="276"/>
      <c r="KY53" s="276"/>
      <c r="KZ53" s="276"/>
      <c r="LA53" s="276"/>
      <c r="LB53" s="276"/>
      <c r="LC53" s="277"/>
      <c r="LD53" s="278"/>
      <c r="LE53" s="278"/>
      <c r="LF53" s="278"/>
      <c r="LG53" s="278"/>
      <c r="LH53" s="278"/>
      <c r="LI53" s="230"/>
      <c r="LJ53" s="274"/>
      <c r="LK53" s="274"/>
      <c r="LL53" s="274"/>
      <c r="LM53" s="275"/>
      <c r="LO53" s="245"/>
      <c r="LP53" s="245"/>
      <c r="LQ53" s="245"/>
      <c r="LR53" s="245"/>
      <c r="LS53" s="245"/>
      <c r="LT53" s="245"/>
      <c r="LU53" s="245"/>
      <c r="LV53" s="254"/>
      <c r="LW53" s="254"/>
      <c r="LX53" s="254"/>
      <c r="LY53" s="254"/>
      <c r="LZ53" s="254"/>
      <c r="MA53" s="245"/>
      <c r="MB53" s="245"/>
      <c r="MC53" s="279"/>
      <c r="MD53" s="269"/>
      <c r="ME53" s="270"/>
      <c r="MF53" s="270"/>
      <c r="MG53" s="271"/>
      <c r="MH53" s="271"/>
      <c r="MI53" s="271"/>
      <c r="MJ53" s="271"/>
      <c r="MK53" s="271"/>
      <c r="ML53" s="271"/>
      <c r="MM53" s="272"/>
      <c r="MN53" s="271"/>
      <c r="MO53" s="271"/>
      <c r="MP53" s="271"/>
      <c r="MQ53" s="271"/>
      <c r="MR53" s="271"/>
      <c r="MS53" s="230"/>
      <c r="MT53" s="274"/>
      <c r="MU53" s="274"/>
      <c r="MV53" s="274"/>
      <c r="MW53" s="275"/>
      <c r="MY53" s="245"/>
      <c r="MZ53" s="245"/>
      <c r="NA53" s="245"/>
      <c r="NB53" s="245"/>
      <c r="NC53" s="245"/>
      <c r="ND53" s="245"/>
      <c r="NE53" s="245"/>
      <c r="NF53" s="254"/>
      <c r="NG53" s="254"/>
      <c r="NH53" s="254"/>
      <c r="NI53" s="254"/>
      <c r="NJ53" s="254"/>
      <c r="NK53" s="254"/>
      <c r="NL53" s="276"/>
      <c r="NM53" s="276"/>
      <c r="NN53" s="276"/>
      <c r="NO53" s="276"/>
      <c r="NP53" s="276"/>
      <c r="NQ53" s="276"/>
      <c r="NR53" s="277"/>
      <c r="NS53" s="278"/>
      <c r="NT53" s="278"/>
      <c r="NU53" s="278"/>
      <c r="NV53" s="278"/>
      <c r="NW53" s="278"/>
      <c r="NX53" s="230"/>
      <c r="NY53" s="274"/>
      <c r="NZ53" s="274"/>
      <c r="OA53" s="274"/>
      <c r="OB53" s="275"/>
      <c r="OD53" s="245"/>
      <c r="OE53" s="245"/>
      <c r="OF53" s="245"/>
      <c r="OG53" s="245"/>
      <c r="OH53" s="245"/>
      <c r="OI53" s="245"/>
      <c r="OJ53" s="245"/>
      <c r="OK53" s="254"/>
      <c r="OL53" s="254"/>
      <c r="OM53" s="254"/>
      <c r="ON53" s="254"/>
      <c r="OO53" s="254"/>
      <c r="OP53" s="245"/>
      <c r="OQ53" s="276"/>
      <c r="OR53" s="276"/>
      <c r="OS53" s="276"/>
      <c r="OT53" s="276"/>
      <c r="OU53" s="276"/>
      <c r="OV53" s="276"/>
      <c r="OW53" s="277"/>
      <c r="OX53" s="278"/>
      <c r="OY53" s="278"/>
      <c r="OZ53" s="278"/>
      <c r="PA53" s="278"/>
      <c r="PB53" s="278"/>
      <c r="PC53" s="230"/>
      <c r="PD53" s="274"/>
      <c r="PE53" s="274"/>
      <c r="PF53" s="274"/>
      <c r="PG53" s="275"/>
      <c r="PI53" s="245"/>
      <c r="PJ53" s="245"/>
      <c r="PK53" s="245"/>
      <c r="PL53" s="245"/>
      <c r="PM53" s="245"/>
      <c r="PN53" s="245"/>
      <c r="PO53" s="245"/>
      <c r="PP53" s="254"/>
      <c r="PQ53" s="254"/>
      <c r="PR53" s="254"/>
      <c r="PS53" s="254"/>
      <c r="PT53" s="254"/>
      <c r="PU53" s="245"/>
      <c r="PV53" s="279"/>
    </row>
    <row r="54" spans="2:438" s="379" customFormat="1" ht="16.5">
      <c r="B54" s="715" t="s">
        <v>51</v>
      </c>
      <c r="C54" s="715"/>
      <c r="D54" s="382"/>
      <c r="E54" s="355">
        <f t="shared" ref="E54:M54" si="502">E56+E68+E75+E85+E91</f>
        <v>16.069748510726068</v>
      </c>
      <c r="F54" s="355">
        <f t="shared" si="502"/>
        <v>2.8069066946472763</v>
      </c>
      <c r="G54" s="355">
        <f t="shared" si="502"/>
        <v>13.262841816078794</v>
      </c>
      <c r="H54" s="355">
        <f t="shared" si="502"/>
        <v>1.9659895819657591</v>
      </c>
      <c r="I54" s="355">
        <f t="shared" si="502"/>
        <v>13.705556928760311</v>
      </c>
      <c r="J54" s="355">
        <f t="shared" si="502"/>
        <v>6.5637860962500003</v>
      </c>
      <c r="K54" s="355">
        <f t="shared" si="502"/>
        <v>1.8124769300000001</v>
      </c>
      <c r="L54" s="355">
        <f t="shared" si="502"/>
        <v>1.6375695746472758</v>
      </c>
      <c r="M54" s="355">
        <f t="shared" si="502"/>
        <v>3.6917243278630352</v>
      </c>
      <c r="N54" s="296"/>
      <c r="O54" s="355">
        <f t="shared" ref="O54:S54" si="503">O56+O68+O75+O85+O91</f>
        <v>0.35697511268151738</v>
      </c>
      <c r="P54" s="355">
        <f t="shared" si="503"/>
        <v>0</v>
      </c>
      <c r="Q54" s="355">
        <f t="shared" si="503"/>
        <v>0.24096250000000002</v>
      </c>
      <c r="R54" s="355">
        <f t="shared" si="503"/>
        <v>1.3218975000000002E-3</v>
      </c>
      <c r="S54" s="355">
        <f t="shared" si="503"/>
        <v>0.11469071518151733</v>
      </c>
      <c r="T54" s="297"/>
      <c r="U54" s="355">
        <f t="shared" ref="U54:Z54" si="504">U56+U68+U75+U85+U91</f>
        <v>0</v>
      </c>
      <c r="V54" s="355">
        <f t="shared" si="504"/>
        <v>0.39820200000000006</v>
      </c>
      <c r="W54" s="355">
        <f t="shared" si="504"/>
        <v>0.39820200000000006</v>
      </c>
      <c r="X54" s="355">
        <f t="shared" si="504"/>
        <v>0</v>
      </c>
      <c r="Y54" s="355">
        <f t="shared" si="504"/>
        <v>0</v>
      </c>
      <c r="Z54" s="355">
        <f t="shared" si="504"/>
        <v>0</v>
      </c>
      <c r="AA54" s="296"/>
      <c r="AB54" s="355">
        <f t="shared" ref="AB54:AF54" si="505">AB56+AB68+AB75+AB85+AB91</f>
        <v>0.48394200000000004</v>
      </c>
      <c r="AC54" s="355">
        <f t="shared" si="505"/>
        <v>0.48394200000000004</v>
      </c>
      <c r="AD54" s="355">
        <f t="shared" si="505"/>
        <v>0</v>
      </c>
      <c r="AE54" s="355">
        <f t="shared" si="505"/>
        <v>0</v>
      </c>
      <c r="AF54" s="355">
        <f t="shared" si="505"/>
        <v>0</v>
      </c>
      <c r="AG54" s="378"/>
      <c r="AH54" s="355">
        <f t="shared" ref="AH54:AM54" si="506">AH56+AH68+AH75+AH85+AH91</f>
        <v>0</v>
      </c>
      <c r="AI54" s="355">
        <f t="shared" si="506"/>
        <v>0</v>
      </c>
      <c r="AJ54" s="355">
        <f t="shared" si="506"/>
        <v>0</v>
      </c>
      <c r="AK54" s="355">
        <f t="shared" si="506"/>
        <v>0</v>
      </c>
      <c r="AL54" s="355">
        <f t="shared" si="506"/>
        <v>0</v>
      </c>
      <c r="AM54" s="355">
        <f t="shared" si="506"/>
        <v>0</v>
      </c>
      <c r="AN54" s="296"/>
      <c r="AO54" s="355">
        <f t="shared" ref="AO54:AS54" si="507">AO56+AO68+AO75+AO85+AO91</f>
        <v>0</v>
      </c>
      <c r="AP54" s="355">
        <f t="shared" si="507"/>
        <v>0</v>
      </c>
      <c r="AQ54" s="355">
        <f t="shared" si="507"/>
        <v>0</v>
      </c>
      <c r="AR54" s="355">
        <f t="shared" si="507"/>
        <v>0</v>
      </c>
      <c r="AS54" s="355">
        <f t="shared" si="507"/>
        <v>0</v>
      </c>
      <c r="AT54" s="299"/>
      <c r="AU54" s="376"/>
      <c r="AV54" s="377"/>
      <c r="AW54" s="355">
        <f t="shared" ref="AW54:BD54" si="508">AW56+AW68+AW75+AW85+AW91</f>
        <v>11.445000000000002</v>
      </c>
      <c r="AX54" s="355">
        <f t="shared" si="508"/>
        <v>1.2451062500000001</v>
      </c>
      <c r="AY54" s="355">
        <f t="shared" si="508"/>
        <v>1.0041437500000001</v>
      </c>
      <c r="AZ54" s="355">
        <f t="shared" si="508"/>
        <v>10.440856250000001</v>
      </c>
      <c r="BA54" s="355">
        <f t="shared" si="508"/>
        <v>6.5414437500000009</v>
      </c>
      <c r="BB54" s="355">
        <f t="shared" si="508"/>
        <v>1.7540375000000001</v>
      </c>
      <c r="BC54" s="355">
        <f t="shared" si="508"/>
        <v>5.6500000000000009E-2</v>
      </c>
      <c r="BD54" s="355">
        <f t="shared" si="508"/>
        <v>2.0888750000000003</v>
      </c>
      <c r="BE54" s="296"/>
      <c r="BF54" s="355">
        <f>BF56+BF68+BF75+BF85+BF91</f>
        <v>0.24096250000000002</v>
      </c>
      <c r="BG54" s="355">
        <f>BG56+BG68+BG75+BG85+BG91</f>
        <v>0</v>
      </c>
      <c r="BH54" s="355">
        <f>BH56+BH68+BH75+BH85+BH91</f>
        <v>0.24096250000000002</v>
      </c>
      <c r="BI54" s="355">
        <f>BI56+BI68+BI75+BI85+BI91</f>
        <v>0</v>
      </c>
      <c r="BJ54" s="355">
        <f>BJ56+BJ68+BJ75+BJ85+BJ91</f>
        <v>0</v>
      </c>
      <c r="BK54" s="297"/>
      <c r="BL54" s="423"/>
      <c r="BM54" s="423"/>
      <c r="BN54" s="423"/>
      <c r="BO54" s="355">
        <f t="shared" ref="BO54:BV54" si="509">BO56+BO68+BO75+BO85+BO91</f>
        <v>0</v>
      </c>
      <c r="BP54" s="434">
        <f t="shared" si="509"/>
        <v>792</v>
      </c>
      <c r="BQ54" s="434">
        <f t="shared" si="509"/>
        <v>69</v>
      </c>
      <c r="BR54" s="434">
        <f t="shared" si="509"/>
        <v>723</v>
      </c>
      <c r="BS54" s="434">
        <f t="shared" si="509"/>
        <v>399</v>
      </c>
      <c r="BT54" s="434">
        <f t="shared" si="509"/>
        <v>73</v>
      </c>
      <c r="BU54" s="434">
        <f t="shared" si="509"/>
        <v>96</v>
      </c>
      <c r="BV54" s="434">
        <f t="shared" si="509"/>
        <v>155</v>
      </c>
      <c r="BW54" s="298"/>
      <c r="BX54" s="434">
        <f>BX56+BX68+BX75+BX85+BX91</f>
        <v>1</v>
      </c>
      <c r="BY54" s="434">
        <f>BY56+BY68+BY75+BY85+BY91</f>
        <v>0</v>
      </c>
      <c r="BZ54" s="434">
        <f>BZ56+BZ68+BZ75+BZ85+BZ91</f>
        <v>1</v>
      </c>
      <c r="CA54" s="434">
        <f>CA56+CA68+CA75+CA85+CA91</f>
        <v>0</v>
      </c>
      <c r="CB54" s="434">
        <f>CB56+CB68+CB75+CB85+CB91</f>
        <v>0</v>
      </c>
      <c r="CC54" s="252"/>
      <c r="CD54" s="355"/>
      <c r="CE54" s="355">
        <f t="shared" ref="CE54:CI54" si="510">CE56+CE68+CE75+CE85+CE91</f>
        <v>0</v>
      </c>
      <c r="CF54" s="355">
        <f t="shared" si="510"/>
        <v>0</v>
      </c>
      <c r="CG54" s="355">
        <f t="shared" si="510"/>
        <v>0</v>
      </c>
      <c r="CH54" s="355">
        <f t="shared" si="510"/>
        <v>0</v>
      </c>
      <c r="CI54" s="355">
        <f t="shared" si="510"/>
        <v>0</v>
      </c>
      <c r="CJ54" s="298"/>
      <c r="CK54" s="355">
        <f>CK56+CK68+CK75+CK85+CK91</f>
        <v>0</v>
      </c>
      <c r="CL54" s="355">
        <f>CL56+CL68+CL75+CL85+CL91</f>
        <v>0</v>
      </c>
      <c r="CM54" s="355">
        <f>CM56+CM68+CM75+CM85+CM91</f>
        <v>0</v>
      </c>
      <c r="CN54" s="355">
        <f>CN56+CN68+CN75+CN85+CN91</f>
        <v>0</v>
      </c>
      <c r="CO54" s="355">
        <f>CO56+CO68+CO75+CO85+CO91</f>
        <v>0</v>
      </c>
      <c r="CP54" s="299"/>
      <c r="CQ54" s="423"/>
      <c r="CR54" s="423"/>
      <c r="CS54" s="423"/>
      <c r="CT54" s="355">
        <f t="shared" ref="CT54:DA54" si="511">CT56+CT68+CT75+CT85+CT91</f>
        <v>0</v>
      </c>
      <c r="CU54" s="434">
        <f t="shared" si="511"/>
        <v>792</v>
      </c>
      <c r="CV54" s="434">
        <f t="shared" si="511"/>
        <v>0</v>
      </c>
      <c r="CW54" s="434">
        <f t="shared" si="511"/>
        <v>0</v>
      </c>
      <c r="CX54" s="434">
        <f t="shared" si="511"/>
        <v>0</v>
      </c>
      <c r="CY54" s="434">
        <f t="shared" si="511"/>
        <v>0</v>
      </c>
      <c r="CZ54" s="434">
        <f t="shared" si="511"/>
        <v>0</v>
      </c>
      <c r="DA54" s="434">
        <f t="shared" si="511"/>
        <v>0</v>
      </c>
      <c r="DB54" s="298"/>
      <c r="DC54" s="434">
        <f>DC56+DC68+DC75+DC85+DC91</f>
        <v>0</v>
      </c>
      <c r="DD54" s="434">
        <f>DD56+DD68+DD75+DD85+DD91</f>
        <v>0</v>
      </c>
      <c r="DE54" s="434">
        <f>DE56+DE68+DE75+DE85+DE91</f>
        <v>0</v>
      </c>
      <c r="DF54" s="434">
        <f>DF56+DF68+DF75+DF85+DF91</f>
        <v>0</v>
      </c>
      <c r="DG54" s="434">
        <f>DG56+DG68+DG75+DG85+DG91</f>
        <v>0</v>
      </c>
      <c r="DH54" s="378"/>
      <c r="DI54" s="355"/>
      <c r="DJ54" s="355">
        <f t="shared" ref="DJ54:DN54" si="512">DJ56+DJ68+DJ75+DJ85+DJ91</f>
        <v>0</v>
      </c>
      <c r="DK54" s="355">
        <f t="shared" si="512"/>
        <v>0</v>
      </c>
      <c r="DL54" s="355">
        <f t="shared" si="512"/>
        <v>0</v>
      </c>
      <c r="DM54" s="355">
        <f t="shared" si="512"/>
        <v>0</v>
      </c>
      <c r="DN54" s="355">
        <f t="shared" si="512"/>
        <v>0</v>
      </c>
      <c r="DO54" s="298"/>
      <c r="DP54" s="355">
        <f>DP56+DP68+DP75+DP85+DP91</f>
        <v>0</v>
      </c>
      <c r="DQ54" s="355">
        <f>DQ56+DQ68+DQ75+DQ85+DQ91</f>
        <v>0</v>
      </c>
      <c r="DR54" s="355">
        <f>DR56+DR68+DR75+DR85+DR91</f>
        <v>0</v>
      </c>
      <c r="DS54" s="355">
        <f>DS56+DS68+DS75+DS85+DS91</f>
        <v>0</v>
      </c>
      <c r="DT54" s="355">
        <f>DT56+DT68+DT75+DT85+DT91</f>
        <v>0</v>
      </c>
      <c r="DU54" s="299"/>
      <c r="DV54" s="423"/>
      <c r="DW54" s="423"/>
      <c r="DX54" s="423"/>
      <c r="DY54" s="355">
        <f t="shared" ref="DY54:EF54" si="513">DY56+DY68+DY75+DY85+DY91</f>
        <v>0</v>
      </c>
      <c r="DZ54" s="434">
        <f t="shared" si="513"/>
        <v>792</v>
      </c>
      <c r="EA54" s="434">
        <f t="shared" si="513"/>
        <v>0</v>
      </c>
      <c r="EB54" s="434">
        <f t="shared" si="513"/>
        <v>0</v>
      </c>
      <c r="EC54" s="434">
        <f t="shared" si="513"/>
        <v>0</v>
      </c>
      <c r="ED54" s="434">
        <f t="shared" si="513"/>
        <v>0</v>
      </c>
      <c r="EE54" s="434">
        <f t="shared" si="513"/>
        <v>0</v>
      </c>
      <c r="EF54" s="434">
        <f t="shared" si="513"/>
        <v>0</v>
      </c>
      <c r="EG54" s="298"/>
      <c r="EH54" s="434">
        <f>EH56+EH68+EH75+EH85+EH91</f>
        <v>0</v>
      </c>
      <c r="EI54" s="434">
        <f>EI56+EI68+EI75+EI85+EI91</f>
        <v>0</v>
      </c>
      <c r="EJ54" s="434">
        <f>EJ56+EJ68+EJ75+EJ85+EJ91</f>
        <v>0</v>
      </c>
      <c r="EK54" s="434">
        <f>EK56+EK68+EK75+EK85+EK91</f>
        <v>0</v>
      </c>
      <c r="EL54" s="434">
        <f>EL56+EL68+EL75+EL85+EL91</f>
        <v>0</v>
      </c>
      <c r="EM54" s="378"/>
      <c r="EN54" s="378"/>
      <c r="EO54" s="376"/>
      <c r="EP54" s="377"/>
      <c r="EQ54" s="355">
        <f t="shared" ref="EQ54:EX54" si="514">EQ56+EQ68+EQ75+EQ85+EQ91</f>
        <v>3.4042470000000002</v>
      </c>
      <c r="ER54" s="355">
        <f t="shared" si="514"/>
        <v>1.3023720000000003</v>
      </c>
      <c r="ES54" s="355">
        <f t="shared" si="514"/>
        <v>0.90417000000000014</v>
      </c>
      <c r="ET54" s="355">
        <f t="shared" si="514"/>
        <v>2.1018749999999997</v>
      </c>
      <c r="EU54" s="355">
        <f t="shared" si="514"/>
        <v>0</v>
      </c>
      <c r="EV54" s="355">
        <f t="shared" si="514"/>
        <v>0</v>
      </c>
      <c r="EW54" s="355">
        <f t="shared" si="514"/>
        <v>1.0604579999999999</v>
      </c>
      <c r="EX54" s="355">
        <f t="shared" si="514"/>
        <v>1.041417</v>
      </c>
      <c r="EY54" s="296"/>
      <c r="EZ54" s="355">
        <f>EZ56+EZ68+EZ75+EZ85+EZ91</f>
        <v>0</v>
      </c>
      <c r="FA54" s="355">
        <f>FA56+FA68+FA75+FA85+FA91</f>
        <v>0</v>
      </c>
      <c r="FB54" s="355">
        <f>FB56+FB68+FB75+FB85+FB91</f>
        <v>0</v>
      </c>
      <c r="FC54" s="355">
        <f>FC56+FC68+FC75+FC85+FC91</f>
        <v>0</v>
      </c>
      <c r="FD54" s="355">
        <f>FD56+FD68+FD75+FD85+FD91</f>
        <v>0</v>
      </c>
      <c r="FE54" s="297"/>
      <c r="FF54" s="423"/>
      <c r="FG54" s="423"/>
      <c r="FH54" s="423"/>
      <c r="FI54" s="423">
        <f t="shared" ref="FI54" si="515">FI56+FI68+FI75+FI85+FI91</f>
        <v>0</v>
      </c>
      <c r="FJ54" s="355">
        <f t="shared" ref="FJ54:FP54" si="516">FJ56+FJ68+FJ74+FJ84+FJ90</f>
        <v>67</v>
      </c>
      <c r="FK54" s="355">
        <f t="shared" si="516"/>
        <v>19</v>
      </c>
      <c r="FL54" s="355">
        <f t="shared" si="516"/>
        <v>41</v>
      </c>
      <c r="FM54" s="355">
        <f t="shared" si="516"/>
        <v>10</v>
      </c>
      <c r="FN54" s="355">
        <f t="shared" si="516"/>
        <v>0</v>
      </c>
      <c r="FO54" s="355">
        <f t="shared" si="516"/>
        <v>13</v>
      </c>
      <c r="FP54" s="355">
        <f t="shared" si="516"/>
        <v>18</v>
      </c>
      <c r="FQ54" s="298"/>
      <c r="FR54" s="355">
        <f>FR56+FR68+FR74+FR84+FR90</f>
        <v>12</v>
      </c>
      <c r="FS54" s="355">
        <f>FS56+FS68+FS74+FS84+FS90</f>
        <v>10</v>
      </c>
      <c r="FT54" s="355">
        <f>FT56+FT68+FT74+FT84+FT90</f>
        <v>0</v>
      </c>
      <c r="FU54" s="355">
        <f>FU56+FU68+FU74+FU84+FU90</f>
        <v>0</v>
      </c>
      <c r="FV54" s="355">
        <f>FV56+FV68+FV74+FV84+FV90</f>
        <v>2</v>
      </c>
      <c r="FW54" s="252"/>
      <c r="FX54" s="355"/>
      <c r="FY54" s="355">
        <f t="shared" ref="FY54:GC54" si="517">FY56+FY68+FY75+FY85+FY91</f>
        <v>0.39820200000000006</v>
      </c>
      <c r="FZ54" s="355">
        <f t="shared" si="517"/>
        <v>0.39820200000000006</v>
      </c>
      <c r="GA54" s="355">
        <f t="shared" si="517"/>
        <v>0</v>
      </c>
      <c r="GB54" s="355">
        <f t="shared" si="517"/>
        <v>0</v>
      </c>
      <c r="GC54" s="355">
        <f t="shared" si="517"/>
        <v>0</v>
      </c>
      <c r="GD54" s="298"/>
      <c r="GE54" s="355">
        <f>GE56+GE68+GE75+GE85+GE91</f>
        <v>0.39820200000000006</v>
      </c>
      <c r="GF54" s="355">
        <f>GF56+GF68+GF75+GF85+GF91</f>
        <v>0.39820200000000006</v>
      </c>
      <c r="GG54" s="355">
        <f>GG56+GG68+GG75+GG85+GG91</f>
        <v>0</v>
      </c>
      <c r="GH54" s="355">
        <f>GH56+GH68+GH75+GH85+GH91</f>
        <v>0</v>
      </c>
      <c r="GI54" s="355">
        <f>GI56+GI68+GI75+GI85+GI91</f>
        <v>0</v>
      </c>
      <c r="GJ54" s="299"/>
      <c r="GK54" s="252"/>
      <c r="GL54" s="252"/>
      <c r="GM54" s="252"/>
      <c r="GN54" s="355">
        <f t="shared" ref="GN54:GU54" si="518">GN56+GN68+GN75+GN85+GN91</f>
        <v>0</v>
      </c>
      <c r="GO54" s="355">
        <f t="shared" si="518"/>
        <v>74</v>
      </c>
      <c r="GP54" s="355">
        <f t="shared" si="518"/>
        <v>0</v>
      </c>
      <c r="GQ54" s="355">
        <f t="shared" si="518"/>
        <v>7</v>
      </c>
      <c r="GR54" s="355">
        <f t="shared" si="518"/>
        <v>7</v>
      </c>
      <c r="GS54" s="355">
        <f t="shared" si="518"/>
        <v>0</v>
      </c>
      <c r="GT54" s="355">
        <f t="shared" si="518"/>
        <v>0</v>
      </c>
      <c r="GU54" s="355">
        <f t="shared" si="518"/>
        <v>0</v>
      </c>
      <c r="GV54" s="298"/>
      <c r="GW54" s="355">
        <f>GW56+GW68+GW75+GW85+GW91</f>
        <v>7</v>
      </c>
      <c r="GX54" s="355">
        <f>GX56+GX68+GX75+GX85+GX91</f>
        <v>7</v>
      </c>
      <c r="GY54" s="355">
        <f>GY56+GY68+GY75+GY85+GY91</f>
        <v>0</v>
      </c>
      <c r="GZ54" s="355">
        <f>GZ56+GZ68+GZ75+GZ85+GZ91</f>
        <v>0</v>
      </c>
      <c r="HA54" s="355">
        <f>HA56+HA68+HA75+HA85+HA91</f>
        <v>0</v>
      </c>
      <c r="HB54" s="378"/>
      <c r="HC54" s="355"/>
      <c r="HD54" s="355">
        <f t="shared" ref="HD54:HH54" si="519">HD56+HD68+HD75+HD85+HD91</f>
        <v>0</v>
      </c>
      <c r="HE54" s="355">
        <f t="shared" si="519"/>
        <v>0</v>
      </c>
      <c r="HF54" s="355">
        <f t="shared" si="519"/>
        <v>0</v>
      </c>
      <c r="HG54" s="355">
        <f t="shared" si="519"/>
        <v>0</v>
      </c>
      <c r="HH54" s="355">
        <f t="shared" si="519"/>
        <v>0</v>
      </c>
      <c r="HI54" s="298"/>
      <c r="HJ54" s="355">
        <f>HJ56+HJ68+HJ75+HJ85+HJ91</f>
        <v>0</v>
      </c>
      <c r="HK54" s="355">
        <f>HK56+HK68+HK75+HK85+HK91</f>
        <v>0</v>
      </c>
      <c r="HL54" s="355">
        <f>HL56+HL68+HL75+HL85+HL91</f>
        <v>0</v>
      </c>
      <c r="HM54" s="355">
        <f>HM56+HM68+HM75+HM85+HM91</f>
        <v>0</v>
      </c>
      <c r="HN54" s="355">
        <f>HN56+HN68+HN75+HN85+HN91</f>
        <v>0</v>
      </c>
      <c r="HO54" s="299"/>
      <c r="HP54" s="252"/>
      <c r="HQ54" s="252"/>
      <c r="HR54" s="252"/>
      <c r="HS54" s="355">
        <f t="shared" ref="HS54:HZ54" si="520">HS56+HS68+HS75+HS85+HS91</f>
        <v>0</v>
      </c>
      <c r="HT54" s="355">
        <f t="shared" si="520"/>
        <v>74</v>
      </c>
      <c r="HU54" s="355">
        <f t="shared" si="520"/>
        <v>0</v>
      </c>
      <c r="HV54" s="355">
        <f t="shared" si="520"/>
        <v>0</v>
      </c>
      <c r="HW54" s="355">
        <f t="shared" si="520"/>
        <v>0</v>
      </c>
      <c r="HX54" s="355">
        <f t="shared" si="520"/>
        <v>0</v>
      </c>
      <c r="HY54" s="355">
        <f t="shared" si="520"/>
        <v>0</v>
      </c>
      <c r="HZ54" s="355">
        <f t="shared" si="520"/>
        <v>0</v>
      </c>
      <c r="IA54" s="298"/>
      <c r="IB54" s="355">
        <f>IB56+IB68+IB75+IB85+IB91</f>
        <v>0</v>
      </c>
      <c r="IC54" s="355">
        <f>IC56+IC68+IC75+IC85+IC91</f>
        <v>0</v>
      </c>
      <c r="ID54" s="355">
        <f>ID56+ID68+ID75+ID85+ID91</f>
        <v>0</v>
      </c>
      <c r="IE54" s="355">
        <f>IE56+IE68+IE75+IE85+IE91</f>
        <v>0</v>
      </c>
      <c r="IF54" s="355">
        <f>IF56+IF68+IF75+IF85+IF91</f>
        <v>0</v>
      </c>
      <c r="IG54" s="378"/>
      <c r="IH54" s="378"/>
      <c r="II54" s="376"/>
      <c r="IJ54" s="377"/>
      <c r="IK54" s="355">
        <f t="shared" ref="IK54:IR54" si="521">IK56+IK68+IK75+IK85+IK91</f>
        <v>1.0632840657260694</v>
      </c>
      <c r="IL54" s="355">
        <f t="shared" si="521"/>
        <v>0.25678464964727599</v>
      </c>
      <c r="IM54" s="355">
        <f t="shared" si="521"/>
        <v>5.7014883215758663E-2</v>
      </c>
      <c r="IN54" s="355">
        <f t="shared" si="521"/>
        <v>1.0062691825103107</v>
      </c>
      <c r="IO54" s="355">
        <f t="shared" si="521"/>
        <v>0</v>
      </c>
      <c r="IP54" s="355">
        <f t="shared" si="521"/>
        <v>0</v>
      </c>
      <c r="IQ54" s="355">
        <f t="shared" si="521"/>
        <v>0.44748064964727602</v>
      </c>
      <c r="IR54" s="355">
        <f t="shared" si="521"/>
        <v>0.55878853286303465</v>
      </c>
      <c r="IS54" s="296"/>
      <c r="IT54" s="355">
        <f>IT56+IT68+IT75+IT85+IT91</f>
        <v>0.11402976643151733</v>
      </c>
      <c r="IU54" s="355">
        <f>IU56+IU68+IU75+IU85+IU91</f>
        <v>0</v>
      </c>
      <c r="IV54" s="355">
        <f>IV56+IV68+IV75+IV85+IV91</f>
        <v>0</v>
      </c>
      <c r="IW54" s="355">
        <f>IW56+IW68+IW75+IW85+IW91</f>
        <v>0</v>
      </c>
      <c r="IX54" s="355">
        <f>IX56+IX68+IX75+IX85+IX91</f>
        <v>0.11402976643151733</v>
      </c>
      <c r="IY54" s="299"/>
      <c r="IZ54" s="252"/>
      <c r="JA54" s="252"/>
      <c r="JB54" s="252"/>
      <c r="JC54" s="355">
        <f t="shared" ref="JC54:JJ54" si="522">JC56+JC68+JC75+JC85+JC91</f>
        <v>0</v>
      </c>
      <c r="JD54" s="355">
        <f t="shared" si="522"/>
        <v>319</v>
      </c>
      <c r="JE54" s="355">
        <f t="shared" si="522"/>
        <v>16</v>
      </c>
      <c r="JF54" s="355">
        <f t="shared" si="522"/>
        <v>303</v>
      </c>
      <c r="JG54" s="355">
        <f t="shared" si="522"/>
        <v>0</v>
      </c>
      <c r="JH54" s="355">
        <f t="shared" si="522"/>
        <v>0</v>
      </c>
      <c r="JI54" s="355">
        <f t="shared" si="522"/>
        <v>179</v>
      </c>
      <c r="JJ54" s="355">
        <f t="shared" si="522"/>
        <v>124</v>
      </c>
      <c r="JK54" s="298"/>
      <c r="JL54" s="355">
        <f>JL56+JL68+JL75+JL85+JL91</f>
        <v>42</v>
      </c>
      <c r="JM54" s="355">
        <f>JM56+JM68+JM75+JM85+JM91</f>
        <v>0</v>
      </c>
      <c r="JN54" s="355">
        <f>JN56+JN68+JN75+JN85+JN91</f>
        <v>0</v>
      </c>
      <c r="JO54" s="355">
        <f>JO56+JO68+JO75+JO85+JO91</f>
        <v>0</v>
      </c>
      <c r="JP54" s="355">
        <f>JP56+JP68+JP75+JP85+JP91</f>
        <v>42</v>
      </c>
      <c r="JQ54" s="252"/>
      <c r="JR54" s="355"/>
      <c r="JS54" s="355">
        <f t="shared" ref="JS54:JW54" si="523">JS56+JS68+JS75+JS85+JS91</f>
        <v>0</v>
      </c>
      <c r="JT54" s="355">
        <f t="shared" si="523"/>
        <v>0</v>
      </c>
      <c r="JU54" s="355">
        <f t="shared" si="523"/>
        <v>0</v>
      </c>
      <c r="JV54" s="355">
        <f t="shared" si="523"/>
        <v>0</v>
      </c>
      <c r="JW54" s="355">
        <f t="shared" si="523"/>
        <v>0</v>
      </c>
      <c r="JX54" s="298"/>
      <c r="JY54" s="355">
        <f>JY56+JY68+JY75+JY85+JY91</f>
        <v>8.5739999999999997E-2</v>
      </c>
      <c r="JZ54" s="355">
        <f>JZ56+JZ68+JZ75+JZ85+JZ91</f>
        <v>8.5739999999999997E-2</v>
      </c>
      <c r="KA54" s="355">
        <f>KA56+KA68+KA75+KA85+KA91</f>
        <v>0</v>
      </c>
      <c r="KB54" s="355">
        <f>KB56+KB68+KB75+KB85+KB91</f>
        <v>0</v>
      </c>
      <c r="KC54" s="355">
        <f>KC56+KC68+KC75+KC85+KC91</f>
        <v>0</v>
      </c>
      <c r="KD54" s="299"/>
      <c r="KE54" s="252"/>
      <c r="KF54" s="252"/>
      <c r="KG54" s="252"/>
      <c r="KH54" s="355">
        <f t="shared" ref="KH54:KO54" si="524">KH56+KH68+KH75+KH85+KH91</f>
        <v>0</v>
      </c>
      <c r="KI54" s="355">
        <f t="shared" si="524"/>
        <v>319</v>
      </c>
      <c r="KJ54" s="355">
        <f t="shared" si="524"/>
        <v>0</v>
      </c>
      <c r="KK54" s="355">
        <f t="shared" si="524"/>
        <v>0</v>
      </c>
      <c r="KL54" s="355">
        <f t="shared" si="524"/>
        <v>0</v>
      </c>
      <c r="KM54" s="355">
        <f t="shared" si="524"/>
        <v>0</v>
      </c>
      <c r="KN54" s="355">
        <f t="shared" si="524"/>
        <v>0</v>
      </c>
      <c r="KO54" s="355">
        <f t="shared" si="524"/>
        <v>0</v>
      </c>
      <c r="KP54" s="298"/>
      <c r="KQ54" s="355">
        <f>KQ56+KQ68+KQ75+KQ85+KQ91</f>
        <v>8</v>
      </c>
      <c r="KR54" s="355">
        <f>KR56+KR68+KR75+KR85+KR91</f>
        <v>8</v>
      </c>
      <c r="KS54" s="355">
        <f>KS56+KS68+KS75+KS85+KS91</f>
        <v>0</v>
      </c>
      <c r="KT54" s="355">
        <f>KT56+KT68+KT75+KT85+KT91</f>
        <v>0</v>
      </c>
      <c r="KU54" s="355">
        <f>KU56+KU68+KU75+KU85+KU91</f>
        <v>0</v>
      </c>
      <c r="KV54" s="378"/>
      <c r="KW54" s="355"/>
      <c r="KX54" s="355">
        <f t="shared" ref="KX54:LB54" si="525">KX56+KX68+KX75+KX85+KX91</f>
        <v>0</v>
      </c>
      <c r="KY54" s="355">
        <f t="shared" si="525"/>
        <v>0</v>
      </c>
      <c r="KZ54" s="355">
        <f t="shared" si="525"/>
        <v>0</v>
      </c>
      <c r="LA54" s="355">
        <f t="shared" si="525"/>
        <v>0</v>
      </c>
      <c r="LB54" s="355">
        <f t="shared" si="525"/>
        <v>0</v>
      </c>
      <c r="LC54" s="298"/>
      <c r="LD54" s="355">
        <f>LD56+LD68+LD75+LD85+LD91</f>
        <v>0</v>
      </c>
      <c r="LE54" s="355">
        <f>LE56+LE68+LE75+LE85+LE91</f>
        <v>0</v>
      </c>
      <c r="LF54" s="355">
        <f>LF56+LF68+LF75+LF85+LF91</f>
        <v>0</v>
      </c>
      <c r="LG54" s="355">
        <f>LG56+LG68+LG75+LG85+LG91</f>
        <v>0</v>
      </c>
      <c r="LH54" s="355">
        <f>LH56+LH68+LH75+LH85+LH91</f>
        <v>0</v>
      </c>
      <c r="LI54" s="299"/>
      <c r="LJ54" s="252"/>
      <c r="LK54" s="252"/>
      <c r="LL54" s="252"/>
      <c r="LM54" s="355">
        <f t="shared" ref="LM54:LT54" si="526">LM56+LM68+LM75+LM85+LM91</f>
        <v>0</v>
      </c>
      <c r="LN54" s="355">
        <f t="shared" si="526"/>
        <v>319</v>
      </c>
      <c r="LO54" s="355">
        <f t="shared" si="526"/>
        <v>0</v>
      </c>
      <c r="LP54" s="355">
        <f t="shared" si="526"/>
        <v>0</v>
      </c>
      <c r="LQ54" s="355">
        <f t="shared" si="526"/>
        <v>0</v>
      </c>
      <c r="LR54" s="355">
        <f t="shared" si="526"/>
        <v>0</v>
      </c>
      <c r="LS54" s="355">
        <f t="shared" si="526"/>
        <v>0</v>
      </c>
      <c r="LT54" s="355">
        <f t="shared" si="526"/>
        <v>0</v>
      </c>
      <c r="LU54" s="298"/>
      <c r="LV54" s="355">
        <f>LV56+LV68+LV75+LV85+LV91</f>
        <v>0</v>
      </c>
      <c r="LW54" s="355">
        <f>LW56+LW68+LW75+LW85+LW91</f>
        <v>0</v>
      </c>
      <c r="LX54" s="355">
        <f>LX56+LX68+LX75+LX85+LX91</f>
        <v>0</v>
      </c>
      <c r="LY54" s="355">
        <f>LY56+LY68+LY75+LY85+LY91</f>
        <v>0</v>
      </c>
      <c r="LZ54" s="355">
        <f>LZ56+LZ68+LZ75+LZ85+LZ91</f>
        <v>0</v>
      </c>
      <c r="MA54" s="378"/>
      <c r="MB54" s="378"/>
      <c r="MC54" s="376"/>
      <c r="MD54" s="377"/>
      <c r="ME54" s="355">
        <f t="shared" ref="ME54:ML54" si="527">ME56+ME68+ME75+ME85+ME91</f>
        <v>0.15721744500000004</v>
      </c>
      <c r="MF54" s="355">
        <f t="shared" si="527"/>
        <v>2.6437950000000004E-3</v>
      </c>
      <c r="MG54" s="355">
        <f t="shared" si="527"/>
        <v>6.6094875000000011E-4</v>
      </c>
      <c r="MH54" s="355">
        <f t="shared" si="527"/>
        <v>0.15655649625000004</v>
      </c>
      <c r="MI54" s="355">
        <f t="shared" si="527"/>
        <v>2.2342346250000002E-2</v>
      </c>
      <c r="MJ54" s="355">
        <f t="shared" si="527"/>
        <v>5.8439430000000014E-2</v>
      </c>
      <c r="MK54" s="355">
        <f t="shared" si="527"/>
        <v>7.3130925000000013E-2</v>
      </c>
      <c r="ML54" s="355">
        <f t="shared" si="527"/>
        <v>2.6437950000000004E-3</v>
      </c>
      <c r="MM54" s="296"/>
      <c r="MN54" s="355">
        <f>MN56+MN68+MN75+MN85+MN91</f>
        <v>1.9828462500000002E-3</v>
      </c>
      <c r="MO54" s="355">
        <f>MO56+MO68+MO75+MO85+MO91</f>
        <v>0</v>
      </c>
      <c r="MP54" s="355">
        <f>MP56+MP68+MP75+MP85+MP91</f>
        <v>0</v>
      </c>
      <c r="MQ54" s="355">
        <f>MQ56+MQ68+MQ75+MQ85+MQ91</f>
        <v>1.3218975000000002E-3</v>
      </c>
      <c r="MR54" s="355">
        <f>MR56+MR68+MR75+MR85+MR91</f>
        <v>6.6094875000000011E-4</v>
      </c>
      <c r="MS54" s="230"/>
      <c r="MT54" s="249"/>
      <c r="MU54" s="249"/>
      <c r="MV54" s="249"/>
      <c r="MW54" s="357">
        <f t="shared" ref="MW54:ND54" si="528">MW56+MW68+MW75+MW85+MW91</f>
        <v>0</v>
      </c>
      <c r="MX54" s="357">
        <f t="shared" si="528"/>
        <v>88</v>
      </c>
      <c r="MY54" s="357">
        <f t="shared" si="528"/>
        <v>10</v>
      </c>
      <c r="MZ54" s="357">
        <f t="shared" si="528"/>
        <v>78</v>
      </c>
      <c r="NA54" s="357">
        <f t="shared" si="528"/>
        <v>33</v>
      </c>
      <c r="NB54" s="357">
        <f t="shared" si="528"/>
        <v>7</v>
      </c>
      <c r="NC54" s="357">
        <f t="shared" si="528"/>
        <v>4</v>
      </c>
      <c r="ND54" s="357">
        <f t="shared" si="528"/>
        <v>34</v>
      </c>
      <c r="NE54" s="250"/>
      <c r="NF54" s="357">
        <f>NF56+NF68+NF75+NF85+NF91</f>
        <v>24</v>
      </c>
      <c r="NG54" s="357">
        <f>NG56+NG68+NG75+NG85+NG91</f>
        <v>0</v>
      </c>
      <c r="NH54" s="357">
        <f>NH56+NH68+NH75+NH85+NH91</f>
        <v>0</v>
      </c>
      <c r="NI54" s="357">
        <f>NI56+NI68+NI75+NI85+NI91</f>
        <v>16</v>
      </c>
      <c r="NJ54" s="357">
        <f>NJ56+NJ68+NJ75+NJ85+NJ91</f>
        <v>8</v>
      </c>
      <c r="NK54" s="249"/>
      <c r="NL54" s="357">
        <f t="shared" ref="NL54:NQ54" si="529">NL56+NL68+NL75+NL85+NL91</f>
        <v>0</v>
      </c>
      <c r="NM54" s="357">
        <f t="shared" si="529"/>
        <v>0</v>
      </c>
      <c r="NN54" s="357">
        <f t="shared" si="529"/>
        <v>0</v>
      </c>
      <c r="NO54" s="357">
        <f t="shared" si="529"/>
        <v>0</v>
      </c>
      <c r="NP54" s="357">
        <f t="shared" si="529"/>
        <v>0</v>
      </c>
      <c r="NQ54" s="357">
        <f t="shared" si="529"/>
        <v>0</v>
      </c>
      <c r="NR54" s="250"/>
      <c r="NS54" s="357">
        <f>NS56+NS68+NS75+NS85+NS91</f>
        <v>0</v>
      </c>
      <c r="NT54" s="357">
        <f>NT56+NT68+NT75+NT85+NT91</f>
        <v>0</v>
      </c>
      <c r="NU54" s="357">
        <f>NU56+NU68+NU75+NU85+NU91</f>
        <v>0</v>
      </c>
      <c r="NV54" s="357">
        <f>NV56+NV68+NV75+NV85+NV91</f>
        <v>0</v>
      </c>
      <c r="NW54" s="357">
        <f>NW56+NW68+NW75+NW85+NW91</f>
        <v>0</v>
      </c>
      <c r="NX54" s="230"/>
      <c r="NY54" s="249"/>
      <c r="NZ54" s="249"/>
      <c r="OA54" s="249"/>
      <c r="OB54" s="357">
        <f t="shared" ref="OB54:OI54" si="530">OB56+OB68+OB75+OB85+OB91</f>
        <v>0</v>
      </c>
      <c r="OC54" s="357">
        <f t="shared" si="530"/>
        <v>88</v>
      </c>
      <c r="OD54" s="357">
        <f t="shared" si="530"/>
        <v>0</v>
      </c>
      <c r="OE54" s="357">
        <f t="shared" si="530"/>
        <v>0</v>
      </c>
      <c r="OF54" s="357">
        <f t="shared" si="530"/>
        <v>0</v>
      </c>
      <c r="OG54" s="357">
        <f t="shared" si="530"/>
        <v>0</v>
      </c>
      <c r="OH54" s="357">
        <f t="shared" si="530"/>
        <v>0</v>
      </c>
      <c r="OI54" s="357">
        <f t="shared" si="530"/>
        <v>0</v>
      </c>
      <c r="OJ54" s="250"/>
      <c r="OK54" s="357">
        <f>OK56+OK68+OK75+OK85+OK91</f>
        <v>0</v>
      </c>
      <c r="OL54" s="357">
        <f>OL56+OL68+OL75+OL85+OL91</f>
        <v>0</v>
      </c>
      <c r="OM54" s="357">
        <f>OM56+OM68+OM75+OM85+OM91</f>
        <v>0</v>
      </c>
      <c r="ON54" s="357">
        <f>ON56+ON68+ON75+ON85+ON91</f>
        <v>0</v>
      </c>
      <c r="OO54" s="357">
        <f>OO56+OO68+OO75+OO85+OO91</f>
        <v>0</v>
      </c>
      <c r="OP54" s="253"/>
      <c r="OQ54" s="357">
        <f t="shared" ref="OQ54:OV54" si="531">OQ56+OQ68+OQ75+OQ85+OQ91</f>
        <v>0</v>
      </c>
      <c r="OR54" s="357">
        <f t="shared" si="531"/>
        <v>0</v>
      </c>
      <c r="OS54" s="357">
        <f t="shared" si="531"/>
        <v>0</v>
      </c>
      <c r="OT54" s="357">
        <f t="shared" si="531"/>
        <v>0</v>
      </c>
      <c r="OU54" s="357">
        <f t="shared" si="531"/>
        <v>0</v>
      </c>
      <c r="OV54" s="357">
        <f t="shared" si="531"/>
        <v>0</v>
      </c>
      <c r="OW54" s="250"/>
      <c r="OX54" s="357">
        <f>OX56+OX68+OX75+OX85+OX91</f>
        <v>0</v>
      </c>
      <c r="OY54" s="357">
        <f>OY56+OY68+OY75+OY85+OY91</f>
        <v>0</v>
      </c>
      <c r="OZ54" s="357">
        <f>OZ56+OZ68+OZ75+OZ85+OZ91</f>
        <v>0</v>
      </c>
      <c r="PA54" s="357">
        <f>PA56+PA68+PA75+PA85+PA91</f>
        <v>0</v>
      </c>
      <c r="PB54" s="357">
        <f>PB56+PB68+PB75+PB85+PB91</f>
        <v>0</v>
      </c>
      <c r="PC54" s="230"/>
      <c r="PD54" s="249"/>
      <c r="PE54" s="249"/>
      <c r="PF54" s="249"/>
      <c r="PG54" s="357">
        <f t="shared" ref="PG54:PN54" si="532">PG56+PG68+PG75+PG85+PG91</f>
        <v>0</v>
      </c>
      <c r="PH54" s="357">
        <f t="shared" si="532"/>
        <v>88</v>
      </c>
      <c r="PI54" s="357">
        <f t="shared" si="532"/>
        <v>0</v>
      </c>
      <c r="PJ54" s="357">
        <f t="shared" si="532"/>
        <v>0</v>
      </c>
      <c r="PK54" s="357">
        <f t="shared" si="532"/>
        <v>0</v>
      </c>
      <c r="PL54" s="357">
        <f t="shared" si="532"/>
        <v>0</v>
      </c>
      <c r="PM54" s="357">
        <f t="shared" si="532"/>
        <v>0</v>
      </c>
      <c r="PN54" s="357">
        <f t="shared" si="532"/>
        <v>0</v>
      </c>
      <c r="PO54" s="250"/>
      <c r="PP54" s="357">
        <f>PP56+PP68+PP75+PP85+PP91</f>
        <v>0</v>
      </c>
      <c r="PQ54" s="357">
        <f>PQ56+PQ68+PQ75+PQ85+PQ91</f>
        <v>0</v>
      </c>
      <c r="PR54" s="357">
        <f>PR56+PR68+PR75+PR85+PR91</f>
        <v>0</v>
      </c>
      <c r="PS54" s="357">
        <f>PS56+PS68+PS75+PS85+PS91</f>
        <v>0</v>
      </c>
      <c r="PT54" s="357">
        <f>PT56+PT68+PT75+PT85+PT91</f>
        <v>0</v>
      </c>
      <c r="PU54" s="253"/>
      <c r="PV54" s="376"/>
    </row>
    <row r="55" spans="2:438" ht="3" customHeight="1" outlineLevel="1">
      <c r="C55" s="235"/>
      <c r="D55" s="235"/>
      <c r="E55" s="235"/>
      <c r="F55" s="235"/>
      <c r="G55" s="235"/>
      <c r="H55" s="243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16"/>
      <c r="U55" s="243"/>
      <c r="V55" s="243"/>
      <c r="W55" s="243"/>
      <c r="X55" s="243"/>
      <c r="Y55" s="243"/>
      <c r="Z55" s="243"/>
      <c r="AA55" s="243"/>
      <c r="AB55" s="243"/>
      <c r="AC55" s="243"/>
      <c r="AD55" s="243"/>
      <c r="AE55" s="243"/>
      <c r="AF55" s="243"/>
      <c r="AG55" s="245"/>
      <c r="AH55" s="243"/>
      <c r="AI55" s="243"/>
      <c r="AJ55" s="243"/>
      <c r="AK55" s="243"/>
      <c r="AL55" s="243"/>
      <c r="AM55" s="243"/>
      <c r="AN55" s="243"/>
      <c r="AO55" s="243"/>
      <c r="AP55" s="243"/>
      <c r="AQ55" s="243"/>
      <c r="AR55" s="243"/>
      <c r="AS55" s="243"/>
      <c r="AT55" s="230"/>
      <c r="AV55" s="236"/>
      <c r="AW55" s="242"/>
      <c r="AX55" s="242"/>
      <c r="AY55" s="243"/>
      <c r="AZ55" s="243"/>
      <c r="BA55" s="243"/>
      <c r="BB55" s="243"/>
      <c r="BC55" s="243"/>
      <c r="BD55" s="243"/>
      <c r="BE55" s="243"/>
      <c r="BF55" s="244"/>
      <c r="BG55" s="244"/>
      <c r="BH55" s="244"/>
      <c r="BI55" s="244"/>
      <c r="BJ55" s="244"/>
      <c r="BK55" s="216"/>
      <c r="BL55" s="334"/>
      <c r="BM55" s="334"/>
      <c r="BN55" s="334"/>
      <c r="BO55" s="238"/>
      <c r="BP55" s="245"/>
      <c r="BQ55" s="245"/>
      <c r="BR55" s="245"/>
      <c r="BS55" s="245"/>
      <c r="BT55" s="245"/>
      <c r="BU55" s="245"/>
      <c r="BV55" s="245"/>
      <c r="BW55" s="245"/>
      <c r="BX55" s="254"/>
      <c r="BY55" s="254"/>
      <c r="BZ55" s="254"/>
      <c r="CA55" s="254"/>
      <c r="CB55" s="254"/>
      <c r="CC55" s="254"/>
      <c r="CD55" s="243"/>
      <c r="CE55" s="243"/>
      <c r="CF55" s="243"/>
      <c r="CG55" s="243"/>
      <c r="CH55" s="243"/>
      <c r="CI55" s="243"/>
      <c r="CJ55" s="243"/>
      <c r="CK55" s="244"/>
      <c r="CL55" s="244"/>
      <c r="CM55" s="244"/>
      <c r="CN55" s="244"/>
      <c r="CO55" s="244"/>
      <c r="CP55" s="230"/>
      <c r="CQ55" s="334"/>
      <c r="CR55" s="334"/>
      <c r="CS55" s="334"/>
      <c r="CT55" s="238"/>
      <c r="CU55" s="245"/>
      <c r="CV55" s="245"/>
      <c r="CW55" s="245"/>
      <c r="CX55" s="245"/>
      <c r="CY55" s="245"/>
      <c r="CZ55" s="245"/>
      <c r="DA55" s="245"/>
      <c r="DB55" s="245"/>
      <c r="DC55" s="254"/>
      <c r="DD55" s="254"/>
      <c r="DE55" s="254"/>
      <c r="DF55" s="254"/>
      <c r="DG55" s="254"/>
      <c r="DH55" s="245"/>
      <c r="DI55" s="243"/>
      <c r="DJ55" s="243"/>
      <c r="DK55" s="243"/>
      <c r="DL55" s="243"/>
      <c r="DM55" s="243"/>
      <c r="DN55" s="243"/>
      <c r="DO55" s="243"/>
      <c r="DP55" s="244"/>
      <c r="DQ55" s="244"/>
      <c r="DR55" s="244"/>
      <c r="DS55" s="244"/>
      <c r="DT55" s="244"/>
      <c r="DU55" s="230"/>
      <c r="DV55" s="334"/>
      <c r="DW55" s="334"/>
      <c r="DX55" s="334"/>
      <c r="DY55" s="238"/>
      <c r="DZ55" s="245"/>
      <c r="EA55" s="245"/>
      <c r="EB55" s="245"/>
      <c r="EC55" s="245"/>
      <c r="ED55" s="245"/>
      <c r="EE55" s="245"/>
      <c r="EF55" s="245"/>
      <c r="EG55" s="245"/>
      <c r="EH55" s="254"/>
      <c r="EI55" s="254"/>
      <c r="EJ55" s="254"/>
      <c r="EK55" s="254"/>
      <c r="EL55" s="254"/>
      <c r="EM55" s="245"/>
      <c r="EN55" s="245"/>
      <c r="EP55" s="236"/>
      <c r="EQ55" s="242"/>
      <c r="ER55" s="242"/>
      <c r="ES55" s="243"/>
      <c r="ET55" s="243"/>
      <c r="EU55" s="243"/>
      <c r="EV55" s="243"/>
      <c r="EW55" s="243"/>
      <c r="EX55" s="243"/>
      <c r="EY55" s="243"/>
      <c r="EZ55" s="244"/>
      <c r="FA55" s="244"/>
      <c r="FB55" s="244"/>
      <c r="FC55" s="244"/>
      <c r="FD55" s="244"/>
      <c r="FE55" s="216"/>
      <c r="FF55" s="334"/>
      <c r="FG55" s="334"/>
      <c r="FH55" s="334"/>
      <c r="FI55" s="334"/>
      <c r="FJ55" s="245"/>
      <c r="FK55" s="245"/>
      <c r="FL55" s="245"/>
      <c r="FM55" s="245"/>
      <c r="FN55" s="245"/>
      <c r="FO55" s="245"/>
      <c r="FP55" s="245"/>
      <c r="FQ55" s="245"/>
      <c r="FR55" s="254"/>
      <c r="FS55" s="254"/>
      <c r="FT55" s="254"/>
      <c r="FU55" s="254"/>
      <c r="FV55" s="254"/>
      <c r="FW55" s="254"/>
      <c r="FX55" s="243"/>
      <c r="FY55" s="243"/>
      <c r="FZ55" s="243"/>
      <c r="GA55" s="243"/>
      <c r="GB55" s="243"/>
      <c r="GC55" s="243"/>
      <c r="GD55" s="243"/>
      <c r="GE55" s="244"/>
      <c r="GF55" s="244"/>
      <c r="GG55" s="244"/>
      <c r="GH55" s="244"/>
      <c r="GI55" s="244"/>
      <c r="GJ55" s="230"/>
      <c r="GK55" s="238"/>
      <c r="GL55" s="238"/>
      <c r="GM55" s="238"/>
      <c r="GN55" s="238"/>
      <c r="GO55" s="245"/>
      <c r="GP55" s="245"/>
      <c r="GQ55" s="245"/>
      <c r="GR55" s="245"/>
      <c r="GS55" s="245"/>
      <c r="GT55" s="245"/>
      <c r="GU55" s="245"/>
      <c r="GV55" s="245"/>
      <c r="GW55" s="254"/>
      <c r="GX55" s="254"/>
      <c r="GY55" s="254"/>
      <c r="GZ55" s="254"/>
      <c r="HA55" s="254"/>
      <c r="HB55" s="245"/>
      <c r="HC55" s="243"/>
      <c r="HD55" s="243"/>
      <c r="HE55" s="243"/>
      <c r="HF55" s="243"/>
      <c r="HG55" s="243"/>
      <c r="HH55" s="243"/>
      <c r="HI55" s="243"/>
      <c r="HJ55" s="244"/>
      <c r="HK55" s="244"/>
      <c r="HL55" s="244"/>
      <c r="HM55" s="244"/>
      <c r="HN55" s="244"/>
      <c r="HO55" s="230"/>
      <c r="HP55" s="238"/>
      <c r="HQ55" s="238"/>
      <c r="HR55" s="238"/>
      <c r="HS55" s="238"/>
      <c r="HT55" s="245"/>
      <c r="HU55" s="245"/>
      <c r="HV55" s="245"/>
      <c r="HW55" s="245"/>
      <c r="HX55" s="245"/>
      <c r="HY55" s="245"/>
      <c r="HZ55" s="245"/>
      <c r="IA55" s="245"/>
      <c r="IB55" s="254"/>
      <c r="IC55" s="254"/>
      <c r="ID55" s="254"/>
      <c r="IE55" s="254"/>
      <c r="IF55" s="254"/>
      <c r="IG55" s="245"/>
      <c r="IH55" s="245"/>
      <c r="IJ55" s="236"/>
      <c r="IK55" s="242"/>
      <c r="IL55" s="242"/>
      <c r="IM55" s="243"/>
      <c r="IN55" s="243"/>
      <c r="IO55" s="243"/>
      <c r="IP55" s="243"/>
      <c r="IQ55" s="243"/>
      <c r="IR55" s="243"/>
      <c r="IS55" s="243"/>
      <c r="IT55" s="244"/>
      <c r="IU55" s="244"/>
      <c r="IV55" s="244"/>
      <c r="IW55" s="244"/>
      <c r="IX55" s="244"/>
      <c r="IY55" s="230"/>
      <c r="IZ55" s="238"/>
      <c r="JA55" s="238"/>
      <c r="JB55" s="238"/>
      <c r="JC55" s="238"/>
      <c r="JD55" s="245"/>
      <c r="JE55" s="245"/>
      <c r="JF55" s="245"/>
      <c r="JG55" s="245"/>
      <c r="JH55" s="245"/>
      <c r="JI55" s="245"/>
      <c r="JJ55" s="245"/>
      <c r="JK55" s="245"/>
      <c r="JL55" s="254"/>
      <c r="JM55" s="254"/>
      <c r="JN55" s="254"/>
      <c r="JO55" s="254"/>
      <c r="JP55" s="254"/>
      <c r="JQ55" s="254"/>
      <c r="JR55" s="243"/>
      <c r="JS55" s="243"/>
      <c r="JT55" s="243"/>
      <c r="JU55" s="243"/>
      <c r="JV55" s="243"/>
      <c r="JW55" s="243"/>
      <c r="JX55" s="243"/>
      <c r="JY55" s="244"/>
      <c r="JZ55" s="244"/>
      <c r="KA55" s="244"/>
      <c r="KB55" s="244"/>
      <c r="KC55" s="244"/>
      <c r="KD55" s="230"/>
      <c r="KE55" s="238"/>
      <c r="KF55" s="238"/>
      <c r="KG55" s="238"/>
      <c r="KH55" s="238"/>
      <c r="KI55" s="245"/>
      <c r="KJ55" s="245"/>
      <c r="KK55" s="245"/>
      <c r="KL55" s="245"/>
      <c r="KM55" s="245"/>
      <c r="KN55" s="245"/>
      <c r="KO55" s="245"/>
      <c r="KP55" s="245"/>
      <c r="KQ55" s="254"/>
      <c r="KR55" s="254"/>
      <c r="KS55" s="254"/>
      <c r="KT55" s="254"/>
      <c r="KU55" s="254"/>
      <c r="KV55" s="245"/>
      <c r="KW55" s="243"/>
      <c r="KX55" s="243"/>
      <c r="KY55" s="243"/>
      <c r="KZ55" s="243"/>
      <c r="LA55" s="243"/>
      <c r="LB55" s="243"/>
      <c r="LC55" s="243"/>
      <c r="LD55" s="244"/>
      <c r="LE55" s="244"/>
      <c r="LF55" s="244"/>
      <c r="LG55" s="244"/>
      <c r="LH55" s="244"/>
      <c r="LI55" s="230"/>
      <c r="LJ55" s="238"/>
      <c r="LK55" s="238"/>
      <c r="LL55" s="238"/>
      <c r="LM55" s="238"/>
      <c r="LN55" s="245"/>
      <c r="LO55" s="245"/>
      <c r="LP55" s="245"/>
      <c r="LQ55" s="245"/>
      <c r="LR55" s="245"/>
      <c r="LS55" s="245"/>
      <c r="LT55" s="245"/>
      <c r="LU55" s="245"/>
      <c r="LV55" s="254"/>
      <c r="LW55" s="254"/>
      <c r="LX55" s="254"/>
      <c r="LY55" s="254"/>
      <c r="LZ55" s="254"/>
      <c r="MA55" s="245"/>
      <c r="MB55" s="245"/>
      <c r="MD55" s="236"/>
      <c r="ME55" s="242"/>
      <c r="MF55" s="242"/>
      <c r="MG55" s="243"/>
      <c r="MH55" s="243"/>
      <c r="MI55" s="243"/>
      <c r="MJ55" s="243"/>
      <c r="MK55" s="243"/>
      <c r="ML55" s="243"/>
      <c r="MM55" s="243"/>
      <c r="MN55" s="244"/>
      <c r="MO55" s="244"/>
      <c r="MP55" s="244"/>
      <c r="MQ55" s="244"/>
      <c r="MR55" s="244"/>
      <c r="MS55" s="230"/>
      <c r="MT55" s="238"/>
      <c r="MU55" s="238"/>
      <c r="MV55" s="238"/>
      <c r="MW55" s="238"/>
      <c r="MX55" s="245"/>
      <c r="MY55" s="245"/>
      <c r="MZ55" s="245"/>
      <c r="NA55" s="245"/>
      <c r="NB55" s="245"/>
      <c r="NC55" s="245"/>
      <c r="ND55" s="245"/>
      <c r="NE55" s="245"/>
      <c r="NF55" s="254"/>
      <c r="NG55" s="254"/>
      <c r="NH55" s="254"/>
      <c r="NI55" s="254"/>
      <c r="NJ55" s="254"/>
      <c r="NK55" s="254"/>
      <c r="NL55" s="243"/>
      <c r="NM55" s="243"/>
      <c r="NN55" s="243"/>
      <c r="NO55" s="243"/>
      <c r="NP55" s="243"/>
      <c r="NQ55" s="243"/>
      <c r="NR55" s="243"/>
      <c r="NS55" s="244"/>
      <c r="NT55" s="244"/>
      <c r="NU55" s="244"/>
      <c r="NV55" s="244"/>
      <c r="NW55" s="244"/>
      <c r="NX55" s="230"/>
      <c r="NY55" s="238"/>
      <c r="NZ55" s="238"/>
      <c r="OA55" s="238"/>
      <c r="OB55" s="238"/>
      <c r="OC55" s="245"/>
      <c r="OD55" s="245"/>
      <c r="OE55" s="245"/>
      <c r="OF55" s="245"/>
      <c r="OG55" s="245"/>
      <c r="OH55" s="245"/>
      <c r="OI55" s="245"/>
      <c r="OJ55" s="245"/>
      <c r="OK55" s="254"/>
      <c r="OL55" s="254"/>
      <c r="OM55" s="254"/>
      <c r="ON55" s="254"/>
      <c r="OO55" s="254"/>
      <c r="OP55" s="245"/>
      <c r="OQ55" s="243"/>
      <c r="OR55" s="243"/>
      <c r="OS55" s="243"/>
      <c r="OT55" s="243"/>
      <c r="OU55" s="243"/>
      <c r="OV55" s="243"/>
      <c r="OW55" s="243"/>
      <c r="OX55" s="244"/>
      <c r="OY55" s="244"/>
      <c r="OZ55" s="244"/>
      <c r="PA55" s="244"/>
      <c r="PB55" s="244"/>
      <c r="PC55" s="230"/>
      <c r="PD55" s="238"/>
      <c r="PE55" s="238"/>
      <c r="PF55" s="238"/>
      <c r="PG55" s="238"/>
      <c r="PH55" s="245"/>
      <c r="PI55" s="245"/>
      <c r="PJ55" s="245"/>
      <c r="PK55" s="245"/>
      <c r="PL55" s="245"/>
      <c r="PM55" s="245"/>
      <c r="PN55" s="245"/>
      <c r="PO55" s="245"/>
      <c r="PP55" s="254"/>
      <c r="PQ55" s="254"/>
      <c r="PR55" s="254"/>
      <c r="PS55" s="254"/>
      <c r="PT55" s="254"/>
      <c r="PU55" s="245"/>
    </row>
    <row r="56" spans="2:438" ht="15.75" outlineLevel="1">
      <c r="B56" s="255" t="s">
        <v>52</v>
      </c>
      <c r="C56" s="256" t="s">
        <v>53</v>
      </c>
      <c r="D56" s="381"/>
      <c r="E56" s="400">
        <f t="shared" ref="E56:E66" si="533">AW56+EQ56+IK56+ME56</f>
        <v>7.3809010000000006</v>
      </c>
      <c r="F56" s="400">
        <f t="shared" ref="F56:F66" si="534">AX56+ER56+IL56+MF56</f>
        <v>2.0032335000000003</v>
      </c>
      <c r="G56" s="400">
        <f t="shared" ref="G56" si="535">E56-F56</f>
        <v>5.3776675000000003</v>
      </c>
      <c r="H56" s="400">
        <f>AY56+ES56+IM56+MG56</f>
        <v>1.2783290000000003</v>
      </c>
      <c r="I56" s="400">
        <f t="shared" ref="I56" si="536">AZ56+ET56+IN56+MH56</f>
        <v>5.7043700000000008</v>
      </c>
      <c r="J56" s="400">
        <f t="shared" ref="J56" si="537">BA56+EU56+IO56+MI56</f>
        <v>2.6505875000000003</v>
      </c>
      <c r="K56" s="400">
        <f t="shared" ref="K56" si="538">BB56+EV56+IP56+MJ56</f>
        <v>1.6867375000000002</v>
      </c>
      <c r="L56" s="400">
        <f t="shared" ref="L56" si="539">BC56+EW56+IQ56+MK56</f>
        <v>0.59826200000000007</v>
      </c>
      <c r="M56" s="400">
        <f t="shared" ref="M56" si="540">BD56+EX56+IR56+ML56</f>
        <v>0.76878300000000011</v>
      </c>
      <c r="N56" s="401"/>
      <c r="O56" s="402">
        <f t="shared" ref="O56" si="541">BF56+EZ56+IT56+MN56</f>
        <v>0.24096250000000002</v>
      </c>
      <c r="P56" s="402">
        <f t="shared" ref="P56" si="542">BG56+FA56+IU56+MO56</f>
        <v>0</v>
      </c>
      <c r="Q56" s="402">
        <f t="shared" ref="Q56" si="543">BH56+FB56+IV56+MP56</f>
        <v>0.24096250000000002</v>
      </c>
      <c r="R56" s="402">
        <f t="shared" ref="R56" si="544">BI56+FC56+IW56+MQ56</f>
        <v>0</v>
      </c>
      <c r="S56" s="402">
        <f t="shared" ref="S56" si="545">BJ56+FD56+IX56+MR56</f>
        <v>0</v>
      </c>
      <c r="T56" s="399"/>
      <c r="U56" s="440">
        <f>CD56+FX56+JR56+NL56</f>
        <v>0</v>
      </c>
      <c r="V56" s="402">
        <f t="shared" ref="V56" si="546">CE56+FY56+JS56+NM56</f>
        <v>0.39820200000000006</v>
      </c>
      <c r="W56" s="402">
        <f t="shared" ref="W56" si="547">CF56+FZ56+JT56+NN56</f>
        <v>0.39820200000000006</v>
      </c>
      <c r="X56" s="402">
        <f t="shared" ref="X56" si="548">CG56+GA56+JU56+NO56</f>
        <v>0</v>
      </c>
      <c r="Y56" s="402">
        <f t="shared" ref="Y56" si="549">CH56+GB56+JV56+NP56</f>
        <v>0</v>
      </c>
      <c r="Z56" s="402">
        <f t="shared" ref="Z56" si="550">CI56+GC56+JW56+NQ56</f>
        <v>0</v>
      </c>
      <c r="AA56" s="404"/>
      <c r="AB56" s="403">
        <f>CK56+GE56+JY56+NS56</f>
        <v>0.48394200000000004</v>
      </c>
      <c r="AC56" s="403">
        <f t="shared" ref="AC56" si="551">CL56+GF56+JZ56+NT56</f>
        <v>0.48394200000000004</v>
      </c>
      <c r="AD56" s="403">
        <f t="shared" ref="AD56" si="552">CM56+GG56+KA56+NU56</f>
        <v>0</v>
      </c>
      <c r="AE56" s="403">
        <f t="shared" ref="AE56" si="553">CN56+GH56+KB56+NV56</f>
        <v>0</v>
      </c>
      <c r="AF56" s="403">
        <f t="shared" ref="AF56" si="554">CO56+GI56+KC56+NW56</f>
        <v>0</v>
      </c>
      <c r="AG56" s="405"/>
      <c r="AH56" s="403">
        <f>DI56+HC56+KW56+OQ56</f>
        <v>0</v>
      </c>
      <c r="AI56" s="402">
        <f t="shared" ref="AI56" si="555">DJ56+HD56+KX56+OR56</f>
        <v>0</v>
      </c>
      <c r="AJ56" s="402">
        <f t="shared" ref="AJ56" si="556">DK56+HE56+KY56+OS56</f>
        <v>0</v>
      </c>
      <c r="AK56" s="402">
        <f t="shared" ref="AK56" si="557">DL56+HF56+KZ56+OT56</f>
        <v>0</v>
      </c>
      <c r="AL56" s="402">
        <f t="shared" ref="AL56" si="558">DM56+HG56+LA56+OU56</f>
        <v>0</v>
      </c>
      <c r="AM56" s="402">
        <f t="shared" ref="AM56" si="559">DN56+HH56+LB56+OV56</f>
        <v>0</v>
      </c>
      <c r="AN56" s="404"/>
      <c r="AO56" s="403">
        <f t="shared" ref="AO56" si="560">DP56+HJ56+LD56+OX56</f>
        <v>0</v>
      </c>
      <c r="AP56" s="403">
        <f t="shared" ref="AP56" si="561">DQ56+HK56+LE56+OY56</f>
        <v>0</v>
      </c>
      <c r="AQ56" s="403">
        <f t="shared" ref="AQ56" si="562">DR56+HL56+LF56+OZ56</f>
        <v>0</v>
      </c>
      <c r="AR56" s="403">
        <f t="shared" ref="AR56" si="563">DS56+HM56+LG56+PA56</f>
        <v>0</v>
      </c>
      <c r="AS56" s="403">
        <f t="shared" ref="AS56" si="564">DT56+HN56+LH56+PB56</f>
        <v>0</v>
      </c>
      <c r="AT56" s="230"/>
      <c r="AU56" s="257">
        <f>SUM(AU57:AU66)</f>
        <v>0.5</v>
      </c>
      <c r="AV56" s="257"/>
      <c r="AW56" s="300">
        <f>AU56*($AU$4*'BOQ COST'!$E$15)</f>
        <v>4.8192500000000003</v>
      </c>
      <c r="AX56" s="358">
        <f>AY56+BF56+CK56+DP56</f>
        <v>0.72288750000000013</v>
      </c>
      <c r="AY56" s="361">
        <f>SUM(AY57:AY66)</f>
        <v>0.48192500000000005</v>
      </c>
      <c r="AZ56" s="361">
        <f>SUM(AZ57:AZ66)</f>
        <v>4.3373250000000008</v>
      </c>
      <c r="BA56" s="361">
        <f t="shared" ref="BA56:BV56" si="565">SUM(BA57:BA66)</f>
        <v>2.6505875000000003</v>
      </c>
      <c r="BB56" s="361">
        <f t="shared" si="565"/>
        <v>1.6867375000000002</v>
      </c>
      <c r="BC56" s="361">
        <f t="shared" si="565"/>
        <v>0</v>
      </c>
      <c r="BD56" s="361">
        <f t="shared" si="565"/>
        <v>0</v>
      </c>
      <c r="BE56" s="301"/>
      <c r="BF56" s="362">
        <f>SUM(BF57:BF66)</f>
        <v>0.24096250000000002</v>
      </c>
      <c r="BG56" s="362">
        <f>SUM(BG57:BG66)</f>
        <v>0</v>
      </c>
      <c r="BH56" s="362">
        <f>SUM(BH57:BH66)</f>
        <v>0.24096250000000002</v>
      </c>
      <c r="BI56" s="362">
        <f t="shared" ref="BI56:BJ56" si="566">SUM(BI57:BI66)</f>
        <v>0</v>
      </c>
      <c r="BJ56" s="362">
        <f t="shared" si="566"/>
        <v>0</v>
      </c>
      <c r="BK56" s="216"/>
      <c r="BL56" s="422"/>
      <c r="BM56" s="422"/>
      <c r="BN56" s="422"/>
      <c r="BO56" s="359">
        <f t="shared" si="565"/>
        <v>0</v>
      </c>
      <c r="BP56" s="435">
        <f t="shared" si="565"/>
        <v>88</v>
      </c>
      <c r="BQ56" s="435">
        <f t="shared" si="565"/>
        <v>22</v>
      </c>
      <c r="BR56" s="435">
        <f t="shared" si="565"/>
        <v>66</v>
      </c>
      <c r="BS56" s="435">
        <f t="shared" si="565"/>
        <v>58</v>
      </c>
      <c r="BT56" s="435">
        <f t="shared" si="565"/>
        <v>8</v>
      </c>
      <c r="BU56" s="435">
        <f t="shared" si="565"/>
        <v>0</v>
      </c>
      <c r="BV56" s="435">
        <f t="shared" si="565"/>
        <v>0</v>
      </c>
      <c r="BW56" s="263"/>
      <c r="BX56" s="438">
        <f>SUM(BX57:BX66)</f>
        <v>1</v>
      </c>
      <c r="BY56" s="438">
        <f>SUM(BY57:BY66)</f>
        <v>0</v>
      </c>
      <c r="BZ56" s="438">
        <f t="shared" ref="BZ56:CB56" si="567">SUM(BZ57:BZ66)</f>
        <v>1</v>
      </c>
      <c r="CA56" s="438">
        <f t="shared" si="567"/>
        <v>0</v>
      </c>
      <c r="CB56" s="438">
        <f t="shared" si="567"/>
        <v>0</v>
      </c>
      <c r="CC56" s="265"/>
      <c r="CD56" s="359"/>
      <c r="CE56" s="359">
        <f>SUM(CE57:CE66)</f>
        <v>0</v>
      </c>
      <c r="CF56" s="359">
        <f t="shared" ref="CF56:CI56" si="568">SUM(CF57:CF66)</f>
        <v>0</v>
      </c>
      <c r="CG56" s="359">
        <f t="shared" si="568"/>
        <v>0</v>
      </c>
      <c r="CH56" s="359">
        <f t="shared" si="568"/>
        <v>0</v>
      </c>
      <c r="CI56" s="359">
        <f t="shared" si="568"/>
        <v>0</v>
      </c>
      <c r="CJ56" s="263"/>
      <c r="CK56" s="364">
        <f>SUM(CK57:CK66)</f>
        <v>0</v>
      </c>
      <c r="CL56" s="364">
        <f>SUM(CL57:CL66)</f>
        <v>0</v>
      </c>
      <c r="CM56" s="364">
        <f>SUM(CM57:CM66)</f>
        <v>0</v>
      </c>
      <c r="CN56" s="364">
        <f t="shared" ref="CN56:CO56" si="569">SUM(CN57:CN66)</f>
        <v>0</v>
      </c>
      <c r="CO56" s="364">
        <f t="shared" si="569"/>
        <v>0</v>
      </c>
      <c r="CP56" s="230"/>
      <c r="CQ56" s="422"/>
      <c r="CR56" s="422"/>
      <c r="CS56" s="422"/>
      <c r="CT56" s="359">
        <f t="shared" ref="CT56:DA56" si="570">SUM(CT57:CT66)</f>
        <v>0</v>
      </c>
      <c r="CU56" s="435">
        <f t="shared" si="570"/>
        <v>88</v>
      </c>
      <c r="CV56" s="435">
        <f t="shared" si="570"/>
        <v>0</v>
      </c>
      <c r="CW56" s="435">
        <f t="shared" si="570"/>
        <v>0</v>
      </c>
      <c r="CX56" s="435">
        <f t="shared" si="570"/>
        <v>0</v>
      </c>
      <c r="CY56" s="435">
        <f t="shared" si="570"/>
        <v>0</v>
      </c>
      <c r="CZ56" s="435">
        <f t="shared" si="570"/>
        <v>0</v>
      </c>
      <c r="DA56" s="435">
        <f t="shared" si="570"/>
        <v>0</v>
      </c>
      <c r="DB56" s="263"/>
      <c r="DC56" s="438">
        <f>SUM(DC57:DC66)</f>
        <v>0</v>
      </c>
      <c r="DD56" s="438">
        <f>SUM(DD57:DD66)</f>
        <v>0</v>
      </c>
      <c r="DE56" s="438">
        <f t="shared" ref="DE56:DG56" si="571">SUM(DE57:DE66)</f>
        <v>0</v>
      </c>
      <c r="DF56" s="438">
        <f t="shared" si="571"/>
        <v>0</v>
      </c>
      <c r="DG56" s="438">
        <f t="shared" si="571"/>
        <v>0</v>
      </c>
      <c r="DH56" s="266"/>
      <c r="DI56" s="359"/>
      <c r="DJ56" s="359">
        <f>SUM(DJ57:DJ66)</f>
        <v>0</v>
      </c>
      <c r="DK56" s="359">
        <f t="shared" ref="DK56:DN56" si="572">SUM(DK57:DK66)</f>
        <v>0</v>
      </c>
      <c r="DL56" s="359">
        <f t="shared" si="572"/>
        <v>0</v>
      </c>
      <c r="DM56" s="359">
        <f t="shared" si="572"/>
        <v>0</v>
      </c>
      <c r="DN56" s="359">
        <f t="shared" si="572"/>
        <v>0</v>
      </c>
      <c r="DO56" s="263"/>
      <c r="DP56" s="364">
        <f>SUM(DP57:DP66)</f>
        <v>0</v>
      </c>
      <c r="DQ56" s="364">
        <f>SUM(DQ57:DQ66)</f>
        <v>0</v>
      </c>
      <c r="DR56" s="364">
        <f>SUM(DR57:DR66)</f>
        <v>0</v>
      </c>
      <c r="DS56" s="364">
        <f t="shared" ref="DS56:DT56" si="573">SUM(DS57:DS66)</f>
        <v>0</v>
      </c>
      <c r="DT56" s="364">
        <f t="shared" si="573"/>
        <v>0</v>
      </c>
      <c r="DU56" s="230"/>
      <c r="DV56" s="422"/>
      <c r="DW56" s="422"/>
      <c r="DX56" s="422"/>
      <c r="DY56" s="359">
        <f t="shared" ref="DY56:EF56" si="574">SUM(DY57:DY66)</f>
        <v>0</v>
      </c>
      <c r="DZ56" s="435">
        <f t="shared" si="574"/>
        <v>88</v>
      </c>
      <c r="EA56" s="435">
        <f t="shared" si="574"/>
        <v>0</v>
      </c>
      <c r="EB56" s="435">
        <f t="shared" si="574"/>
        <v>0</v>
      </c>
      <c r="EC56" s="435">
        <f t="shared" si="574"/>
        <v>0</v>
      </c>
      <c r="ED56" s="435">
        <f t="shared" si="574"/>
        <v>0</v>
      </c>
      <c r="EE56" s="435">
        <f t="shared" si="574"/>
        <v>0</v>
      </c>
      <c r="EF56" s="435">
        <f t="shared" si="574"/>
        <v>0</v>
      </c>
      <c r="EG56" s="263"/>
      <c r="EH56" s="438">
        <f>SUM(EH57:EH66)</f>
        <v>0</v>
      </c>
      <c r="EI56" s="438">
        <f>SUM(EI57:EI66)</f>
        <v>0</v>
      </c>
      <c r="EJ56" s="438">
        <f t="shared" ref="EJ56:EL56" si="575">SUM(EJ57:EJ66)</f>
        <v>0</v>
      </c>
      <c r="EK56" s="438">
        <f t="shared" si="575"/>
        <v>0</v>
      </c>
      <c r="EL56" s="438">
        <f t="shared" si="575"/>
        <v>0</v>
      </c>
      <c r="EM56" s="266"/>
      <c r="EN56" s="266"/>
      <c r="EO56" s="257">
        <f>SUM(EO57:EO66)</f>
        <v>0.55000000000000004</v>
      </c>
      <c r="EP56" s="257"/>
      <c r="EQ56" s="300">
        <f>EO56*($EO$4*'BOQ COST'!$F$15)</f>
        <v>2.1901110000000004</v>
      </c>
      <c r="ER56" s="300">
        <f t="shared" ref="ER56:ER66" si="576">ES56+EZ56+GE56+HJ56</f>
        <v>1.1946060000000003</v>
      </c>
      <c r="ES56" s="361">
        <f>SUM(ES57:ES66)</f>
        <v>0.79640400000000011</v>
      </c>
      <c r="ET56" s="361">
        <f>SUM(ET57:ET66)</f>
        <v>0.9955050000000002</v>
      </c>
      <c r="EU56" s="361">
        <f t="shared" ref="EU56:EX56" si="577">SUM(EU57:EU66)</f>
        <v>0</v>
      </c>
      <c r="EV56" s="361">
        <f t="shared" si="577"/>
        <v>0</v>
      </c>
      <c r="EW56" s="361">
        <f t="shared" si="577"/>
        <v>0.39820200000000006</v>
      </c>
      <c r="EX56" s="361">
        <f t="shared" si="577"/>
        <v>0.59730300000000014</v>
      </c>
      <c r="EY56" s="301"/>
      <c r="EZ56" s="362">
        <f>SUM(EZ57:EZ66)</f>
        <v>0</v>
      </c>
      <c r="FA56" s="362">
        <f>SUM(FA57:FA66)</f>
        <v>0</v>
      </c>
      <c r="FB56" s="362">
        <f>SUM(FB57:FB66)</f>
        <v>0</v>
      </c>
      <c r="FC56" s="362">
        <f t="shared" ref="FC56:FD56" si="578">SUM(FC57:FC66)</f>
        <v>0</v>
      </c>
      <c r="FD56" s="362">
        <f t="shared" si="578"/>
        <v>0</v>
      </c>
      <c r="FE56" s="216"/>
      <c r="FF56" s="422"/>
      <c r="FG56" s="422"/>
      <c r="FH56" s="422"/>
      <c r="FI56" s="422">
        <f t="shared" ref="FI56:FP56" si="579">SUM(FI57:FI66)</f>
        <v>0</v>
      </c>
      <c r="FJ56" s="359">
        <f t="shared" si="579"/>
        <v>57</v>
      </c>
      <c r="FK56" s="359">
        <f t="shared" si="579"/>
        <v>18</v>
      </c>
      <c r="FL56" s="359">
        <f t="shared" si="579"/>
        <v>32</v>
      </c>
      <c r="FM56" s="359">
        <f t="shared" si="579"/>
        <v>10</v>
      </c>
      <c r="FN56" s="359">
        <f t="shared" si="579"/>
        <v>0</v>
      </c>
      <c r="FO56" s="359">
        <f t="shared" si="579"/>
        <v>7</v>
      </c>
      <c r="FP56" s="359">
        <f t="shared" si="579"/>
        <v>15</v>
      </c>
      <c r="FQ56" s="263"/>
      <c r="FR56" s="364">
        <f>SUM(FR57:FR66)</f>
        <v>12</v>
      </c>
      <c r="FS56" s="364">
        <f>SUM(FS57:FS66)</f>
        <v>10</v>
      </c>
      <c r="FT56" s="364">
        <f t="shared" ref="FT56:FV56" si="580">SUM(FT57:FT66)</f>
        <v>0</v>
      </c>
      <c r="FU56" s="364">
        <f t="shared" si="580"/>
        <v>0</v>
      </c>
      <c r="FV56" s="364">
        <f t="shared" si="580"/>
        <v>2</v>
      </c>
      <c r="FW56" s="265"/>
      <c r="FX56" s="359"/>
      <c r="FY56" s="359">
        <f>SUM(FY57:FY66)</f>
        <v>0.39820200000000006</v>
      </c>
      <c r="FZ56" s="359">
        <f t="shared" ref="FZ56:GC56" si="581">SUM(FZ57:FZ66)</f>
        <v>0.39820200000000006</v>
      </c>
      <c r="GA56" s="359">
        <f t="shared" si="581"/>
        <v>0</v>
      </c>
      <c r="GB56" s="359">
        <f t="shared" si="581"/>
        <v>0</v>
      </c>
      <c r="GC56" s="359">
        <f t="shared" si="581"/>
        <v>0</v>
      </c>
      <c r="GD56" s="263"/>
      <c r="GE56" s="364">
        <f>SUM(GE57:GE66)</f>
        <v>0.39820200000000006</v>
      </c>
      <c r="GF56" s="364">
        <f>SUM(GF57:GF66)</f>
        <v>0.39820200000000006</v>
      </c>
      <c r="GG56" s="364">
        <f>SUM(GG57:GG66)</f>
        <v>0</v>
      </c>
      <c r="GH56" s="364">
        <f t="shared" ref="GH56:GI56" si="582">SUM(GH57:GH66)</f>
        <v>0</v>
      </c>
      <c r="GI56" s="364">
        <f t="shared" si="582"/>
        <v>0</v>
      </c>
      <c r="GJ56" s="230"/>
      <c r="GK56" s="262"/>
      <c r="GL56" s="262"/>
      <c r="GM56" s="262"/>
      <c r="GN56" s="359">
        <f t="shared" ref="GN56:GU56" si="583">SUM(GN57:GN66)</f>
        <v>0</v>
      </c>
      <c r="GO56" s="359">
        <f t="shared" si="583"/>
        <v>57</v>
      </c>
      <c r="GP56" s="359">
        <f t="shared" si="583"/>
        <v>0</v>
      </c>
      <c r="GQ56" s="359">
        <f t="shared" si="583"/>
        <v>7</v>
      </c>
      <c r="GR56" s="359">
        <f t="shared" si="583"/>
        <v>7</v>
      </c>
      <c r="GS56" s="359">
        <f t="shared" si="583"/>
        <v>0</v>
      </c>
      <c r="GT56" s="359">
        <f t="shared" si="583"/>
        <v>0</v>
      </c>
      <c r="GU56" s="359">
        <f t="shared" si="583"/>
        <v>0</v>
      </c>
      <c r="GV56" s="263"/>
      <c r="GW56" s="364">
        <f>SUM(GW57:GW66)</f>
        <v>7</v>
      </c>
      <c r="GX56" s="364">
        <f>SUM(GX57:GX66)</f>
        <v>7</v>
      </c>
      <c r="GY56" s="364">
        <f t="shared" ref="GY56:HA56" si="584">SUM(GY57:GY66)</f>
        <v>0</v>
      </c>
      <c r="GZ56" s="364">
        <f t="shared" si="584"/>
        <v>0</v>
      </c>
      <c r="HA56" s="364">
        <f t="shared" si="584"/>
        <v>0</v>
      </c>
      <c r="HB56" s="266"/>
      <c r="HC56" s="359"/>
      <c r="HD56" s="359">
        <f>SUM(HD57:HD66)</f>
        <v>0</v>
      </c>
      <c r="HE56" s="359">
        <f t="shared" ref="HE56:HH56" si="585">SUM(HE57:HE66)</f>
        <v>0</v>
      </c>
      <c r="HF56" s="359">
        <f t="shared" si="585"/>
        <v>0</v>
      </c>
      <c r="HG56" s="359">
        <f t="shared" si="585"/>
        <v>0</v>
      </c>
      <c r="HH56" s="359">
        <f t="shared" si="585"/>
        <v>0</v>
      </c>
      <c r="HI56" s="263"/>
      <c r="HJ56" s="364">
        <f>SUM(HJ57:HJ66)</f>
        <v>0</v>
      </c>
      <c r="HK56" s="364">
        <f>SUM(HK57:HK66)</f>
        <v>0</v>
      </c>
      <c r="HL56" s="364">
        <f>SUM(HL57:HL66)</f>
        <v>0</v>
      </c>
      <c r="HM56" s="364">
        <f t="shared" ref="HM56:HN56" si="586">SUM(HM57:HM66)</f>
        <v>0</v>
      </c>
      <c r="HN56" s="364">
        <f t="shared" si="586"/>
        <v>0</v>
      </c>
      <c r="HO56" s="230"/>
      <c r="HP56" s="262"/>
      <c r="HQ56" s="262"/>
      <c r="HR56" s="262"/>
      <c r="HS56" s="359">
        <f t="shared" ref="HS56:HZ56" si="587">SUM(HS57:HS66)</f>
        <v>0</v>
      </c>
      <c r="HT56" s="359">
        <f t="shared" si="587"/>
        <v>57</v>
      </c>
      <c r="HU56" s="359">
        <f t="shared" si="587"/>
        <v>0</v>
      </c>
      <c r="HV56" s="359">
        <f t="shared" si="587"/>
        <v>0</v>
      </c>
      <c r="HW56" s="359">
        <f t="shared" si="587"/>
        <v>0</v>
      </c>
      <c r="HX56" s="359">
        <f t="shared" si="587"/>
        <v>0</v>
      </c>
      <c r="HY56" s="359">
        <f t="shared" si="587"/>
        <v>0</v>
      </c>
      <c r="HZ56" s="359">
        <f t="shared" si="587"/>
        <v>0</v>
      </c>
      <c r="IA56" s="263"/>
      <c r="IB56" s="364">
        <f>SUM(IB57:IB66)</f>
        <v>0</v>
      </c>
      <c r="IC56" s="364">
        <f>SUM(IC57:IC66)</f>
        <v>0</v>
      </c>
      <c r="ID56" s="364">
        <f t="shared" ref="ID56:IF56" si="588">SUM(ID57:ID66)</f>
        <v>0</v>
      </c>
      <c r="IE56" s="364">
        <f t="shared" si="588"/>
        <v>0</v>
      </c>
      <c r="IF56" s="364">
        <f t="shared" si="588"/>
        <v>0</v>
      </c>
      <c r="IG56" s="266"/>
      <c r="IH56" s="266"/>
      <c r="II56" s="257">
        <f>SUM(II57:II66)</f>
        <v>0.65</v>
      </c>
      <c r="IJ56" s="257"/>
      <c r="IK56" s="358">
        <f>II56*($II$4*'BOQ COST'!$G$15)</f>
        <v>0.37154000000000004</v>
      </c>
      <c r="IL56" s="300">
        <f t="shared" ref="IL56:IL66" si="589">IM56+IT56+JY56+LD56</f>
        <v>8.5739999999999997E-2</v>
      </c>
      <c r="IM56" s="361">
        <f>SUM(IM57:IM66)</f>
        <v>0</v>
      </c>
      <c r="IN56" s="361">
        <f>SUM(IN57:IN66)</f>
        <v>0.37153999999999998</v>
      </c>
      <c r="IO56" s="361">
        <f t="shared" ref="IO56:IR56" si="590">SUM(IO57:IO66)</f>
        <v>0</v>
      </c>
      <c r="IP56" s="361">
        <f t="shared" si="590"/>
        <v>0</v>
      </c>
      <c r="IQ56" s="361">
        <f t="shared" si="590"/>
        <v>0.20006000000000002</v>
      </c>
      <c r="IR56" s="361">
        <f t="shared" si="590"/>
        <v>0.17147999999999999</v>
      </c>
      <c r="IS56" s="301"/>
      <c r="IT56" s="362">
        <f>SUM(IT57:IT66)</f>
        <v>0</v>
      </c>
      <c r="IU56" s="362">
        <f>SUM(IU57:IU66)</f>
        <v>0</v>
      </c>
      <c r="IV56" s="362">
        <f>SUM(IV57:IV66)</f>
        <v>0</v>
      </c>
      <c r="IW56" s="362">
        <f t="shared" ref="IW56:IX56" si="591">SUM(IW57:IW66)</f>
        <v>0</v>
      </c>
      <c r="IX56" s="362">
        <f t="shared" si="591"/>
        <v>0</v>
      </c>
      <c r="IY56" s="230"/>
      <c r="IZ56" s="262"/>
      <c r="JA56" s="262"/>
      <c r="JB56" s="262"/>
      <c r="JC56" s="359">
        <f t="shared" ref="JC56:JJ56" si="592">SUM(JC57:JC66)</f>
        <v>0</v>
      </c>
      <c r="JD56" s="359">
        <f t="shared" si="592"/>
        <v>71</v>
      </c>
      <c r="JE56" s="359">
        <f t="shared" si="592"/>
        <v>0</v>
      </c>
      <c r="JF56" s="359">
        <f t="shared" si="592"/>
        <v>71</v>
      </c>
      <c r="JG56" s="359">
        <f t="shared" si="592"/>
        <v>0</v>
      </c>
      <c r="JH56" s="359">
        <f t="shared" si="592"/>
        <v>0</v>
      </c>
      <c r="JI56" s="359">
        <f t="shared" si="592"/>
        <v>51</v>
      </c>
      <c r="JJ56" s="359">
        <f t="shared" si="592"/>
        <v>20</v>
      </c>
      <c r="JK56" s="263"/>
      <c r="JL56" s="364">
        <f>SUM(JL57:JL66)</f>
        <v>0</v>
      </c>
      <c r="JM56" s="364">
        <f>SUM(JM57:JM66)</f>
        <v>0</v>
      </c>
      <c r="JN56" s="364">
        <f t="shared" ref="JN56:JP56" si="593">SUM(JN57:JN66)</f>
        <v>0</v>
      </c>
      <c r="JO56" s="364">
        <f t="shared" si="593"/>
        <v>0</v>
      </c>
      <c r="JP56" s="364">
        <f t="shared" si="593"/>
        <v>0</v>
      </c>
      <c r="JQ56" s="265"/>
      <c r="JR56" s="361"/>
      <c r="JS56" s="361">
        <f>SUM(JS57:JS66)</f>
        <v>0</v>
      </c>
      <c r="JT56" s="361">
        <f t="shared" ref="JT56:JW56" si="594">SUM(JT57:JT66)</f>
        <v>0</v>
      </c>
      <c r="JU56" s="361">
        <f t="shared" si="594"/>
        <v>0</v>
      </c>
      <c r="JV56" s="361">
        <f t="shared" si="594"/>
        <v>0</v>
      </c>
      <c r="JW56" s="361">
        <f t="shared" si="594"/>
        <v>0</v>
      </c>
      <c r="JX56" s="301"/>
      <c r="JY56" s="362">
        <f>SUM(JY57:JY66)</f>
        <v>8.5739999999999997E-2</v>
      </c>
      <c r="JZ56" s="362">
        <f>SUM(JZ57:JZ66)</f>
        <v>8.5739999999999997E-2</v>
      </c>
      <c r="KA56" s="362">
        <f>SUM(KA57:KA66)</f>
        <v>0</v>
      </c>
      <c r="KB56" s="362">
        <f t="shared" ref="KB56:KC56" si="595">SUM(KB57:KB66)</f>
        <v>0</v>
      </c>
      <c r="KC56" s="362">
        <f t="shared" si="595"/>
        <v>0</v>
      </c>
      <c r="KD56" s="230"/>
      <c r="KE56" s="262"/>
      <c r="KF56" s="262"/>
      <c r="KG56" s="262"/>
      <c r="KH56" s="359">
        <f t="shared" ref="KH56:KO56" si="596">SUM(KH57:KH66)</f>
        <v>0</v>
      </c>
      <c r="KI56" s="359">
        <f t="shared" si="596"/>
        <v>71</v>
      </c>
      <c r="KJ56" s="359">
        <f t="shared" si="596"/>
        <v>0</v>
      </c>
      <c r="KK56" s="359">
        <f t="shared" si="596"/>
        <v>0</v>
      </c>
      <c r="KL56" s="359">
        <f t="shared" si="596"/>
        <v>0</v>
      </c>
      <c r="KM56" s="359">
        <f t="shared" si="596"/>
        <v>0</v>
      </c>
      <c r="KN56" s="359">
        <f t="shared" si="596"/>
        <v>0</v>
      </c>
      <c r="KO56" s="359">
        <f t="shared" si="596"/>
        <v>0</v>
      </c>
      <c r="KP56" s="263"/>
      <c r="KQ56" s="364">
        <f>SUM(KQ57:KQ66)</f>
        <v>8</v>
      </c>
      <c r="KR56" s="364">
        <f>SUM(KR57:KR66)</f>
        <v>8</v>
      </c>
      <c r="KS56" s="364">
        <f t="shared" ref="KS56:KU56" si="597">SUM(KS57:KS66)</f>
        <v>0</v>
      </c>
      <c r="KT56" s="364">
        <f t="shared" si="597"/>
        <v>0</v>
      </c>
      <c r="KU56" s="364">
        <f t="shared" si="597"/>
        <v>0</v>
      </c>
      <c r="KV56" s="266"/>
      <c r="KW56" s="361"/>
      <c r="KX56" s="361">
        <f>SUM(KX57:KX66)</f>
        <v>0</v>
      </c>
      <c r="KY56" s="361">
        <f t="shared" ref="KY56:LB56" si="598">SUM(KY57:KY66)</f>
        <v>0</v>
      </c>
      <c r="KZ56" s="361">
        <f t="shared" si="598"/>
        <v>0</v>
      </c>
      <c r="LA56" s="361">
        <f t="shared" si="598"/>
        <v>0</v>
      </c>
      <c r="LB56" s="361">
        <f t="shared" si="598"/>
        <v>0</v>
      </c>
      <c r="LC56" s="301"/>
      <c r="LD56" s="362">
        <f>SUM(LD57:LD66)</f>
        <v>0</v>
      </c>
      <c r="LE56" s="362">
        <f>SUM(LE57:LE66)</f>
        <v>0</v>
      </c>
      <c r="LF56" s="362">
        <f>SUM(LF57:LF66)</f>
        <v>0</v>
      </c>
      <c r="LG56" s="362">
        <f t="shared" ref="LG56:LH56" si="599">SUM(LG57:LG66)</f>
        <v>0</v>
      </c>
      <c r="LH56" s="362">
        <f t="shared" si="599"/>
        <v>0</v>
      </c>
      <c r="LI56" s="230"/>
      <c r="LJ56" s="262"/>
      <c r="LK56" s="262"/>
      <c r="LL56" s="262"/>
      <c r="LM56" s="359">
        <f t="shared" ref="LM56:LT56" si="600">SUM(LM57:LM66)</f>
        <v>0</v>
      </c>
      <c r="LN56" s="359">
        <f t="shared" si="600"/>
        <v>71</v>
      </c>
      <c r="LO56" s="359">
        <f t="shared" si="600"/>
        <v>0</v>
      </c>
      <c r="LP56" s="359">
        <f t="shared" si="600"/>
        <v>0</v>
      </c>
      <c r="LQ56" s="359">
        <f t="shared" si="600"/>
        <v>0</v>
      </c>
      <c r="LR56" s="359">
        <f t="shared" si="600"/>
        <v>0</v>
      </c>
      <c r="LS56" s="359">
        <f t="shared" si="600"/>
        <v>0</v>
      </c>
      <c r="LT56" s="359">
        <f t="shared" si="600"/>
        <v>0</v>
      </c>
      <c r="LU56" s="263"/>
      <c r="LV56" s="364">
        <f>SUM(LV57:LV66)</f>
        <v>0</v>
      </c>
      <c r="LW56" s="364">
        <f>SUM(LW57:LW66)</f>
        <v>0</v>
      </c>
      <c r="LX56" s="364">
        <f t="shared" ref="LX56:LZ56" si="601">SUM(LX57:LX66)</f>
        <v>0</v>
      </c>
      <c r="LY56" s="364">
        <f t="shared" si="601"/>
        <v>0</v>
      </c>
      <c r="LZ56" s="364">
        <f t="shared" si="601"/>
        <v>0</v>
      </c>
      <c r="MA56" s="266"/>
      <c r="MB56" s="266"/>
      <c r="MC56" s="257">
        <f>SUM(MC57:MC66)</f>
        <v>0</v>
      </c>
      <c r="MD56" s="257"/>
      <c r="ME56" s="358">
        <f>MC56*($MC$4*'BOQ COST'!$H$15)</f>
        <v>0</v>
      </c>
      <c r="MF56" s="300">
        <f t="shared" ref="MF56:MF66" si="602">MG56+MN56+NS56+OX56</f>
        <v>0</v>
      </c>
      <c r="MG56" s="361">
        <f>SUM(MG57:MG66)</f>
        <v>0</v>
      </c>
      <c r="MH56" s="361">
        <f>SUM(MH57:MH66)</f>
        <v>0</v>
      </c>
      <c r="MI56" s="361">
        <f t="shared" ref="MI56:ML56" si="603">SUM(MI57:MI66)</f>
        <v>0</v>
      </c>
      <c r="MJ56" s="361">
        <f t="shared" si="603"/>
        <v>0</v>
      </c>
      <c r="MK56" s="361">
        <f t="shared" si="603"/>
        <v>0</v>
      </c>
      <c r="ML56" s="361">
        <f t="shared" si="603"/>
        <v>0</v>
      </c>
      <c r="MM56" s="301"/>
      <c r="MN56" s="362">
        <f>SUM(MN57:MN66)</f>
        <v>0</v>
      </c>
      <c r="MO56" s="362">
        <f>SUM(MO57:MO66)</f>
        <v>0</v>
      </c>
      <c r="MP56" s="362">
        <f>SUM(MP57:MP66)</f>
        <v>0</v>
      </c>
      <c r="MQ56" s="362">
        <f t="shared" ref="MQ56:MR56" si="604">SUM(MQ57:MQ66)</f>
        <v>0</v>
      </c>
      <c r="MR56" s="362">
        <f t="shared" si="604"/>
        <v>0</v>
      </c>
      <c r="MS56" s="230"/>
      <c r="MT56" s="262"/>
      <c r="MU56" s="262"/>
      <c r="MV56" s="262"/>
      <c r="MW56" s="359">
        <f t="shared" ref="MW56:ND56" si="605">SUM(MW57:MW66)</f>
        <v>0</v>
      </c>
      <c r="MX56" s="359">
        <f t="shared" si="605"/>
        <v>0</v>
      </c>
      <c r="MY56" s="359">
        <f t="shared" si="605"/>
        <v>0</v>
      </c>
      <c r="MZ56" s="359">
        <f t="shared" si="605"/>
        <v>0</v>
      </c>
      <c r="NA56" s="359">
        <f t="shared" si="605"/>
        <v>0</v>
      </c>
      <c r="NB56" s="359">
        <f t="shared" si="605"/>
        <v>0</v>
      </c>
      <c r="NC56" s="359">
        <f t="shared" si="605"/>
        <v>0</v>
      </c>
      <c r="ND56" s="359">
        <f t="shared" si="605"/>
        <v>0</v>
      </c>
      <c r="NE56" s="263"/>
      <c r="NF56" s="364">
        <f>SUM(NF57:NF66)</f>
        <v>0</v>
      </c>
      <c r="NG56" s="364">
        <f>SUM(NG57:NG66)</f>
        <v>0</v>
      </c>
      <c r="NH56" s="364">
        <f t="shared" ref="NH56:NJ56" si="606">SUM(NH57:NH66)</f>
        <v>0</v>
      </c>
      <c r="NI56" s="364">
        <f t="shared" si="606"/>
        <v>0</v>
      </c>
      <c r="NJ56" s="364">
        <f t="shared" si="606"/>
        <v>0</v>
      </c>
      <c r="NK56" s="265"/>
      <c r="NL56" s="361">
        <f>SUM(NL57:NL66)</f>
        <v>0</v>
      </c>
      <c r="NM56" s="361">
        <f>SUM(NM57:NM66)</f>
        <v>0</v>
      </c>
      <c r="NN56" s="361">
        <f t="shared" ref="NN56:NQ56" si="607">SUM(NN57:NN66)</f>
        <v>0</v>
      </c>
      <c r="NO56" s="361">
        <f t="shared" si="607"/>
        <v>0</v>
      </c>
      <c r="NP56" s="361">
        <f t="shared" si="607"/>
        <v>0</v>
      </c>
      <c r="NQ56" s="361">
        <f t="shared" si="607"/>
        <v>0</v>
      </c>
      <c r="NR56" s="301"/>
      <c r="NS56" s="362">
        <f>SUM(NS57:NS66)</f>
        <v>0</v>
      </c>
      <c r="NT56" s="362">
        <f>SUM(NT57:NT66)</f>
        <v>0</v>
      </c>
      <c r="NU56" s="362">
        <f>SUM(NU57:NU66)</f>
        <v>0</v>
      </c>
      <c r="NV56" s="362">
        <f t="shared" ref="NV56:NW56" si="608">SUM(NV57:NV66)</f>
        <v>0</v>
      </c>
      <c r="NW56" s="362">
        <f t="shared" si="608"/>
        <v>0</v>
      </c>
      <c r="NX56" s="230"/>
      <c r="NY56" s="262"/>
      <c r="NZ56" s="262"/>
      <c r="OA56" s="262"/>
      <c r="OB56" s="359">
        <f t="shared" ref="OB56:OI56" si="609">SUM(OB57:OB66)</f>
        <v>0</v>
      </c>
      <c r="OC56" s="359">
        <f t="shared" si="609"/>
        <v>0</v>
      </c>
      <c r="OD56" s="359">
        <f t="shared" si="609"/>
        <v>0</v>
      </c>
      <c r="OE56" s="359">
        <f t="shared" si="609"/>
        <v>0</v>
      </c>
      <c r="OF56" s="359">
        <f t="shared" si="609"/>
        <v>0</v>
      </c>
      <c r="OG56" s="359">
        <f t="shared" si="609"/>
        <v>0</v>
      </c>
      <c r="OH56" s="359">
        <f t="shared" si="609"/>
        <v>0</v>
      </c>
      <c r="OI56" s="359">
        <f t="shared" si="609"/>
        <v>0</v>
      </c>
      <c r="OJ56" s="263"/>
      <c r="OK56" s="364">
        <f>SUM(OK57:OK66)</f>
        <v>0</v>
      </c>
      <c r="OL56" s="364">
        <f>SUM(OL57:OL66)</f>
        <v>0</v>
      </c>
      <c r="OM56" s="364">
        <f t="shared" ref="OM56:OO56" si="610">SUM(OM57:OM66)</f>
        <v>0</v>
      </c>
      <c r="ON56" s="364">
        <f t="shared" si="610"/>
        <v>0</v>
      </c>
      <c r="OO56" s="364">
        <f t="shared" si="610"/>
        <v>0</v>
      </c>
      <c r="OP56" s="266"/>
      <c r="OQ56" s="361">
        <f>SUM(OQ57:OQ66)</f>
        <v>0</v>
      </c>
      <c r="OR56" s="361">
        <f>SUM(OR57:OR66)</f>
        <v>0</v>
      </c>
      <c r="OS56" s="361">
        <f t="shared" ref="OS56:OV56" si="611">SUM(OS57:OS66)</f>
        <v>0</v>
      </c>
      <c r="OT56" s="361">
        <f t="shared" si="611"/>
        <v>0</v>
      </c>
      <c r="OU56" s="361">
        <f t="shared" si="611"/>
        <v>0</v>
      </c>
      <c r="OV56" s="361">
        <f t="shared" si="611"/>
        <v>0</v>
      </c>
      <c r="OW56" s="301"/>
      <c r="OX56" s="362">
        <f>SUM(OX57:OX66)</f>
        <v>0</v>
      </c>
      <c r="OY56" s="362">
        <f>SUM(OY57:OY66)</f>
        <v>0</v>
      </c>
      <c r="OZ56" s="362">
        <f>SUM(OZ57:OZ66)</f>
        <v>0</v>
      </c>
      <c r="PA56" s="362">
        <f t="shared" ref="PA56:PB56" si="612">SUM(PA57:PA66)</f>
        <v>0</v>
      </c>
      <c r="PB56" s="362">
        <f t="shared" si="612"/>
        <v>0</v>
      </c>
      <c r="PC56" s="230"/>
      <c r="PD56" s="262"/>
      <c r="PE56" s="262"/>
      <c r="PF56" s="262"/>
      <c r="PG56" s="359">
        <f t="shared" ref="PG56:PN56" si="613">SUM(PG57:PG66)</f>
        <v>0</v>
      </c>
      <c r="PH56" s="359">
        <f t="shared" si="613"/>
        <v>0</v>
      </c>
      <c r="PI56" s="359">
        <f t="shared" si="613"/>
        <v>0</v>
      </c>
      <c r="PJ56" s="359">
        <f t="shared" si="613"/>
        <v>0</v>
      </c>
      <c r="PK56" s="359">
        <f t="shared" si="613"/>
        <v>0</v>
      </c>
      <c r="PL56" s="359">
        <f t="shared" si="613"/>
        <v>0</v>
      </c>
      <c r="PM56" s="359">
        <f t="shared" si="613"/>
        <v>0</v>
      </c>
      <c r="PN56" s="359">
        <f t="shared" si="613"/>
        <v>0</v>
      </c>
      <c r="PO56" s="263"/>
      <c r="PP56" s="364">
        <f>SUM(PP57:PP66)</f>
        <v>0</v>
      </c>
      <c r="PQ56" s="364">
        <f>SUM(PQ57:PQ66)</f>
        <v>0</v>
      </c>
      <c r="PR56" s="364">
        <f t="shared" ref="PR56:PT56" si="614">SUM(PR57:PR66)</f>
        <v>0</v>
      </c>
      <c r="PS56" s="364">
        <f t="shared" si="614"/>
        <v>0</v>
      </c>
      <c r="PT56" s="364">
        <f t="shared" si="614"/>
        <v>0</v>
      </c>
      <c r="PU56" s="266"/>
      <c r="PV56" s="257"/>
    </row>
    <row r="57" spans="2:438" ht="11.85" customHeight="1" outlineLevel="2">
      <c r="B57" s="579" t="s">
        <v>184</v>
      </c>
      <c r="C57" s="332" t="s">
        <v>55</v>
      </c>
      <c r="E57" s="302">
        <f t="shared" si="533"/>
        <v>0.96586700000000014</v>
      </c>
      <c r="F57" s="302">
        <f t="shared" si="534"/>
        <v>0.96586700000000014</v>
      </c>
      <c r="G57" s="303">
        <f t="shared" ref="G57:G66" si="615">E57-F57</f>
        <v>0</v>
      </c>
      <c r="H57" s="303">
        <f>AY57+ES57+IM57+MG57</f>
        <v>0.8801270000000001</v>
      </c>
      <c r="I57" s="302">
        <f t="shared" ref="I57:I66" si="616">AZ57+ET57+IN57+MH57</f>
        <v>8.5739999999999997E-2</v>
      </c>
      <c r="J57" s="302">
        <f t="shared" ref="J57:J66" si="617">BA57+EU57+IO57+MI57</f>
        <v>0</v>
      </c>
      <c r="K57" s="302">
        <f t="shared" ref="K57:K66" si="618">BB57+EV57+IP57+MJ57</f>
        <v>0</v>
      </c>
      <c r="L57" s="302">
        <f t="shared" ref="L57:L66" si="619">BC57+EW57+IQ57+MK57</f>
        <v>8.5739999999999997E-2</v>
      </c>
      <c r="M57" s="302">
        <f t="shared" ref="M57:M66" si="620">BD57+EX57+IR57+ML57</f>
        <v>0</v>
      </c>
      <c r="N57" s="305"/>
      <c r="O57" s="302">
        <f t="shared" ref="O57:O66" si="621">BF57+EZ57+IT57+MN57</f>
        <v>0</v>
      </c>
      <c r="P57" s="302">
        <f t="shared" ref="P57:P66" si="622">BG57+FA57+IU57+MO57</f>
        <v>0</v>
      </c>
      <c r="Q57" s="302">
        <f t="shared" ref="Q57:Q66" si="623">BH57+FB57+IV57+MP57</f>
        <v>0</v>
      </c>
      <c r="R57" s="302">
        <f t="shared" ref="R57:R66" si="624">BI57+FC57+IW57+MQ57</f>
        <v>0</v>
      </c>
      <c r="S57" s="302">
        <f t="shared" ref="S57:S66" si="625">BJ57+FD57+IX57+MR57</f>
        <v>0</v>
      </c>
      <c r="T57" s="216"/>
      <c r="U57" s="302">
        <f>CD57+FX57+JR57+NL57</f>
        <v>0</v>
      </c>
      <c r="V57" s="302">
        <f t="shared" ref="V57:Z57" si="626">CE57+FY57+JS57+NM57</f>
        <v>0</v>
      </c>
      <c r="W57" s="302">
        <f t="shared" si="626"/>
        <v>0</v>
      </c>
      <c r="X57" s="302">
        <f t="shared" si="626"/>
        <v>0</v>
      </c>
      <c r="Y57" s="302">
        <f t="shared" si="626"/>
        <v>0</v>
      </c>
      <c r="Z57" s="302">
        <f t="shared" si="626"/>
        <v>0</v>
      </c>
      <c r="AA57" s="305"/>
      <c r="AB57" s="302">
        <f>CK57+GE57+JY57+NS57</f>
        <v>8.5739999999999997E-2</v>
      </c>
      <c r="AC57" s="302">
        <f t="shared" ref="AC57:AC66" si="627">CL57+GF57+JZ57+NT57</f>
        <v>8.5739999999999997E-2</v>
      </c>
      <c r="AD57" s="302">
        <f t="shared" ref="AD57:AD66" si="628">CM57+GG57+KA57+NU57</f>
        <v>0</v>
      </c>
      <c r="AE57" s="302">
        <f t="shared" ref="AE57:AE66" si="629">CN57+GH57+KB57+NV57</f>
        <v>0</v>
      </c>
      <c r="AF57" s="302">
        <f t="shared" ref="AF57:AF66" si="630">CO57+GI57+KC57+NW57</f>
        <v>0</v>
      </c>
      <c r="AG57" s="365"/>
      <c r="AH57" s="302">
        <f>DI57+HC57+KW57+OQ57</f>
        <v>0</v>
      </c>
      <c r="AI57" s="302">
        <f t="shared" ref="AI57:AM57" si="631">DJ57+HD57+KX57+OR57</f>
        <v>0</v>
      </c>
      <c r="AJ57" s="302">
        <f t="shared" si="631"/>
        <v>0</v>
      </c>
      <c r="AK57" s="302">
        <f t="shared" si="631"/>
        <v>0</v>
      </c>
      <c r="AL57" s="302">
        <f t="shared" si="631"/>
        <v>0</v>
      </c>
      <c r="AM57" s="302">
        <f t="shared" si="631"/>
        <v>0</v>
      </c>
      <c r="AN57" s="305"/>
      <c r="AO57" s="302">
        <f t="shared" ref="AO57:AS57" si="632">DP57+HJ57+LD57+OX57</f>
        <v>0</v>
      </c>
      <c r="AP57" s="302">
        <f t="shared" si="632"/>
        <v>0</v>
      </c>
      <c r="AQ57" s="302">
        <f t="shared" si="632"/>
        <v>0</v>
      </c>
      <c r="AR57" s="302">
        <f t="shared" si="632"/>
        <v>0</v>
      </c>
      <c r="AS57" s="302">
        <f t="shared" si="632"/>
        <v>0</v>
      </c>
      <c r="AT57" s="230"/>
      <c r="AU57" s="279">
        <v>0.05</v>
      </c>
      <c r="AV57" s="269"/>
      <c r="AW57" s="302">
        <f>$AW$56/$AU$56*AU57</f>
        <v>0.48192500000000005</v>
      </c>
      <c r="AX57" s="302">
        <f t="shared" ref="AX57:AX66" si="633">AY57+BF57+CK57+DP57</f>
        <v>0.48192500000000005</v>
      </c>
      <c r="AY57" s="303">
        <f>IFERROR(IF(BL57=100%,$AW57,0),0)</f>
        <v>0.48192500000000005</v>
      </c>
      <c r="AZ57" s="304">
        <f>IFERROR(IF(AND((BL57+BM57)=100%,BL57&lt;1),$AW57,0),0)</f>
        <v>0</v>
      </c>
      <c r="BA57" s="304">
        <f t="shared" ref="BA57:BA66" si="634">IFERROR(IF(AND((BQ57+BS57)=BP57,AY57=0),$AW57,0),0)</f>
        <v>0</v>
      </c>
      <c r="BB57" s="304">
        <f t="shared" ref="BB57:BB66" si="635">IFERROR(IF(AND((BQ57+BS57+BT57)=BP57,AY57=0,BA57=0),$AW57,0),0)</f>
        <v>0</v>
      </c>
      <c r="BC57" s="304">
        <f t="shared" ref="BC57:BC66" si="636">IFERROR(IF(AND((BQ57+BS57+BT57+BU57)=BP57,AY57=0,BA57=0,BB57=0),$AW57,0),0)</f>
        <v>0</v>
      </c>
      <c r="BD57" s="304">
        <f t="shared" ref="BD57:BD66" si="637">IFERROR(IF(AND((BQ57+BS57+BT57+BU57+BV57)=BP57,AY57=0,BA57=0,BB57=0,BC57=0),$AW57,0),0)</f>
        <v>0</v>
      </c>
      <c r="BE57" s="305"/>
      <c r="BF57" s="304">
        <f t="shared" ref="BF57:BF66" si="638">IFERROR(IF(AND((BL57+BN57)=100%,BL57&lt;1),$AW57,0),0)</f>
        <v>0</v>
      </c>
      <c r="BG57" s="304">
        <f t="shared" ref="BG57:BG66" si="639">IFERROR(IF(AND((BQ57+BY57)=BP57,AY57=0),$AW57,0),0)</f>
        <v>0</v>
      </c>
      <c r="BH57" s="304">
        <f>IFERROR(IF(AND((BQ57+BY57+BZ57)=BP57,AY57=0,BG57=0),$AW57,0),0)</f>
        <v>0</v>
      </c>
      <c r="BI57" s="304">
        <f>IFERROR(IF(AND((BQ57+BY57+BZ57+CA57)=BP57,AY57=0,BG57=0,BH57=0),$AW57,0),0)</f>
        <v>0</v>
      </c>
      <c r="BJ57" s="304">
        <f t="shared" ref="BJ57:BJ66" si="640">IFERROR(IF(AND((BQ57+BY57+CB57+BZ57+CA57)=BP57,AY57=0,BG57=0,BH57=0,BI57=0),$AW57,0),0)</f>
        <v>0</v>
      </c>
      <c r="BK57" s="216"/>
      <c r="BL57" s="331">
        <f t="shared" ref="BL57:BL66" si="641">IFERROR(BQ57/BP57,0)</f>
        <v>1</v>
      </c>
      <c r="BM57" s="331">
        <f t="shared" ref="BM57:BM66" si="642">IFERROR(BR57/BP57,0)</f>
        <v>0</v>
      </c>
      <c r="BN57" s="331">
        <f t="shared" ref="BN57:BN66" si="643">IFERROR(BX57/BP57,0)</f>
        <v>0</v>
      </c>
      <c r="BO57" s="275"/>
      <c r="BP57" s="436">
        <f>COUNTIF('AR | Drawing List'!$H:$H,$B57)</f>
        <v>22</v>
      </c>
      <c r="BQ57" s="437">
        <f>COUNTIFS('AR | Drawing List'!$H:$H,$B57,INDEX('AR | Drawing List'!$A:$AT,,MATCH('Design Fee'!BQ$8,'AR | Drawing List'!$A$1:$AT$1,0)),1)</f>
        <v>22</v>
      </c>
      <c r="BR57" s="437">
        <f>COUNTIFS('AR | Drawing List'!$H:$H,$B57,INDEX('AR | Drawing List'!$K:$AT,,MATCH('Design Fee'!BR$8,'AR | Drawing List'!$K$1:$AT$1,0)),1)</f>
        <v>0</v>
      </c>
      <c r="BS57" s="437">
        <f>COUNTIFS('AR | Drawing List'!$H:$H,$B57,INDEX('AR | Drawing List'!$K:$AT,,MATCH('Design Fee'!BS$8,'AR | Drawing List'!$K$1:$AT$1,0)),1)</f>
        <v>0</v>
      </c>
      <c r="BT57" s="437">
        <f>COUNTIFS('AR | Drawing List'!$H:$H,$B57,INDEX('AR | Drawing List'!$K:$AT,,MATCH('Design Fee'!BT$8,'AR | Drawing List'!$K$1:$AT$1,0)),1)</f>
        <v>0</v>
      </c>
      <c r="BU57" s="437">
        <f>COUNTIFS('AR | Drawing List'!$H:$H,$B57,INDEX('AR | Drawing List'!$K:$AT,,MATCH('Design Fee'!BU$8,'AR | Drawing List'!$K$1:$AT$1,0)),1)</f>
        <v>0</v>
      </c>
      <c r="BV57" s="437">
        <f>COUNTIFS('AR | Drawing List'!$H:$H,$B57,INDEX('AR | Drawing List'!$K:$AT,,MATCH('Design Fee'!BV$8,'AR | Drawing List'!$K$1:$AT$1,0)),1)</f>
        <v>0</v>
      </c>
      <c r="BW57" s="245"/>
      <c r="BX57" s="437">
        <f>COUNTIFS('AR | Drawing List'!$H:$H,$B57,INDEX('AR | Drawing List'!$K:$AT,,MATCH('Design Fee'!BX$8,'AR | Drawing List'!$K$1:$AT$1,0)),1)</f>
        <v>0</v>
      </c>
      <c r="BY57" s="437">
        <f>COUNTIFS('AR | Drawing List'!$H:$H,$B57,INDEX('AR | Drawing List'!$K:$AT,,MATCH('Design Fee'!BY$8,'AR | Drawing List'!$K$1:$AT$1,0)),1)</f>
        <v>0</v>
      </c>
      <c r="BZ57" s="437">
        <f>COUNTIFS('AR | Drawing List'!$H:$H,$B57,INDEX('AR | Drawing List'!$K:$AT,,MATCH('Design Fee'!BZ$8,'AR | Drawing List'!$K$1:$AT$1,0)),1)</f>
        <v>0</v>
      </c>
      <c r="CA57" s="437">
        <f>COUNTIFS('AR | Drawing List'!$H:$H,$B57,INDEX('AR | Drawing List'!$K:$AT,,MATCH('Design Fee'!CA$8,'AR | Drawing List'!$K$1:$AT$1,0)),1)</f>
        <v>0</v>
      </c>
      <c r="CB57" s="437">
        <f>COUNTIFS('AR | Drawing List'!$H:$H,$B57,INDEX('AR | Drawing List'!$K:$AT,,MATCH('Design Fee'!CB$8,'AR | Drawing List'!$K$1:$AT$1,0)),1)</f>
        <v>0</v>
      </c>
      <c r="CC57" s="254"/>
      <c r="CD57" s="365"/>
      <c r="CE57" s="366">
        <f>IFERROR(IF(AND((CQ57+CR57)=100%,CQ57&lt;1),$AW57,0),0)</f>
        <v>0</v>
      </c>
      <c r="CF57" s="366">
        <f t="shared" ref="CF57:CF66" si="644">IFERROR(IF(AND((CV57+CX57)=CU57,CD57=0),$AW57,0),0)</f>
        <v>0</v>
      </c>
      <c r="CG57" s="366">
        <f t="shared" ref="CG57:CG66" si="645">IFERROR(IF(AND((CV57+CX57+CY57)=CU57,CD57=0,CF57=0),$AW57,0),0)</f>
        <v>0</v>
      </c>
      <c r="CH57" s="366">
        <f t="shared" ref="CH57:CH66" si="646">IFERROR(IF(AND((CV57+CX57+CY57+CZ57)=CU57,CD57=0,CF57=0,CG57=0),$AW57,0),0)</f>
        <v>0</v>
      </c>
      <c r="CI57" s="366">
        <f t="shared" ref="CI57:CI66" si="647">IFERROR(IF(AND((CV57+CX57+CY57+CZ57+DA57)=CU57,CD57=0,CF57=0,CG57=0,CH57=0),$AW57,0),0)</f>
        <v>0</v>
      </c>
      <c r="CJ57" s="291"/>
      <c r="CK57" s="366">
        <f t="shared" ref="CK57:CK66" si="648">IFERROR(IF(AND((CQ57+CS57)=100%,CQ57&lt;1),$AW57,0),0)</f>
        <v>0</v>
      </c>
      <c r="CL57" s="366">
        <f t="shared" ref="CL57:CL66" si="649">IFERROR(IF(AND((CV57+DD57)=CU57,CD57=0),$AW57,0),0)</f>
        <v>0</v>
      </c>
      <c r="CM57" s="366">
        <f>IFERROR(IF(AND((CV57+DD57+DE57)=CU57,CD57=0,CL57=0),$AW57,0),0)</f>
        <v>0</v>
      </c>
      <c r="CN57" s="366">
        <f>IFERROR(IF(AND((CV57+DD57+DE57+DF57)=CU57,CD57=0,CL57=0,CM57=0),$AW57,0),0)</f>
        <v>0</v>
      </c>
      <c r="CO57" s="366">
        <f t="shared" ref="CO57:CO66" si="650">IFERROR(IF(AND((CV57+DD57+DG57+DE57+DF57)=CU57,CD57=0,CL57=0,CM57=0,CN57=0),$AW57,0),0)</f>
        <v>0</v>
      </c>
      <c r="CP57" s="230"/>
      <c r="CQ57" s="331">
        <f t="shared" ref="CQ57:CQ66" si="651">IFERROR(CV57/CU57,0)</f>
        <v>0</v>
      </c>
      <c r="CR57" s="331">
        <f t="shared" ref="CR57:CR66" si="652">IFERROR(CW57/CU57,0)</f>
        <v>0</v>
      </c>
      <c r="CS57" s="331">
        <f>IFERROR(DC57/CU57,0)</f>
        <v>0</v>
      </c>
      <c r="CT57" s="275"/>
      <c r="CU57" s="436">
        <f>COUNTIF('AR | Drawing List'!$H:$H,$B57)</f>
        <v>22</v>
      </c>
      <c r="CV57" s="437">
        <f>COUNTIFS('AR | Drawing List'!$H:$H,$B57,INDEX('AR | Drawing List'!$A:$AT,,MATCH('Design Fee'!CV$8,'AR | Drawing List'!$A$1:$AT$1,0)),"&gt;="&amp;"1")</f>
        <v>0</v>
      </c>
      <c r="CW57" s="437">
        <f>COUNTIFS('AR | Drawing List'!$H:$H,$B57,INDEX('AR | Drawing List'!$K:$AT,,MATCH('Design Fee'!CW$8,'AR | Drawing List'!$K$1:$AT$1,0)),1)</f>
        <v>0</v>
      </c>
      <c r="CX57" s="437">
        <f>COUNTIFS('AR | Drawing List'!$H:$H,$B57,INDEX('AR | Drawing List'!$K:$AT,,MATCH('Design Fee'!CX$8,'AR | Drawing List'!$K$1:$AT$1,0)),1)</f>
        <v>0</v>
      </c>
      <c r="CY57" s="437">
        <f>COUNTIFS('AR | Drawing List'!$H:$H,$B57,INDEX('AR | Drawing List'!$K:$AT,,MATCH('Design Fee'!CY$8,'AR | Drawing List'!$K$1:$AT$1,0)),1)</f>
        <v>0</v>
      </c>
      <c r="CZ57" s="437">
        <f>COUNTIFS('AR | Drawing List'!$H:$H,$B57,INDEX('AR | Drawing List'!$K:$AT,,MATCH('Design Fee'!CZ$8,'AR | Drawing List'!$K$1:$AT$1,0)),1)</f>
        <v>0</v>
      </c>
      <c r="DA57" s="437">
        <f>COUNTIFS('AR | Drawing List'!$H:$H,$B57,INDEX('AR | Drawing List'!$K:$AT,,MATCH('Design Fee'!DA$8,'AR | Drawing List'!$K$1:$AT$1,0)),1)</f>
        <v>0</v>
      </c>
      <c r="DB57" s="245"/>
      <c r="DC57" s="437">
        <f>COUNTIFS('AR | Drawing List'!$H:$H,$B57,INDEX('AR | Drawing List'!$K:$AT,,MATCH('Design Fee'!DC$8,'AR | Drawing List'!$K$1:$AT$1,0)),1)</f>
        <v>0</v>
      </c>
      <c r="DD57" s="437">
        <f>COUNTIFS('AR | Drawing List'!$H:$H,$B57,INDEX('AR | Drawing List'!$K:$AT,,MATCH('Design Fee'!DD$8,'AR | Drawing List'!$K$1:$AT$1,0)),1)</f>
        <v>0</v>
      </c>
      <c r="DE57" s="437">
        <f>COUNTIFS('AR | Drawing List'!$H:$H,$B57,INDEX('AR | Drawing List'!$K:$AT,,MATCH('Design Fee'!DE$8,'AR | Drawing List'!$K$1:$AT$1,0)),1)</f>
        <v>0</v>
      </c>
      <c r="DF57" s="437">
        <f>COUNTIFS('AR | Drawing List'!$H:$H,$B57,INDEX('AR | Drawing List'!$K:$AT,,MATCH('Design Fee'!DF$8,'AR | Drawing List'!$K$1:$AT$1,0)),1)</f>
        <v>0</v>
      </c>
      <c r="DG57" s="437">
        <f>COUNTIFS('AR | Drawing List'!$H:$H,$B57,INDEX('AR | Drawing List'!$K:$AT,,MATCH('Design Fee'!DG$8,'AR | Drawing List'!$K$1:$AT$1,0)),1)</f>
        <v>0</v>
      </c>
      <c r="DH57" s="245"/>
      <c r="DI57" s="365"/>
      <c r="DJ57" s="366">
        <f>IFERROR(IF(AND((DV57+DW57)=100%,DV57&lt;1),$AW57,0),0)</f>
        <v>0</v>
      </c>
      <c r="DK57" s="366">
        <f t="shared" ref="DK57:DK66" si="653">IFERROR(IF(AND((EA57+EC57)=DZ57,DI57=0),$AW57,0),0)</f>
        <v>0</v>
      </c>
      <c r="DL57" s="366">
        <f t="shared" ref="DL57:DL66" si="654">IFERROR(IF(AND((EA57+EC57+ED57)=DZ57,DI57=0,DK57=0),$AW57,0),0)</f>
        <v>0</v>
      </c>
      <c r="DM57" s="366">
        <f t="shared" ref="DM57:DM66" si="655">IFERROR(IF(AND((EA57+EC57+ED57+EE57)=DZ57,DI57=0,DK57=0,DL57=0),$AW57,0),0)</f>
        <v>0</v>
      </c>
      <c r="DN57" s="366">
        <f t="shared" ref="DN57:DN66" si="656">IFERROR(IF(AND((EA57+EC57+ED57+EE57+EF57)=DZ57,DI57=0,DK57=0,DL57=0,DM57=0),$AW57,0),0)</f>
        <v>0</v>
      </c>
      <c r="DO57" s="291"/>
      <c r="DP57" s="366">
        <f t="shared" ref="DP57:DP66" si="657">IFERROR(IF(AND((DV57+DX57)=100%,DV57&lt;1),$AW57,0),0)</f>
        <v>0</v>
      </c>
      <c r="DQ57" s="366">
        <f t="shared" ref="DQ57:DQ66" si="658">IFERROR(IF(AND((EA57+EI57)=DZ57,DI57=0),$AW57,0),0)</f>
        <v>0</v>
      </c>
      <c r="DR57" s="366">
        <f>IFERROR(IF(AND((EA57+EI57+EJ57)=DZ57,DI57=0,DQ57=0),$AW57,0),0)</f>
        <v>0</v>
      </c>
      <c r="DS57" s="366">
        <f>IFERROR(IF(AND((EA57+EI57+EJ57+EK57)=DZ57,DI57=0,DQ57=0,DR57=0),$AW57,0),0)</f>
        <v>0</v>
      </c>
      <c r="DT57" s="366">
        <f t="shared" ref="DT57:DT66" si="659">IFERROR(IF(AND((EA57+EI57+EL57+EJ57+EK57)=DZ57,DI57=0,DQ57=0,DR57=0,DS57=0),$AW57,0),0)</f>
        <v>0</v>
      </c>
      <c r="DU57" s="230"/>
      <c r="DV57" s="331">
        <f t="shared" ref="DV57:DV66" si="660">IFERROR(EA57/DZ57,0)</f>
        <v>0</v>
      </c>
      <c r="DW57" s="331">
        <f t="shared" ref="DW57:DW66" si="661">IFERROR(EB57/DZ57,0)</f>
        <v>0</v>
      </c>
      <c r="DX57" s="331">
        <f>IFERROR(EH57/DZ57,0)</f>
        <v>0</v>
      </c>
      <c r="DY57" s="275"/>
      <c r="DZ57" s="436">
        <f>COUNTIF('AR | Drawing List'!$H:$H,$B57)</f>
        <v>22</v>
      </c>
      <c r="EA57" s="437">
        <f>COUNTIFS('AR | Drawing List'!$H:$H,$B57,INDEX('AR | Drawing List'!$A:$AT,,MATCH('Design Fee'!EA$8,'AR | Drawing List'!$A$1:$AT$1,0)),"&gt;="&amp;"1")</f>
        <v>0</v>
      </c>
      <c r="EB57" s="437">
        <f>COUNTIFS('AR | Drawing List'!$H:$H,$B57,INDEX('AR | Drawing List'!$K:$AT,,MATCH('Design Fee'!EB$8,'AR | Drawing List'!$K$1:$AT$1,0)),1)</f>
        <v>0</v>
      </c>
      <c r="EC57" s="437">
        <f>COUNTIFS('AR | Drawing List'!$H:$H,$B57,INDEX('AR | Drawing List'!$K:$AT,,MATCH('Design Fee'!EC$8,'AR | Drawing List'!$K$1:$AT$1,0)),1)</f>
        <v>0</v>
      </c>
      <c r="ED57" s="437">
        <f>COUNTIFS('AR | Drawing List'!$H:$H,$B57,INDEX('AR | Drawing List'!$K:$AT,,MATCH('Design Fee'!ED$8,'AR | Drawing List'!$K$1:$AT$1,0)),1)</f>
        <v>0</v>
      </c>
      <c r="EE57" s="437">
        <f>COUNTIFS('AR | Drawing List'!$H:$H,$B57,INDEX('AR | Drawing List'!$K:$AT,,MATCH('Design Fee'!EE$8,'AR | Drawing List'!$K$1:$AT$1,0)),1)</f>
        <v>0</v>
      </c>
      <c r="EF57" s="437">
        <f>COUNTIFS('AR | Drawing List'!$H:$H,$B57,INDEX('AR | Drawing List'!$K:$AT,,MATCH('Design Fee'!EF$8,'AR | Drawing List'!$K$1:$AT$1,0)),1)</f>
        <v>0</v>
      </c>
      <c r="EG57" s="245"/>
      <c r="EH57" s="437">
        <f>COUNTIFS('AR | Drawing List'!$H:$H,$B57,INDEX('AR | Drawing List'!$K:$AT,,MATCH('Design Fee'!EH$8,'AR | Drawing List'!$K$1:$AT$1,0)),1)</f>
        <v>0</v>
      </c>
      <c r="EI57" s="437">
        <f>COUNTIFS('AR | Drawing List'!$H:$H,$B57,INDEX('AR | Drawing List'!$K:$AT,,MATCH('Design Fee'!EI$8,'AR | Drawing List'!$K$1:$AT$1,0)),1)</f>
        <v>0</v>
      </c>
      <c r="EJ57" s="437">
        <f>COUNTIFS('AR | Drawing List'!$H:$H,$B57,INDEX('AR | Drawing List'!$K:$AT,,MATCH('Design Fee'!EJ$8,'AR | Drawing List'!$K$1:$AT$1,0)),1)</f>
        <v>0</v>
      </c>
      <c r="EK57" s="437">
        <f>COUNTIFS('AR | Drawing List'!$H:$H,$B57,INDEX('AR | Drawing List'!$K:$AT,,MATCH('Design Fee'!EK$8,'AR | Drawing List'!$K$1:$AT$1,0)),1)</f>
        <v>0</v>
      </c>
      <c r="EL57" s="437">
        <f>COUNTIFS('AR | Drawing List'!$H:$H,$B57,INDEX('AR | Drawing List'!$K:$AT,,MATCH('Design Fee'!EL$8,'AR | Drawing List'!$K$1:$AT$1,0)),1)</f>
        <v>0</v>
      </c>
      <c r="EM57" s="245"/>
      <c r="EN57" s="245"/>
      <c r="EO57" s="286">
        <v>0.1</v>
      </c>
      <c r="EP57" s="269"/>
      <c r="EQ57" s="302">
        <f>$EQ$56/$EO$56*EO57</f>
        <v>0.39820200000000006</v>
      </c>
      <c r="ER57" s="302">
        <f t="shared" si="576"/>
        <v>0.39820200000000006</v>
      </c>
      <c r="ES57" s="303">
        <f t="shared" ref="ES57:ES66" si="662">IFERROR(IF(FF57=100%,$EQ57,0),0)</f>
        <v>0.39820200000000006</v>
      </c>
      <c r="ET57" s="304">
        <f t="shared" ref="ET57:ET66" si="663">IFERROR(IF(AND((FF57+FG57)=100%,FF57&lt;1),$EQ57,0),0)</f>
        <v>0</v>
      </c>
      <c r="EU57" s="304">
        <f t="shared" ref="EU57:EU66" si="664">IFERROR(IF(AND((FK57+FM57)=FJ57,ES57=0),$EQ57,0),0)</f>
        <v>0</v>
      </c>
      <c r="EV57" s="304">
        <f t="shared" ref="EV57:EV66" si="665">IFERROR(IF(AND((FK57+FM57+FN57)=FJ57,ES57=0,EU57=0),$EQ57,0),0)</f>
        <v>0</v>
      </c>
      <c r="EW57" s="304">
        <f t="shared" ref="EW57:EW66" si="666">IFERROR(IF(AND((FK57+FM57+FN57+FO57)=FJ57,ES57=0,EU57=0,EV57=0),$EQ57,0),0)</f>
        <v>0</v>
      </c>
      <c r="EX57" s="304">
        <f t="shared" ref="EX57:EX66" si="667">IFERROR(IF(AND((FK57+FM57+FN57+FO57+FP57)=FJ57,ES57=0,EU57=0,EV57=0,EW57=0),$EQ57,0),0)</f>
        <v>0</v>
      </c>
      <c r="EY57" s="305"/>
      <c r="EZ57" s="304">
        <f t="shared" ref="EZ57:EZ66" si="668">IFERROR(IF(AND((FF57+FH57)=100%,FF57&lt;1),$EQ57,0),0)</f>
        <v>0</v>
      </c>
      <c r="FA57" s="304">
        <f t="shared" ref="FA57:FA66" si="669">IFERROR(IF(AND((FK57+FS57)=FJ57,ES57=0),$EQ57,0),0)</f>
        <v>0</v>
      </c>
      <c r="FB57" s="304">
        <f t="shared" ref="FB57:FB66" si="670">IFERROR(IF(AND((FK57+FS57+FT57)=FJ57,ES57=0,FA57=0),$EQ57,0),0)</f>
        <v>0</v>
      </c>
      <c r="FC57" s="304">
        <f t="shared" ref="FC57:FC66" si="671">IFERROR(IF(AND((FK57+FS57+FT57+FU57)=FJ57,ES57=0,FA57=0,FB57=0),$EQ57,0),0)</f>
        <v>0</v>
      </c>
      <c r="FD57" s="304">
        <f t="shared" ref="FD57:FD66" si="672">IFERROR(IF(AND((FK57+FS57+FV57+FT57+FU57)=FJ57,ES57=0,FA57=0,FB57=0,FC57=0),$EQ57,0),0)</f>
        <v>0</v>
      </c>
      <c r="FE57" s="216"/>
      <c r="FF57" s="331">
        <f t="shared" ref="FF57:FF66" si="673">IFERROR(FK57/FJ57,0)</f>
        <v>1</v>
      </c>
      <c r="FG57" s="331">
        <f t="shared" ref="FG57:FG66" si="674">IFERROR(FL57/FJ57,0)</f>
        <v>0</v>
      </c>
      <c r="FH57" s="331">
        <f>IFERROR(FR57/FJ57,0)</f>
        <v>0</v>
      </c>
      <c r="FJ57" s="363">
        <f>COUNTIF('ST | Drawing List'!$H:$H,$B57)</f>
        <v>14</v>
      </c>
      <c r="FK57" s="238">
        <f>COUNTIFS('ST | Drawing List'!$H:$H,$B57,INDEX('ST | Drawing List'!$A:$AT,,MATCH('[13]Design Fee'!FK$8,'ST | Drawing List'!$A$1:$AT$1,0)),1)</f>
        <v>14</v>
      </c>
      <c r="FL57" s="238">
        <f>COUNTIFS('ST | Drawing List'!$H:$H,$B57,INDEX('ST | Drawing List'!$K:$AT,,MATCH('[13]Design Fee'!FL$8,'ST | Drawing List'!$K$1:$AT$1,0)),1)</f>
        <v>0</v>
      </c>
      <c r="FM57" s="238">
        <f>COUNTIFS('ST | Drawing List'!$H:$H,$B57,INDEX('ST | Drawing List'!$K:$AT,,MATCH('[13]Design Fee'!FM$8,'ST | Drawing List'!$K$1:$AT$1,0)),1)</f>
        <v>0</v>
      </c>
      <c r="FN57" s="238">
        <f>COUNTIFS('ST | Drawing List'!$H:$H,$B57,INDEX('ST | Drawing List'!$K:$AT,,MATCH('[13]Design Fee'!FN$8,'ST | Drawing List'!$K$1:$AT$1,0)),1)</f>
        <v>0</v>
      </c>
      <c r="FO57" s="238">
        <f>COUNTIFS('ST | Drawing List'!$H:$H,$B57,INDEX('ST | Drawing List'!$K:$AT,,MATCH('[13]Design Fee'!FO$8,'ST | Drawing List'!$K$1:$AT$1,0)),1)</f>
        <v>0</v>
      </c>
      <c r="FP57" s="238">
        <f>COUNTIFS('ST | Drawing List'!$H:$H,$B57,INDEX('ST | Drawing List'!$K:$AT,,MATCH('[13]Design Fee'!FP$8,'ST | Drawing List'!$K$1:$AT$1,0)),1)</f>
        <v>0</v>
      </c>
      <c r="FQ57" s="245"/>
      <c r="FR57" s="238">
        <f>COUNTIFS('ST | Drawing List'!$H:$H,$B57,INDEX('ST | Drawing List'!$K:$AT,,MATCH('[13]Design Fee'!FR$8,'ST | Drawing List'!$K$1:$AT$1,0)),1)</f>
        <v>0</v>
      </c>
      <c r="FS57" s="238">
        <f>COUNTIFS('ST | Drawing List'!$H:$H,$B57,INDEX('ST | Drawing List'!$K:$AT,,MATCH('[13]Design Fee'!FS$8,'ST | Drawing List'!$K$1:$AT$1,0)),1)</f>
        <v>0</v>
      </c>
      <c r="FT57" s="238">
        <f>COUNTIFS('ST | Drawing List'!$H:$H,$B57,INDEX('ST | Drawing List'!$K:$AT,,MATCH('[13]Design Fee'!FT$8,'ST | Drawing List'!$K$1:$AT$1,0)),1)</f>
        <v>0</v>
      </c>
      <c r="FU57" s="238">
        <f>COUNTIFS('ST | Drawing List'!$H:$H,$B57,INDEX('ST | Drawing List'!$K:$AT,,MATCH('[13]Design Fee'!FU$8,'ST | Drawing List'!$K$1:$AT$1,0)),1)</f>
        <v>0</v>
      </c>
      <c r="FV57" s="238">
        <f>COUNTIFS('ST | Drawing List'!$H:$H,$B57,INDEX('ST | Drawing List'!$K:$AT,,MATCH('[13]Design Fee'!FV$8,'ST | Drawing List'!$K$1:$AT$1,0)),1)</f>
        <v>0</v>
      </c>
      <c r="FW57" s="254"/>
      <c r="FX57" s="365"/>
      <c r="FY57" s="366">
        <f t="shared" ref="FY57:FY66" si="675">IFERROR(IF(AND((GK57+GL57)=100%,GK57&lt;1),$EQ57,0),0)</f>
        <v>0</v>
      </c>
      <c r="FZ57" s="366">
        <f t="shared" ref="FZ57:FZ66" si="676">IFERROR(IF(AND((GP57+GR57)=GO57,FX57=0),$EQ57,0),0)</f>
        <v>0</v>
      </c>
      <c r="GA57" s="366">
        <f t="shared" ref="GA57:GA66" si="677">IFERROR(IF(AND((GP57+GR57+GS57)=GO57,FX57=0,FZ57=0),$EQ57,0),0)</f>
        <v>0</v>
      </c>
      <c r="GB57" s="366">
        <f t="shared" ref="GB57:GB66" si="678">IFERROR(IF(AND((GP57+GR57+GS57+GT57)=GO57,FX57=0,FZ57=0,GA57=0),$EQ57,0),0)</f>
        <v>0</v>
      </c>
      <c r="GC57" s="366">
        <f t="shared" ref="GC57:GC66" si="679">IFERROR(IF(AND((GP57+GR57+GS57+GT57+GU57)=GO57,FX57=0,FZ57=0,GA57=0,GB57=0),$EQ57,0),0)</f>
        <v>0</v>
      </c>
      <c r="GD57" s="291"/>
      <c r="GE57" s="366">
        <f t="shared" ref="GE57:GE66" si="680">IFERROR(IF(AND((GK57+GM57)=100%,GK57&lt;1),$EQ57,0),0)</f>
        <v>0</v>
      </c>
      <c r="GF57" s="366">
        <f t="shared" ref="GF57:GF66" si="681">IFERROR(IF(AND((GP57+GX57)=GO57,FX57=0),$EQ57,0),0)</f>
        <v>0</v>
      </c>
      <c r="GG57" s="366">
        <f t="shared" ref="GG57:GG66" si="682">IFERROR(IF(AND((GP57+GX57+GY57)=GO57,FX57=0,GF57=0),$EQ57,0),0)</f>
        <v>0</v>
      </c>
      <c r="GH57" s="366">
        <f t="shared" ref="GH57:GH66" si="683">IFERROR(IF(AND((GP57+GX57+GY57+GZ57)=GO57,FX57=0,GF57=0,GG57=0),$EQ57,0),0)</f>
        <v>0</v>
      </c>
      <c r="GI57" s="366">
        <f t="shared" ref="GI57:GI66" si="684">IFERROR(IF(AND((GP57+GX57+HA57+GY57+GZ57)=GO57,FX57=0,GF57=0,GG57=0,GH57=0),$EQ57,0),0)</f>
        <v>0</v>
      </c>
      <c r="GJ57" s="230"/>
      <c r="GK57" s="367">
        <f t="shared" ref="GK57:GK66" si="685">IFERROR(GP57/GO57,0)</f>
        <v>0</v>
      </c>
      <c r="GL57" s="367">
        <f t="shared" ref="GL57:GL66" si="686">IFERROR(GQ57/GO57,0)</f>
        <v>0</v>
      </c>
      <c r="GM57" s="367">
        <f>IFERROR(GW57/GO57,0)</f>
        <v>0</v>
      </c>
      <c r="GN57" s="275"/>
      <c r="GO57" s="363">
        <f>COUNTIF('ST | Drawing List'!$H:$H,$B57)</f>
        <v>14</v>
      </c>
      <c r="GP57" s="238">
        <f>COUNTIFS('ST | Drawing List'!$H:$H,$B57,INDEX('ST | Drawing List'!$A:$AT,,MATCH('[13]Design Fee'!GP$8,'ST | Drawing List'!$A$1:$AT$1,0)),1)</f>
        <v>0</v>
      </c>
      <c r="GQ57" s="238">
        <f>COUNTIFS('ST | Drawing List'!$H:$H,$B57,INDEX('ST | Drawing List'!$K:$AT,,MATCH('[13]Design Fee'!GQ$8,'ST | Drawing List'!$K$1:$AT$1,0)),1)</f>
        <v>0</v>
      </c>
      <c r="GR57" s="238">
        <f>COUNTIFS('ST | Drawing List'!$H:$H,$B57,INDEX('ST | Drawing List'!$K:$AT,,MATCH('[13]Design Fee'!GR$8,'ST | Drawing List'!$K$1:$AT$1,0)),1)</f>
        <v>0</v>
      </c>
      <c r="GS57" s="238">
        <f>COUNTIFS('ST | Drawing List'!$H:$H,$B57,INDEX('ST | Drawing List'!$K:$AT,,MATCH('[13]Design Fee'!GS$8,'ST | Drawing List'!$K$1:$AT$1,0)),1)</f>
        <v>0</v>
      </c>
      <c r="GT57" s="238">
        <f>COUNTIFS('ST | Drawing List'!$H:$H,$B57,INDEX('ST | Drawing List'!$K:$AT,,MATCH('[13]Design Fee'!GT$8,'ST | Drawing List'!$K$1:$AT$1,0)),1)</f>
        <v>0</v>
      </c>
      <c r="GU57" s="238">
        <f>COUNTIFS('ST | Drawing List'!$H:$H,$B57,INDEX('ST | Drawing List'!$K:$AT,,MATCH('[13]Design Fee'!GU$8,'ST | Drawing List'!$K$1:$AT$1,0)),1)</f>
        <v>0</v>
      </c>
      <c r="GV57" s="245"/>
      <c r="GW57" s="238">
        <f>COUNTIFS('ST | Drawing List'!$H:$H,$B57,INDEX('ST | Drawing List'!$K:$AT,,MATCH('[13]Design Fee'!GW$8,'ST | Drawing List'!$K$1:$AT$1,0)),1)</f>
        <v>0</v>
      </c>
      <c r="GX57" s="238">
        <f>COUNTIFS('ST | Drawing List'!$H:$H,$B57,INDEX('ST | Drawing List'!$K:$AT,,MATCH('[13]Design Fee'!GX$8,'ST | Drawing List'!$K$1:$AT$1,0)),1)</f>
        <v>0</v>
      </c>
      <c r="GY57" s="238">
        <f>COUNTIFS('ST | Drawing List'!$H:$H,$B57,INDEX('ST | Drawing List'!$K:$AT,,MATCH('[13]Design Fee'!GY$8,'ST | Drawing List'!$K$1:$AT$1,0)),1)</f>
        <v>0</v>
      </c>
      <c r="GZ57" s="238">
        <f>COUNTIFS('ST | Drawing List'!$H:$H,$B57,INDEX('ST | Drawing List'!$K:$AT,,MATCH('[13]Design Fee'!GZ$8,'ST | Drawing List'!$K$1:$AT$1,0)),1)</f>
        <v>0</v>
      </c>
      <c r="HA57" s="238">
        <f>COUNTIFS('ST | Drawing List'!$H:$H,$B57,INDEX('ST | Drawing List'!$K:$AT,,MATCH('[13]Design Fee'!HA$8,'ST | Drawing List'!$K$1:$AT$1,0)),1)</f>
        <v>0</v>
      </c>
      <c r="HB57" s="245"/>
      <c r="HC57" s="365"/>
      <c r="HD57" s="366">
        <f t="shared" ref="HD57:HD66" si="687">IFERROR(IF(AND((HP57+HQ57)=100%,HP57&lt;1),$EQ57,0),0)</f>
        <v>0</v>
      </c>
      <c r="HE57" s="366">
        <f t="shared" ref="HE57:HE66" si="688">IFERROR(IF(AND((HU57+HW57)=HT57,HC57=0),$EQ57,0),0)</f>
        <v>0</v>
      </c>
      <c r="HF57" s="366">
        <f t="shared" ref="HF57:HF66" si="689">IFERROR(IF(AND((HU57+HW57+HX57)=HT57,HC57=0,HE57=0),$EQ57,0),0)</f>
        <v>0</v>
      </c>
      <c r="HG57" s="366">
        <f t="shared" ref="HG57:HG66" si="690">IFERROR(IF(AND((HU57+HW57+HX57+HY57)=HT57,HC57=0,HE57=0,HF57=0),$EQ57,0),0)</f>
        <v>0</v>
      </c>
      <c r="HH57" s="366">
        <f t="shared" ref="HH57:HH66" si="691">IFERROR(IF(AND((HU57+HW57+HX57+HY57+HZ57)=HT57,HC57=0,HE57=0,HF57=0,HG57=0),$EQ57,0),0)</f>
        <v>0</v>
      </c>
      <c r="HI57" s="291"/>
      <c r="HJ57" s="366">
        <f t="shared" ref="HJ57:HJ66" si="692">IFERROR(IF(AND((HP57+HR57)=100%,HP57&lt;1),$EQ57,0),0)</f>
        <v>0</v>
      </c>
      <c r="HK57" s="366">
        <f t="shared" ref="HK57:HK66" si="693">IFERROR(IF(AND((HU57+IC57)=HT57,HC57=0),$EQ57,0),0)</f>
        <v>0</v>
      </c>
      <c r="HL57" s="366">
        <f t="shared" ref="HL57:HL66" si="694">IFERROR(IF(AND((HU57+IC57+ID57)=HT57,HC57=0,HK57=0),$EQ57,0),0)</f>
        <v>0</v>
      </c>
      <c r="HM57" s="366">
        <f t="shared" ref="HM57:HM66" si="695">IFERROR(IF(AND((HU57+IC57+ID57+IE57)=HT57,HC57=0,HK57=0,HL57=0),$EQ57,0),0)</f>
        <v>0</v>
      </c>
      <c r="HN57" s="366">
        <f t="shared" ref="HN57:HN66" si="696">IFERROR(IF(AND((HU57+IC57+IF57+ID57+IE57)=HT57,HC57=0,HK57=0,HL57=0,HM57=0),$EQ57,0),0)</f>
        <v>0</v>
      </c>
      <c r="HO57" s="230"/>
      <c r="HP57" s="367">
        <f t="shared" ref="HP57:HP66" si="697">IFERROR(HU57/HT57,0)</f>
        <v>0</v>
      </c>
      <c r="HQ57" s="367">
        <f t="shared" ref="HQ57:HQ66" si="698">IFERROR(HV57/HT57,0)</f>
        <v>0</v>
      </c>
      <c r="HR57" s="367">
        <f>IFERROR(IB57/HT57,0)</f>
        <v>0</v>
      </c>
      <c r="HS57" s="275"/>
      <c r="HT57" s="363">
        <f>COUNTIF('ST | Drawing List'!$H:$H,$B57)</f>
        <v>14</v>
      </c>
      <c r="HU57" s="238">
        <f>COUNTIFS('ST | Drawing List'!$H:$H,$B57,INDEX('ST | Drawing List'!$A:$AT,,MATCH('[13]Design Fee'!HU$8,'ST | Drawing List'!$A$1:$AT$1,0)),1)</f>
        <v>0</v>
      </c>
      <c r="HV57" s="238">
        <f>COUNTIFS('ST | Drawing List'!$H:$H,$B57,INDEX('ST | Drawing List'!$K:$AT,,MATCH('[13]Design Fee'!HV$8,'ST | Drawing List'!$K$1:$AT$1,0)),1)</f>
        <v>0</v>
      </c>
      <c r="HW57" s="238">
        <f>COUNTIFS('ST | Drawing List'!$H:$H,$B57,INDEX('ST | Drawing List'!$K:$AT,,MATCH('[13]Design Fee'!HW$8,'ST | Drawing List'!$K$1:$AT$1,0)),1)</f>
        <v>0</v>
      </c>
      <c r="HX57" s="238">
        <f>COUNTIFS('ST | Drawing List'!$H:$H,$B57,INDEX('ST | Drawing List'!$K:$AT,,MATCH('[13]Design Fee'!HX$8,'ST | Drawing List'!$K$1:$AT$1,0)),1)</f>
        <v>0</v>
      </c>
      <c r="HY57" s="238">
        <f>COUNTIFS('ST | Drawing List'!$H:$H,$B57,INDEX('ST | Drawing List'!$K:$AT,,MATCH('[13]Design Fee'!HY$8,'ST | Drawing List'!$K$1:$AT$1,0)),1)</f>
        <v>0</v>
      </c>
      <c r="HZ57" s="238">
        <f>COUNTIFS('ST | Drawing List'!$H:$H,$B57,INDEX('ST | Drawing List'!$K:$AT,,MATCH('[13]Design Fee'!HZ$8,'ST | Drawing List'!$K$1:$AT$1,0)),1)</f>
        <v>0</v>
      </c>
      <c r="IA57" s="245"/>
      <c r="IB57" s="238">
        <f>COUNTIFS('ST | Drawing List'!$H:$H,$B57,INDEX('ST | Drawing List'!$K:$AT,,MATCH('[13]Design Fee'!IB$8,'ST | Drawing List'!$K$1:$AT$1,0)),1)</f>
        <v>0</v>
      </c>
      <c r="IC57" s="238">
        <f>COUNTIFS('ST | Drawing List'!$H:$H,$B57,INDEX('ST | Drawing List'!$K:$AT,,MATCH('[13]Design Fee'!IC$8,'ST | Drawing List'!$K$1:$AT$1,0)),1)</f>
        <v>0</v>
      </c>
      <c r="ID57" s="238">
        <f>COUNTIFS('ST | Drawing List'!$H:$H,$B57,INDEX('ST | Drawing List'!$K:$AT,,MATCH('[13]Design Fee'!ID$8,'ST | Drawing List'!$K$1:$AT$1,0)),1)</f>
        <v>0</v>
      </c>
      <c r="IE57" s="238">
        <f>COUNTIFS('ST | Drawing List'!$H:$H,$B57,INDEX('ST | Drawing List'!$K:$AT,,MATCH('[13]Design Fee'!IE$8,'ST | Drawing List'!$K$1:$AT$1,0)),1)</f>
        <v>0</v>
      </c>
      <c r="IF57" s="238">
        <f>COUNTIFS('ST | Drawing List'!$H:$H,$B57,INDEX('ST | Drawing List'!$K:$AT,,MATCH('[13]Design Fee'!IF$8,'ST | Drawing List'!$K$1:$AT$1,0)),1)</f>
        <v>0</v>
      </c>
      <c r="IG57" s="245"/>
      <c r="IH57" s="245"/>
      <c r="II57" s="286">
        <v>0.15</v>
      </c>
      <c r="IJ57" s="269"/>
      <c r="IK57" s="302">
        <f>$IK$56/$II$56*II57</f>
        <v>8.5739999999999997E-2</v>
      </c>
      <c r="IL57" s="302">
        <f t="shared" si="589"/>
        <v>8.5739999999999997E-2</v>
      </c>
      <c r="IM57" s="303">
        <f t="shared" ref="IM57:IM66" si="699">IFERROR(IF(IZ57=100%,$IK57,0),0)</f>
        <v>0</v>
      </c>
      <c r="IN57" s="304">
        <f t="shared" ref="IN57:IN66" si="700">IFERROR(IF(AND((IZ57+JA57)=100%,IZ57&lt;1),$IK57,0),0)</f>
        <v>8.5739999999999997E-2</v>
      </c>
      <c r="IO57" s="304">
        <f t="shared" ref="IO57:IO66" si="701">IFERROR(IF(AND((JE57+JG57)=JD57,IM57=0),$IK57,0),0)</f>
        <v>0</v>
      </c>
      <c r="IP57" s="304">
        <f t="shared" ref="IP57:IP66" si="702">IFERROR(IF(AND((JE57+JG57+JH57)=JD57,IM57=0,IO57=0),$IK57,0),0)</f>
        <v>0</v>
      </c>
      <c r="IQ57" s="304">
        <f t="shared" ref="IQ57:IQ66" si="703">IFERROR(IF(AND((JE57+JG57+JH57+JI57)=JD57,IM57=0,IO57=0,IP57=0),$IK57,0),0)</f>
        <v>8.5739999999999997E-2</v>
      </c>
      <c r="IR57" s="304">
        <f t="shared" ref="IR57:IR66" si="704">IFERROR(IF(AND((JE57+JG57+JH57+JI57+JJ57)=JD57,IM57=0,IO57=0,IP57=0,IQ57=0),$IK57,0),0)</f>
        <v>0</v>
      </c>
      <c r="IS57" s="305"/>
      <c r="IT57" s="304">
        <f t="shared" ref="IT57:IT66" si="705">IFERROR(IF(AND((IZ57+JB57)=100%,IZ57&lt;1),$IK57,0),0)</f>
        <v>0</v>
      </c>
      <c r="IU57" s="304">
        <f t="shared" ref="IU57:IU66" si="706">IFERROR(IF(AND((JE57+JM57)=JD57,IM57=0),$IK57,0),0)</f>
        <v>0</v>
      </c>
      <c r="IV57" s="304">
        <f t="shared" ref="IV57:IV66" si="707">IFERROR(IF(AND((JE57+JM57+JN57)=JD57,IM57=0,IU57=0),$IK57,0),0)</f>
        <v>0</v>
      </c>
      <c r="IW57" s="304">
        <f t="shared" ref="IW57:IW66" si="708">IFERROR(IF(AND((JE57+JM57+JN57+JO57)=JD57,IM57=0,IU57=0,IV57=0),$IK57,0),0)</f>
        <v>0</v>
      </c>
      <c r="IX57" s="304">
        <f t="shared" ref="IX57:IX66" si="709">IFERROR(IF(AND((JE57+JM57+JP57+JN57+JO57)=JD57,IM57=0,IU57=0,IV57=0,IW57=0),$IK57,0),0)</f>
        <v>0</v>
      </c>
      <c r="IY57" s="230"/>
      <c r="IZ57" s="367">
        <f t="shared" ref="IZ57:IZ66" si="710">IFERROR(JE57/JD57,0)</f>
        <v>0</v>
      </c>
      <c r="JA57" s="367">
        <f t="shared" ref="JA57:JA66" si="711">IFERROR(JF57/JD57,0)</f>
        <v>1</v>
      </c>
      <c r="JB57" s="367">
        <f>IFERROR(JL57/JD57,0)</f>
        <v>0</v>
      </c>
      <c r="JC57" s="275"/>
      <c r="JD57" s="363">
        <f>COUNTIF('MEP | Drawing List'!$H:$H,$B57)</f>
        <v>8</v>
      </c>
      <c r="JE57" s="238">
        <f>COUNTIFS('MEP | Drawing List'!$H:$H,$B57,INDEX('MEP | Drawing List'!$A:$AU,,MATCH('[13]Design Fee'!JE$8,'MEP | Drawing List'!$A$1:$AU$1,0)),1)</f>
        <v>0</v>
      </c>
      <c r="JF57" s="238">
        <f>COUNTIFS('MEP | Drawing List'!$H:$H,$B57,INDEX('MEP | Drawing List'!$K:$AU,,MATCH('[13]Design Fee'!JF$8,'MEP | Drawing List'!$K$1:$AU$1,0)),1)</f>
        <v>8</v>
      </c>
      <c r="JG57" s="238">
        <f>COUNTIFS('MEP | Drawing List'!$H:$H,$B57,INDEX('MEP | Drawing List'!$K:$AU,,MATCH('[13]Design Fee'!JG$8,'MEP | Drawing List'!$K$1:$AU$1,0)),1)</f>
        <v>0</v>
      </c>
      <c r="JH57" s="238">
        <f>COUNTIFS('MEP | Drawing List'!$H:$H,$B57,INDEX('MEP | Drawing List'!$K:$AU,,MATCH('[13]Design Fee'!JH$8,'MEP | Drawing List'!$K$1:$AU$1,0)),1)</f>
        <v>0</v>
      </c>
      <c r="JI57" s="238">
        <f>COUNTIFS('MEP | Drawing List'!$H:$H,$B57,INDEX('MEP | Drawing List'!$K:$AU,,MATCH('[13]Design Fee'!JI$8,'MEP | Drawing List'!$K$1:$AU$1,0)),1)</f>
        <v>8</v>
      </c>
      <c r="JJ57" s="238">
        <f>COUNTIFS('MEP | Drawing List'!$H:$H,$B57,INDEX('MEP | Drawing List'!$K:$AU,,MATCH('[13]Design Fee'!JJ$8,'MEP | Drawing List'!$K$1:$AU$1,0)),1)</f>
        <v>0</v>
      </c>
      <c r="JK57" s="245"/>
      <c r="JL57" s="238">
        <f>COUNTIFS('MEP | Drawing List'!$H:$H,$B57,INDEX('MEP | Drawing List'!$K:$AU,,MATCH('[13]Design Fee'!JL$8,'MEP | Drawing List'!$K$1:$AU$1,0)),1)</f>
        <v>0</v>
      </c>
      <c r="JM57" s="238">
        <f>COUNTIFS('MEP | Drawing List'!$H:$H,$B57,INDEX('MEP | Drawing List'!$K:$AU,,MATCH('[13]Design Fee'!JM$8,'MEP | Drawing List'!$K$1:$AU$1,0)),1)</f>
        <v>0</v>
      </c>
      <c r="JN57" s="238">
        <f>COUNTIFS('MEP | Drawing List'!$H:$H,$B57,INDEX('MEP | Drawing List'!$K:$AU,,MATCH('[13]Design Fee'!JN$8,'MEP | Drawing List'!$K$1:$AU$1,0)),1)</f>
        <v>0</v>
      </c>
      <c r="JO57" s="238">
        <f>COUNTIFS('MEP | Drawing List'!$H:$H,$B57,INDEX('MEP | Drawing List'!$K:$AU,,MATCH('[13]Design Fee'!JO$8,'MEP | Drawing List'!$K$1:$AU$1,0)),1)</f>
        <v>0</v>
      </c>
      <c r="JP57" s="238">
        <f>COUNTIFS('MEP | Drawing List'!$H:$H,$B57,INDEX('MEP | Drawing List'!$K:$AU,,MATCH('[13]Design Fee'!JP$8,'MEP | Drawing List'!$K$1:$AU$1,0)),1)</f>
        <v>0</v>
      </c>
      <c r="JQ57" s="254"/>
      <c r="JR57" s="303"/>
      <c r="JS57" s="304">
        <f t="shared" ref="JS57:JS66" si="712">IFERROR(IF(AND((KE57+KF57)=100%,KE57&lt;1),$IK57,0),0)</f>
        <v>0</v>
      </c>
      <c r="JT57" s="304">
        <f t="shared" ref="JT57:JT66" si="713">IFERROR(IF(AND((KJ57+KL57)=KI57,JR57=0),$IK57,0),0)</f>
        <v>0</v>
      </c>
      <c r="JU57" s="304">
        <f t="shared" ref="JU57:JU66" si="714">IFERROR(IF(AND((KJ57+KL57+KM57)=KI57,JR57=0,JT57=0),$IK57,0),0)</f>
        <v>0</v>
      </c>
      <c r="JV57" s="304">
        <f t="shared" ref="JV57:JV66" si="715">IFERROR(IF(AND((KJ57+KL57+KM57+KN57)=KI57,JR57=0,JT57=0,JU57=0),$IK57,0),0)</f>
        <v>0</v>
      </c>
      <c r="JW57" s="304">
        <f t="shared" ref="JW57:JW66" si="716">IFERROR(IF(AND((KJ57+KL57+KM57+KN57+KO57)=KI57,JR57=0,JT57=0,JU57=0,JV57=0),$IK57,0),0)</f>
        <v>0</v>
      </c>
      <c r="JX57" s="305"/>
      <c r="JY57" s="304">
        <f t="shared" ref="JY57:JY66" si="717">IFERROR(IF(AND((KE57+KG57)=100%,KE57&lt;1),$IK57,0),0)</f>
        <v>8.5739999999999997E-2</v>
      </c>
      <c r="JZ57" s="304">
        <f t="shared" ref="JZ57:JZ66" si="718">IFERROR(IF(AND((KJ57+KR57)=KI57,JR57=0),$IK57,0),0)</f>
        <v>8.5739999999999997E-2</v>
      </c>
      <c r="KA57" s="304">
        <f t="shared" ref="KA57:KA66" si="719">IFERROR(IF(AND((KJ57+KR57+KS57)=KI57,JR57=0,JZ57=0),$IK57,0),0)</f>
        <v>0</v>
      </c>
      <c r="KB57" s="304">
        <f t="shared" ref="KB57:KB66" si="720">IFERROR(IF(AND((KJ57+KR57+KS57+KT57)=KI57,JR57=0,JZ57=0,KA57=0),$IK57,0),0)</f>
        <v>0</v>
      </c>
      <c r="KC57" s="304">
        <f t="shared" ref="KC57:KC66" si="721">IFERROR(IF(AND((KJ57+KR57+KU57+KS57+KT57)=KI57,JR57=0,JZ57=0,KA57=0,KB57=0),$IK57,0),0)</f>
        <v>0</v>
      </c>
      <c r="KD57" s="230"/>
      <c r="KE57" s="367">
        <f t="shared" ref="KE57:KE66" si="722">IFERROR(KJ57/KI57,0)</f>
        <v>0</v>
      </c>
      <c r="KF57" s="367">
        <f t="shared" ref="KF57:KF66" si="723">IFERROR(KK57/KI57,0)</f>
        <v>0</v>
      </c>
      <c r="KG57" s="367">
        <f>IFERROR(KQ57/KI57,0)</f>
        <v>1</v>
      </c>
      <c r="KH57" s="275"/>
      <c r="KI57" s="363">
        <f>COUNTIF('MEP | Drawing List'!$H:$H,$B57)</f>
        <v>8</v>
      </c>
      <c r="KJ57" s="238">
        <f>COUNTIFS('MEP | Drawing List'!$H:$H,$B57,INDEX('MEP | Drawing List'!$A:$AU,,MATCH('[13]Design Fee'!KJ$8,'MEP | Drawing List'!$A$1:$AU$1,0)),1)</f>
        <v>0</v>
      </c>
      <c r="KK57" s="238">
        <f>COUNTIFS('MEP | Drawing List'!$H:$H,$B57,INDEX('MEP | Drawing List'!$K:$AU,,MATCH('[13]Design Fee'!KK$8,'MEP | Drawing List'!$K$1:$AU$1,0)),1)</f>
        <v>0</v>
      </c>
      <c r="KL57" s="238">
        <f>COUNTIFS('MEP | Drawing List'!$H:$H,$B57,INDEX('MEP | Drawing List'!$K:$AU,,MATCH('[13]Design Fee'!KL$8,'MEP | Drawing List'!$K$1:$AU$1,0)),1)</f>
        <v>0</v>
      </c>
      <c r="KM57" s="238">
        <f>COUNTIFS('MEP | Drawing List'!$H:$H,$B57,INDEX('MEP | Drawing List'!$K:$AU,,MATCH('[13]Design Fee'!KM$8,'MEP | Drawing List'!$K$1:$AU$1,0)),1)</f>
        <v>0</v>
      </c>
      <c r="KN57" s="238">
        <f>COUNTIFS('MEP | Drawing List'!$H:$H,$B57,INDEX('MEP | Drawing List'!$K:$AU,,MATCH('[13]Design Fee'!KN$8,'MEP | Drawing List'!$K$1:$AU$1,0)),1)</f>
        <v>0</v>
      </c>
      <c r="KO57" s="238">
        <f>COUNTIFS('MEP | Drawing List'!$H:$H,$B57,INDEX('MEP | Drawing List'!$K:$AU,,MATCH('[13]Design Fee'!KO$8,'MEP | Drawing List'!$K$1:$AU$1,0)),1)</f>
        <v>0</v>
      </c>
      <c r="KP57" s="245"/>
      <c r="KQ57" s="238">
        <f>COUNTIFS('MEP | Drawing List'!$H:$H,$B57,INDEX('MEP | Drawing List'!$K:$AU,,MATCH('[13]Design Fee'!KQ$8,'MEP | Drawing List'!$K$1:$AU$1,0)),1)</f>
        <v>8</v>
      </c>
      <c r="KR57" s="238">
        <f>COUNTIFS('MEP | Drawing List'!$H:$H,$B57,INDEX('MEP | Drawing List'!$K:$AU,,MATCH('[13]Design Fee'!KR$8,'MEP | Drawing List'!$K$1:$AU$1,0)),1)</f>
        <v>8</v>
      </c>
      <c r="KS57" s="238">
        <f>COUNTIFS('MEP | Drawing List'!$H:$H,$B57,INDEX('MEP | Drawing List'!$K:$AU,,MATCH('[13]Design Fee'!KS$8,'MEP | Drawing List'!$K$1:$AU$1,0)),1)</f>
        <v>0</v>
      </c>
      <c r="KT57" s="238">
        <f>COUNTIFS('MEP | Drawing List'!$H:$H,$B57,INDEX('MEP | Drawing List'!$K:$AU,,MATCH('[13]Design Fee'!KT$8,'MEP | Drawing List'!$K$1:$AU$1,0)),1)</f>
        <v>0</v>
      </c>
      <c r="KU57" s="238">
        <f>COUNTIFS('MEP | Drawing List'!$H:$H,$B57,INDEX('MEP | Drawing List'!$K:$AU,,MATCH('[13]Design Fee'!KU$8,'MEP | Drawing List'!$K$1:$AU$1,0)),1)</f>
        <v>0</v>
      </c>
      <c r="KV57" s="245"/>
      <c r="KW57" s="303"/>
      <c r="KX57" s="304">
        <f t="shared" ref="KX57:KX66" si="724">IFERROR(IF(AND((LJ57+LK57)=100%,LJ57&lt;1),$IK57,0),0)</f>
        <v>0</v>
      </c>
      <c r="KY57" s="304">
        <f t="shared" ref="KY57:KY66" si="725">IFERROR(IF(AND((LO57+LQ57)=LN57,KW57=0),$IK57,0),0)</f>
        <v>0</v>
      </c>
      <c r="KZ57" s="304">
        <f t="shared" ref="KZ57:KZ66" si="726">IFERROR(IF(AND((LO57+LQ57+LR57)=LN57,KW57=0,KY57=0),$IK57,0),0)</f>
        <v>0</v>
      </c>
      <c r="LA57" s="304">
        <f t="shared" ref="LA57:LA66" si="727">IFERROR(IF(AND((LO57+LQ57+LR57+LS57)=LN57,KW57=0,KY57=0,KZ57=0),$IK57,0),0)</f>
        <v>0</v>
      </c>
      <c r="LB57" s="304">
        <f t="shared" ref="LB57:LB66" si="728">IFERROR(IF(AND((LO57+LQ57+LR57+LS57+LT57)=LN57,KW57=0,KY57=0,KZ57=0,LA57=0),$IK57,0),0)</f>
        <v>0</v>
      </c>
      <c r="LC57" s="305"/>
      <c r="LD57" s="304">
        <f t="shared" ref="LD57:LD66" si="729">IFERROR(IF(AND((LJ57+LL57)=100%,LJ57&lt;1),$IK57,0),0)</f>
        <v>0</v>
      </c>
      <c r="LE57" s="304">
        <f t="shared" ref="LE57:LE66" si="730">IFERROR(IF(AND((LO57+LW57)=LN57,KW57=0),$IK57,0),0)</f>
        <v>0</v>
      </c>
      <c r="LF57" s="304">
        <f t="shared" ref="LF57:LF66" si="731">IFERROR(IF(AND((LO57+LW57+LX57)=LN57,KW57=0,LE57=0),$IK57,0),0)</f>
        <v>0</v>
      </c>
      <c r="LG57" s="304">
        <f t="shared" ref="LG57:LG66" si="732">IFERROR(IF(AND((LO57+LW57+LX57+LY57)=LN57,KW57=0,LE57=0,LF57=0),$IK57,0),0)</f>
        <v>0</v>
      </c>
      <c r="LH57" s="304">
        <f t="shared" ref="LH57:LH66" si="733">IFERROR(IF(AND((LO57+LW57+LZ57+LX57+LY57)=LN57,KW57=0,LE57=0,LF57=0,LG57=0),$IK57,0),0)</f>
        <v>0</v>
      </c>
      <c r="LI57" s="230"/>
      <c r="LJ57" s="367">
        <f t="shared" ref="LJ57:LJ66" si="734">IFERROR(LO57/LN57,0)</f>
        <v>0</v>
      </c>
      <c r="LK57" s="367">
        <f t="shared" ref="LK57:LK66" si="735">IFERROR(LP57/LN57,0)</f>
        <v>0</v>
      </c>
      <c r="LL57" s="367">
        <f>IFERROR(LV57/LN57,0)</f>
        <v>0</v>
      </c>
      <c r="LM57" s="275"/>
      <c r="LN57" s="363">
        <f>COUNTIF('MEP | Drawing List'!$H:$H,$B57)</f>
        <v>8</v>
      </c>
      <c r="LO57" s="238">
        <f>COUNTIFS('MEP | Drawing List'!$H:$H,$B57,INDEX('MEP | Drawing List'!$A:$AU,,MATCH('[13]Design Fee'!LO$8,'MEP | Drawing List'!$A$1:$AU$1,0)),1)</f>
        <v>0</v>
      </c>
      <c r="LP57" s="238">
        <f>COUNTIFS('MEP | Drawing List'!$H:$H,$B57,INDEX('MEP | Drawing List'!$K:$AU,,MATCH('[13]Design Fee'!LP$8,'MEP | Drawing List'!$K$1:$AU$1,0)),1)</f>
        <v>0</v>
      </c>
      <c r="LQ57" s="238">
        <f>COUNTIFS('MEP | Drawing List'!$H:$H,$B57,INDEX('MEP | Drawing List'!$K:$AU,,MATCH('[13]Design Fee'!LQ$8,'MEP | Drawing List'!$K$1:$AU$1,0)),1)</f>
        <v>0</v>
      </c>
      <c r="LR57" s="238">
        <f>COUNTIFS('MEP | Drawing List'!$H:$H,$B57,INDEX('MEP | Drawing List'!$K:$AU,,MATCH('[13]Design Fee'!LR$8,'MEP | Drawing List'!$K$1:$AU$1,0)),1)</f>
        <v>0</v>
      </c>
      <c r="LS57" s="238">
        <f>COUNTIFS('MEP | Drawing List'!$H:$H,$B57,INDEX('MEP | Drawing List'!$K:$AU,,MATCH('[13]Design Fee'!LS$8,'MEP | Drawing List'!$K$1:$AU$1,0)),1)</f>
        <v>0</v>
      </c>
      <c r="LT57" s="238">
        <f>COUNTIFS('MEP | Drawing List'!$H:$H,$B57,INDEX('MEP | Drawing List'!$K:$AU,,MATCH('[13]Design Fee'!LT$8,'MEP | Drawing List'!$K$1:$AU$1,0)),1)</f>
        <v>0</v>
      </c>
      <c r="LU57" s="245"/>
      <c r="LV57" s="238">
        <f>COUNTIFS('MEP | Drawing List'!$H:$H,$B57,INDEX('MEP | Drawing List'!$K:$AU,,MATCH('[13]Design Fee'!LV$8,'MEP | Drawing List'!$K$1:$AU$1,0)),1)</f>
        <v>0</v>
      </c>
      <c r="LW57" s="238">
        <f>COUNTIFS('MEP | Drawing List'!$H:$H,$B57,INDEX('MEP | Drawing List'!$K:$AU,,MATCH('[13]Design Fee'!LW$8,'MEP | Drawing List'!$K$1:$AU$1,0)),1)</f>
        <v>0</v>
      </c>
      <c r="LX57" s="238">
        <f>COUNTIFS('MEP | Drawing List'!$H:$H,$B57,INDEX('MEP | Drawing List'!$K:$AU,,MATCH('[13]Design Fee'!LX$8,'MEP | Drawing List'!$K$1:$AU$1,0)),1)</f>
        <v>0</v>
      </c>
      <c r="LY57" s="238">
        <f>COUNTIFS('MEP | Drawing List'!$H:$H,$B57,INDEX('MEP | Drawing List'!$K:$AU,,MATCH('[13]Design Fee'!LY$8,'MEP | Drawing List'!$K$1:$AU$1,0)),1)</f>
        <v>0</v>
      </c>
      <c r="LZ57" s="238">
        <f>COUNTIFS('MEP | Drawing List'!$H:$H,$B57,INDEX('MEP | Drawing List'!$K:$AU,,MATCH('[13]Design Fee'!LZ$8,'MEP | Drawing List'!$K$1:$AU$1,0)),1)</f>
        <v>0</v>
      </c>
      <c r="MA57" s="245"/>
      <c r="MB57" s="245"/>
      <c r="MC57" s="286">
        <v>0</v>
      </c>
      <c r="MD57" s="269"/>
      <c r="ME57" s="302"/>
      <c r="MF57" s="302">
        <f t="shared" si="602"/>
        <v>0</v>
      </c>
      <c r="MG57" s="303">
        <f t="shared" ref="MG57:MG66" si="736">IFERROR(IF(MT57=100%,$ME57,0),0)</f>
        <v>0</v>
      </c>
      <c r="MH57" s="304">
        <f t="shared" ref="MH57:MH66" si="737">IFERROR(IF(AND((MT57+MU57)=100%,MT57&lt;1),$ME57,0),0)</f>
        <v>0</v>
      </c>
      <c r="MI57" s="304">
        <f t="shared" ref="MI57:MI66" si="738">IFERROR(IF(AND((MY57+NA57)=MX57,MG57=0),$ME57,0),0)</f>
        <v>0</v>
      </c>
      <c r="MJ57" s="304">
        <f t="shared" ref="MJ57:MJ66" si="739">IFERROR(IF(AND((MY57+NA57+NB57)=MX57,MG57=0,MI57=0),$ME57,0),0)</f>
        <v>0</v>
      </c>
      <c r="MK57" s="304">
        <f t="shared" ref="MK57:MK66" si="740">IFERROR(IF(AND((MY57+NA57+NB57+NC57)=MX57,MG57=0,MI57=0,MJ57=0),$ME57,0),0)</f>
        <v>0</v>
      </c>
      <c r="ML57" s="304">
        <f t="shared" ref="ML57:ML66" si="741">IFERROR(IF(AND((MY57+NA57+NB57+NC57+ND57)=MX57,MG57=0,MI57=0,MJ57=0,MK57=0),$ME57,0),0)</f>
        <v>0</v>
      </c>
      <c r="MM57" s="305"/>
      <c r="MN57" s="304">
        <f t="shared" ref="MN57:MN66" si="742">IFERROR(IF(AND((MT57+MV57)=100%,MT57&lt;1),$ME57,0),0)</f>
        <v>0</v>
      </c>
      <c r="MO57" s="304">
        <f t="shared" ref="MO57:MO66" si="743">IFERROR(IF(AND((MY57+NG57)=MX57,MG57=0),$ME57,0),0)</f>
        <v>0</v>
      </c>
      <c r="MP57" s="304">
        <f t="shared" ref="MP57:MP66" si="744">IFERROR(IF(AND((MY57+NG57+NH57)=MX57,MG57=0,MO57=0),$ME57,0),0)</f>
        <v>0</v>
      </c>
      <c r="MQ57" s="304">
        <f t="shared" ref="MQ57:MQ66" si="745">IFERROR(IF(AND((MY57+NG57+NH57+NI57)=MX57,MG57=0,MO57=0,MP57=0),$ME57,0),0)</f>
        <v>0</v>
      </c>
      <c r="MR57" s="304">
        <f t="shared" ref="MR57:MR66" si="746">IFERROR(IF(AND((MY57+NG57+NJ57+NH57+NI57)=MX57,MG57=0,MO57=0,MP57=0,MQ57=0),$ME57,0),0)</f>
        <v>0</v>
      </c>
      <c r="MS57" s="230"/>
      <c r="MT57" s="367">
        <f t="shared" ref="MT57:MT66" si="747">IFERROR(MY57/MX57,0)</f>
        <v>0</v>
      </c>
      <c r="MU57" s="367">
        <f t="shared" ref="MU57:MU66" si="748">IFERROR(MZ57/MX57,0)</f>
        <v>0</v>
      </c>
      <c r="MV57" s="367">
        <f t="shared" ref="MV57:MV66" si="749">IFERROR(NF57/MX57,0)</f>
        <v>0</v>
      </c>
      <c r="MW57" s="275"/>
      <c r="MX57" s="363">
        <f>COUNTIF('LS | Drawing List'!$H:$H,$B57)</f>
        <v>0</v>
      </c>
      <c r="MY57" s="238">
        <f>COUNTIFS('LS | Drawing List'!$H:$H,$B57,INDEX('LS | Drawing List'!$A:$AT,,MATCH('Design Fee'!MY$8,'LS | Drawing List'!$A$1:$AT$1,0)),1)</f>
        <v>0</v>
      </c>
      <c r="MZ57" s="238">
        <f>COUNTIFS('LS | Drawing List'!$H:$H,$B57,INDEX('LS | Drawing List'!$K:$AT,,MATCH('Design Fee'!MZ$8,'LS | Drawing List'!$K$1:$AT$1,0)),1)</f>
        <v>0</v>
      </c>
      <c r="NA57" s="238">
        <f>COUNTIFS('LS | Drawing List'!$H:$H,$B57,INDEX('LS | Drawing List'!$K:$AT,,MATCH('Design Fee'!NA$8,'LS | Drawing List'!$K$1:$AT$1,0)),1)</f>
        <v>0</v>
      </c>
      <c r="NB57" s="238">
        <f>COUNTIFS('LS | Drawing List'!$H:$H,$B57,INDEX('LS | Drawing List'!$K:$AT,,MATCH('Design Fee'!NB$8,'LS | Drawing List'!$K$1:$AT$1,0)),1)</f>
        <v>0</v>
      </c>
      <c r="NC57" s="238">
        <f>COUNTIFS('LS | Drawing List'!$H:$H,$B57,INDEX('LS | Drawing List'!$K:$AT,,MATCH('Design Fee'!NC$8,'LS | Drawing List'!$K$1:$AT$1,0)),1)</f>
        <v>0</v>
      </c>
      <c r="ND57" s="238">
        <f>COUNTIFS('LS | Drawing List'!$H:$H,$B57,INDEX('LS | Drawing List'!$K:$AT,,MATCH('Design Fee'!ND$8,'LS | Drawing List'!$K$1:$AT$1,0)),1)</f>
        <v>0</v>
      </c>
      <c r="NE57" s="245"/>
      <c r="NF57" s="238">
        <f>COUNTIFS('LS | Drawing List'!$H:$H,$B57,INDEX('LS | Drawing List'!$K:$AT,,MATCH('Design Fee'!NF$8,'LS | Drawing List'!$K$1:$AT$1,0)),1)</f>
        <v>0</v>
      </c>
      <c r="NG57" s="238">
        <f>COUNTIFS('LS | Drawing List'!$H:$H,$B57,INDEX('LS | Drawing List'!$K:$AT,,MATCH('Design Fee'!NG$8,'LS | Drawing List'!$K$1:$AT$1,0)),1)</f>
        <v>0</v>
      </c>
      <c r="NH57" s="238">
        <f>COUNTIFS('LS | Drawing List'!$H:$H,$B57,INDEX('LS | Drawing List'!$K:$AT,,MATCH('Design Fee'!NH$8,'LS | Drawing List'!$K$1:$AT$1,0)),1)</f>
        <v>0</v>
      </c>
      <c r="NI57" s="238">
        <f>COUNTIFS('LS | Drawing List'!$H:$H,$B57,INDEX('LS | Drawing List'!$K:$AT,,MATCH('Design Fee'!NI$8,'LS | Drawing List'!$K$1:$AT$1,0)),1)</f>
        <v>0</v>
      </c>
      <c r="NJ57" s="238">
        <f>COUNTIFS('LS | Drawing List'!$H:$H,$B57,INDEX('LS | Drawing List'!$K:$AT,,MATCH('Design Fee'!NJ$8,'LS | Drawing List'!$K$1:$AT$1,0)),1)</f>
        <v>0</v>
      </c>
      <c r="NK57" s="254"/>
      <c r="NL57" s="303">
        <f t="shared" ref="NL57:NL66" si="750">IFERROR(IF(NY57=100%,$ME57,0),0)</f>
        <v>0</v>
      </c>
      <c r="NM57" s="304">
        <f t="shared" ref="NM57:NM66" si="751">IFERROR(IF(AND((NY57+NZ57)=100%,NY57&lt;1),$ME57,0),0)</f>
        <v>0</v>
      </c>
      <c r="NN57" s="304">
        <f t="shared" ref="NN57:NN66" si="752">IFERROR(IF(AND((OD57+OF57)=OC57,NL57=0),$ME57,0),0)</f>
        <v>0</v>
      </c>
      <c r="NO57" s="304">
        <f t="shared" ref="NO57:NO66" si="753">IFERROR(IF(AND((OD57+OF57+OG57)=OC57,NL57=0,NN57=0),$ME57,0),0)</f>
        <v>0</v>
      </c>
      <c r="NP57" s="304">
        <f t="shared" ref="NP57:NP66" si="754">IFERROR(IF(AND((OD57+OF57+OG57+OH57)=OC57,NL57=0,NN57=0,NO57=0),$ME57,0),0)</f>
        <v>0</v>
      </c>
      <c r="NQ57" s="304">
        <f t="shared" ref="NQ57:NQ66" si="755">IFERROR(IF(AND((OD57+OF57+OG57+OH57+OI57)=OC57,NL57=0,NN57=0,NO57=0,NP57=0),$ME57,0),0)</f>
        <v>0</v>
      </c>
      <c r="NR57" s="305"/>
      <c r="NS57" s="304">
        <f t="shared" ref="NS57:NS66" si="756">IFERROR(IF(AND((NY57+OA57)=100%,NY57&lt;1),$ME57,0),0)</f>
        <v>0</v>
      </c>
      <c r="NT57" s="304">
        <f t="shared" ref="NT57:NT66" si="757">IFERROR(IF(AND((OD57+OL57)=OC57,NL57=0),$ME57,0),0)</f>
        <v>0</v>
      </c>
      <c r="NU57" s="304">
        <f t="shared" ref="NU57:NU66" si="758">IFERROR(IF(AND((OD57+OL57+OM57)=OC57,NL57=0,NT57=0),$ME57,0),0)</f>
        <v>0</v>
      </c>
      <c r="NV57" s="304">
        <f t="shared" ref="NV57:NV66" si="759">IFERROR(IF(AND((OD57+OL57+OM57+ON57)=OC57,NL57=0,NT57=0,NU57=0),$ME57,0),0)</f>
        <v>0</v>
      </c>
      <c r="NW57" s="304">
        <f t="shared" ref="NW57:NW66" si="760">IFERROR(IF(AND((OD57+OL57+OO57+OM57+ON57)=OC57,NL57=0,NT57=0,NU57=0,NV57=0),$ME57,0),0)</f>
        <v>0</v>
      </c>
      <c r="NX57" s="230"/>
      <c r="NY57" s="367">
        <f t="shared" ref="NY57:NY66" si="761">IFERROR(OD57/OC57,0)</f>
        <v>0</v>
      </c>
      <c r="NZ57" s="367">
        <f t="shared" ref="NZ57:NZ66" si="762">IFERROR(OE57/OC57,0)</f>
        <v>0</v>
      </c>
      <c r="OA57" s="367">
        <f>IFERROR(OK57/OC57,0)</f>
        <v>0</v>
      </c>
      <c r="OB57" s="275"/>
      <c r="OC57" s="363">
        <f>COUNTIF('LS | Drawing List'!$H:$H,$B57)</f>
        <v>0</v>
      </c>
      <c r="OD57" s="238">
        <f>COUNTIFS('LS | Drawing List'!$H:$H,$B57,INDEX('LS | Drawing List'!$A:$AT,,MATCH('Design Fee'!OD$8,'LS | Drawing List'!$A$1:$AT$1,0)),1)</f>
        <v>0</v>
      </c>
      <c r="OE57" s="238">
        <f>COUNTIFS('LS | Drawing List'!$H:$H,$B57,INDEX('LS | Drawing List'!$K:$AT,,MATCH('Design Fee'!OE$8,'LS | Drawing List'!$K$1:$AT$1,0)),1)</f>
        <v>0</v>
      </c>
      <c r="OF57" s="238">
        <f>COUNTIFS('LS | Drawing List'!$H:$H,$B57,INDEX('LS | Drawing List'!$K:$AT,,MATCH('Design Fee'!OF$8,'LS | Drawing List'!$K$1:$AT$1,0)),1)</f>
        <v>0</v>
      </c>
      <c r="OG57" s="238">
        <f>COUNTIFS('LS | Drawing List'!$H:$H,$B57,INDEX('LS | Drawing List'!$K:$AT,,MATCH('Design Fee'!OG$8,'LS | Drawing List'!$K$1:$AT$1,0)),1)</f>
        <v>0</v>
      </c>
      <c r="OH57" s="238">
        <f>COUNTIFS('LS | Drawing List'!$H:$H,$B57,INDEX('LS | Drawing List'!$K:$AT,,MATCH('Design Fee'!OH$8,'LS | Drawing List'!$K$1:$AT$1,0)),1)</f>
        <v>0</v>
      </c>
      <c r="OI57" s="238">
        <f>COUNTIFS('LS | Drawing List'!$H:$H,$B57,INDEX('LS | Drawing List'!$K:$AT,,MATCH('Design Fee'!OI$8,'LS | Drawing List'!$K$1:$AT$1,0)),1)</f>
        <v>0</v>
      </c>
      <c r="OJ57" s="245"/>
      <c r="OK57" s="238">
        <f>COUNTIFS('LS | Drawing List'!$H:$H,$B57,INDEX('LS | Drawing List'!$K:$AT,,MATCH('Design Fee'!OK$8,'LS | Drawing List'!$K$1:$AT$1,0)),1)</f>
        <v>0</v>
      </c>
      <c r="OL57" s="238">
        <f>COUNTIFS('LS | Drawing List'!$H:$H,$B57,INDEX('LS | Drawing List'!$K:$AT,,MATCH('Design Fee'!OL$8,'LS | Drawing List'!$K$1:$AT$1,0)),1)</f>
        <v>0</v>
      </c>
      <c r="OM57" s="238">
        <f>COUNTIFS('LS | Drawing List'!$H:$H,$B57,INDEX('LS | Drawing List'!$K:$AT,,MATCH('Design Fee'!OM$8,'LS | Drawing List'!$K$1:$AT$1,0)),1)</f>
        <v>0</v>
      </c>
      <c r="ON57" s="238">
        <f>COUNTIFS('LS | Drawing List'!$H:$H,$B57,INDEX('LS | Drawing List'!$K:$AT,,MATCH('Design Fee'!ON$8,'LS | Drawing List'!$K$1:$AT$1,0)),1)</f>
        <v>0</v>
      </c>
      <c r="OO57" s="238">
        <f>COUNTIFS('LS | Drawing List'!$H:$H,$B57,INDEX('LS | Drawing List'!$K:$AT,,MATCH('Design Fee'!OO$8,'LS | Drawing List'!$K$1:$AT$1,0)),1)</f>
        <v>0</v>
      </c>
      <c r="OP57" s="245"/>
      <c r="OQ57" s="303">
        <f t="shared" ref="OQ57:OQ66" si="763">IFERROR(IF(PD57=100%,$ME57,0),0)</f>
        <v>0</v>
      </c>
      <c r="OR57" s="304">
        <f t="shared" ref="OR57:OR66" si="764">IFERROR(IF(AND((PD57+PE57)=100%,PD57&lt;1),$ME57,0),0)</f>
        <v>0</v>
      </c>
      <c r="OS57" s="304">
        <f t="shared" ref="OS57:OS66" si="765">IFERROR(IF(AND((PI57+PK57)=PH57,OQ57=0),$ME57,0),0)</f>
        <v>0</v>
      </c>
      <c r="OT57" s="304">
        <f t="shared" ref="OT57:OT66" si="766">IFERROR(IF(AND((PI57+PK57+PL57)=PH57,OQ57=0,OS57=0),$ME57,0),0)</f>
        <v>0</v>
      </c>
      <c r="OU57" s="304">
        <f t="shared" ref="OU57:OU66" si="767">IFERROR(IF(AND((PI57+PK57+PL57+PM57)=PH57,OQ57=0,OS57=0,OT57=0),$ME57,0),0)</f>
        <v>0</v>
      </c>
      <c r="OV57" s="304">
        <f t="shared" ref="OV57:OV66" si="768">IFERROR(IF(AND((PI57+PK57+PL57+PM57+PN57)=PH57,OQ57=0,OS57=0,OT57=0,OU57=0),$ME57,0),0)</f>
        <v>0</v>
      </c>
      <c r="OW57" s="305"/>
      <c r="OX57" s="304">
        <f t="shared" ref="OX57:OX66" si="769">IFERROR(IF(AND((PD57+PF57)=100%,PD57&lt;1),$ME57,0),0)</f>
        <v>0</v>
      </c>
      <c r="OY57" s="304">
        <f t="shared" ref="OY57:OY66" si="770">IFERROR(IF(AND((PI57+PQ57)=PH57,OQ57=0),$ME57,0),0)</f>
        <v>0</v>
      </c>
      <c r="OZ57" s="304">
        <f t="shared" ref="OZ57:OZ66" si="771">IFERROR(IF(AND((PI57+PQ57+PR57)=PH57,OQ57=0,OY57=0),$ME57,0),0)</f>
        <v>0</v>
      </c>
      <c r="PA57" s="304">
        <f t="shared" ref="PA57:PA66" si="772">IFERROR(IF(AND((PI57+PQ57+PR57+PS57)=PH57,OQ57=0,OY57=0,OZ57=0),$ME57,0),0)</f>
        <v>0</v>
      </c>
      <c r="PB57" s="304">
        <f t="shared" ref="PB57:PB66" si="773">IFERROR(IF(AND((PI57+PQ57+PT57+PR57+PS57)=PH57,OQ57=0,OY57=0,OZ57=0,PA57=0),$ME57,0),0)</f>
        <v>0</v>
      </c>
      <c r="PC57" s="230"/>
      <c r="PD57" s="367">
        <f t="shared" ref="PD57:PD66" si="774">IFERROR(PI57/PH57,0)</f>
        <v>0</v>
      </c>
      <c r="PE57" s="367">
        <f t="shared" ref="PE57:PE66" si="775">IFERROR(PJ57/PH57,0)</f>
        <v>0</v>
      </c>
      <c r="PF57" s="367">
        <f>IFERROR(PP57/PH57,0)</f>
        <v>0</v>
      </c>
      <c r="PG57" s="275"/>
      <c r="PH57" s="363">
        <f>COUNTIF('LS | Drawing List'!$H:$H,$B57)</f>
        <v>0</v>
      </c>
      <c r="PI57" s="238">
        <f>COUNTIFS('LS | Drawing List'!$H:$H,$B57,INDEX('LS | Drawing List'!$A:$AT,,MATCH('Design Fee'!PI$8,'LS | Drawing List'!$A$1:$AT$1,0)),1)</f>
        <v>0</v>
      </c>
      <c r="PJ57" s="238">
        <f>COUNTIFS('LS | Drawing List'!$H:$H,$B57,INDEX('LS | Drawing List'!$K:$AT,,MATCH('Design Fee'!PJ$8,'LS | Drawing List'!$K$1:$AT$1,0)),1)</f>
        <v>0</v>
      </c>
      <c r="PK57" s="238">
        <f>COUNTIFS('LS | Drawing List'!$H:$H,$B57,INDEX('LS | Drawing List'!$K:$AT,,MATCH('Design Fee'!PK$8,'LS | Drawing List'!$K$1:$AT$1,0)),1)</f>
        <v>0</v>
      </c>
      <c r="PL57" s="238">
        <f>COUNTIFS('LS | Drawing List'!$H:$H,$B57,INDEX('LS | Drawing List'!$K:$AT,,MATCH('Design Fee'!PL$8,'LS | Drawing List'!$K$1:$AT$1,0)),1)</f>
        <v>0</v>
      </c>
      <c r="PM57" s="238">
        <f>COUNTIFS('LS | Drawing List'!$H:$H,$B57,INDEX('LS | Drawing List'!$K:$AT,,MATCH('Design Fee'!PM$8,'LS | Drawing List'!$K$1:$AT$1,0)),1)</f>
        <v>0</v>
      </c>
      <c r="PN57" s="238">
        <f>COUNTIFS('LS | Drawing List'!$H:$H,$B57,INDEX('LS | Drawing List'!$K:$AT,,MATCH('Design Fee'!PN$8,'LS | Drawing List'!$K$1:$AT$1,0)),1)</f>
        <v>0</v>
      </c>
      <c r="PO57" s="245"/>
      <c r="PP57" s="238">
        <f>COUNTIFS('LS | Drawing List'!$H:$H,$B57,INDEX('LS | Drawing List'!$K:$AT,,MATCH('Design Fee'!PP$8,'LS | Drawing List'!$K$1:$AT$1,0)),1)</f>
        <v>0</v>
      </c>
      <c r="PQ57" s="238">
        <f>COUNTIFS('LS | Drawing List'!$H:$H,$B57,INDEX('LS | Drawing List'!$K:$AT,,MATCH('Design Fee'!PQ$8,'LS | Drawing List'!$K$1:$AT$1,0)),1)</f>
        <v>0</v>
      </c>
      <c r="PR57" s="238">
        <f>COUNTIFS('LS | Drawing List'!$H:$H,$B57,INDEX('LS | Drawing List'!$K:$AT,,MATCH('Design Fee'!PR$8,'LS | Drawing List'!$K$1:$AT$1,0)),1)</f>
        <v>0</v>
      </c>
      <c r="PS57" s="238">
        <f>COUNTIFS('LS | Drawing List'!$H:$H,$B57,INDEX('LS | Drawing List'!$K:$AT,,MATCH('Design Fee'!PS$8,'LS | Drawing List'!$K$1:$AT$1,0)),1)</f>
        <v>0</v>
      </c>
      <c r="PT57" s="238">
        <f>COUNTIFS('LS | Drawing List'!$H:$H,$B57,INDEX('LS | Drawing List'!$K:$AT,,MATCH('Design Fee'!PT$8,'LS | Drawing List'!$K$1:$AT$1,0)),1)</f>
        <v>0</v>
      </c>
      <c r="PU57" s="245"/>
      <c r="PV57" s="286"/>
    </row>
    <row r="58" spans="2:438" ht="11.85" customHeight="1" outlineLevel="2">
      <c r="B58" s="579" t="s">
        <v>185</v>
      </c>
      <c r="C58" s="679" t="s">
        <v>57</v>
      </c>
      <c r="D58" s="306"/>
      <c r="E58" s="302">
        <f t="shared" si="533"/>
        <v>0.63916450000000014</v>
      </c>
      <c r="F58" s="302">
        <f t="shared" si="534"/>
        <v>0.24096250000000002</v>
      </c>
      <c r="G58" s="303">
        <f t="shared" si="615"/>
        <v>0.39820200000000011</v>
      </c>
      <c r="H58" s="303">
        <f t="shared" ref="H58:H66" si="776">AY58+ES58+IM58+MG58</f>
        <v>0</v>
      </c>
      <c r="I58" s="302">
        <f t="shared" si="616"/>
        <v>0.63916450000000014</v>
      </c>
      <c r="J58" s="302">
        <f t="shared" si="617"/>
        <v>0.24096250000000002</v>
      </c>
      <c r="K58" s="302">
        <f t="shared" si="618"/>
        <v>0</v>
      </c>
      <c r="L58" s="302">
        <f t="shared" si="619"/>
        <v>0.39820200000000006</v>
      </c>
      <c r="M58" s="302">
        <f t="shared" si="620"/>
        <v>0</v>
      </c>
      <c r="N58" s="305"/>
      <c r="O58" s="302">
        <f t="shared" si="621"/>
        <v>0.24096250000000002</v>
      </c>
      <c r="P58" s="302">
        <f t="shared" si="622"/>
        <v>0</v>
      </c>
      <c r="Q58" s="302">
        <f t="shared" si="623"/>
        <v>0.24096250000000002</v>
      </c>
      <c r="R58" s="302">
        <f t="shared" si="624"/>
        <v>0</v>
      </c>
      <c r="S58" s="302">
        <f t="shared" si="625"/>
        <v>0</v>
      </c>
      <c r="T58" s="216"/>
      <c r="U58" s="302">
        <f t="shared" ref="U58:U66" si="777">CD58+FX58+JR58+NL58</f>
        <v>0</v>
      </c>
      <c r="V58" s="302">
        <f t="shared" ref="V58:V66" si="778">CE58+FY58+JS58+NM58</f>
        <v>0</v>
      </c>
      <c r="W58" s="302">
        <f t="shared" ref="W58:W66" si="779">CF58+FZ58+JT58+NN58</f>
        <v>0</v>
      </c>
      <c r="X58" s="302">
        <f t="shared" ref="X58:X66" si="780">CG58+GA58+JU58+NO58</f>
        <v>0</v>
      </c>
      <c r="Y58" s="302">
        <f t="shared" ref="Y58:Y66" si="781">CH58+GB58+JV58+NP58</f>
        <v>0</v>
      </c>
      <c r="Z58" s="302">
        <f t="shared" ref="Z58:Z66" si="782">CI58+GC58+JW58+NQ58</f>
        <v>0</v>
      </c>
      <c r="AA58" s="305"/>
      <c r="AB58" s="302">
        <f t="shared" ref="AB58:AB66" si="783">CK58+GE58+JY58+NS58</f>
        <v>0</v>
      </c>
      <c r="AC58" s="302">
        <f t="shared" si="627"/>
        <v>0</v>
      </c>
      <c r="AD58" s="302">
        <f t="shared" si="628"/>
        <v>0</v>
      </c>
      <c r="AE58" s="302">
        <f t="shared" si="629"/>
        <v>0</v>
      </c>
      <c r="AF58" s="302">
        <f t="shared" si="630"/>
        <v>0</v>
      </c>
      <c r="AG58" s="365"/>
      <c r="AH58" s="302">
        <f t="shared" ref="AH58:AH66" si="784">DI58+HC58+KW58+OQ58</f>
        <v>0</v>
      </c>
      <c r="AI58" s="302">
        <f t="shared" ref="AI58:AI66" si="785">DJ58+HD58+KX58+OR58</f>
        <v>0</v>
      </c>
      <c r="AJ58" s="302">
        <f t="shared" ref="AJ58:AJ66" si="786">DK58+HE58+KY58+OS58</f>
        <v>0</v>
      </c>
      <c r="AK58" s="302">
        <f t="shared" ref="AK58:AK66" si="787">DL58+HF58+KZ58+OT58</f>
        <v>0</v>
      </c>
      <c r="AL58" s="302">
        <f t="shared" ref="AL58:AL66" si="788">DM58+HG58+LA58+OU58</f>
        <v>0</v>
      </c>
      <c r="AM58" s="302">
        <f t="shared" ref="AM58:AM66" si="789">DN58+HH58+LB58+OV58</f>
        <v>0</v>
      </c>
      <c r="AN58" s="305"/>
      <c r="AO58" s="302">
        <f t="shared" ref="AO58:AO66" si="790">DP58+HJ58+LD58+OX58</f>
        <v>0</v>
      </c>
      <c r="AP58" s="302">
        <f t="shared" ref="AP58:AP66" si="791">DQ58+HK58+LE58+OY58</f>
        <v>0</v>
      </c>
      <c r="AQ58" s="302">
        <f t="shared" ref="AQ58:AQ66" si="792">DR58+HL58+LF58+OZ58</f>
        <v>0</v>
      </c>
      <c r="AR58" s="302">
        <f t="shared" ref="AR58:AR66" si="793">DS58+HM58+LG58+PA58</f>
        <v>0</v>
      </c>
      <c r="AS58" s="302">
        <f t="shared" ref="AS58:AS66" si="794">DT58+HN58+LH58+PB58</f>
        <v>0</v>
      </c>
      <c r="AT58" s="230"/>
      <c r="AU58" s="279">
        <v>2.5000000000000001E-2</v>
      </c>
      <c r="AV58" s="269"/>
      <c r="AW58" s="302">
        <f t="shared" ref="AW58:AW66" si="795">$AW$56/$AU$56*AU58</f>
        <v>0.24096250000000002</v>
      </c>
      <c r="AX58" s="302">
        <f t="shared" si="633"/>
        <v>0.24096250000000002</v>
      </c>
      <c r="AY58" s="303">
        <f t="shared" ref="AY58:AY66" si="796">IFERROR(IF(BL58=100%,$AW58,0),0)</f>
        <v>0</v>
      </c>
      <c r="AZ58" s="304">
        <f t="shared" ref="AZ58:AZ66" si="797">IFERROR(IF(AND((BL58+BM58)=100%,BL58&lt;1),$AW58,0),0)</f>
        <v>0.24096250000000002</v>
      </c>
      <c r="BA58" s="304">
        <f t="shared" si="634"/>
        <v>0.24096250000000002</v>
      </c>
      <c r="BB58" s="304">
        <f t="shared" si="635"/>
        <v>0</v>
      </c>
      <c r="BC58" s="304">
        <f t="shared" si="636"/>
        <v>0</v>
      </c>
      <c r="BD58" s="304">
        <f t="shared" si="637"/>
        <v>0</v>
      </c>
      <c r="BE58" s="305"/>
      <c r="BF58" s="304">
        <f t="shared" si="638"/>
        <v>0.24096250000000002</v>
      </c>
      <c r="BG58" s="304">
        <f t="shared" si="639"/>
        <v>0</v>
      </c>
      <c r="BH58" s="304">
        <f t="shared" ref="BH58:BH66" si="798">IFERROR(IF(AND((BQ58+BY58+BZ58)=BP58,AY58=0,BG58=0),$AW58,0),0)</f>
        <v>0.24096250000000002</v>
      </c>
      <c r="BI58" s="304">
        <f t="shared" ref="BI58:BI66" si="799">IFERROR(IF(AND((BQ58+BY58+BZ58+CA58)=BP58,AY58=0,BG58=0,BH58=0),$AW58,0),0)</f>
        <v>0</v>
      </c>
      <c r="BJ58" s="304">
        <f t="shared" si="640"/>
        <v>0</v>
      </c>
      <c r="BK58" s="216"/>
      <c r="BL58" s="331">
        <f t="shared" si="641"/>
        <v>0</v>
      </c>
      <c r="BM58" s="331">
        <f t="shared" si="642"/>
        <v>1</v>
      </c>
      <c r="BN58" s="331">
        <f t="shared" si="643"/>
        <v>1</v>
      </c>
      <c r="BO58" s="275"/>
      <c r="BP58" s="436">
        <f>COUNTIF('AR | Drawing List'!$H:$H,$B58)</f>
        <v>1</v>
      </c>
      <c r="BQ58" s="437">
        <f>COUNTIFS('AR | Drawing List'!$H:$H,$B58,INDEX('AR | Drawing List'!$A:$AT,,MATCH('Design Fee'!BQ$8,'AR | Drawing List'!$A$1:$AT$1,0)),1)</f>
        <v>0</v>
      </c>
      <c r="BR58" s="437">
        <f>COUNTIFS('AR | Drawing List'!$H:$H,$B58,INDEX('AR | Drawing List'!$K:$AT,,MATCH('Design Fee'!BR$8,'AR | Drawing List'!$K$1:$AT$1,0)),1)</f>
        <v>1</v>
      </c>
      <c r="BS58" s="437">
        <f>COUNTIFS('AR | Drawing List'!$H:$H,$B58,INDEX('AR | Drawing List'!$K:$AT,,MATCH('Design Fee'!BS$8,'AR | Drawing List'!$K$1:$AT$1,0)),1)</f>
        <v>1</v>
      </c>
      <c r="BT58" s="437">
        <f>COUNTIFS('AR | Drawing List'!$H:$H,$B58,INDEX('AR | Drawing List'!$K:$AT,,MATCH('Design Fee'!BT$8,'AR | Drawing List'!$K$1:$AT$1,0)),1)</f>
        <v>0</v>
      </c>
      <c r="BU58" s="437">
        <f>COUNTIFS('AR | Drawing List'!$H:$H,$B58,INDEX('AR | Drawing List'!$K:$AT,,MATCH('Design Fee'!BU$8,'AR | Drawing List'!$K$1:$AT$1,0)),1)</f>
        <v>0</v>
      </c>
      <c r="BV58" s="437">
        <f>COUNTIFS('AR | Drawing List'!$H:$H,$B58,INDEX('AR | Drawing List'!$K:$AT,,MATCH('Design Fee'!BV$8,'AR | Drawing List'!$K$1:$AT$1,0)),1)</f>
        <v>0</v>
      </c>
      <c r="BW58" s="245"/>
      <c r="BX58" s="437">
        <f>COUNTIFS('AR | Drawing List'!$H:$H,$B58,INDEX('AR | Drawing List'!$K:$AT,,MATCH('Design Fee'!BX$8,'AR | Drawing List'!$K$1:$AT$1,0)),1)</f>
        <v>1</v>
      </c>
      <c r="BY58" s="437">
        <f>COUNTIFS('AR | Drawing List'!$H:$H,$B58,INDEX('AR | Drawing List'!$K:$AT,,MATCH('Design Fee'!BY$8,'AR | Drawing List'!$K$1:$AT$1,0)),1)</f>
        <v>0</v>
      </c>
      <c r="BZ58" s="437">
        <f>COUNTIFS('AR | Drawing List'!$H:$H,$B58,INDEX('AR | Drawing List'!$K:$AT,,MATCH('Design Fee'!BZ$8,'AR | Drawing List'!$K$1:$AT$1,0)),1)</f>
        <v>1</v>
      </c>
      <c r="CA58" s="437">
        <f>COUNTIFS('AR | Drawing List'!$H:$H,$B58,INDEX('AR | Drawing List'!$K:$AT,,MATCH('Design Fee'!CA$8,'AR | Drawing List'!$K$1:$AT$1,0)),1)</f>
        <v>0</v>
      </c>
      <c r="CB58" s="437">
        <f>COUNTIFS('AR | Drawing List'!$H:$H,$B58,INDEX('AR | Drawing List'!$K:$AT,,MATCH('Design Fee'!CB$8,'AR | Drawing List'!$K$1:$AT$1,0)),1)</f>
        <v>0</v>
      </c>
      <c r="CC58" s="254"/>
      <c r="CD58" s="365"/>
      <c r="CE58" s="366">
        <f t="shared" ref="CE58:CE66" si="800">IFERROR(IF(AND((CQ58+CR58)=100%,CQ58&lt;1),$AW58,0),0)</f>
        <v>0</v>
      </c>
      <c r="CF58" s="366">
        <f t="shared" si="644"/>
        <v>0</v>
      </c>
      <c r="CG58" s="366">
        <f t="shared" si="645"/>
        <v>0</v>
      </c>
      <c r="CH58" s="366">
        <f t="shared" si="646"/>
        <v>0</v>
      </c>
      <c r="CI58" s="366">
        <f t="shared" si="647"/>
        <v>0</v>
      </c>
      <c r="CJ58" s="291"/>
      <c r="CK58" s="366">
        <f t="shared" si="648"/>
        <v>0</v>
      </c>
      <c r="CL58" s="366">
        <f t="shared" si="649"/>
        <v>0</v>
      </c>
      <c r="CM58" s="366">
        <f t="shared" ref="CM58:CM66" si="801">IFERROR(IF(AND((CV58+DD58+DE58)=CU58,CD58=0,CL58=0),$AW58,0),0)</f>
        <v>0</v>
      </c>
      <c r="CN58" s="366">
        <f t="shared" ref="CN58:CN66" si="802">IFERROR(IF(AND((CV58+DD58+DE58+DF58)=CU58,CD58=0,CL58=0,CM58=0),$AW58,0),0)</f>
        <v>0</v>
      </c>
      <c r="CO58" s="366">
        <f t="shared" si="650"/>
        <v>0</v>
      </c>
      <c r="CP58" s="230"/>
      <c r="CQ58" s="331">
        <f t="shared" si="651"/>
        <v>0</v>
      </c>
      <c r="CR58" s="331">
        <f t="shared" si="652"/>
        <v>0</v>
      </c>
      <c r="CS58" s="331">
        <f t="shared" ref="CS58:CS66" si="803">IFERROR(DC58/CU58,0)</f>
        <v>0</v>
      </c>
      <c r="CT58" s="275"/>
      <c r="CU58" s="436">
        <f>COUNTIF('AR | Drawing List'!$H:$H,$B58)</f>
        <v>1</v>
      </c>
      <c r="CV58" s="437">
        <f>COUNTIFS('AR | Drawing List'!$H:$H,$B58,INDEX('AR | Drawing List'!$A:$AT,,MATCH('Design Fee'!CV$8,'AR | Drawing List'!$A$1:$AT$1,0)),"&gt;="&amp;"1")</f>
        <v>0</v>
      </c>
      <c r="CW58" s="437">
        <f>COUNTIFS('AR | Drawing List'!$H:$H,$B58,INDEX('AR | Drawing List'!$K:$AT,,MATCH('Design Fee'!CW$8,'AR | Drawing List'!$K$1:$AT$1,0)),1)</f>
        <v>0</v>
      </c>
      <c r="CX58" s="437">
        <f>COUNTIFS('AR | Drawing List'!$H:$H,$B58,INDEX('AR | Drawing List'!$K:$AT,,MATCH('Design Fee'!CX$8,'AR | Drawing List'!$K$1:$AT$1,0)),1)</f>
        <v>0</v>
      </c>
      <c r="CY58" s="437">
        <f>COUNTIFS('AR | Drawing List'!$H:$H,$B58,INDEX('AR | Drawing List'!$K:$AT,,MATCH('Design Fee'!CY$8,'AR | Drawing List'!$K$1:$AT$1,0)),1)</f>
        <v>0</v>
      </c>
      <c r="CZ58" s="437">
        <f>COUNTIFS('AR | Drawing List'!$H:$H,$B58,INDEX('AR | Drawing List'!$K:$AT,,MATCH('Design Fee'!CZ$8,'AR | Drawing List'!$K$1:$AT$1,0)),1)</f>
        <v>0</v>
      </c>
      <c r="DA58" s="437">
        <f>COUNTIFS('AR | Drawing List'!$H:$H,$B58,INDEX('AR | Drawing List'!$K:$AT,,MATCH('Design Fee'!DA$8,'AR | Drawing List'!$K$1:$AT$1,0)),1)</f>
        <v>0</v>
      </c>
      <c r="DB58" s="245"/>
      <c r="DC58" s="437">
        <f>COUNTIFS('AR | Drawing List'!$H:$H,$B58,INDEX('AR | Drawing List'!$K:$AT,,MATCH('Design Fee'!DC$8,'AR | Drawing List'!$K$1:$AT$1,0)),1)</f>
        <v>0</v>
      </c>
      <c r="DD58" s="437">
        <f>COUNTIFS('AR | Drawing List'!$H:$H,$B58,INDEX('AR | Drawing List'!$K:$AT,,MATCH('Design Fee'!DD$8,'AR | Drawing List'!$K$1:$AT$1,0)),1)</f>
        <v>0</v>
      </c>
      <c r="DE58" s="437">
        <f>COUNTIFS('AR | Drawing List'!$H:$H,$B58,INDEX('AR | Drawing List'!$K:$AT,,MATCH('Design Fee'!DE$8,'AR | Drawing List'!$K$1:$AT$1,0)),1)</f>
        <v>0</v>
      </c>
      <c r="DF58" s="437">
        <f>COUNTIFS('AR | Drawing List'!$H:$H,$B58,INDEX('AR | Drawing List'!$K:$AT,,MATCH('Design Fee'!DF$8,'AR | Drawing List'!$K$1:$AT$1,0)),1)</f>
        <v>0</v>
      </c>
      <c r="DG58" s="437">
        <f>COUNTIFS('AR | Drawing List'!$H:$H,$B58,INDEX('AR | Drawing List'!$K:$AT,,MATCH('Design Fee'!DG$8,'AR | Drawing List'!$K$1:$AT$1,0)),1)</f>
        <v>0</v>
      </c>
      <c r="DI58" s="365"/>
      <c r="DJ58" s="366">
        <f t="shared" ref="DJ58:DJ66" si="804">IFERROR(IF(AND((DV58+DW58)=100%,DV58&lt;1),$AW58,0),0)</f>
        <v>0</v>
      </c>
      <c r="DK58" s="366">
        <f t="shared" si="653"/>
        <v>0</v>
      </c>
      <c r="DL58" s="366">
        <f t="shared" si="654"/>
        <v>0</v>
      </c>
      <c r="DM58" s="366">
        <f t="shared" si="655"/>
        <v>0</v>
      </c>
      <c r="DN58" s="366">
        <f t="shared" si="656"/>
        <v>0</v>
      </c>
      <c r="DO58" s="291"/>
      <c r="DP58" s="366">
        <f t="shared" si="657"/>
        <v>0</v>
      </c>
      <c r="DQ58" s="366">
        <f t="shared" si="658"/>
        <v>0</v>
      </c>
      <c r="DR58" s="366">
        <f t="shared" ref="DR58:DR66" si="805">IFERROR(IF(AND((EA58+EI58+EJ58)=DZ58,DI58=0,DQ58=0),$AW58,0),0)</f>
        <v>0</v>
      </c>
      <c r="DS58" s="366">
        <f t="shared" ref="DS58:DS66" si="806">IFERROR(IF(AND((EA58+EI58+EJ58+EK58)=DZ58,DI58=0,DQ58=0,DR58=0),$AW58,0),0)</f>
        <v>0</v>
      </c>
      <c r="DT58" s="366">
        <f t="shared" si="659"/>
        <v>0</v>
      </c>
      <c r="DU58" s="230"/>
      <c r="DV58" s="331">
        <f t="shared" si="660"/>
        <v>0</v>
      </c>
      <c r="DW58" s="331">
        <f t="shared" si="661"/>
        <v>0</v>
      </c>
      <c r="DX58" s="331">
        <f t="shared" ref="DX58:DX66" si="807">IFERROR(EH58/DZ58,0)</f>
        <v>0</v>
      </c>
      <c r="DY58" s="275"/>
      <c r="DZ58" s="436">
        <f>COUNTIF('AR | Drawing List'!$H:$H,$B58)</f>
        <v>1</v>
      </c>
      <c r="EA58" s="437">
        <f>COUNTIFS('AR | Drawing List'!$H:$H,$B58,INDEX('AR | Drawing List'!$A:$AT,,MATCH('Design Fee'!EA$8,'AR | Drawing List'!$A$1:$AT$1,0)),"&gt;="&amp;"1")</f>
        <v>0</v>
      </c>
      <c r="EB58" s="437">
        <f>COUNTIFS('AR | Drawing List'!$H:$H,$B58,INDEX('AR | Drawing List'!$K:$AT,,MATCH('Design Fee'!EB$8,'AR | Drawing List'!$K$1:$AT$1,0)),1)</f>
        <v>0</v>
      </c>
      <c r="EC58" s="437">
        <f>COUNTIFS('AR | Drawing List'!$H:$H,$B58,INDEX('AR | Drawing List'!$K:$AT,,MATCH('Design Fee'!EC$8,'AR | Drawing List'!$K$1:$AT$1,0)),1)</f>
        <v>0</v>
      </c>
      <c r="ED58" s="437">
        <f>COUNTIFS('AR | Drawing List'!$H:$H,$B58,INDEX('AR | Drawing List'!$K:$AT,,MATCH('Design Fee'!ED$8,'AR | Drawing List'!$K$1:$AT$1,0)),1)</f>
        <v>0</v>
      </c>
      <c r="EE58" s="437">
        <f>COUNTIFS('AR | Drawing List'!$H:$H,$B58,INDEX('AR | Drawing List'!$K:$AT,,MATCH('Design Fee'!EE$8,'AR | Drawing List'!$K$1:$AT$1,0)),1)</f>
        <v>0</v>
      </c>
      <c r="EF58" s="437">
        <f>COUNTIFS('AR | Drawing List'!$H:$H,$B58,INDEX('AR | Drawing List'!$K:$AT,,MATCH('Design Fee'!EF$8,'AR | Drawing List'!$K$1:$AT$1,0)),1)</f>
        <v>0</v>
      </c>
      <c r="EG58" s="245"/>
      <c r="EH58" s="437">
        <f>COUNTIFS('AR | Drawing List'!$H:$H,$B58,INDEX('AR | Drawing List'!$K:$AT,,MATCH('Design Fee'!EH$8,'AR | Drawing List'!$K$1:$AT$1,0)),1)</f>
        <v>0</v>
      </c>
      <c r="EI58" s="437">
        <f>COUNTIFS('AR | Drawing List'!$H:$H,$B58,INDEX('AR | Drawing List'!$K:$AT,,MATCH('Design Fee'!EI$8,'AR | Drawing List'!$K$1:$AT$1,0)),1)</f>
        <v>0</v>
      </c>
      <c r="EJ58" s="437">
        <f>COUNTIFS('AR | Drawing List'!$H:$H,$B58,INDEX('AR | Drawing List'!$K:$AT,,MATCH('Design Fee'!EJ$8,'AR | Drawing List'!$K$1:$AT$1,0)),1)</f>
        <v>0</v>
      </c>
      <c r="EK58" s="437">
        <f>COUNTIFS('AR | Drawing List'!$H:$H,$B58,INDEX('AR | Drawing List'!$K:$AT,,MATCH('Design Fee'!EK$8,'AR | Drawing List'!$K$1:$AT$1,0)),1)</f>
        <v>0</v>
      </c>
      <c r="EL58" s="437">
        <f>COUNTIFS('AR | Drawing List'!$H:$H,$B58,INDEX('AR | Drawing List'!$K:$AT,,MATCH('Design Fee'!EL$8,'AR | Drawing List'!$K$1:$AT$1,0)),1)</f>
        <v>0</v>
      </c>
      <c r="EO58" s="286">
        <v>0.1</v>
      </c>
      <c r="EP58" s="269"/>
      <c r="EQ58" s="302">
        <f t="shared" ref="EQ58:EQ66" si="808">$EQ$56/$EO$56*EO58</f>
        <v>0.39820200000000006</v>
      </c>
      <c r="ER58" s="302">
        <f t="shared" si="576"/>
        <v>0</v>
      </c>
      <c r="ES58" s="303">
        <f t="shared" si="662"/>
        <v>0</v>
      </c>
      <c r="ET58" s="304">
        <f t="shared" si="663"/>
        <v>0.39820200000000006</v>
      </c>
      <c r="EU58" s="304">
        <f t="shared" si="664"/>
        <v>0</v>
      </c>
      <c r="EV58" s="304">
        <f t="shared" si="665"/>
        <v>0</v>
      </c>
      <c r="EW58" s="304">
        <f t="shared" si="666"/>
        <v>0.39820200000000006</v>
      </c>
      <c r="EX58" s="304">
        <f t="shared" si="667"/>
        <v>0</v>
      </c>
      <c r="EY58" s="305"/>
      <c r="EZ58" s="304">
        <f t="shared" si="668"/>
        <v>0</v>
      </c>
      <c r="FA58" s="304">
        <f t="shared" si="669"/>
        <v>0</v>
      </c>
      <c r="FB58" s="304">
        <f t="shared" si="670"/>
        <v>0</v>
      </c>
      <c r="FC58" s="304">
        <f t="shared" si="671"/>
        <v>0</v>
      </c>
      <c r="FD58" s="304">
        <f t="shared" si="672"/>
        <v>0</v>
      </c>
      <c r="FE58" s="216"/>
      <c r="FF58" s="331">
        <f t="shared" si="673"/>
        <v>0</v>
      </c>
      <c r="FG58" s="331">
        <f t="shared" si="674"/>
        <v>1</v>
      </c>
      <c r="FH58" s="331">
        <f t="shared" ref="FH58:FH66" si="809">IFERROR(FR58/FJ58,0)</f>
        <v>0.70588235294117652</v>
      </c>
      <c r="FJ58" s="363">
        <f>COUNTIF('ST | Drawing List'!$H:$H,$B58)</f>
        <v>17</v>
      </c>
      <c r="FK58" s="238">
        <f>COUNTIFS('ST | Drawing List'!$H:$H,$B58,INDEX('ST | Drawing List'!$A:$AT,,MATCH('[13]Design Fee'!FK$8,'ST | Drawing List'!$A$1:$AT$1,0)),1)</f>
        <v>0</v>
      </c>
      <c r="FL58" s="238">
        <f>COUNTIFS('ST | Drawing List'!$H:$H,$B58,INDEX('ST | Drawing List'!$K:$AT,,MATCH('[13]Design Fee'!FL$8,'ST | Drawing List'!$K$1:$AT$1,0)),1)</f>
        <v>17</v>
      </c>
      <c r="FM58" s="238">
        <f>COUNTIFS('ST | Drawing List'!$H:$H,$B58,INDEX('ST | Drawing List'!$K:$AT,,MATCH('[13]Design Fee'!FM$8,'ST | Drawing List'!$K$1:$AT$1,0)),1)</f>
        <v>10</v>
      </c>
      <c r="FN58" s="238">
        <f>COUNTIFS('ST | Drawing List'!$H:$H,$B58,INDEX('ST | Drawing List'!$K:$AT,,MATCH('[13]Design Fee'!FN$8,'ST | Drawing List'!$K$1:$AT$1,0)),1)</f>
        <v>0</v>
      </c>
      <c r="FO58" s="238">
        <f>COUNTIFS('ST | Drawing List'!$H:$H,$B58,INDEX('ST | Drawing List'!$K:$AT,,MATCH('[13]Design Fee'!FO$8,'ST | Drawing List'!$K$1:$AT$1,0)),1)</f>
        <v>7</v>
      </c>
      <c r="FP58" s="238">
        <f>COUNTIFS('ST | Drawing List'!$H:$H,$B58,INDEX('ST | Drawing List'!$K:$AT,,MATCH('[13]Design Fee'!FP$8,'ST | Drawing List'!$K$1:$AT$1,0)),1)</f>
        <v>0</v>
      </c>
      <c r="FQ58" s="245"/>
      <c r="FR58" s="238">
        <f>COUNTIFS('ST | Drawing List'!$H:$H,$B58,INDEX('ST | Drawing List'!$K:$AT,,MATCH('[13]Design Fee'!FR$8,'ST | Drawing List'!$K$1:$AT$1,0)),1)</f>
        <v>12</v>
      </c>
      <c r="FS58" s="238">
        <f>COUNTIFS('ST | Drawing List'!$H:$H,$B58,INDEX('ST | Drawing List'!$K:$AT,,MATCH('[13]Design Fee'!FS$8,'ST | Drawing List'!$K$1:$AT$1,0)),1)</f>
        <v>10</v>
      </c>
      <c r="FT58" s="238">
        <f>COUNTIFS('ST | Drawing List'!$H:$H,$B58,INDEX('ST | Drawing List'!$K:$AT,,MATCH('[13]Design Fee'!FT$8,'ST | Drawing List'!$K$1:$AT$1,0)),1)</f>
        <v>0</v>
      </c>
      <c r="FU58" s="238">
        <f>COUNTIFS('ST | Drawing List'!$H:$H,$B58,INDEX('ST | Drawing List'!$K:$AT,,MATCH('[13]Design Fee'!FU$8,'ST | Drawing List'!$K$1:$AT$1,0)),1)</f>
        <v>0</v>
      </c>
      <c r="FV58" s="238">
        <f>COUNTIFS('ST | Drawing List'!$H:$H,$B58,INDEX('ST | Drawing List'!$K:$AT,,MATCH('[13]Design Fee'!FV$8,'ST | Drawing List'!$K$1:$AT$1,0)),1)</f>
        <v>2</v>
      </c>
      <c r="FW58" s="254"/>
      <c r="FX58" s="365"/>
      <c r="FY58" s="366">
        <f t="shared" si="675"/>
        <v>0</v>
      </c>
      <c r="FZ58" s="366">
        <f t="shared" si="676"/>
        <v>0</v>
      </c>
      <c r="GA58" s="366">
        <f t="shared" si="677"/>
        <v>0</v>
      </c>
      <c r="GB58" s="366">
        <f t="shared" si="678"/>
        <v>0</v>
      </c>
      <c r="GC58" s="366">
        <f t="shared" si="679"/>
        <v>0</v>
      </c>
      <c r="GD58" s="291"/>
      <c r="GE58" s="366">
        <f t="shared" si="680"/>
        <v>0</v>
      </c>
      <c r="GF58" s="366">
        <f t="shared" si="681"/>
        <v>0</v>
      </c>
      <c r="GG58" s="366">
        <f t="shared" si="682"/>
        <v>0</v>
      </c>
      <c r="GH58" s="366">
        <f t="shared" si="683"/>
        <v>0</v>
      </c>
      <c r="GI58" s="366">
        <f t="shared" si="684"/>
        <v>0</v>
      </c>
      <c r="GJ58" s="230"/>
      <c r="GK58" s="367">
        <f t="shared" si="685"/>
        <v>0</v>
      </c>
      <c r="GL58" s="367">
        <f t="shared" si="686"/>
        <v>0</v>
      </c>
      <c r="GM58" s="367">
        <f t="shared" ref="GM58:GM66" si="810">IFERROR(GW58/GO58,0)</f>
        <v>0</v>
      </c>
      <c r="GN58" s="275"/>
      <c r="GO58" s="363">
        <f>COUNTIF('ST | Drawing List'!$H:$H,$B58)</f>
        <v>17</v>
      </c>
      <c r="GP58" s="238">
        <f>COUNTIFS('ST | Drawing List'!$H:$H,$B58,INDEX('ST | Drawing List'!$A:$AT,,MATCH('[13]Design Fee'!GP$8,'ST | Drawing List'!$A$1:$AT$1,0)),1)</f>
        <v>0</v>
      </c>
      <c r="GQ58" s="238">
        <f>COUNTIFS('ST | Drawing List'!$H:$H,$B58,INDEX('ST | Drawing List'!$K:$AT,,MATCH('[13]Design Fee'!GQ$8,'ST | Drawing List'!$K$1:$AT$1,0)),1)</f>
        <v>0</v>
      </c>
      <c r="GR58" s="238">
        <f>COUNTIFS('ST | Drawing List'!$H:$H,$B58,INDEX('ST | Drawing List'!$K:$AT,,MATCH('[13]Design Fee'!GR$8,'ST | Drawing List'!$K$1:$AT$1,0)),1)</f>
        <v>0</v>
      </c>
      <c r="GS58" s="238">
        <f>COUNTIFS('ST | Drawing List'!$H:$H,$B58,INDEX('ST | Drawing List'!$K:$AT,,MATCH('[13]Design Fee'!GS$8,'ST | Drawing List'!$K$1:$AT$1,0)),1)</f>
        <v>0</v>
      </c>
      <c r="GT58" s="238">
        <f>COUNTIFS('ST | Drawing List'!$H:$H,$B58,INDEX('ST | Drawing List'!$K:$AT,,MATCH('[13]Design Fee'!GT$8,'ST | Drawing List'!$K$1:$AT$1,0)),1)</f>
        <v>0</v>
      </c>
      <c r="GU58" s="238">
        <f>COUNTIFS('ST | Drawing List'!$H:$H,$B58,INDEX('ST | Drawing List'!$K:$AT,,MATCH('[13]Design Fee'!GU$8,'ST | Drawing List'!$K$1:$AT$1,0)),1)</f>
        <v>0</v>
      </c>
      <c r="GV58" s="245"/>
      <c r="GW58" s="238">
        <f>COUNTIFS('ST | Drawing List'!$H:$H,$B58,INDEX('ST | Drawing List'!$K:$AT,,MATCH('[13]Design Fee'!GW$8,'ST | Drawing List'!$K$1:$AT$1,0)),1)</f>
        <v>0</v>
      </c>
      <c r="GX58" s="238">
        <f>COUNTIFS('ST | Drawing List'!$H:$H,$B58,INDEX('ST | Drawing List'!$K:$AT,,MATCH('[13]Design Fee'!GX$8,'ST | Drawing List'!$K$1:$AT$1,0)),1)</f>
        <v>0</v>
      </c>
      <c r="GY58" s="238">
        <f>COUNTIFS('ST | Drawing List'!$H:$H,$B58,INDEX('ST | Drawing List'!$K:$AT,,MATCH('[13]Design Fee'!GY$8,'ST | Drawing List'!$K$1:$AT$1,0)),1)</f>
        <v>0</v>
      </c>
      <c r="GZ58" s="238">
        <f>COUNTIFS('ST | Drawing List'!$H:$H,$B58,INDEX('ST | Drawing List'!$K:$AT,,MATCH('[13]Design Fee'!GZ$8,'ST | Drawing List'!$K$1:$AT$1,0)),1)</f>
        <v>0</v>
      </c>
      <c r="HA58" s="238">
        <f>COUNTIFS('ST | Drawing List'!$H:$H,$B58,INDEX('ST | Drawing List'!$K:$AT,,MATCH('[13]Design Fee'!HA$8,'ST | Drawing List'!$K$1:$AT$1,0)),1)</f>
        <v>0</v>
      </c>
      <c r="HC58" s="365"/>
      <c r="HD58" s="366">
        <f t="shared" si="687"/>
        <v>0</v>
      </c>
      <c r="HE58" s="366">
        <f t="shared" si="688"/>
        <v>0</v>
      </c>
      <c r="HF58" s="366">
        <f t="shared" si="689"/>
        <v>0</v>
      </c>
      <c r="HG58" s="366">
        <f t="shared" si="690"/>
        <v>0</v>
      </c>
      <c r="HH58" s="366">
        <f t="shared" si="691"/>
        <v>0</v>
      </c>
      <c r="HI58" s="291"/>
      <c r="HJ58" s="366">
        <f t="shared" si="692"/>
        <v>0</v>
      </c>
      <c r="HK58" s="366">
        <f t="shared" si="693"/>
        <v>0</v>
      </c>
      <c r="HL58" s="366">
        <f t="shared" si="694"/>
        <v>0</v>
      </c>
      <c r="HM58" s="366">
        <f t="shared" si="695"/>
        <v>0</v>
      </c>
      <c r="HN58" s="366">
        <f t="shared" si="696"/>
        <v>0</v>
      </c>
      <c r="HO58" s="230"/>
      <c r="HP58" s="367">
        <f t="shared" si="697"/>
        <v>0</v>
      </c>
      <c r="HQ58" s="367">
        <f t="shared" si="698"/>
        <v>0</v>
      </c>
      <c r="HR58" s="367">
        <f t="shared" ref="HR58:HR66" si="811">IFERROR(IB58/HT58,0)</f>
        <v>0</v>
      </c>
      <c r="HS58" s="275"/>
      <c r="HT58" s="363">
        <f>COUNTIF('ST | Drawing List'!$H:$H,$B58)</f>
        <v>17</v>
      </c>
      <c r="HU58" s="238">
        <f>COUNTIFS('ST | Drawing List'!$H:$H,$B58,INDEX('ST | Drawing List'!$A:$AT,,MATCH('[13]Design Fee'!HU$8,'ST | Drawing List'!$A$1:$AT$1,0)),1)</f>
        <v>0</v>
      </c>
      <c r="HV58" s="238">
        <f>COUNTIFS('ST | Drawing List'!$H:$H,$B58,INDEX('ST | Drawing List'!$K:$AT,,MATCH('[13]Design Fee'!HV$8,'ST | Drawing List'!$K$1:$AT$1,0)),1)</f>
        <v>0</v>
      </c>
      <c r="HW58" s="238">
        <f>COUNTIFS('ST | Drawing List'!$H:$H,$B58,INDEX('ST | Drawing List'!$K:$AT,,MATCH('[13]Design Fee'!HW$8,'ST | Drawing List'!$K$1:$AT$1,0)),1)</f>
        <v>0</v>
      </c>
      <c r="HX58" s="238">
        <f>COUNTIFS('ST | Drawing List'!$H:$H,$B58,INDEX('ST | Drawing List'!$K:$AT,,MATCH('[13]Design Fee'!HX$8,'ST | Drawing List'!$K$1:$AT$1,0)),1)</f>
        <v>0</v>
      </c>
      <c r="HY58" s="238">
        <f>COUNTIFS('ST | Drawing List'!$H:$H,$B58,INDEX('ST | Drawing List'!$K:$AT,,MATCH('[13]Design Fee'!HY$8,'ST | Drawing List'!$K$1:$AT$1,0)),1)</f>
        <v>0</v>
      </c>
      <c r="HZ58" s="238">
        <f>COUNTIFS('ST | Drawing List'!$H:$H,$B58,INDEX('ST | Drawing List'!$K:$AT,,MATCH('[13]Design Fee'!HZ$8,'ST | Drawing List'!$K$1:$AT$1,0)),1)</f>
        <v>0</v>
      </c>
      <c r="IA58" s="245"/>
      <c r="IB58" s="238">
        <f>COUNTIFS('ST | Drawing List'!$H:$H,$B58,INDEX('ST | Drawing List'!$K:$AT,,MATCH('[13]Design Fee'!IB$8,'ST | Drawing List'!$K$1:$AT$1,0)),1)</f>
        <v>0</v>
      </c>
      <c r="IC58" s="238">
        <f>COUNTIFS('ST | Drawing List'!$H:$H,$B58,INDEX('ST | Drawing List'!$K:$AT,,MATCH('[13]Design Fee'!IC$8,'ST | Drawing List'!$K$1:$AT$1,0)),1)</f>
        <v>0</v>
      </c>
      <c r="ID58" s="238">
        <f>COUNTIFS('ST | Drawing List'!$H:$H,$B58,INDEX('ST | Drawing List'!$K:$AT,,MATCH('[13]Design Fee'!ID$8,'ST | Drawing List'!$K$1:$AT$1,0)),1)</f>
        <v>0</v>
      </c>
      <c r="IE58" s="238">
        <f>COUNTIFS('ST | Drawing List'!$H:$H,$B58,INDEX('ST | Drawing List'!$K:$AT,,MATCH('[13]Design Fee'!IE$8,'ST | Drawing List'!$K$1:$AT$1,0)),1)</f>
        <v>0</v>
      </c>
      <c r="IF58" s="238">
        <f>COUNTIFS('ST | Drawing List'!$H:$H,$B58,INDEX('ST | Drawing List'!$K:$AT,,MATCH('[13]Design Fee'!IF$8,'ST | Drawing List'!$K$1:$AT$1,0)),1)</f>
        <v>0</v>
      </c>
      <c r="II58" s="286">
        <v>0</v>
      </c>
      <c r="IJ58" s="269"/>
      <c r="IK58" s="302">
        <f t="shared" ref="IK58:IK66" si="812">$IK$56/$II$56*II58</f>
        <v>0</v>
      </c>
      <c r="IL58" s="302">
        <f t="shared" si="589"/>
        <v>0</v>
      </c>
      <c r="IM58" s="303">
        <f t="shared" si="699"/>
        <v>0</v>
      </c>
      <c r="IN58" s="304">
        <f t="shared" si="700"/>
        <v>0</v>
      </c>
      <c r="IO58" s="304">
        <f t="shared" si="701"/>
        <v>0</v>
      </c>
      <c r="IP58" s="304">
        <f t="shared" si="702"/>
        <v>0</v>
      </c>
      <c r="IQ58" s="304">
        <f t="shared" si="703"/>
        <v>0</v>
      </c>
      <c r="IR58" s="304">
        <f t="shared" si="704"/>
        <v>0</v>
      </c>
      <c r="IS58" s="305"/>
      <c r="IT58" s="304">
        <f t="shared" si="705"/>
        <v>0</v>
      </c>
      <c r="IU58" s="304">
        <f t="shared" si="706"/>
        <v>0</v>
      </c>
      <c r="IV58" s="304">
        <f t="shared" si="707"/>
        <v>0</v>
      </c>
      <c r="IW58" s="304">
        <f t="shared" si="708"/>
        <v>0</v>
      </c>
      <c r="IX58" s="304">
        <f t="shared" si="709"/>
        <v>0</v>
      </c>
      <c r="IY58" s="230"/>
      <c r="IZ58" s="367">
        <f t="shared" si="710"/>
        <v>0</v>
      </c>
      <c r="JA58" s="367">
        <f t="shared" si="711"/>
        <v>0</v>
      </c>
      <c r="JB58" s="367">
        <f t="shared" ref="JB58:JB66" si="813">IFERROR(JL58/JD58,0)</f>
        <v>0</v>
      </c>
      <c r="JC58" s="275"/>
      <c r="JD58" s="363">
        <f>COUNTIF('MEP | Drawing List'!$H:$H,$B58)</f>
        <v>0</v>
      </c>
      <c r="JE58" s="238">
        <f>COUNTIFS('MEP | Drawing List'!$H:$H,$B58,INDEX('MEP | Drawing List'!$A:$AU,,MATCH('[13]Design Fee'!JE$8,'MEP | Drawing List'!$A$1:$AU$1,0)),1)</f>
        <v>0</v>
      </c>
      <c r="JF58" s="238">
        <f>COUNTIFS('MEP | Drawing List'!$H:$H,$B58,INDEX('MEP | Drawing List'!$K:$AU,,MATCH('[13]Design Fee'!JF$8,'MEP | Drawing List'!$K$1:$AU$1,0)),1)</f>
        <v>0</v>
      </c>
      <c r="JG58" s="238">
        <f>COUNTIFS('MEP | Drawing List'!$H:$H,$B58,INDEX('MEP | Drawing List'!$K:$AU,,MATCH('[13]Design Fee'!JG$8,'MEP | Drawing List'!$K$1:$AU$1,0)),1)</f>
        <v>0</v>
      </c>
      <c r="JH58" s="238">
        <f>COUNTIFS('MEP | Drawing List'!$H:$H,$B58,INDEX('MEP | Drawing List'!$K:$AU,,MATCH('[13]Design Fee'!JH$8,'MEP | Drawing List'!$K$1:$AU$1,0)),1)</f>
        <v>0</v>
      </c>
      <c r="JI58" s="238">
        <f>COUNTIFS('MEP | Drawing List'!$H:$H,$B58,INDEX('MEP | Drawing List'!$K:$AU,,MATCH('[13]Design Fee'!JI$8,'MEP | Drawing List'!$K$1:$AU$1,0)),1)</f>
        <v>0</v>
      </c>
      <c r="JJ58" s="238">
        <f>COUNTIFS('MEP | Drawing List'!$H:$H,$B58,INDEX('MEP | Drawing List'!$K:$AU,,MATCH('[13]Design Fee'!JJ$8,'MEP | Drawing List'!$K$1:$AU$1,0)),1)</f>
        <v>0</v>
      </c>
      <c r="JK58" s="245"/>
      <c r="JL58" s="238">
        <f>COUNTIFS('MEP | Drawing List'!$H:$H,$B58,INDEX('MEP | Drawing List'!$K:$AU,,MATCH('[13]Design Fee'!JL$8,'MEP | Drawing List'!$K$1:$AU$1,0)),1)</f>
        <v>0</v>
      </c>
      <c r="JM58" s="238">
        <f>COUNTIFS('MEP | Drawing List'!$H:$H,$B58,INDEX('MEP | Drawing List'!$K:$AU,,MATCH('[13]Design Fee'!JM$8,'MEP | Drawing List'!$K$1:$AU$1,0)),1)</f>
        <v>0</v>
      </c>
      <c r="JN58" s="238">
        <f>COUNTIFS('MEP | Drawing List'!$H:$H,$B58,INDEX('MEP | Drawing List'!$K:$AU,,MATCH('[13]Design Fee'!JN$8,'MEP | Drawing List'!$K$1:$AU$1,0)),1)</f>
        <v>0</v>
      </c>
      <c r="JO58" s="238">
        <f>COUNTIFS('MEP | Drawing List'!$H:$H,$B58,INDEX('MEP | Drawing List'!$K:$AU,,MATCH('[13]Design Fee'!JO$8,'MEP | Drawing List'!$K$1:$AU$1,0)),1)</f>
        <v>0</v>
      </c>
      <c r="JP58" s="238">
        <f>COUNTIFS('MEP | Drawing List'!$H:$H,$B58,INDEX('MEP | Drawing List'!$K:$AU,,MATCH('[13]Design Fee'!JP$8,'MEP | Drawing List'!$K$1:$AU$1,0)),1)</f>
        <v>0</v>
      </c>
      <c r="JQ58" s="254"/>
      <c r="JR58" s="303"/>
      <c r="JS58" s="304">
        <f t="shared" si="712"/>
        <v>0</v>
      </c>
      <c r="JT58" s="304">
        <f t="shared" si="713"/>
        <v>0</v>
      </c>
      <c r="JU58" s="304">
        <f t="shared" si="714"/>
        <v>0</v>
      </c>
      <c r="JV58" s="304">
        <f t="shared" si="715"/>
        <v>0</v>
      </c>
      <c r="JW58" s="304">
        <f t="shared" si="716"/>
        <v>0</v>
      </c>
      <c r="JX58" s="305"/>
      <c r="JY58" s="304">
        <f t="shared" si="717"/>
        <v>0</v>
      </c>
      <c r="JZ58" s="304">
        <f t="shared" si="718"/>
        <v>0</v>
      </c>
      <c r="KA58" s="304">
        <f t="shared" si="719"/>
        <v>0</v>
      </c>
      <c r="KB58" s="304">
        <f t="shared" si="720"/>
        <v>0</v>
      </c>
      <c r="KC58" s="304">
        <f t="shared" si="721"/>
        <v>0</v>
      </c>
      <c r="KD58" s="230"/>
      <c r="KE58" s="367">
        <f t="shared" si="722"/>
        <v>0</v>
      </c>
      <c r="KF58" s="367">
        <f t="shared" si="723"/>
        <v>0</v>
      </c>
      <c r="KG58" s="367">
        <f t="shared" ref="KG58:KG66" si="814">IFERROR(KQ58/KI58,0)</f>
        <v>0</v>
      </c>
      <c r="KH58" s="275"/>
      <c r="KI58" s="363">
        <f>COUNTIF('MEP | Drawing List'!$H:$H,$B58)</f>
        <v>0</v>
      </c>
      <c r="KJ58" s="238">
        <f>COUNTIFS('MEP | Drawing List'!$H:$H,$B58,INDEX('MEP | Drawing List'!$A:$AU,,MATCH('[13]Design Fee'!KJ$8,'MEP | Drawing List'!$A$1:$AU$1,0)),1)</f>
        <v>0</v>
      </c>
      <c r="KK58" s="238">
        <f>COUNTIFS('MEP | Drawing List'!$H:$H,$B58,INDEX('MEP | Drawing List'!$K:$AU,,MATCH('[13]Design Fee'!KK$8,'MEP | Drawing List'!$K$1:$AU$1,0)),1)</f>
        <v>0</v>
      </c>
      <c r="KL58" s="238">
        <f>COUNTIFS('MEP | Drawing List'!$H:$H,$B58,INDEX('MEP | Drawing List'!$K:$AU,,MATCH('[13]Design Fee'!KL$8,'MEP | Drawing List'!$K$1:$AU$1,0)),1)</f>
        <v>0</v>
      </c>
      <c r="KM58" s="238">
        <f>COUNTIFS('MEP | Drawing List'!$H:$H,$B58,INDEX('MEP | Drawing List'!$K:$AU,,MATCH('[13]Design Fee'!KM$8,'MEP | Drawing List'!$K$1:$AU$1,0)),1)</f>
        <v>0</v>
      </c>
      <c r="KN58" s="238">
        <f>COUNTIFS('MEP | Drawing List'!$H:$H,$B58,INDEX('MEP | Drawing List'!$K:$AU,,MATCH('[13]Design Fee'!KN$8,'MEP | Drawing List'!$K$1:$AU$1,0)),1)</f>
        <v>0</v>
      </c>
      <c r="KO58" s="238">
        <f>COUNTIFS('MEP | Drawing List'!$H:$H,$B58,INDEX('MEP | Drawing List'!$K:$AU,,MATCH('[13]Design Fee'!KO$8,'MEP | Drawing List'!$K$1:$AU$1,0)),1)</f>
        <v>0</v>
      </c>
      <c r="KP58" s="245"/>
      <c r="KQ58" s="238">
        <f>COUNTIFS('MEP | Drawing List'!$H:$H,$B58,INDEX('MEP | Drawing List'!$K:$AU,,MATCH('[13]Design Fee'!KQ$8,'MEP | Drawing List'!$K$1:$AU$1,0)),1)</f>
        <v>0</v>
      </c>
      <c r="KR58" s="238">
        <f>COUNTIFS('MEP | Drawing List'!$H:$H,$B58,INDEX('MEP | Drawing List'!$K:$AU,,MATCH('[13]Design Fee'!KR$8,'MEP | Drawing List'!$K$1:$AU$1,0)),1)</f>
        <v>0</v>
      </c>
      <c r="KS58" s="238">
        <f>COUNTIFS('MEP | Drawing List'!$H:$H,$B58,INDEX('MEP | Drawing List'!$K:$AU,,MATCH('[13]Design Fee'!KS$8,'MEP | Drawing List'!$K$1:$AU$1,0)),1)</f>
        <v>0</v>
      </c>
      <c r="KT58" s="238">
        <f>COUNTIFS('MEP | Drawing List'!$H:$H,$B58,INDEX('MEP | Drawing List'!$K:$AU,,MATCH('[13]Design Fee'!KT$8,'MEP | Drawing List'!$K$1:$AU$1,0)),1)</f>
        <v>0</v>
      </c>
      <c r="KU58" s="238">
        <f>COUNTIFS('MEP | Drawing List'!$H:$H,$B58,INDEX('MEP | Drawing List'!$K:$AU,,MATCH('[13]Design Fee'!KU$8,'MEP | Drawing List'!$K$1:$AU$1,0)),1)</f>
        <v>0</v>
      </c>
      <c r="KW58" s="303"/>
      <c r="KX58" s="304">
        <f t="shared" si="724"/>
        <v>0</v>
      </c>
      <c r="KY58" s="304">
        <f t="shared" si="725"/>
        <v>0</v>
      </c>
      <c r="KZ58" s="304">
        <f t="shared" si="726"/>
        <v>0</v>
      </c>
      <c r="LA58" s="304">
        <f t="shared" si="727"/>
        <v>0</v>
      </c>
      <c r="LB58" s="304">
        <f t="shared" si="728"/>
        <v>0</v>
      </c>
      <c r="LC58" s="305"/>
      <c r="LD58" s="304">
        <f t="shared" si="729"/>
        <v>0</v>
      </c>
      <c r="LE58" s="304">
        <f t="shared" si="730"/>
        <v>0</v>
      </c>
      <c r="LF58" s="304">
        <f t="shared" si="731"/>
        <v>0</v>
      </c>
      <c r="LG58" s="304">
        <f t="shared" si="732"/>
        <v>0</v>
      </c>
      <c r="LH58" s="304">
        <f t="shared" si="733"/>
        <v>0</v>
      </c>
      <c r="LI58" s="230"/>
      <c r="LJ58" s="367">
        <f t="shared" si="734"/>
        <v>0</v>
      </c>
      <c r="LK58" s="367">
        <f t="shared" si="735"/>
        <v>0</v>
      </c>
      <c r="LL58" s="367">
        <f t="shared" ref="LL58:LL66" si="815">IFERROR(LV58/LN58,0)</f>
        <v>0</v>
      </c>
      <c r="LM58" s="275"/>
      <c r="LN58" s="363">
        <f>COUNTIF('MEP | Drawing List'!$H:$H,$B58)</f>
        <v>0</v>
      </c>
      <c r="LO58" s="238">
        <f>COUNTIFS('MEP | Drawing List'!$H:$H,$B58,INDEX('MEP | Drawing List'!$A:$AU,,MATCH('[13]Design Fee'!LO$8,'MEP | Drawing List'!$A$1:$AU$1,0)),1)</f>
        <v>0</v>
      </c>
      <c r="LP58" s="238">
        <f>COUNTIFS('MEP | Drawing List'!$H:$H,$B58,INDEX('MEP | Drawing List'!$K:$AU,,MATCH('[13]Design Fee'!LP$8,'MEP | Drawing List'!$K$1:$AU$1,0)),1)</f>
        <v>0</v>
      </c>
      <c r="LQ58" s="238">
        <f>COUNTIFS('MEP | Drawing List'!$H:$H,$B58,INDEX('MEP | Drawing List'!$K:$AU,,MATCH('[13]Design Fee'!LQ$8,'MEP | Drawing List'!$K$1:$AU$1,0)),1)</f>
        <v>0</v>
      </c>
      <c r="LR58" s="238">
        <f>COUNTIFS('MEP | Drawing List'!$H:$H,$B58,INDEX('MEP | Drawing List'!$K:$AU,,MATCH('[13]Design Fee'!LR$8,'MEP | Drawing List'!$K$1:$AU$1,0)),1)</f>
        <v>0</v>
      </c>
      <c r="LS58" s="238">
        <f>COUNTIFS('MEP | Drawing List'!$H:$H,$B58,INDEX('MEP | Drawing List'!$K:$AU,,MATCH('[13]Design Fee'!LS$8,'MEP | Drawing List'!$K$1:$AU$1,0)),1)</f>
        <v>0</v>
      </c>
      <c r="LT58" s="238">
        <f>COUNTIFS('MEP | Drawing List'!$H:$H,$B58,INDEX('MEP | Drawing List'!$K:$AU,,MATCH('[13]Design Fee'!LT$8,'MEP | Drawing List'!$K$1:$AU$1,0)),1)</f>
        <v>0</v>
      </c>
      <c r="LU58" s="245"/>
      <c r="LV58" s="238">
        <f>COUNTIFS('MEP | Drawing List'!$H:$H,$B58,INDEX('MEP | Drawing List'!$K:$AU,,MATCH('[13]Design Fee'!LV$8,'MEP | Drawing List'!$K$1:$AU$1,0)),1)</f>
        <v>0</v>
      </c>
      <c r="LW58" s="238">
        <f>COUNTIFS('MEP | Drawing List'!$H:$H,$B58,INDEX('MEP | Drawing List'!$K:$AU,,MATCH('[13]Design Fee'!LW$8,'MEP | Drawing List'!$K$1:$AU$1,0)),1)</f>
        <v>0</v>
      </c>
      <c r="LX58" s="238">
        <f>COUNTIFS('MEP | Drawing List'!$H:$H,$B58,INDEX('MEP | Drawing List'!$K:$AU,,MATCH('[13]Design Fee'!LX$8,'MEP | Drawing List'!$K$1:$AU$1,0)),1)</f>
        <v>0</v>
      </c>
      <c r="LY58" s="238">
        <f>COUNTIFS('MEP | Drawing List'!$H:$H,$B58,INDEX('MEP | Drawing List'!$K:$AU,,MATCH('[13]Design Fee'!LY$8,'MEP | Drawing List'!$K$1:$AU$1,0)),1)</f>
        <v>0</v>
      </c>
      <c r="LZ58" s="238">
        <f>COUNTIFS('MEP | Drawing List'!$H:$H,$B58,INDEX('MEP | Drawing List'!$K:$AU,,MATCH('[13]Design Fee'!LZ$8,'MEP | Drawing List'!$K$1:$AU$1,0)),1)</f>
        <v>0</v>
      </c>
      <c r="MC58" s="286">
        <v>0</v>
      </c>
      <c r="MD58" s="269"/>
      <c r="ME58" s="302"/>
      <c r="MF58" s="302">
        <f t="shared" si="602"/>
        <v>0</v>
      </c>
      <c r="MG58" s="303">
        <f t="shared" si="736"/>
        <v>0</v>
      </c>
      <c r="MH58" s="304">
        <f t="shared" si="737"/>
        <v>0</v>
      </c>
      <c r="MI58" s="304">
        <f t="shared" si="738"/>
        <v>0</v>
      </c>
      <c r="MJ58" s="304">
        <f t="shared" si="739"/>
        <v>0</v>
      </c>
      <c r="MK58" s="304">
        <f t="shared" si="740"/>
        <v>0</v>
      </c>
      <c r="ML58" s="304">
        <f t="shared" si="741"/>
        <v>0</v>
      </c>
      <c r="MM58" s="305"/>
      <c r="MN58" s="304">
        <f t="shared" si="742"/>
        <v>0</v>
      </c>
      <c r="MO58" s="304">
        <f t="shared" si="743"/>
        <v>0</v>
      </c>
      <c r="MP58" s="304">
        <f t="shared" si="744"/>
        <v>0</v>
      </c>
      <c r="MQ58" s="304">
        <f t="shared" si="745"/>
        <v>0</v>
      </c>
      <c r="MR58" s="304">
        <f t="shared" si="746"/>
        <v>0</v>
      </c>
      <c r="MS58" s="230"/>
      <c r="MT58" s="367">
        <f t="shared" si="747"/>
        <v>0</v>
      </c>
      <c r="MU58" s="367">
        <f t="shared" si="748"/>
        <v>0</v>
      </c>
      <c r="MV58" s="367">
        <f t="shared" si="749"/>
        <v>0</v>
      </c>
      <c r="MW58" s="275"/>
      <c r="MX58" s="363">
        <f>COUNTIF('LS | Drawing List'!$H:$H,$B58)</f>
        <v>0</v>
      </c>
      <c r="MY58" s="238">
        <f>COUNTIFS('LS | Drawing List'!$H:$H,$B58,INDEX('LS | Drawing List'!$A:$AT,,MATCH('Design Fee'!MY$8,'LS | Drawing List'!$A$1:$AT$1,0)),1)</f>
        <v>0</v>
      </c>
      <c r="MZ58" s="238">
        <f>COUNTIFS('LS | Drawing List'!$H:$H,$B58,INDEX('LS | Drawing List'!$K:$AT,,MATCH('Design Fee'!MZ$8,'LS | Drawing List'!$K$1:$AT$1,0)),1)</f>
        <v>0</v>
      </c>
      <c r="NA58" s="238">
        <f>COUNTIFS('LS | Drawing List'!$H:$H,$B58,INDEX('LS | Drawing List'!$K:$AT,,MATCH('Design Fee'!NA$8,'LS | Drawing List'!$K$1:$AT$1,0)),1)</f>
        <v>0</v>
      </c>
      <c r="NB58" s="238">
        <f>COUNTIFS('LS | Drawing List'!$H:$H,$B58,INDEX('LS | Drawing List'!$K:$AT,,MATCH('Design Fee'!NB$8,'LS | Drawing List'!$K$1:$AT$1,0)),1)</f>
        <v>0</v>
      </c>
      <c r="NC58" s="238">
        <f>COUNTIFS('LS | Drawing List'!$H:$H,$B58,INDEX('LS | Drawing List'!$K:$AT,,MATCH('Design Fee'!NC$8,'LS | Drawing List'!$K$1:$AT$1,0)),1)</f>
        <v>0</v>
      </c>
      <c r="ND58" s="238">
        <f>COUNTIFS('LS | Drawing List'!$H:$H,$B58,INDEX('LS | Drawing List'!$K:$AT,,MATCH('Design Fee'!ND$8,'LS | Drawing List'!$K$1:$AT$1,0)),1)</f>
        <v>0</v>
      </c>
      <c r="NE58" s="245"/>
      <c r="NF58" s="238">
        <f>COUNTIFS('LS | Drawing List'!$H:$H,$B58,INDEX('LS | Drawing List'!$K:$AT,,MATCH('Design Fee'!NF$8,'LS | Drawing List'!$K$1:$AT$1,0)),1)</f>
        <v>0</v>
      </c>
      <c r="NG58" s="238">
        <f>COUNTIFS('LS | Drawing List'!$H:$H,$B58,INDEX('LS | Drawing List'!$K:$AT,,MATCH('Design Fee'!NG$8,'LS | Drawing List'!$K$1:$AT$1,0)),1)</f>
        <v>0</v>
      </c>
      <c r="NH58" s="238">
        <f>COUNTIFS('LS | Drawing List'!$H:$H,$B58,INDEX('LS | Drawing List'!$K:$AT,,MATCH('Design Fee'!NH$8,'LS | Drawing List'!$K$1:$AT$1,0)),1)</f>
        <v>0</v>
      </c>
      <c r="NI58" s="238">
        <f>COUNTIFS('LS | Drawing List'!$H:$H,$B58,INDEX('LS | Drawing List'!$K:$AT,,MATCH('Design Fee'!NI$8,'LS | Drawing List'!$K$1:$AT$1,0)),1)</f>
        <v>0</v>
      </c>
      <c r="NJ58" s="238">
        <f>COUNTIFS('LS | Drawing List'!$H:$H,$B58,INDEX('LS | Drawing List'!$K:$AT,,MATCH('Design Fee'!NJ$8,'LS | Drawing List'!$K$1:$AT$1,0)),1)</f>
        <v>0</v>
      </c>
      <c r="NK58" s="254"/>
      <c r="NL58" s="303">
        <f t="shared" si="750"/>
        <v>0</v>
      </c>
      <c r="NM58" s="304">
        <f t="shared" si="751"/>
        <v>0</v>
      </c>
      <c r="NN58" s="304">
        <f t="shared" si="752"/>
        <v>0</v>
      </c>
      <c r="NO58" s="304">
        <f t="shared" si="753"/>
        <v>0</v>
      </c>
      <c r="NP58" s="304">
        <f t="shared" si="754"/>
        <v>0</v>
      </c>
      <c r="NQ58" s="304">
        <f t="shared" si="755"/>
        <v>0</v>
      </c>
      <c r="NR58" s="305"/>
      <c r="NS58" s="304">
        <f t="shared" si="756"/>
        <v>0</v>
      </c>
      <c r="NT58" s="304">
        <f t="shared" si="757"/>
        <v>0</v>
      </c>
      <c r="NU58" s="304">
        <f t="shared" si="758"/>
        <v>0</v>
      </c>
      <c r="NV58" s="304">
        <f t="shared" si="759"/>
        <v>0</v>
      </c>
      <c r="NW58" s="304">
        <f t="shared" si="760"/>
        <v>0</v>
      </c>
      <c r="NX58" s="230"/>
      <c r="NY58" s="367">
        <f t="shared" si="761"/>
        <v>0</v>
      </c>
      <c r="NZ58" s="367">
        <f t="shared" si="762"/>
        <v>0</v>
      </c>
      <c r="OA58" s="367">
        <f t="shared" ref="OA58:OA66" si="816">IFERROR(OK58/OC58,0)</f>
        <v>0</v>
      </c>
      <c r="OB58" s="275"/>
      <c r="OC58" s="363">
        <f>COUNTIF('LS | Drawing List'!$H:$H,$B58)</f>
        <v>0</v>
      </c>
      <c r="OD58" s="238">
        <f>COUNTIFS('LS | Drawing List'!$H:$H,$B58,INDEX('LS | Drawing List'!$A:$AT,,MATCH('Design Fee'!OD$8,'LS | Drawing List'!$A$1:$AT$1,0)),1)</f>
        <v>0</v>
      </c>
      <c r="OE58" s="238">
        <f>COUNTIFS('LS | Drawing List'!$H:$H,$B58,INDEX('LS | Drawing List'!$K:$AT,,MATCH('Design Fee'!OE$8,'LS | Drawing List'!$K$1:$AT$1,0)),1)</f>
        <v>0</v>
      </c>
      <c r="OF58" s="238">
        <f>COUNTIFS('LS | Drawing List'!$H:$H,$B58,INDEX('LS | Drawing List'!$K:$AT,,MATCH('Design Fee'!OF$8,'LS | Drawing List'!$K$1:$AT$1,0)),1)</f>
        <v>0</v>
      </c>
      <c r="OG58" s="238">
        <f>COUNTIFS('LS | Drawing List'!$H:$H,$B58,INDEX('LS | Drawing List'!$K:$AT,,MATCH('Design Fee'!OG$8,'LS | Drawing List'!$K$1:$AT$1,0)),1)</f>
        <v>0</v>
      </c>
      <c r="OH58" s="238">
        <f>COUNTIFS('LS | Drawing List'!$H:$H,$B58,INDEX('LS | Drawing List'!$K:$AT,,MATCH('Design Fee'!OH$8,'LS | Drawing List'!$K$1:$AT$1,0)),1)</f>
        <v>0</v>
      </c>
      <c r="OI58" s="238">
        <f>COUNTIFS('LS | Drawing List'!$H:$H,$B58,INDEX('LS | Drawing List'!$K:$AT,,MATCH('Design Fee'!OI$8,'LS | Drawing List'!$K$1:$AT$1,0)),1)</f>
        <v>0</v>
      </c>
      <c r="OJ58" s="245"/>
      <c r="OK58" s="238">
        <f>COUNTIFS('LS | Drawing List'!$H:$H,$B58,INDEX('LS | Drawing List'!$K:$AT,,MATCH('Design Fee'!OK$8,'LS | Drawing List'!$K$1:$AT$1,0)),1)</f>
        <v>0</v>
      </c>
      <c r="OL58" s="238">
        <f>COUNTIFS('LS | Drawing List'!$H:$H,$B58,INDEX('LS | Drawing List'!$K:$AT,,MATCH('Design Fee'!OL$8,'LS | Drawing List'!$K$1:$AT$1,0)),1)</f>
        <v>0</v>
      </c>
      <c r="OM58" s="238">
        <f>COUNTIFS('LS | Drawing List'!$H:$H,$B58,INDEX('LS | Drawing List'!$K:$AT,,MATCH('Design Fee'!OM$8,'LS | Drawing List'!$K$1:$AT$1,0)),1)</f>
        <v>0</v>
      </c>
      <c r="ON58" s="238">
        <f>COUNTIFS('LS | Drawing List'!$H:$H,$B58,INDEX('LS | Drawing List'!$K:$AT,,MATCH('Design Fee'!ON$8,'LS | Drawing List'!$K$1:$AT$1,0)),1)</f>
        <v>0</v>
      </c>
      <c r="OO58" s="238">
        <f>COUNTIFS('LS | Drawing List'!$H:$H,$B58,INDEX('LS | Drawing List'!$K:$AT,,MATCH('Design Fee'!OO$8,'LS | Drawing List'!$K$1:$AT$1,0)),1)</f>
        <v>0</v>
      </c>
      <c r="OQ58" s="303">
        <f t="shared" si="763"/>
        <v>0</v>
      </c>
      <c r="OR58" s="304">
        <f t="shared" si="764"/>
        <v>0</v>
      </c>
      <c r="OS58" s="304">
        <f t="shared" si="765"/>
        <v>0</v>
      </c>
      <c r="OT58" s="304">
        <f t="shared" si="766"/>
        <v>0</v>
      </c>
      <c r="OU58" s="304">
        <f t="shared" si="767"/>
        <v>0</v>
      </c>
      <c r="OV58" s="304">
        <f t="shared" si="768"/>
        <v>0</v>
      </c>
      <c r="OW58" s="305"/>
      <c r="OX58" s="304">
        <f t="shared" si="769"/>
        <v>0</v>
      </c>
      <c r="OY58" s="304">
        <f t="shared" si="770"/>
        <v>0</v>
      </c>
      <c r="OZ58" s="304">
        <f t="shared" si="771"/>
        <v>0</v>
      </c>
      <c r="PA58" s="304">
        <f t="shared" si="772"/>
        <v>0</v>
      </c>
      <c r="PB58" s="304">
        <f t="shared" si="773"/>
        <v>0</v>
      </c>
      <c r="PC58" s="230"/>
      <c r="PD58" s="367">
        <f t="shared" si="774"/>
        <v>0</v>
      </c>
      <c r="PE58" s="367">
        <f t="shared" si="775"/>
        <v>0</v>
      </c>
      <c r="PF58" s="367">
        <f t="shared" ref="PF58:PF66" si="817">IFERROR(PP58/PH58,0)</f>
        <v>0</v>
      </c>
      <c r="PG58" s="275"/>
      <c r="PH58" s="363">
        <f>COUNTIF('LS | Drawing List'!$H:$H,$B58)</f>
        <v>0</v>
      </c>
      <c r="PI58" s="238">
        <f>COUNTIFS('LS | Drawing List'!$H:$H,$B58,INDEX('LS | Drawing List'!$A:$AT,,MATCH('Design Fee'!PI$8,'LS | Drawing List'!$A$1:$AT$1,0)),1)</f>
        <v>0</v>
      </c>
      <c r="PJ58" s="238">
        <f>COUNTIFS('LS | Drawing List'!$H:$H,$B58,INDEX('LS | Drawing List'!$K:$AT,,MATCH('Design Fee'!PJ$8,'LS | Drawing List'!$K$1:$AT$1,0)),1)</f>
        <v>0</v>
      </c>
      <c r="PK58" s="238">
        <f>COUNTIFS('LS | Drawing List'!$H:$H,$B58,INDEX('LS | Drawing List'!$K:$AT,,MATCH('Design Fee'!PK$8,'LS | Drawing List'!$K$1:$AT$1,0)),1)</f>
        <v>0</v>
      </c>
      <c r="PL58" s="238">
        <f>COUNTIFS('LS | Drawing List'!$H:$H,$B58,INDEX('LS | Drawing List'!$K:$AT,,MATCH('Design Fee'!PL$8,'LS | Drawing List'!$K$1:$AT$1,0)),1)</f>
        <v>0</v>
      </c>
      <c r="PM58" s="238">
        <f>COUNTIFS('LS | Drawing List'!$H:$H,$B58,INDEX('LS | Drawing List'!$K:$AT,,MATCH('Design Fee'!PM$8,'LS | Drawing List'!$K$1:$AT$1,0)),1)</f>
        <v>0</v>
      </c>
      <c r="PN58" s="238">
        <f>COUNTIFS('LS | Drawing List'!$H:$H,$B58,INDEX('LS | Drawing List'!$K:$AT,,MATCH('Design Fee'!PN$8,'LS | Drawing List'!$K$1:$AT$1,0)),1)</f>
        <v>0</v>
      </c>
      <c r="PO58" s="245"/>
      <c r="PP58" s="238">
        <f>COUNTIFS('LS | Drawing List'!$H:$H,$B58,INDEX('LS | Drawing List'!$K:$AT,,MATCH('Design Fee'!PP$8,'LS | Drawing List'!$K$1:$AT$1,0)),1)</f>
        <v>0</v>
      </c>
      <c r="PQ58" s="238">
        <f>COUNTIFS('LS | Drawing List'!$H:$H,$B58,INDEX('LS | Drawing List'!$K:$AT,,MATCH('Design Fee'!PQ$8,'LS | Drawing List'!$K$1:$AT$1,0)),1)</f>
        <v>0</v>
      </c>
      <c r="PR58" s="238">
        <f>COUNTIFS('LS | Drawing List'!$H:$H,$B58,INDEX('LS | Drawing List'!$K:$AT,,MATCH('Design Fee'!PR$8,'LS | Drawing List'!$K$1:$AT$1,0)),1)</f>
        <v>0</v>
      </c>
      <c r="PS58" s="238">
        <f>COUNTIFS('LS | Drawing List'!$H:$H,$B58,INDEX('LS | Drawing List'!$K:$AT,,MATCH('Design Fee'!PS$8,'LS | Drawing List'!$K$1:$AT$1,0)),1)</f>
        <v>0</v>
      </c>
      <c r="PT58" s="238">
        <f>COUNTIFS('LS | Drawing List'!$H:$H,$B58,INDEX('LS | Drawing List'!$K:$AT,,MATCH('Design Fee'!PT$8,'LS | Drawing List'!$K$1:$AT$1,0)),1)</f>
        <v>0</v>
      </c>
      <c r="PV58" s="286"/>
    </row>
    <row r="59" spans="2:438" ht="11.85" customHeight="1" outlineLevel="2">
      <c r="B59" s="579" t="s">
        <v>186</v>
      </c>
      <c r="C59" s="332" t="s">
        <v>59</v>
      </c>
      <c r="E59" s="302">
        <f t="shared" si="533"/>
        <v>0.48192500000000005</v>
      </c>
      <c r="F59" s="302">
        <f t="shared" si="534"/>
        <v>0</v>
      </c>
      <c r="G59" s="303">
        <f t="shared" si="615"/>
        <v>0.48192500000000005</v>
      </c>
      <c r="H59" s="303">
        <f t="shared" si="776"/>
        <v>0</v>
      </c>
      <c r="I59" s="302">
        <f t="shared" si="616"/>
        <v>0.48192500000000005</v>
      </c>
      <c r="J59" s="302">
        <f t="shared" si="617"/>
        <v>0.48192500000000005</v>
      </c>
      <c r="K59" s="302">
        <f t="shared" si="618"/>
        <v>0</v>
      </c>
      <c r="L59" s="302">
        <f t="shared" si="619"/>
        <v>0</v>
      </c>
      <c r="M59" s="302">
        <f t="shared" si="620"/>
        <v>0</v>
      </c>
      <c r="N59" s="305"/>
      <c r="O59" s="302">
        <f t="shared" si="621"/>
        <v>0</v>
      </c>
      <c r="P59" s="302">
        <f t="shared" si="622"/>
        <v>0</v>
      </c>
      <c r="Q59" s="302">
        <f t="shared" si="623"/>
        <v>0</v>
      </c>
      <c r="R59" s="302">
        <f t="shared" si="624"/>
        <v>0</v>
      </c>
      <c r="S59" s="302">
        <f t="shared" si="625"/>
        <v>0</v>
      </c>
      <c r="T59" s="216"/>
      <c r="U59" s="302">
        <f t="shared" si="777"/>
        <v>0</v>
      </c>
      <c r="V59" s="302">
        <f t="shared" si="778"/>
        <v>0</v>
      </c>
      <c r="W59" s="302">
        <f t="shared" si="779"/>
        <v>0</v>
      </c>
      <c r="X59" s="302">
        <f t="shared" si="780"/>
        <v>0</v>
      </c>
      <c r="Y59" s="302">
        <f t="shared" si="781"/>
        <v>0</v>
      </c>
      <c r="Z59" s="302">
        <f t="shared" si="782"/>
        <v>0</v>
      </c>
      <c r="AA59" s="305"/>
      <c r="AB59" s="302">
        <f t="shared" si="783"/>
        <v>0</v>
      </c>
      <c r="AC59" s="302">
        <f t="shared" si="627"/>
        <v>0</v>
      </c>
      <c r="AD59" s="302">
        <f t="shared" si="628"/>
        <v>0</v>
      </c>
      <c r="AE59" s="302">
        <f t="shared" si="629"/>
        <v>0</v>
      </c>
      <c r="AF59" s="302">
        <f t="shared" si="630"/>
        <v>0</v>
      </c>
      <c r="AG59" s="365"/>
      <c r="AH59" s="302">
        <f t="shared" si="784"/>
        <v>0</v>
      </c>
      <c r="AI59" s="302">
        <f t="shared" si="785"/>
        <v>0</v>
      </c>
      <c r="AJ59" s="302">
        <f t="shared" si="786"/>
        <v>0</v>
      </c>
      <c r="AK59" s="302">
        <f t="shared" si="787"/>
        <v>0</v>
      </c>
      <c r="AL59" s="302">
        <f t="shared" si="788"/>
        <v>0</v>
      </c>
      <c r="AM59" s="302">
        <f t="shared" si="789"/>
        <v>0</v>
      </c>
      <c r="AN59" s="305"/>
      <c r="AO59" s="302">
        <f t="shared" si="790"/>
        <v>0</v>
      </c>
      <c r="AP59" s="302">
        <f t="shared" si="791"/>
        <v>0</v>
      </c>
      <c r="AQ59" s="302">
        <f t="shared" si="792"/>
        <v>0</v>
      </c>
      <c r="AR59" s="302">
        <f t="shared" si="793"/>
        <v>0</v>
      </c>
      <c r="AS59" s="302">
        <f t="shared" si="794"/>
        <v>0</v>
      </c>
      <c r="AT59" s="230"/>
      <c r="AU59" s="279">
        <v>0.05</v>
      </c>
      <c r="AV59" s="269"/>
      <c r="AW59" s="302">
        <f t="shared" si="795"/>
        <v>0.48192500000000005</v>
      </c>
      <c r="AX59" s="302">
        <f t="shared" si="633"/>
        <v>0</v>
      </c>
      <c r="AY59" s="303">
        <f t="shared" si="796"/>
        <v>0</v>
      </c>
      <c r="AZ59" s="304">
        <f t="shared" si="797"/>
        <v>0.48192500000000005</v>
      </c>
      <c r="BA59" s="304">
        <f t="shared" si="634"/>
        <v>0.48192500000000005</v>
      </c>
      <c r="BB59" s="304">
        <f t="shared" si="635"/>
        <v>0</v>
      </c>
      <c r="BC59" s="304">
        <f t="shared" si="636"/>
        <v>0</v>
      </c>
      <c r="BD59" s="304">
        <f t="shared" si="637"/>
        <v>0</v>
      </c>
      <c r="BE59" s="305"/>
      <c r="BF59" s="304">
        <f t="shared" si="638"/>
        <v>0</v>
      </c>
      <c r="BG59" s="304">
        <f t="shared" si="639"/>
        <v>0</v>
      </c>
      <c r="BH59" s="304">
        <f t="shared" si="798"/>
        <v>0</v>
      </c>
      <c r="BI59" s="304">
        <f t="shared" si="799"/>
        <v>0</v>
      </c>
      <c r="BJ59" s="304">
        <f t="shared" si="640"/>
        <v>0</v>
      </c>
      <c r="BK59" s="216"/>
      <c r="BL59" s="331">
        <f t="shared" si="641"/>
        <v>0</v>
      </c>
      <c r="BM59" s="331">
        <f t="shared" si="642"/>
        <v>1</v>
      </c>
      <c r="BN59" s="331">
        <f t="shared" si="643"/>
        <v>0</v>
      </c>
      <c r="BO59" s="275"/>
      <c r="BP59" s="436">
        <f>COUNTIF('AR | Drawing List'!$H:$H,$B59)</f>
        <v>25</v>
      </c>
      <c r="BQ59" s="437">
        <f>COUNTIFS('AR | Drawing List'!$H:$H,$B59,INDEX('AR | Drawing List'!$A:$AT,,MATCH('Design Fee'!BQ$8,'AR | Drawing List'!$A$1:$AT$1,0)),1)</f>
        <v>0</v>
      </c>
      <c r="BR59" s="437">
        <f>COUNTIFS('AR | Drawing List'!$H:$H,$B59,INDEX('AR | Drawing List'!$K:$AT,,MATCH('Design Fee'!BR$8,'AR | Drawing List'!$K$1:$AT$1,0)),1)</f>
        <v>25</v>
      </c>
      <c r="BS59" s="437">
        <f>COUNTIFS('AR | Drawing List'!$H:$H,$B59,INDEX('AR | Drawing List'!$K:$AT,,MATCH('Design Fee'!BS$8,'AR | Drawing List'!$K$1:$AT$1,0)),1)</f>
        <v>25</v>
      </c>
      <c r="BT59" s="437">
        <f>COUNTIFS('AR | Drawing List'!$H:$H,$B59,INDEX('AR | Drawing List'!$K:$AT,,MATCH('Design Fee'!BT$8,'AR | Drawing List'!$K$1:$AT$1,0)),1)</f>
        <v>0</v>
      </c>
      <c r="BU59" s="437">
        <f>COUNTIFS('AR | Drawing List'!$H:$H,$B59,INDEX('AR | Drawing List'!$K:$AT,,MATCH('Design Fee'!BU$8,'AR | Drawing List'!$K$1:$AT$1,0)),1)</f>
        <v>0</v>
      </c>
      <c r="BV59" s="437">
        <f>COUNTIFS('AR | Drawing List'!$H:$H,$B59,INDEX('AR | Drawing List'!$K:$AT,,MATCH('Design Fee'!BV$8,'AR | Drawing List'!$K$1:$AT$1,0)),1)</f>
        <v>0</v>
      </c>
      <c r="BW59" s="245"/>
      <c r="BX59" s="437">
        <f>COUNTIFS('AR | Drawing List'!$H:$H,$B59,INDEX('AR | Drawing List'!$K:$AT,,MATCH('Design Fee'!BX$8,'AR | Drawing List'!$K$1:$AT$1,0)),1)</f>
        <v>0</v>
      </c>
      <c r="BY59" s="437">
        <f>COUNTIFS('AR | Drawing List'!$H:$H,$B59,INDEX('AR | Drawing List'!$K:$AT,,MATCH('Design Fee'!BY$8,'AR | Drawing List'!$K$1:$AT$1,0)),1)</f>
        <v>0</v>
      </c>
      <c r="BZ59" s="437">
        <f>COUNTIFS('AR | Drawing List'!$H:$H,$B59,INDEX('AR | Drawing List'!$K:$AT,,MATCH('Design Fee'!BZ$8,'AR | Drawing List'!$K$1:$AT$1,0)),1)</f>
        <v>0</v>
      </c>
      <c r="CA59" s="437">
        <f>COUNTIFS('AR | Drawing List'!$H:$H,$B59,INDEX('AR | Drawing List'!$K:$AT,,MATCH('Design Fee'!CA$8,'AR | Drawing List'!$K$1:$AT$1,0)),1)</f>
        <v>0</v>
      </c>
      <c r="CB59" s="437">
        <f>COUNTIFS('AR | Drawing List'!$H:$H,$B59,INDEX('AR | Drawing List'!$K:$AT,,MATCH('Design Fee'!CB$8,'AR | Drawing List'!$K$1:$AT$1,0)),1)</f>
        <v>0</v>
      </c>
      <c r="CC59" s="254"/>
      <c r="CD59" s="365"/>
      <c r="CE59" s="366">
        <f t="shared" si="800"/>
        <v>0</v>
      </c>
      <c r="CF59" s="366">
        <f t="shared" si="644"/>
        <v>0</v>
      </c>
      <c r="CG59" s="366">
        <f t="shared" si="645"/>
        <v>0</v>
      </c>
      <c r="CH59" s="366">
        <f t="shared" si="646"/>
        <v>0</v>
      </c>
      <c r="CI59" s="366">
        <f t="shared" si="647"/>
        <v>0</v>
      </c>
      <c r="CJ59" s="291"/>
      <c r="CK59" s="366">
        <f t="shared" si="648"/>
        <v>0</v>
      </c>
      <c r="CL59" s="366">
        <f t="shared" si="649"/>
        <v>0</v>
      </c>
      <c r="CM59" s="366">
        <f t="shared" si="801"/>
        <v>0</v>
      </c>
      <c r="CN59" s="366">
        <f t="shared" si="802"/>
        <v>0</v>
      </c>
      <c r="CO59" s="366">
        <f t="shared" si="650"/>
        <v>0</v>
      </c>
      <c r="CP59" s="230"/>
      <c r="CQ59" s="331">
        <f t="shared" si="651"/>
        <v>0</v>
      </c>
      <c r="CR59" s="331">
        <f t="shared" si="652"/>
        <v>0</v>
      </c>
      <c r="CS59" s="331">
        <f t="shared" si="803"/>
        <v>0</v>
      </c>
      <c r="CT59" s="275"/>
      <c r="CU59" s="436">
        <f>COUNTIF('AR | Drawing List'!$H:$H,$B59)</f>
        <v>25</v>
      </c>
      <c r="CV59" s="437">
        <f>COUNTIFS('AR | Drawing List'!$H:$H,$B59,INDEX('AR | Drawing List'!$A:$AT,,MATCH('Design Fee'!CV$8,'AR | Drawing List'!$A$1:$AT$1,0)),"&gt;="&amp;"1")</f>
        <v>0</v>
      </c>
      <c r="CW59" s="437">
        <f>COUNTIFS('AR | Drawing List'!$H:$H,$B59,INDEX('AR | Drawing List'!$K:$AT,,MATCH('Design Fee'!CW$8,'AR | Drawing List'!$K$1:$AT$1,0)),1)</f>
        <v>0</v>
      </c>
      <c r="CX59" s="437">
        <f>COUNTIFS('AR | Drawing List'!$H:$H,$B59,INDEX('AR | Drawing List'!$K:$AT,,MATCH('Design Fee'!CX$8,'AR | Drawing List'!$K$1:$AT$1,0)),1)</f>
        <v>0</v>
      </c>
      <c r="CY59" s="437">
        <f>COUNTIFS('AR | Drawing List'!$H:$H,$B59,INDEX('AR | Drawing List'!$K:$AT,,MATCH('Design Fee'!CY$8,'AR | Drawing List'!$K$1:$AT$1,0)),1)</f>
        <v>0</v>
      </c>
      <c r="CZ59" s="437">
        <f>COUNTIFS('AR | Drawing List'!$H:$H,$B59,INDEX('AR | Drawing List'!$K:$AT,,MATCH('Design Fee'!CZ$8,'AR | Drawing List'!$K$1:$AT$1,0)),1)</f>
        <v>0</v>
      </c>
      <c r="DA59" s="437">
        <f>COUNTIFS('AR | Drawing List'!$H:$H,$B59,INDEX('AR | Drawing List'!$K:$AT,,MATCH('Design Fee'!DA$8,'AR | Drawing List'!$K$1:$AT$1,0)),1)</f>
        <v>0</v>
      </c>
      <c r="DB59" s="245"/>
      <c r="DC59" s="437">
        <f>COUNTIFS('AR | Drawing List'!$H:$H,$B59,INDEX('AR | Drawing List'!$K:$AT,,MATCH('Design Fee'!DC$8,'AR | Drawing List'!$K$1:$AT$1,0)),1)</f>
        <v>0</v>
      </c>
      <c r="DD59" s="437">
        <f>COUNTIFS('AR | Drawing List'!$H:$H,$B59,INDEX('AR | Drawing List'!$K:$AT,,MATCH('Design Fee'!DD$8,'AR | Drawing List'!$K$1:$AT$1,0)),1)</f>
        <v>0</v>
      </c>
      <c r="DE59" s="437">
        <f>COUNTIFS('AR | Drawing List'!$H:$H,$B59,INDEX('AR | Drawing List'!$K:$AT,,MATCH('Design Fee'!DE$8,'AR | Drawing List'!$K$1:$AT$1,0)),1)</f>
        <v>0</v>
      </c>
      <c r="DF59" s="437">
        <f>COUNTIFS('AR | Drawing List'!$H:$H,$B59,INDEX('AR | Drawing List'!$K:$AT,,MATCH('Design Fee'!DF$8,'AR | Drawing List'!$K$1:$AT$1,0)),1)</f>
        <v>0</v>
      </c>
      <c r="DG59" s="437">
        <f>COUNTIFS('AR | Drawing List'!$H:$H,$B59,INDEX('AR | Drawing List'!$K:$AT,,MATCH('Design Fee'!DG$8,'AR | Drawing List'!$K$1:$AT$1,0)),1)</f>
        <v>0</v>
      </c>
      <c r="DI59" s="365"/>
      <c r="DJ59" s="366">
        <f t="shared" si="804"/>
        <v>0</v>
      </c>
      <c r="DK59" s="366">
        <f t="shared" si="653"/>
        <v>0</v>
      </c>
      <c r="DL59" s="366">
        <f t="shared" si="654"/>
        <v>0</v>
      </c>
      <c r="DM59" s="366">
        <f t="shared" si="655"/>
        <v>0</v>
      </c>
      <c r="DN59" s="366">
        <f t="shared" si="656"/>
        <v>0</v>
      </c>
      <c r="DO59" s="291"/>
      <c r="DP59" s="366">
        <f t="shared" si="657"/>
        <v>0</v>
      </c>
      <c r="DQ59" s="366">
        <f t="shared" si="658"/>
        <v>0</v>
      </c>
      <c r="DR59" s="366">
        <f t="shared" si="805"/>
        <v>0</v>
      </c>
      <c r="DS59" s="366">
        <f t="shared" si="806"/>
        <v>0</v>
      </c>
      <c r="DT59" s="366">
        <f t="shared" si="659"/>
        <v>0</v>
      </c>
      <c r="DU59" s="230"/>
      <c r="DV59" s="331">
        <f t="shared" si="660"/>
        <v>0</v>
      </c>
      <c r="DW59" s="331">
        <f t="shared" si="661"/>
        <v>0</v>
      </c>
      <c r="DX59" s="331">
        <f t="shared" si="807"/>
        <v>0</v>
      </c>
      <c r="DY59" s="275"/>
      <c r="DZ59" s="436">
        <f>COUNTIF('AR | Drawing List'!$H:$H,$B59)</f>
        <v>25</v>
      </c>
      <c r="EA59" s="437">
        <f>COUNTIFS('AR | Drawing List'!$H:$H,$B59,INDEX('AR | Drawing List'!$A:$AT,,MATCH('Design Fee'!EA$8,'AR | Drawing List'!$A$1:$AT$1,0)),"&gt;="&amp;"1")</f>
        <v>0</v>
      </c>
      <c r="EB59" s="437">
        <f>COUNTIFS('AR | Drawing List'!$H:$H,$B59,INDEX('AR | Drawing List'!$K:$AT,,MATCH('Design Fee'!EB$8,'AR | Drawing List'!$K$1:$AT$1,0)),1)</f>
        <v>0</v>
      </c>
      <c r="EC59" s="437">
        <f>COUNTIFS('AR | Drawing List'!$H:$H,$B59,INDEX('AR | Drawing List'!$K:$AT,,MATCH('Design Fee'!EC$8,'AR | Drawing List'!$K$1:$AT$1,0)),1)</f>
        <v>0</v>
      </c>
      <c r="ED59" s="437">
        <f>COUNTIFS('AR | Drawing List'!$H:$H,$B59,INDEX('AR | Drawing List'!$K:$AT,,MATCH('Design Fee'!ED$8,'AR | Drawing List'!$K$1:$AT$1,0)),1)</f>
        <v>0</v>
      </c>
      <c r="EE59" s="437">
        <f>COUNTIFS('AR | Drawing List'!$H:$H,$B59,INDEX('AR | Drawing List'!$K:$AT,,MATCH('Design Fee'!EE$8,'AR | Drawing List'!$K$1:$AT$1,0)),1)</f>
        <v>0</v>
      </c>
      <c r="EF59" s="437">
        <f>COUNTIFS('AR | Drawing List'!$H:$H,$B59,INDEX('AR | Drawing List'!$K:$AT,,MATCH('Design Fee'!EF$8,'AR | Drawing List'!$K$1:$AT$1,0)),1)</f>
        <v>0</v>
      </c>
      <c r="EG59" s="245"/>
      <c r="EH59" s="437">
        <f>COUNTIFS('AR | Drawing List'!$H:$H,$B59,INDEX('AR | Drawing List'!$K:$AT,,MATCH('Design Fee'!EH$8,'AR | Drawing List'!$K$1:$AT$1,0)),1)</f>
        <v>0</v>
      </c>
      <c r="EI59" s="437">
        <f>COUNTIFS('AR | Drawing List'!$H:$H,$B59,INDEX('AR | Drawing List'!$K:$AT,,MATCH('Design Fee'!EI$8,'AR | Drawing List'!$K$1:$AT$1,0)),1)</f>
        <v>0</v>
      </c>
      <c r="EJ59" s="437">
        <f>COUNTIFS('AR | Drawing List'!$H:$H,$B59,INDEX('AR | Drawing List'!$K:$AT,,MATCH('Design Fee'!EJ$8,'AR | Drawing List'!$K$1:$AT$1,0)),1)</f>
        <v>0</v>
      </c>
      <c r="EK59" s="437">
        <f>COUNTIFS('AR | Drawing List'!$H:$H,$B59,INDEX('AR | Drawing List'!$K:$AT,,MATCH('Design Fee'!EK$8,'AR | Drawing List'!$K$1:$AT$1,0)),1)</f>
        <v>0</v>
      </c>
      <c r="EL59" s="437">
        <f>COUNTIFS('AR | Drawing List'!$H:$H,$B59,INDEX('AR | Drawing List'!$K:$AT,,MATCH('Design Fee'!EL$8,'AR | Drawing List'!$K$1:$AT$1,0)),1)</f>
        <v>0</v>
      </c>
      <c r="EO59" s="286">
        <v>0</v>
      </c>
      <c r="EP59" s="269"/>
      <c r="EQ59" s="302">
        <f t="shared" si="808"/>
        <v>0</v>
      </c>
      <c r="ER59" s="302">
        <f t="shared" si="576"/>
        <v>0</v>
      </c>
      <c r="ES59" s="303">
        <f t="shared" si="662"/>
        <v>0</v>
      </c>
      <c r="ET59" s="304">
        <f t="shared" si="663"/>
        <v>0</v>
      </c>
      <c r="EU59" s="304">
        <f t="shared" si="664"/>
        <v>0</v>
      </c>
      <c r="EV59" s="304">
        <f t="shared" si="665"/>
        <v>0</v>
      </c>
      <c r="EW59" s="304">
        <f t="shared" si="666"/>
        <v>0</v>
      </c>
      <c r="EX59" s="304">
        <f t="shared" si="667"/>
        <v>0</v>
      </c>
      <c r="EY59" s="305"/>
      <c r="EZ59" s="304">
        <f t="shared" si="668"/>
        <v>0</v>
      </c>
      <c r="FA59" s="304">
        <f t="shared" si="669"/>
        <v>0</v>
      </c>
      <c r="FB59" s="304">
        <f t="shared" si="670"/>
        <v>0</v>
      </c>
      <c r="FC59" s="304">
        <f t="shared" si="671"/>
        <v>0</v>
      </c>
      <c r="FD59" s="304">
        <f t="shared" si="672"/>
        <v>0</v>
      </c>
      <c r="FE59" s="216"/>
      <c r="FF59" s="331">
        <f t="shared" si="673"/>
        <v>0</v>
      </c>
      <c r="FG59" s="331">
        <f t="shared" si="674"/>
        <v>0</v>
      </c>
      <c r="FH59" s="331">
        <f t="shared" si="809"/>
        <v>0</v>
      </c>
      <c r="FJ59" s="363">
        <f>COUNTIF('ST | Drawing List'!$H:$H,$B59)</f>
        <v>0</v>
      </c>
      <c r="FK59" s="238">
        <f>COUNTIFS('ST | Drawing List'!$H:$H,$B59,INDEX('ST | Drawing List'!$A:$AT,,MATCH('[13]Design Fee'!FK$8,'ST | Drawing List'!$A$1:$AT$1,0)),1)</f>
        <v>0</v>
      </c>
      <c r="FL59" s="238">
        <f>COUNTIFS('ST | Drawing List'!$H:$H,$B59,INDEX('ST | Drawing List'!$K:$AT,,MATCH('[13]Design Fee'!FL$8,'ST | Drawing List'!$K$1:$AT$1,0)),1)</f>
        <v>0</v>
      </c>
      <c r="FM59" s="238">
        <f>COUNTIFS('ST | Drawing List'!$H:$H,$B59,INDEX('ST | Drawing List'!$K:$AT,,MATCH('[13]Design Fee'!FM$8,'ST | Drawing List'!$K$1:$AT$1,0)),1)</f>
        <v>0</v>
      </c>
      <c r="FN59" s="238">
        <f>COUNTIFS('ST | Drawing List'!$H:$H,$B59,INDEX('ST | Drawing List'!$K:$AT,,MATCH('[13]Design Fee'!FN$8,'ST | Drawing List'!$K$1:$AT$1,0)),1)</f>
        <v>0</v>
      </c>
      <c r="FO59" s="238">
        <f>COUNTIFS('ST | Drawing List'!$H:$H,$B59,INDEX('ST | Drawing List'!$K:$AT,,MATCH('[13]Design Fee'!FO$8,'ST | Drawing List'!$K$1:$AT$1,0)),1)</f>
        <v>0</v>
      </c>
      <c r="FP59" s="238">
        <f>COUNTIFS('ST | Drawing List'!$H:$H,$B59,INDEX('ST | Drawing List'!$K:$AT,,MATCH('[13]Design Fee'!FP$8,'ST | Drawing List'!$K$1:$AT$1,0)),1)</f>
        <v>0</v>
      </c>
      <c r="FQ59" s="245"/>
      <c r="FR59" s="238">
        <f>COUNTIFS('ST | Drawing List'!$H:$H,$B59,INDEX('ST | Drawing List'!$K:$AT,,MATCH('[13]Design Fee'!FR$8,'ST | Drawing List'!$K$1:$AT$1,0)),1)</f>
        <v>0</v>
      </c>
      <c r="FS59" s="238">
        <f>COUNTIFS('ST | Drawing List'!$H:$H,$B59,INDEX('ST | Drawing List'!$K:$AT,,MATCH('[13]Design Fee'!FS$8,'ST | Drawing List'!$K$1:$AT$1,0)),1)</f>
        <v>0</v>
      </c>
      <c r="FT59" s="238">
        <f>COUNTIFS('ST | Drawing List'!$H:$H,$B59,INDEX('ST | Drawing List'!$K:$AT,,MATCH('[13]Design Fee'!FT$8,'ST | Drawing List'!$K$1:$AT$1,0)),1)</f>
        <v>0</v>
      </c>
      <c r="FU59" s="238">
        <f>COUNTIFS('ST | Drawing List'!$H:$H,$B59,INDEX('ST | Drawing List'!$K:$AT,,MATCH('[13]Design Fee'!FU$8,'ST | Drawing List'!$K$1:$AT$1,0)),1)</f>
        <v>0</v>
      </c>
      <c r="FV59" s="238">
        <f>COUNTIFS('ST | Drawing List'!$H:$H,$B59,INDEX('ST | Drawing List'!$K:$AT,,MATCH('[13]Design Fee'!FV$8,'ST | Drawing List'!$K$1:$AT$1,0)),1)</f>
        <v>0</v>
      </c>
      <c r="FW59" s="254"/>
      <c r="FX59" s="365"/>
      <c r="FY59" s="366">
        <f t="shared" si="675"/>
        <v>0</v>
      </c>
      <c r="FZ59" s="366">
        <f t="shared" si="676"/>
        <v>0</v>
      </c>
      <c r="GA59" s="366">
        <f t="shared" si="677"/>
        <v>0</v>
      </c>
      <c r="GB59" s="366">
        <f t="shared" si="678"/>
        <v>0</v>
      </c>
      <c r="GC59" s="366">
        <f t="shared" si="679"/>
        <v>0</v>
      </c>
      <c r="GD59" s="291"/>
      <c r="GE59" s="366">
        <f t="shared" si="680"/>
        <v>0</v>
      </c>
      <c r="GF59" s="366">
        <f t="shared" si="681"/>
        <v>0</v>
      </c>
      <c r="GG59" s="366">
        <f t="shared" si="682"/>
        <v>0</v>
      </c>
      <c r="GH59" s="366">
        <f t="shared" si="683"/>
        <v>0</v>
      </c>
      <c r="GI59" s="366">
        <f t="shared" si="684"/>
        <v>0</v>
      </c>
      <c r="GJ59" s="230"/>
      <c r="GK59" s="367">
        <f t="shared" si="685"/>
        <v>0</v>
      </c>
      <c r="GL59" s="367">
        <f t="shared" si="686"/>
        <v>0</v>
      </c>
      <c r="GM59" s="367">
        <f t="shared" si="810"/>
        <v>0</v>
      </c>
      <c r="GN59" s="275"/>
      <c r="GO59" s="363">
        <f>COUNTIF('ST | Drawing List'!$H:$H,$B59)</f>
        <v>0</v>
      </c>
      <c r="GP59" s="238">
        <f>COUNTIFS('ST | Drawing List'!$H:$H,$B59,INDEX('ST | Drawing List'!$A:$AT,,MATCH('[13]Design Fee'!GP$8,'ST | Drawing List'!$A$1:$AT$1,0)),1)</f>
        <v>0</v>
      </c>
      <c r="GQ59" s="238">
        <f>COUNTIFS('ST | Drawing List'!$H:$H,$B59,INDEX('ST | Drawing List'!$K:$AT,,MATCH('[13]Design Fee'!GQ$8,'ST | Drawing List'!$K$1:$AT$1,0)),1)</f>
        <v>0</v>
      </c>
      <c r="GR59" s="238">
        <f>COUNTIFS('ST | Drawing List'!$H:$H,$B59,INDEX('ST | Drawing List'!$K:$AT,,MATCH('[13]Design Fee'!GR$8,'ST | Drawing List'!$K$1:$AT$1,0)),1)</f>
        <v>0</v>
      </c>
      <c r="GS59" s="238">
        <f>COUNTIFS('ST | Drawing List'!$H:$H,$B59,INDEX('ST | Drawing List'!$K:$AT,,MATCH('[13]Design Fee'!GS$8,'ST | Drawing List'!$K$1:$AT$1,0)),1)</f>
        <v>0</v>
      </c>
      <c r="GT59" s="238">
        <f>COUNTIFS('ST | Drawing List'!$H:$H,$B59,INDEX('ST | Drawing List'!$K:$AT,,MATCH('[13]Design Fee'!GT$8,'ST | Drawing List'!$K$1:$AT$1,0)),1)</f>
        <v>0</v>
      </c>
      <c r="GU59" s="238">
        <f>COUNTIFS('ST | Drawing List'!$H:$H,$B59,INDEX('ST | Drawing List'!$K:$AT,,MATCH('[13]Design Fee'!GU$8,'ST | Drawing List'!$K$1:$AT$1,0)),1)</f>
        <v>0</v>
      </c>
      <c r="GV59" s="245"/>
      <c r="GW59" s="238">
        <f>COUNTIFS('ST | Drawing List'!$H:$H,$B59,INDEX('ST | Drawing List'!$K:$AT,,MATCH('[13]Design Fee'!GW$8,'ST | Drawing List'!$K$1:$AT$1,0)),1)</f>
        <v>0</v>
      </c>
      <c r="GX59" s="238">
        <f>COUNTIFS('ST | Drawing List'!$H:$H,$B59,INDEX('ST | Drawing List'!$K:$AT,,MATCH('[13]Design Fee'!GX$8,'ST | Drawing List'!$K$1:$AT$1,0)),1)</f>
        <v>0</v>
      </c>
      <c r="GY59" s="238">
        <f>COUNTIFS('ST | Drawing List'!$H:$H,$B59,INDEX('ST | Drawing List'!$K:$AT,,MATCH('[13]Design Fee'!GY$8,'ST | Drawing List'!$K$1:$AT$1,0)),1)</f>
        <v>0</v>
      </c>
      <c r="GZ59" s="238">
        <f>COUNTIFS('ST | Drawing List'!$H:$H,$B59,INDEX('ST | Drawing List'!$K:$AT,,MATCH('[13]Design Fee'!GZ$8,'ST | Drawing List'!$K$1:$AT$1,0)),1)</f>
        <v>0</v>
      </c>
      <c r="HA59" s="238">
        <f>COUNTIFS('ST | Drawing List'!$H:$H,$B59,INDEX('ST | Drawing List'!$K:$AT,,MATCH('[13]Design Fee'!HA$8,'ST | Drawing List'!$K$1:$AT$1,0)),1)</f>
        <v>0</v>
      </c>
      <c r="HC59" s="365"/>
      <c r="HD59" s="366">
        <f t="shared" si="687"/>
        <v>0</v>
      </c>
      <c r="HE59" s="366">
        <f t="shared" si="688"/>
        <v>0</v>
      </c>
      <c r="HF59" s="366">
        <f t="shared" si="689"/>
        <v>0</v>
      </c>
      <c r="HG59" s="366">
        <f t="shared" si="690"/>
        <v>0</v>
      </c>
      <c r="HH59" s="366">
        <f t="shared" si="691"/>
        <v>0</v>
      </c>
      <c r="HI59" s="291"/>
      <c r="HJ59" s="366">
        <f t="shared" si="692"/>
        <v>0</v>
      </c>
      <c r="HK59" s="366">
        <f t="shared" si="693"/>
        <v>0</v>
      </c>
      <c r="HL59" s="366">
        <f t="shared" si="694"/>
        <v>0</v>
      </c>
      <c r="HM59" s="366">
        <f t="shared" si="695"/>
        <v>0</v>
      </c>
      <c r="HN59" s="366">
        <f t="shared" si="696"/>
        <v>0</v>
      </c>
      <c r="HO59" s="230"/>
      <c r="HP59" s="367">
        <f t="shared" si="697"/>
        <v>0</v>
      </c>
      <c r="HQ59" s="367">
        <f t="shared" si="698"/>
        <v>0</v>
      </c>
      <c r="HR59" s="367">
        <f t="shared" si="811"/>
        <v>0</v>
      </c>
      <c r="HS59" s="275"/>
      <c r="HT59" s="363">
        <f>COUNTIF('ST | Drawing List'!$H:$H,$B59)</f>
        <v>0</v>
      </c>
      <c r="HU59" s="238">
        <f>COUNTIFS('ST | Drawing List'!$H:$H,$B59,INDEX('ST | Drawing List'!$A:$AT,,MATCH('[13]Design Fee'!HU$8,'ST | Drawing List'!$A$1:$AT$1,0)),1)</f>
        <v>0</v>
      </c>
      <c r="HV59" s="238">
        <f>COUNTIFS('ST | Drawing List'!$H:$H,$B59,INDEX('ST | Drawing List'!$K:$AT,,MATCH('[13]Design Fee'!HV$8,'ST | Drawing List'!$K$1:$AT$1,0)),1)</f>
        <v>0</v>
      </c>
      <c r="HW59" s="238">
        <f>COUNTIFS('ST | Drawing List'!$H:$H,$B59,INDEX('ST | Drawing List'!$K:$AT,,MATCH('[13]Design Fee'!HW$8,'ST | Drawing List'!$K$1:$AT$1,0)),1)</f>
        <v>0</v>
      </c>
      <c r="HX59" s="238">
        <f>COUNTIFS('ST | Drawing List'!$H:$H,$B59,INDEX('ST | Drawing List'!$K:$AT,,MATCH('[13]Design Fee'!HX$8,'ST | Drawing List'!$K$1:$AT$1,0)),1)</f>
        <v>0</v>
      </c>
      <c r="HY59" s="238">
        <f>COUNTIFS('ST | Drawing List'!$H:$H,$B59,INDEX('ST | Drawing List'!$K:$AT,,MATCH('[13]Design Fee'!HY$8,'ST | Drawing List'!$K$1:$AT$1,0)),1)</f>
        <v>0</v>
      </c>
      <c r="HZ59" s="238">
        <f>COUNTIFS('ST | Drawing List'!$H:$H,$B59,INDEX('ST | Drawing List'!$K:$AT,,MATCH('[13]Design Fee'!HZ$8,'ST | Drawing List'!$K$1:$AT$1,0)),1)</f>
        <v>0</v>
      </c>
      <c r="IA59" s="245"/>
      <c r="IB59" s="238">
        <f>COUNTIFS('ST | Drawing List'!$H:$H,$B59,INDEX('ST | Drawing List'!$K:$AT,,MATCH('[13]Design Fee'!IB$8,'ST | Drawing List'!$K$1:$AT$1,0)),1)</f>
        <v>0</v>
      </c>
      <c r="IC59" s="238">
        <f>COUNTIFS('ST | Drawing List'!$H:$H,$B59,INDEX('ST | Drawing List'!$K:$AT,,MATCH('[13]Design Fee'!IC$8,'ST | Drawing List'!$K$1:$AT$1,0)),1)</f>
        <v>0</v>
      </c>
      <c r="ID59" s="238">
        <f>COUNTIFS('ST | Drawing List'!$H:$H,$B59,INDEX('ST | Drawing List'!$K:$AT,,MATCH('[13]Design Fee'!ID$8,'ST | Drawing List'!$K$1:$AT$1,0)),1)</f>
        <v>0</v>
      </c>
      <c r="IE59" s="238">
        <f>COUNTIFS('ST | Drawing List'!$H:$H,$B59,INDEX('ST | Drawing List'!$K:$AT,,MATCH('[13]Design Fee'!IE$8,'ST | Drawing List'!$K$1:$AT$1,0)),1)</f>
        <v>0</v>
      </c>
      <c r="IF59" s="238">
        <f>COUNTIFS('ST | Drawing List'!$H:$H,$B59,INDEX('ST | Drawing List'!$K:$AT,,MATCH('[13]Design Fee'!IF$8,'ST | Drawing List'!$K$1:$AT$1,0)),1)</f>
        <v>0</v>
      </c>
      <c r="II59" s="286">
        <v>0</v>
      </c>
      <c r="IJ59" s="269"/>
      <c r="IK59" s="302">
        <f t="shared" si="812"/>
        <v>0</v>
      </c>
      <c r="IL59" s="302">
        <f t="shared" si="589"/>
        <v>0</v>
      </c>
      <c r="IM59" s="303">
        <f t="shared" si="699"/>
        <v>0</v>
      </c>
      <c r="IN59" s="304">
        <f t="shared" si="700"/>
        <v>0</v>
      </c>
      <c r="IO59" s="304">
        <f t="shared" si="701"/>
        <v>0</v>
      </c>
      <c r="IP59" s="304">
        <f t="shared" si="702"/>
        <v>0</v>
      </c>
      <c r="IQ59" s="304">
        <f t="shared" si="703"/>
        <v>0</v>
      </c>
      <c r="IR59" s="304">
        <f t="shared" si="704"/>
        <v>0</v>
      </c>
      <c r="IS59" s="305"/>
      <c r="IT59" s="304">
        <f t="shared" si="705"/>
        <v>0</v>
      </c>
      <c r="IU59" s="304">
        <f t="shared" si="706"/>
        <v>0</v>
      </c>
      <c r="IV59" s="304">
        <f t="shared" si="707"/>
        <v>0</v>
      </c>
      <c r="IW59" s="304">
        <f t="shared" si="708"/>
        <v>0</v>
      </c>
      <c r="IX59" s="304">
        <f t="shared" si="709"/>
        <v>0</v>
      </c>
      <c r="IY59" s="230"/>
      <c r="IZ59" s="367">
        <f t="shared" si="710"/>
        <v>0</v>
      </c>
      <c r="JA59" s="367">
        <f t="shared" si="711"/>
        <v>0</v>
      </c>
      <c r="JB59" s="367">
        <f t="shared" si="813"/>
        <v>0</v>
      </c>
      <c r="JC59" s="275"/>
      <c r="JD59" s="363">
        <f>COUNTIF('MEP | Drawing List'!$H:$H,$B59)</f>
        <v>0</v>
      </c>
      <c r="JE59" s="238">
        <f>COUNTIFS('MEP | Drawing List'!$H:$H,$B59,INDEX('MEP | Drawing List'!$A:$AU,,MATCH('[13]Design Fee'!JE$8,'MEP | Drawing List'!$A$1:$AU$1,0)),1)</f>
        <v>0</v>
      </c>
      <c r="JF59" s="238">
        <f>COUNTIFS('MEP | Drawing List'!$H:$H,$B59,INDEX('MEP | Drawing List'!$K:$AU,,MATCH('[13]Design Fee'!JF$8,'MEP | Drawing List'!$K$1:$AU$1,0)),1)</f>
        <v>0</v>
      </c>
      <c r="JG59" s="238">
        <f>COUNTIFS('MEP | Drawing List'!$H:$H,$B59,INDEX('MEP | Drawing List'!$K:$AU,,MATCH('[13]Design Fee'!JG$8,'MEP | Drawing List'!$K$1:$AU$1,0)),1)</f>
        <v>0</v>
      </c>
      <c r="JH59" s="238">
        <f>COUNTIFS('MEP | Drawing List'!$H:$H,$B59,INDEX('MEP | Drawing List'!$K:$AU,,MATCH('[13]Design Fee'!JH$8,'MEP | Drawing List'!$K$1:$AU$1,0)),1)</f>
        <v>0</v>
      </c>
      <c r="JI59" s="238">
        <f>COUNTIFS('MEP | Drawing List'!$H:$H,$B59,INDEX('MEP | Drawing List'!$K:$AU,,MATCH('[13]Design Fee'!JI$8,'MEP | Drawing List'!$K$1:$AU$1,0)),1)</f>
        <v>0</v>
      </c>
      <c r="JJ59" s="238">
        <f>COUNTIFS('MEP | Drawing List'!$H:$H,$B59,INDEX('MEP | Drawing List'!$K:$AU,,MATCH('[13]Design Fee'!JJ$8,'MEP | Drawing List'!$K$1:$AU$1,0)),1)</f>
        <v>0</v>
      </c>
      <c r="JK59" s="245"/>
      <c r="JL59" s="238">
        <f>COUNTIFS('MEP | Drawing List'!$H:$H,$B59,INDEX('MEP | Drawing List'!$K:$AU,,MATCH('[13]Design Fee'!JL$8,'MEP | Drawing List'!$K$1:$AU$1,0)),1)</f>
        <v>0</v>
      </c>
      <c r="JM59" s="238">
        <f>COUNTIFS('MEP | Drawing List'!$H:$H,$B59,INDEX('MEP | Drawing List'!$K:$AU,,MATCH('[13]Design Fee'!JM$8,'MEP | Drawing List'!$K$1:$AU$1,0)),1)</f>
        <v>0</v>
      </c>
      <c r="JN59" s="238">
        <f>COUNTIFS('MEP | Drawing List'!$H:$H,$B59,INDEX('MEP | Drawing List'!$K:$AU,,MATCH('[13]Design Fee'!JN$8,'MEP | Drawing List'!$K$1:$AU$1,0)),1)</f>
        <v>0</v>
      </c>
      <c r="JO59" s="238">
        <f>COUNTIFS('MEP | Drawing List'!$H:$H,$B59,INDEX('MEP | Drawing List'!$K:$AU,,MATCH('[13]Design Fee'!JO$8,'MEP | Drawing List'!$K$1:$AU$1,0)),1)</f>
        <v>0</v>
      </c>
      <c r="JP59" s="238">
        <f>COUNTIFS('MEP | Drawing List'!$H:$H,$B59,INDEX('MEP | Drawing List'!$K:$AU,,MATCH('[13]Design Fee'!JP$8,'MEP | Drawing List'!$K$1:$AU$1,0)),1)</f>
        <v>0</v>
      </c>
      <c r="JQ59" s="254"/>
      <c r="JR59" s="303"/>
      <c r="JS59" s="304">
        <f t="shared" si="712"/>
        <v>0</v>
      </c>
      <c r="JT59" s="304">
        <f t="shared" si="713"/>
        <v>0</v>
      </c>
      <c r="JU59" s="304">
        <f t="shared" si="714"/>
        <v>0</v>
      </c>
      <c r="JV59" s="304">
        <f t="shared" si="715"/>
        <v>0</v>
      </c>
      <c r="JW59" s="304">
        <f t="shared" si="716"/>
        <v>0</v>
      </c>
      <c r="JX59" s="305"/>
      <c r="JY59" s="304">
        <f t="shared" si="717"/>
        <v>0</v>
      </c>
      <c r="JZ59" s="304">
        <f t="shared" si="718"/>
        <v>0</v>
      </c>
      <c r="KA59" s="304">
        <f t="shared" si="719"/>
        <v>0</v>
      </c>
      <c r="KB59" s="304">
        <f t="shared" si="720"/>
        <v>0</v>
      </c>
      <c r="KC59" s="304">
        <f t="shared" si="721"/>
        <v>0</v>
      </c>
      <c r="KD59" s="230"/>
      <c r="KE59" s="367">
        <f t="shared" si="722"/>
        <v>0</v>
      </c>
      <c r="KF59" s="367">
        <f t="shared" si="723"/>
        <v>0</v>
      </c>
      <c r="KG59" s="367">
        <f t="shared" si="814"/>
        <v>0</v>
      </c>
      <c r="KH59" s="275"/>
      <c r="KI59" s="363">
        <f>COUNTIF('MEP | Drawing List'!$H:$H,$B59)</f>
        <v>0</v>
      </c>
      <c r="KJ59" s="238">
        <f>COUNTIFS('MEP | Drawing List'!$H:$H,$B59,INDEX('MEP | Drawing List'!$A:$AU,,MATCH('[13]Design Fee'!KJ$8,'MEP | Drawing List'!$A$1:$AU$1,0)),1)</f>
        <v>0</v>
      </c>
      <c r="KK59" s="238">
        <f>COUNTIFS('MEP | Drawing List'!$H:$H,$B59,INDEX('MEP | Drawing List'!$K:$AU,,MATCH('[13]Design Fee'!KK$8,'MEP | Drawing List'!$K$1:$AU$1,0)),1)</f>
        <v>0</v>
      </c>
      <c r="KL59" s="238">
        <f>COUNTIFS('MEP | Drawing List'!$H:$H,$B59,INDEX('MEP | Drawing List'!$K:$AU,,MATCH('[13]Design Fee'!KL$8,'MEP | Drawing List'!$K$1:$AU$1,0)),1)</f>
        <v>0</v>
      </c>
      <c r="KM59" s="238">
        <f>COUNTIFS('MEP | Drawing List'!$H:$H,$B59,INDEX('MEP | Drawing List'!$K:$AU,,MATCH('[13]Design Fee'!KM$8,'MEP | Drawing List'!$K$1:$AU$1,0)),1)</f>
        <v>0</v>
      </c>
      <c r="KN59" s="238">
        <f>COUNTIFS('MEP | Drawing List'!$H:$H,$B59,INDEX('MEP | Drawing List'!$K:$AU,,MATCH('[13]Design Fee'!KN$8,'MEP | Drawing List'!$K$1:$AU$1,0)),1)</f>
        <v>0</v>
      </c>
      <c r="KO59" s="238">
        <f>COUNTIFS('MEP | Drawing List'!$H:$H,$B59,INDEX('MEP | Drawing List'!$K:$AU,,MATCH('[13]Design Fee'!KO$8,'MEP | Drawing List'!$K$1:$AU$1,0)),1)</f>
        <v>0</v>
      </c>
      <c r="KP59" s="245"/>
      <c r="KQ59" s="238">
        <f>COUNTIFS('MEP | Drawing List'!$H:$H,$B59,INDEX('MEP | Drawing List'!$K:$AU,,MATCH('[13]Design Fee'!KQ$8,'MEP | Drawing List'!$K$1:$AU$1,0)),1)</f>
        <v>0</v>
      </c>
      <c r="KR59" s="238">
        <f>COUNTIFS('MEP | Drawing List'!$H:$H,$B59,INDEX('MEP | Drawing List'!$K:$AU,,MATCH('[13]Design Fee'!KR$8,'MEP | Drawing List'!$K$1:$AU$1,0)),1)</f>
        <v>0</v>
      </c>
      <c r="KS59" s="238">
        <f>COUNTIFS('MEP | Drawing List'!$H:$H,$B59,INDEX('MEP | Drawing List'!$K:$AU,,MATCH('[13]Design Fee'!KS$8,'MEP | Drawing List'!$K$1:$AU$1,0)),1)</f>
        <v>0</v>
      </c>
      <c r="KT59" s="238">
        <f>COUNTIFS('MEP | Drawing List'!$H:$H,$B59,INDEX('MEP | Drawing List'!$K:$AU,,MATCH('[13]Design Fee'!KT$8,'MEP | Drawing List'!$K$1:$AU$1,0)),1)</f>
        <v>0</v>
      </c>
      <c r="KU59" s="238">
        <f>COUNTIFS('MEP | Drawing List'!$H:$H,$B59,INDEX('MEP | Drawing List'!$K:$AU,,MATCH('[13]Design Fee'!KU$8,'MEP | Drawing List'!$K$1:$AU$1,0)),1)</f>
        <v>0</v>
      </c>
      <c r="KW59" s="303"/>
      <c r="KX59" s="304">
        <f t="shared" si="724"/>
        <v>0</v>
      </c>
      <c r="KY59" s="304">
        <f t="shared" si="725"/>
        <v>0</v>
      </c>
      <c r="KZ59" s="304">
        <f t="shared" si="726"/>
        <v>0</v>
      </c>
      <c r="LA59" s="304">
        <f t="shared" si="727"/>
        <v>0</v>
      </c>
      <c r="LB59" s="304">
        <f t="shared" si="728"/>
        <v>0</v>
      </c>
      <c r="LC59" s="305"/>
      <c r="LD59" s="304">
        <f t="shared" si="729"/>
        <v>0</v>
      </c>
      <c r="LE59" s="304">
        <f t="shared" si="730"/>
        <v>0</v>
      </c>
      <c r="LF59" s="304">
        <f t="shared" si="731"/>
        <v>0</v>
      </c>
      <c r="LG59" s="304">
        <f t="shared" si="732"/>
        <v>0</v>
      </c>
      <c r="LH59" s="304">
        <f t="shared" si="733"/>
        <v>0</v>
      </c>
      <c r="LI59" s="230"/>
      <c r="LJ59" s="367">
        <f t="shared" si="734"/>
        <v>0</v>
      </c>
      <c r="LK59" s="367">
        <f t="shared" si="735"/>
        <v>0</v>
      </c>
      <c r="LL59" s="367">
        <f t="shared" si="815"/>
        <v>0</v>
      </c>
      <c r="LM59" s="275"/>
      <c r="LN59" s="363">
        <f>COUNTIF('MEP | Drawing List'!$H:$H,$B59)</f>
        <v>0</v>
      </c>
      <c r="LO59" s="238">
        <f>COUNTIFS('MEP | Drawing List'!$H:$H,$B59,INDEX('MEP | Drawing List'!$A:$AU,,MATCH('[13]Design Fee'!LO$8,'MEP | Drawing List'!$A$1:$AU$1,0)),1)</f>
        <v>0</v>
      </c>
      <c r="LP59" s="238">
        <f>COUNTIFS('MEP | Drawing List'!$H:$H,$B59,INDEX('MEP | Drawing List'!$K:$AU,,MATCH('[13]Design Fee'!LP$8,'MEP | Drawing List'!$K$1:$AU$1,0)),1)</f>
        <v>0</v>
      </c>
      <c r="LQ59" s="238">
        <f>COUNTIFS('MEP | Drawing List'!$H:$H,$B59,INDEX('MEP | Drawing List'!$K:$AU,,MATCH('[13]Design Fee'!LQ$8,'MEP | Drawing List'!$K$1:$AU$1,0)),1)</f>
        <v>0</v>
      </c>
      <c r="LR59" s="238">
        <f>COUNTIFS('MEP | Drawing List'!$H:$H,$B59,INDEX('MEP | Drawing List'!$K:$AU,,MATCH('[13]Design Fee'!LR$8,'MEP | Drawing List'!$K$1:$AU$1,0)),1)</f>
        <v>0</v>
      </c>
      <c r="LS59" s="238">
        <f>COUNTIFS('MEP | Drawing List'!$H:$H,$B59,INDEX('MEP | Drawing List'!$K:$AU,,MATCH('[13]Design Fee'!LS$8,'MEP | Drawing List'!$K$1:$AU$1,0)),1)</f>
        <v>0</v>
      </c>
      <c r="LT59" s="238">
        <f>COUNTIFS('MEP | Drawing List'!$H:$H,$B59,INDEX('MEP | Drawing List'!$K:$AU,,MATCH('[13]Design Fee'!LT$8,'MEP | Drawing List'!$K$1:$AU$1,0)),1)</f>
        <v>0</v>
      </c>
      <c r="LU59" s="245"/>
      <c r="LV59" s="238">
        <f>COUNTIFS('MEP | Drawing List'!$H:$H,$B59,INDEX('MEP | Drawing List'!$K:$AU,,MATCH('[13]Design Fee'!LV$8,'MEP | Drawing List'!$K$1:$AU$1,0)),1)</f>
        <v>0</v>
      </c>
      <c r="LW59" s="238">
        <f>COUNTIFS('MEP | Drawing List'!$H:$H,$B59,INDEX('MEP | Drawing List'!$K:$AU,,MATCH('[13]Design Fee'!LW$8,'MEP | Drawing List'!$K$1:$AU$1,0)),1)</f>
        <v>0</v>
      </c>
      <c r="LX59" s="238">
        <f>COUNTIFS('MEP | Drawing List'!$H:$H,$B59,INDEX('MEP | Drawing List'!$K:$AU,,MATCH('[13]Design Fee'!LX$8,'MEP | Drawing List'!$K$1:$AU$1,0)),1)</f>
        <v>0</v>
      </c>
      <c r="LY59" s="238">
        <f>COUNTIFS('MEP | Drawing List'!$H:$H,$B59,INDEX('MEP | Drawing List'!$K:$AU,,MATCH('[13]Design Fee'!LY$8,'MEP | Drawing List'!$K$1:$AU$1,0)),1)</f>
        <v>0</v>
      </c>
      <c r="LZ59" s="238">
        <f>COUNTIFS('MEP | Drawing List'!$H:$H,$B59,INDEX('MEP | Drawing List'!$K:$AU,,MATCH('[13]Design Fee'!LZ$8,'MEP | Drawing List'!$K$1:$AU$1,0)),1)</f>
        <v>0</v>
      </c>
      <c r="MC59" s="286">
        <v>0</v>
      </c>
      <c r="MD59" s="269"/>
      <c r="ME59" s="302"/>
      <c r="MF59" s="302">
        <f t="shared" si="602"/>
        <v>0</v>
      </c>
      <c r="MG59" s="303">
        <f t="shared" si="736"/>
        <v>0</v>
      </c>
      <c r="MH59" s="304">
        <f t="shared" si="737"/>
        <v>0</v>
      </c>
      <c r="MI59" s="304">
        <f t="shared" si="738"/>
        <v>0</v>
      </c>
      <c r="MJ59" s="304">
        <f t="shared" si="739"/>
        <v>0</v>
      </c>
      <c r="MK59" s="304">
        <f t="shared" si="740"/>
        <v>0</v>
      </c>
      <c r="ML59" s="304">
        <f t="shared" si="741"/>
        <v>0</v>
      </c>
      <c r="MM59" s="305"/>
      <c r="MN59" s="304">
        <f t="shared" si="742"/>
        <v>0</v>
      </c>
      <c r="MO59" s="304">
        <f t="shared" si="743"/>
        <v>0</v>
      </c>
      <c r="MP59" s="304">
        <f t="shared" si="744"/>
        <v>0</v>
      </c>
      <c r="MQ59" s="304">
        <f t="shared" si="745"/>
        <v>0</v>
      </c>
      <c r="MR59" s="304">
        <f t="shared" si="746"/>
        <v>0</v>
      </c>
      <c r="MS59" s="230"/>
      <c r="MT59" s="367">
        <f t="shared" si="747"/>
        <v>0</v>
      </c>
      <c r="MU59" s="367">
        <f t="shared" si="748"/>
        <v>0</v>
      </c>
      <c r="MV59" s="367">
        <f t="shared" si="749"/>
        <v>0</v>
      </c>
      <c r="MW59" s="275"/>
      <c r="MX59" s="363">
        <f>COUNTIF('LS | Drawing List'!$H:$H,$B59)</f>
        <v>0</v>
      </c>
      <c r="MY59" s="238">
        <f>COUNTIFS('LS | Drawing List'!$H:$H,$B59,INDEX('LS | Drawing List'!$A:$AT,,MATCH('Design Fee'!MY$8,'LS | Drawing List'!$A$1:$AT$1,0)),1)</f>
        <v>0</v>
      </c>
      <c r="MZ59" s="238">
        <f>COUNTIFS('LS | Drawing List'!$H:$H,$B59,INDEX('LS | Drawing List'!$K:$AT,,MATCH('Design Fee'!MZ$8,'LS | Drawing List'!$K$1:$AT$1,0)),1)</f>
        <v>0</v>
      </c>
      <c r="NA59" s="238">
        <f>COUNTIFS('LS | Drawing List'!$H:$H,$B59,INDEX('LS | Drawing List'!$K:$AT,,MATCH('Design Fee'!NA$8,'LS | Drawing List'!$K$1:$AT$1,0)),1)</f>
        <v>0</v>
      </c>
      <c r="NB59" s="238">
        <f>COUNTIFS('LS | Drawing List'!$H:$H,$B59,INDEX('LS | Drawing List'!$K:$AT,,MATCH('Design Fee'!NB$8,'LS | Drawing List'!$K$1:$AT$1,0)),1)</f>
        <v>0</v>
      </c>
      <c r="NC59" s="238">
        <f>COUNTIFS('LS | Drawing List'!$H:$H,$B59,INDEX('LS | Drawing List'!$K:$AT,,MATCH('Design Fee'!NC$8,'LS | Drawing List'!$K$1:$AT$1,0)),1)</f>
        <v>0</v>
      </c>
      <c r="ND59" s="238">
        <f>COUNTIFS('LS | Drawing List'!$H:$H,$B59,INDEX('LS | Drawing List'!$K:$AT,,MATCH('Design Fee'!ND$8,'LS | Drawing List'!$K$1:$AT$1,0)),1)</f>
        <v>0</v>
      </c>
      <c r="NE59" s="245"/>
      <c r="NF59" s="238">
        <f>COUNTIFS('LS | Drawing List'!$H:$H,$B59,INDEX('LS | Drawing List'!$K:$AT,,MATCH('Design Fee'!NF$8,'LS | Drawing List'!$K$1:$AT$1,0)),1)</f>
        <v>0</v>
      </c>
      <c r="NG59" s="238">
        <f>COUNTIFS('LS | Drawing List'!$H:$H,$B59,INDEX('LS | Drawing List'!$K:$AT,,MATCH('Design Fee'!NG$8,'LS | Drawing List'!$K$1:$AT$1,0)),1)</f>
        <v>0</v>
      </c>
      <c r="NH59" s="238">
        <f>COUNTIFS('LS | Drawing List'!$H:$H,$B59,INDEX('LS | Drawing List'!$K:$AT,,MATCH('Design Fee'!NH$8,'LS | Drawing List'!$K$1:$AT$1,0)),1)</f>
        <v>0</v>
      </c>
      <c r="NI59" s="238">
        <f>COUNTIFS('LS | Drawing List'!$H:$H,$B59,INDEX('LS | Drawing List'!$K:$AT,,MATCH('Design Fee'!NI$8,'LS | Drawing List'!$K$1:$AT$1,0)),1)</f>
        <v>0</v>
      </c>
      <c r="NJ59" s="238">
        <f>COUNTIFS('LS | Drawing List'!$H:$H,$B59,INDEX('LS | Drawing List'!$K:$AT,,MATCH('Design Fee'!NJ$8,'LS | Drawing List'!$K$1:$AT$1,0)),1)</f>
        <v>0</v>
      </c>
      <c r="NK59" s="254"/>
      <c r="NL59" s="303">
        <f t="shared" si="750"/>
        <v>0</v>
      </c>
      <c r="NM59" s="304">
        <f t="shared" si="751"/>
        <v>0</v>
      </c>
      <c r="NN59" s="304">
        <f t="shared" si="752"/>
        <v>0</v>
      </c>
      <c r="NO59" s="304">
        <f t="shared" si="753"/>
        <v>0</v>
      </c>
      <c r="NP59" s="304">
        <f t="shared" si="754"/>
        <v>0</v>
      </c>
      <c r="NQ59" s="304">
        <f t="shared" si="755"/>
        <v>0</v>
      </c>
      <c r="NR59" s="305"/>
      <c r="NS59" s="304">
        <f t="shared" si="756"/>
        <v>0</v>
      </c>
      <c r="NT59" s="304">
        <f t="shared" si="757"/>
        <v>0</v>
      </c>
      <c r="NU59" s="304">
        <f t="shared" si="758"/>
        <v>0</v>
      </c>
      <c r="NV59" s="304">
        <f t="shared" si="759"/>
        <v>0</v>
      </c>
      <c r="NW59" s="304">
        <f t="shared" si="760"/>
        <v>0</v>
      </c>
      <c r="NX59" s="230"/>
      <c r="NY59" s="367">
        <f t="shared" si="761"/>
        <v>0</v>
      </c>
      <c r="NZ59" s="367">
        <f t="shared" si="762"/>
        <v>0</v>
      </c>
      <c r="OA59" s="367">
        <f t="shared" si="816"/>
        <v>0</v>
      </c>
      <c r="OB59" s="275"/>
      <c r="OC59" s="363">
        <f>COUNTIF('LS | Drawing List'!$H:$H,$B59)</f>
        <v>0</v>
      </c>
      <c r="OD59" s="238">
        <f>COUNTIFS('LS | Drawing List'!$H:$H,$B59,INDEX('LS | Drawing List'!$A:$AT,,MATCH('Design Fee'!OD$8,'LS | Drawing List'!$A$1:$AT$1,0)),1)</f>
        <v>0</v>
      </c>
      <c r="OE59" s="238">
        <f>COUNTIFS('LS | Drawing List'!$H:$H,$B59,INDEX('LS | Drawing List'!$K:$AT,,MATCH('Design Fee'!OE$8,'LS | Drawing List'!$K$1:$AT$1,0)),1)</f>
        <v>0</v>
      </c>
      <c r="OF59" s="238">
        <f>COUNTIFS('LS | Drawing List'!$H:$H,$B59,INDEX('LS | Drawing List'!$K:$AT,,MATCH('Design Fee'!OF$8,'LS | Drawing List'!$K$1:$AT$1,0)),1)</f>
        <v>0</v>
      </c>
      <c r="OG59" s="238">
        <f>COUNTIFS('LS | Drawing List'!$H:$H,$B59,INDEX('LS | Drawing List'!$K:$AT,,MATCH('Design Fee'!OG$8,'LS | Drawing List'!$K$1:$AT$1,0)),1)</f>
        <v>0</v>
      </c>
      <c r="OH59" s="238">
        <f>COUNTIFS('LS | Drawing List'!$H:$H,$B59,INDEX('LS | Drawing List'!$K:$AT,,MATCH('Design Fee'!OH$8,'LS | Drawing List'!$K$1:$AT$1,0)),1)</f>
        <v>0</v>
      </c>
      <c r="OI59" s="238">
        <f>COUNTIFS('LS | Drawing List'!$H:$H,$B59,INDEX('LS | Drawing List'!$K:$AT,,MATCH('Design Fee'!OI$8,'LS | Drawing List'!$K$1:$AT$1,0)),1)</f>
        <v>0</v>
      </c>
      <c r="OJ59" s="245"/>
      <c r="OK59" s="238">
        <f>COUNTIFS('LS | Drawing List'!$H:$H,$B59,INDEX('LS | Drawing List'!$K:$AT,,MATCH('Design Fee'!OK$8,'LS | Drawing List'!$K$1:$AT$1,0)),1)</f>
        <v>0</v>
      </c>
      <c r="OL59" s="238">
        <f>COUNTIFS('LS | Drawing List'!$H:$H,$B59,INDEX('LS | Drawing List'!$K:$AT,,MATCH('Design Fee'!OL$8,'LS | Drawing List'!$K$1:$AT$1,0)),1)</f>
        <v>0</v>
      </c>
      <c r="OM59" s="238">
        <f>COUNTIFS('LS | Drawing List'!$H:$H,$B59,INDEX('LS | Drawing List'!$K:$AT,,MATCH('Design Fee'!OM$8,'LS | Drawing List'!$K$1:$AT$1,0)),1)</f>
        <v>0</v>
      </c>
      <c r="ON59" s="238">
        <f>COUNTIFS('LS | Drawing List'!$H:$H,$B59,INDEX('LS | Drawing List'!$K:$AT,,MATCH('Design Fee'!ON$8,'LS | Drawing List'!$K$1:$AT$1,0)),1)</f>
        <v>0</v>
      </c>
      <c r="OO59" s="238">
        <f>COUNTIFS('LS | Drawing List'!$H:$H,$B59,INDEX('LS | Drawing List'!$K:$AT,,MATCH('Design Fee'!OO$8,'LS | Drawing List'!$K$1:$AT$1,0)),1)</f>
        <v>0</v>
      </c>
      <c r="OQ59" s="303">
        <f t="shared" si="763"/>
        <v>0</v>
      </c>
      <c r="OR59" s="304">
        <f t="shared" si="764"/>
        <v>0</v>
      </c>
      <c r="OS59" s="304">
        <f t="shared" si="765"/>
        <v>0</v>
      </c>
      <c r="OT59" s="304">
        <f t="shared" si="766"/>
        <v>0</v>
      </c>
      <c r="OU59" s="304">
        <f t="shared" si="767"/>
        <v>0</v>
      </c>
      <c r="OV59" s="304">
        <f t="shared" si="768"/>
        <v>0</v>
      </c>
      <c r="OW59" s="305"/>
      <c r="OX59" s="304">
        <f t="shared" si="769"/>
        <v>0</v>
      </c>
      <c r="OY59" s="304">
        <f t="shared" si="770"/>
        <v>0</v>
      </c>
      <c r="OZ59" s="304">
        <f t="shared" si="771"/>
        <v>0</v>
      </c>
      <c r="PA59" s="304">
        <f t="shared" si="772"/>
        <v>0</v>
      </c>
      <c r="PB59" s="304">
        <f t="shared" si="773"/>
        <v>0</v>
      </c>
      <c r="PC59" s="230"/>
      <c r="PD59" s="367">
        <f t="shared" si="774"/>
        <v>0</v>
      </c>
      <c r="PE59" s="367">
        <f t="shared" si="775"/>
        <v>0</v>
      </c>
      <c r="PF59" s="367">
        <f t="shared" si="817"/>
        <v>0</v>
      </c>
      <c r="PG59" s="275"/>
      <c r="PH59" s="363">
        <f>COUNTIF('LS | Drawing List'!$H:$H,$B59)</f>
        <v>0</v>
      </c>
      <c r="PI59" s="238">
        <f>COUNTIFS('LS | Drawing List'!$H:$H,$B59,INDEX('LS | Drawing List'!$A:$AT,,MATCH('Design Fee'!PI$8,'LS | Drawing List'!$A$1:$AT$1,0)),1)</f>
        <v>0</v>
      </c>
      <c r="PJ59" s="238">
        <f>COUNTIFS('LS | Drawing List'!$H:$H,$B59,INDEX('LS | Drawing List'!$K:$AT,,MATCH('Design Fee'!PJ$8,'LS | Drawing List'!$K$1:$AT$1,0)),1)</f>
        <v>0</v>
      </c>
      <c r="PK59" s="238">
        <f>COUNTIFS('LS | Drawing List'!$H:$H,$B59,INDEX('LS | Drawing List'!$K:$AT,,MATCH('Design Fee'!PK$8,'LS | Drawing List'!$K$1:$AT$1,0)),1)</f>
        <v>0</v>
      </c>
      <c r="PL59" s="238">
        <f>COUNTIFS('LS | Drawing List'!$H:$H,$B59,INDEX('LS | Drawing List'!$K:$AT,,MATCH('Design Fee'!PL$8,'LS | Drawing List'!$K$1:$AT$1,0)),1)</f>
        <v>0</v>
      </c>
      <c r="PM59" s="238">
        <f>COUNTIFS('LS | Drawing List'!$H:$H,$B59,INDEX('LS | Drawing List'!$K:$AT,,MATCH('Design Fee'!PM$8,'LS | Drawing List'!$K$1:$AT$1,0)),1)</f>
        <v>0</v>
      </c>
      <c r="PN59" s="238">
        <f>COUNTIFS('LS | Drawing List'!$H:$H,$B59,INDEX('LS | Drawing List'!$K:$AT,,MATCH('Design Fee'!PN$8,'LS | Drawing List'!$K$1:$AT$1,0)),1)</f>
        <v>0</v>
      </c>
      <c r="PO59" s="245"/>
      <c r="PP59" s="238">
        <f>COUNTIFS('LS | Drawing List'!$H:$H,$B59,INDEX('LS | Drawing List'!$K:$AT,,MATCH('Design Fee'!PP$8,'LS | Drawing List'!$K$1:$AT$1,0)),1)</f>
        <v>0</v>
      </c>
      <c r="PQ59" s="238">
        <f>COUNTIFS('LS | Drawing List'!$H:$H,$B59,INDEX('LS | Drawing List'!$K:$AT,,MATCH('Design Fee'!PQ$8,'LS | Drawing List'!$K$1:$AT$1,0)),1)</f>
        <v>0</v>
      </c>
      <c r="PR59" s="238">
        <f>COUNTIFS('LS | Drawing List'!$H:$H,$B59,INDEX('LS | Drawing List'!$K:$AT,,MATCH('Design Fee'!PR$8,'LS | Drawing List'!$K$1:$AT$1,0)),1)</f>
        <v>0</v>
      </c>
      <c r="PS59" s="238">
        <f>COUNTIFS('LS | Drawing List'!$H:$H,$B59,INDEX('LS | Drawing List'!$K:$AT,,MATCH('Design Fee'!PS$8,'LS | Drawing List'!$K$1:$AT$1,0)),1)</f>
        <v>0</v>
      </c>
      <c r="PT59" s="238">
        <f>COUNTIFS('LS | Drawing List'!$H:$H,$B59,INDEX('LS | Drawing List'!$K:$AT,,MATCH('Design Fee'!PT$8,'LS | Drawing List'!$K$1:$AT$1,0)),1)</f>
        <v>0</v>
      </c>
      <c r="PV59" s="286"/>
    </row>
    <row r="60" spans="2:438" ht="11.85" customHeight="1" outlineLevel="2">
      <c r="B60" s="579" t="s">
        <v>187</v>
      </c>
      <c r="C60" s="332" t="s">
        <v>188</v>
      </c>
      <c r="E60" s="302">
        <f t="shared" si="533"/>
        <v>0.99444700000000008</v>
      </c>
      <c r="F60" s="302">
        <f t="shared" si="534"/>
        <v>0.39820200000000006</v>
      </c>
      <c r="G60" s="303">
        <f t="shared" si="615"/>
        <v>0.59624500000000002</v>
      </c>
      <c r="H60" s="303">
        <f t="shared" si="776"/>
        <v>0.39820200000000006</v>
      </c>
      <c r="I60" s="302">
        <f t="shared" si="616"/>
        <v>0.59624500000000002</v>
      </c>
      <c r="J60" s="302">
        <f t="shared" si="617"/>
        <v>0.48192500000000005</v>
      </c>
      <c r="K60" s="302">
        <f t="shared" si="618"/>
        <v>0</v>
      </c>
      <c r="L60" s="302">
        <f t="shared" si="619"/>
        <v>0.11432</v>
      </c>
      <c r="M60" s="302">
        <f t="shared" si="620"/>
        <v>0</v>
      </c>
      <c r="N60" s="305"/>
      <c r="O60" s="302">
        <f t="shared" si="621"/>
        <v>0</v>
      </c>
      <c r="P60" s="302">
        <f t="shared" si="622"/>
        <v>0</v>
      </c>
      <c r="Q60" s="302">
        <f t="shared" si="623"/>
        <v>0</v>
      </c>
      <c r="R60" s="302">
        <f t="shared" si="624"/>
        <v>0</v>
      </c>
      <c r="S60" s="302">
        <f t="shared" si="625"/>
        <v>0</v>
      </c>
      <c r="T60" s="216"/>
      <c r="U60" s="302">
        <f t="shared" si="777"/>
        <v>0</v>
      </c>
      <c r="V60" s="302">
        <f t="shared" si="778"/>
        <v>0</v>
      </c>
      <c r="W60" s="302">
        <f t="shared" si="779"/>
        <v>0</v>
      </c>
      <c r="X60" s="302">
        <f t="shared" si="780"/>
        <v>0</v>
      </c>
      <c r="Y60" s="302">
        <f t="shared" si="781"/>
        <v>0</v>
      </c>
      <c r="Z60" s="302">
        <f t="shared" si="782"/>
        <v>0</v>
      </c>
      <c r="AA60" s="305"/>
      <c r="AB60" s="302">
        <f t="shared" si="783"/>
        <v>0</v>
      </c>
      <c r="AC60" s="302">
        <f t="shared" si="627"/>
        <v>0</v>
      </c>
      <c r="AD60" s="302">
        <f t="shared" si="628"/>
        <v>0</v>
      </c>
      <c r="AE60" s="302">
        <f t="shared" si="629"/>
        <v>0</v>
      </c>
      <c r="AF60" s="302">
        <f t="shared" si="630"/>
        <v>0</v>
      </c>
      <c r="AG60" s="365"/>
      <c r="AH60" s="302">
        <f t="shared" si="784"/>
        <v>0</v>
      </c>
      <c r="AI60" s="302">
        <f t="shared" si="785"/>
        <v>0</v>
      </c>
      <c r="AJ60" s="302">
        <f t="shared" si="786"/>
        <v>0</v>
      </c>
      <c r="AK60" s="302">
        <f t="shared" si="787"/>
        <v>0</v>
      </c>
      <c r="AL60" s="302">
        <f t="shared" si="788"/>
        <v>0</v>
      </c>
      <c r="AM60" s="302">
        <f t="shared" si="789"/>
        <v>0</v>
      </c>
      <c r="AN60" s="305"/>
      <c r="AO60" s="302">
        <f t="shared" si="790"/>
        <v>0</v>
      </c>
      <c r="AP60" s="302">
        <f t="shared" si="791"/>
        <v>0</v>
      </c>
      <c r="AQ60" s="302">
        <f t="shared" si="792"/>
        <v>0</v>
      </c>
      <c r="AR60" s="302">
        <f t="shared" si="793"/>
        <v>0</v>
      </c>
      <c r="AS60" s="302">
        <f t="shared" si="794"/>
        <v>0</v>
      </c>
      <c r="AT60" s="230"/>
      <c r="AU60" s="279">
        <v>0.05</v>
      </c>
      <c r="AV60" s="269"/>
      <c r="AW60" s="302">
        <f t="shared" si="795"/>
        <v>0.48192500000000005</v>
      </c>
      <c r="AX60" s="302">
        <f t="shared" si="633"/>
        <v>0</v>
      </c>
      <c r="AY60" s="303">
        <f t="shared" si="796"/>
        <v>0</v>
      </c>
      <c r="AZ60" s="304">
        <f t="shared" si="797"/>
        <v>0.48192500000000005</v>
      </c>
      <c r="BA60" s="304">
        <f t="shared" si="634"/>
        <v>0.48192500000000005</v>
      </c>
      <c r="BB60" s="304">
        <f t="shared" si="635"/>
        <v>0</v>
      </c>
      <c r="BC60" s="304">
        <f t="shared" si="636"/>
        <v>0</v>
      </c>
      <c r="BD60" s="304">
        <f t="shared" si="637"/>
        <v>0</v>
      </c>
      <c r="BE60" s="305"/>
      <c r="BF60" s="304">
        <f t="shared" si="638"/>
        <v>0</v>
      </c>
      <c r="BG60" s="304">
        <f t="shared" si="639"/>
        <v>0</v>
      </c>
      <c r="BH60" s="304">
        <f t="shared" si="798"/>
        <v>0</v>
      </c>
      <c r="BI60" s="304">
        <f t="shared" si="799"/>
        <v>0</v>
      </c>
      <c r="BJ60" s="304">
        <f t="shared" si="640"/>
        <v>0</v>
      </c>
      <c r="BK60" s="216"/>
      <c r="BL60" s="331">
        <f t="shared" si="641"/>
        <v>0</v>
      </c>
      <c r="BM60" s="331">
        <f t="shared" si="642"/>
        <v>1</v>
      </c>
      <c r="BN60" s="331">
        <f t="shared" si="643"/>
        <v>0</v>
      </c>
      <c r="BO60" s="275"/>
      <c r="BP60" s="436">
        <f>COUNTIF('AR | Drawing List'!$H:$H,$B60)</f>
        <v>8</v>
      </c>
      <c r="BQ60" s="437">
        <f>COUNTIFS('AR | Drawing List'!$H:$H,$B60,INDEX('AR | Drawing List'!$A:$AT,,MATCH('Design Fee'!BQ$8,'AR | Drawing List'!$A$1:$AT$1,0)),1)</f>
        <v>0</v>
      </c>
      <c r="BR60" s="437">
        <f>COUNTIFS('AR | Drawing List'!$H:$H,$B60,INDEX('AR | Drawing List'!$K:$AT,,MATCH('Design Fee'!BR$8,'AR | Drawing List'!$K$1:$AT$1,0)),1)</f>
        <v>8</v>
      </c>
      <c r="BS60" s="437">
        <f>COUNTIFS('AR | Drawing List'!$H:$H,$B60,INDEX('AR | Drawing List'!$K:$AT,,MATCH('Design Fee'!BS$8,'AR | Drawing List'!$K$1:$AT$1,0)),1)</f>
        <v>8</v>
      </c>
      <c r="BT60" s="437">
        <f>COUNTIFS('AR | Drawing List'!$H:$H,$B60,INDEX('AR | Drawing List'!$K:$AT,,MATCH('Design Fee'!BT$8,'AR | Drawing List'!$K$1:$AT$1,0)),1)</f>
        <v>0</v>
      </c>
      <c r="BU60" s="437">
        <f>COUNTIFS('AR | Drawing List'!$H:$H,$B60,INDEX('AR | Drawing List'!$K:$AT,,MATCH('Design Fee'!BU$8,'AR | Drawing List'!$K$1:$AT$1,0)),1)</f>
        <v>0</v>
      </c>
      <c r="BV60" s="437">
        <f>COUNTIFS('AR | Drawing List'!$H:$H,$B60,INDEX('AR | Drawing List'!$K:$AT,,MATCH('Design Fee'!BV$8,'AR | Drawing List'!$K$1:$AT$1,0)),1)</f>
        <v>0</v>
      </c>
      <c r="BW60" s="245"/>
      <c r="BX60" s="437">
        <f>COUNTIFS('AR | Drawing List'!$H:$H,$B60,INDEX('AR | Drawing List'!$K:$AT,,MATCH('Design Fee'!BX$8,'AR | Drawing List'!$K$1:$AT$1,0)),1)</f>
        <v>0</v>
      </c>
      <c r="BY60" s="437">
        <f>COUNTIFS('AR | Drawing List'!$H:$H,$B60,INDEX('AR | Drawing List'!$K:$AT,,MATCH('Design Fee'!BY$8,'AR | Drawing List'!$K$1:$AT$1,0)),1)</f>
        <v>0</v>
      </c>
      <c r="BZ60" s="437">
        <f>COUNTIFS('AR | Drawing List'!$H:$H,$B60,INDEX('AR | Drawing List'!$K:$AT,,MATCH('Design Fee'!BZ$8,'AR | Drawing List'!$K$1:$AT$1,0)),1)</f>
        <v>0</v>
      </c>
      <c r="CA60" s="437">
        <f>COUNTIFS('AR | Drawing List'!$H:$H,$B60,INDEX('AR | Drawing List'!$K:$AT,,MATCH('Design Fee'!CA$8,'AR | Drawing List'!$K$1:$AT$1,0)),1)</f>
        <v>0</v>
      </c>
      <c r="CB60" s="437">
        <f>COUNTIFS('AR | Drawing List'!$H:$H,$B60,INDEX('AR | Drawing List'!$K:$AT,,MATCH('Design Fee'!CB$8,'AR | Drawing List'!$K$1:$AT$1,0)),1)</f>
        <v>0</v>
      </c>
      <c r="CC60" s="254"/>
      <c r="CD60" s="365"/>
      <c r="CE60" s="366">
        <f t="shared" si="800"/>
        <v>0</v>
      </c>
      <c r="CF60" s="366">
        <f t="shared" si="644"/>
        <v>0</v>
      </c>
      <c r="CG60" s="366">
        <f t="shared" si="645"/>
        <v>0</v>
      </c>
      <c r="CH60" s="366">
        <f t="shared" si="646"/>
        <v>0</v>
      </c>
      <c r="CI60" s="366">
        <f t="shared" si="647"/>
        <v>0</v>
      </c>
      <c r="CJ60" s="291"/>
      <c r="CK60" s="366">
        <f t="shared" si="648"/>
        <v>0</v>
      </c>
      <c r="CL60" s="366">
        <f t="shared" si="649"/>
        <v>0</v>
      </c>
      <c r="CM60" s="366">
        <f t="shared" si="801"/>
        <v>0</v>
      </c>
      <c r="CN60" s="366">
        <f t="shared" si="802"/>
        <v>0</v>
      </c>
      <c r="CO60" s="366">
        <f t="shared" si="650"/>
        <v>0</v>
      </c>
      <c r="CP60" s="230"/>
      <c r="CQ60" s="331">
        <f t="shared" si="651"/>
        <v>0</v>
      </c>
      <c r="CR60" s="331">
        <f t="shared" si="652"/>
        <v>0</v>
      </c>
      <c r="CS60" s="331">
        <f t="shared" si="803"/>
        <v>0</v>
      </c>
      <c r="CT60" s="275"/>
      <c r="CU60" s="436">
        <f>COUNTIF('AR | Drawing List'!$H:$H,$B60)</f>
        <v>8</v>
      </c>
      <c r="CV60" s="437">
        <f>COUNTIFS('AR | Drawing List'!$H:$H,$B60,INDEX('AR | Drawing List'!$A:$AT,,MATCH('Design Fee'!CV$8,'AR | Drawing List'!$A$1:$AT$1,0)),"&gt;="&amp;"1")</f>
        <v>0</v>
      </c>
      <c r="CW60" s="437">
        <f>COUNTIFS('AR | Drawing List'!$H:$H,$B60,INDEX('AR | Drawing List'!$K:$AT,,MATCH('Design Fee'!CW$8,'AR | Drawing List'!$K$1:$AT$1,0)),1)</f>
        <v>0</v>
      </c>
      <c r="CX60" s="437">
        <f>COUNTIFS('AR | Drawing List'!$H:$H,$B60,INDEX('AR | Drawing List'!$K:$AT,,MATCH('Design Fee'!CX$8,'AR | Drawing List'!$K$1:$AT$1,0)),1)</f>
        <v>0</v>
      </c>
      <c r="CY60" s="437">
        <f>COUNTIFS('AR | Drawing List'!$H:$H,$B60,INDEX('AR | Drawing List'!$K:$AT,,MATCH('Design Fee'!CY$8,'AR | Drawing List'!$K$1:$AT$1,0)),1)</f>
        <v>0</v>
      </c>
      <c r="CZ60" s="437">
        <f>COUNTIFS('AR | Drawing List'!$H:$H,$B60,INDEX('AR | Drawing List'!$K:$AT,,MATCH('Design Fee'!CZ$8,'AR | Drawing List'!$K$1:$AT$1,0)),1)</f>
        <v>0</v>
      </c>
      <c r="DA60" s="437">
        <f>COUNTIFS('AR | Drawing List'!$H:$H,$B60,INDEX('AR | Drawing List'!$K:$AT,,MATCH('Design Fee'!DA$8,'AR | Drawing List'!$K$1:$AT$1,0)),1)</f>
        <v>0</v>
      </c>
      <c r="DB60" s="245"/>
      <c r="DC60" s="437">
        <f>COUNTIFS('AR | Drawing List'!$H:$H,$B60,INDEX('AR | Drawing List'!$K:$AT,,MATCH('Design Fee'!DC$8,'AR | Drawing List'!$K$1:$AT$1,0)),1)</f>
        <v>0</v>
      </c>
      <c r="DD60" s="437">
        <f>COUNTIFS('AR | Drawing List'!$H:$H,$B60,INDEX('AR | Drawing List'!$K:$AT,,MATCH('Design Fee'!DD$8,'AR | Drawing List'!$K$1:$AT$1,0)),1)</f>
        <v>0</v>
      </c>
      <c r="DE60" s="437">
        <f>COUNTIFS('AR | Drawing List'!$H:$H,$B60,INDEX('AR | Drawing List'!$K:$AT,,MATCH('Design Fee'!DE$8,'AR | Drawing List'!$K$1:$AT$1,0)),1)</f>
        <v>0</v>
      </c>
      <c r="DF60" s="437">
        <f>COUNTIFS('AR | Drawing List'!$H:$H,$B60,INDEX('AR | Drawing List'!$K:$AT,,MATCH('Design Fee'!DF$8,'AR | Drawing List'!$K$1:$AT$1,0)),1)</f>
        <v>0</v>
      </c>
      <c r="DG60" s="437">
        <f>COUNTIFS('AR | Drawing List'!$H:$H,$B60,INDEX('AR | Drawing List'!$K:$AT,,MATCH('Design Fee'!DG$8,'AR | Drawing List'!$K$1:$AT$1,0)),1)</f>
        <v>0</v>
      </c>
      <c r="DI60" s="365"/>
      <c r="DJ60" s="366">
        <f t="shared" si="804"/>
        <v>0</v>
      </c>
      <c r="DK60" s="366">
        <f t="shared" si="653"/>
        <v>0</v>
      </c>
      <c r="DL60" s="366">
        <f t="shared" si="654"/>
        <v>0</v>
      </c>
      <c r="DM60" s="366">
        <f t="shared" si="655"/>
        <v>0</v>
      </c>
      <c r="DN60" s="366">
        <f t="shared" si="656"/>
        <v>0</v>
      </c>
      <c r="DO60" s="291"/>
      <c r="DP60" s="366">
        <f t="shared" si="657"/>
        <v>0</v>
      </c>
      <c r="DQ60" s="366">
        <f t="shared" si="658"/>
        <v>0</v>
      </c>
      <c r="DR60" s="366">
        <f t="shared" si="805"/>
        <v>0</v>
      </c>
      <c r="DS60" s="366">
        <f t="shared" si="806"/>
        <v>0</v>
      </c>
      <c r="DT60" s="366">
        <f t="shared" si="659"/>
        <v>0</v>
      </c>
      <c r="DU60" s="230"/>
      <c r="DV60" s="331">
        <f t="shared" si="660"/>
        <v>0</v>
      </c>
      <c r="DW60" s="331">
        <f t="shared" si="661"/>
        <v>0</v>
      </c>
      <c r="DX60" s="331">
        <f t="shared" si="807"/>
        <v>0</v>
      </c>
      <c r="DY60" s="275"/>
      <c r="DZ60" s="436">
        <f>COUNTIF('AR | Drawing List'!$H:$H,$B60)</f>
        <v>8</v>
      </c>
      <c r="EA60" s="437">
        <f>COUNTIFS('AR | Drawing List'!$H:$H,$B60,INDEX('AR | Drawing List'!$A:$AT,,MATCH('Design Fee'!EA$8,'AR | Drawing List'!$A$1:$AT$1,0)),"&gt;="&amp;"1")</f>
        <v>0</v>
      </c>
      <c r="EB60" s="437">
        <f>COUNTIFS('AR | Drawing List'!$H:$H,$B60,INDEX('AR | Drawing List'!$K:$AT,,MATCH('Design Fee'!EB$8,'AR | Drawing List'!$K$1:$AT$1,0)),1)</f>
        <v>0</v>
      </c>
      <c r="EC60" s="437">
        <f>COUNTIFS('AR | Drawing List'!$H:$H,$B60,INDEX('AR | Drawing List'!$K:$AT,,MATCH('Design Fee'!EC$8,'AR | Drawing List'!$K$1:$AT$1,0)),1)</f>
        <v>0</v>
      </c>
      <c r="ED60" s="437">
        <f>COUNTIFS('AR | Drawing List'!$H:$H,$B60,INDEX('AR | Drawing List'!$K:$AT,,MATCH('Design Fee'!ED$8,'AR | Drawing List'!$K$1:$AT$1,0)),1)</f>
        <v>0</v>
      </c>
      <c r="EE60" s="437">
        <f>COUNTIFS('AR | Drawing List'!$H:$H,$B60,INDEX('AR | Drawing List'!$K:$AT,,MATCH('Design Fee'!EE$8,'AR | Drawing List'!$K$1:$AT$1,0)),1)</f>
        <v>0</v>
      </c>
      <c r="EF60" s="437">
        <f>COUNTIFS('AR | Drawing List'!$H:$H,$B60,INDEX('AR | Drawing List'!$K:$AT,,MATCH('Design Fee'!EF$8,'AR | Drawing List'!$K$1:$AT$1,0)),1)</f>
        <v>0</v>
      </c>
      <c r="EG60" s="245"/>
      <c r="EH60" s="437">
        <f>COUNTIFS('AR | Drawing List'!$H:$H,$B60,INDEX('AR | Drawing List'!$K:$AT,,MATCH('Design Fee'!EH$8,'AR | Drawing List'!$K$1:$AT$1,0)),1)</f>
        <v>0</v>
      </c>
      <c r="EI60" s="437">
        <f>COUNTIFS('AR | Drawing List'!$H:$H,$B60,INDEX('AR | Drawing List'!$K:$AT,,MATCH('Design Fee'!EI$8,'AR | Drawing List'!$K$1:$AT$1,0)),1)</f>
        <v>0</v>
      </c>
      <c r="EJ60" s="437">
        <f>COUNTIFS('AR | Drawing List'!$H:$H,$B60,INDEX('AR | Drawing List'!$K:$AT,,MATCH('Design Fee'!EJ$8,'AR | Drawing List'!$K$1:$AT$1,0)),1)</f>
        <v>0</v>
      </c>
      <c r="EK60" s="437">
        <f>COUNTIFS('AR | Drawing List'!$H:$H,$B60,INDEX('AR | Drawing List'!$K:$AT,,MATCH('Design Fee'!EK$8,'AR | Drawing List'!$K$1:$AT$1,0)),1)</f>
        <v>0</v>
      </c>
      <c r="EL60" s="437">
        <f>COUNTIFS('AR | Drawing List'!$H:$H,$B60,INDEX('AR | Drawing List'!$K:$AT,,MATCH('Design Fee'!EL$8,'AR | Drawing List'!$K$1:$AT$1,0)),1)</f>
        <v>0</v>
      </c>
      <c r="EO60" s="286">
        <v>0.1</v>
      </c>
      <c r="EP60" s="269"/>
      <c r="EQ60" s="302">
        <f t="shared" si="808"/>
        <v>0.39820200000000006</v>
      </c>
      <c r="ER60" s="302">
        <f t="shared" si="576"/>
        <v>0.39820200000000006</v>
      </c>
      <c r="ES60" s="303">
        <f t="shared" si="662"/>
        <v>0.39820200000000006</v>
      </c>
      <c r="ET60" s="304">
        <f t="shared" si="663"/>
        <v>0</v>
      </c>
      <c r="EU60" s="304">
        <f t="shared" si="664"/>
        <v>0</v>
      </c>
      <c r="EV60" s="304">
        <f t="shared" si="665"/>
        <v>0</v>
      </c>
      <c r="EW60" s="304">
        <f t="shared" si="666"/>
        <v>0</v>
      </c>
      <c r="EX60" s="304">
        <f t="shared" si="667"/>
        <v>0</v>
      </c>
      <c r="EY60" s="305"/>
      <c r="EZ60" s="304">
        <f t="shared" si="668"/>
        <v>0</v>
      </c>
      <c r="FA60" s="304">
        <f t="shared" si="669"/>
        <v>0</v>
      </c>
      <c r="FB60" s="304">
        <f t="shared" si="670"/>
        <v>0</v>
      </c>
      <c r="FC60" s="304">
        <f t="shared" si="671"/>
        <v>0</v>
      </c>
      <c r="FD60" s="304">
        <f t="shared" si="672"/>
        <v>0</v>
      </c>
      <c r="FE60" s="216"/>
      <c r="FF60" s="331">
        <f t="shared" si="673"/>
        <v>1</v>
      </c>
      <c r="FG60" s="331">
        <f t="shared" si="674"/>
        <v>0</v>
      </c>
      <c r="FH60" s="331">
        <f t="shared" si="809"/>
        <v>0</v>
      </c>
      <c r="FJ60" s="363">
        <f>COUNTIF('ST | Drawing List'!$H:$H,$B60)</f>
        <v>4</v>
      </c>
      <c r="FK60" s="238">
        <f>COUNTIFS('ST | Drawing List'!$H:$H,$B60,INDEX('ST | Drawing List'!$A:$AT,,MATCH('[13]Design Fee'!FK$8,'ST | Drawing List'!$A$1:$AT$1,0)),1)</f>
        <v>4</v>
      </c>
      <c r="FL60" s="238">
        <f>COUNTIFS('ST | Drawing List'!$H:$H,$B60,INDEX('ST | Drawing List'!$K:$AT,,MATCH('[13]Design Fee'!FL$8,'ST | Drawing List'!$K$1:$AT$1,0)),1)</f>
        <v>0</v>
      </c>
      <c r="FM60" s="238">
        <f>COUNTIFS('ST | Drawing List'!$H:$H,$B60,INDEX('ST | Drawing List'!$K:$AT,,MATCH('[13]Design Fee'!FM$8,'ST | Drawing List'!$K$1:$AT$1,0)),1)</f>
        <v>0</v>
      </c>
      <c r="FN60" s="238">
        <f>COUNTIFS('ST | Drawing List'!$H:$H,$B60,INDEX('ST | Drawing List'!$K:$AT,,MATCH('[13]Design Fee'!FN$8,'ST | Drawing List'!$K$1:$AT$1,0)),1)</f>
        <v>0</v>
      </c>
      <c r="FO60" s="238">
        <f>COUNTIFS('ST | Drawing List'!$H:$H,$B60,INDEX('ST | Drawing List'!$K:$AT,,MATCH('[13]Design Fee'!FO$8,'ST | Drawing List'!$K$1:$AT$1,0)),1)</f>
        <v>0</v>
      </c>
      <c r="FP60" s="238">
        <f>COUNTIFS('ST | Drawing List'!$H:$H,$B60,INDEX('ST | Drawing List'!$K:$AT,,MATCH('[13]Design Fee'!FP$8,'ST | Drawing List'!$K$1:$AT$1,0)),1)</f>
        <v>0</v>
      </c>
      <c r="FQ60" s="245"/>
      <c r="FR60" s="238">
        <f>COUNTIFS('ST | Drawing List'!$H:$H,$B60,INDEX('ST | Drawing List'!$K:$AT,,MATCH('[13]Design Fee'!FR$8,'ST | Drawing List'!$K$1:$AT$1,0)),1)</f>
        <v>0</v>
      </c>
      <c r="FS60" s="238">
        <f>COUNTIFS('ST | Drawing List'!$H:$H,$B60,INDEX('ST | Drawing List'!$K:$AT,,MATCH('[13]Design Fee'!FS$8,'ST | Drawing List'!$K$1:$AT$1,0)),1)</f>
        <v>0</v>
      </c>
      <c r="FT60" s="238">
        <f>COUNTIFS('ST | Drawing List'!$H:$H,$B60,INDEX('ST | Drawing List'!$K:$AT,,MATCH('[13]Design Fee'!FT$8,'ST | Drawing List'!$K$1:$AT$1,0)),1)</f>
        <v>0</v>
      </c>
      <c r="FU60" s="238">
        <f>COUNTIFS('ST | Drawing List'!$H:$H,$B60,INDEX('ST | Drawing List'!$K:$AT,,MATCH('[13]Design Fee'!FU$8,'ST | Drawing List'!$K$1:$AT$1,0)),1)</f>
        <v>0</v>
      </c>
      <c r="FV60" s="238">
        <f>COUNTIFS('ST | Drawing List'!$H:$H,$B60,INDEX('ST | Drawing List'!$K:$AT,,MATCH('[13]Design Fee'!FV$8,'ST | Drawing List'!$K$1:$AT$1,0)),1)</f>
        <v>0</v>
      </c>
      <c r="FW60" s="254"/>
      <c r="FX60" s="365"/>
      <c r="FY60" s="366">
        <f t="shared" si="675"/>
        <v>0</v>
      </c>
      <c r="FZ60" s="366">
        <f t="shared" si="676"/>
        <v>0</v>
      </c>
      <c r="GA60" s="366">
        <f t="shared" si="677"/>
        <v>0</v>
      </c>
      <c r="GB60" s="366">
        <f t="shared" si="678"/>
        <v>0</v>
      </c>
      <c r="GC60" s="366">
        <f t="shared" si="679"/>
        <v>0</v>
      </c>
      <c r="GD60" s="291"/>
      <c r="GE60" s="366">
        <f t="shared" si="680"/>
        <v>0</v>
      </c>
      <c r="GF60" s="366">
        <f t="shared" si="681"/>
        <v>0</v>
      </c>
      <c r="GG60" s="366">
        <f t="shared" si="682"/>
        <v>0</v>
      </c>
      <c r="GH60" s="366">
        <f t="shared" si="683"/>
        <v>0</v>
      </c>
      <c r="GI60" s="366">
        <f t="shared" si="684"/>
        <v>0</v>
      </c>
      <c r="GJ60" s="230"/>
      <c r="GK60" s="367">
        <f t="shared" si="685"/>
        <v>0</v>
      </c>
      <c r="GL60" s="367">
        <f t="shared" si="686"/>
        <v>0</v>
      </c>
      <c r="GM60" s="367">
        <f t="shared" si="810"/>
        <v>0</v>
      </c>
      <c r="GN60" s="275"/>
      <c r="GO60" s="363">
        <f>COUNTIF('ST | Drawing List'!$H:$H,$B60)</f>
        <v>4</v>
      </c>
      <c r="GP60" s="238">
        <f>COUNTIFS('ST | Drawing List'!$H:$H,$B60,INDEX('ST | Drawing List'!$A:$AT,,MATCH('[13]Design Fee'!GP$8,'ST | Drawing List'!$A$1:$AT$1,0)),1)</f>
        <v>0</v>
      </c>
      <c r="GQ60" s="238">
        <f>COUNTIFS('ST | Drawing List'!$H:$H,$B60,INDEX('ST | Drawing List'!$K:$AT,,MATCH('[13]Design Fee'!GQ$8,'ST | Drawing List'!$K$1:$AT$1,0)),1)</f>
        <v>0</v>
      </c>
      <c r="GR60" s="238">
        <f>COUNTIFS('ST | Drawing List'!$H:$H,$B60,INDEX('ST | Drawing List'!$K:$AT,,MATCH('[13]Design Fee'!GR$8,'ST | Drawing List'!$K$1:$AT$1,0)),1)</f>
        <v>0</v>
      </c>
      <c r="GS60" s="238">
        <f>COUNTIFS('ST | Drawing List'!$H:$H,$B60,INDEX('ST | Drawing List'!$K:$AT,,MATCH('[13]Design Fee'!GS$8,'ST | Drawing List'!$K$1:$AT$1,0)),1)</f>
        <v>0</v>
      </c>
      <c r="GT60" s="238">
        <f>COUNTIFS('ST | Drawing List'!$H:$H,$B60,INDEX('ST | Drawing List'!$K:$AT,,MATCH('[13]Design Fee'!GT$8,'ST | Drawing List'!$K$1:$AT$1,0)),1)</f>
        <v>0</v>
      </c>
      <c r="GU60" s="238">
        <f>COUNTIFS('ST | Drawing List'!$H:$H,$B60,INDEX('ST | Drawing List'!$K:$AT,,MATCH('[13]Design Fee'!GU$8,'ST | Drawing List'!$K$1:$AT$1,0)),1)</f>
        <v>0</v>
      </c>
      <c r="GV60" s="245"/>
      <c r="GW60" s="238">
        <f>COUNTIFS('ST | Drawing List'!$H:$H,$B60,INDEX('ST | Drawing List'!$K:$AT,,MATCH('[13]Design Fee'!GW$8,'ST | Drawing List'!$K$1:$AT$1,0)),1)</f>
        <v>0</v>
      </c>
      <c r="GX60" s="238">
        <f>COUNTIFS('ST | Drawing List'!$H:$H,$B60,INDEX('ST | Drawing List'!$K:$AT,,MATCH('[13]Design Fee'!GX$8,'ST | Drawing List'!$K$1:$AT$1,0)),1)</f>
        <v>0</v>
      </c>
      <c r="GY60" s="238">
        <f>COUNTIFS('ST | Drawing List'!$H:$H,$B60,INDEX('ST | Drawing List'!$K:$AT,,MATCH('[13]Design Fee'!GY$8,'ST | Drawing List'!$K$1:$AT$1,0)),1)</f>
        <v>0</v>
      </c>
      <c r="GZ60" s="238">
        <f>COUNTIFS('ST | Drawing List'!$H:$H,$B60,INDEX('ST | Drawing List'!$K:$AT,,MATCH('[13]Design Fee'!GZ$8,'ST | Drawing List'!$K$1:$AT$1,0)),1)</f>
        <v>0</v>
      </c>
      <c r="HA60" s="238">
        <f>COUNTIFS('ST | Drawing List'!$H:$H,$B60,INDEX('ST | Drawing List'!$K:$AT,,MATCH('[13]Design Fee'!HA$8,'ST | Drawing List'!$K$1:$AT$1,0)),1)</f>
        <v>0</v>
      </c>
      <c r="HC60" s="365"/>
      <c r="HD60" s="366">
        <f t="shared" si="687"/>
        <v>0</v>
      </c>
      <c r="HE60" s="366">
        <f t="shared" si="688"/>
        <v>0</v>
      </c>
      <c r="HF60" s="366">
        <f t="shared" si="689"/>
        <v>0</v>
      </c>
      <c r="HG60" s="366">
        <f t="shared" si="690"/>
        <v>0</v>
      </c>
      <c r="HH60" s="366">
        <f t="shared" si="691"/>
        <v>0</v>
      </c>
      <c r="HI60" s="291"/>
      <c r="HJ60" s="366">
        <f t="shared" si="692"/>
        <v>0</v>
      </c>
      <c r="HK60" s="366">
        <f t="shared" si="693"/>
        <v>0</v>
      </c>
      <c r="HL60" s="366">
        <f t="shared" si="694"/>
        <v>0</v>
      </c>
      <c r="HM60" s="366">
        <f t="shared" si="695"/>
        <v>0</v>
      </c>
      <c r="HN60" s="366">
        <f t="shared" si="696"/>
        <v>0</v>
      </c>
      <c r="HO60" s="230"/>
      <c r="HP60" s="367">
        <f t="shared" si="697"/>
        <v>0</v>
      </c>
      <c r="HQ60" s="367">
        <f t="shared" si="698"/>
        <v>0</v>
      </c>
      <c r="HR60" s="367">
        <f t="shared" si="811"/>
        <v>0</v>
      </c>
      <c r="HS60" s="275"/>
      <c r="HT60" s="363">
        <f>COUNTIF('ST | Drawing List'!$H:$H,$B60)</f>
        <v>4</v>
      </c>
      <c r="HU60" s="238">
        <f>COUNTIFS('ST | Drawing List'!$H:$H,$B60,INDEX('ST | Drawing List'!$A:$AT,,MATCH('[13]Design Fee'!HU$8,'ST | Drawing List'!$A$1:$AT$1,0)),1)</f>
        <v>0</v>
      </c>
      <c r="HV60" s="238">
        <f>COUNTIFS('ST | Drawing List'!$H:$H,$B60,INDEX('ST | Drawing List'!$K:$AT,,MATCH('[13]Design Fee'!HV$8,'ST | Drawing List'!$K$1:$AT$1,0)),1)</f>
        <v>0</v>
      </c>
      <c r="HW60" s="238">
        <f>COUNTIFS('ST | Drawing List'!$H:$H,$B60,INDEX('ST | Drawing List'!$K:$AT,,MATCH('[13]Design Fee'!HW$8,'ST | Drawing List'!$K$1:$AT$1,0)),1)</f>
        <v>0</v>
      </c>
      <c r="HX60" s="238">
        <f>COUNTIFS('ST | Drawing List'!$H:$H,$B60,INDEX('ST | Drawing List'!$K:$AT,,MATCH('[13]Design Fee'!HX$8,'ST | Drawing List'!$K$1:$AT$1,0)),1)</f>
        <v>0</v>
      </c>
      <c r="HY60" s="238">
        <f>COUNTIFS('ST | Drawing List'!$H:$H,$B60,INDEX('ST | Drawing List'!$K:$AT,,MATCH('[13]Design Fee'!HY$8,'ST | Drawing List'!$K$1:$AT$1,0)),1)</f>
        <v>0</v>
      </c>
      <c r="HZ60" s="238">
        <f>COUNTIFS('ST | Drawing List'!$H:$H,$B60,INDEX('ST | Drawing List'!$K:$AT,,MATCH('[13]Design Fee'!HZ$8,'ST | Drawing List'!$K$1:$AT$1,0)),1)</f>
        <v>0</v>
      </c>
      <c r="IA60" s="245"/>
      <c r="IB60" s="238">
        <f>COUNTIFS('ST | Drawing List'!$H:$H,$B60,INDEX('ST | Drawing List'!$K:$AT,,MATCH('[13]Design Fee'!IB$8,'ST | Drawing List'!$K$1:$AT$1,0)),1)</f>
        <v>0</v>
      </c>
      <c r="IC60" s="238">
        <f>COUNTIFS('ST | Drawing List'!$H:$H,$B60,INDEX('ST | Drawing List'!$K:$AT,,MATCH('[13]Design Fee'!IC$8,'ST | Drawing List'!$K$1:$AT$1,0)),1)</f>
        <v>0</v>
      </c>
      <c r="ID60" s="238">
        <f>COUNTIFS('ST | Drawing List'!$H:$H,$B60,INDEX('ST | Drawing List'!$K:$AT,,MATCH('[13]Design Fee'!ID$8,'ST | Drawing List'!$K$1:$AT$1,0)),1)</f>
        <v>0</v>
      </c>
      <c r="IE60" s="238">
        <f>COUNTIFS('ST | Drawing List'!$H:$H,$B60,INDEX('ST | Drawing List'!$K:$AT,,MATCH('[13]Design Fee'!IE$8,'ST | Drawing List'!$K$1:$AT$1,0)),1)</f>
        <v>0</v>
      </c>
      <c r="IF60" s="238">
        <f>COUNTIFS('ST | Drawing List'!$H:$H,$B60,INDEX('ST | Drawing List'!$K:$AT,,MATCH('[13]Design Fee'!IF$8,'ST | Drawing List'!$K$1:$AT$1,0)),1)</f>
        <v>0</v>
      </c>
      <c r="II60" s="286">
        <v>0.2</v>
      </c>
      <c r="IJ60" s="269"/>
      <c r="IK60" s="302">
        <f t="shared" si="812"/>
        <v>0.11432</v>
      </c>
      <c r="IL60" s="302">
        <f t="shared" si="589"/>
        <v>0</v>
      </c>
      <c r="IM60" s="303">
        <f t="shared" si="699"/>
        <v>0</v>
      </c>
      <c r="IN60" s="304">
        <f t="shared" si="700"/>
        <v>0.11432</v>
      </c>
      <c r="IO60" s="304">
        <f t="shared" si="701"/>
        <v>0</v>
      </c>
      <c r="IP60" s="304">
        <f t="shared" si="702"/>
        <v>0</v>
      </c>
      <c r="IQ60" s="304">
        <f t="shared" si="703"/>
        <v>0.11432</v>
      </c>
      <c r="IR60" s="304">
        <f t="shared" si="704"/>
        <v>0</v>
      </c>
      <c r="IS60" s="305"/>
      <c r="IT60" s="304">
        <f t="shared" si="705"/>
        <v>0</v>
      </c>
      <c r="IU60" s="304">
        <f t="shared" si="706"/>
        <v>0</v>
      </c>
      <c r="IV60" s="304">
        <f t="shared" si="707"/>
        <v>0</v>
      </c>
      <c r="IW60" s="304">
        <f t="shared" si="708"/>
        <v>0</v>
      </c>
      <c r="IX60" s="304">
        <f t="shared" si="709"/>
        <v>0</v>
      </c>
      <c r="IY60" s="230"/>
      <c r="IZ60" s="367">
        <f t="shared" si="710"/>
        <v>0</v>
      </c>
      <c r="JA60" s="367">
        <f t="shared" si="711"/>
        <v>1</v>
      </c>
      <c r="JB60" s="367">
        <f t="shared" si="813"/>
        <v>0</v>
      </c>
      <c r="JC60" s="275"/>
      <c r="JD60" s="363">
        <f>COUNTIF('MEP | Drawing List'!$H:$H,$B60)</f>
        <v>43</v>
      </c>
      <c r="JE60" s="238">
        <f>COUNTIFS('MEP | Drawing List'!$H:$H,$B60,INDEX('MEP | Drawing List'!$A:$AU,,MATCH('[13]Design Fee'!JE$8,'MEP | Drawing List'!$A$1:$AU$1,0)),1)</f>
        <v>0</v>
      </c>
      <c r="JF60" s="238">
        <f>COUNTIFS('MEP | Drawing List'!$H:$H,$B60,INDEX('MEP | Drawing List'!$K:$AU,,MATCH('[13]Design Fee'!JF$8,'MEP | Drawing List'!$K$1:$AU$1,0)),1)</f>
        <v>43</v>
      </c>
      <c r="JG60" s="238">
        <f>COUNTIFS('MEP | Drawing List'!$H:$H,$B60,INDEX('MEP | Drawing List'!$K:$AU,,MATCH('[13]Design Fee'!JG$8,'MEP | Drawing List'!$K$1:$AU$1,0)),1)</f>
        <v>0</v>
      </c>
      <c r="JH60" s="238">
        <f>COUNTIFS('MEP | Drawing List'!$H:$H,$B60,INDEX('MEP | Drawing List'!$K:$AU,,MATCH('[13]Design Fee'!JH$8,'MEP | Drawing List'!$K$1:$AU$1,0)),1)</f>
        <v>0</v>
      </c>
      <c r="JI60" s="238">
        <f>COUNTIFS('MEP | Drawing List'!$H:$H,$B60,INDEX('MEP | Drawing List'!$K:$AU,,MATCH('[13]Design Fee'!JI$8,'MEP | Drawing List'!$K$1:$AU$1,0)),1)</f>
        <v>43</v>
      </c>
      <c r="JJ60" s="238">
        <f>COUNTIFS('MEP | Drawing List'!$H:$H,$B60,INDEX('MEP | Drawing List'!$K:$AU,,MATCH('[13]Design Fee'!JJ$8,'MEP | Drawing List'!$K$1:$AU$1,0)),1)</f>
        <v>0</v>
      </c>
      <c r="JK60" s="245"/>
      <c r="JL60" s="238">
        <f>COUNTIFS('MEP | Drawing List'!$H:$H,$B60,INDEX('MEP | Drawing List'!$K:$AU,,MATCH('[13]Design Fee'!JL$8,'MEP | Drawing List'!$K$1:$AU$1,0)),1)</f>
        <v>0</v>
      </c>
      <c r="JM60" s="238">
        <f>COUNTIFS('MEP | Drawing List'!$H:$H,$B60,INDEX('MEP | Drawing List'!$K:$AU,,MATCH('[13]Design Fee'!JM$8,'MEP | Drawing List'!$K$1:$AU$1,0)),1)</f>
        <v>0</v>
      </c>
      <c r="JN60" s="238">
        <f>COUNTIFS('MEP | Drawing List'!$H:$H,$B60,INDEX('MEP | Drawing List'!$K:$AU,,MATCH('[13]Design Fee'!JN$8,'MEP | Drawing List'!$K$1:$AU$1,0)),1)</f>
        <v>0</v>
      </c>
      <c r="JO60" s="238">
        <f>COUNTIFS('MEP | Drawing List'!$H:$H,$B60,INDEX('MEP | Drawing List'!$K:$AU,,MATCH('[13]Design Fee'!JO$8,'MEP | Drawing List'!$K$1:$AU$1,0)),1)</f>
        <v>0</v>
      </c>
      <c r="JP60" s="238">
        <f>COUNTIFS('MEP | Drawing List'!$H:$H,$B60,INDEX('MEP | Drawing List'!$K:$AU,,MATCH('[13]Design Fee'!JP$8,'MEP | Drawing List'!$K$1:$AU$1,0)),1)</f>
        <v>0</v>
      </c>
      <c r="JQ60" s="254"/>
      <c r="JR60" s="303"/>
      <c r="JS60" s="304">
        <f t="shared" si="712"/>
        <v>0</v>
      </c>
      <c r="JT60" s="304">
        <f t="shared" si="713"/>
        <v>0</v>
      </c>
      <c r="JU60" s="304">
        <f t="shared" si="714"/>
        <v>0</v>
      </c>
      <c r="JV60" s="304">
        <f t="shared" si="715"/>
        <v>0</v>
      </c>
      <c r="JW60" s="304">
        <f t="shared" si="716"/>
        <v>0</v>
      </c>
      <c r="JX60" s="305"/>
      <c r="JY60" s="304">
        <f t="shared" si="717"/>
        <v>0</v>
      </c>
      <c r="JZ60" s="304">
        <f t="shared" si="718"/>
        <v>0</v>
      </c>
      <c r="KA60" s="304">
        <f t="shared" si="719"/>
        <v>0</v>
      </c>
      <c r="KB60" s="304">
        <f t="shared" si="720"/>
        <v>0</v>
      </c>
      <c r="KC60" s="304">
        <f t="shared" si="721"/>
        <v>0</v>
      </c>
      <c r="KD60" s="230"/>
      <c r="KE60" s="367">
        <f t="shared" si="722"/>
        <v>0</v>
      </c>
      <c r="KF60" s="367">
        <f t="shared" si="723"/>
        <v>0</v>
      </c>
      <c r="KG60" s="367">
        <f t="shared" si="814"/>
        <v>0</v>
      </c>
      <c r="KH60" s="275"/>
      <c r="KI60" s="363">
        <f>COUNTIF('MEP | Drawing List'!$H:$H,$B60)</f>
        <v>43</v>
      </c>
      <c r="KJ60" s="238">
        <f>COUNTIFS('MEP | Drawing List'!$H:$H,$B60,INDEX('MEP | Drawing List'!$A:$AU,,MATCH('[13]Design Fee'!KJ$8,'MEP | Drawing List'!$A$1:$AU$1,0)),1)</f>
        <v>0</v>
      </c>
      <c r="KK60" s="238">
        <f>COUNTIFS('MEP | Drawing List'!$H:$H,$B60,INDEX('MEP | Drawing List'!$K:$AU,,MATCH('[13]Design Fee'!KK$8,'MEP | Drawing List'!$K$1:$AU$1,0)),1)</f>
        <v>0</v>
      </c>
      <c r="KL60" s="238">
        <f>COUNTIFS('MEP | Drawing List'!$H:$H,$B60,INDEX('MEP | Drawing List'!$K:$AU,,MATCH('[13]Design Fee'!KL$8,'MEP | Drawing List'!$K$1:$AU$1,0)),1)</f>
        <v>0</v>
      </c>
      <c r="KM60" s="238">
        <f>COUNTIFS('MEP | Drawing List'!$H:$H,$B60,INDEX('MEP | Drawing List'!$K:$AU,,MATCH('[13]Design Fee'!KM$8,'MEP | Drawing List'!$K$1:$AU$1,0)),1)</f>
        <v>0</v>
      </c>
      <c r="KN60" s="238">
        <f>COUNTIFS('MEP | Drawing List'!$H:$H,$B60,INDEX('MEP | Drawing List'!$K:$AU,,MATCH('[13]Design Fee'!KN$8,'MEP | Drawing List'!$K$1:$AU$1,0)),1)</f>
        <v>0</v>
      </c>
      <c r="KO60" s="238">
        <f>COUNTIFS('MEP | Drawing List'!$H:$H,$B60,INDEX('MEP | Drawing List'!$K:$AU,,MATCH('[13]Design Fee'!KO$8,'MEP | Drawing List'!$K$1:$AU$1,0)),1)</f>
        <v>0</v>
      </c>
      <c r="KP60" s="245"/>
      <c r="KQ60" s="238">
        <f>COUNTIFS('MEP | Drawing List'!$H:$H,$B60,INDEX('MEP | Drawing List'!$K:$AU,,MATCH('[13]Design Fee'!KQ$8,'MEP | Drawing List'!$K$1:$AU$1,0)),1)</f>
        <v>0</v>
      </c>
      <c r="KR60" s="238">
        <f>COUNTIFS('MEP | Drawing List'!$H:$H,$B60,INDEX('MEP | Drawing List'!$K:$AU,,MATCH('[13]Design Fee'!KR$8,'MEP | Drawing List'!$K$1:$AU$1,0)),1)</f>
        <v>0</v>
      </c>
      <c r="KS60" s="238">
        <f>COUNTIFS('MEP | Drawing List'!$H:$H,$B60,INDEX('MEP | Drawing List'!$K:$AU,,MATCH('[13]Design Fee'!KS$8,'MEP | Drawing List'!$K$1:$AU$1,0)),1)</f>
        <v>0</v>
      </c>
      <c r="KT60" s="238">
        <f>COUNTIFS('MEP | Drawing List'!$H:$H,$B60,INDEX('MEP | Drawing List'!$K:$AU,,MATCH('[13]Design Fee'!KT$8,'MEP | Drawing List'!$K$1:$AU$1,0)),1)</f>
        <v>0</v>
      </c>
      <c r="KU60" s="238">
        <f>COUNTIFS('MEP | Drawing List'!$H:$H,$B60,INDEX('MEP | Drawing List'!$K:$AU,,MATCH('[13]Design Fee'!KU$8,'MEP | Drawing List'!$K$1:$AU$1,0)),1)</f>
        <v>0</v>
      </c>
      <c r="KW60" s="303"/>
      <c r="KX60" s="304">
        <f t="shared" si="724"/>
        <v>0</v>
      </c>
      <c r="KY60" s="304">
        <f t="shared" si="725"/>
        <v>0</v>
      </c>
      <c r="KZ60" s="304">
        <f t="shared" si="726"/>
        <v>0</v>
      </c>
      <c r="LA60" s="304">
        <f t="shared" si="727"/>
        <v>0</v>
      </c>
      <c r="LB60" s="304">
        <f t="shared" si="728"/>
        <v>0</v>
      </c>
      <c r="LC60" s="305"/>
      <c r="LD60" s="304">
        <f t="shared" si="729"/>
        <v>0</v>
      </c>
      <c r="LE60" s="304">
        <f t="shared" si="730"/>
        <v>0</v>
      </c>
      <c r="LF60" s="304">
        <f t="shared" si="731"/>
        <v>0</v>
      </c>
      <c r="LG60" s="304">
        <f t="shared" si="732"/>
        <v>0</v>
      </c>
      <c r="LH60" s="304">
        <f t="shared" si="733"/>
        <v>0</v>
      </c>
      <c r="LI60" s="230"/>
      <c r="LJ60" s="367">
        <f t="shared" si="734"/>
        <v>0</v>
      </c>
      <c r="LK60" s="367">
        <f t="shared" si="735"/>
        <v>0</v>
      </c>
      <c r="LL60" s="367">
        <f t="shared" si="815"/>
        <v>0</v>
      </c>
      <c r="LM60" s="275"/>
      <c r="LN60" s="363">
        <f>COUNTIF('MEP | Drawing List'!$H:$H,$B60)</f>
        <v>43</v>
      </c>
      <c r="LO60" s="238">
        <f>COUNTIFS('MEP | Drawing List'!$H:$H,$B60,INDEX('MEP | Drawing List'!$A:$AU,,MATCH('[13]Design Fee'!LO$8,'MEP | Drawing List'!$A$1:$AU$1,0)),1)</f>
        <v>0</v>
      </c>
      <c r="LP60" s="238">
        <f>COUNTIFS('MEP | Drawing List'!$H:$H,$B60,INDEX('MEP | Drawing List'!$K:$AU,,MATCH('[13]Design Fee'!LP$8,'MEP | Drawing List'!$K$1:$AU$1,0)),1)</f>
        <v>0</v>
      </c>
      <c r="LQ60" s="238">
        <f>COUNTIFS('MEP | Drawing List'!$H:$H,$B60,INDEX('MEP | Drawing List'!$K:$AU,,MATCH('[13]Design Fee'!LQ$8,'MEP | Drawing List'!$K$1:$AU$1,0)),1)</f>
        <v>0</v>
      </c>
      <c r="LR60" s="238">
        <f>COUNTIFS('MEP | Drawing List'!$H:$H,$B60,INDEX('MEP | Drawing List'!$K:$AU,,MATCH('[13]Design Fee'!LR$8,'MEP | Drawing List'!$K$1:$AU$1,0)),1)</f>
        <v>0</v>
      </c>
      <c r="LS60" s="238">
        <f>COUNTIFS('MEP | Drawing List'!$H:$H,$B60,INDEX('MEP | Drawing List'!$K:$AU,,MATCH('[13]Design Fee'!LS$8,'MEP | Drawing List'!$K$1:$AU$1,0)),1)</f>
        <v>0</v>
      </c>
      <c r="LT60" s="238">
        <f>COUNTIFS('MEP | Drawing List'!$H:$H,$B60,INDEX('MEP | Drawing List'!$K:$AU,,MATCH('[13]Design Fee'!LT$8,'MEP | Drawing List'!$K$1:$AU$1,0)),1)</f>
        <v>0</v>
      </c>
      <c r="LU60" s="245"/>
      <c r="LV60" s="238">
        <f>COUNTIFS('MEP | Drawing List'!$H:$H,$B60,INDEX('MEP | Drawing List'!$K:$AU,,MATCH('[13]Design Fee'!LV$8,'MEP | Drawing List'!$K$1:$AU$1,0)),1)</f>
        <v>0</v>
      </c>
      <c r="LW60" s="238">
        <f>COUNTIFS('MEP | Drawing List'!$H:$H,$B60,INDEX('MEP | Drawing List'!$K:$AU,,MATCH('[13]Design Fee'!LW$8,'MEP | Drawing List'!$K$1:$AU$1,0)),1)</f>
        <v>0</v>
      </c>
      <c r="LX60" s="238">
        <f>COUNTIFS('MEP | Drawing List'!$H:$H,$B60,INDEX('MEP | Drawing List'!$K:$AU,,MATCH('[13]Design Fee'!LX$8,'MEP | Drawing List'!$K$1:$AU$1,0)),1)</f>
        <v>0</v>
      </c>
      <c r="LY60" s="238">
        <f>COUNTIFS('MEP | Drawing List'!$H:$H,$B60,INDEX('MEP | Drawing List'!$K:$AU,,MATCH('[13]Design Fee'!LY$8,'MEP | Drawing List'!$K$1:$AU$1,0)),1)</f>
        <v>0</v>
      </c>
      <c r="LZ60" s="238">
        <f>COUNTIFS('MEP | Drawing List'!$H:$H,$B60,INDEX('MEP | Drawing List'!$K:$AU,,MATCH('[13]Design Fee'!LZ$8,'MEP | Drawing List'!$K$1:$AU$1,0)),1)</f>
        <v>0</v>
      </c>
      <c r="MC60" s="286">
        <v>0</v>
      </c>
      <c r="MD60" s="269"/>
      <c r="ME60" s="302"/>
      <c r="MF60" s="302">
        <f t="shared" si="602"/>
        <v>0</v>
      </c>
      <c r="MG60" s="303">
        <f t="shared" si="736"/>
        <v>0</v>
      </c>
      <c r="MH60" s="304">
        <f t="shared" si="737"/>
        <v>0</v>
      </c>
      <c r="MI60" s="304">
        <f t="shared" si="738"/>
        <v>0</v>
      </c>
      <c r="MJ60" s="304">
        <f t="shared" si="739"/>
        <v>0</v>
      </c>
      <c r="MK60" s="304">
        <f t="shared" si="740"/>
        <v>0</v>
      </c>
      <c r="ML60" s="304">
        <f t="shared" si="741"/>
        <v>0</v>
      </c>
      <c r="MM60" s="305"/>
      <c r="MN60" s="304">
        <f t="shared" si="742"/>
        <v>0</v>
      </c>
      <c r="MO60" s="304">
        <f t="shared" si="743"/>
        <v>0</v>
      </c>
      <c r="MP60" s="304">
        <f t="shared" si="744"/>
        <v>0</v>
      </c>
      <c r="MQ60" s="304">
        <f t="shared" si="745"/>
        <v>0</v>
      </c>
      <c r="MR60" s="304">
        <f t="shared" si="746"/>
        <v>0</v>
      </c>
      <c r="MS60" s="230"/>
      <c r="MT60" s="367">
        <f t="shared" si="747"/>
        <v>0</v>
      </c>
      <c r="MU60" s="367">
        <f t="shared" si="748"/>
        <v>0</v>
      </c>
      <c r="MV60" s="367">
        <f t="shared" si="749"/>
        <v>0</v>
      </c>
      <c r="MW60" s="275"/>
      <c r="MX60" s="363">
        <f>COUNTIF('LS | Drawing List'!$H:$H,$B60)</f>
        <v>0</v>
      </c>
      <c r="MY60" s="238">
        <f>COUNTIFS('LS | Drawing List'!$H:$H,$B60,INDEX('LS | Drawing List'!$A:$AT,,MATCH('Design Fee'!MY$8,'LS | Drawing List'!$A$1:$AT$1,0)),1)</f>
        <v>0</v>
      </c>
      <c r="MZ60" s="238">
        <f>COUNTIFS('LS | Drawing List'!$H:$H,$B60,INDEX('LS | Drawing List'!$K:$AT,,MATCH('Design Fee'!MZ$8,'LS | Drawing List'!$K$1:$AT$1,0)),1)</f>
        <v>0</v>
      </c>
      <c r="NA60" s="238">
        <f>COUNTIFS('LS | Drawing List'!$H:$H,$B60,INDEX('LS | Drawing List'!$K:$AT,,MATCH('Design Fee'!NA$8,'LS | Drawing List'!$K$1:$AT$1,0)),1)</f>
        <v>0</v>
      </c>
      <c r="NB60" s="238">
        <f>COUNTIFS('LS | Drawing List'!$H:$H,$B60,INDEX('LS | Drawing List'!$K:$AT,,MATCH('Design Fee'!NB$8,'LS | Drawing List'!$K$1:$AT$1,0)),1)</f>
        <v>0</v>
      </c>
      <c r="NC60" s="238">
        <f>COUNTIFS('LS | Drawing List'!$H:$H,$B60,INDEX('LS | Drawing List'!$K:$AT,,MATCH('Design Fee'!NC$8,'LS | Drawing List'!$K$1:$AT$1,0)),1)</f>
        <v>0</v>
      </c>
      <c r="ND60" s="238">
        <f>COUNTIFS('LS | Drawing List'!$H:$H,$B60,INDEX('LS | Drawing List'!$K:$AT,,MATCH('Design Fee'!ND$8,'LS | Drawing List'!$K$1:$AT$1,0)),1)</f>
        <v>0</v>
      </c>
      <c r="NE60" s="245"/>
      <c r="NF60" s="238">
        <f>COUNTIFS('LS | Drawing List'!$H:$H,$B60,INDEX('LS | Drawing List'!$K:$AT,,MATCH('Design Fee'!NF$8,'LS | Drawing List'!$K$1:$AT$1,0)),1)</f>
        <v>0</v>
      </c>
      <c r="NG60" s="238">
        <f>COUNTIFS('LS | Drawing List'!$H:$H,$B60,INDEX('LS | Drawing List'!$K:$AT,,MATCH('Design Fee'!NG$8,'LS | Drawing List'!$K$1:$AT$1,0)),1)</f>
        <v>0</v>
      </c>
      <c r="NH60" s="238">
        <f>COUNTIFS('LS | Drawing List'!$H:$H,$B60,INDEX('LS | Drawing List'!$K:$AT,,MATCH('Design Fee'!NH$8,'LS | Drawing List'!$K$1:$AT$1,0)),1)</f>
        <v>0</v>
      </c>
      <c r="NI60" s="238">
        <f>COUNTIFS('LS | Drawing List'!$H:$H,$B60,INDEX('LS | Drawing List'!$K:$AT,,MATCH('Design Fee'!NI$8,'LS | Drawing List'!$K$1:$AT$1,0)),1)</f>
        <v>0</v>
      </c>
      <c r="NJ60" s="238">
        <f>COUNTIFS('LS | Drawing List'!$H:$H,$B60,INDEX('LS | Drawing List'!$K:$AT,,MATCH('Design Fee'!NJ$8,'LS | Drawing List'!$K$1:$AT$1,0)),1)</f>
        <v>0</v>
      </c>
      <c r="NK60" s="254"/>
      <c r="NL60" s="303">
        <f t="shared" si="750"/>
        <v>0</v>
      </c>
      <c r="NM60" s="304">
        <f t="shared" si="751"/>
        <v>0</v>
      </c>
      <c r="NN60" s="304">
        <f t="shared" si="752"/>
        <v>0</v>
      </c>
      <c r="NO60" s="304">
        <f t="shared" si="753"/>
        <v>0</v>
      </c>
      <c r="NP60" s="304">
        <f t="shared" si="754"/>
        <v>0</v>
      </c>
      <c r="NQ60" s="304">
        <f t="shared" si="755"/>
        <v>0</v>
      </c>
      <c r="NR60" s="305"/>
      <c r="NS60" s="304">
        <f t="shared" si="756"/>
        <v>0</v>
      </c>
      <c r="NT60" s="304">
        <f t="shared" si="757"/>
        <v>0</v>
      </c>
      <c r="NU60" s="304">
        <f t="shared" si="758"/>
        <v>0</v>
      </c>
      <c r="NV60" s="304">
        <f t="shared" si="759"/>
        <v>0</v>
      </c>
      <c r="NW60" s="304">
        <f t="shared" si="760"/>
        <v>0</v>
      </c>
      <c r="NX60" s="230"/>
      <c r="NY60" s="367">
        <f t="shared" si="761"/>
        <v>0</v>
      </c>
      <c r="NZ60" s="367">
        <f t="shared" si="762"/>
        <v>0</v>
      </c>
      <c r="OA60" s="367">
        <f t="shared" si="816"/>
        <v>0</v>
      </c>
      <c r="OB60" s="275"/>
      <c r="OC60" s="363">
        <f>COUNTIF('LS | Drawing List'!$H:$H,$B60)</f>
        <v>0</v>
      </c>
      <c r="OD60" s="238">
        <f>COUNTIFS('LS | Drawing List'!$H:$H,$B60,INDEX('LS | Drawing List'!$A:$AT,,MATCH('Design Fee'!OD$8,'LS | Drawing List'!$A$1:$AT$1,0)),1)</f>
        <v>0</v>
      </c>
      <c r="OE60" s="238">
        <f>COUNTIFS('LS | Drawing List'!$H:$H,$B60,INDEX('LS | Drawing List'!$K:$AT,,MATCH('Design Fee'!OE$8,'LS | Drawing List'!$K$1:$AT$1,0)),1)</f>
        <v>0</v>
      </c>
      <c r="OF60" s="238">
        <f>COUNTIFS('LS | Drawing List'!$H:$H,$B60,INDEX('LS | Drawing List'!$K:$AT,,MATCH('Design Fee'!OF$8,'LS | Drawing List'!$K$1:$AT$1,0)),1)</f>
        <v>0</v>
      </c>
      <c r="OG60" s="238">
        <f>COUNTIFS('LS | Drawing List'!$H:$H,$B60,INDEX('LS | Drawing List'!$K:$AT,,MATCH('Design Fee'!OG$8,'LS | Drawing List'!$K$1:$AT$1,0)),1)</f>
        <v>0</v>
      </c>
      <c r="OH60" s="238">
        <f>COUNTIFS('LS | Drawing List'!$H:$H,$B60,INDEX('LS | Drawing List'!$K:$AT,,MATCH('Design Fee'!OH$8,'LS | Drawing List'!$K$1:$AT$1,0)),1)</f>
        <v>0</v>
      </c>
      <c r="OI60" s="238">
        <f>COUNTIFS('LS | Drawing List'!$H:$H,$B60,INDEX('LS | Drawing List'!$K:$AT,,MATCH('Design Fee'!OI$8,'LS | Drawing List'!$K$1:$AT$1,0)),1)</f>
        <v>0</v>
      </c>
      <c r="OJ60" s="245"/>
      <c r="OK60" s="238">
        <f>COUNTIFS('LS | Drawing List'!$H:$H,$B60,INDEX('LS | Drawing List'!$K:$AT,,MATCH('Design Fee'!OK$8,'LS | Drawing List'!$K$1:$AT$1,0)),1)</f>
        <v>0</v>
      </c>
      <c r="OL60" s="238">
        <f>COUNTIFS('LS | Drawing List'!$H:$H,$B60,INDEX('LS | Drawing List'!$K:$AT,,MATCH('Design Fee'!OL$8,'LS | Drawing List'!$K$1:$AT$1,0)),1)</f>
        <v>0</v>
      </c>
      <c r="OM60" s="238">
        <f>COUNTIFS('LS | Drawing List'!$H:$H,$B60,INDEX('LS | Drawing List'!$K:$AT,,MATCH('Design Fee'!OM$8,'LS | Drawing List'!$K$1:$AT$1,0)),1)</f>
        <v>0</v>
      </c>
      <c r="ON60" s="238">
        <f>COUNTIFS('LS | Drawing List'!$H:$H,$B60,INDEX('LS | Drawing List'!$K:$AT,,MATCH('Design Fee'!ON$8,'LS | Drawing List'!$K$1:$AT$1,0)),1)</f>
        <v>0</v>
      </c>
      <c r="OO60" s="238">
        <f>COUNTIFS('LS | Drawing List'!$H:$H,$B60,INDEX('LS | Drawing List'!$K:$AT,,MATCH('Design Fee'!OO$8,'LS | Drawing List'!$K$1:$AT$1,0)),1)</f>
        <v>0</v>
      </c>
      <c r="OQ60" s="303">
        <f t="shared" si="763"/>
        <v>0</v>
      </c>
      <c r="OR60" s="304">
        <f t="shared" si="764"/>
        <v>0</v>
      </c>
      <c r="OS60" s="304">
        <f t="shared" si="765"/>
        <v>0</v>
      </c>
      <c r="OT60" s="304">
        <f t="shared" si="766"/>
        <v>0</v>
      </c>
      <c r="OU60" s="304">
        <f t="shared" si="767"/>
        <v>0</v>
      </c>
      <c r="OV60" s="304">
        <f t="shared" si="768"/>
        <v>0</v>
      </c>
      <c r="OW60" s="305"/>
      <c r="OX60" s="304">
        <f t="shared" si="769"/>
        <v>0</v>
      </c>
      <c r="OY60" s="304">
        <f t="shared" si="770"/>
        <v>0</v>
      </c>
      <c r="OZ60" s="304">
        <f t="shared" si="771"/>
        <v>0</v>
      </c>
      <c r="PA60" s="304">
        <f t="shared" si="772"/>
        <v>0</v>
      </c>
      <c r="PB60" s="304">
        <f t="shared" si="773"/>
        <v>0</v>
      </c>
      <c r="PC60" s="230"/>
      <c r="PD60" s="367">
        <f t="shared" si="774"/>
        <v>0</v>
      </c>
      <c r="PE60" s="367">
        <f t="shared" si="775"/>
        <v>0</v>
      </c>
      <c r="PF60" s="367">
        <f t="shared" si="817"/>
        <v>0</v>
      </c>
      <c r="PG60" s="275"/>
      <c r="PH60" s="363">
        <f>COUNTIF('LS | Drawing List'!$H:$H,$B60)</f>
        <v>0</v>
      </c>
      <c r="PI60" s="238">
        <f>COUNTIFS('LS | Drawing List'!$H:$H,$B60,INDEX('LS | Drawing List'!$A:$AT,,MATCH('Design Fee'!PI$8,'LS | Drawing List'!$A$1:$AT$1,0)),1)</f>
        <v>0</v>
      </c>
      <c r="PJ60" s="238">
        <f>COUNTIFS('LS | Drawing List'!$H:$H,$B60,INDEX('LS | Drawing List'!$K:$AT,,MATCH('Design Fee'!PJ$8,'LS | Drawing List'!$K$1:$AT$1,0)),1)</f>
        <v>0</v>
      </c>
      <c r="PK60" s="238">
        <f>COUNTIFS('LS | Drawing List'!$H:$H,$B60,INDEX('LS | Drawing List'!$K:$AT,,MATCH('Design Fee'!PK$8,'LS | Drawing List'!$K$1:$AT$1,0)),1)</f>
        <v>0</v>
      </c>
      <c r="PL60" s="238">
        <f>COUNTIFS('LS | Drawing List'!$H:$H,$B60,INDEX('LS | Drawing List'!$K:$AT,,MATCH('Design Fee'!PL$8,'LS | Drawing List'!$K$1:$AT$1,0)),1)</f>
        <v>0</v>
      </c>
      <c r="PM60" s="238">
        <f>COUNTIFS('LS | Drawing List'!$H:$H,$B60,INDEX('LS | Drawing List'!$K:$AT,,MATCH('Design Fee'!PM$8,'LS | Drawing List'!$K$1:$AT$1,0)),1)</f>
        <v>0</v>
      </c>
      <c r="PN60" s="238">
        <f>COUNTIFS('LS | Drawing List'!$H:$H,$B60,INDEX('LS | Drawing List'!$K:$AT,,MATCH('Design Fee'!PN$8,'LS | Drawing List'!$K$1:$AT$1,0)),1)</f>
        <v>0</v>
      </c>
      <c r="PO60" s="245"/>
      <c r="PP60" s="238">
        <f>COUNTIFS('LS | Drawing List'!$H:$H,$B60,INDEX('LS | Drawing List'!$K:$AT,,MATCH('Design Fee'!PP$8,'LS | Drawing List'!$K$1:$AT$1,0)),1)</f>
        <v>0</v>
      </c>
      <c r="PQ60" s="238">
        <f>COUNTIFS('LS | Drawing List'!$H:$H,$B60,INDEX('LS | Drawing List'!$K:$AT,,MATCH('Design Fee'!PQ$8,'LS | Drawing List'!$K$1:$AT$1,0)),1)</f>
        <v>0</v>
      </c>
      <c r="PR60" s="238">
        <f>COUNTIFS('LS | Drawing List'!$H:$H,$B60,INDEX('LS | Drawing List'!$K:$AT,,MATCH('Design Fee'!PR$8,'LS | Drawing List'!$K$1:$AT$1,0)),1)</f>
        <v>0</v>
      </c>
      <c r="PS60" s="238">
        <f>COUNTIFS('LS | Drawing List'!$H:$H,$B60,INDEX('LS | Drawing List'!$K:$AT,,MATCH('Design Fee'!PS$8,'LS | Drawing List'!$K$1:$AT$1,0)),1)</f>
        <v>0</v>
      </c>
      <c r="PT60" s="238">
        <f>COUNTIFS('LS | Drawing List'!$H:$H,$B60,INDEX('LS | Drawing List'!$K:$AT,,MATCH('Design Fee'!PT$8,'LS | Drawing List'!$K$1:$AT$1,0)),1)</f>
        <v>0</v>
      </c>
      <c r="PV60" s="286"/>
    </row>
    <row r="61" spans="2:438" ht="11.85" customHeight="1" outlineLevel="2">
      <c r="B61" s="579" t="s">
        <v>189</v>
      </c>
      <c r="C61" s="332" t="s">
        <v>63</v>
      </c>
      <c r="E61" s="302">
        <f t="shared" si="533"/>
        <v>0.44006350000000005</v>
      </c>
      <c r="F61" s="302">
        <f t="shared" si="534"/>
        <v>0.19910100000000003</v>
      </c>
      <c r="G61" s="303">
        <f t="shared" si="615"/>
        <v>0.24096250000000002</v>
      </c>
      <c r="H61" s="303">
        <f t="shared" si="776"/>
        <v>0</v>
      </c>
      <c r="I61" s="302">
        <f t="shared" si="616"/>
        <v>0.24096250000000002</v>
      </c>
      <c r="J61" s="303">
        <f t="shared" si="617"/>
        <v>0.24096250000000002</v>
      </c>
      <c r="K61" s="303">
        <f t="shared" si="618"/>
        <v>0</v>
      </c>
      <c r="L61" s="302">
        <f t="shared" si="619"/>
        <v>0</v>
      </c>
      <c r="M61" s="302">
        <f t="shared" si="620"/>
        <v>0</v>
      </c>
      <c r="N61" s="305"/>
      <c r="O61" s="302">
        <f t="shared" si="621"/>
        <v>0</v>
      </c>
      <c r="P61" s="302">
        <f t="shared" si="622"/>
        <v>0</v>
      </c>
      <c r="Q61" s="302">
        <f t="shared" si="623"/>
        <v>0</v>
      </c>
      <c r="R61" s="302">
        <f t="shared" si="624"/>
        <v>0</v>
      </c>
      <c r="S61" s="302">
        <f t="shared" si="625"/>
        <v>0</v>
      </c>
      <c r="T61" s="216"/>
      <c r="U61" s="302">
        <f t="shared" si="777"/>
        <v>0</v>
      </c>
      <c r="V61" s="302">
        <f t="shared" si="778"/>
        <v>0.19910100000000003</v>
      </c>
      <c r="W61" s="302">
        <f t="shared" si="779"/>
        <v>0.19910100000000003</v>
      </c>
      <c r="X61" s="302">
        <f t="shared" si="780"/>
        <v>0</v>
      </c>
      <c r="Y61" s="302">
        <f t="shared" si="781"/>
        <v>0</v>
      </c>
      <c r="Z61" s="302">
        <f t="shared" si="782"/>
        <v>0</v>
      </c>
      <c r="AA61" s="305"/>
      <c r="AB61" s="302">
        <f t="shared" si="783"/>
        <v>0.19910100000000003</v>
      </c>
      <c r="AC61" s="302">
        <f t="shared" si="627"/>
        <v>0.19910100000000003</v>
      </c>
      <c r="AD61" s="302">
        <f t="shared" si="628"/>
        <v>0</v>
      </c>
      <c r="AE61" s="302">
        <f t="shared" si="629"/>
        <v>0</v>
      </c>
      <c r="AF61" s="302">
        <f t="shared" si="630"/>
        <v>0</v>
      </c>
      <c r="AG61" s="365"/>
      <c r="AH61" s="302">
        <f t="shared" si="784"/>
        <v>0</v>
      </c>
      <c r="AI61" s="302">
        <f t="shared" si="785"/>
        <v>0</v>
      </c>
      <c r="AJ61" s="302">
        <f t="shared" si="786"/>
        <v>0</v>
      </c>
      <c r="AK61" s="302">
        <f t="shared" si="787"/>
        <v>0</v>
      </c>
      <c r="AL61" s="302">
        <f t="shared" si="788"/>
        <v>0</v>
      </c>
      <c r="AM61" s="302">
        <f t="shared" si="789"/>
        <v>0</v>
      </c>
      <c r="AN61" s="305"/>
      <c r="AO61" s="302">
        <f t="shared" si="790"/>
        <v>0</v>
      </c>
      <c r="AP61" s="302">
        <f t="shared" si="791"/>
        <v>0</v>
      </c>
      <c r="AQ61" s="302">
        <f t="shared" si="792"/>
        <v>0</v>
      </c>
      <c r="AR61" s="302">
        <f t="shared" si="793"/>
        <v>0</v>
      </c>
      <c r="AS61" s="302">
        <f t="shared" si="794"/>
        <v>0</v>
      </c>
      <c r="AT61" s="230"/>
      <c r="AU61" s="279">
        <v>2.5000000000000001E-2</v>
      </c>
      <c r="AV61" s="269"/>
      <c r="AW61" s="302">
        <f t="shared" si="795"/>
        <v>0.24096250000000002</v>
      </c>
      <c r="AX61" s="302">
        <f t="shared" si="633"/>
        <v>0</v>
      </c>
      <c r="AY61" s="303">
        <f t="shared" si="796"/>
        <v>0</v>
      </c>
      <c r="AZ61" s="304">
        <f t="shared" si="797"/>
        <v>0.24096250000000002</v>
      </c>
      <c r="BA61" s="304">
        <f t="shared" si="634"/>
        <v>0.24096250000000002</v>
      </c>
      <c r="BB61" s="304">
        <f t="shared" si="635"/>
        <v>0</v>
      </c>
      <c r="BC61" s="304">
        <f t="shared" si="636"/>
        <v>0</v>
      </c>
      <c r="BD61" s="304">
        <f t="shared" si="637"/>
        <v>0</v>
      </c>
      <c r="BE61" s="305"/>
      <c r="BF61" s="304">
        <f t="shared" si="638"/>
        <v>0</v>
      </c>
      <c r="BG61" s="304">
        <f t="shared" si="639"/>
        <v>0</v>
      </c>
      <c r="BH61" s="304">
        <f t="shared" si="798"/>
        <v>0</v>
      </c>
      <c r="BI61" s="304">
        <f t="shared" si="799"/>
        <v>0</v>
      </c>
      <c r="BJ61" s="304">
        <f t="shared" si="640"/>
        <v>0</v>
      </c>
      <c r="BK61" s="216"/>
      <c r="BL61" s="331">
        <f t="shared" si="641"/>
        <v>0</v>
      </c>
      <c r="BM61" s="331">
        <f t="shared" si="642"/>
        <v>1</v>
      </c>
      <c r="BN61" s="331">
        <f t="shared" si="643"/>
        <v>0</v>
      </c>
      <c r="BO61" s="275"/>
      <c r="BP61" s="436">
        <f>COUNTIF('AR | Drawing List'!$H:$H,$B61)</f>
        <v>2</v>
      </c>
      <c r="BQ61" s="437">
        <f>COUNTIFS('AR | Drawing List'!$H:$H,$B61,INDEX('AR | Drawing List'!$A:$AT,,MATCH('Design Fee'!BQ$8,'AR | Drawing List'!$A$1:$AT$1,0)),1)</f>
        <v>0</v>
      </c>
      <c r="BR61" s="437">
        <f>COUNTIFS('AR | Drawing List'!$H:$H,$B61,INDEX('AR | Drawing List'!$K:$AT,,MATCH('Design Fee'!BR$8,'AR | Drawing List'!$K$1:$AT$1,0)),1)</f>
        <v>2</v>
      </c>
      <c r="BS61" s="437">
        <f>COUNTIFS('AR | Drawing List'!$H:$H,$B61,INDEX('AR | Drawing List'!$K:$AT,,MATCH('Design Fee'!BS$8,'AR | Drawing List'!$K$1:$AT$1,0)),1)</f>
        <v>2</v>
      </c>
      <c r="BT61" s="437">
        <f>COUNTIFS('AR | Drawing List'!$H:$H,$B61,INDEX('AR | Drawing List'!$K:$AT,,MATCH('Design Fee'!BT$8,'AR | Drawing List'!$K$1:$AT$1,0)),1)</f>
        <v>0</v>
      </c>
      <c r="BU61" s="437">
        <f>COUNTIFS('AR | Drawing List'!$H:$H,$B61,INDEX('AR | Drawing List'!$K:$AT,,MATCH('Design Fee'!BU$8,'AR | Drawing List'!$K$1:$AT$1,0)),1)</f>
        <v>0</v>
      </c>
      <c r="BV61" s="437">
        <f>COUNTIFS('AR | Drawing List'!$H:$H,$B61,INDEX('AR | Drawing List'!$K:$AT,,MATCH('Design Fee'!BV$8,'AR | Drawing List'!$K$1:$AT$1,0)),1)</f>
        <v>0</v>
      </c>
      <c r="BW61" s="245"/>
      <c r="BX61" s="437">
        <f>COUNTIFS('AR | Drawing List'!$H:$H,$B61,INDEX('AR | Drawing List'!$K:$AT,,MATCH('Design Fee'!BX$8,'AR | Drawing List'!$K$1:$AT$1,0)),1)</f>
        <v>0</v>
      </c>
      <c r="BY61" s="437">
        <f>COUNTIFS('AR | Drawing List'!$H:$H,$B61,INDEX('AR | Drawing List'!$K:$AT,,MATCH('Design Fee'!BY$8,'AR | Drawing List'!$K$1:$AT$1,0)),1)</f>
        <v>0</v>
      </c>
      <c r="BZ61" s="437">
        <f>COUNTIFS('AR | Drawing List'!$H:$H,$B61,INDEX('AR | Drawing List'!$K:$AT,,MATCH('Design Fee'!BZ$8,'AR | Drawing List'!$K$1:$AT$1,0)),1)</f>
        <v>0</v>
      </c>
      <c r="CA61" s="437">
        <f>COUNTIFS('AR | Drawing List'!$H:$H,$B61,INDEX('AR | Drawing List'!$K:$AT,,MATCH('Design Fee'!CA$8,'AR | Drawing List'!$K$1:$AT$1,0)),1)</f>
        <v>0</v>
      </c>
      <c r="CB61" s="437">
        <f>COUNTIFS('AR | Drawing List'!$H:$H,$B61,INDEX('AR | Drawing List'!$K:$AT,,MATCH('Design Fee'!CB$8,'AR | Drawing List'!$K$1:$AT$1,0)),1)</f>
        <v>0</v>
      </c>
      <c r="CC61" s="254"/>
      <c r="CD61" s="365"/>
      <c r="CE61" s="366">
        <f t="shared" si="800"/>
        <v>0</v>
      </c>
      <c r="CF61" s="366">
        <f t="shared" si="644"/>
        <v>0</v>
      </c>
      <c r="CG61" s="366">
        <f t="shared" si="645"/>
        <v>0</v>
      </c>
      <c r="CH61" s="366">
        <f t="shared" si="646"/>
        <v>0</v>
      </c>
      <c r="CI61" s="366">
        <f t="shared" si="647"/>
        <v>0</v>
      </c>
      <c r="CJ61" s="291"/>
      <c r="CK61" s="366">
        <f t="shared" si="648"/>
        <v>0</v>
      </c>
      <c r="CL61" s="366">
        <f t="shared" si="649"/>
        <v>0</v>
      </c>
      <c r="CM61" s="366">
        <f t="shared" si="801"/>
        <v>0</v>
      </c>
      <c r="CN61" s="366">
        <f t="shared" si="802"/>
        <v>0</v>
      </c>
      <c r="CO61" s="366">
        <f t="shared" si="650"/>
        <v>0</v>
      </c>
      <c r="CP61" s="230"/>
      <c r="CQ61" s="331">
        <f t="shared" si="651"/>
        <v>0</v>
      </c>
      <c r="CR61" s="331">
        <f t="shared" si="652"/>
        <v>0</v>
      </c>
      <c r="CS61" s="331">
        <f t="shared" si="803"/>
        <v>0</v>
      </c>
      <c r="CT61" s="275"/>
      <c r="CU61" s="436">
        <f>COUNTIF('AR | Drawing List'!$H:$H,$B61)</f>
        <v>2</v>
      </c>
      <c r="CV61" s="437">
        <f>COUNTIFS('AR | Drawing List'!$H:$H,$B61,INDEX('AR | Drawing List'!$A:$AT,,MATCH('Design Fee'!CV$8,'AR | Drawing List'!$A$1:$AT$1,0)),"&gt;="&amp;"1")</f>
        <v>0</v>
      </c>
      <c r="CW61" s="437">
        <f>COUNTIFS('AR | Drawing List'!$H:$H,$B61,INDEX('AR | Drawing List'!$K:$AT,,MATCH('Design Fee'!CW$8,'AR | Drawing List'!$K$1:$AT$1,0)),1)</f>
        <v>0</v>
      </c>
      <c r="CX61" s="437">
        <f>COUNTIFS('AR | Drawing List'!$H:$H,$B61,INDEX('AR | Drawing List'!$K:$AT,,MATCH('Design Fee'!CX$8,'AR | Drawing List'!$K$1:$AT$1,0)),1)</f>
        <v>0</v>
      </c>
      <c r="CY61" s="437">
        <f>COUNTIFS('AR | Drawing List'!$H:$H,$B61,INDEX('AR | Drawing List'!$K:$AT,,MATCH('Design Fee'!CY$8,'AR | Drawing List'!$K$1:$AT$1,0)),1)</f>
        <v>0</v>
      </c>
      <c r="CZ61" s="437">
        <f>COUNTIFS('AR | Drawing List'!$H:$H,$B61,INDEX('AR | Drawing List'!$K:$AT,,MATCH('Design Fee'!CZ$8,'AR | Drawing List'!$K$1:$AT$1,0)),1)</f>
        <v>0</v>
      </c>
      <c r="DA61" s="437">
        <f>COUNTIFS('AR | Drawing List'!$H:$H,$B61,INDEX('AR | Drawing List'!$K:$AT,,MATCH('Design Fee'!DA$8,'AR | Drawing List'!$K$1:$AT$1,0)),1)</f>
        <v>0</v>
      </c>
      <c r="DB61" s="245"/>
      <c r="DC61" s="437">
        <f>COUNTIFS('AR | Drawing List'!$H:$H,$B61,INDEX('AR | Drawing List'!$K:$AT,,MATCH('Design Fee'!DC$8,'AR | Drawing List'!$K$1:$AT$1,0)),1)</f>
        <v>0</v>
      </c>
      <c r="DD61" s="437">
        <f>COUNTIFS('AR | Drawing List'!$H:$H,$B61,INDEX('AR | Drawing List'!$K:$AT,,MATCH('Design Fee'!DD$8,'AR | Drawing List'!$K$1:$AT$1,0)),1)</f>
        <v>0</v>
      </c>
      <c r="DE61" s="437">
        <f>COUNTIFS('AR | Drawing List'!$H:$H,$B61,INDEX('AR | Drawing List'!$K:$AT,,MATCH('Design Fee'!DE$8,'AR | Drawing List'!$K$1:$AT$1,0)),1)</f>
        <v>0</v>
      </c>
      <c r="DF61" s="437">
        <f>COUNTIFS('AR | Drawing List'!$H:$H,$B61,INDEX('AR | Drawing List'!$K:$AT,,MATCH('Design Fee'!DF$8,'AR | Drawing List'!$K$1:$AT$1,0)),1)</f>
        <v>0</v>
      </c>
      <c r="DG61" s="437">
        <f>COUNTIFS('AR | Drawing List'!$H:$H,$B61,INDEX('AR | Drawing List'!$K:$AT,,MATCH('Design Fee'!DG$8,'AR | Drawing List'!$K$1:$AT$1,0)),1)</f>
        <v>0</v>
      </c>
      <c r="DH61" s="245"/>
      <c r="DI61" s="365"/>
      <c r="DJ61" s="366">
        <f t="shared" si="804"/>
        <v>0</v>
      </c>
      <c r="DK61" s="366">
        <f t="shared" si="653"/>
        <v>0</v>
      </c>
      <c r="DL61" s="366">
        <f t="shared" si="654"/>
        <v>0</v>
      </c>
      <c r="DM61" s="366">
        <f t="shared" si="655"/>
        <v>0</v>
      </c>
      <c r="DN61" s="366">
        <f t="shared" si="656"/>
        <v>0</v>
      </c>
      <c r="DO61" s="291"/>
      <c r="DP61" s="366">
        <f t="shared" si="657"/>
        <v>0</v>
      </c>
      <c r="DQ61" s="366">
        <f t="shared" si="658"/>
        <v>0</v>
      </c>
      <c r="DR61" s="366">
        <f t="shared" si="805"/>
        <v>0</v>
      </c>
      <c r="DS61" s="366">
        <f t="shared" si="806"/>
        <v>0</v>
      </c>
      <c r="DT61" s="366">
        <f t="shared" si="659"/>
        <v>0</v>
      </c>
      <c r="DU61" s="230"/>
      <c r="DV61" s="331">
        <f t="shared" si="660"/>
        <v>0</v>
      </c>
      <c r="DW61" s="331">
        <f t="shared" si="661"/>
        <v>0</v>
      </c>
      <c r="DX61" s="331">
        <f t="shared" si="807"/>
        <v>0</v>
      </c>
      <c r="DY61" s="275"/>
      <c r="DZ61" s="436">
        <f>COUNTIF('AR | Drawing List'!$H:$H,$B61)</f>
        <v>2</v>
      </c>
      <c r="EA61" s="437">
        <f>COUNTIFS('AR | Drawing List'!$H:$H,$B61,INDEX('AR | Drawing List'!$A:$AT,,MATCH('Design Fee'!EA$8,'AR | Drawing List'!$A$1:$AT$1,0)),"&gt;="&amp;"1")</f>
        <v>0</v>
      </c>
      <c r="EB61" s="437">
        <f>COUNTIFS('AR | Drawing List'!$H:$H,$B61,INDEX('AR | Drawing List'!$K:$AT,,MATCH('Design Fee'!EB$8,'AR | Drawing List'!$K$1:$AT$1,0)),1)</f>
        <v>0</v>
      </c>
      <c r="EC61" s="437">
        <f>COUNTIFS('AR | Drawing List'!$H:$H,$B61,INDEX('AR | Drawing List'!$K:$AT,,MATCH('Design Fee'!EC$8,'AR | Drawing List'!$K$1:$AT$1,0)),1)</f>
        <v>0</v>
      </c>
      <c r="ED61" s="437">
        <f>COUNTIFS('AR | Drawing List'!$H:$H,$B61,INDEX('AR | Drawing List'!$K:$AT,,MATCH('Design Fee'!ED$8,'AR | Drawing List'!$K$1:$AT$1,0)),1)</f>
        <v>0</v>
      </c>
      <c r="EE61" s="437">
        <f>COUNTIFS('AR | Drawing List'!$H:$H,$B61,INDEX('AR | Drawing List'!$K:$AT,,MATCH('Design Fee'!EE$8,'AR | Drawing List'!$K$1:$AT$1,0)),1)</f>
        <v>0</v>
      </c>
      <c r="EF61" s="437">
        <f>COUNTIFS('AR | Drawing List'!$H:$H,$B61,INDEX('AR | Drawing List'!$K:$AT,,MATCH('Design Fee'!EF$8,'AR | Drawing List'!$K$1:$AT$1,0)),1)</f>
        <v>0</v>
      </c>
      <c r="EG61" s="245"/>
      <c r="EH61" s="437">
        <f>COUNTIFS('AR | Drawing List'!$H:$H,$B61,INDEX('AR | Drawing List'!$K:$AT,,MATCH('Design Fee'!EH$8,'AR | Drawing List'!$K$1:$AT$1,0)),1)</f>
        <v>0</v>
      </c>
      <c r="EI61" s="437">
        <f>COUNTIFS('AR | Drawing List'!$H:$H,$B61,INDEX('AR | Drawing List'!$K:$AT,,MATCH('Design Fee'!EI$8,'AR | Drawing List'!$K$1:$AT$1,0)),1)</f>
        <v>0</v>
      </c>
      <c r="EJ61" s="437">
        <f>COUNTIFS('AR | Drawing List'!$H:$H,$B61,INDEX('AR | Drawing List'!$K:$AT,,MATCH('Design Fee'!EJ$8,'AR | Drawing List'!$K$1:$AT$1,0)),1)</f>
        <v>0</v>
      </c>
      <c r="EK61" s="437">
        <f>COUNTIFS('AR | Drawing List'!$H:$H,$B61,INDEX('AR | Drawing List'!$K:$AT,,MATCH('Design Fee'!EK$8,'AR | Drawing List'!$K$1:$AT$1,0)),1)</f>
        <v>0</v>
      </c>
      <c r="EL61" s="437">
        <f>COUNTIFS('AR | Drawing List'!$H:$H,$B61,INDEX('AR | Drawing List'!$K:$AT,,MATCH('Design Fee'!EL$8,'AR | Drawing List'!$K$1:$AT$1,0)),1)</f>
        <v>0</v>
      </c>
      <c r="EM61" s="245"/>
      <c r="EN61" s="245"/>
      <c r="EO61" s="286">
        <v>0.05</v>
      </c>
      <c r="EP61" s="269"/>
      <c r="EQ61" s="302">
        <f t="shared" si="808"/>
        <v>0.19910100000000003</v>
      </c>
      <c r="ER61" s="302">
        <f t="shared" si="576"/>
        <v>0.19910100000000003</v>
      </c>
      <c r="ES61" s="303">
        <f t="shared" si="662"/>
        <v>0</v>
      </c>
      <c r="ET61" s="304">
        <f t="shared" si="663"/>
        <v>0</v>
      </c>
      <c r="EU61" s="304">
        <f t="shared" si="664"/>
        <v>0</v>
      </c>
      <c r="EV61" s="304">
        <f t="shared" si="665"/>
        <v>0</v>
      </c>
      <c r="EW61" s="304">
        <f t="shared" si="666"/>
        <v>0</v>
      </c>
      <c r="EX61" s="304">
        <f t="shared" si="667"/>
        <v>0</v>
      </c>
      <c r="EY61" s="305"/>
      <c r="EZ61" s="304">
        <f t="shared" si="668"/>
        <v>0</v>
      </c>
      <c r="FA61" s="304">
        <f t="shared" si="669"/>
        <v>0</v>
      </c>
      <c r="FB61" s="304">
        <f t="shared" si="670"/>
        <v>0</v>
      </c>
      <c r="FC61" s="304">
        <f t="shared" si="671"/>
        <v>0</v>
      </c>
      <c r="FD61" s="304">
        <f t="shared" si="672"/>
        <v>0</v>
      </c>
      <c r="FE61" s="216"/>
      <c r="FF61" s="331">
        <f t="shared" si="673"/>
        <v>0</v>
      </c>
      <c r="FG61" s="331">
        <f t="shared" si="674"/>
        <v>0</v>
      </c>
      <c r="FH61" s="331">
        <f t="shared" si="809"/>
        <v>0</v>
      </c>
      <c r="FJ61" s="363">
        <f>COUNTIF('ST | Drawing List'!$H:$H,$B61)</f>
        <v>4</v>
      </c>
      <c r="FK61" s="238">
        <f>COUNTIFS('ST | Drawing List'!$H:$H,$B61,INDEX('ST | Drawing List'!$A:$AT,,MATCH('[13]Design Fee'!FK$8,'ST | Drawing List'!$A$1:$AT$1,0)),1)</f>
        <v>0</v>
      </c>
      <c r="FL61" s="238">
        <f>COUNTIFS('ST | Drawing List'!$H:$H,$B61,INDEX('ST | Drawing List'!$K:$AT,,MATCH('[13]Design Fee'!FL$8,'ST | Drawing List'!$K$1:$AT$1,0)),1)</f>
        <v>0</v>
      </c>
      <c r="FM61" s="238">
        <f>COUNTIFS('ST | Drawing List'!$H:$H,$B61,INDEX('ST | Drawing List'!$K:$AT,,MATCH('[13]Design Fee'!FM$8,'ST | Drawing List'!$K$1:$AT$1,0)),1)</f>
        <v>0</v>
      </c>
      <c r="FN61" s="238">
        <f>COUNTIFS('ST | Drawing List'!$H:$H,$B61,INDEX('ST | Drawing List'!$K:$AT,,MATCH('[13]Design Fee'!FN$8,'ST | Drawing List'!$K$1:$AT$1,0)),1)</f>
        <v>0</v>
      </c>
      <c r="FO61" s="238">
        <f>COUNTIFS('ST | Drawing List'!$H:$H,$B61,INDEX('ST | Drawing List'!$K:$AT,,MATCH('[13]Design Fee'!FO$8,'ST | Drawing List'!$K$1:$AT$1,0)),1)</f>
        <v>0</v>
      </c>
      <c r="FP61" s="238">
        <f>COUNTIFS('ST | Drawing List'!$H:$H,$B61,INDEX('ST | Drawing List'!$K:$AT,,MATCH('[13]Design Fee'!FP$8,'ST | Drawing List'!$K$1:$AT$1,0)),1)</f>
        <v>0</v>
      </c>
      <c r="FQ61" s="245"/>
      <c r="FR61" s="238">
        <f>COUNTIFS('ST | Drawing List'!$H:$H,$B61,INDEX('ST | Drawing List'!$K:$AT,,MATCH('[13]Design Fee'!FR$8,'ST | Drawing List'!$K$1:$AT$1,0)),1)</f>
        <v>0</v>
      </c>
      <c r="FS61" s="238">
        <f>COUNTIFS('ST | Drawing List'!$H:$H,$B61,INDEX('ST | Drawing List'!$K:$AT,,MATCH('[13]Design Fee'!FS$8,'ST | Drawing List'!$K$1:$AT$1,0)),1)</f>
        <v>0</v>
      </c>
      <c r="FT61" s="238">
        <f>COUNTIFS('ST | Drawing List'!$H:$H,$B61,INDEX('ST | Drawing List'!$K:$AT,,MATCH('[13]Design Fee'!FT$8,'ST | Drawing List'!$K$1:$AT$1,0)),1)</f>
        <v>0</v>
      </c>
      <c r="FU61" s="238">
        <f>COUNTIFS('ST | Drawing List'!$H:$H,$B61,INDEX('ST | Drawing List'!$K:$AT,,MATCH('[13]Design Fee'!FU$8,'ST | Drawing List'!$K$1:$AT$1,0)),1)</f>
        <v>0</v>
      </c>
      <c r="FV61" s="238">
        <f>COUNTIFS('ST | Drawing List'!$H:$H,$B61,INDEX('ST | Drawing List'!$K:$AT,,MATCH('[13]Design Fee'!FV$8,'ST | Drawing List'!$K$1:$AT$1,0)),1)</f>
        <v>0</v>
      </c>
      <c r="FW61" s="254"/>
      <c r="FX61" s="365"/>
      <c r="FY61" s="366">
        <f t="shared" si="675"/>
        <v>0.19910100000000003</v>
      </c>
      <c r="FZ61" s="366">
        <f t="shared" si="676"/>
        <v>0.19910100000000003</v>
      </c>
      <c r="GA61" s="366">
        <f t="shared" si="677"/>
        <v>0</v>
      </c>
      <c r="GB61" s="366">
        <f t="shared" si="678"/>
        <v>0</v>
      </c>
      <c r="GC61" s="366">
        <f t="shared" si="679"/>
        <v>0</v>
      </c>
      <c r="GD61" s="291"/>
      <c r="GE61" s="366">
        <f t="shared" si="680"/>
        <v>0.19910100000000003</v>
      </c>
      <c r="GF61" s="366">
        <f t="shared" si="681"/>
        <v>0.19910100000000003</v>
      </c>
      <c r="GG61" s="366">
        <f t="shared" si="682"/>
        <v>0</v>
      </c>
      <c r="GH61" s="366">
        <f t="shared" si="683"/>
        <v>0</v>
      </c>
      <c r="GI61" s="366">
        <f t="shared" si="684"/>
        <v>0</v>
      </c>
      <c r="GJ61" s="230"/>
      <c r="GK61" s="367">
        <f t="shared" si="685"/>
        <v>0</v>
      </c>
      <c r="GL61" s="367">
        <f t="shared" si="686"/>
        <v>1</v>
      </c>
      <c r="GM61" s="367">
        <f t="shared" si="810"/>
        <v>1</v>
      </c>
      <c r="GN61" s="275"/>
      <c r="GO61" s="363">
        <f>COUNTIF('ST | Drawing List'!$H:$H,$B61)</f>
        <v>4</v>
      </c>
      <c r="GP61" s="238">
        <f>COUNTIFS('ST | Drawing List'!$H:$H,$B61,INDEX('ST | Drawing List'!$A:$AT,,MATCH('[13]Design Fee'!GP$8,'ST | Drawing List'!$A$1:$AT$1,0)),1)</f>
        <v>0</v>
      </c>
      <c r="GQ61" s="238">
        <f>COUNTIFS('ST | Drawing List'!$H:$H,$B61,INDEX('ST | Drawing List'!$K:$AT,,MATCH('[13]Design Fee'!GQ$8,'ST | Drawing List'!$K$1:$AT$1,0)),1)</f>
        <v>4</v>
      </c>
      <c r="GR61" s="238">
        <f>COUNTIFS('ST | Drawing List'!$H:$H,$B61,INDEX('ST | Drawing List'!$K:$AT,,MATCH('[13]Design Fee'!GR$8,'ST | Drawing List'!$K$1:$AT$1,0)),1)</f>
        <v>4</v>
      </c>
      <c r="GS61" s="238">
        <f>COUNTIFS('ST | Drawing List'!$H:$H,$B61,INDEX('ST | Drawing List'!$K:$AT,,MATCH('[13]Design Fee'!GS$8,'ST | Drawing List'!$K$1:$AT$1,0)),1)</f>
        <v>0</v>
      </c>
      <c r="GT61" s="238">
        <f>COUNTIFS('ST | Drawing List'!$H:$H,$B61,INDEX('ST | Drawing List'!$K:$AT,,MATCH('[13]Design Fee'!GT$8,'ST | Drawing List'!$K$1:$AT$1,0)),1)</f>
        <v>0</v>
      </c>
      <c r="GU61" s="238">
        <f>COUNTIFS('ST | Drawing List'!$H:$H,$B61,INDEX('ST | Drawing List'!$K:$AT,,MATCH('[13]Design Fee'!GU$8,'ST | Drawing List'!$K$1:$AT$1,0)),1)</f>
        <v>0</v>
      </c>
      <c r="GV61" s="245"/>
      <c r="GW61" s="238">
        <f>COUNTIFS('ST | Drawing List'!$H:$H,$B61,INDEX('ST | Drawing List'!$K:$AT,,MATCH('[13]Design Fee'!GW$8,'ST | Drawing List'!$K$1:$AT$1,0)),1)</f>
        <v>4</v>
      </c>
      <c r="GX61" s="238">
        <f>COUNTIFS('ST | Drawing List'!$H:$H,$B61,INDEX('ST | Drawing List'!$K:$AT,,MATCH('[13]Design Fee'!GX$8,'ST | Drawing List'!$K$1:$AT$1,0)),1)</f>
        <v>4</v>
      </c>
      <c r="GY61" s="238">
        <f>COUNTIFS('ST | Drawing List'!$H:$H,$B61,INDEX('ST | Drawing List'!$K:$AT,,MATCH('[13]Design Fee'!GY$8,'ST | Drawing List'!$K$1:$AT$1,0)),1)</f>
        <v>0</v>
      </c>
      <c r="GZ61" s="238">
        <f>COUNTIFS('ST | Drawing List'!$H:$H,$B61,INDEX('ST | Drawing List'!$K:$AT,,MATCH('[13]Design Fee'!GZ$8,'ST | Drawing List'!$K$1:$AT$1,0)),1)</f>
        <v>0</v>
      </c>
      <c r="HA61" s="238">
        <f>COUNTIFS('ST | Drawing List'!$H:$H,$B61,INDEX('ST | Drawing List'!$K:$AT,,MATCH('[13]Design Fee'!HA$8,'ST | Drawing List'!$K$1:$AT$1,0)),1)</f>
        <v>0</v>
      </c>
      <c r="HB61" s="245"/>
      <c r="HC61" s="365"/>
      <c r="HD61" s="366">
        <f t="shared" si="687"/>
        <v>0</v>
      </c>
      <c r="HE61" s="366">
        <f t="shared" si="688"/>
        <v>0</v>
      </c>
      <c r="HF61" s="366">
        <f t="shared" si="689"/>
        <v>0</v>
      </c>
      <c r="HG61" s="366">
        <f t="shared" si="690"/>
        <v>0</v>
      </c>
      <c r="HH61" s="366">
        <f t="shared" si="691"/>
        <v>0</v>
      </c>
      <c r="HI61" s="291"/>
      <c r="HJ61" s="366">
        <f t="shared" si="692"/>
        <v>0</v>
      </c>
      <c r="HK61" s="366">
        <f t="shared" si="693"/>
        <v>0</v>
      </c>
      <c r="HL61" s="366">
        <f t="shared" si="694"/>
        <v>0</v>
      </c>
      <c r="HM61" s="366">
        <f t="shared" si="695"/>
        <v>0</v>
      </c>
      <c r="HN61" s="366">
        <f t="shared" si="696"/>
        <v>0</v>
      </c>
      <c r="HO61" s="230"/>
      <c r="HP61" s="367">
        <f t="shared" si="697"/>
        <v>0</v>
      </c>
      <c r="HQ61" s="367">
        <f t="shared" si="698"/>
        <v>0</v>
      </c>
      <c r="HR61" s="367">
        <f t="shared" si="811"/>
        <v>0</v>
      </c>
      <c r="HS61" s="275"/>
      <c r="HT61" s="363">
        <f>COUNTIF('ST | Drawing List'!$H:$H,$B61)</f>
        <v>4</v>
      </c>
      <c r="HU61" s="238">
        <f>COUNTIFS('ST | Drawing List'!$H:$H,$B61,INDEX('ST | Drawing List'!$A:$AT,,MATCH('[13]Design Fee'!HU$8,'ST | Drawing List'!$A$1:$AT$1,0)),1)</f>
        <v>0</v>
      </c>
      <c r="HV61" s="238">
        <f>COUNTIFS('ST | Drawing List'!$H:$H,$B61,INDEX('ST | Drawing List'!$K:$AT,,MATCH('[13]Design Fee'!HV$8,'ST | Drawing List'!$K$1:$AT$1,0)),1)</f>
        <v>0</v>
      </c>
      <c r="HW61" s="238">
        <f>COUNTIFS('ST | Drawing List'!$H:$H,$B61,INDEX('ST | Drawing List'!$K:$AT,,MATCH('[13]Design Fee'!HW$8,'ST | Drawing List'!$K$1:$AT$1,0)),1)</f>
        <v>0</v>
      </c>
      <c r="HX61" s="238">
        <f>COUNTIFS('ST | Drawing List'!$H:$H,$B61,INDEX('ST | Drawing List'!$K:$AT,,MATCH('[13]Design Fee'!HX$8,'ST | Drawing List'!$K$1:$AT$1,0)),1)</f>
        <v>0</v>
      </c>
      <c r="HY61" s="238">
        <f>COUNTIFS('ST | Drawing List'!$H:$H,$B61,INDEX('ST | Drawing List'!$K:$AT,,MATCH('[13]Design Fee'!HY$8,'ST | Drawing List'!$K$1:$AT$1,0)),1)</f>
        <v>0</v>
      </c>
      <c r="HZ61" s="238">
        <f>COUNTIFS('ST | Drawing List'!$H:$H,$B61,INDEX('ST | Drawing List'!$K:$AT,,MATCH('[13]Design Fee'!HZ$8,'ST | Drawing List'!$K$1:$AT$1,0)),1)</f>
        <v>0</v>
      </c>
      <c r="IA61" s="245"/>
      <c r="IB61" s="238">
        <f>COUNTIFS('ST | Drawing List'!$H:$H,$B61,INDEX('ST | Drawing List'!$K:$AT,,MATCH('[13]Design Fee'!IB$8,'ST | Drawing List'!$K$1:$AT$1,0)),1)</f>
        <v>0</v>
      </c>
      <c r="IC61" s="238">
        <f>COUNTIFS('ST | Drawing List'!$H:$H,$B61,INDEX('ST | Drawing List'!$K:$AT,,MATCH('[13]Design Fee'!IC$8,'ST | Drawing List'!$K$1:$AT$1,0)),1)</f>
        <v>0</v>
      </c>
      <c r="ID61" s="238">
        <f>COUNTIFS('ST | Drawing List'!$H:$H,$B61,INDEX('ST | Drawing List'!$K:$AT,,MATCH('[13]Design Fee'!ID$8,'ST | Drawing List'!$K$1:$AT$1,0)),1)</f>
        <v>0</v>
      </c>
      <c r="IE61" s="238">
        <f>COUNTIFS('ST | Drawing List'!$H:$H,$B61,INDEX('ST | Drawing List'!$K:$AT,,MATCH('[13]Design Fee'!IE$8,'ST | Drawing List'!$K$1:$AT$1,0)),1)</f>
        <v>0</v>
      </c>
      <c r="IF61" s="238">
        <f>COUNTIFS('ST | Drawing List'!$H:$H,$B61,INDEX('ST | Drawing List'!$K:$AT,,MATCH('[13]Design Fee'!IF$8,'ST | Drawing List'!$K$1:$AT$1,0)),1)</f>
        <v>0</v>
      </c>
      <c r="IG61" s="245"/>
      <c r="IH61" s="245"/>
      <c r="II61" s="286">
        <v>0</v>
      </c>
      <c r="IJ61" s="269"/>
      <c r="IK61" s="302">
        <f t="shared" si="812"/>
        <v>0</v>
      </c>
      <c r="IL61" s="302">
        <f t="shared" si="589"/>
        <v>0</v>
      </c>
      <c r="IM61" s="303">
        <f t="shared" si="699"/>
        <v>0</v>
      </c>
      <c r="IN61" s="304">
        <f t="shared" si="700"/>
        <v>0</v>
      </c>
      <c r="IO61" s="304">
        <f t="shared" si="701"/>
        <v>0</v>
      </c>
      <c r="IP61" s="304">
        <f t="shared" si="702"/>
        <v>0</v>
      </c>
      <c r="IQ61" s="304">
        <f t="shared" si="703"/>
        <v>0</v>
      </c>
      <c r="IR61" s="304">
        <f t="shared" si="704"/>
        <v>0</v>
      </c>
      <c r="IS61" s="305"/>
      <c r="IT61" s="304">
        <f t="shared" si="705"/>
        <v>0</v>
      </c>
      <c r="IU61" s="304">
        <f t="shared" si="706"/>
        <v>0</v>
      </c>
      <c r="IV61" s="304">
        <f t="shared" si="707"/>
        <v>0</v>
      </c>
      <c r="IW61" s="304">
        <f t="shared" si="708"/>
        <v>0</v>
      </c>
      <c r="IX61" s="304">
        <f t="shared" si="709"/>
        <v>0</v>
      </c>
      <c r="IY61" s="230"/>
      <c r="IZ61" s="367">
        <f t="shared" si="710"/>
        <v>0</v>
      </c>
      <c r="JA61" s="367">
        <f t="shared" si="711"/>
        <v>0</v>
      </c>
      <c r="JB61" s="367">
        <f t="shared" si="813"/>
        <v>0</v>
      </c>
      <c r="JC61" s="275"/>
      <c r="JD61" s="363">
        <f>COUNTIF('MEP | Drawing List'!$H:$H,$B61)</f>
        <v>0</v>
      </c>
      <c r="JE61" s="238">
        <f>COUNTIFS('MEP | Drawing List'!$H:$H,$B61,INDEX('MEP | Drawing List'!$A:$AU,,MATCH('[13]Design Fee'!JE$8,'MEP | Drawing List'!$A$1:$AU$1,0)),1)</f>
        <v>0</v>
      </c>
      <c r="JF61" s="238">
        <f>COUNTIFS('MEP | Drawing List'!$H:$H,$B61,INDEX('MEP | Drawing List'!$K:$AU,,MATCH('[13]Design Fee'!JF$8,'MEP | Drawing List'!$K$1:$AU$1,0)),1)</f>
        <v>0</v>
      </c>
      <c r="JG61" s="238">
        <f>COUNTIFS('MEP | Drawing List'!$H:$H,$B61,INDEX('MEP | Drawing List'!$K:$AU,,MATCH('[13]Design Fee'!JG$8,'MEP | Drawing List'!$K$1:$AU$1,0)),1)</f>
        <v>0</v>
      </c>
      <c r="JH61" s="238">
        <f>COUNTIFS('MEP | Drawing List'!$H:$H,$B61,INDEX('MEP | Drawing List'!$K:$AU,,MATCH('[13]Design Fee'!JH$8,'MEP | Drawing List'!$K$1:$AU$1,0)),1)</f>
        <v>0</v>
      </c>
      <c r="JI61" s="238">
        <f>COUNTIFS('MEP | Drawing List'!$H:$H,$B61,INDEX('MEP | Drawing List'!$K:$AU,,MATCH('[13]Design Fee'!JI$8,'MEP | Drawing List'!$K$1:$AU$1,0)),1)</f>
        <v>0</v>
      </c>
      <c r="JJ61" s="238">
        <f>COUNTIFS('MEP | Drawing List'!$H:$H,$B61,INDEX('MEP | Drawing List'!$K:$AU,,MATCH('[13]Design Fee'!JJ$8,'MEP | Drawing List'!$K$1:$AU$1,0)),1)</f>
        <v>0</v>
      </c>
      <c r="JK61" s="245"/>
      <c r="JL61" s="238">
        <f>COUNTIFS('MEP | Drawing List'!$H:$H,$B61,INDEX('MEP | Drawing List'!$K:$AU,,MATCH('[13]Design Fee'!JL$8,'MEP | Drawing List'!$K$1:$AU$1,0)),1)</f>
        <v>0</v>
      </c>
      <c r="JM61" s="238">
        <f>COUNTIFS('MEP | Drawing List'!$H:$H,$B61,INDEX('MEP | Drawing List'!$K:$AU,,MATCH('[13]Design Fee'!JM$8,'MEP | Drawing List'!$K$1:$AU$1,0)),1)</f>
        <v>0</v>
      </c>
      <c r="JN61" s="238">
        <f>COUNTIFS('MEP | Drawing List'!$H:$H,$B61,INDEX('MEP | Drawing List'!$K:$AU,,MATCH('[13]Design Fee'!JN$8,'MEP | Drawing List'!$K$1:$AU$1,0)),1)</f>
        <v>0</v>
      </c>
      <c r="JO61" s="238">
        <f>COUNTIFS('MEP | Drawing List'!$H:$H,$B61,INDEX('MEP | Drawing List'!$K:$AU,,MATCH('[13]Design Fee'!JO$8,'MEP | Drawing List'!$K$1:$AU$1,0)),1)</f>
        <v>0</v>
      </c>
      <c r="JP61" s="238">
        <f>COUNTIFS('MEP | Drawing List'!$H:$H,$B61,INDEX('MEP | Drawing List'!$K:$AU,,MATCH('[13]Design Fee'!JP$8,'MEP | Drawing List'!$K$1:$AU$1,0)),1)</f>
        <v>0</v>
      </c>
      <c r="JQ61" s="254"/>
      <c r="JR61" s="303"/>
      <c r="JS61" s="304">
        <f t="shared" si="712"/>
        <v>0</v>
      </c>
      <c r="JT61" s="304">
        <f t="shared" si="713"/>
        <v>0</v>
      </c>
      <c r="JU61" s="304">
        <f t="shared" si="714"/>
        <v>0</v>
      </c>
      <c r="JV61" s="304">
        <f t="shared" si="715"/>
        <v>0</v>
      </c>
      <c r="JW61" s="304">
        <f t="shared" si="716"/>
        <v>0</v>
      </c>
      <c r="JX61" s="305"/>
      <c r="JY61" s="304">
        <f t="shared" si="717"/>
        <v>0</v>
      </c>
      <c r="JZ61" s="304">
        <f t="shared" si="718"/>
        <v>0</v>
      </c>
      <c r="KA61" s="304">
        <f t="shared" si="719"/>
        <v>0</v>
      </c>
      <c r="KB61" s="304">
        <f t="shared" si="720"/>
        <v>0</v>
      </c>
      <c r="KC61" s="304">
        <f t="shared" si="721"/>
        <v>0</v>
      </c>
      <c r="KD61" s="230"/>
      <c r="KE61" s="367">
        <f t="shared" si="722"/>
        <v>0</v>
      </c>
      <c r="KF61" s="367">
        <f t="shared" si="723"/>
        <v>0</v>
      </c>
      <c r="KG61" s="367">
        <f t="shared" si="814"/>
        <v>0</v>
      </c>
      <c r="KH61" s="275"/>
      <c r="KI61" s="363">
        <f>COUNTIF('MEP | Drawing List'!$H:$H,$B61)</f>
        <v>0</v>
      </c>
      <c r="KJ61" s="238">
        <f>COUNTIFS('MEP | Drawing List'!$H:$H,$B61,INDEX('MEP | Drawing List'!$A:$AU,,MATCH('[13]Design Fee'!KJ$8,'MEP | Drawing List'!$A$1:$AU$1,0)),1)</f>
        <v>0</v>
      </c>
      <c r="KK61" s="238">
        <f>COUNTIFS('MEP | Drawing List'!$H:$H,$B61,INDEX('MEP | Drawing List'!$K:$AU,,MATCH('[13]Design Fee'!KK$8,'MEP | Drawing List'!$K$1:$AU$1,0)),1)</f>
        <v>0</v>
      </c>
      <c r="KL61" s="238">
        <f>COUNTIFS('MEP | Drawing List'!$H:$H,$B61,INDEX('MEP | Drawing List'!$K:$AU,,MATCH('[13]Design Fee'!KL$8,'MEP | Drawing List'!$K$1:$AU$1,0)),1)</f>
        <v>0</v>
      </c>
      <c r="KM61" s="238">
        <f>COUNTIFS('MEP | Drawing List'!$H:$H,$B61,INDEX('MEP | Drawing List'!$K:$AU,,MATCH('[13]Design Fee'!KM$8,'MEP | Drawing List'!$K$1:$AU$1,0)),1)</f>
        <v>0</v>
      </c>
      <c r="KN61" s="238">
        <f>COUNTIFS('MEP | Drawing List'!$H:$H,$B61,INDEX('MEP | Drawing List'!$K:$AU,,MATCH('[13]Design Fee'!KN$8,'MEP | Drawing List'!$K$1:$AU$1,0)),1)</f>
        <v>0</v>
      </c>
      <c r="KO61" s="238">
        <f>COUNTIFS('MEP | Drawing List'!$H:$H,$B61,INDEX('MEP | Drawing List'!$K:$AU,,MATCH('[13]Design Fee'!KO$8,'MEP | Drawing List'!$K$1:$AU$1,0)),1)</f>
        <v>0</v>
      </c>
      <c r="KP61" s="245"/>
      <c r="KQ61" s="238">
        <f>COUNTIFS('MEP | Drawing List'!$H:$H,$B61,INDEX('MEP | Drawing List'!$K:$AU,,MATCH('[13]Design Fee'!KQ$8,'MEP | Drawing List'!$K$1:$AU$1,0)),1)</f>
        <v>0</v>
      </c>
      <c r="KR61" s="238">
        <f>COUNTIFS('MEP | Drawing List'!$H:$H,$B61,INDEX('MEP | Drawing List'!$K:$AU,,MATCH('[13]Design Fee'!KR$8,'MEP | Drawing List'!$K$1:$AU$1,0)),1)</f>
        <v>0</v>
      </c>
      <c r="KS61" s="238">
        <f>COUNTIFS('MEP | Drawing List'!$H:$H,$B61,INDEX('MEP | Drawing List'!$K:$AU,,MATCH('[13]Design Fee'!KS$8,'MEP | Drawing List'!$K$1:$AU$1,0)),1)</f>
        <v>0</v>
      </c>
      <c r="KT61" s="238">
        <f>COUNTIFS('MEP | Drawing List'!$H:$H,$B61,INDEX('MEP | Drawing List'!$K:$AU,,MATCH('[13]Design Fee'!KT$8,'MEP | Drawing List'!$K$1:$AU$1,0)),1)</f>
        <v>0</v>
      </c>
      <c r="KU61" s="238">
        <f>COUNTIFS('MEP | Drawing List'!$H:$H,$B61,INDEX('MEP | Drawing List'!$K:$AU,,MATCH('[13]Design Fee'!KU$8,'MEP | Drawing List'!$K$1:$AU$1,0)),1)</f>
        <v>0</v>
      </c>
      <c r="KV61" s="245"/>
      <c r="KW61" s="303"/>
      <c r="KX61" s="304">
        <f t="shared" si="724"/>
        <v>0</v>
      </c>
      <c r="KY61" s="304">
        <f t="shared" si="725"/>
        <v>0</v>
      </c>
      <c r="KZ61" s="304">
        <f t="shared" si="726"/>
        <v>0</v>
      </c>
      <c r="LA61" s="304">
        <f t="shared" si="727"/>
        <v>0</v>
      </c>
      <c r="LB61" s="304">
        <f t="shared" si="728"/>
        <v>0</v>
      </c>
      <c r="LC61" s="305"/>
      <c r="LD61" s="304">
        <f t="shared" si="729"/>
        <v>0</v>
      </c>
      <c r="LE61" s="304">
        <f t="shared" si="730"/>
        <v>0</v>
      </c>
      <c r="LF61" s="304">
        <f t="shared" si="731"/>
        <v>0</v>
      </c>
      <c r="LG61" s="304">
        <f t="shared" si="732"/>
        <v>0</v>
      </c>
      <c r="LH61" s="304">
        <f t="shared" si="733"/>
        <v>0</v>
      </c>
      <c r="LI61" s="230"/>
      <c r="LJ61" s="367">
        <f t="shared" si="734"/>
        <v>0</v>
      </c>
      <c r="LK61" s="367">
        <f t="shared" si="735"/>
        <v>0</v>
      </c>
      <c r="LL61" s="367">
        <f t="shared" si="815"/>
        <v>0</v>
      </c>
      <c r="LM61" s="275"/>
      <c r="LN61" s="363">
        <f>COUNTIF('MEP | Drawing List'!$H:$H,$B61)</f>
        <v>0</v>
      </c>
      <c r="LO61" s="238">
        <f>COUNTIFS('MEP | Drawing List'!$H:$H,$B61,INDEX('MEP | Drawing List'!$A:$AU,,MATCH('[13]Design Fee'!LO$8,'MEP | Drawing List'!$A$1:$AU$1,0)),1)</f>
        <v>0</v>
      </c>
      <c r="LP61" s="238">
        <f>COUNTIFS('MEP | Drawing List'!$H:$H,$B61,INDEX('MEP | Drawing List'!$K:$AU,,MATCH('[13]Design Fee'!LP$8,'MEP | Drawing List'!$K$1:$AU$1,0)),1)</f>
        <v>0</v>
      </c>
      <c r="LQ61" s="238">
        <f>COUNTIFS('MEP | Drawing List'!$H:$H,$B61,INDEX('MEP | Drawing List'!$K:$AU,,MATCH('[13]Design Fee'!LQ$8,'MEP | Drawing List'!$K$1:$AU$1,0)),1)</f>
        <v>0</v>
      </c>
      <c r="LR61" s="238">
        <f>COUNTIFS('MEP | Drawing List'!$H:$H,$B61,INDEX('MEP | Drawing List'!$K:$AU,,MATCH('[13]Design Fee'!LR$8,'MEP | Drawing List'!$K$1:$AU$1,0)),1)</f>
        <v>0</v>
      </c>
      <c r="LS61" s="238">
        <f>COUNTIFS('MEP | Drawing List'!$H:$H,$B61,INDEX('MEP | Drawing List'!$K:$AU,,MATCH('[13]Design Fee'!LS$8,'MEP | Drawing List'!$K$1:$AU$1,0)),1)</f>
        <v>0</v>
      </c>
      <c r="LT61" s="238">
        <f>COUNTIFS('MEP | Drawing List'!$H:$H,$B61,INDEX('MEP | Drawing List'!$K:$AU,,MATCH('[13]Design Fee'!LT$8,'MEP | Drawing List'!$K$1:$AU$1,0)),1)</f>
        <v>0</v>
      </c>
      <c r="LU61" s="245"/>
      <c r="LV61" s="238">
        <f>COUNTIFS('MEP | Drawing List'!$H:$H,$B61,INDEX('MEP | Drawing List'!$K:$AU,,MATCH('[13]Design Fee'!LV$8,'MEP | Drawing List'!$K$1:$AU$1,0)),1)</f>
        <v>0</v>
      </c>
      <c r="LW61" s="238">
        <f>COUNTIFS('MEP | Drawing List'!$H:$H,$B61,INDEX('MEP | Drawing List'!$K:$AU,,MATCH('[13]Design Fee'!LW$8,'MEP | Drawing List'!$K$1:$AU$1,0)),1)</f>
        <v>0</v>
      </c>
      <c r="LX61" s="238">
        <f>COUNTIFS('MEP | Drawing List'!$H:$H,$B61,INDEX('MEP | Drawing List'!$K:$AU,,MATCH('[13]Design Fee'!LX$8,'MEP | Drawing List'!$K$1:$AU$1,0)),1)</f>
        <v>0</v>
      </c>
      <c r="LY61" s="238">
        <f>COUNTIFS('MEP | Drawing List'!$H:$H,$B61,INDEX('MEP | Drawing List'!$K:$AU,,MATCH('[13]Design Fee'!LY$8,'MEP | Drawing List'!$K$1:$AU$1,0)),1)</f>
        <v>0</v>
      </c>
      <c r="LZ61" s="238">
        <f>COUNTIFS('MEP | Drawing List'!$H:$H,$B61,INDEX('MEP | Drawing List'!$K:$AU,,MATCH('[13]Design Fee'!LZ$8,'MEP | Drawing List'!$K$1:$AU$1,0)),1)</f>
        <v>0</v>
      </c>
      <c r="MA61" s="245"/>
      <c r="MB61" s="245"/>
      <c r="MC61" s="286">
        <v>0</v>
      </c>
      <c r="MD61" s="269"/>
      <c r="ME61" s="302"/>
      <c r="MF61" s="302">
        <f t="shared" si="602"/>
        <v>0</v>
      </c>
      <c r="MG61" s="303">
        <f t="shared" si="736"/>
        <v>0</v>
      </c>
      <c r="MH61" s="304">
        <f t="shared" si="737"/>
        <v>0</v>
      </c>
      <c r="MI61" s="304">
        <f t="shared" si="738"/>
        <v>0</v>
      </c>
      <c r="MJ61" s="304">
        <f t="shared" si="739"/>
        <v>0</v>
      </c>
      <c r="MK61" s="304">
        <f t="shared" si="740"/>
        <v>0</v>
      </c>
      <c r="ML61" s="304">
        <f t="shared" si="741"/>
        <v>0</v>
      </c>
      <c r="MM61" s="305"/>
      <c r="MN61" s="304">
        <f t="shared" si="742"/>
        <v>0</v>
      </c>
      <c r="MO61" s="304">
        <f t="shared" si="743"/>
        <v>0</v>
      </c>
      <c r="MP61" s="304">
        <f t="shared" si="744"/>
        <v>0</v>
      </c>
      <c r="MQ61" s="304">
        <f t="shared" si="745"/>
        <v>0</v>
      </c>
      <c r="MR61" s="304">
        <f t="shared" si="746"/>
        <v>0</v>
      </c>
      <c r="MS61" s="230"/>
      <c r="MT61" s="367">
        <f t="shared" si="747"/>
        <v>0</v>
      </c>
      <c r="MU61" s="367">
        <f t="shared" si="748"/>
        <v>0</v>
      </c>
      <c r="MV61" s="367">
        <f t="shared" si="749"/>
        <v>0</v>
      </c>
      <c r="MW61" s="275"/>
      <c r="MX61" s="363">
        <f>COUNTIF('LS | Drawing List'!$H:$H,$B61)</f>
        <v>0</v>
      </c>
      <c r="MY61" s="238">
        <f>COUNTIFS('LS | Drawing List'!$H:$H,$B61,INDEX('LS | Drawing List'!$A:$AT,,MATCH('Design Fee'!MY$8,'LS | Drawing List'!$A$1:$AT$1,0)),1)</f>
        <v>0</v>
      </c>
      <c r="MZ61" s="238">
        <f>COUNTIFS('LS | Drawing List'!$H:$H,$B61,INDEX('LS | Drawing List'!$K:$AT,,MATCH('Design Fee'!MZ$8,'LS | Drawing List'!$K$1:$AT$1,0)),1)</f>
        <v>0</v>
      </c>
      <c r="NA61" s="238">
        <f>COUNTIFS('LS | Drawing List'!$H:$H,$B61,INDEX('LS | Drawing List'!$K:$AT,,MATCH('Design Fee'!NA$8,'LS | Drawing List'!$K$1:$AT$1,0)),1)</f>
        <v>0</v>
      </c>
      <c r="NB61" s="238">
        <f>COUNTIFS('LS | Drawing List'!$H:$H,$B61,INDEX('LS | Drawing List'!$K:$AT,,MATCH('Design Fee'!NB$8,'LS | Drawing List'!$K$1:$AT$1,0)),1)</f>
        <v>0</v>
      </c>
      <c r="NC61" s="238">
        <f>COUNTIFS('LS | Drawing List'!$H:$H,$B61,INDEX('LS | Drawing List'!$K:$AT,,MATCH('Design Fee'!NC$8,'LS | Drawing List'!$K$1:$AT$1,0)),1)</f>
        <v>0</v>
      </c>
      <c r="ND61" s="238">
        <f>COUNTIFS('LS | Drawing List'!$H:$H,$B61,INDEX('LS | Drawing List'!$K:$AT,,MATCH('Design Fee'!ND$8,'LS | Drawing List'!$K$1:$AT$1,0)),1)</f>
        <v>0</v>
      </c>
      <c r="NE61" s="245"/>
      <c r="NF61" s="238">
        <f>COUNTIFS('LS | Drawing List'!$H:$H,$B61,INDEX('LS | Drawing List'!$K:$AT,,MATCH('Design Fee'!NF$8,'LS | Drawing List'!$K$1:$AT$1,0)),1)</f>
        <v>0</v>
      </c>
      <c r="NG61" s="238">
        <f>COUNTIFS('LS | Drawing List'!$H:$H,$B61,INDEX('LS | Drawing List'!$K:$AT,,MATCH('Design Fee'!NG$8,'LS | Drawing List'!$K$1:$AT$1,0)),1)</f>
        <v>0</v>
      </c>
      <c r="NH61" s="238">
        <f>COUNTIFS('LS | Drawing List'!$H:$H,$B61,INDEX('LS | Drawing List'!$K:$AT,,MATCH('Design Fee'!NH$8,'LS | Drawing List'!$K$1:$AT$1,0)),1)</f>
        <v>0</v>
      </c>
      <c r="NI61" s="238">
        <f>COUNTIFS('LS | Drawing List'!$H:$H,$B61,INDEX('LS | Drawing List'!$K:$AT,,MATCH('Design Fee'!NI$8,'LS | Drawing List'!$K$1:$AT$1,0)),1)</f>
        <v>0</v>
      </c>
      <c r="NJ61" s="238">
        <f>COUNTIFS('LS | Drawing List'!$H:$H,$B61,INDEX('LS | Drawing List'!$K:$AT,,MATCH('Design Fee'!NJ$8,'LS | Drawing List'!$K$1:$AT$1,0)),1)</f>
        <v>0</v>
      </c>
      <c r="NK61" s="254"/>
      <c r="NL61" s="303">
        <f t="shared" si="750"/>
        <v>0</v>
      </c>
      <c r="NM61" s="304">
        <f t="shared" si="751"/>
        <v>0</v>
      </c>
      <c r="NN61" s="304">
        <f t="shared" si="752"/>
        <v>0</v>
      </c>
      <c r="NO61" s="304">
        <f t="shared" si="753"/>
        <v>0</v>
      </c>
      <c r="NP61" s="304">
        <f t="shared" si="754"/>
        <v>0</v>
      </c>
      <c r="NQ61" s="304">
        <f t="shared" si="755"/>
        <v>0</v>
      </c>
      <c r="NR61" s="305"/>
      <c r="NS61" s="304">
        <f t="shared" si="756"/>
        <v>0</v>
      </c>
      <c r="NT61" s="304">
        <f t="shared" si="757"/>
        <v>0</v>
      </c>
      <c r="NU61" s="304">
        <f t="shared" si="758"/>
        <v>0</v>
      </c>
      <c r="NV61" s="304">
        <f t="shared" si="759"/>
        <v>0</v>
      </c>
      <c r="NW61" s="304">
        <f t="shared" si="760"/>
        <v>0</v>
      </c>
      <c r="NX61" s="230"/>
      <c r="NY61" s="367">
        <f t="shared" si="761"/>
        <v>0</v>
      </c>
      <c r="NZ61" s="367">
        <f t="shared" si="762"/>
        <v>0</v>
      </c>
      <c r="OA61" s="367">
        <f t="shared" si="816"/>
        <v>0</v>
      </c>
      <c r="OB61" s="275"/>
      <c r="OC61" s="363">
        <f>COUNTIF('LS | Drawing List'!$H:$H,$B61)</f>
        <v>0</v>
      </c>
      <c r="OD61" s="238">
        <f>COUNTIFS('LS | Drawing List'!$H:$H,$B61,INDEX('LS | Drawing List'!$A:$AT,,MATCH('Design Fee'!OD$8,'LS | Drawing List'!$A$1:$AT$1,0)),1)</f>
        <v>0</v>
      </c>
      <c r="OE61" s="238">
        <f>COUNTIFS('LS | Drawing List'!$H:$H,$B61,INDEX('LS | Drawing List'!$K:$AT,,MATCH('Design Fee'!OE$8,'LS | Drawing List'!$K$1:$AT$1,0)),1)</f>
        <v>0</v>
      </c>
      <c r="OF61" s="238">
        <f>COUNTIFS('LS | Drawing List'!$H:$H,$B61,INDEX('LS | Drawing List'!$K:$AT,,MATCH('Design Fee'!OF$8,'LS | Drawing List'!$K$1:$AT$1,0)),1)</f>
        <v>0</v>
      </c>
      <c r="OG61" s="238">
        <f>COUNTIFS('LS | Drawing List'!$H:$H,$B61,INDEX('LS | Drawing List'!$K:$AT,,MATCH('Design Fee'!OG$8,'LS | Drawing List'!$K$1:$AT$1,0)),1)</f>
        <v>0</v>
      </c>
      <c r="OH61" s="238">
        <f>COUNTIFS('LS | Drawing List'!$H:$H,$B61,INDEX('LS | Drawing List'!$K:$AT,,MATCH('Design Fee'!OH$8,'LS | Drawing List'!$K$1:$AT$1,0)),1)</f>
        <v>0</v>
      </c>
      <c r="OI61" s="238">
        <f>COUNTIFS('LS | Drawing List'!$H:$H,$B61,INDEX('LS | Drawing List'!$K:$AT,,MATCH('Design Fee'!OI$8,'LS | Drawing List'!$K$1:$AT$1,0)),1)</f>
        <v>0</v>
      </c>
      <c r="OJ61" s="245"/>
      <c r="OK61" s="238">
        <f>COUNTIFS('LS | Drawing List'!$H:$H,$B61,INDEX('LS | Drawing List'!$K:$AT,,MATCH('Design Fee'!OK$8,'LS | Drawing List'!$K$1:$AT$1,0)),1)</f>
        <v>0</v>
      </c>
      <c r="OL61" s="238">
        <f>COUNTIFS('LS | Drawing List'!$H:$H,$B61,INDEX('LS | Drawing List'!$K:$AT,,MATCH('Design Fee'!OL$8,'LS | Drawing List'!$K$1:$AT$1,0)),1)</f>
        <v>0</v>
      </c>
      <c r="OM61" s="238">
        <f>COUNTIFS('LS | Drawing List'!$H:$H,$B61,INDEX('LS | Drawing List'!$K:$AT,,MATCH('Design Fee'!OM$8,'LS | Drawing List'!$K$1:$AT$1,0)),1)</f>
        <v>0</v>
      </c>
      <c r="ON61" s="238">
        <f>COUNTIFS('LS | Drawing List'!$H:$H,$B61,INDEX('LS | Drawing List'!$K:$AT,,MATCH('Design Fee'!ON$8,'LS | Drawing List'!$K$1:$AT$1,0)),1)</f>
        <v>0</v>
      </c>
      <c r="OO61" s="238">
        <f>COUNTIFS('LS | Drawing List'!$H:$H,$B61,INDEX('LS | Drawing List'!$K:$AT,,MATCH('Design Fee'!OO$8,'LS | Drawing List'!$K$1:$AT$1,0)),1)</f>
        <v>0</v>
      </c>
      <c r="OP61" s="245"/>
      <c r="OQ61" s="303">
        <f t="shared" si="763"/>
        <v>0</v>
      </c>
      <c r="OR61" s="304">
        <f t="shared" si="764"/>
        <v>0</v>
      </c>
      <c r="OS61" s="304">
        <f t="shared" si="765"/>
        <v>0</v>
      </c>
      <c r="OT61" s="304">
        <f t="shared" si="766"/>
        <v>0</v>
      </c>
      <c r="OU61" s="304">
        <f t="shared" si="767"/>
        <v>0</v>
      </c>
      <c r="OV61" s="304">
        <f t="shared" si="768"/>
        <v>0</v>
      </c>
      <c r="OW61" s="305"/>
      <c r="OX61" s="304">
        <f t="shared" si="769"/>
        <v>0</v>
      </c>
      <c r="OY61" s="304">
        <f t="shared" si="770"/>
        <v>0</v>
      </c>
      <c r="OZ61" s="304">
        <f t="shared" si="771"/>
        <v>0</v>
      </c>
      <c r="PA61" s="304">
        <f t="shared" si="772"/>
        <v>0</v>
      </c>
      <c r="PB61" s="304">
        <f t="shared" si="773"/>
        <v>0</v>
      </c>
      <c r="PC61" s="230"/>
      <c r="PD61" s="367">
        <f t="shared" si="774"/>
        <v>0</v>
      </c>
      <c r="PE61" s="367">
        <f t="shared" si="775"/>
        <v>0</v>
      </c>
      <c r="PF61" s="367">
        <f t="shared" si="817"/>
        <v>0</v>
      </c>
      <c r="PG61" s="275"/>
      <c r="PH61" s="363">
        <f>COUNTIF('LS | Drawing List'!$H:$H,$B61)</f>
        <v>0</v>
      </c>
      <c r="PI61" s="238">
        <f>COUNTIFS('LS | Drawing List'!$H:$H,$B61,INDEX('LS | Drawing List'!$A:$AT,,MATCH('Design Fee'!PI$8,'LS | Drawing List'!$A$1:$AT$1,0)),1)</f>
        <v>0</v>
      </c>
      <c r="PJ61" s="238">
        <f>COUNTIFS('LS | Drawing List'!$H:$H,$B61,INDEX('LS | Drawing List'!$K:$AT,,MATCH('Design Fee'!PJ$8,'LS | Drawing List'!$K$1:$AT$1,0)),1)</f>
        <v>0</v>
      </c>
      <c r="PK61" s="238">
        <f>COUNTIFS('LS | Drawing List'!$H:$H,$B61,INDEX('LS | Drawing List'!$K:$AT,,MATCH('Design Fee'!PK$8,'LS | Drawing List'!$K$1:$AT$1,0)),1)</f>
        <v>0</v>
      </c>
      <c r="PL61" s="238">
        <f>COUNTIFS('LS | Drawing List'!$H:$H,$B61,INDEX('LS | Drawing List'!$K:$AT,,MATCH('Design Fee'!PL$8,'LS | Drawing List'!$K$1:$AT$1,0)),1)</f>
        <v>0</v>
      </c>
      <c r="PM61" s="238">
        <f>COUNTIFS('LS | Drawing List'!$H:$H,$B61,INDEX('LS | Drawing List'!$K:$AT,,MATCH('Design Fee'!PM$8,'LS | Drawing List'!$K$1:$AT$1,0)),1)</f>
        <v>0</v>
      </c>
      <c r="PN61" s="238">
        <f>COUNTIFS('LS | Drawing List'!$H:$H,$B61,INDEX('LS | Drawing List'!$K:$AT,,MATCH('Design Fee'!PN$8,'LS | Drawing List'!$K$1:$AT$1,0)),1)</f>
        <v>0</v>
      </c>
      <c r="PO61" s="245"/>
      <c r="PP61" s="238">
        <f>COUNTIFS('LS | Drawing List'!$H:$H,$B61,INDEX('LS | Drawing List'!$K:$AT,,MATCH('Design Fee'!PP$8,'LS | Drawing List'!$K$1:$AT$1,0)),1)</f>
        <v>0</v>
      </c>
      <c r="PQ61" s="238">
        <f>COUNTIFS('LS | Drawing List'!$H:$H,$B61,INDEX('LS | Drawing List'!$K:$AT,,MATCH('Design Fee'!PQ$8,'LS | Drawing List'!$K$1:$AT$1,0)),1)</f>
        <v>0</v>
      </c>
      <c r="PR61" s="238">
        <f>COUNTIFS('LS | Drawing List'!$H:$H,$B61,INDEX('LS | Drawing List'!$K:$AT,,MATCH('Design Fee'!PR$8,'LS | Drawing List'!$K$1:$AT$1,0)),1)</f>
        <v>0</v>
      </c>
      <c r="PS61" s="238">
        <f>COUNTIFS('LS | Drawing List'!$H:$H,$B61,INDEX('LS | Drawing List'!$K:$AT,,MATCH('Design Fee'!PS$8,'LS | Drawing List'!$K$1:$AT$1,0)),1)</f>
        <v>0</v>
      </c>
      <c r="PT61" s="238">
        <f>COUNTIFS('LS | Drawing List'!$H:$H,$B61,INDEX('LS | Drawing List'!$K:$AT,,MATCH('Design Fee'!PT$8,'LS | Drawing List'!$K$1:$AT$1,0)),1)</f>
        <v>0</v>
      </c>
      <c r="PU61" s="245"/>
      <c r="PV61" s="286"/>
    </row>
    <row r="62" spans="2:438" ht="11.85" customHeight="1" outlineLevel="2">
      <c r="B62" s="579" t="s">
        <v>190</v>
      </c>
      <c r="C62" s="332" t="s">
        <v>65</v>
      </c>
      <c r="E62" s="302">
        <f t="shared" si="533"/>
        <v>0.44006350000000005</v>
      </c>
      <c r="F62" s="302">
        <f t="shared" si="534"/>
        <v>0.19910100000000003</v>
      </c>
      <c r="G62" s="303">
        <f t="shared" si="615"/>
        <v>0.24096250000000002</v>
      </c>
      <c r="H62" s="303">
        <f t="shared" si="776"/>
        <v>0</v>
      </c>
      <c r="I62" s="302">
        <f t="shared" si="616"/>
        <v>0.24096250000000002</v>
      </c>
      <c r="J62" s="303">
        <f t="shared" si="617"/>
        <v>0.24096250000000002</v>
      </c>
      <c r="K62" s="303">
        <f t="shared" si="618"/>
        <v>0</v>
      </c>
      <c r="L62" s="302">
        <f t="shared" si="619"/>
        <v>0</v>
      </c>
      <c r="M62" s="302">
        <f t="shared" si="620"/>
        <v>0</v>
      </c>
      <c r="N62" s="305"/>
      <c r="O62" s="302">
        <f t="shared" si="621"/>
        <v>0</v>
      </c>
      <c r="P62" s="302">
        <f t="shared" si="622"/>
        <v>0</v>
      </c>
      <c r="Q62" s="302">
        <f t="shared" si="623"/>
        <v>0</v>
      </c>
      <c r="R62" s="302">
        <f t="shared" si="624"/>
        <v>0</v>
      </c>
      <c r="S62" s="302">
        <f t="shared" si="625"/>
        <v>0</v>
      </c>
      <c r="T62" s="216"/>
      <c r="U62" s="302">
        <f t="shared" si="777"/>
        <v>0</v>
      </c>
      <c r="V62" s="302">
        <f t="shared" si="778"/>
        <v>0.19910100000000003</v>
      </c>
      <c r="W62" s="302">
        <f t="shared" si="779"/>
        <v>0.19910100000000003</v>
      </c>
      <c r="X62" s="302">
        <f t="shared" si="780"/>
        <v>0</v>
      </c>
      <c r="Y62" s="302">
        <f t="shared" si="781"/>
        <v>0</v>
      </c>
      <c r="Z62" s="302">
        <f t="shared" si="782"/>
        <v>0</v>
      </c>
      <c r="AA62" s="305"/>
      <c r="AB62" s="302">
        <f t="shared" si="783"/>
        <v>0.19910100000000003</v>
      </c>
      <c r="AC62" s="302">
        <f t="shared" si="627"/>
        <v>0.19910100000000003</v>
      </c>
      <c r="AD62" s="302">
        <f t="shared" si="628"/>
        <v>0</v>
      </c>
      <c r="AE62" s="302">
        <f t="shared" si="629"/>
        <v>0</v>
      </c>
      <c r="AF62" s="302">
        <f t="shared" si="630"/>
        <v>0</v>
      </c>
      <c r="AG62" s="365"/>
      <c r="AH62" s="302">
        <f t="shared" si="784"/>
        <v>0</v>
      </c>
      <c r="AI62" s="302">
        <f t="shared" si="785"/>
        <v>0</v>
      </c>
      <c r="AJ62" s="302">
        <f t="shared" si="786"/>
        <v>0</v>
      </c>
      <c r="AK62" s="302">
        <f t="shared" si="787"/>
        <v>0</v>
      </c>
      <c r="AL62" s="302">
        <f t="shared" si="788"/>
        <v>0</v>
      </c>
      <c r="AM62" s="302">
        <f t="shared" si="789"/>
        <v>0</v>
      </c>
      <c r="AN62" s="305"/>
      <c r="AO62" s="302">
        <f t="shared" si="790"/>
        <v>0</v>
      </c>
      <c r="AP62" s="302">
        <f t="shared" si="791"/>
        <v>0</v>
      </c>
      <c r="AQ62" s="302">
        <f t="shared" si="792"/>
        <v>0</v>
      </c>
      <c r="AR62" s="302">
        <f t="shared" si="793"/>
        <v>0</v>
      </c>
      <c r="AS62" s="302">
        <f t="shared" si="794"/>
        <v>0</v>
      </c>
      <c r="AT62" s="230"/>
      <c r="AU62" s="279">
        <v>2.5000000000000001E-2</v>
      </c>
      <c r="AV62" s="269"/>
      <c r="AW62" s="302">
        <f t="shared" si="795"/>
        <v>0.24096250000000002</v>
      </c>
      <c r="AX62" s="302">
        <f t="shared" si="633"/>
        <v>0</v>
      </c>
      <c r="AY62" s="303">
        <f t="shared" si="796"/>
        <v>0</v>
      </c>
      <c r="AZ62" s="304">
        <f t="shared" si="797"/>
        <v>0.24096250000000002</v>
      </c>
      <c r="BA62" s="304">
        <f t="shared" si="634"/>
        <v>0.24096250000000002</v>
      </c>
      <c r="BB62" s="304">
        <f t="shared" si="635"/>
        <v>0</v>
      </c>
      <c r="BC62" s="304">
        <f t="shared" si="636"/>
        <v>0</v>
      </c>
      <c r="BD62" s="304">
        <f t="shared" si="637"/>
        <v>0</v>
      </c>
      <c r="BE62" s="305"/>
      <c r="BF62" s="304">
        <f t="shared" si="638"/>
        <v>0</v>
      </c>
      <c r="BG62" s="304">
        <f t="shared" si="639"/>
        <v>0</v>
      </c>
      <c r="BH62" s="304">
        <f t="shared" si="798"/>
        <v>0</v>
      </c>
      <c r="BI62" s="304">
        <f t="shared" si="799"/>
        <v>0</v>
      </c>
      <c r="BJ62" s="304">
        <f t="shared" si="640"/>
        <v>0</v>
      </c>
      <c r="BK62" s="216"/>
      <c r="BL62" s="331">
        <f t="shared" si="641"/>
        <v>0</v>
      </c>
      <c r="BM62" s="331">
        <f t="shared" si="642"/>
        <v>1</v>
      </c>
      <c r="BN62" s="331">
        <f t="shared" si="643"/>
        <v>0</v>
      </c>
      <c r="BO62" s="275"/>
      <c r="BP62" s="436">
        <f>COUNTIF('AR | Drawing List'!$H:$H,$B62)</f>
        <v>1</v>
      </c>
      <c r="BQ62" s="437">
        <f>COUNTIFS('AR | Drawing List'!$H:$H,$B62,INDEX('AR | Drawing List'!$A:$AT,,MATCH('Design Fee'!BQ$8,'AR | Drawing List'!$A$1:$AT$1,0)),1)</f>
        <v>0</v>
      </c>
      <c r="BR62" s="437">
        <f>COUNTIFS('AR | Drawing List'!$H:$H,$B62,INDEX('AR | Drawing List'!$K:$AT,,MATCH('Design Fee'!BR$8,'AR | Drawing List'!$K$1:$AT$1,0)),1)</f>
        <v>1</v>
      </c>
      <c r="BS62" s="437">
        <f>COUNTIFS('AR | Drawing List'!$H:$H,$B62,INDEX('AR | Drawing List'!$K:$AT,,MATCH('Design Fee'!BS$8,'AR | Drawing List'!$K$1:$AT$1,0)),1)</f>
        <v>1</v>
      </c>
      <c r="BT62" s="437">
        <f>COUNTIFS('AR | Drawing List'!$H:$H,$B62,INDEX('AR | Drawing List'!$K:$AT,,MATCH('Design Fee'!BT$8,'AR | Drawing List'!$K$1:$AT$1,0)),1)</f>
        <v>0</v>
      </c>
      <c r="BU62" s="437">
        <f>COUNTIFS('AR | Drawing List'!$H:$H,$B62,INDEX('AR | Drawing List'!$K:$AT,,MATCH('Design Fee'!BU$8,'AR | Drawing List'!$K$1:$AT$1,0)),1)</f>
        <v>0</v>
      </c>
      <c r="BV62" s="437">
        <f>COUNTIFS('AR | Drawing List'!$H:$H,$B62,INDEX('AR | Drawing List'!$K:$AT,,MATCH('Design Fee'!BV$8,'AR | Drawing List'!$K$1:$AT$1,0)),1)</f>
        <v>0</v>
      </c>
      <c r="BW62" s="245"/>
      <c r="BX62" s="437">
        <f>COUNTIFS('AR | Drawing List'!$H:$H,$B62,INDEX('AR | Drawing List'!$K:$AT,,MATCH('Design Fee'!BX$8,'AR | Drawing List'!$K$1:$AT$1,0)),1)</f>
        <v>0</v>
      </c>
      <c r="BY62" s="437">
        <f>COUNTIFS('AR | Drawing List'!$H:$H,$B62,INDEX('AR | Drawing List'!$K:$AT,,MATCH('Design Fee'!BY$8,'AR | Drawing List'!$K$1:$AT$1,0)),1)</f>
        <v>0</v>
      </c>
      <c r="BZ62" s="437">
        <f>COUNTIFS('AR | Drawing List'!$H:$H,$B62,INDEX('AR | Drawing List'!$K:$AT,,MATCH('Design Fee'!BZ$8,'AR | Drawing List'!$K$1:$AT$1,0)),1)</f>
        <v>0</v>
      </c>
      <c r="CA62" s="437">
        <f>COUNTIFS('AR | Drawing List'!$H:$H,$B62,INDEX('AR | Drawing List'!$K:$AT,,MATCH('Design Fee'!CA$8,'AR | Drawing List'!$K$1:$AT$1,0)),1)</f>
        <v>0</v>
      </c>
      <c r="CB62" s="437">
        <f>COUNTIFS('AR | Drawing List'!$H:$H,$B62,INDEX('AR | Drawing List'!$K:$AT,,MATCH('Design Fee'!CB$8,'AR | Drawing List'!$K$1:$AT$1,0)),1)</f>
        <v>0</v>
      </c>
      <c r="CC62" s="254"/>
      <c r="CD62" s="365"/>
      <c r="CE62" s="366">
        <f t="shared" si="800"/>
        <v>0</v>
      </c>
      <c r="CF62" s="366">
        <f t="shared" si="644"/>
        <v>0</v>
      </c>
      <c r="CG62" s="366">
        <f t="shared" si="645"/>
        <v>0</v>
      </c>
      <c r="CH62" s="366">
        <f t="shared" si="646"/>
        <v>0</v>
      </c>
      <c r="CI62" s="366">
        <f t="shared" si="647"/>
        <v>0</v>
      </c>
      <c r="CJ62" s="291"/>
      <c r="CK62" s="366">
        <f t="shared" si="648"/>
        <v>0</v>
      </c>
      <c r="CL62" s="366">
        <f t="shared" si="649"/>
        <v>0</v>
      </c>
      <c r="CM62" s="366">
        <f t="shared" si="801"/>
        <v>0</v>
      </c>
      <c r="CN62" s="366">
        <f t="shared" si="802"/>
        <v>0</v>
      </c>
      <c r="CO62" s="366">
        <f t="shared" si="650"/>
        <v>0</v>
      </c>
      <c r="CP62" s="230"/>
      <c r="CQ62" s="331">
        <f t="shared" si="651"/>
        <v>0</v>
      </c>
      <c r="CR62" s="331">
        <f t="shared" si="652"/>
        <v>0</v>
      </c>
      <c r="CS62" s="331">
        <f t="shared" si="803"/>
        <v>0</v>
      </c>
      <c r="CT62" s="275"/>
      <c r="CU62" s="436">
        <f>COUNTIF('AR | Drawing List'!$H:$H,$B62)</f>
        <v>1</v>
      </c>
      <c r="CV62" s="437">
        <f>COUNTIFS('AR | Drawing List'!$H:$H,$B62,INDEX('AR | Drawing List'!$A:$AT,,MATCH('Design Fee'!CV$8,'AR | Drawing List'!$A$1:$AT$1,0)),"&gt;="&amp;"1")</f>
        <v>0</v>
      </c>
      <c r="CW62" s="437">
        <f>COUNTIFS('AR | Drawing List'!$H:$H,$B62,INDEX('AR | Drawing List'!$K:$AT,,MATCH('Design Fee'!CW$8,'AR | Drawing List'!$K$1:$AT$1,0)),1)</f>
        <v>0</v>
      </c>
      <c r="CX62" s="437">
        <f>COUNTIFS('AR | Drawing List'!$H:$H,$B62,INDEX('AR | Drawing List'!$K:$AT,,MATCH('Design Fee'!CX$8,'AR | Drawing List'!$K$1:$AT$1,0)),1)</f>
        <v>0</v>
      </c>
      <c r="CY62" s="437">
        <f>COUNTIFS('AR | Drawing List'!$H:$H,$B62,INDEX('AR | Drawing List'!$K:$AT,,MATCH('Design Fee'!CY$8,'AR | Drawing List'!$K$1:$AT$1,0)),1)</f>
        <v>0</v>
      </c>
      <c r="CZ62" s="437">
        <f>COUNTIFS('AR | Drawing List'!$H:$H,$B62,INDEX('AR | Drawing List'!$K:$AT,,MATCH('Design Fee'!CZ$8,'AR | Drawing List'!$K$1:$AT$1,0)),1)</f>
        <v>0</v>
      </c>
      <c r="DA62" s="437">
        <f>COUNTIFS('AR | Drawing List'!$H:$H,$B62,INDEX('AR | Drawing List'!$K:$AT,,MATCH('Design Fee'!DA$8,'AR | Drawing List'!$K$1:$AT$1,0)),1)</f>
        <v>0</v>
      </c>
      <c r="DB62" s="245"/>
      <c r="DC62" s="437">
        <f>COUNTIFS('AR | Drawing List'!$H:$H,$B62,INDEX('AR | Drawing List'!$K:$AT,,MATCH('Design Fee'!DC$8,'AR | Drawing List'!$K$1:$AT$1,0)),1)</f>
        <v>0</v>
      </c>
      <c r="DD62" s="437">
        <f>COUNTIFS('AR | Drawing List'!$H:$H,$B62,INDEX('AR | Drawing List'!$K:$AT,,MATCH('Design Fee'!DD$8,'AR | Drawing List'!$K$1:$AT$1,0)),1)</f>
        <v>0</v>
      </c>
      <c r="DE62" s="437">
        <f>COUNTIFS('AR | Drawing List'!$H:$H,$B62,INDEX('AR | Drawing List'!$K:$AT,,MATCH('Design Fee'!DE$8,'AR | Drawing List'!$K$1:$AT$1,0)),1)</f>
        <v>0</v>
      </c>
      <c r="DF62" s="437">
        <f>COUNTIFS('AR | Drawing List'!$H:$H,$B62,INDEX('AR | Drawing List'!$K:$AT,,MATCH('Design Fee'!DF$8,'AR | Drawing List'!$K$1:$AT$1,0)),1)</f>
        <v>0</v>
      </c>
      <c r="DG62" s="437">
        <f>COUNTIFS('AR | Drawing List'!$H:$H,$B62,INDEX('AR | Drawing List'!$K:$AT,,MATCH('Design Fee'!DG$8,'AR | Drawing List'!$K$1:$AT$1,0)),1)</f>
        <v>0</v>
      </c>
      <c r="DH62" s="245"/>
      <c r="DI62" s="365"/>
      <c r="DJ62" s="366">
        <f t="shared" si="804"/>
        <v>0</v>
      </c>
      <c r="DK62" s="366">
        <f t="shared" si="653"/>
        <v>0</v>
      </c>
      <c r="DL62" s="366">
        <f t="shared" si="654"/>
        <v>0</v>
      </c>
      <c r="DM62" s="366">
        <f t="shared" si="655"/>
        <v>0</v>
      </c>
      <c r="DN62" s="366">
        <f t="shared" si="656"/>
        <v>0</v>
      </c>
      <c r="DO62" s="291"/>
      <c r="DP62" s="366">
        <f t="shared" si="657"/>
        <v>0</v>
      </c>
      <c r="DQ62" s="366">
        <f t="shared" si="658"/>
        <v>0</v>
      </c>
      <c r="DR62" s="366">
        <f t="shared" si="805"/>
        <v>0</v>
      </c>
      <c r="DS62" s="366">
        <f t="shared" si="806"/>
        <v>0</v>
      </c>
      <c r="DT62" s="366">
        <f t="shared" si="659"/>
        <v>0</v>
      </c>
      <c r="DU62" s="230"/>
      <c r="DV62" s="331">
        <f t="shared" si="660"/>
        <v>0</v>
      </c>
      <c r="DW62" s="331">
        <f t="shared" si="661"/>
        <v>0</v>
      </c>
      <c r="DX62" s="331">
        <f t="shared" si="807"/>
        <v>0</v>
      </c>
      <c r="DY62" s="275"/>
      <c r="DZ62" s="436">
        <f>COUNTIF('AR | Drawing List'!$H:$H,$B62)</f>
        <v>1</v>
      </c>
      <c r="EA62" s="437">
        <f>COUNTIFS('AR | Drawing List'!$H:$H,$B62,INDEX('AR | Drawing List'!$A:$AT,,MATCH('Design Fee'!EA$8,'AR | Drawing List'!$A$1:$AT$1,0)),"&gt;="&amp;"1")</f>
        <v>0</v>
      </c>
      <c r="EB62" s="437">
        <f>COUNTIFS('AR | Drawing List'!$H:$H,$B62,INDEX('AR | Drawing List'!$K:$AT,,MATCH('Design Fee'!EB$8,'AR | Drawing List'!$K$1:$AT$1,0)),1)</f>
        <v>0</v>
      </c>
      <c r="EC62" s="437">
        <f>COUNTIFS('AR | Drawing List'!$H:$H,$B62,INDEX('AR | Drawing List'!$K:$AT,,MATCH('Design Fee'!EC$8,'AR | Drawing List'!$K$1:$AT$1,0)),1)</f>
        <v>0</v>
      </c>
      <c r="ED62" s="437">
        <f>COUNTIFS('AR | Drawing List'!$H:$H,$B62,INDEX('AR | Drawing List'!$K:$AT,,MATCH('Design Fee'!ED$8,'AR | Drawing List'!$K$1:$AT$1,0)),1)</f>
        <v>0</v>
      </c>
      <c r="EE62" s="437">
        <f>COUNTIFS('AR | Drawing List'!$H:$H,$B62,INDEX('AR | Drawing List'!$K:$AT,,MATCH('Design Fee'!EE$8,'AR | Drawing List'!$K$1:$AT$1,0)),1)</f>
        <v>0</v>
      </c>
      <c r="EF62" s="437">
        <f>COUNTIFS('AR | Drawing List'!$H:$H,$B62,INDEX('AR | Drawing List'!$K:$AT,,MATCH('Design Fee'!EF$8,'AR | Drawing List'!$K$1:$AT$1,0)),1)</f>
        <v>0</v>
      </c>
      <c r="EG62" s="245"/>
      <c r="EH62" s="437">
        <f>COUNTIFS('AR | Drawing List'!$H:$H,$B62,INDEX('AR | Drawing List'!$K:$AT,,MATCH('Design Fee'!EH$8,'AR | Drawing List'!$K$1:$AT$1,0)),1)</f>
        <v>0</v>
      </c>
      <c r="EI62" s="437">
        <f>COUNTIFS('AR | Drawing List'!$H:$H,$B62,INDEX('AR | Drawing List'!$K:$AT,,MATCH('Design Fee'!EI$8,'AR | Drawing List'!$K$1:$AT$1,0)),1)</f>
        <v>0</v>
      </c>
      <c r="EJ62" s="437">
        <f>COUNTIFS('AR | Drawing List'!$H:$H,$B62,INDEX('AR | Drawing List'!$K:$AT,,MATCH('Design Fee'!EJ$8,'AR | Drawing List'!$K$1:$AT$1,0)),1)</f>
        <v>0</v>
      </c>
      <c r="EK62" s="437">
        <f>COUNTIFS('AR | Drawing List'!$H:$H,$B62,INDEX('AR | Drawing List'!$K:$AT,,MATCH('Design Fee'!EK$8,'AR | Drawing List'!$K$1:$AT$1,0)),1)</f>
        <v>0</v>
      </c>
      <c r="EL62" s="437">
        <f>COUNTIFS('AR | Drawing List'!$H:$H,$B62,INDEX('AR | Drawing List'!$K:$AT,,MATCH('Design Fee'!EL$8,'AR | Drawing List'!$K$1:$AT$1,0)),1)</f>
        <v>0</v>
      </c>
      <c r="EM62" s="245"/>
      <c r="EN62" s="245"/>
      <c r="EO62" s="286">
        <v>0.05</v>
      </c>
      <c r="EP62" s="269"/>
      <c r="EQ62" s="302">
        <f t="shared" si="808"/>
        <v>0.19910100000000003</v>
      </c>
      <c r="ER62" s="302">
        <f t="shared" si="576"/>
        <v>0.19910100000000003</v>
      </c>
      <c r="ES62" s="303">
        <f t="shared" si="662"/>
        <v>0</v>
      </c>
      <c r="ET62" s="304">
        <f t="shared" si="663"/>
        <v>0</v>
      </c>
      <c r="EU62" s="304">
        <f t="shared" si="664"/>
        <v>0</v>
      </c>
      <c r="EV62" s="304">
        <f t="shared" si="665"/>
        <v>0</v>
      </c>
      <c r="EW62" s="304">
        <f t="shared" si="666"/>
        <v>0</v>
      </c>
      <c r="EX62" s="304">
        <f t="shared" si="667"/>
        <v>0</v>
      </c>
      <c r="EY62" s="305"/>
      <c r="EZ62" s="304">
        <f t="shared" si="668"/>
        <v>0</v>
      </c>
      <c r="FA62" s="304">
        <f t="shared" si="669"/>
        <v>0</v>
      </c>
      <c r="FB62" s="304">
        <f t="shared" si="670"/>
        <v>0</v>
      </c>
      <c r="FC62" s="304">
        <f t="shared" si="671"/>
        <v>0</v>
      </c>
      <c r="FD62" s="304">
        <f t="shared" si="672"/>
        <v>0</v>
      </c>
      <c r="FE62" s="216"/>
      <c r="FF62" s="331">
        <f t="shared" si="673"/>
        <v>0</v>
      </c>
      <c r="FG62" s="331">
        <f t="shared" si="674"/>
        <v>0</v>
      </c>
      <c r="FH62" s="331">
        <f t="shared" si="809"/>
        <v>0</v>
      </c>
      <c r="FJ62" s="363">
        <f>COUNTIF('ST | Drawing List'!$H:$H,$B62)</f>
        <v>3</v>
      </c>
      <c r="FK62" s="238">
        <f>COUNTIFS('ST | Drawing List'!$H:$H,$B62,INDEX('ST | Drawing List'!$A:$AT,,MATCH('[13]Design Fee'!FK$8,'ST | Drawing List'!$A$1:$AT$1,0)),1)</f>
        <v>0</v>
      </c>
      <c r="FL62" s="238">
        <f>COUNTIFS('ST | Drawing List'!$H:$H,$B62,INDEX('ST | Drawing List'!$K:$AT,,MATCH('[13]Design Fee'!FL$8,'ST | Drawing List'!$K$1:$AT$1,0)),1)</f>
        <v>0</v>
      </c>
      <c r="FM62" s="238">
        <f>COUNTIFS('ST | Drawing List'!$H:$H,$B62,INDEX('ST | Drawing List'!$K:$AT,,MATCH('[13]Design Fee'!FM$8,'ST | Drawing List'!$K$1:$AT$1,0)),1)</f>
        <v>0</v>
      </c>
      <c r="FN62" s="238">
        <f>COUNTIFS('ST | Drawing List'!$H:$H,$B62,INDEX('ST | Drawing List'!$K:$AT,,MATCH('[13]Design Fee'!FN$8,'ST | Drawing List'!$K$1:$AT$1,0)),1)</f>
        <v>0</v>
      </c>
      <c r="FO62" s="238">
        <f>COUNTIFS('ST | Drawing List'!$H:$H,$B62,INDEX('ST | Drawing List'!$K:$AT,,MATCH('[13]Design Fee'!FO$8,'ST | Drawing List'!$K$1:$AT$1,0)),1)</f>
        <v>0</v>
      </c>
      <c r="FP62" s="238">
        <f>COUNTIFS('ST | Drawing List'!$H:$H,$B62,INDEX('ST | Drawing List'!$K:$AT,,MATCH('[13]Design Fee'!FP$8,'ST | Drawing List'!$K$1:$AT$1,0)),1)</f>
        <v>0</v>
      </c>
      <c r="FQ62" s="245"/>
      <c r="FR62" s="238">
        <f>COUNTIFS('ST | Drawing List'!$H:$H,$B62,INDEX('ST | Drawing List'!$K:$AT,,MATCH('[13]Design Fee'!FR$8,'ST | Drawing List'!$K$1:$AT$1,0)),1)</f>
        <v>0</v>
      </c>
      <c r="FS62" s="238">
        <f>COUNTIFS('ST | Drawing List'!$H:$H,$B62,INDEX('ST | Drawing List'!$K:$AT,,MATCH('[13]Design Fee'!FS$8,'ST | Drawing List'!$K$1:$AT$1,0)),1)</f>
        <v>0</v>
      </c>
      <c r="FT62" s="238">
        <f>COUNTIFS('ST | Drawing List'!$H:$H,$B62,INDEX('ST | Drawing List'!$K:$AT,,MATCH('[13]Design Fee'!FT$8,'ST | Drawing List'!$K$1:$AT$1,0)),1)</f>
        <v>0</v>
      </c>
      <c r="FU62" s="238">
        <f>COUNTIFS('ST | Drawing List'!$H:$H,$B62,INDEX('ST | Drawing List'!$K:$AT,,MATCH('[13]Design Fee'!FU$8,'ST | Drawing List'!$K$1:$AT$1,0)),1)</f>
        <v>0</v>
      </c>
      <c r="FV62" s="238">
        <f>COUNTIFS('ST | Drawing List'!$H:$H,$B62,INDEX('ST | Drawing List'!$K:$AT,,MATCH('[13]Design Fee'!FV$8,'ST | Drawing List'!$K$1:$AT$1,0)),1)</f>
        <v>0</v>
      </c>
      <c r="FW62" s="254"/>
      <c r="FX62" s="365"/>
      <c r="FY62" s="366">
        <f t="shared" si="675"/>
        <v>0.19910100000000003</v>
      </c>
      <c r="FZ62" s="366">
        <f t="shared" si="676"/>
        <v>0.19910100000000003</v>
      </c>
      <c r="GA62" s="366">
        <f t="shared" si="677"/>
        <v>0</v>
      </c>
      <c r="GB62" s="366">
        <f t="shared" si="678"/>
        <v>0</v>
      </c>
      <c r="GC62" s="366">
        <f t="shared" si="679"/>
        <v>0</v>
      </c>
      <c r="GD62" s="291"/>
      <c r="GE62" s="366">
        <f t="shared" si="680"/>
        <v>0.19910100000000003</v>
      </c>
      <c r="GF62" s="366">
        <f t="shared" si="681"/>
        <v>0.19910100000000003</v>
      </c>
      <c r="GG62" s="366">
        <f t="shared" si="682"/>
        <v>0</v>
      </c>
      <c r="GH62" s="366">
        <f t="shared" si="683"/>
        <v>0</v>
      </c>
      <c r="GI62" s="366">
        <f t="shared" si="684"/>
        <v>0</v>
      </c>
      <c r="GJ62" s="230"/>
      <c r="GK62" s="367">
        <f t="shared" si="685"/>
        <v>0</v>
      </c>
      <c r="GL62" s="367">
        <f t="shared" si="686"/>
        <v>1</v>
      </c>
      <c r="GM62" s="367">
        <f t="shared" si="810"/>
        <v>1</v>
      </c>
      <c r="GN62" s="275"/>
      <c r="GO62" s="363">
        <f>COUNTIF('ST | Drawing List'!$H:$H,$B62)</f>
        <v>3</v>
      </c>
      <c r="GP62" s="238">
        <f>COUNTIFS('ST | Drawing List'!$H:$H,$B62,INDEX('ST | Drawing List'!$A:$AT,,MATCH('[13]Design Fee'!GP$8,'ST | Drawing List'!$A$1:$AT$1,0)),1)</f>
        <v>0</v>
      </c>
      <c r="GQ62" s="238">
        <f>COUNTIFS('ST | Drawing List'!$H:$H,$B62,INDEX('ST | Drawing List'!$K:$AT,,MATCH('[13]Design Fee'!GQ$8,'ST | Drawing List'!$K$1:$AT$1,0)),1)</f>
        <v>3</v>
      </c>
      <c r="GR62" s="238">
        <f>COUNTIFS('ST | Drawing List'!$H:$H,$B62,INDEX('ST | Drawing List'!$K:$AT,,MATCH('[13]Design Fee'!GR$8,'ST | Drawing List'!$K$1:$AT$1,0)),1)</f>
        <v>3</v>
      </c>
      <c r="GS62" s="238">
        <f>COUNTIFS('ST | Drawing List'!$H:$H,$B62,INDEX('ST | Drawing List'!$K:$AT,,MATCH('[13]Design Fee'!GS$8,'ST | Drawing List'!$K$1:$AT$1,0)),1)</f>
        <v>0</v>
      </c>
      <c r="GT62" s="238">
        <f>COUNTIFS('ST | Drawing List'!$H:$H,$B62,INDEX('ST | Drawing List'!$K:$AT,,MATCH('[13]Design Fee'!GT$8,'ST | Drawing List'!$K$1:$AT$1,0)),1)</f>
        <v>0</v>
      </c>
      <c r="GU62" s="238">
        <f>COUNTIFS('ST | Drawing List'!$H:$H,$B62,INDEX('ST | Drawing List'!$K:$AT,,MATCH('[13]Design Fee'!GU$8,'ST | Drawing List'!$K$1:$AT$1,0)),1)</f>
        <v>0</v>
      </c>
      <c r="GV62" s="245"/>
      <c r="GW62" s="238">
        <f>COUNTIFS('ST | Drawing List'!$H:$H,$B62,INDEX('ST | Drawing List'!$K:$AT,,MATCH('[13]Design Fee'!GW$8,'ST | Drawing List'!$K$1:$AT$1,0)),1)</f>
        <v>3</v>
      </c>
      <c r="GX62" s="238">
        <f>COUNTIFS('ST | Drawing List'!$H:$H,$B62,INDEX('ST | Drawing List'!$K:$AT,,MATCH('[13]Design Fee'!GX$8,'ST | Drawing List'!$K$1:$AT$1,0)),1)</f>
        <v>3</v>
      </c>
      <c r="GY62" s="238">
        <f>COUNTIFS('ST | Drawing List'!$H:$H,$B62,INDEX('ST | Drawing List'!$K:$AT,,MATCH('[13]Design Fee'!GY$8,'ST | Drawing List'!$K$1:$AT$1,0)),1)</f>
        <v>0</v>
      </c>
      <c r="GZ62" s="238">
        <f>COUNTIFS('ST | Drawing List'!$H:$H,$B62,INDEX('ST | Drawing List'!$K:$AT,,MATCH('[13]Design Fee'!GZ$8,'ST | Drawing List'!$K$1:$AT$1,0)),1)</f>
        <v>0</v>
      </c>
      <c r="HA62" s="238">
        <f>COUNTIFS('ST | Drawing List'!$H:$H,$B62,INDEX('ST | Drawing List'!$K:$AT,,MATCH('[13]Design Fee'!HA$8,'ST | Drawing List'!$K$1:$AT$1,0)),1)</f>
        <v>0</v>
      </c>
      <c r="HB62" s="245"/>
      <c r="HC62" s="365"/>
      <c r="HD62" s="366">
        <f t="shared" si="687"/>
        <v>0</v>
      </c>
      <c r="HE62" s="366">
        <f t="shared" si="688"/>
        <v>0</v>
      </c>
      <c r="HF62" s="366">
        <f t="shared" si="689"/>
        <v>0</v>
      </c>
      <c r="HG62" s="366">
        <f t="shared" si="690"/>
        <v>0</v>
      </c>
      <c r="HH62" s="366">
        <f t="shared" si="691"/>
        <v>0</v>
      </c>
      <c r="HI62" s="291"/>
      <c r="HJ62" s="366">
        <f t="shared" si="692"/>
        <v>0</v>
      </c>
      <c r="HK62" s="366">
        <f t="shared" si="693"/>
        <v>0</v>
      </c>
      <c r="HL62" s="366">
        <f t="shared" si="694"/>
        <v>0</v>
      </c>
      <c r="HM62" s="366">
        <f t="shared" si="695"/>
        <v>0</v>
      </c>
      <c r="HN62" s="366">
        <f t="shared" si="696"/>
        <v>0</v>
      </c>
      <c r="HO62" s="230"/>
      <c r="HP62" s="367">
        <f t="shared" si="697"/>
        <v>0</v>
      </c>
      <c r="HQ62" s="367">
        <f t="shared" si="698"/>
        <v>0</v>
      </c>
      <c r="HR62" s="367">
        <f t="shared" si="811"/>
        <v>0</v>
      </c>
      <c r="HS62" s="275"/>
      <c r="HT62" s="363">
        <f>COUNTIF('ST | Drawing List'!$H:$H,$B62)</f>
        <v>3</v>
      </c>
      <c r="HU62" s="238">
        <f>COUNTIFS('ST | Drawing List'!$H:$H,$B62,INDEX('ST | Drawing List'!$A:$AT,,MATCH('[13]Design Fee'!HU$8,'ST | Drawing List'!$A$1:$AT$1,0)),1)</f>
        <v>0</v>
      </c>
      <c r="HV62" s="238">
        <f>COUNTIFS('ST | Drawing List'!$H:$H,$B62,INDEX('ST | Drawing List'!$K:$AT,,MATCH('[13]Design Fee'!HV$8,'ST | Drawing List'!$K$1:$AT$1,0)),1)</f>
        <v>0</v>
      </c>
      <c r="HW62" s="238">
        <f>COUNTIFS('ST | Drawing List'!$H:$H,$B62,INDEX('ST | Drawing List'!$K:$AT,,MATCH('[13]Design Fee'!HW$8,'ST | Drawing List'!$K$1:$AT$1,0)),1)</f>
        <v>0</v>
      </c>
      <c r="HX62" s="238">
        <f>COUNTIFS('ST | Drawing List'!$H:$H,$B62,INDEX('ST | Drawing List'!$K:$AT,,MATCH('[13]Design Fee'!HX$8,'ST | Drawing List'!$K$1:$AT$1,0)),1)</f>
        <v>0</v>
      </c>
      <c r="HY62" s="238">
        <f>COUNTIFS('ST | Drawing List'!$H:$H,$B62,INDEX('ST | Drawing List'!$K:$AT,,MATCH('[13]Design Fee'!HY$8,'ST | Drawing List'!$K$1:$AT$1,0)),1)</f>
        <v>0</v>
      </c>
      <c r="HZ62" s="238">
        <f>COUNTIFS('ST | Drawing List'!$H:$H,$B62,INDEX('ST | Drawing List'!$K:$AT,,MATCH('[13]Design Fee'!HZ$8,'ST | Drawing List'!$K$1:$AT$1,0)),1)</f>
        <v>0</v>
      </c>
      <c r="IA62" s="245"/>
      <c r="IB62" s="238">
        <f>COUNTIFS('ST | Drawing List'!$H:$H,$B62,INDEX('ST | Drawing List'!$K:$AT,,MATCH('[13]Design Fee'!IB$8,'ST | Drawing List'!$K$1:$AT$1,0)),1)</f>
        <v>0</v>
      </c>
      <c r="IC62" s="238">
        <f>COUNTIFS('ST | Drawing List'!$H:$H,$B62,INDEX('ST | Drawing List'!$K:$AT,,MATCH('[13]Design Fee'!IC$8,'ST | Drawing List'!$K$1:$AT$1,0)),1)</f>
        <v>0</v>
      </c>
      <c r="ID62" s="238">
        <f>COUNTIFS('ST | Drawing List'!$H:$H,$B62,INDEX('ST | Drawing List'!$K:$AT,,MATCH('[13]Design Fee'!ID$8,'ST | Drawing List'!$K$1:$AT$1,0)),1)</f>
        <v>0</v>
      </c>
      <c r="IE62" s="238">
        <f>COUNTIFS('ST | Drawing List'!$H:$H,$B62,INDEX('ST | Drawing List'!$K:$AT,,MATCH('[13]Design Fee'!IE$8,'ST | Drawing List'!$K$1:$AT$1,0)),1)</f>
        <v>0</v>
      </c>
      <c r="IF62" s="238">
        <f>COUNTIFS('ST | Drawing List'!$H:$H,$B62,INDEX('ST | Drawing List'!$K:$AT,,MATCH('[13]Design Fee'!IF$8,'ST | Drawing List'!$K$1:$AT$1,0)),1)</f>
        <v>0</v>
      </c>
      <c r="IG62" s="245"/>
      <c r="IH62" s="245"/>
      <c r="II62" s="286">
        <v>0</v>
      </c>
      <c r="IJ62" s="269"/>
      <c r="IK62" s="302">
        <f t="shared" si="812"/>
        <v>0</v>
      </c>
      <c r="IL62" s="302">
        <f t="shared" si="589"/>
        <v>0</v>
      </c>
      <c r="IM62" s="303">
        <f t="shared" si="699"/>
        <v>0</v>
      </c>
      <c r="IN62" s="304">
        <f t="shared" si="700"/>
        <v>0</v>
      </c>
      <c r="IO62" s="304">
        <f t="shared" si="701"/>
        <v>0</v>
      </c>
      <c r="IP62" s="304">
        <f t="shared" si="702"/>
        <v>0</v>
      </c>
      <c r="IQ62" s="304">
        <f t="shared" si="703"/>
        <v>0</v>
      </c>
      <c r="IR62" s="304">
        <f t="shared" si="704"/>
        <v>0</v>
      </c>
      <c r="IS62" s="305"/>
      <c r="IT62" s="304">
        <f t="shared" si="705"/>
        <v>0</v>
      </c>
      <c r="IU62" s="304">
        <f t="shared" si="706"/>
        <v>0</v>
      </c>
      <c r="IV62" s="304">
        <f t="shared" si="707"/>
        <v>0</v>
      </c>
      <c r="IW62" s="304">
        <f t="shared" si="708"/>
        <v>0</v>
      </c>
      <c r="IX62" s="304">
        <f t="shared" si="709"/>
        <v>0</v>
      </c>
      <c r="IY62" s="230"/>
      <c r="IZ62" s="367">
        <f t="shared" si="710"/>
        <v>0</v>
      </c>
      <c r="JA62" s="367">
        <f t="shared" si="711"/>
        <v>0</v>
      </c>
      <c r="JB62" s="367">
        <f t="shared" si="813"/>
        <v>0</v>
      </c>
      <c r="JC62" s="275"/>
      <c r="JD62" s="363">
        <f>COUNTIF('MEP | Drawing List'!$H:$H,$B62)</f>
        <v>0</v>
      </c>
      <c r="JE62" s="238">
        <f>COUNTIFS('MEP | Drawing List'!$H:$H,$B62,INDEX('MEP | Drawing List'!$A:$AU,,MATCH('[13]Design Fee'!JE$8,'MEP | Drawing List'!$A$1:$AU$1,0)),1)</f>
        <v>0</v>
      </c>
      <c r="JF62" s="238">
        <f>COUNTIFS('MEP | Drawing List'!$H:$H,$B62,INDEX('MEP | Drawing List'!$K:$AU,,MATCH('[13]Design Fee'!JF$8,'MEP | Drawing List'!$K$1:$AU$1,0)),1)</f>
        <v>0</v>
      </c>
      <c r="JG62" s="238">
        <f>COUNTIFS('MEP | Drawing List'!$H:$H,$B62,INDEX('MEP | Drawing List'!$K:$AU,,MATCH('[13]Design Fee'!JG$8,'MEP | Drawing List'!$K$1:$AU$1,0)),1)</f>
        <v>0</v>
      </c>
      <c r="JH62" s="238">
        <f>COUNTIFS('MEP | Drawing List'!$H:$H,$B62,INDEX('MEP | Drawing List'!$K:$AU,,MATCH('[13]Design Fee'!JH$8,'MEP | Drawing List'!$K$1:$AU$1,0)),1)</f>
        <v>0</v>
      </c>
      <c r="JI62" s="238">
        <f>COUNTIFS('MEP | Drawing List'!$H:$H,$B62,INDEX('MEP | Drawing List'!$K:$AU,,MATCH('[13]Design Fee'!JI$8,'MEP | Drawing List'!$K$1:$AU$1,0)),1)</f>
        <v>0</v>
      </c>
      <c r="JJ62" s="238">
        <f>COUNTIFS('MEP | Drawing List'!$H:$H,$B62,INDEX('MEP | Drawing List'!$K:$AU,,MATCH('[13]Design Fee'!JJ$8,'MEP | Drawing List'!$K$1:$AU$1,0)),1)</f>
        <v>0</v>
      </c>
      <c r="JK62" s="245"/>
      <c r="JL62" s="238">
        <f>COUNTIFS('MEP | Drawing List'!$H:$H,$B62,INDEX('MEP | Drawing List'!$K:$AU,,MATCH('[13]Design Fee'!JL$8,'MEP | Drawing List'!$K$1:$AU$1,0)),1)</f>
        <v>0</v>
      </c>
      <c r="JM62" s="238">
        <f>COUNTIFS('MEP | Drawing List'!$H:$H,$B62,INDEX('MEP | Drawing List'!$K:$AU,,MATCH('[13]Design Fee'!JM$8,'MEP | Drawing List'!$K$1:$AU$1,0)),1)</f>
        <v>0</v>
      </c>
      <c r="JN62" s="238">
        <f>COUNTIFS('MEP | Drawing List'!$H:$H,$B62,INDEX('MEP | Drawing List'!$K:$AU,,MATCH('[13]Design Fee'!JN$8,'MEP | Drawing List'!$K$1:$AU$1,0)),1)</f>
        <v>0</v>
      </c>
      <c r="JO62" s="238">
        <f>COUNTIFS('MEP | Drawing List'!$H:$H,$B62,INDEX('MEP | Drawing List'!$K:$AU,,MATCH('[13]Design Fee'!JO$8,'MEP | Drawing List'!$K$1:$AU$1,0)),1)</f>
        <v>0</v>
      </c>
      <c r="JP62" s="238">
        <f>COUNTIFS('MEP | Drawing List'!$H:$H,$B62,INDEX('MEP | Drawing List'!$K:$AU,,MATCH('[13]Design Fee'!JP$8,'MEP | Drawing List'!$K$1:$AU$1,0)),1)</f>
        <v>0</v>
      </c>
      <c r="JQ62" s="254"/>
      <c r="JR62" s="303"/>
      <c r="JS62" s="304">
        <f t="shared" si="712"/>
        <v>0</v>
      </c>
      <c r="JT62" s="304">
        <f t="shared" si="713"/>
        <v>0</v>
      </c>
      <c r="JU62" s="304">
        <f t="shared" si="714"/>
        <v>0</v>
      </c>
      <c r="JV62" s="304">
        <f t="shared" si="715"/>
        <v>0</v>
      </c>
      <c r="JW62" s="304">
        <f t="shared" si="716"/>
        <v>0</v>
      </c>
      <c r="JX62" s="305"/>
      <c r="JY62" s="304">
        <f t="shared" si="717"/>
        <v>0</v>
      </c>
      <c r="JZ62" s="304">
        <f t="shared" si="718"/>
        <v>0</v>
      </c>
      <c r="KA62" s="304">
        <f t="shared" si="719"/>
        <v>0</v>
      </c>
      <c r="KB62" s="304">
        <f t="shared" si="720"/>
        <v>0</v>
      </c>
      <c r="KC62" s="304">
        <f t="shared" si="721"/>
        <v>0</v>
      </c>
      <c r="KD62" s="230"/>
      <c r="KE62" s="367">
        <f t="shared" si="722"/>
        <v>0</v>
      </c>
      <c r="KF62" s="367">
        <f t="shared" si="723"/>
        <v>0</v>
      </c>
      <c r="KG62" s="367">
        <f t="shared" si="814"/>
        <v>0</v>
      </c>
      <c r="KH62" s="275"/>
      <c r="KI62" s="363">
        <f>COUNTIF('MEP | Drawing List'!$H:$H,$B62)</f>
        <v>0</v>
      </c>
      <c r="KJ62" s="238">
        <f>COUNTIFS('MEP | Drawing List'!$H:$H,$B62,INDEX('MEP | Drawing List'!$A:$AU,,MATCH('[13]Design Fee'!KJ$8,'MEP | Drawing List'!$A$1:$AU$1,0)),1)</f>
        <v>0</v>
      </c>
      <c r="KK62" s="238">
        <f>COUNTIFS('MEP | Drawing List'!$H:$H,$B62,INDEX('MEP | Drawing List'!$K:$AU,,MATCH('[13]Design Fee'!KK$8,'MEP | Drawing List'!$K$1:$AU$1,0)),1)</f>
        <v>0</v>
      </c>
      <c r="KL62" s="238">
        <f>COUNTIFS('MEP | Drawing List'!$H:$H,$B62,INDEX('MEP | Drawing List'!$K:$AU,,MATCH('[13]Design Fee'!KL$8,'MEP | Drawing List'!$K$1:$AU$1,0)),1)</f>
        <v>0</v>
      </c>
      <c r="KM62" s="238">
        <f>COUNTIFS('MEP | Drawing List'!$H:$H,$B62,INDEX('MEP | Drawing List'!$K:$AU,,MATCH('[13]Design Fee'!KM$8,'MEP | Drawing List'!$K$1:$AU$1,0)),1)</f>
        <v>0</v>
      </c>
      <c r="KN62" s="238">
        <f>COUNTIFS('MEP | Drawing List'!$H:$H,$B62,INDEX('MEP | Drawing List'!$K:$AU,,MATCH('[13]Design Fee'!KN$8,'MEP | Drawing List'!$K$1:$AU$1,0)),1)</f>
        <v>0</v>
      </c>
      <c r="KO62" s="238">
        <f>COUNTIFS('MEP | Drawing List'!$H:$H,$B62,INDEX('MEP | Drawing List'!$K:$AU,,MATCH('[13]Design Fee'!KO$8,'MEP | Drawing List'!$K$1:$AU$1,0)),1)</f>
        <v>0</v>
      </c>
      <c r="KP62" s="245"/>
      <c r="KQ62" s="238">
        <f>COUNTIFS('MEP | Drawing List'!$H:$H,$B62,INDEX('MEP | Drawing List'!$K:$AU,,MATCH('[13]Design Fee'!KQ$8,'MEP | Drawing List'!$K$1:$AU$1,0)),1)</f>
        <v>0</v>
      </c>
      <c r="KR62" s="238">
        <f>COUNTIFS('MEP | Drawing List'!$H:$H,$B62,INDEX('MEP | Drawing List'!$K:$AU,,MATCH('[13]Design Fee'!KR$8,'MEP | Drawing List'!$K$1:$AU$1,0)),1)</f>
        <v>0</v>
      </c>
      <c r="KS62" s="238">
        <f>COUNTIFS('MEP | Drawing List'!$H:$H,$B62,INDEX('MEP | Drawing List'!$K:$AU,,MATCH('[13]Design Fee'!KS$8,'MEP | Drawing List'!$K$1:$AU$1,0)),1)</f>
        <v>0</v>
      </c>
      <c r="KT62" s="238">
        <f>COUNTIFS('MEP | Drawing List'!$H:$H,$B62,INDEX('MEP | Drawing List'!$K:$AU,,MATCH('[13]Design Fee'!KT$8,'MEP | Drawing List'!$K$1:$AU$1,0)),1)</f>
        <v>0</v>
      </c>
      <c r="KU62" s="238">
        <f>COUNTIFS('MEP | Drawing List'!$H:$H,$B62,INDEX('MEP | Drawing List'!$K:$AU,,MATCH('[13]Design Fee'!KU$8,'MEP | Drawing List'!$K$1:$AU$1,0)),1)</f>
        <v>0</v>
      </c>
      <c r="KV62" s="245"/>
      <c r="KW62" s="303"/>
      <c r="KX62" s="304">
        <f t="shared" si="724"/>
        <v>0</v>
      </c>
      <c r="KY62" s="304">
        <f t="shared" si="725"/>
        <v>0</v>
      </c>
      <c r="KZ62" s="304">
        <f t="shared" si="726"/>
        <v>0</v>
      </c>
      <c r="LA62" s="304">
        <f t="shared" si="727"/>
        <v>0</v>
      </c>
      <c r="LB62" s="304">
        <f t="shared" si="728"/>
        <v>0</v>
      </c>
      <c r="LC62" s="305"/>
      <c r="LD62" s="304">
        <f t="shared" si="729"/>
        <v>0</v>
      </c>
      <c r="LE62" s="304">
        <f t="shared" si="730"/>
        <v>0</v>
      </c>
      <c r="LF62" s="304">
        <f t="shared" si="731"/>
        <v>0</v>
      </c>
      <c r="LG62" s="304">
        <f t="shared" si="732"/>
        <v>0</v>
      </c>
      <c r="LH62" s="304">
        <f t="shared" si="733"/>
        <v>0</v>
      </c>
      <c r="LI62" s="230"/>
      <c r="LJ62" s="367">
        <f t="shared" si="734"/>
        <v>0</v>
      </c>
      <c r="LK62" s="367">
        <f t="shared" si="735"/>
        <v>0</v>
      </c>
      <c r="LL62" s="367">
        <f t="shared" si="815"/>
        <v>0</v>
      </c>
      <c r="LM62" s="275"/>
      <c r="LN62" s="363">
        <f>COUNTIF('MEP | Drawing List'!$H:$H,$B62)</f>
        <v>0</v>
      </c>
      <c r="LO62" s="238">
        <f>COUNTIFS('MEP | Drawing List'!$H:$H,$B62,INDEX('MEP | Drawing List'!$A:$AU,,MATCH('[13]Design Fee'!LO$8,'MEP | Drawing List'!$A$1:$AU$1,0)),1)</f>
        <v>0</v>
      </c>
      <c r="LP62" s="238">
        <f>COUNTIFS('MEP | Drawing List'!$H:$H,$B62,INDEX('MEP | Drawing List'!$K:$AU,,MATCH('[13]Design Fee'!LP$8,'MEP | Drawing List'!$K$1:$AU$1,0)),1)</f>
        <v>0</v>
      </c>
      <c r="LQ62" s="238">
        <f>COUNTIFS('MEP | Drawing List'!$H:$H,$B62,INDEX('MEP | Drawing List'!$K:$AU,,MATCH('[13]Design Fee'!LQ$8,'MEP | Drawing List'!$K$1:$AU$1,0)),1)</f>
        <v>0</v>
      </c>
      <c r="LR62" s="238">
        <f>COUNTIFS('MEP | Drawing List'!$H:$H,$B62,INDEX('MEP | Drawing List'!$K:$AU,,MATCH('[13]Design Fee'!LR$8,'MEP | Drawing List'!$K$1:$AU$1,0)),1)</f>
        <v>0</v>
      </c>
      <c r="LS62" s="238">
        <f>COUNTIFS('MEP | Drawing List'!$H:$H,$B62,INDEX('MEP | Drawing List'!$K:$AU,,MATCH('[13]Design Fee'!LS$8,'MEP | Drawing List'!$K$1:$AU$1,0)),1)</f>
        <v>0</v>
      </c>
      <c r="LT62" s="238">
        <f>COUNTIFS('MEP | Drawing List'!$H:$H,$B62,INDEX('MEP | Drawing List'!$K:$AU,,MATCH('[13]Design Fee'!LT$8,'MEP | Drawing List'!$K$1:$AU$1,0)),1)</f>
        <v>0</v>
      </c>
      <c r="LU62" s="245"/>
      <c r="LV62" s="238">
        <f>COUNTIFS('MEP | Drawing List'!$H:$H,$B62,INDEX('MEP | Drawing List'!$K:$AU,,MATCH('[13]Design Fee'!LV$8,'MEP | Drawing List'!$K$1:$AU$1,0)),1)</f>
        <v>0</v>
      </c>
      <c r="LW62" s="238">
        <f>COUNTIFS('MEP | Drawing List'!$H:$H,$B62,INDEX('MEP | Drawing List'!$K:$AU,,MATCH('[13]Design Fee'!LW$8,'MEP | Drawing List'!$K$1:$AU$1,0)),1)</f>
        <v>0</v>
      </c>
      <c r="LX62" s="238">
        <f>COUNTIFS('MEP | Drawing List'!$H:$H,$B62,INDEX('MEP | Drawing List'!$K:$AU,,MATCH('[13]Design Fee'!LX$8,'MEP | Drawing List'!$K$1:$AU$1,0)),1)</f>
        <v>0</v>
      </c>
      <c r="LY62" s="238">
        <f>COUNTIFS('MEP | Drawing List'!$H:$H,$B62,INDEX('MEP | Drawing List'!$K:$AU,,MATCH('[13]Design Fee'!LY$8,'MEP | Drawing List'!$K$1:$AU$1,0)),1)</f>
        <v>0</v>
      </c>
      <c r="LZ62" s="238">
        <f>COUNTIFS('MEP | Drawing List'!$H:$H,$B62,INDEX('MEP | Drawing List'!$K:$AU,,MATCH('[13]Design Fee'!LZ$8,'MEP | Drawing List'!$K$1:$AU$1,0)),1)</f>
        <v>0</v>
      </c>
      <c r="MA62" s="245"/>
      <c r="MB62" s="245"/>
      <c r="MC62" s="286">
        <v>0</v>
      </c>
      <c r="MD62" s="269"/>
      <c r="ME62" s="302"/>
      <c r="MF62" s="302">
        <f t="shared" si="602"/>
        <v>0</v>
      </c>
      <c r="MG62" s="303">
        <f t="shared" si="736"/>
        <v>0</v>
      </c>
      <c r="MH62" s="304">
        <f t="shared" si="737"/>
        <v>0</v>
      </c>
      <c r="MI62" s="304">
        <f t="shared" si="738"/>
        <v>0</v>
      </c>
      <c r="MJ62" s="304">
        <f t="shared" si="739"/>
        <v>0</v>
      </c>
      <c r="MK62" s="304">
        <f t="shared" si="740"/>
        <v>0</v>
      </c>
      <c r="ML62" s="304">
        <f t="shared" si="741"/>
        <v>0</v>
      </c>
      <c r="MM62" s="305"/>
      <c r="MN62" s="304">
        <f t="shared" si="742"/>
        <v>0</v>
      </c>
      <c r="MO62" s="304">
        <f t="shared" si="743"/>
        <v>0</v>
      </c>
      <c r="MP62" s="304">
        <f t="shared" si="744"/>
        <v>0</v>
      </c>
      <c r="MQ62" s="304">
        <f t="shared" si="745"/>
        <v>0</v>
      </c>
      <c r="MR62" s="304">
        <f t="shared" si="746"/>
        <v>0</v>
      </c>
      <c r="MS62" s="230"/>
      <c r="MT62" s="367">
        <f t="shared" si="747"/>
        <v>0</v>
      </c>
      <c r="MU62" s="367">
        <f t="shared" si="748"/>
        <v>0</v>
      </c>
      <c r="MV62" s="367">
        <f t="shared" si="749"/>
        <v>0</v>
      </c>
      <c r="MW62" s="275"/>
      <c r="MX62" s="363">
        <f>COUNTIF('LS | Drawing List'!$H:$H,$B62)</f>
        <v>0</v>
      </c>
      <c r="MY62" s="238">
        <f>COUNTIFS('LS | Drawing List'!$H:$H,$B62,INDEX('LS | Drawing List'!$A:$AT,,MATCH('Design Fee'!MY$8,'LS | Drawing List'!$A$1:$AT$1,0)),1)</f>
        <v>0</v>
      </c>
      <c r="MZ62" s="238">
        <f>COUNTIFS('LS | Drawing List'!$H:$H,$B62,INDEX('LS | Drawing List'!$K:$AT,,MATCH('Design Fee'!MZ$8,'LS | Drawing List'!$K$1:$AT$1,0)),1)</f>
        <v>0</v>
      </c>
      <c r="NA62" s="238">
        <f>COUNTIFS('LS | Drawing List'!$H:$H,$B62,INDEX('LS | Drawing List'!$K:$AT,,MATCH('Design Fee'!NA$8,'LS | Drawing List'!$K$1:$AT$1,0)),1)</f>
        <v>0</v>
      </c>
      <c r="NB62" s="238">
        <f>COUNTIFS('LS | Drawing List'!$H:$H,$B62,INDEX('LS | Drawing List'!$K:$AT,,MATCH('Design Fee'!NB$8,'LS | Drawing List'!$K$1:$AT$1,0)),1)</f>
        <v>0</v>
      </c>
      <c r="NC62" s="238">
        <f>COUNTIFS('LS | Drawing List'!$H:$H,$B62,INDEX('LS | Drawing List'!$K:$AT,,MATCH('Design Fee'!NC$8,'LS | Drawing List'!$K$1:$AT$1,0)),1)</f>
        <v>0</v>
      </c>
      <c r="ND62" s="238">
        <f>COUNTIFS('LS | Drawing List'!$H:$H,$B62,INDEX('LS | Drawing List'!$K:$AT,,MATCH('Design Fee'!ND$8,'LS | Drawing List'!$K$1:$AT$1,0)),1)</f>
        <v>0</v>
      </c>
      <c r="NE62" s="245"/>
      <c r="NF62" s="238">
        <f>COUNTIFS('LS | Drawing List'!$H:$H,$B62,INDEX('LS | Drawing List'!$K:$AT,,MATCH('Design Fee'!NF$8,'LS | Drawing List'!$K$1:$AT$1,0)),1)</f>
        <v>0</v>
      </c>
      <c r="NG62" s="238">
        <f>COUNTIFS('LS | Drawing List'!$H:$H,$B62,INDEX('LS | Drawing List'!$K:$AT,,MATCH('Design Fee'!NG$8,'LS | Drawing List'!$K$1:$AT$1,0)),1)</f>
        <v>0</v>
      </c>
      <c r="NH62" s="238">
        <f>COUNTIFS('LS | Drawing List'!$H:$H,$B62,INDEX('LS | Drawing List'!$K:$AT,,MATCH('Design Fee'!NH$8,'LS | Drawing List'!$K$1:$AT$1,0)),1)</f>
        <v>0</v>
      </c>
      <c r="NI62" s="238">
        <f>COUNTIFS('LS | Drawing List'!$H:$H,$B62,INDEX('LS | Drawing List'!$K:$AT,,MATCH('Design Fee'!NI$8,'LS | Drawing List'!$K$1:$AT$1,0)),1)</f>
        <v>0</v>
      </c>
      <c r="NJ62" s="238">
        <f>COUNTIFS('LS | Drawing List'!$H:$H,$B62,INDEX('LS | Drawing List'!$K:$AT,,MATCH('Design Fee'!NJ$8,'LS | Drawing List'!$K$1:$AT$1,0)),1)</f>
        <v>0</v>
      </c>
      <c r="NK62" s="254"/>
      <c r="NL62" s="303">
        <f t="shared" si="750"/>
        <v>0</v>
      </c>
      <c r="NM62" s="304">
        <f t="shared" si="751"/>
        <v>0</v>
      </c>
      <c r="NN62" s="304">
        <f t="shared" si="752"/>
        <v>0</v>
      </c>
      <c r="NO62" s="304">
        <f t="shared" si="753"/>
        <v>0</v>
      </c>
      <c r="NP62" s="304">
        <f t="shared" si="754"/>
        <v>0</v>
      </c>
      <c r="NQ62" s="304">
        <f t="shared" si="755"/>
        <v>0</v>
      </c>
      <c r="NR62" s="305"/>
      <c r="NS62" s="304">
        <f t="shared" si="756"/>
        <v>0</v>
      </c>
      <c r="NT62" s="304">
        <f t="shared" si="757"/>
        <v>0</v>
      </c>
      <c r="NU62" s="304">
        <f t="shared" si="758"/>
        <v>0</v>
      </c>
      <c r="NV62" s="304">
        <f t="shared" si="759"/>
        <v>0</v>
      </c>
      <c r="NW62" s="304">
        <f t="shared" si="760"/>
        <v>0</v>
      </c>
      <c r="NX62" s="230"/>
      <c r="NY62" s="367">
        <f t="shared" si="761"/>
        <v>0</v>
      </c>
      <c r="NZ62" s="367">
        <f t="shared" si="762"/>
        <v>0</v>
      </c>
      <c r="OA62" s="367">
        <f t="shared" si="816"/>
        <v>0</v>
      </c>
      <c r="OB62" s="275"/>
      <c r="OC62" s="363">
        <f>COUNTIF('LS | Drawing List'!$H:$H,$B62)</f>
        <v>0</v>
      </c>
      <c r="OD62" s="238">
        <f>COUNTIFS('LS | Drawing List'!$H:$H,$B62,INDEX('LS | Drawing List'!$A:$AT,,MATCH('Design Fee'!OD$8,'LS | Drawing List'!$A$1:$AT$1,0)),1)</f>
        <v>0</v>
      </c>
      <c r="OE62" s="238">
        <f>COUNTIFS('LS | Drawing List'!$H:$H,$B62,INDEX('LS | Drawing List'!$K:$AT,,MATCH('Design Fee'!OE$8,'LS | Drawing List'!$K$1:$AT$1,0)),1)</f>
        <v>0</v>
      </c>
      <c r="OF62" s="238">
        <f>COUNTIFS('LS | Drawing List'!$H:$H,$B62,INDEX('LS | Drawing List'!$K:$AT,,MATCH('Design Fee'!OF$8,'LS | Drawing List'!$K$1:$AT$1,0)),1)</f>
        <v>0</v>
      </c>
      <c r="OG62" s="238">
        <f>COUNTIFS('LS | Drawing List'!$H:$H,$B62,INDEX('LS | Drawing List'!$K:$AT,,MATCH('Design Fee'!OG$8,'LS | Drawing List'!$K$1:$AT$1,0)),1)</f>
        <v>0</v>
      </c>
      <c r="OH62" s="238">
        <f>COUNTIFS('LS | Drawing List'!$H:$H,$B62,INDEX('LS | Drawing List'!$K:$AT,,MATCH('Design Fee'!OH$8,'LS | Drawing List'!$K$1:$AT$1,0)),1)</f>
        <v>0</v>
      </c>
      <c r="OI62" s="238">
        <f>COUNTIFS('LS | Drawing List'!$H:$H,$B62,INDEX('LS | Drawing List'!$K:$AT,,MATCH('Design Fee'!OI$8,'LS | Drawing List'!$K$1:$AT$1,0)),1)</f>
        <v>0</v>
      </c>
      <c r="OJ62" s="245"/>
      <c r="OK62" s="238">
        <f>COUNTIFS('LS | Drawing List'!$H:$H,$B62,INDEX('LS | Drawing List'!$K:$AT,,MATCH('Design Fee'!OK$8,'LS | Drawing List'!$K$1:$AT$1,0)),1)</f>
        <v>0</v>
      </c>
      <c r="OL62" s="238">
        <f>COUNTIFS('LS | Drawing List'!$H:$H,$B62,INDEX('LS | Drawing List'!$K:$AT,,MATCH('Design Fee'!OL$8,'LS | Drawing List'!$K$1:$AT$1,0)),1)</f>
        <v>0</v>
      </c>
      <c r="OM62" s="238">
        <f>COUNTIFS('LS | Drawing List'!$H:$H,$B62,INDEX('LS | Drawing List'!$K:$AT,,MATCH('Design Fee'!OM$8,'LS | Drawing List'!$K$1:$AT$1,0)),1)</f>
        <v>0</v>
      </c>
      <c r="ON62" s="238">
        <f>COUNTIFS('LS | Drawing List'!$H:$H,$B62,INDEX('LS | Drawing List'!$K:$AT,,MATCH('Design Fee'!ON$8,'LS | Drawing List'!$K$1:$AT$1,0)),1)</f>
        <v>0</v>
      </c>
      <c r="OO62" s="238">
        <f>COUNTIFS('LS | Drawing List'!$H:$H,$B62,INDEX('LS | Drawing List'!$K:$AT,,MATCH('Design Fee'!OO$8,'LS | Drawing List'!$K$1:$AT$1,0)),1)</f>
        <v>0</v>
      </c>
      <c r="OP62" s="245"/>
      <c r="OQ62" s="303">
        <f t="shared" si="763"/>
        <v>0</v>
      </c>
      <c r="OR62" s="304">
        <f t="shared" si="764"/>
        <v>0</v>
      </c>
      <c r="OS62" s="304">
        <f t="shared" si="765"/>
        <v>0</v>
      </c>
      <c r="OT62" s="304">
        <f t="shared" si="766"/>
        <v>0</v>
      </c>
      <c r="OU62" s="304">
        <f t="shared" si="767"/>
        <v>0</v>
      </c>
      <c r="OV62" s="304">
        <f t="shared" si="768"/>
        <v>0</v>
      </c>
      <c r="OW62" s="305"/>
      <c r="OX62" s="304">
        <f t="shared" si="769"/>
        <v>0</v>
      </c>
      <c r="OY62" s="304">
        <f t="shared" si="770"/>
        <v>0</v>
      </c>
      <c r="OZ62" s="304">
        <f t="shared" si="771"/>
        <v>0</v>
      </c>
      <c r="PA62" s="304">
        <f t="shared" si="772"/>
        <v>0</v>
      </c>
      <c r="PB62" s="304">
        <f t="shared" si="773"/>
        <v>0</v>
      </c>
      <c r="PC62" s="230"/>
      <c r="PD62" s="367">
        <f t="shared" si="774"/>
        <v>0</v>
      </c>
      <c r="PE62" s="367">
        <f t="shared" si="775"/>
        <v>0</v>
      </c>
      <c r="PF62" s="367">
        <f t="shared" si="817"/>
        <v>0</v>
      </c>
      <c r="PG62" s="275"/>
      <c r="PH62" s="363">
        <f>COUNTIF('LS | Drawing List'!$H:$H,$B62)</f>
        <v>0</v>
      </c>
      <c r="PI62" s="238">
        <f>COUNTIFS('LS | Drawing List'!$H:$H,$B62,INDEX('LS | Drawing List'!$A:$AT,,MATCH('Design Fee'!PI$8,'LS | Drawing List'!$A$1:$AT$1,0)),1)</f>
        <v>0</v>
      </c>
      <c r="PJ62" s="238">
        <f>COUNTIFS('LS | Drawing List'!$H:$H,$B62,INDEX('LS | Drawing List'!$K:$AT,,MATCH('Design Fee'!PJ$8,'LS | Drawing List'!$K$1:$AT$1,0)),1)</f>
        <v>0</v>
      </c>
      <c r="PK62" s="238">
        <f>COUNTIFS('LS | Drawing List'!$H:$H,$B62,INDEX('LS | Drawing List'!$K:$AT,,MATCH('Design Fee'!PK$8,'LS | Drawing List'!$K$1:$AT$1,0)),1)</f>
        <v>0</v>
      </c>
      <c r="PL62" s="238">
        <f>COUNTIFS('LS | Drawing List'!$H:$H,$B62,INDEX('LS | Drawing List'!$K:$AT,,MATCH('Design Fee'!PL$8,'LS | Drawing List'!$K$1:$AT$1,0)),1)</f>
        <v>0</v>
      </c>
      <c r="PM62" s="238">
        <f>COUNTIFS('LS | Drawing List'!$H:$H,$B62,INDEX('LS | Drawing List'!$K:$AT,,MATCH('Design Fee'!PM$8,'LS | Drawing List'!$K$1:$AT$1,0)),1)</f>
        <v>0</v>
      </c>
      <c r="PN62" s="238">
        <f>COUNTIFS('LS | Drawing List'!$H:$H,$B62,INDEX('LS | Drawing List'!$K:$AT,,MATCH('Design Fee'!PN$8,'LS | Drawing List'!$K$1:$AT$1,0)),1)</f>
        <v>0</v>
      </c>
      <c r="PO62" s="245"/>
      <c r="PP62" s="238">
        <f>COUNTIFS('LS | Drawing List'!$H:$H,$B62,INDEX('LS | Drawing List'!$K:$AT,,MATCH('Design Fee'!PP$8,'LS | Drawing List'!$K$1:$AT$1,0)),1)</f>
        <v>0</v>
      </c>
      <c r="PQ62" s="238">
        <f>COUNTIFS('LS | Drawing List'!$H:$H,$B62,INDEX('LS | Drawing List'!$K:$AT,,MATCH('Design Fee'!PQ$8,'LS | Drawing List'!$K$1:$AT$1,0)),1)</f>
        <v>0</v>
      </c>
      <c r="PR62" s="238">
        <f>COUNTIFS('LS | Drawing List'!$H:$H,$B62,INDEX('LS | Drawing List'!$K:$AT,,MATCH('Design Fee'!PR$8,'LS | Drawing List'!$K$1:$AT$1,0)),1)</f>
        <v>0</v>
      </c>
      <c r="PS62" s="238">
        <f>COUNTIFS('LS | Drawing List'!$H:$H,$B62,INDEX('LS | Drawing List'!$K:$AT,,MATCH('Design Fee'!PS$8,'LS | Drawing List'!$K$1:$AT$1,0)),1)</f>
        <v>0</v>
      </c>
      <c r="PT62" s="238">
        <f>COUNTIFS('LS | Drawing List'!$H:$H,$B62,INDEX('LS | Drawing List'!$K:$AT,,MATCH('Design Fee'!PT$8,'LS | Drawing List'!$K$1:$AT$1,0)),1)</f>
        <v>0</v>
      </c>
      <c r="PU62" s="245"/>
      <c r="PV62" s="286"/>
    </row>
    <row r="63" spans="2:438" ht="11.85" customHeight="1" outlineLevel="2">
      <c r="B63" s="579" t="s">
        <v>191</v>
      </c>
      <c r="C63" s="332" t="s">
        <v>67</v>
      </c>
      <c r="E63" s="302">
        <f t="shared" si="533"/>
        <v>0.9638500000000001</v>
      </c>
      <c r="F63" s="302">
        <f t="shared" si="534"/>
        <v>0</v>
      </c>
      <c r="G63" s="303">
        <f t="shared" si="615"/>
        <v>0.9638500000000001</v>
      </c>
      <c r="H63" s="302">
        <f t="shared" si="776"/>
        <v>0</v>
      </c>
      <c r="I63" s="302">
        <f t="shared" si="616"/>
        <v>0.9638500000000001</v>
      </c>
      <c r="J63" s="303">
        <f t="shared" si="617"/>
        <v>0.9638500000000001</v>
      </c>
      <c r="K63" s="303">
        <f t="shared" si="618"/>
        <v>0</v>
      </c>
      <c r="L63" s="302">
        <f t="shared" si="619"/>
        <v>0</v>
      </c>
      <c r="M63" s="302">
        <f t="shared" si="620"/>
        <v>0</v>
      </c>
      <c r="N63" s="305"/>
      <c r="O63" s="302">
        <f t="shared" si="621"/>
        <v>0</v>
      </c>
      <c r="P63" s="302">
        <f t="shared" si="622"/>
        <v>0</v>
      </c>
      <c r="Q63" s="302">
        <f t="shared" si="623"/>
        <v>0</v>
      </c>
      <c r="R63" s="302">
        <f t="shared" si="624"/>
        <v>0</v>
      </c>
      <c r="S63" s="302">
        <f t="shared" si="625"/>
        <v>0</v>
      </c>
      <c r="T63" s="216"/>
      <c r="U63" s="302">
        <f t="shared" si="777"/>
        <v>0</v>
      </c>
      <c r="V63" s="302">
        <f t="shared" si="778"/>
        <v>0</v>
      </c>
      <c r="W63" s="302">
        <f t="shared" si="779"/>
        <v>0</v>
      </c>
      <c r="X63" s="302">
        <f t="shared" si="780"/>
        <v>0</v>
      </c>
      <c r="Y63" s="302">
        <f t="shared" si="781"/>
        <v>0</v>
      </c>
      <c r="Z63" s="302">
        <f t="shared" si="782"/>
        <v>0</v>
      </c>
      <c r="AA63" s="305"/>
      <c r="AB63" s="302">
        <f t="shared" si="783"/>
        <v>0</v>
      </c>
      <c r="AC63" s="302">
        <f t="shared" si="627"/>
        <v>0</v>
      </c>
      <c r="AD63" s="302">
        <f t="shared" si="628"/>
        <v>0</v>
      </c>
      <c r="AE63" s="302">
        <f t="shared" si="629"/>
        <v>0</v>
      </c>
      <c r="AF63" s="302">
        <f t="shared" si="630"/>
        <v>0</v>
      </c>
      <c r="AG63" s="365"/>
      <c r="AH63" s="302">
        <f t="shared" si="784"/>
        <v>0</v>
      </c>
      <c r="AI63" s="302">
        <f t="shared" si="785"/>
        <v>0</v>
      </c>
      <c r="AJ63" s="302">
        <f t="shared" si="786"/>
        <v>0</v>
      </c>
      <c r="AK63" s="302">
        <f t="shared" si="787"/>
        <v>0</v>
      </c>
      <c r="AL63" s="302">
        <f t="shared" si="788"/>
        <v>0</v>
      </c>
      <c r="AM63" s="302">
        <f t="shared" si="789"/>
        <v>0</v>
      </c>
      <c r="AN63" s="305"/>
      <c r="AO63" s="302">
        <f t="shared" si="790"/>
        <v>0</v>
      </c>
      <c r="AP63" s="302">
        <f t="shared" si="791"/>
        <v>0</v>
      </c>
      <c r="AQ63" s="302">
        <f t="shared" si="792"/>
        <v>0</v>
      </c>
      <c r="AR63" s="302">
        <f t="shared" si="793"/>
        <v>0</v>
      </c>
      <c r="AS63" s="302">
        <f t="shared" si="794"/>
        <v>0</v>
      </c>
      <c r="AT63" s="230"/>
      <c r="AU63" s="279">
        <v>0.1</v>
      </c>
      <c r="AV63" s="269"/>
      <c r="AW63" s="302">
        <f t="shared" si="795"/>
        <v>0.9638500000000001</v>
      </c>
      <c r="AX63" s="302">
        <f t="shared" si="633"/>
        <v>0</v>
      </c>
      <c r="AY63" s="303">
        <f t="shared" si="796"/>
        <v>0</v>
      </c>
      <c r="AZ63" s="304">
        <f t="shared" si="797"/>
        <v>0.9638500000000001</v>
      </c>
      <c r="BA63" s="304">
        <f t="shared" si="634"/>
        <v>0.9638500000000001</v>
      </c>
      <c r="BB63" s="304">
        <f t="shared" si="635"/>
        <v>0</v>
      </c>
      <c r="BC63" s="304">
        <f t="shared" si="636"/>
        <v>0</v>
      </c>
      <c r="BD63" s="304">
        <f t="shared" si="637"/>
        <v>0</v>
      </c>
      <c r="BE63" s="305"/>
      <c r="BF63" s="304">
        <f t="shared" si="638"/>
        <v>0</v>
      </c>
      <c r="BG63" s="304">
        <f t="shared" si="639"/>
        <v>0</v>
      </c>
      <c r="BH63" s="304">
        <f t="shared" si="798"/>
        <v>0</v>
      </c>
      <c r="BI63" s="304">
        <f t="shared" si="799"/>
        <v>0</v>
      </c>
      <c r="BJ63" s="304">
        <f t="shared" si="640"/>
        <v>0</v>
      </c>
      <c r="BK63" s="216"/>
      <c r="BL63" s="331">
        <f t="shared" si="641"/>
        <v>0</v>
      </c>
      <c r="BM63" s="331">
        <f t="shared" si="642"/>
        <v>1</v>
      </c>
      <c r="BN63" s="331">
        <f t="shared" si="643"/>
        <v>0</v>
      </c>
      <c r="BO63" s="275"/>
      <c r="BP63" s="436">
        <f>COUNTIF('AR | Drawing List'!$H:$H,$B63)</f>
        <v>21</v>
      </c>
      <c r="BQ63" s="437">
        <f>COUNTIFS('AR | Drawing List'!$H:$H,$B63,INDEX('AR | Drawing List'!$A:$AT,,MATCH('Design Fee'!BQ$8,'AR | Drawing List'!$A$1:$AT$1,0)),1)</f>
        <v>0</v>
      </c>
      <c r="BR63" s="437">
        <f>COUNTIFS('AR | Drawing List'!$H:$H,$B63,INDEX('AR | Drawing List'!$K:$AT,,MATCH('Design Fee'!BR$8,'AR | Drawing List'!$K$1:$AT$1,0)),1)</f>
        <v>21</v>
      </c>
      <c r="BS63" s="437">
        <f>COUNTIFS('AR | Drawing List'!$H:$H,$B63,INDEX('AR | Drawing List'!$K:$AT,,MATCH('Design Fee'!BS$8,'AR | Drawing List'!$K$1:$AT$1,0)),1)</f>
        <v>21</v>
      </c>
      <c r="BT63" s="437">
        <f>COUNTIFS('AR | Drawing List'!$H:$H,$B63,INDEX('AR | Drawing List'!$K:$AT,,MATCH('Design Fee'!BT$8,'AR | Drawing List'!$K$1:$AT$1,0)),1)</f>
        <v>0</v>
      </c>
      <c r="BU63" s="437">
        <f>COUNTIFS('AR | Drawing List'!$H:$H,$B63,INDEX('AR | Drawing List'!$K:$AT,,MATCH('Design Fee'!BU$8,'AR | Drawing List'!$K$1:$AT$1,0)),1)</f>
        <v>0</v>
      </c>
      <c r="BV63" s="437">
        <f>COUNTIFS('AR | Drawing List'!$H:$H,$B63,INDEX('AR | Drawing List'!$K:$AT,,MATCH('Design Fee'!BV$8,'AR | Drawing List'!$K$1:$AT$1,0)),1)</f>
        <v>0</v>
      </c>
      <c r="BW63" s="245"/>
      <c r="BX63" s="437">
        <f>COUNTIFS('AR | Drawing List'!$H:$H,$B63,INDEX('AR | Drawing List'!$K:$AT,,MATCH('Design Fee'!BX$8,'AR | Drawing List'!$K$1:$AT$1,0)),1)</f>
        <v>0</v>
      </c>
      <c r="BY63" s="437">
        <f>COUNTIFS('AR | Drawing List'!$H:$H,$B63,INDEX('AR | Drawing List'!$K:$AT,,MATCH('Design Fee'!BY$8,'AR | Drawing List'!$K$1:$AT$1,0)),1)</f>
        <v>0</v>
      </c>
      <c r="BZ63" s="437">
        <f>COUNTIFS('AR | Drawing List'!$H:$H,$B63,INDEX('AR | Drawing List'!$K:$AT,,MATCH('Design Fee'!BZ$8,'AR | Drawing List'!$K$1:$AT$1,0)),1)</f>
        <v>0</v>
      </c>
      <c r="CA63" s="437">
        <f>COUNTIFS('AR | Drawing List'!$H:$H,$B63,INDEX('AR | Drawing List'!$K:$AT,,MATCH('Design Fee'!CA$8,'AR | Drawing List'!$K$1:$AT$1,0)),1)</f>
        <v>0</v>
      </c>
      <c r="CB63" s="437">
        <f>COUNTIFS('AR | Drawing List'!$H:$H,$B63,INDEX('AR | Drawing List'!$K:$AT,,MATCH('Design Fee'!CB$8,'AR | Drawing List'!$K$1:$AT$1,0)),1)</f>
        <v>0</v>
      </c>
      <c r="CC63" s="307"/>
      <c r="CD63" s="365"/>
      <c r="CE63" s="366">
        <f t="shared" si="800"/>
        <v>0</v>
      </c>
      <c r="CF63" s="366">
        <f t="shared" si="644"/>
        <v>0</v>
      </c>
      <c r="CG63" s="366">
        <f t="shared" si="645"/>
        <v>0</v>
      </c>
      <c r="CH63" s="366">
        <f t="shared" si="646"/>
        <v>0</v>
      </c>
      <c r="CI63" s="366">
        <f t="shared" si="647"/>
        <v>0</v>
      </c>
      <c r="CJ63" s="291"/>
      <c r="CK63" s="366">
        <f t="shared" si="648"/>
        <v>0</v>
      </c>
      <c r="CL63" s="366">
        <f t="shared" si="649"/>
        <v>0</v>
      </c>
      <c r="CM63" s="366">
        <f t="shared" si="801"/>
        <v>0</v>
      </c>
      <c r="CN63" s="366">
        <f t="shared" si="802"/>
        <v>0</v>
      </c>
      <c r="CO63" s="366">
        <f t="shared" si="650"/>
        <v>0</v>
      </c>
      <c r="CP63" s="230"/>
      <c r="CQ63" s="331">
        <f t="shared" si="651"/>
        <v>0</v>
      </c>
      <c r="CR63" s="331">
        <f t="shared" si="652"/>
        <v>0</v>
      </c>
      <c r="CS63" s="331">
        <f t="shared" si="803"/>
        <v>0</v>
      </c>
      <c r="CT63" s="275"/>
      <c r="CU63" s="436">
        <f>COUNTIF('AR | Drawing List'!$H:$H,$B63)</f>
        <v>21</v>
      </c>
      <c r="CV63" s="437">
        <f>COUNTIFS('AR | Drawing List'!$H:$H,$B63,INDEX('AR | Drawing List'!$A:$AT,,MATCH('Design Fee'!CV$8,'AR | Drawing List'!$A$1:$AT$1,0)),"&gt;="&amp;"1")</f>
        <v>0</v>
      </c>
      <c r="CW63" s="437">
        <f>COUNTIFS('AR | Drawing List'!$H:$H,$B63,INDEX('AR | Drawing List'!$K:$AT,,MATCH('Design Fee'!CW$8,'AR | Drawing List'!$K$1:$AT$1,0)),1)</f>
        <v>0</v>
      </c>
      <c r="CX63" s="437">
        <f>COUNTIFS('AR | Drawing List'!$H:$H,$B63,INDEX('AR | Drawing List'!$K:$AT,,MATCH('Design Fee'!CX$8,'AR | Drawing List'!$K$1:$AT$1,0)),1)</f>
        <v>0</v>
      </c>
      <c r="CY63" s="437">
        <f>COUNTIFS('AR | Drawing List'!$H:$H,$B63,INDEX('AR | Drawing List'!$K:$AT,,MATCH('Design Fee'!CY$8,'AR | Drawing List'!$K$1:$AT$1,0)),1)</f>
        <v>0</v>
      </c>
      <c r="CZ63" s="437">
        <f>COUNTIFS('AR | Drawing List'!$H:$H,$B63,INDEX('AR | Drawing List'!$K:$AT,,MATCH('Design Fee'!CZ$8,'AR | Drawing List'!$K$1:$AT$1,0)),1)</f>
        <v>0</v>
      </c>
      <c r="DA63" s="437">
        <f>COUNTIFS('AR | Drawing List'!$H:$H,$B63,INDEX('AR | Drawing List'!$K:$AT,,MATCH('Design Fee'!DA$8,'AR | Drawing List'!$K$1:$AT$1,0)),1)</f>
        <v>0</v>
      </c>
      <c r="DB63" s="245"/>
      <c r="DC63" s="437">
        <f>COUNTIFS('AR | Drawing List'!$H:$H,$B63,INDEX('AR | Drawing List'!$K:$AT,,MATCH('Design Fee'!DC$8,'AR | Drawing List'!$K$1:$AT$1,0)),1)</f>
        <v>0</v>
      </c>
      <c r="DD63" s="437">
        <f>COUNTIFS('AR | Drawing List'!$H:$H,$B63,INDEX('AR | Drawing List'!$K:$AT,,MATCH('Design Fee'!DD$8,'AR | Drawing List'!$K$1:$AT$1,0)),1)</f>
        <v>0</v>
      </c>
      <c r="DE63" s="437">
        <f>COUNTIFS('AR | Drawing List'!$H:$H,$B63,INDEX('AR | Drawing List'!$K:$AT,,MATCH('Design Fee'!DE$8,'AR | Drawing List'!$K$1:$AT$1,0)),1)</f>
        <v>0</v>
      </c>
      <c r="DF63" s="437">
        <f>COUNTIFS('AR | Drawing List'!$H:$H,$B63,INDEX('AR | Drawing List'!$K:$AT,,MATCH('Design Fee'!DF$8,'AR | Drawing List'!$K$1:$AT$1,0)),1)</f>
        <v>0</v>
      </c>
      <c r="DG63" s="437">
        <f>COUNTIFS('AR | Drawing List'!$H:$H,$B63,INDEX('AR | Drawing List'!$K:$AT,,MATCH('Design Fee'!DG$8,'AR | Drawing List'!$K$1:$AT$1,0)),1)</f>
        <v>0</v>
      </c>
      <c r="DH63" s="245"/>
      <c r="DI63" s="365"/>
      <c r="DJ63" s="366">
        <f t="shared" si="804"/>
        <v>0</v>
      </c>
      <c r="DK63" s="366">
        <f t="shared" si="653"/>
        <v>0</v>
      </c>
      <c r="DL63" s="366">
        <f t="shared" si="654"/>
        <v>0</v>
      </c>
      <c r="DM63" s="366">
        <f t="shared" si="655"/>
        <v>0</v>
      </c>
      <c r="DN63" s="366">
        <f t="shared" si="656"/>
        <v>0</v>
      </c>
      <c r="DO63" s="291"/>
      <c r="DP63" s="366">
        <f t="shared" si="657"/>
        <v>0</v>
      </c>
      <c r="DQ63" s="366">
        <f t="shared" si="658"/>
        <v>0</v>
      </c>
      <c r="DR63" s="366">
        <f t="shared" si="805"/>
        <v>0</v>
      </c>
      <c r="DS63" s="366">
        <f t="shared" si="806"/>
        <v>0</v>
      </c>
      <c r="DT63" s="366">
        <f t="shared" si="659"/>
        <v>0</v>
      </c>
      <c r="DU63" s="230"/>
      <c r="DV63" s="331">
        <f t="shared" si="660"/>
        <v>0</v>
      </c>
      <c r="DW63" s="331">
        <f t="shared" si="661"/>
        <v>0</v>
      </c>
      <c r="DX63" s="331">
        <f t="shared" si="807"/>
        <v>0</v>
      </c>
      <c r="DY63" s="275"/>
      <c r="DZ63" s="436">
        <f>COUNTIF('AR | Drawing List'!$H:$H,$B63)</f>
        <v>21</v>
      </c>
      <c r="EA63" s="437">
        <f>COUNTIFS('AR | Drawing List'!$H:$H,$B63,INDEX('AR | Drawing List'!$A:$AT,,MATCH('Design Fee'!EA$8,'AR | Drawing List'!$A$1:$AT$1,0)),"&gt;="&amp;"1")</f>
        <v>0</v>
      </c>
      <c r="EB63" s="437">
        <f>COUNTIFS('AR | Drawing List'!$H:$H,$B63,INDEX('AR | Drawing List'!$K:$AT,,MATCH('Design Fee'!EB$8,'AR | Drawing List'!$K$1:$AT$1,0)),1)</f>
        <v>0</v>
      </c>
      <c r="EC63" s="437">
        <f>COUNTIFS('AR | Drawing List'!$H:$H,$B63,INDEX('AR | Drawing List'!$K:$AT,,MATCH('Design Fee'!EC$8,'AR | Drawing List'!$K$1:$AT$1,0)),1)</f>
        <v>0</v>
      </c>
      <c r="ED63" s="437">
        <f>COUNTIFS('AR | Drawing List'!$H:$H,$B63,INDEX('AR | Drawing List'!$K:$AT,,MATCH('Design Fee'!ED$8,'AR | Drawing List'!$K$1:$AT$1,0)),1)</f>
        <v>0</v>
      </c>
      <c r="EE63" s="437">
        <f>COUNTIFS('AR | Drawing List'!$H:$H,$B63,INDEX('AR | Drawing List'!$K:$AT,,MATCH('Design Fee'!EE$8,'AR | Drawing List'!$K$1:$AT$1,0)),1)</f>
        <v>0</v>
      </c>
      <c r="EF63" s="437">
        <f>COUNTIFS('AR | Drawing List'!$H:$H,$B63,INDEX('AR | Drawing List'!$K:$AT,,MATCH('Design Fee'!EF$8,'AR | Drawing List'!$K$1:$AT$1,0)),1)</f>
        <v>0</v>
      </c>
      <c r="EG63" s="245"/>
      <c r="EH63" s="437">
        <f>COUNTIFS('AR | Drawing List'!$H:$H,$B63,INDEX('AR | Drawing List'!$K:$AT,,MATCH('Design Fee'!EH$8,'AR | Drawing List'!$K$1:$AT$1,0)),1)</f>
        <v>0</v>
      </c>
      <c r="EI63" s="437">
        <f>COUNTIFS('AR | Drawing List'!$H:$H,$B63,INDEX('AR | Drawing List'!$K:$AT,,MATCH('Design Fee'!EI$8,'AR | Drawing List'!$K$1:$AT$1,0)),1)</f>
        <v>0</v>
      </c>
      <c r="EJ63" s="437">
        <f>COUNTIFS('AR | Drawing List'!$H:$H,$B63,INDEX('AR | Drawing List'!$K:$AT,,MATCH('Design Fee'!EJ$8,'AR | Drawing List'!$K$1:$AT$1,0)),1)</f>
        <v>0</v>
      </c>
      <c r="EK63" s="437">
        <f>COUNTIFS('AR | Drawing List'!$H:$H,$B63,INDEX('AR | Drawing List'!$K:$AT,,MATCH('Design Fee'!EK$8,'AR | Drawing List'!$K$1:$AT$1,0)),1)</f>
        <v>0</v>
      </c>
      <c r="EL63" s="437">
        <f>COUNTIFS('AR | Drawing List'!$H:$H,$B63,INDEX('AR | Drawing List'!$K:$AT,,MATCH('Design Fee'!EL$8,'AR | Drawing List'!$K$1:$AT$1,0)),1)</f>
        <v>0</v>
      </c>
      <c r="EM63" s="245"/>
      <c r="EN63" s="245"/>
      <c r="EO63" s="286">
        <v>0</v>
      </c>
      <c r="EP63" s="269"/>
      <c r="EQ63" s="302">
        <f t="shared" si="808"/>
        <v>0</v>
      </c>
      <c r="ER63" s="302">
        <f t="shared" si="576"/>
        <v>0</v>
      </c>
      <c r="ES63" s="303">
        <f t="shared" si="662"/>
        <v>0</v>
      </c>
      <c r="ET63" s="304">
        <f t="shared" si="663"/>
        <v>0</v>
      </c>
      <c r="EU63" s="304">
        <f t="shared" si="664"/>
        <v>0</v>
      </c>
      <c r="EV63" s="304">
        <f t="shared" si="665"/>
        <v>0</v>
      </c>
      <c r="EW63" s="304">
        <f t="shared" si="666"/>
        <v>0</v>
      </c>
      <c r="EX63" s="304">
        <f t="shared" si="667"/>
        <v>0</v>
      </c>
      <c r="EY63" s="305"/>
      <c r="EZ63" s="304">
        <f t="shared" si="668"/>
        <v>0</v>
      </c>
      <c r="FA63" s="304">
        <f t="shared" si="669"/>
        <v>0</v>
      </c>
      <c r="FB63" s="304">
        <f t="shared" si="670"/>
        <v>0</v>
      </c>
      <c r="FC63" s="304">
        <f t="shared" si="671"/>
        <v>0</v>
      </c>
      <c r="FD63" s="304">
        <f t="shared" si="672"/>
        <v>0</v>
      </c>
      <c r="FE63" s="216"/>
      <c r="FF63" s="331">
        <f t="shared" si="673"/>
        <v>0</v>
      </c>
      <c r="FG63" s="331">
        <f t="shared" si="674"/>
        <v>0</v>
      </c>
      <c r="FH63" s="331">
        <f t="shared" si="809"/>
        <v>0</v>
      </c>
      <c r="FJ63" s="363">
        <f>COUNTIF('ST | Drawing List'!$H:$H,$B63)</f>
        <v>0</v>
      </c>
      <c r="FK63" s="238">
        <f>COUNTIFS('ST | Drawing List'!$H:$H,$B63,INDEX('ST | Drawing List'!$A:$AT,,MATCH('[13]Design Fee'!FK$8,'ST | Drawing List'!$A$1:$AT$1,0)),1)</f>
        <v>0</v>
      </c>
      <c r="FL63" s="238">
        <f>COUNTIFS('ST | Drawing List'!$H:$H,$B63,INDEX('ST | Drawing List'!$K:$AT,,MATCH('[13]Design Fee'!FL$8,'ST | Drawing List'!$K$1:$AT$1,0)),1)</f>
        <v>0</v>
      </c>
      <c r="FM63" s="238">
        <f>COUNTIFS('ST | Drawing List'!$H:$H,$B63,INDEX('ST | Drawing List'!$K:$AT,,MATCH('[13]Design Fee'!FM$8,'ST | Drawing List'!$K$1:$AT$1,0)),1)</f>
        <v>0</v>
      </c>
      <c r="FN63" s="238">
        <f>COUNTIFS('ST | Drawing List'!$H:$H,$B63,INDEX('ST | Drawing List'!$K:$AT,,MATCH('[13]Design Fee'!FN$8,'ST | Drawing List'!$K$1:$AT$1,0)),1)</f>
        <v>0</v>
      </c>
      <c r="FO63" s="238">
        <f>COUNTIFS('ST | Drawing List'!$H:$H,$B63,INDEX('ST | Drawing List'!$K:$AT,,MATCH('[13]Design Fee'!FO$8,'ST | Drawing List'!$K$1:$AT$1,0)),1)</f>
        <v>0</v>
      </c>
      <c r="FP63" s="238">
        <f>COUNTIFS('ST | Drawing List'!$H:$H,$B63,INDEX('ST | Drawing List'!$K:$AT,,MATCH('[13]Design Fee'!FP$8,'ST | Drawing List'!$K$1:$AT$1,0)),1)</f>
        <v>0</v>
      </c>
      <c r="FQ63" s="245"/>
      <c r="FR63" s="238">
        <f>COUNTIFS('ST | Drawing List'!$H:$H,$B63,INDEX('ST | Drawing List'!$K:$AT,,MATCH('[13]Design Fee'!FR$8,'ST | Drawing List'!$K$1:$AT$1,0)),1)</f>
        <v>0</v>
      </c>
      <c r="FS63" s="238">
        <f>COUNTIFS('ST | Drawing List'!$H:$H,$B63,INDEX('ST | Drawing List'!$K:$AT,,MATCH('[13]Design Fee'!FS$8,'ST | Drawing List'!$K$1:$AT$1,0)),1)</f>
        <v>0</v>
      </c>
      <c r="FT63" s="238">
        <f>COUNTIFS('ST | Drawing List'!$H:$H,$B63,INDEX('ST | Drawing List'!$K:$AT,,MATCH('[13]Design Fee'!FT$8,'ST | Drawing List'!$K$1:$AT$1,0)),1)</f>
        <v>0</v>
      </c>
      <c r="FU63" s="238">
        <f>COUNTIFS('ST | Drawing List'!$H:$H,$B63,INDEX('ST | Drawing List'!$K:$AT,,MATCH('[13]Design Fee'!FU$8,'ST | Drawing List'!$K$1:$AT$1,0)),1)</f>
        <v>0</v>
      </c>
      <c r="FV63" s="238">
        <f>COUNTIFS('ST | Drawing List'!$H:$H,$B63,INDEX('ST | Drawing List'!$K:$AT,,MATCH('[13]Design Fee'!FV$8,'ST | Drawing List'!$K$1:$AT$1,0)),1)</f>
        <v>0</v>
      </c>
      <c r="FW63" s="307"/>
      <c r="FX63" s="365"/>
      <c r="FY63" s="366">
        <f t="shared" si="675"/>
        <v>0</v>
      </c>
      <c r="FZ63" s="366">
        <f t="shared" si="676"/>
        <v>0</v>
      </c>
      <c r="GA63" s="366">
        <f t="shared" si="677"/>
        <v>0</v>
      </c>
      <c r="GB63" s="366">
        <f t="shared" si="678"/>
        <v>0</v>
      </c>
      <c r="GC63" s="366">
        <f t="shared" si="679"/>
        <v>0</v>
      </c>
      <c r="GD63" s="291"/>
      <c r="GE63" s="366">
        <f t="shared" si="680"/>
        <v>0</v>
      </c>
      <c r="GF63" s="366">
        <f t="shared" si="681"/>
        <v>0</v>
      </c>
      <c r="GG63" s="366">
        <f t="shared" si="682"/>
        <v>0</v>
      </c>
      <c r="GH63" s="366">
        <f t="shared" si="683"/>
        <v>0</v>
      </c>
      <c r="GI63" s="366">
        <f t="shared" si="684"/>
        <v>0</v>
      </c>
      <c r="GJ63" s="230"/>
      <c r="GK63" s="367">
        <f t="shared" si="685"/>
        <v>0</v>
      </c>
      <c r="GL63" s="367">
        <f t="shared" si="686"/>
        <v>0</v>
      </c>
      <c r="GM63" s="367">
        <f t="shared" si="810"/>
        <v>0</v>
      </c>
      <c r="GN63" s="275"/>
      <c r="GO63" s="363">
        <f>COUNTIF('ST | Drawing List'!$H:$H,$B63)</f>
        <v>0</v>
      </c>
      <c r="GP63" s="238">
        <f>COUNTIFS('ST | Drawing List'!$H:$H,$B63,INDEX('ST | Drawing List'!$A:$AT,,MATCH('[13]Design Fee'!GP$8,'ST | Drawing List'!$A$1:$AT$1,0)),1)</f>
        <v>0</v>
      </c>
      <c r="GQ63" s="238">
        <f>COUNTIFS('ST | Drawing List'!$H:$H,$B63,INDEX('ST | Drawing List'!$K:$AT,,MATCH('[13]Design Fee'!GQ$8,'ST | Drawing List'!$K$1:$AT$1,0)),1)</f>
        <v>0</v>
      </c>
      <c r="GR63" s="238">
        <f>COUNTIFS('ST | Drawing List'!$H:$H,$B63,INDEX('ST | Drawing List'!$K:$AT,,MATCH('[13]Design Fee'!GR$8,'ST | Drawing List'!$K$1:$AT$1,0)),1)</f>
        <v>0</v>
      </c>
      <c r="GS63" s="238">
        <f>COUNTIFS('ST | Drawing List'!$H:$H,$B63,INDEX('ST | Drawing List'!$K:$AT,,MATCH('[13]Design Fee'!GS$8,'ST | Drawing List'!$K$1:$AT$1,0)),1)</f>
        <v>0</v>
      </c>
      <c r="GT63" s="238">
        <f>COUNTIFS('ST | Drawing List'!$H:$H,$B63,INDEX('ST | Drawing List'!$K:$AT,,MATCH('[13]Design Fee'!GT$8,'ST | Drawing List'!$K$1:$AT$1,0)),1)</f>
        <v>0</v>
      </c>
      <c r="GU63" s="238">
        <f>COUNTIFS('ST | Drawing List'!$H:$H,$B63,INDEX('ST | Drawing List'!$K:$AT,,MATCH('[13]Design Fee'!GU$8,'ST | Drawing List'!$K$1:$AT$1,0)),1)</f>
        <v>0</v>
      </c>
      <c r="GV63" s="245"/>
      <c r="GW63" s="238">
        <f>COUNTIFS('ST | Drawing List'!$H:$H,$B63,INDEX('ST | Drawing List'!$K:$AT,,MATCH('[13]Design Fee'!GW$8,'ST | Drawing List'!$K$1:$AT$1,0)),1)</f>
        <v>0</v>
      </c>
      <c r="GX63" s="238">
        <f>COUNTIFS('ST | Drawing List'!$H:$H,$B63,INDEX('ST | Drawing List'!$K:$AT,,MATCH('[13]Design Fee'!GX$8,'ST | Drawing List'!$K$1:$AT$1,0)),1)</f>
        <v>0</v>
      </c>
      <c r="GY63" s="238">
        <f>COUNTIFS('ST | Drawing List'!$H:$H,$B63,INDEX('ST | Drawing List'!$K:$AT,,MATCH('[13]Design Fee'!GY$8,'ST | Drawing List'!$K$1:$AT$1,0)),1)</f>
        <v>0</v>
      </c>
      <c r="GZ63" s="238">
        <f>COUNTIFS('ST | Drawing List'!$H:$H,$B63,INDEX('ST | Drawing List'!$K:$AT,,MATCH('[13]Design Fee'!GZ$8,'ST | Drawing List'!$K$1:$AT$1,0)),1)</f>
        <v>0</v>
      </c>
      <c r="HA63" s="238">
        <f>COUNTIFS('ST | Drawing List'!$H:$H,$B63,INDEX('ST | Drawing List'!$K:$AT,,MATCH('[13]Design Fee'!HA$8,'ST | Drawing List'!$K$1:$AT$1,0)),1)</f>
        <v>0</v>
      </c>
      <c r="HB63" s="245"/>
      <c r="HC63" s="365"/>
      <c r="HD63" s="366">
        <f t="shared" si="687"/>
        <v>0</v>
      </c>
      <c r="HE63" s="366">
        <f t="shared" si="688"/>
        <v>0</v>
      </c>
      <c r="HF63" s="366">
        <f t="shared" si="689"/>
        <v>0</v>
      </c>
      <c r="HG63" s="366">
        <f t="shared" si="690"/>
        <v>0</v>
      </c>
      <c r="HH63" s="366">
        <f t="shared" si="691"/>
        <v>0</v>
      </c>
      <c r="HI63" s="291"/>
      <c r="HJ63" s="366">
        <f t="shared" si="692"/>
        <v>0</v>
      </c>
      <c r="HK63" s="366">
        <f t="shared" si="693"/>
        <v>0</v>
      </c>
      <c r="HL63" s="366">
        <f t="shared" si="694"/>
        <v>0</v>
      </c>
      <c r="HM63" s="366">
        <f t="shared" si="695"/>
        <v>0</v>
      </c>
      <c r="HN63" s="366">
        <f t="shared" si="696"/>
        <v>0</v>
      </c>
      <c r="HO63" s="230"/>
      <c r="HP63" s="367">
        <f t="shared" si="697"/>
        <v>0</v>
      </c>
      <c r="HQ63" s="367">
        <f t="shared" si="698"/>
        <v>0</v>
      </c>
      <c r="HR63" s="367">
        <f t="shared" si="811"/>
        <v>0</v>
      </c>
      <c r="HS63" s="275"/>
      <c r="HT63" s="363">
        <f>COUNTIF('ST | Drawing List'!$H:$H,$B63)</f>
        <v>0</v>
      </c>
      <c r="HU63" s="238">
        <f>COUNTIFS('ST | Drawing List'!$H:$H,$B63,INDEX('ST | Drawing List'!$A:$AT,,MATCH('[13]Design Fee'!HU$8,'ST | Drawing List'!$A$1:$AT$1,0)),1)</f>
        <v>0</v>
      </c>
      <c r="HV63" s="238">
        <f>COUNTIFS('ST | Drawing List'!$H:$H,$B63,INDEX('ST | Drawing List'!$K:$AT,,MATCH('[13]Design Fee'!HV$8,'ST | Drawing List'!$K$1:$AT$1,0)),1)</f>
        <v>0</v>
      </c>
      <c r="HW63" s="238">
        <f>COUNTIFS('ST | Drawing List'!$H:$H,$B63,INDEX('ST | Drawing List'!$K:$AT,,MATCH('[13]Design Fee'!HW$8,'ST | Drawing List'!$K$1:$AT$1,0)),1)</f>
        <v>0</v>
      </c>
      <c r="HX63" s="238">
        <f>COUNTIFS('ST | Drawing List'!$H:$H,$B63,INDEX('ST | Drawing List'!$K:$AT,,MATCH('[13]Design Fee'!HX$8,'ST | Drawing List'!$K$1:$AT$1,0)),1)</f>
        <v>0</v>
      </c>
      <c r="HY63" s="238">
        <f>COUNTIFS('ST | Drawing List'!$H:$H,$B63,INDEX('ST | Drawing List'!$K:$AT,,MATCH('[13]Design Fee'!HY$8,'ST | Drawing List'!$K$1:$AT$1,0)),1)</f>
        <v>0</v>
      </c>
      <c r="HZ63" s="238">
        <f>COUNTIFS('ST | Drawing List'!$H:$H,$B63,INDEX('ST | Drawing List'!$K:$AT,,MATCH('[13]Design Fee'!HZ$8,'ST | Drawing List'!$K$1:$AT$1,0)),1)</f>
        <v>0</v>
      </c>
      <c r="IA63" s="245"/>
      <c r="IB63" s="238">
        <f>COUNTIFS('ST | Drawing List'!$H:$H,$B63,INDEX('ST | Drawing List'!$K:$AT,,MATCH('[13]Design Fee'!IB$8,'ST | Drawing List'!$K$1:$AT$1,0)),1)</f>
        <v>0</v>
      </c>
      <c r="IC63" s="238">
        <f>COUNTIFS('ST | Drawing List'!$H:$H,$B63,INDEX('ST | Drawing List'!$K:$AT,,MATCH('[13]Design Fee'!IC$8,'ST | Drawing List'!$K$1:$AT$1,0)),1)</f>
        <v>0</v>
      </c>
      <c r="ID63" s="238">
        <f>COUNTIFS('ST | Drawing List'!$H:$H,$B63,INDEX('ST | Drawing List'!$K:$AT,,MATCH('[13]Design Fee'!ID$8,'ST | Drawing List'!$K$1:$AT$1,0)),1)</f>
        <v>0</v>
      </c>
      <c r="IE63" s="238">
        <f>COUNTIFS('ST | Drawing List'!$H:$H,$B63,INDEX('ST | Drawing List'!$K:$AT,,MATCH('[13]Design Fee'!IE$8,'ST | Drawing List'!$K$1:$AT$1,0)),1)</f>
        <v>0</v>
      </c>
      <c r="IF63" s="238">
        <f>COUNTIFS('ST | Drawing List'!$H:$H,$B63,INDEX('ST | Drawing List'!$K:$AT,,MATCH('[13]Design Fee'!IF$8,'ST | Drawing List'!$K$1:$AT$1,0)),1)</f>
        <v>0</v>
      </c>
      <c r="IG63" s="245"/>
      <c r="IH63" s="245"/>
      <c r="II63" s="286">
        <v>0</v>
      </c>
      <c r="IJ63" s="269"/>
      <c r="IK63" s="302">
        <f t="shared" si="812"/>
        <v>0</v>
      </c>
      <c r="IL63" s="302">
        <f t="shared" si="589"/>
        <v>0</v>
      </c>
      <c r="IM63" s="303">
        <f t="shared" si="699"/>
        <v>0</v>
      </c>
      <c r="IN63" s="304">
        <f t="shared" si="700"/>
        <v>0</v>
      </c>
      <c r="IO63" s="304">
        <f t="shared" si="701"/>
        <v>0</v>
      </c>
      <c r="IP63" s="304">
        <f t="shared" si="702"/>
        <v>0</v>
      </c>
      <c r="IQ63" s="304">
        <f t="shared" si="703"/>
        <v>0</v>
      </c>
      <c r="IR63" s="304">
        <f t="shared" si="704"/>
        <v>0</v>
      </c>
      <c r="IS63" s="305"/>
      <c r="IT63" s="304">
        <f t="shared" si="705"/>
        <v>0</v>
      </c>
      <c r="IU63" s="304">
        <f t="shared" si="706"/>
        <v>0</v>
      </c>
      <c r="IV63" s="304">
        <f t="shared" si="707"/>
        <v>0</v>
      </c>
      <c r="IW63" s="304">
        <f t="shared" si="708"/>
        <v>0</v>
      </c>
      <c r="IX63" s="304">
        <f t="shared" si="709"/>
        <v>0</v>
      </c>
      <c r="IY63" s="230"/>
      <c r="IZ63" s="367">
        <f t="shared" si="710"/>
        <v>0</v>
      </c>
      <c r="JA63" s="367">
        <f t="shared" si="711"/>
        <v>0</v>
      </c>
      <c r="JB63" s="367">
        <f t="shared" si="813"/>
        <v>0</v>
      </c>
      <c r="JC63" s="275"/>
      <c r="JD63" s="363">
        <f>COUNTIF('MEP | Drawing List'!$H:$H,$B63)</f>
        <v>0</v>
      </c>
      <c r="JE63" s="238">
        <f>COUNTIFS('MEP | Drawing List'!$H:$H,$B63,INDEX('MEP | Drawing List'!$A:$AU,,MATCH('[13]Design Fee'!JE$8,'MEP | Drawing List'!$A$1:$AU$1,0)),1)</f>
        <v>0</v>
      </c>
      <c r="JF63" s="238">
        <f>COUNTIFS('MEP | Drawing List'!$H:$H,$B63,INDEX('MEP | Drawing List'!$K:$AU,,MATCH('[13]Design Fee'!JF$8,'MEP | Drawing List'!$K$1:$AU$1,0)),1)</f>
        <v>0</v>
      </c>
      <c r="JG63" s="238">
        <f>COUNTIFS('MEP | Drawing List'!$H:$H,$B63,INDEX('MEP | Drawing List'!$K:$AU,,MATCH('[13]Design Fee'!JG$8,'MEP | Drawing List'!$K$1:$AU$1,0)),1)</f>
        <v>0</v>
      </c>
      <c r="JH63" s="238">
        <f>COUNTIFS('MEP | Drawing List'!$H:$H,$B63,INDEX('MEP | Drawing List'!$K:$AU,,MATCH('[13]Design Fee'!JH$8,'MEP | Drawing List'!$K$1:$AU$1,0)),1)</f>
        <v>0</v>
      </c>
      <c r="JI63" s="238">
        <f>COUNTIFS('MEP | Drawing List'!$H:$H,$B63,INDEX('MEP | Drawing List'!$K:$AU,,MATCH('[13]Design Fee'!JI$8,'MEP | Drawing List'!$K$1:$AU$1,0)),1)</f>
        <v>0</v>
      </c>
      <c r="JJ63" s="238">
        <f>COUNTIFS('MEP | Drawing List'!$H:$H,$B63,INDEX('MEP | Drawing List'!$K:$AU,,MATCH('[13]Design Fee'!JJ$8,'MEP | Drawing List'!$K$1:$AU$1,0)),1)</f>
        <v>0</v>
      </c>
      <c r="JK63" s="245"/>
      <c r="JL63" s="238">
        <f>COUNTIFS('MEP | Drawing List'!$H:$H,$B63,INDEX('MEP | Drawing List'!$K:$AU,,MATCH('[13]Design Fee'!JL$8,'MEP | Drawing List'!$K$1:$AU$1,0)),1)</f>
        <v>0</v>
      </c>
      <c r="JM63" s="238">
        <f>COUNTIFS('MEP | Drawing List'!$H:$H,$B63,INDEX('MEP | Drawing List'!$K:$AU,,MATCH('[13]Design Fee'!JM$8,'MEP | Drawing List'!$K$1:$AU$1,0)),1)</f>
        <v>0</v>
      </c>
      <c r="JN63" s="238">
        <f>COUNTIFS('MEP | Drawing List'!$H:$H,$B63,INDEX('MEP | Drawing List'!$K:$AU,,MATCH('[13]Design Fee'!JN$8,'MEP | Drawing List'!$K$1:$AU$1,0)),1)</f>
        <v>0</v>
      </c>
      <c r="JO63" s="238">
        <f>COUNTIFS('MEP | Drawing List'!$H:$H,$B63,INDEX('MEP | Drawing List'!$K:$AU,,MATCH('[13]Design Fee'!JO$8,'MEP | Drawing List'!$K$1:$AU$1,0)),1)</f>
        <v>0</v>
      </c>
      <c r="JP63" s="238">
        <f>COUNTIFS('MEP | Drawing List'!$H:$H,$B63,INDEX('MEP | Drawing List'!$K:$AU,,MATCH('[13]Design Fee'!JP$8,'MEP | Drawing List'!$K$1:$AU$1,0)),1)</f>
        <v>0</v>
      </c>
      <c r="JQ63" s="307"/>
      <c r="JR63" s="303"/>
      <c r="JS63" s="304">
        <f t="shared" si="712"/>
        <v>0</v>
      </c>
      <c r="JT63" s="304">
        <f t="shared" si="713"/>
        <v>0</v>
      </c>
      <c r="JU63" s="304">
        <f t="shared" si="714"/>
        <v>0</v>
      </c>
      <c r="JV63" s="304">
        <f t="shared" si="715"/>
        <v>0</v>
      </c>
      <c r="JW63" s="304">
        <f t="shared" si="716"/>
        <v>0</v>
      </c>
      <c r="JX63" s="305"/>
      <c r="JY63" s="304">
        <f t="shared" si="717"/>
        <v>0</v>
      </c>
      <c r="JZ63" s="304">
        <f t="shared" si="718"/>
        <v>0</v>
      </c>
      <c r="KA63" s="304">
        <f t="shared" si="719"/>
        <v>0</v>
      </c>
      <c r="KB63" s="304">
        <f t="shared" si="720"/>
        <v>0</v>
      </c>
      <c r="KC63" s="304">
        <f t="shared" si="721"/>
        <v>0</v>
      </c>
      <c r="KD63" s="230"/>
      <c r="KE63" s="367">
        <f t="shared" si="722"/>
        <v>0</v>
      </c>
      <c r="KF63" s="367">
        <f t="shared" si="723"/>
        <v>0</v>
      </c>
      <c r="KG63" s="367">
        <f t="shared" si="814"/>
        <v>0</v>
      </c>
      <c r="KH63" s="275"/>
      <c r="KI63" s="363">
        <f>COUNTIF('MEP | Drawing List'!$H:$H,$B63)</f>
        <v>0</v>
      </c>
      <c r="KJ63" s="238">
        <f>COUNTIFS('MEP | Drawing List'!$H:$H,$B63,INDEX('MEP | Drawing List'!$A:$AU,,MATCH('[13]Design Fee'!KJ$8,'MEP | Drawing List'!$A$1:$AU$1,0)),1)</f>
        <v>0</v>
      </c>
      <c r="KK63" s="238">
        <f>COUNTIFS('MEP | Drawing List'!$H:$H,$B63,INDEX('MEP | Drawing List'!$K:$AU,,MATCH('[13]Design Fee'!KK$8,'MEP | Drawing List'!$K$1:$AU$1,0)),1)</f>
        <v>0</v>
      </c>
      <c r="KL63" s="238">
        <f>COUNTIFS('MEP | Drawing List'!$H:$H,$B63,INDEX('MEP | Drawing List'!$K:$AU,,MATCH('[13]Design Fee'!KL$8,'MEP | Drawing List'!$K$1:$AU$1,0)),1)</f>
        <v>0</v>
      </c>
      <c r="KM63" s="238">
        <f>COUNTIFS('MEP | Drawing List'!$H:$H,$B63,INDEX('MEP | Drawing List'!$K:$AU,,MATCH('[13]Design Fee'!KM$8,'MEP | Drawing List'!$K$1:$AU$1,0)),1)</f>
        <v>0</v>
      </c>
      <c r="KN63" s="238">
        <f>COUNTIFS('MEP | Drawing List'!$H:$H,$B63,INDEX('MEP | Drawing List'!$K:$AU,,MATCH('[13]Design Fee'!KN$8,'MEP | Drawing List'!$K$1:$AU$1,0)),1)</f>
        <v>0</v>
      </c>
      <c r="KO63" s="238">
        <f>COUNTIFS('MEP | Drawing List'!$H:$H,$B63,INDEX('MEP | Drawing List'!$K:$AU,,MATCH('[13]Design Fee'!KO$8,'MEP | Drawing List'!$K$1:$AU$1,0)),1)</f>
        <v>0</v>
      </c>
      <c r="KP63" s="245"/>
      <c r="KQ63" s="238">
        <f>COUNTIFS('MEP | Drawing List'!$H:$H,$B63,INDEX('MEP | Drawing List'!$K:$AU,,MATCH('[13]Design Fee'!KQ$8,'MEP | Drawing List'!$K$1:$AU$1,0)),1)</f>
        <v>0</v>
      </c>
      <c r="KR63" s="238">
        <f>COUNTIFS('MEP | Drawing List'!$H:$H,$B63,INDEX('MEP | Drawing List'!$K:$AU,,MATCH('[13]Design Fee'!KR$8,'MEP | Drawing List'!$K$1:$AU$1,0)),1)</f>
        <v>0</v>
      </c>
      <c r="KS63" s="238">
        <f>COUNTIFS('MEP | Drawing List'!$H:$H,$B63,INDEX('MEP | Drawing List'!$K:$AU,,MATCH('[13]Design Fee'!KS$8,'MEP | Drawing List'!$K$1:$AU$1,0)),1)</f>
        <v>0</v>
      </c>
      <c r="KT63" s="238">
        <f>COUNTIFS('MEP | Drawing List'!$H:$H,$B63,INDEX('MEP | Drawing List'!$K:$AU,,MATCH('[13]Design Fee'!KT$8,'MEP | Drawing List'!$K$1:$AU$1,0)),1)</f>
        <v>0</v>
      </c>
      <c r="KU63" s="238">
        <f>COUNTIFS('MEP | Drawing List'!$H:$H,$B63,INDEX('MEP | Drawing List'!$K:$AU,,MATCH('[13]Design Fee'!KU$8,'MEP | Drawing List'!$K$1:$AU$1,0)),1)</f>
        <v>0</v>
      </c>
      <c r="KV63" s="245"/>
      <c r="KW63" s="303"/>
      <c r="KX63" s="304">
        <f t="shared" si="724"/>
        <v>0</v>
      </c>
      <c r="KY63" s="304">
        <f t="shared" si="725"/>
        <v>0</v>
      </c>
      <c r="KZ63" s="304">
        <f t="shared" si="726"/>
        <v>0</v>
      </c>
      <c r="LA63" s="304">
        <f t="shared" si="727"/>
        <v>0</v>
      </c>
      <c r="LB63" s="304">
        <f t="shared" si="728"/>
        <v>0</v>
      </c>
      <c r="LC63" s="305"/>
      <c r="LD63" s="304">
        <f t="shared" si="729"/>
        <v>0</v>
      </c>
      <c r="LE63" s="304">
        <f t="shared" si="730"/>
        <v>0</v>
      </c>
      <c r="LF63" s="304">
        <f t="shared" si="731"/>
        <v>0</v>
      </c>
      <c r="LG63" s="304">
        <f t="shared" si="732"/>
        <v>0</v>
      </c>
      <c r="LH63" s="304">
        <f t="shared" si="733"/>
        <v>0</v>
      </c>
      <c r="LI63" s="230"/>
      <c r="LJ63" s="367">
        <f t="shared" si="734"/>
        <v>0</v>
      </c>
      <c r="LK63" s="367">
        <f t="shared" si="735"/>
        <v>0</v>
      </c>
      <c r="LL63" s="367">
        <f t="shared" si="815"/>
        <v>0</v>
      </c>
      <c r="LM63" s="275"/>
      <c r="LN63" s="363">
        <f>COUNTIF('MEP | Drawing List'!$H:$H,$B63)</f>
        <v>0</v>
      </c>
      <c r="LO63" s="238">
        <f>COUNTIFS('MEP | Drawing List'!$H:$H,$B63,INDEX('MEP | Drawing List'!$A:$AU,,MATCH('[13]Design Fee'!LO$8,'MEP | Drawing List'!$A$1:$AU$1,0)),1)</f>
        <v>0</v>
      </c>
      <c r="LP63" s="238">
        <f>COUNTIFS('MEP | Drawing List'!$H:$H,$B63,INDEX('MEP | Drawing List'!$K:$AU,,MATCH('[13]Design Fee'!LP$8,'MEP | Drawing List'!$K$1:$AU$1,0)),1)</f>
        <v>0</v>
      </c>
      <c r="LQ63" s="238">
        <f>COUNTIFS('MEP | Drawing List'!$H:$H,$B63,INDEX('MEP | Drawing List'!$K:$AU,,MATCH('[13]Design Fee'!LQ$8,'MEP | Drawing List'!$K$1:$AU$1,0)),1)</f>
        <v>0</v>
      </c>
      <c r="LR63" s="238">
        <f>COUNTIFS('MEP | Drawing List'!$H:$H,$B63,INDEX('MEP | Drawing List'!$K:$AU,,MATCH('[13]Design Fee'!LR$8,'MEP | Drawing List'!$K$1:$AU$1,0)),1)</f>
        <v>0</v>
      </c>
      <c r="LS63" s="238">
        <f>COUNTIFS('MEP | Drawing List'!$H:$H,$B63,INDEX('MEP | Drawing List'!$K:$AU,,MATCH('[13]Design Fee'!LS$8,'MEP | Drawing List'!$K$1:$AU$1,0)),1)</f>
        <v>0</v>
      </c>
      <c r="LT63" s="238">
        <f>COUNTIFS('MEP | Drawing List'!$H:$H,$B63,INDEX('MEP | Drawing List'!$K:$AU,,MATCH('[13]Design Fee'!LT$8,'MEP | Drawing List'!$K$1:$AU$1,0)),1)</f>
        <v>0</v>
      </c>
      <c r="LU63" s="245"/>
      <c r="LV63" s="238">
        <f>COUNTIFS('MEP | Drawing List'!$H:$H,$B63,INDEX('MEP | Drawing List'!$K:$AU,,MATCH('[13]Design Fee'!LV$8,'MEP | Drawing List'!$K$1:$AU$1,0)),1)</f>
        <v>0</v>
      </c>
      <c r="LW63" s="238">
        <f>COUNTIFS('MEP | Drawing List'!$H:$H,$B63,INDEX('MEP | Drawing List'!$K:$AU,,MATCH('[13]Design Fee'!LW$8,'MEP | Drawing List'!$K$1:$AU$1,0)),1)</f>
        <v>0</v>
      </c>
      <c r="LX63" s="238">
        <f>COUNTIFS('MEP | Drawing List'!$H:$H,$B63,INDEX('MEP | Drawing List'!$K:$AU,,MATCH('[13]Design Fee'!LX$8,'MEP | Drawing List'!$K$1:$AU$1,0)),1)</f>
        <v>0</v>
      </c>
      <c r="LY63" s="238">
        <f>COUNTIFS('MEP | Drawing List'!$H:$H,$B63,INDEX('MEP | Drawing List'!$K:$AU,,MATCH('[13]Design Fee'!LY$8,'MEP | Drawing List'!$K$1:$AU$1,0)),1)</f>
        <v>0</v>
      </c>
      <c r="LZ63" s="238">
        <f>COUNTIFS('MEP | Drawing List'!$H:$H,$B63,INDEX('MEP | Drawing List'!$K:$AU,,MATCH('[13]Design Fee'!LZ$8,'MEP | Drawing List'!$K$1:$AU$1,0)),1)</f>
        <v>0</v>
      </c>
      <c r="MA63" s="245"/>
      <c r="MB63" s="245"/>
      <c r="MC63" s="286">
        <v>0</v>
      </c>
      <c r="MD63" s="269"/>
      <c r="ME63" s="302"/>
      <c r="MF63" s="302">
        <f t="shared" si="602"/>
        <v>0</v>
      </c>
      <c r="MG63" s="303">
        <f t="shared" si="736"/>
        <v>0</v>
      </c>
      <c r="MH63" s="304">
        <f t="shared" si="737"/>
        <v>0</v>
      </c>
      <c r="MI63" s="304">
        <f t="shared" si="738"/>
        <v>0</v>
      </c>
      <c r="MJ63" s="304">
        <f t="shared" si="739"/>
        <v>0</v>
      </c>
      <c r="MK63" s="304">
        <f t="shared" si="740"/>
        <v>0</v>
      </c>
      <c r="ML63" s="304">
        <f t="shared" si="741"/>
        <v>0</v>
      </c>
      <c r="MM63" s="305"/>
      <c r="MN63" s="304">
        <f t="shared" si="742"/>
        <v>0</v>
      </c>
      <c r="MO63" s="304">
        <f t="shared" si="743"/>
        <v>0</v>
      </c>
      <c r="MP63" s="304">
        <f t="shared" si="744"/>
        <v>0</v>
      </c>
      <c r="MQ63" s="304">
        <f t="shared" si="745"/>
        <v>0</v>
      </c>
      <c r="MR63" s="304">
        <f t="shared" si="746"/>
        <v>0</v>
      </c>
      <c r="MS63" s="230"/>
      <c r="MT63" s="367">
        <f t="shared" si="747"/>
        <v>0</v>
      </c>
      <c r="MU63" s="367">
        <f t="shared" si="748"/>
        <v>0</v>
      </c>
      <c r="MV63" s="367">
        <f t="shared" si="749"/>
        <v>0</v>
      </c>
      <c r="MW63" s="275"/>
      <c r="MX63" s="363">
        <f>COUNTIF('LS | Drawing List'!$H:$H,$B63)</f>
        <v>0</v>
      </c>
      <c r="MY63" s="238">
        <f>COUNTIFS('LS | Drawing List'!$H:$H,$B63,INDEX('LS | Drawing List'!$A:$AT,,MATCH('Design Fee'!MY$8,'LS | Drawing List'!$A$1:$AT$1,0)),1)</f>
        <v>0</v>
      </c>
      <c r="MZ63" s="238">
        <f>COUNTIFS('LS | Drawing List'!$H:$H,$B63,INDEX('LS | Drawing List'!$K:$AT,,MATCH('Design Fee'!MZ$8,'LS | Drawing List'!$K$1:$AT$1,0)),1)</f>
        <v>0</v>
      </c>
      <c r="NA63" s="238">
        <f>COUNTIFS('LS | Drawing List'!$H:$H,$B63,INDEX('LS | Drawing List'!$K:$AT,,MATCH('Design Fee'!NA$8,'LS | Drawing List'!$K$1:$AT$1,0)),1)</f>
        <v>0</v>
      </c>
      <c r="NB63" s="238">
        <f>COUNTIFS('LS | Drawing List'!$H:$H,$B63,INDEX('LS | Drawing List'!$K:$AT,,MATCH('Design Fee'!NB$8,'LS | Drawing List'!$K$1:$AT$1,0)),1)</f>
        <v>0</v>
      </c>
      <c r="NC63" s="238">
        <f>COUNTIFS('LS | Drawing List'!$H:$H,$B63,INDEX('LS | Drawing List'!$K:$AT,,MATCH('Design Fee'!NC$8,'LS | Drawing List'!$K$1:$AT$1,0)),1)</f>
        <v>0</v>
      </c>
      <c r="ND63" s="238">
        <f>COUNTIFS('LS | Drawing List'!$H:$H,$B63,INDEX('LS | Drawing List'!$K:$AT,,MATCH('Design Fee'!ND$8,'LS | Drawing List'!$K$1:$AT$1,0)),1)</f>
        <v>0</v>
      </c>
      <c r="NE63" s="245"/>
      <c r="NF63" s="238">
        <f>COUNTIFS('LS | Drawing List'!$H:$H,$B63,INDEX('LS | Drawing List'!$K:$AT,,MATCH('Design Fee'!NF$8,'LS | Drawing List'!$K$1:$AT$1,0)),1)</f>
        <v>0</v>
      </c>
      <c r="NG63" s="238">
        <f>COUNTIFS('LS | Drawing List'!$H:$H,$B63,INDEX('LS | Drawing List'!$K:$AT,,MATCH('Design Fee'!NG$8,'LS | Drawing List'!$K$1:$AT$1,0)),1)</f>
        <v>0</v>
      </c>
      <c r="NH63" s="238">
        <f>COUNTIFS('LS | Drawing List'!$H:$H,$B63,INDEX('LS | Drawing List'!$K:$AT,,MATCH('Design Fee'!NH$8,'LS | Drawing List'!$K$1:$AT$1,0)),1)</f>
        <v>0</v>
      </c>
      <c r="NI63" s="238">
        <f>COUNTIFS('LS | Drawing List'!$H:$H,$B63,INDEX('LS | Drawing List'!$K:$AT,,MATCH('Design Fee'!NI$8,'LS | Drawing List'!$K$1:$AT$1,0)),1)</f>
        <v>0</v>
      </c>
      <c r="NJ63" s="238">
        <f>COUNTIFS('LS | Drawing List'!$H:$H,$B63,INDEX('LS | Drawing List'!$K:$AT,,MATCH('Design Fee'!NJ$8,'LS | Drawing List'!$K$1:$AT$1,0)),1)</f>
        <v>0</v>
      </c>
      <c r="NK63" s="307"/>
      <c r="NL63" s="303">
        <f t="shared" si="750"/>
        <v>0</v>
      </c>
      <c r="NM63" s="304">
        <f t="shared" si="751"/>
        <v>0</v>
      </c>
      <c r="NN63" s="304">
        <f t="shared" si="752"/>
        <v>0</v>
      </c>
      <c r="NO63" s="304">
        <f t="shared" si="753"/>
        <v>0</v>
      </c>
      <c r="NP63" s="304">
        <f t="shared" si="754"/>
        <v>0</v>
      </c>
      <c r="NQ63" s="304">
        <f t="shared" si="755"/>
        <v>0</v>
      </c>
      <c r="NR63" s="305"/>
      <c r="NS63" s="304">
        <f t="shared" si="756"/>
        <v>0</v>
      </c>
      <c r="NT63" s="304">
        <f t="shared" si="757"/>
        <v>0</v>
      </c>
      <c r="NU63" s="304">
        <f t="shared" si="758"/>
        <v>0</v>
      </c>
      <c r="NV63" s="304">
        <f t="shared" si="759"/>
        <v>0</v>
      </c>
      <c r="NW63" s="304">
        <f t="shared" si="760"/>
        <v>0</v>
      </c>
      <c r="NX63" s="230"/>
      <c r="NY63" s="367">
        <f t="shared" si="761"/>
        <v>0</v>
      </c>
      <c r="NZ63" s="367">
        <f t="shared" si="762"/>
        <v>0</v>
      </c>
      <c r="OA63" s="367">
        <f t="shared" si="816"/>
        <v>0</v>
      </c>
      <c r="OB63" s="275"/>
      <c r="OC63" s="363">
        <f>COUNTIF('LS | Drawing List'!$H:$H,$B63)</f>
        <v>0</v>
      </c>
      <c r="OD63" s="238">
        <f>COUNTIFS('LS | Drawing List'!$H:$H,$B63,INDEX('LS | Drawing List'!$A:$AT,,MATCH('Design Fee'!OD$8,'LS | Drawing List'!$A$1:$AT$1,0)),1)</f>
        <v>0</v>
      </c>
      <c r="OE63" s="238">
        <f>COUNTIFS('LS | Drawing List'!$H:$H,$B63,INDEX('LS | Drawing List'!$K:$AT,,MATCH('Design Fee'!OE$8,'LS | Drawing List'!$K$1:$AT$1,0)),1)</f>
        <v>0</v>
      </c>
      <c r="OF63" s="238">
        <f>COUNTIFS('LS | Drawing List'!$H:$H,$B63,INDEX('LS | Drawing List'!$K:$AT,,MATCH('Design Fee'!OF$8,'LS | Drawing List'!$K$1:$AT$1,0)),1)</f>
        <v>0</v>
      </c>
      <c r="OG63" s="238">
        <f>COUNTIFS('LS | Drawing List'!$H:$H,$B63,INDEX('LS | Drawing List'!$K:$AT,,MATCH('Design Fee'!OG$8,'LS | Drawing List'!$K$1:$AT$1,0)),1)</f>
        <v>0</v>
      </c>
      <c r="OH63" s="238">
        <f>COUNTIFS('LS | Drawing List'!$H:$H,$B63,INDEX('LS | Drawing List'!$K:$AT,,MATCH('Design Fee'!OH$8,'LS | Drawing List'!$K$1:$AT$1,0)),1)</f>
        <v>0</v>
      </c>
      <c r="OI63" s="238">
        <f>COUNTIFS('LS | Drawing List'!$H:$H,$B63,INDEX('LS | Drawing List'!$K:$AT,,MATCH('Design Fee'!OI$8,'LS | Drawing List'!$K$1:$AT$1,0)),1)</f>
        <v>0</v>
      </c>
      <c r="OJ63" s="245"/>
      <c r="OK63" s="238">
        <f>COUNTIFS('LS | Drawing List'!$H:$H,$B63,INDEX('LS | Drawing List'!$K:$AT,,MATCH('Design Fee'!OK$8,'LS | Drawing List'!$K$1:$AT$1,0)),1)</f>
        <v>0</v>
      </c>
      <c r="OL63" s="238">
        <f>COUNTIFS('LS | Drawing List'!$H:$H,$B63,INDEX('LS | Drawing List'!$K:$AT,,MATCH('Design Fee'!OL$8,'LS | Drawing List'!$K$1:$AT$1,0)),1)</f>
        <v>0</v>
      </c>
      <c r="OM63" s="238">
        <f>COUNTIFS('LS | Drawing List'!$H:$H,$B63,INDEX('LS | Drawing List'!$K:$AT,,MATCH('Design Fee'!OM$8,'LS | Drawing List'!$K$1:$AT$1,0)),1)</f>
        <v>0</v>
      </c>
      <c r="ON63" s="238">
        <f>COUNTIFS('LS | Drawing List'!$H:$H,$B63,INDEX('LS | Drawing List'!$K:$AT,,MATCH('Design Fee'!ON$8,'LS | Drawing List'!$K$1:$AT$1,0)),1)</f>
        <v>0</v>
      </c>
      <c r="OO63" s="238">
        <f>COUNTIFS('LS | Drawing List'!$H:$H,$B63,INDEX('LS | Drawing List'!$K:$AT,,MATCH('Design Fee'!OO$8,'LS | Drawing List'!$K$1:$AT$1,0)),1)</f>
        <v>0</v>
      </c>
      <c r="OP63" s="245"/>
      <c r="OQ63" s="303">
        <f t="shared" si="763"/>
        <v>0</v>
      </c>
      <c r="OR63" s="304">
        <f t="shared" si="764"/>
        <v>0</v>
      </c>
      <c r="OS63" s="304">
        <f t="shared" si="765"/>
        <v>0</v>
      </c>
      <c r="OT63" s="304">
        <f t="shared" si="766"/>
        <v>0</v>
      </c>
      <c r="OU63" s="304">
        <f t="shared" si="767"/>
        <v>0</v>
      </c>
      <c r="OV63" s="304">
        <f t="shared" si="768"/>
        <v>0</v>
      </c>
      <c r="OW63" s="305"/>
      <c r="OX63" s="304">
        <f t="shared" si="769"/>
        <v>0</v>
      </c>
      <c r="OY63" s="304">
        <f t="shared" si="770"/>
        <v>0</v>
      </c>
      <c r="OZ63" s="304">
        <f t="shared" si="771"/>
        <v>0</v>
      </c>
      <c r="PA63" s="304">
        <f t="shared" si="772"/>
        <v>0</v>
      </c>
      <c r="PB63" s="304">
        <f t="shared" si="773"/>
        <v>0</v>
      </c>
      <c r="PC63" s="230"/>
      <c r="PD63" s="367">
        <f t="shared" si="774"/>
        <v>0</v>
      </c>
      <c r="PE63" s="367">
        <f t="shared" si="775"/>
        <v>0</v>
      </c>
      <c r="PF63" s="367">
        <f t="shared" si="817"/>
        <v>0</v>
      </c>
      <c r="PG63" s="275"/>
      <c r="PH63" s="363">
        <f>COUNTIF('LS | Drawing List'!$H:$H,$B63)</f>
        <v>0</v>
      </c>
      <c r="PI63" s="238">
        <f>COUNTIFS('LS | Drawing List'!$H:$H,$B63,INDEX('LS | Drawing List'!$A:$AT,,MATCH('Design Fee'!PI$8,'LS | Drawing List'!$A$1:$AT$1,0)),1)</f>
        <v>0</v>
      </c>
      <c r="PJ63" s="238">
        <f>COUNTIFS('LS | Drawing List'!$H:$H,$B63,INDEX('LS | Drawing List'!$K:$AT,,MATCH('Design Fee'!PJ$8,'LS | Drawing List'!$K$1:$AT$1,0)),1)</f>
        <v>0</v>
      </c>
      <c r="PK63" s="238">
        <f>COUNTIFS('LS | Drawing List'!$H:$H,$B63,INDEX('LS | Drawing List'!$K:$AT,,MATCH('Design Fee'!PK$8,'LS | Drawing List'!$K$1:$AT$1,0)),1)</f>
        <v>0</v>
      </c>
      <c r="PL63" s="238">
        <f>COUNTIFS('LS | Drawing List'!$H:$H,$B63,INDEX('LS | Drawing List'!$K:$AT,,MATCH('Design Fee'!PL$8,'LS | Drawing List'!$K$1:$AT$1,0)),1)</f>
        <v>0</v>
      </c>
      <c r="PM63" s="238">
        <f>COUNTIFS('LS | Drawing List'!$H:$H,$B63,INDEX('LS | Drawing List'!$K:$AT,,MATCH('Design Fee'!PM$8,'LS | Drawing List'!$K$1:$AT$1,0)),1)</f>
        <v>0</v>
      </c>
      <c r="PN63" s="238">
        <f>COUNTIFS('LS | Drawing List'!$H:$H,$B63,INDEX('LS | Drawing List'!$K:$AT,,MATCH('Design Fee'!PN$8,'LS | Drawing List'!$K$1:$AT$1,0)),1)</f>
        <v>0</v>
      </c>
      <c r="PO63" s="245"/>
      <c r="PP63" s="238">
        <f>COUNTIFS('LS | Drawing List'!$H:$H,$B63,INDEX('LS | Drawing List'!$K:$AT,,MATCH('Design Fee'!PP$8,'LS | Drawing List'!$K$1:$AT$1,0)),1)</f>
        <v>0</v>
      </c>
      <c r="PQ63" s="238">
        <f>COUNTIFS('LS | Drawing List'!$H:$H,$B63,INDEX('LS | Drawing List'!$K:$AT,,MATCH('Design Fee'!PQ$8,'LS | Drawing List'!$K$1:$AT$1,0)),1)</f>
        <v>0</v>
      </c>
      <c r="PR63" s="238">
        <f>COUNTIFS('LS | Drawing List'!$H:$H,$B63,INDEX('LS | Drawing List'!$K:$AT,,MATCH('Design Fee'!PR$8,'LS | Drawing List'!$K$1:$AT$1,0)),1)</f>
        <v>0</v>
      </c>
      <c r="PS63" s="238">
        <f>COUNTIFS('LS | Drawing List'!$H:$H,$B63,INDEX('LS | Drawing List'!$K:$AT,,MATCH('Design Fee'!PS$8,'LS | Drawing List'!$K$1:$AT$1,0)),1)</f>
        <v>0</v>
      </c>
      <c r="PT63" s="238">
        <f>COUNTIFS('LS | Drawing List'!$H:$H,$B63,INDEX('LS | Drawing List'!$K:$AT,,MATCH('Design Fee'!PT$8,'LS | Drawing List'!$K$1:$AT$1,0)),1)</f>
        <v>0</v>
      </c>
      <c r="PU63" s="245"/>
      <c r="PV63" s="286"/>
    </row>
    <row r="64" spans="2:438" ht="11.85" customHeight="1" outlineLevel="2">
      <c r="B64" s="579" t="s">
        <v>192</v>
      </c>
      <c r="C64" s="332" t="s">
        <v>69</v>
      </c>
      <c r="E64" s="302">
        <f t="shared" si="533"/>
        <v>0.76676600000000017</v>
      </c>
      <c r="F64" s="302">
        <f t="shared" si="534"/>
        <v>0</v>
      </c>
      <c r="G64" s="303">
        <f t="shared" si="615"/>
        <v>0.76676600000000017</v>
      </c>
      <c r="H64" s="302">
        <f t="shared" si="776"/>
        <v>0</v>
      </c>
      <c r="I64" s="302">
        <f t="shared" si="616"/>
        <v>0.76676600000000017</v>
      </c>
      <c r="J64" s="303">
        <f t="shared" si="617"/>
        <v>0</v>
      </c>
      <c r="K64" s="303">
        <f t="shared" si="618"/>
        <v>0.48192500000000005</v>
      </c>
      <c r="L64" s="302">
        <f t="shared" si="619"/>
        <v>0</v>
      </c>
      <c r="M64" s="302">
        <f t="shared" si="620"/>
        <v>0.28484100000000001</v>
      </c>
      <c r="N64" s="305"/>
      <c r="O64" s="302">
        <f t="shared" si="621"/>
        <v>0</v>
      </c>
      <c r="P64" s="302">
        <f t="shared" si="622"/>
        <v>0</v>
      </c>
      <c r="Q64" s="302">
        <f t="shared" si="623"/>
        <v>0</v>
      </c>
      <c r="R64" s="302">
        <f t="shared" si="624"/>
        <v>0</v>
      </c>
      <c r="S64" s="302">
        <f t="shared" si="625"/>
        <v>0</v>
      </c>
      <c r="T64" s="216"/>
      <c r="U64" s="302">
        <f t="shared" si="777"/>
        <v>0</v>
      </c>
      <c r="V64" s="302">
        <f t="shared" si="778"/>
        <v>0</v>
      </c>
      <c r="W64" s="302">
        <f t="shared" si="779"/>
        <v>0</v>
      </c>
      <c r="X64" s="302">
        <f t="shared" si="780"/>
        <v>0</v>
      </c>
      <c r="Y64" s="302">
        <f t="shared" si="781"/>
        <v>0</v>
      </c>
      <c r="Z64" s="302">
        <f t="shared" si="782"/>
        <v>0</v>
      </c>
      <c r="AA64" s="305"/>
      <c r="AB64" s="302">
        <f t="shared" si="783"/>
        <v>0</v>
      </c>
      <c r="AC64" s="302">
        <f t="shared" si="627"/>
        <v>0</v>
      </c>
      <c r="AD64" s="302">
        <f t="shared" si="628"/>
        <v>0</v>
      </c>
      <c r="AE64" s="302">
        <f t="shared" si="629"/>
        <v>0</v>
      </c>
      <c r="AF64" s="302">
        <f t="shared" si="630"/>
        <v>0</v>
      </c>
      <c r="AG64" s="365"/>
      <c r="AH64" s="302">
        <f t="shared" si="784"/>
        <v>0</v>
      </c>
      <c r="AI64" s="302">
        <f t="shared" si="785"/>
        <v>0</v>
      </c>
      <c r="AJ64" s="302">
        <f t="shared" si="786"/>
        <v>0</v>
      </c>
      <c r="AK64" s="302">
        <f t="shared" si="787"/>
        <v>0</v>
      </c>
      <c r="AL64" s="302">
        <f t="shared" si="788"/>
        <v>0</v>
      </c>
      <c r="AM64" s="302">
        <f t="shared" si="789"/>
        <v>0</v>
      </c>
      <c r="AN64" s="305"/>
      <c r="AO64" s="302">
        <f t="shared" si="790"/>
        <v>0</v>
      </c>
      <c r="AP64" s="302">
        <f t="shared" si="791"/>
        <v>0</v>
      </c>
      <c r="AQ64" s="302">
        <f t="shared" si="792"/>
        <v>0</v>
      </c>
      <c r="AR64" s="302">
        <f t="shared" si="793"/>
        <v>0</v>
      </c>
      <c r="AS64" s="302">
        <f t="shared" si="794"/>
        <v>0</v>
      </c>
      <c r="AT64" s="230"/>
      <c r="AU64" s="279">
        <v>0.05</v>
      </c>
      <c r="AV64" s="269"/>
      <c r="AW64" s="302">
        <f t="shared" si="795"/>
        <v>0.48192500000000005</v>
      </c>
      <c r="AX64" s="302">
        <f t="shared" si="633"/>
        <v>0</v>
      </c>
      <c r="AY64" s="303">
        <f t="shared" si="796"/>
        <v>0</v>
      </c>
      <c r="AZ64" s="304">
        <f t="shared" si="797"/>
        <v>0.48192500000000005</v>
      </c>
      <c r="BA64" s="304">
        <f t="shared" si="634"/>
        <v>0</v>
      </c>
      <c r="BB64" s="304">
        <f t="shared" si="635"/>
        <v>0.48192500000000005</v>
      </c>
      <c r="BC64" s="304">
        <f t="shared" si="636"/>
        <v>0</v>
      </c>
      <c r="BD64" s="304">
        <f t="shared" si="637"/>
        <v>0</v>
      </c>
      <c r="BE64" s="305"/>
      <c r="BF64" s="304">
        <f t="shared" si="638"/>
        <v>0</v>
      </c>
      <c r="BG64" s="304">
        <f t="shared" si="639"/>
        <v>0</v>
      </c>
      <c r="BH64" s="304">
        <f t="shared" si="798"/>
        <v>0</v>
      </c>
      <c r="BI64" s="304">
        <f t="shared" si="799"/>
        <v>0</v>
      </c>
      <c r="BJ64" s="304">
        <f t="shared" si="640"/>
        <v>0</v>
      </c>
      <c r="BK64" s="216"/>
      <c r="BL64" s="331">
        <f t="shared" si="641"/>
        <v>0</v>
      </c>
      <c r="BM64" s="331">
        <f t="shared" si="642"/>
        <v>1</v>
      </c>
      <c r="BN64" s="331">
        <f t="shared" si="643"/>
        <v>0</v>
      </c>
      <c r="BO64" s="275"/>
      <c r="BP64" s="436">
        <f>COUNTIF('AR | Drawing List'!$H:$H,$B64)</f>
        <v>3</v>
      </c>
      <c r="BQ64" s="437">
        <f>COUNTIFS('AR | Drawing List'!$H:$H,$B64,INDEX('AR | Drawing List'!$A:$AT,,MATCH('Design Fee'!BQ$8,'AR | Drawing List'!$A$1:$AT$1,0)),1)</f>
        <v>0</v>
      </c>
      <c r="BR64" s="437">
        <f>COUNTIFS('AR | Drawing List'!$H:$H,$B64,INDEX('AR | Drawing List'!$K:$AT,,MATCH('Design Fee'!BR$8,'AR | Drawing List'!$K$1:$AT$1,0)),1)</f>
        <v>3</v>
      </c>
      <c r="BS64" s="437">
        <f>COUNTIFS('AR | Drawing List'!$H:$H,$B64,INDEX('AR | Drawing List'!$K:$AT,,MATCH('Design Fee'!BS$8,'AR | Drawing List'!$K$1:$AT$1,0)),1)</f>
        <v>0</v>
      </c>
      <c r="BT64" s="437">
        <f>COUNTIFS('AR | Drawing List'!$H:$H,$B64,INDEX('AR | Drawing List'!$K:$AT,,MATCH('Design Fee'!BT$8,'AR | Drawing List'!$K$1:$AT$1,0)),1)</f>
        <v>3</v>
      </c>
      <c r="BU64" s="437">
        <f>COUNTIFS('AR | Drawing List'!$H:$H,$B64,INDEX('AR | Drawing List'!$K:$AT,,MATCH('Design Fee'!BU$8,'AR | Drawing List'!$K$1:$AT$1,0)),1)</f>
        <v>0</v>
      </c>
      <c r="BV64" s="437">
        <f>COUNTIFS('AR | Drawing List'!$H:$H,$B64,INDEX('AR | Drawing List'!$K:$AT,,MATCH('Design Fee'!BV$8,'AR | Drawing List'!$K$1:$AT$1,0)),1)</f>
        <v>0</v>
      </c>
      <c r="BW64" s="245"/>
      <c r="BX64" s="437">
        <f>COUNTIFS('AR | Drawing List'!$H:$H,$B64,INDEX('AR | Drawing List'!$K:$AT,,MATCH('Design Fee'!BX$8,'AR | Drawing List'!$K$1:$AT$1,0)),1)</f>
        <v>0</v>
      </c>
      <c r="BY64" s="437">
        <f>COUNTIFS('AR | Drawing List'!$H:$H,$B64,INDEX('AR | Drawing List'!$K:$AT,,MATCH('Design Fee'!BY$8,'AR | Drawing List'!$K$1:$AT$1,0)),1)</f>
        <v>0</v>
      </c>
      <c r="BZ64" s="437">
        <f>COUNTIFS('AR | Drawing List'!$H:$H,$B64,INDEX('AR | Drawing List'!$K:$AT,,MATCH('Design Fee'!BZ$8,'AR | Drawing List'!$K$1:$AT$1,0)),1)</f>
        <v>0</v>
      </c>
      <c r="CA64" s="437">
        <f>COUNTIFS('AR | Drawing List'!$H:$H,$B64,INDEX('AR | Drawing List'!$K:$AT,,MATCH('Design Fee'!CA$8,'AR | Drawing List'!$K$1:$AT$1,0)),1)</f>
        <v>0</v>
      </c>
      <c r="CB64" s="437">
        <f>COUNTIFS('AR | Drawing List'!$H:$H,$B64,INDEX('AR | Drawing List'!$K:$AT,,MATCH('Design Fee'!CB$8,'AR | Drawing List'!$K$1:$AT$1,0)),1)</f>
        <v>0</v>
      </c>
      <c r="CC64" s="254"/>
      <c r="CD64" s="365"/>
      <c r="CE64" s="366">
        <f t="shared" si="800"/>
        <v>0</v>
      </c>
      <c r="CF64" s="366">
        <f t="shared" si="644"/>
        <v>0</v>
      </c>
      <c r="CG64" s="366">
        <f t="shared" si="645"/>
        <v>0</v>
      </c>
      <c r="CH64" s="366">
        <f t="shared" si="646"/>
        <v>0</v>
      </c>
      <c r="CI64" s="366">
        <f t="shared" si="647"/>
        <v>0</v>
      </c>
      <c r="CJ64" s="291"/>
      <c r="CK64" s="366">
        <f t="shared" si="648"/>
        <v>0</v>
      </c>
      <c r="CL64" s="366">
        <f t="shared" si="649"/>
        <v>0</v>
      </c>
      <c r="CM64" s="366">
        <f t="shared" si="801"/>
        <v>0</v>
      </c>
      <c r="CN64" s="366">
        <f t="shared" si="802"/>
        <v>0</v>
      </c>
      <c r="CO64" s="366">
        <f t="shared" si="650"/>
        <v>0</v>
      </c>
      <c r="CP64" s="230"/>
      <c r="CQ64" s="331">
        <f t="shared" si="651"/>
        <v>0</v>
      </c>
      <c r="CR64" s="331">
        <f t="shared" si="652"/>
        <v>0</v>
      </c>
      <c r="CS64" s="331">
        <f t="shared" si="803"/>
        <v>0</v>
      </c>
      <c r="CT64" s="275"/>
      <c r="CU64" s="436">
        <f>COUNTIF('AR | Drawing List'!$H:$H,$B64)</f>
        <v>3</v>
      </c>
      <c r="CV64" s="437">
        <f>COUNTIFS('AR | Drawing List'!$H:$H,$B64,INDEX('AR | Drawing List'!$A:$AT,,MATCH('Design Fee'!CV$8,'AR | Drawing List'!$A$1:$AT$1,0)),"&gt;="&amp;"1")</f>
        <v>0</v>
      </c>
      <c r="CW64" s="437">
        <f>COUNTIFS('AR | Drawing List'!$H:$H,$B64,INDEX('AR | Drawing List'!$K:$AT,,MATCH('Design Fee'!CW$8,'AR | Drawing List'!$K$1:$AT$1,0)),1)</f>
        <v>0</v>
      </c>
      <c r="CX64" s="437">
        <f>COUNTIFS('AR | Drawing List'!$H:$H,$B64,INDEX('AR | Drawing List'!$K:$AT,,MATCH('Design Fee'!CX$8,'AR | Drawing List'!$K$1:$AT$1,0)),1)</f>
        <v>0</v>
      </c>
      <c r="CY64" s="437">
        <f>COUNTIFS('AR | Drawing List'!$H:$H,$B64,INDEX('AR | Drawing List'!$K:$AT,,MATCH('Design Fee'!CY$8,'AR | Drawing List'!$K$1:$AT$1,0)),1)</f>
        <v>0</v>
      </c>
      <c r="CZ64" s="437">
        <f>COUNTIFS('AR | Drawing List'!$H:$H,$B64,INDEX('AR | Drawing List'!$K:$AT,,MATCH('Design Fee'!CZ$8,'AR | Drawing List'!$K$1:$AT$1,0)),1)</f>
        <v>0</v>
      </c>
      <c r="DA64" s="437">
        <f>COUNTIFS('AR | Drawing List'!$H:$H,$B64,INDEX('AR | Drawing List'!$K:$AT,,MATCH('Design Fee'!DA$8,'AR | Drawing List'!$K$1:$AT$1,0)),1)</f>
        <v>0</v>
      </c>
      <c r="DB64" s="245"/>
      <c r="DC64" s="437">
        <f>COUNTIFS('AR | Drawing List'!$H:$H,$B64,INDEX('AR | Drawing List'!$K:$AT,,MATCH('Design Fee'!DC$8,'AR | Drawing List'!$K$1:$AT$1,0)),1)</f>
        <v>0</v>
      </c>
      <c r="DD64" s="437">
        <f>COUNTIFS('AR | Drawing List'!$H:$H,$B64,INDEX('AR | Drawing List'!$K:$AT,,MATCH('Design Fee'!DD$8,'AR | Drawing List'!$K$1:$AT$1,0)),1)</f>
        <v>0</v>
      </c>
      <c r="DE64" s="437">
        <f>COUNTIFS('AR | Drawing List'!$H:$H,$B64,INDEX('AR | Drawing List'!$K:$AT,,MATCH('Design Fee'!DE$8,'AR | Drawing List'!$K$1:$AT$1,0)),1)</f>
        <v>0</v>
      </c>
      <c r="DF64" s="437">
        <f>COUNTIFS('AR | Drawing List'!$H:$H,$B64,INDEX('AR | Drawing List'!$K:$AT,,MATCH('Design Fee'!DF$8,'AR | Drawing List'!$K$1:$AT$1,0)),1)</f>
        <v>0</v>
      </c>
      <c r="DG64" s="437">
        <f>COUNTIFS('AR | Drawing List'!$H:$H,$B64,INDEX('AR | Drawing List'!$K:$AT,,MATCH('Design Fee'!DG$8,'AR | Drawing List'!$K$1:$AT$1,0)),1)</f>
        <v>0</v>
      </c>
      <c r="DH64" s="245"/>
      <c r="DI64" s="365"/>
      <c r="DJ64" s="366">
        <f t="shared" si="804"/>
        <v>0</v>
      </c>
      <c r="DK64" s="366">
        <f t="shared" si="653"/>
        <v>0</v>
      </c>
      <c r="DL64" s="366">
        <f t="shared" si="654"/>
        <v>0</v>
      </c>
      <c r="DM64" s="366">
        <f t="shared" si="655"/>
        <v>0</v>
      </c>
      <c r="DN64" s="366">
        <f t="shared" si="656"/>
        <v>0</v>
      </c>
      <c r="DO64" s="291"/>
      <c r="DP64" s="366">
        <f t="shared" si="657"/>
        <v>0</v>
      </c>
      <c r="DQ64" s="366">
        <f t="shared" si="658"/>
        <v>0</v>
      </c>
      <c r="DR64" s="366">
        <f t="shared" si="805"/>
        <v>0</v>
      </c>
      <c r="DS64" s="366">
        <f t="shared" si="806"/>
        <v>0</v>
      </c>
      <c r="DT64" s="366">
        <f t="shared" si="659"/>
        <v>0</v>
      </c>
      <c r="DU64" s="230"/>
      <c r="DV64" s="331">
        <f t="shared" si="660"/>
        <v>0</v>
      </c>
      <c r="DW64" s="331">
        <f t="shared" si="661"/>
        <v>0</v>
      </c>
      <c r="DX64" s="331">
        <f t="shared" si="807"/>
        <v>0</v>
      </c>
      <c r="DY64" s="275"/>
      <c r="DZ64" s="436">
        <f>COUNTIF('AR | Drawing List'!$H:$H,$B64)</f>
        <v>3</v>
      </c>
      <c r="EA64" s="437">
        <f>COUNTIFS('AR | Drawing List'!$H:$H,$B64,INDEX('AR | Drawing List'!$A:$AT,,MATCH('Design Fee'!EA$8,'AR | Drawing List'!$A$1:$AT$1,0)),"&gt;="&amp;"1")</f>
        <v>0</v>
      </c>
      <c r="EB64" s="437">
        <f>COUNTIFS('AR | Drawing List'!$H:$H,$B64,INDEX('AR | Drawing List'!$K:$AT,,MATCH('Design Fee'!EB$8,'AR | Drawing List'!$K$1:$AT$1,0)),1)</f>
        <v>0</v>
      </c>
      <c r="EC64" s="437">
        <f>COUNTIFS('AR | Drawing List'!$H:$H,$B64,INDEX('AR | Drawing List'!$K:$AT,,MATCH('Design Fee'!EC$8,'AR | Drawing List'!$K$1:$AT$1,0)),1)</f>
        <v>0</v>
      </c>
      <c r="ED64" s="437">
        <f>COUNTIFS('AR | Drawing List'!$H:$H,$B64,INDEX('AR | Drawing List'!$K:$AT,,MATCH('Design Fee'!ED$8,'AR | Drawing List'!$K$1:$AT$1,0)),1)</f>
        <v>0</v>
      </c>
      <c r="EE64" s="437">
        <f>COUNTIFS('AR | Drawing List'!$H:$H,$B64,INDEX('AR | Drawing List'!$K:$AT,,MATCH('Design Fee'!EE$8,'AR | Drawing List'!$K$1:$AT$1,0)),1)</f>
        <v>0</v>
      </c>
      <c r="EF64" s="437">
        <f>COUNTIFS('AR | Drawing List'!$H:$H,$B64,INDEX('AR | Drawing List'!$K:$AT,,MATCH('Design Fee'!EF$8,'AR | Drawing List'!$K$1:$AT$1,0)),1)</f>
        <v>0</v>
      </c>
      <c r="EG64" s="245"/>
      <c r="EH64" s="437">
        <f>COUNTIFS('AR | Drawing List'!$H:$H,$B64,INDEX('AR | Drawing List'!$K:$AT,,MATCH('Design Fee'!EH$8,'AR | Drawing List'!$K$1:$AT$1,0)),1)</f>
        <v>0</v>
      </c>
      <c r="EI64" s="437">
        <f>COUNTIFS('AR | Drawing List'!$H:$H,$B64,INDEX('AR | Drawing List'!$K:$AT,,MATCH('Design Fee'!EI$8,'AR | Drawing List'!$K$1:$AT$1,0)),1)</f>
        <v>0</v>
      </c>
      <c r="EJ64" s="437">
        <f>COUNTIFS('AR | Drawing List'!$H:$H,$B64,INDEX('AR | Drawing List'!$K:$AT,,MATCH('Design Fee'!EJ$8,'AR | Drawing List'!$K$1:$AT$1,0)),1)</f>
        <v>0</v>
      </c>
      <c r="EK64" s="437">
        <f>COUNTIFS('AR | Drawing List'!$H:$H,$B64,INDEX('AR | Drawing List'!$K:$AT,,MATCH('Design Fee'!EK$8,'AR | Drawing List'!$K$1:$AT$1,0)),1)</f>
        <v>0</v>
      </c>
      <c r="EL64" s="437">
        <f>COUNTIFS('AR | Drawing List'!$H:$H,$B64,INDEX('AR | Drawing List'!$K:$AT,,MATCH('Design Fee'!EL$8,'AR | Drawing List'!$K$1:$AT$1,0)),1)</f>
        <v>0</v>
      </c>
      <c r="EM64" s="245"/>
      <c r="EN64" s="245"/>
      <c r="EO64" s="286">
        <v>0.05</v>
      </c>
      <c r="EP64" s="269"/>
      <c r="EQ64" s="302">
        <f t="shared" si="808"/>
        <v>0.19910100000000003</v>
      </c>
      <c r="ER64" s="302">
        <f t="shared" si="576"/>
        <v>0</v>
      </c>
      <c r="ES64" s="303">
        <f t="shared" si="662"/>
        <v>0</v>
      </c>
      <c r="ET64" s="304">
        <f t="shared" si="663"/>
        <v>0.19910100000000003</v>
      </c>
      <c r="EU64" s="304">
        <f t="shared" si="664"/>
        <v>0</v>
      </c>
      <c r="EV64" s="304">
        <f t="shared" si="665"/>
        <v>0</v>
      </c>
      <c r="EW64" s="304">
        <f t="shared" si="666"/>
        <v>0</v>
      </c>
      <c r="EX64" s="304">
        <f t="shared" si="667"/>
        <v>0.19910100000000003</v>
      </c>
      <c r="EY64" s="305"/>
      <c r="EZ64" s="304">
        <f t="shared" si="668"/>
        <v>0</v>
      </c>
      <c r="FA64" s="304">
        <f t="shared" si="669"/>
        <v>0</v>
      </c>
      <c r="FB64" s="304">
        <f t="shared" si="670"/>
        <v>0</v>
      </c>
      <c r="FC64" s="304">
        <f t="shared" si="671"/>
        <v>0</v>
      </c>
      <c r="FD64" s="304">
        <f t="shared" si="672"/>
        <v>0</v>
      </c>
      <c r="FE64" s="216"/>
      <c r="FF64" s="331">
        <f t="shared" si="673"/>
        <v>0</v>
      </c>
      <c r="FG64" s="331">
        <f t="shared" si="674"/>
        <v>1</v>
      </c>
      <c r="FH64" s="331">
        <f t="shared" si="809"/>
        <v>0</v>
      </c>
      <c r="FJ64" s="363">
        <f>COUNTIF('ST | Drawing List'!$H:$H,$B64)</f>
        <v>9</v>
      </c>
      <c r="FK64" s="238">
        <f>COUNTIFS('ST | Drawing List'!$H:$H,$B64,INDEX('ST | Drawing List'!$A:$AT,,MATCH('[13]Design Fee'!FK$8,'ST | Drawing List'!$A$1:$AT$1,0)),1)</f>
        <v>0</v>
      </c>
      <c r="FL64" s="238">
        <f>COUNTIFS('ST | Drawing List'!$H:$H,$B64,INDEX('ST | Drawing List'!$K:$AT,,MATCH('[13]Design Fee'!FL$8,'ST | Drawing List'!$K$1:$AT$1,0)),1)</f>
        <v>9</v>
      </c>
      <c r="FM64" s="238">
        <f>COUNTIFS('ST | Drawing List'!$H:$H,$B64,INDEX('ST | Drawing List'!$K:$AT,,MATCH('[13]Design Fee'!FM$8,'ST | Drawing List'!$K$1:$AT$1,0)),1)</f>
        <v>0</v>
      </c>
      <c r="FN64" s="238">
        <f>COUNTIFS('ST | Drawing List'!$H:$H,$B64,INDEX('ST | Drawing List'!$K:$AT,,MATCH('[13]Design Fee'!FN$8,'ST | Drawing List'!$K$1:$AT$1,0)),1)</f>
        <v>0</v>
      </c>
      <c r="FO64" s="238">
        <f>COUNTIFS('ST | Drawing List'!$H:$H,$B64,INDEX('ST | Drawing List'!$K:$AT,,MATCH('[13]Design Fee'!FO$8,'ST | Drawing List'!$K$1:$AT$1,0)),1)</f>
        <v>0</v>
      </c>
      <c r="FP64" s="238">
        <f>COUNTIFS('ST | Drawing List'!$H:$H,$B64,INDEX('ST | Drawing List'!$K:$AT,,MATCH('[13]Design Fee'!FP$8,'ST | Drawing List'!$K$1:$AT$1,0)),1)</f>
        <v>9</v>
      </c>
      <c r="FQ64" s="245"/>
      <c r="FR64" s="238">
        <f>COUNTIFS('ST | Drawing List'!$H:$H,$B64,INDEX('ST | Drawing List'!$K:$AT,,MATCH('[13]Design Fee'!FR$8,'ST | Drawing List'!$K$1:$AT$1,0)),1)</f>
        <v>0</v>
      </c>
      <c r="FS64" s="238">
        <f>COUNTIFS('ST | Drawing List'!$H:$H,$B64,INDEX('ST | Drawing List'!$K:$AT,,MATCH('[13]Design Fee'!FS$8,'ST | Drawing List'!$K$1:$AT$1,0)),1)</f>
        <v>0</v>
      </c>
      <c r="FT64" s="238">
        <f>COUNTIFS('ST | Drawing List'!$H:$H,$B64,INDEX('ST | Drawing List'!$K:$AT,,MATCH('[13]Design Fee'!FT$8,'ST | Drawing List'!$K$1:$AT$1,0)),1)</f>
        <v>0</v>
      </c>
      <c r="FU64" s="238">
        <f>COUNTIFS('ST | Drawing List'!$H:$H,$B64,INDEX('ST | Drawing List'!$K:$AT,,MATCH('[13]Design Fee'!FU$8,'ST | Drawing List'!$K$1:$AT$1,0)),1)</f>
        <v>0</v>
      </c>
      <c r="FV64" s="238">
        <f>COUNTIFS('ST | Drawing List'!$H:$H,$B64,INDEX('ST | Drawing List'!$K:$AT,,MATCH('[13]Design Fee'!FV$8,'ST | Drawing List'!$K$1:$AT$1,0)),1)</f>
        <v>0</v>
      </c>
      <c r="FW64" s="254"/>
      <c r="FX64" s="365"/>
      <c r="FY64" s="366">
        <f t="shared" si="675"/>
        <v>0</v>
      </c>
      <c r="FZ64" s="366">
        <f t="shared" si="676"/>
        <v>0</v>
      </c>
      <c r="GA64" s="366">
        <f t="shared" si="677"/>
        <v>0</v>
      </c>
      <c r="GB64" s="366">
        <f t="shared" si="678"/>
        <v>0</v>
      </c>
      <c r="GC64" s="366">
        <f t="shared" si="679"/>
        <v>0</v>
      </c>
      <c r="GD64" s="291"/>
      <c r="GE64" s="366">
        <f t="shared" si="680"/>
        <v>0</v>
      </c>
      <c r="GF64" s="366">
        <f t="shared" si="681"/>
        <v>0</v>
      </c>
      <c r="GG64" s="366">
        <f t="shared" si="682"/>
        <v>0</v>
      </c>
      <c r="GH64" s="366">
        <f t="shared" si="683"/>
        <v>0</v>
      </c>
      <c r="GI64" s="366">
        <f t="shared" si="684"/>
        <v>0</v>
      </c>
      <c r="GJ64" s="230"/>
      <c r="GK64" s="367">
        <f t="shared" si="685"/>
        <v>0</v>
      </c>
      <c r="GL64" s="367">
        <f t="shared" si="686"/>
        <v>0</v>
      </c>
      <c r="GM64" s="367">
        <f t="shared" si="810"/>
        <v>0</v>
      </c>
      <c r="GN64" s="275"/>
      <c r="GO64" s="363">
        <f>COUNTIF('ST | Drawing List'!$H:$H,$B64)</f>
        <v>9</v>
      </c>
      <c r="GP64" s="238">
        <f>COUNTIFS('ST | Drawing List'!$H:$H,$B64,INDEX('ST | Drawing List'!$A:$AT,,MATCH('[13]Design Fee'!GP$8,'ST | Drawing List'!$A$1:$AT$1,0)),1)</f>
        <v>0</v>
      </c>
      <c r="GQ64" s="238">
        <f>COUNTIFS('ST | Drawing List'!$H:$H,$B64,INDEX('ST | Drawing List'!$K:$AT,,MATCH('[13]Design Fee'!GQ$8,'ST | Drawing List'!$K$1:$AT$1,0)),1)</f>
        <v>0</v>
      </c>
      <c r="GR64" s="238">
        <f>COUNTIFS('ST | Drawing List'!$H:$H,$B64,INDEX('ST | Drawing List'!$K:$AT,,MATCH('[13]Design Fee'!GR$8,'ST | Drawing List'!$K$1:$AT$1,0)),1)</f>
        <v>0</v>
      </c>
      <c r="GS64" s="238">
        <f>COUNTIFS('ST | Drawing List'!$H:$H,$B64,INDEX('ST | Drawing List'!$K:$AT,,MATCH('[13]Design Fee'!GS$8,'ST | Drawing List'!$K$1:$AT$1,0)),1)</f>
        <v>0</v>
      </c>
      <c r="GT64" s="238">
        <f>COUNTIFS('ST | Drawing List'!$H:$H,$B64,INDEX('ST | Drawing List'!$K:$AT,,MATCH('[13]Design Fee'!GT$8,'ST | Drawing List'!$K$1:$AT$1,0)),1)</f>
        <v>0</v>
      </c>
      <c r="GU64" s="238">
        <f>COUNTIFS('ST | Drawing List'!$H:$H,$B64,INDEX('ST | Drawing List'!$K:$AT,,MATCH('[13]Design Fee'!GU$8,'ST | Drawing List'!$K$1:$AT$1,0)),1)</f>
        <v>0</v>
      </c>
      <c r="GV64" s="245"/>
      <c r="GW64" s="238">
        <f>COUNTIFS('ST | Drawing List'!$H:$H,$B64,INDEX('ST | Drawing List'!$K:$AT,,MATCH('[13]Design Fee'!GW$8,'ST | Drawing List'!$K$1:$AT$1,0)),1)</f>
        <v>0</v>
      </c>
      <c r="GX64" s="238">
        <f>COUNTIFS('ST | Drawing List'!$H:$H,$B64,INDEX('ST | Drawing List'!$K:$AT,,MATCH('[13]Design Fee'!GX$8,'ST | Drawing List'!$K$1:$AT$1,0)),1)</f>
        <v>0</v>
      </c>
      <c r="GY64" s="238">
        <f>COUNTIFS('ST | Drawing List'!$H:$H,$B64,INDEX('ST | Drawing List'!$K:$AT,,MATCH('[13]Design Fee'!GY$8,'ST | Drawing List'!$K$1:$AT$1,0)),1)</f>
        <v>0</v>
      </c>
      <c r="GZ64" s="238">
        <f>COUNTIFS('ST | Drawing List'!$H:$H,$B64,INDEX('ST | Drawing List'!$K:$AT,,MATCH('[13]Design Fee'!GZ$8,'ST | Drawing List'!$K$1:$AT$1,0)),1)</f>
        <v>0</v>
      </c>
      <c r="HA64" s="238">
        <f>COUNTIFS('ST | Drawing List'!$H:$H,$B64,INDEX('ST | Drawing List'!$K:$AT,,MATCH('[13]Design Fee'!HA$8,'ST | Drawing List'!$K$1:$AT$1,0)),1)</f>
        <v>0</v>
      </c>
      <c r="HB64" s="245"/>
      <c r="HC64" s="365"/>
      <c r="HD64" s="366">
        <f t="shared" si="687"/>
        <v>0</v>
      </c>
      <c r="HE64" s="366">
        <f t="shared" si="688"/>
        <v>0</v>
      </c>
      <c r="HF64" s="366">
        <f t="shared" si="689"/>
        <v>0</v>
      </c>
      <c r="HG64" s="366">
        <f t="shared" si="690"/>
        <v>0</v>
      </c>
      <c r="HH64" s="366">
        <f t="shared" si="691"/>
        <v>0</v>
      </c>
      <c r="HI64" s="291"/>
      <c r="HJ64" s="366">
        <f t="shared" si="692"/>
        <v>0</v>
      </c>
      <c r="HK64" s="366">
        <f t="shared" si="693"/>
        <v>0</v>
      </c>
      <c r="HL64" s="366">
        <f t="shared" si="694"/>
        <v>0</v>
      </c>
      <c r="HM64" s="366">
        <f t="shared" si="695"/>
        <v>0</v>
      </c>
      <c r="HN64" s="366">
        <f t="shared" si="696"/>
        <v>0</v>
      </c>
      <c r="HO64" s="230"/>
      <c r="HP64" s="367">
        <f t="shared" si="697"/>
        <v>0</v>
      </c>
      <c r="HQ64" s="367">
        <f t="shared" si="698"/>
        <v>0</v>
      </c>
      <c r="HR64" s="367">
        <f t="shared" si="811"/>
        <v>0</v>
      </c>
      <c r="HS64" s="275"/>
      <c r="HT64" s="363">
        <f>COUNTIF('ST | Drawing List'!$H:$H,$B64)</f>
        <v>9</v>
      </c>
      <c r="HU64" s="238">
        <f>COUNTIFS('ST | Drawing List'!$H:$H,$B64,INDEX('ST | Drawing List'!$A:$AT,,MATCH('[13]Design Fee'!HU$8,'ST | Drawing List'!$A$1:$AT$1,0)),1)</f>
        <v>0</v>
      </c>
      <c r="HV64" s="238">
        <f>COUNTIFS('ST | Drawing List'!$H:$H,$B64,INDEX('ST | Drawing List'!$K:$AT,,MATCH('[13]Design Fee'!HV$8,'ST | Drawing List'!$K$1:$AT$1,0)),1)</f>
        <v>0</v>
      </c>
      <c r="HW64" s="238">
        <f>COUNTIFS('ST | Drawing List'!$H:$H,$B64,INDEX('ST | Drawing List'!$K:$AT,,MATCH('[13]Design Fee'!HW$8,'ST | Drawing List'!$K$1:$AT$1,0)),1)</f>
        <v>0</v>
      </c>
      <c r="HX64" s="238">
        <f>COUNTIFS('ST | Drawing List'!$H:$H,$B64,INDEX('ST | Drawing List'!$K:$AT,,MATCH('[13]Design Fee'!HX$8,'ST | Drawing List'!$K$1:$AT$1,0)),1)</f>
        <v>0</v>
      </c>
      <c r="HY64" s="238">
        <f>COUNTIFS('ST | Drawing List'!$H:$H,$B64,INDEX('ST | Drawing List'!$K:$AT,,MATCH('[13]Design Fee'!HY$8,'ST | Drawing List'!$K$1:$AT$1,0)),1)</f>
        <v>0</v>
      </c>
      <c r="HZ64" s="238">
        <f>COUNTIFS('ST | Drawing List'!$H:$H,$B64,INDEX('ST | Drawing List'!$K:$AT,,MATCH('[13]Design Fee'!HZ$8,'ST | Drawing List'!$K$1:$AT$1,0)),1)</f>
        <v>0</v>
      </c>
      <c r="IA64" s="245"/>
      <c r="IB64" s="238">
        <f>COUNTIFS('ST | Drawing List'!$H:$H,$B64,INDEX('ST | Drawing List'!$K:$AT,,MATCH('[13]Design Fee'!IB$8,'ST | Drawing List'!$K$1:$AT$1,0)),1)</f>
        <v>0</v>
      </c>
      <c r="IC64" s="238">
        <f>COUNTIFS('ST | Drawing List'!$H:$H,$B64,INDEX('ST | Drawing List'!$K:$AT,,MATCH('[13]Design Fee'!IC$8,'ST | Drawing List'!$K$1:$AT$1,0)),1)</f>
        <v>0</v>
      </c>
      <c r="ID64" s="238">
        <f>COUNTIFS('ST | Drawing List'!$H:$H,$B64,INDEX('ST | Drawing List'!$K:$AT,,MATCH('[13]Design Fee'!ID$8,'ST | Drawing List'!$K$1:$AT$1,0)),1)</f>
        <v>0</v>
      </c>
      <c r="IE64" s="238">
        <f>COUNTIFS('ST | Drawing List'!$H:$H,$B64,INDEX('ST | Drawing List'!$K:$AT,,MATCH('[13]Design Fee'!IE$8,'ST | Drawing List'!$K$1:$AT$1,0)),1)</f>
        <v>0</v>
      </c>
      <c r="IF64" s="238">
        <f>COUNTIFS('ST | Drawing List'!$H:$H,$B64,INDEX('ST | Drawing List'!$K:$AT,,MATCH('[13]Design Fee'!IF$8,'ST | Drawing List'!$K$1:$AT$1,0)),1)</f>
        <v>0</v>
      </c>
      <c r="IG64" s="245"/>
      <c r="IH64" s="245"/>
      <c r="II64" s="286">
        <v>0.15</v>
      </c>
      <c r="IJ64" s="269"/>
      <c r="IK64" s="302">
        <f t="shared" si="812"/>
        <v>8.5739999999999997E-2</v>
      </c>
      <c r="IL64" s="302">
        <f t="shared" si="589"/>
        <v>0</v>
      </c>
      <c r="IM64" s="303">
        <f t="shared" si="699"/>
        <v>0</v>
      </c>
      <c r="IN64" s="304">
        <f t="shared" si="700"/>
        <v>8.5739999999999997E-2</v>
      </c>
      <c r="IO64" s="304">
        <f t="shared" si="701"/>
        <v>0</v>
      </c>
      <c r="IP64" s="304">
        <f t="shared" si="702"/>
        <v>0</v>
      </c>
      <c r="IQ64" s="304">
        <f t="shared" si="703"/>
        <v>0</v>
      </c>
      <c r="IR64" s="304">
        <f t="shared" si="704"/>
        <v>8.5739999999999997E-2</v>
      </c>
      <c r="IS64" s="305"/>
      <c r="IT64" s="304">
        <f t="shared" si="705"/>
        <v>0</v>
      </c>
      <c r="IU64" s="304">
        <f t="shared" si="706"/>
        <v>0</v>
      </c>
      <c r="IV64" s="304">
        <f t="shared" si="707"/>
        <v>0</v>
      </c>
      <c r="IW64" s="304">
        <f t="shared" si="708"/>
        <v>0</v>
      </c>
      <c r="IX64" s="304">
        <f t="shared" si="709"/>
        <v>0</v>
      </c>
      <c r="IY64" s="230"/>
      <c r="IZ64" s="367">
        <f t="shared" si="710"/>
        <v>0</v>
      </c>
      <c r="JA64" s="367">
        <f t="shared" si="711"/>
        <v>1</v>
      </c>
      <c r="JB64" s="367">
        <f t="shared" si="813"/>
        <v>0</v>
      </c>
      <c r="JC64" s="275"/>
      <c r="JD64" s="363">
        <f>COUNTIF('MEP | Drawing List'!$H:$H,$B64)</f>
        <v>6</v>
      </c>
      <c r="JE64" s="238">
        <f>COUNTIFS('MEP | Drawing List'!$H:$H,$B64,INDEX('MEP | Drawing List'!$A:$AU,,MATCH('[13]Design Fee'!JE$8,'MEP | Drawing List'!$A$1:$AU$1,0)),1)</f>
        <v>0</v>
      </c>
      <c r="JF64" s="238">
        <f>COUNTIFS('MEP | Drawing List'!$H:$H,$B64,INDEX('MEP | Drawing List'!$K:$AU,,MATCH('[13]Design Fee'!JF$8,'MEP | Drawing List'!$K$1:$AU$1,0)),1)</f>
        <v>6</v>
      </c>
      <c r="JG64" s="238">
        <f>COUNTIFS('MEP | Drawing List'!$H:$H,$B64,INDEX('MEP | Drawing List'!$K:$AU,,MATCH('[13]Design Fee'!JG$8,'MEP | Drawing List'!$K$1:$AU$1,0)),1)</f>
        <v>0</v>
      </c>
      <c r="JH64" s="238">
        <f>COUNTIFS('MEP | Drawing List'!$H:$H,$B64,INDEX('MEP | Drawing List'!$K:$AU,,MATCH('[13]Design Fee'!JH$8,'MEP | Drawing List'!$K$1:$AU$1,0)),1)</f>
        <v>0</v>
      </c>
      <c r="JI64" s="238">
        <f>COUNTIFS('MEP | Drawing List'!$H:$H,$B64,INDEX('MEP | Drawing List'!$K:$AU,,MATCH('[13]Design Fee'!JI$8,'MEP | Drawing List'!$K$1:$AU$1,0)),1)</f>
        <v>0</v>
      </c>
      <c r="JJ64" s="238">
        <f>COUNTIFS('MEP | Drawing List'!$H:$H,$B64,INDEX('MEP | Drawing List'!$K:$AU,,MATCH('[13]Design Fee'!JJ$8,'MEP | Drawing List'!$K$1:$AU$1,0)),1)</f>
        <v>6</v>
      </c>
      <c r="JK64" s="245"/>
      <c r="JL64" s="238">
        <f>COUNTIFS('MEP | Drawing List'!$H:$H,$B64,INDEX('MEP | Drawing List'!$K:$AU,,MATCH('[13]Design Fee'!JL$8,'MEP | Drawing List'!$K$1:$AU$1,0)),1)</f>
        <v>0</v>
      </c>
      <c r="JM64" s="238">
        <f>COUNTIFS('MEP | Drawing List'!$H:$H,$B64,INDEX('MEP | Drawing List'!$K:$AU,,MATCH('[13]Design Fee'!JM$8,'MEP | Drawing List'!$K$1:$AU$1,0)),1)</f>
        <v>0</v>
      </c>
      <c r="JN64" s="238">
        <f>COUNTIFS('MEP | Drawing List'!$H:$H,$B64,INDEX('MEP | Drawing List'!$K:$AU,,MATCH('[13]Design Fee'!JN$8,'MEP | Drawing List'!$K$1:$AU$1,0)),1)</f>
        <v>0</v>
      </c>
      <c r="JO64" s="238">
        <f>COUNTIFS('MEP | Drawing List'!$H:$H,$B64,INDEX('MEP | Drawing List'!$K:$AU,,MATCH('[13]Design Fee'!JO$8,'MEP | Drawing List'!$K$1:$AU$1,0)),1)</f>
        <v>0</v>
      </c>
      <c r="JP64" s="238">
        <f>COUNTIFS('MEP | Drawing List'!$H:$H,$B64,INDEX('MEP | Drawing List'!$K:$AU,,MATCH('[13]Design Fee'!JP$8,'MEP | Drawing List'!$K$1:$AU$1,0)),1)</f>
        <v>0</v>
      </c>
      <c r="JQ64" s="254"/>
      <c r="JR64" s="303"/>
      <c r="JS64" s="304">
        <f t="shared" si="712"/>
        <v>0</v>
      </c>
      <c r="JT64" s="304">
        <f t="shared" si="713"/>
        <v>0</v>
      </c>
      <c r="JU64" s="304">
        <f t="shared" si="714"/>
        <v>0</v>
      </c>
      <c r="JV64" s="304">
        <f t="shared" si="715"/>
        <v>0</v>
      </c>
      <c r="JW64" s="304">
        <f t="shared" si="716"/>
        <v>0</v>
      </c>
      <c r="JX64" s="305"/>
      <c r="JY64" s="304">
        <f t="shared" si="717"/>
        <v>0</v>
      </c>
      <c r="JZ64" s="304">
        <f t="shared" si="718"/>
        <v>0</v>
      </c>
      <c r="KA64" s="304">
        <f t="shared" si="719"/>
        <v>0</v>
      </c>
      <c r="KB64" s="304">
        <f t="shared" si="720"/>
        <v>0</v>
      </c>
      <c r="KC64" s="304">
        <f t="shared" si="721"/>
        <v>0</v>
      </c>
      <c r="KD64" s="230"/>
      <c r="KE64" s="367">
        <f t="shared" si="722"/>
        <v>0</v>
      </c>
      <c r="KF64" s="367">
        <f t="shared" si="723"/>
        <v>0</v>
      </c>
      <c r="KG64" s="367">
        <f t="shared" si="814"/>
        <v>0</v>
      </c>
      <c r="KH64" s="275"/>
      <c r="KI64" s="363">
        <f>COUNTIF('MEP | Drawing List'!$H:$H,$B64)</f>
        <v>6</v>
      </c>
      <c r="KJ64" s="238">
        <f>COUNTIFS('MEP | Drawing List'!$H:$H,$B64,INDEX('MEP | Drawing List'!$A:$AU,,MATCH('[13]Design Fee'!KJ$8,'MEP | Drawing List'!$A$1:$AU$1,0)),1)</f>
        <v>0</v>
      </c>
      <c r="KK64" s="238">
        <f>COUNTIFS('MEP | Drawing List'!$H:$H,$B64,INDEX('MEP | Drawing List'!$K:$AU,,MATCH('[13]Design Fee'!KK$8,'MEP | Drawing List'!$K$1:$AU$1,0)),1)</f>
        <v>0</v>
      </c>
      <c r="KL64" s="238">
        <f>COUNTIFS('MEP | Drawing List'!$H:$H,$B64,INDEX('MEP | Drawing List'!$K:$AU,,MATCH('[13]Design Fee'!KL$8,'MEP | Drawing List'!$K$1:$AU$1,0)),1)</f>
        <v>0</v>
      </c>
      <c r="KM64" s="238">
        <f>COUNTIFS('MEP | Drawing List'!$H:$H,$B64,INDEX('MEP | Drawing List'!$K:$AU,,MATCH('[13]Design Fee'!KM$8,'MEP | Drawing List'!$K$1:$AU$1,0)),1)</f>
        <v>0</v>
      </c>
      <c r="KN64" s="238">
        <f>COUNTIFS('MEP | Drawing List'!$H:$H,$B64,INDEX('MEP | Drawing List'!$K:$AU,,MATCH('[13]Design Fee'!KN$8,'MEP | Drawing List'!$K$1:$AU$1,0)),1)</f>
        <v>0</v>
      </c>
      <c r="KO64" s="238">
        <f>COUNTIFS('MEP | Drawing List'!$H:$H,$B64,INDEX('MEP | Drawing List'!$K:$AU,,MATCH('[13]Design Fee'!KO$8,'MEP | Drawing List'!$K$1:$AU$1,0)),1)</f>
        <v>0</v>
      </c>
      <c r="KP64" s="245"/>
      <c r="KQ64" s="238">
        <f>COUNTIFS('MEP | Drawing List'!$H:$H,$B64,INDEX('MEP | Drawing List'!$K:$AU,,MATCH('[13]Design Fee'!KQ$8,'MEP | Drawing List'!$K$1:$AU$1,0)),1)</f>
        <v>0</v>
      </c>
      <c r="KR64" s="238">
        <f>COUNTIFS('MEP | Drawing List'!$H:$H,$B64,INDEX('MEP | Drawing List'!$K:$AU,,MATCH('[13]Design Fee'!KR$8,'MEP | Drawing List'!$K$1:$AU$1,0)),1)</f>
        <v>0</v>
      </c>
      <c r="KS64" s="238">
        <f>COUNTIFS('MEP | Drawing List'!$H:$H,$B64,INDEX('MEP | Drawing List'!$K:$AU,,MATCH('[13]Design Fee'!KS$8,'MEP | Drawing List'!$K$1:$AU$1,0)),1)</f>
        <v>0</v>
      </c>
      <c r="KT64" s="238">
        <f>COUNTIFS('MEP | Drawing List'!$H:$H,$B64,INDEX('MEP | Drawing List'!$K:$AU,,MATCH('[13]Design Fee'!KT$8,'MEP | Drawing List'!$K$1:$AU$1,0)),1)</f>
        <v>0</v>
      </c>
      <c r="KU64" s="238">
        <f>COUNTIFS('MEP | Drawing List'!$H:$H,$B64,INDEX('MEP | Drawing List'!$K:$AU,,MATCH('[13]Design Fee'!KU$8,'MEP | Drawing List'!$K$1:$AU$1,0)),1)</f>
        <v>0</v>
      </c>
      <c r="KV64" s="245"/>
      <c r="KW64" s="303"/>
      <c r="KX64" s="304">
        <f t="shared" si="724"/>
        <v>0</v>
      </c>
      <c r="KY64" s="304">
        <f t="shared" si="725"/>
        <v>0</v>
      </c>
      <c r="KZ64" s="304">
        <f t="shared" si="726"/>
        <v>0</v>
      </c>
      <c r="LA64" s="304">
        <f t="shared" si="727"/>
        <v>0</v>
      </c>
      <c r="LB64" s="304">
        <f t="shared" si="728"/>
        <v>0</v>
      </c>
      <c r="LC64" s="305"/>
      <c r="LD64" s="304">
        <f t="shared" si="729"/>
        <v>0</v>
      </c>
      <c r="LE64" s="304">
        <f t="shared" si="730"/>
        <v>0</v>
      </c>
      <c r="LF64" s="304">
        <f t="shared" si="731"/>
        <v>0</v>
      </c>
      <c r="LG64" s="304">
        <f t="shared" si="732"/>
        <v>0</v>
      </c>
      <c r="LH64" s="304">
        <f t="shared" si="733"/>
        <v>0</v>
      </c>
      <c r="LI64" s="230"/>
      <c r="LJ64" s="367">
        <f t="shared" si="734"/>
        <v>0</v>
      </c>
      <c r="LK64" s="367">
        <f t="shared" si="735"/>
        <v>0</v>
      </c>
      <c r="LL64" s="367">
        <f t="shared" si="815"/>
        <v>0</v>
      </c>
      <c r="LM64" s="275"/>
      <c r="LN64" s="363">
        <f>COUNTIF('MEP | Drawing List'!$H:$H,$B64)</f>
        <v>6</v>
      </c>
      <c r="LO64" s="238">
        <f>COUNTIFS('MEP | Drawing List'!$H:$H,$B64,INDEX('MEP | Drawing List'!$A:$AU,,MATCH('[13]Design Fee'!LO$8,'MEP | Drawing List'!$A$1:$AU$1,0)),1)</f>
        <v>0</v>
      </c>
      <c r="LP64" s="238">
        <f>COUNTIFS('MEP | Drawing List'!$H:$H,$B64,INDEX('MEP | Drawing List'!$K:$AU,,MATCH('[13]Design Fee'!LP$8,'MEP | Drawing List'!$K$1:$AU$1,0)),1)</f>
        <v>0</v>
      </c>
      <c r="LQ64" s="238">
        <f>COUNTIFS('MEP | Drawing List'!$H:$H,$B64,INDEX('MEP | Drawing List'!$K:$AU,,MATCH('[13]Design Fee'!LQ$8,'MEP | Drawing List'!$K$1:$AU$1,0)),1)</f>
        <v>0</v>
      </c>
      <c r="LR64" s="238">
        <f>COUNTIFS('MEP | Drawing List'!$H:$H,$B64,INDEX('MEP | Drawing List'!$K:$AU,,MATCH('[13]Design Fee'!LR$8,'MEP | Drawing List'!$K$1:$AU$1,0)),1)</f>
        <v>0</v>
      </c>
      <c r="LS64" s="238">
        <f>COUNTIFS('MEP | Drawing List'!$H:$H,$B64,INDEX('MEP | Drawing List'!$K:$AU,,MATCH('[13]Design Fee'!LS$8,'MEP | Drawing List'!$K$1:$AU$1,0)),1)</f>
        <v>0</v>
      </c>
      <c r="LT64" s="238">
        <f>COUNTIFS('MEP | Drawing List'!$H:$H,$B64,INDEX('MEP | Drawing List'!$K:$AU,,MATCH('[13]Design Fee'!LT$8,'MEP | Drawing List'!$K$1:$AU$1,0)),1)</f>
        <v>0</v>
      </c>
      <c r="LU64" s="245"/>
      <c r="LV64" s="238">
        <f>COUNTIFS('MEP | Drawing List'!$H:$H,$B64,INDEX('MEP | Drawing List'!$K:$AU,,MATCH('[13]Design Fee'!LV$8,'MEP | Drawing List'!$K$1:$AU$1,0)),1)</f>
        <v>0</v>
      </c>
      <c r="LW64" s="238">
        <f>COUNTIFS('MEP | Drawing List'!$H:$H,$B64,INDEX('MEP | Drawing List'!$K:$AU,,MATCH('[13]Design Fee'!LW$8,'MEP | Drawing List'!$K$1:$AU$1,0)),1)</f>
        <v>0</v>
      </c>
      <c r="LX64" s="238">
        <f>COUNTIFS('MEP | Drawing List'!$H:$H,$B64,INDEX('MEP | Drawing List'!$K:$AU,,MATCH('[13]Design Fee'!LX$8,'MEP | Drawing List'!$K$1:$AU$1,0)),1)</f>
        <v>0</v>
      </c>
      <c r="LY64" s="238">
        <f>COUNTIFS('MEP | Drawing List'!$H:$H,$B64,INDEX('MEP | Drawing List'!$K:$AU,,MATCH('[13]Design Fee'!LY$8,'MEP | Drawing List'!$K$1:$AU$1,0)),1)</f>
        <v>0</v>
      </c>
      <c r="LZ64" s="238">
        <f>COUNTIFS('MEP | Drawing List'!$H:$H,$B64,INDEX('MEP | Drawing List'!$K:$AU,,MATCH('[13]Design Fee'!LZ$8,'MEP | Drawing List'!$K$1:$AU$1,0)),1)</f>
        <v>0</v>
      </c>
      <c r="MA64" s="245"/>
      <c r="MB64" s="245"/>
      <c r="MC64" s="286">
        <v>0</v>
      </c>
      <c r="MD64" s="269"/>
      <c r="ME64" s="302"/>
      <c r="MF64" s="302">
        <f t="shared" si="602"/>
        <v>0</v>
      </c>
      <c r="MG64" s="303">
        <f t="shared" si="736"/>
        <v>0</v>
      </c>
      <c r="MH64" s="304">
        <f t="shared" si="737"/>
        <v>0</v>
      </c>
      <c r="MI64" s="304">
        <f t="shared" si="738"/>
        <v>0</v>
      </c>
      <c r="MJ64" s="304">
        <f t="shared" si="739"/>
        <v>0</v>
      </c>
      <c r="MK64" s="304">
        <f t="shared" si="740"/>
        <v>0</v>
      </c>
      <c r="ML64" s="304">
        <f t="shared" si="741"/>
        <v>0</v>
      </c>
      <c r="MM64" s="305"/>
      <c r="MN64" s="304">
        <f t="shared" si="742"/>
        <v>0</v>
      </c>
      <c r="MO64" s="304">
        <f t="shared" si="743"/>
        <v>0</v>
      </c>
      <c r="MP64" s="304">
        <f t="shared" si="744"/>
        <v>0</v>
      </c>
      <c r="MQ64" s="304">
        <f t="shared" si="745"/>
        <v>0</v>
      </c>
      <c r="MR64" s="304">
        <f t="shared" si="746"/>
        <v>0</v>
      </c>
      <c r="MS64" s="230"/>
      <c r="MT64" s="367">
        <f t="shared" si="747"/>
        <v>0</v>
      </c>
      <c r="MU64" s="367">
        <f t="shared" si="748"/>
        <v>0</v>
      </c>
      <c r="MV64" s="367">
        <f t="shared" si="749"/>
        <v>0</v>
      </c>
      <c r="MW64" s="275"/>
      <c r="MX64" s="363">
        <f>COUNTIF('LS | Drawing List'!$H:$H,$B64)</f>
        <v>0</v>
      </c>
      <c r="MY64" s="238">
        <f>COUNTIFS('LS | Drawing List'!$H:$H,$B64,INDEX('LS | Drawing List'!$A:$AT,,MATCH('Design Fee'!MY$8,'LS | Drawing List'!$A$1:$AT$1,0)),1)</f>
        <v>0</v>
      </c>
      <c r="MZ64" s="238">
        <f>COUNTIFS('LS | Drawing List'!$H:$H,$B64,INDEX('LS | Drawing List'!$K:$AT,,MATCH('Design Fee'!MZ$8,'LS | Drawing List'!$K$1:$AT$1,0)),1)</f>
        <v>0</v>
      </c>
      <c r="NA64" s="238">
        <f>COUNTIFS('LS | Drawing List'!$H:$H,$B64,INDEX('LS | Drawing List'!$K:$AT,,MATCH('Design Fee'!NA$8,'LS | Drawing List'!$K$1:$AT$1,0)),1)</f>
        <v>0</v>
      </c>
      <c r="NB64" s="238">
        <f>COUNTIFS('LS | Drawing List'!$H:$H,$B64,INDEX('LS | Drawing List'!$K:$AT,,MATCH('Design Fee'!NB$8,'LS | Drawing List'!$K$1:$AT$1,0)),1)</f>
        <v>0</v>
      </c>
      <c r="NC64" s="238">
        <f>COUNTIFS('LS | Drawing List'!$H:$H,$B64,INDEX('LS | Drawing List'!$K:$AT,,MATCH('Design Fee'!NC$8,'LS | Drawing List'!$K$1:$AT$1,0)),1)</f>
        <v>0</v>
      </c>
      <c r="ND64" s="238">
        <f>COUNTIFS('LS | Drawing List'!$H:$H,$B64,INDEX('LS | Drawing List'!$K:$AT,,MATCH('Design Fee'!ND$8,'LS | Drawing List'!$K$1:$AT$1,0)),1)</f>
        <v>0</v>
      </c>
      <c r="NE64" s="245"/>
      <c r="NF64" s="238">
        <f>COUNTIFS('LS | Drawing List'!$H:$H,$B64,INDEX('LS | Drawing List'!$K:$AT,,MATCH('Design Fee'!NF$8,'LS | Drawing List'!$K$1:$AT$1,0)),1)</f>
        <v>0</v>
      </c>
      <c r="NG64" s="238">
        <f>COUNTIFS('LS | Drawing List'!$H:$H,$B64,INDEX('LS | Drawing List'!$K:$AT,,MATCH('Design Fee'!NG$8,'LS | Drawing List'!$K$1:$AT$1,0)),1)</f>
        <v>0</v>
      </c>
      <c r="NH64" s="238">
        <f>COUNTIFS('LS | Drawing List'!$H:$H,$B64,INDEX('LS | Drawing List'!$K:$AT,,MATCH('Design Fee'!NH$8,'LS | Drawing List'!$K$1:$AT$1,0)),1)</f>
        <v>0</v>
      </c>
      <c r="NI64" s="238">
        <f>COUNTIFS('LS | Drawing List'!$H:$H,$B64,INDEX('LS | Drawing List'!$K:$AT,,MATCH('Design Fee'!NI$8,'LS | Drawing List'!$K$1:$AT$1,0)),1)</f>
        <v>0</v>
      </c>
      <c r="NJ64" s="238">
        <f>COUNTIFS('LS | Drawing List'!$H:$H,$B64,INDEX('LS | Drawing List'!$K:$AT,,MATCH('Design Fee'!NJ$8,'LS | Drawing List'!$K$1:$AT$1,0)),1)</f>
        <v>0</v>
      </c>
      <c r="NK64" s="254"/>
      <c r="NL64" s="303">
        <f t="shared" si="750"/>
        <v>0</v>
      </c>
      <c r="NM64" s="304">
        <f t="shared" si="751"/>
        <v>0</v>
      </c>
      <c r="NN64" s="304">
        <f t="shared" si="752"/>
        <v>0</v>
      </c>
      <c r="NO64" s="304">
        <f t="shared" si="753"/>
        <v>0</v>
      </c>
      <c r="NP64" s="304">
        <f t="shared" si="754"/>
        <v>0</v>
      </c>
      <c r="NQ64" s="304">
        <f t="shared" si="755"/>
        <v>0</v>
      </c>
      <c r="NR64" s="305"/>
      <c r="NS64" s="304">
        <f t="shared" si="756"/>
        <v>0</v>
      </c>
      <c r="NT64" s="304">
        <f t="shared" si="757"/>
        <v>0</v>
      </c>
      <c r="NU64" s="304">
        <f t="shared" si="758"/>
        <v>0</v>
      </c>
      <c r="NV64" s="304">
        <f t="shared" si="759"/>
        <v>0</v>
      </c>
      <c r="NW64" s="304">
        <f t="shared" si="760"/>
        <v>0</v>
      </c>
      <c r="NX64" s="230"/>
      <c r="NY64" s="367">
        <f t="shared" si="761"/>
        <v>0</v>
      </c>
      <c r="NZ64" s="367">
        <f t="shared" si="762"/>
        <v>0</v>
      </c>
      <c r="OA64" s="367">
        <f t="shared" si="816"/>
        <v>0</v>
      </c>
      <c r="OB64" s="275"/>
      <c r="OC64" s="363">
        <f>COUNTIF('LS | Drawing List'!$H:$H,$B64)</f>
        <v>0</v>
      </c>
      <c r="OD64" s="238">
        <f>COUNTIFS('LS | Drawing List'!$H:$H,$B64,INDEX('LS | Drawing List'!$A:$AT,,MATCH('Design Fee'!OD$8,'LS | Drawing List'!$A$1:$AT$1,0)),1)</f>
        <v>0</v>
      </c>
      <c r="OE64" s="238">
        <f>COUNTIFS('LS | Drawing List'!$H:$H,$B64,INDEX('LS | Drawing List'!$K:$AT,,MATCH('Design Fee'!OE$8,'LS | Drawing List'!$K$1:$AT$1,0)),1)</f>
        <v>0</v>
      </c>
      <c r="OF64" s="238">
        <f>COUNTIFS('LS | Drawing List'!$H:$H,$B64,INDEX('LS | Drawing List'!$K:$AT,,MATCH('Design Fee'!OF$8,'LS | Drawing List'!$K$1:$AT$1,0)),1)</f>
        <v>0</v>
      </c>
      <c r="OG64" s="238">
        <f>COUNTIFS('LS | Drawing List'!$H:$H,$B64,INDEX('LS | Drawing List'!$K:$AT,,MATCH('Design Fee'!OG$8,'LS | Drawing List'!$K$1:$AT$1,0)),1)</f>
        <v>0</v>
      </c>
      <c r="OH64" s="238">
        <f>COUNTIFS('LS | Drawing List'!$H:$H,$B64,INDEX('LS | Drawing List'!$K:$AT,,MATCH('Design Fee'!OH$8,'LS | Drawing List'!$K$1:$AT$1,0)),1)</f>
        <v>0</v>
      </c>
      <c r="OI64" s="238">
        <f>COUNTIFS('LS | Drawing List'!$H:$H,$B64,INDEX('LS | Drawing List'!$K:$AT,,MATCH('Design Fee'!OI$8,'LS | Drawing List'!$K$1:$AT$1,0)),1)</f>
        <v>0</v>
      </c>
      <c r="OJ64" s="245"/>
      <c r="OK64" s="238">
        <f>COUNTIFS('LS | Drawing List'!$H:$H,$B64,INDEX('LS | Drawing List'!$K:$AT,,MATCH('Design Fee'!OK$8,'LS | Drawing List'!$K$1:$AT$1,0)),1)</f>
        <v>0</v>
      </c>
      <c r="OL64" s="238">
        <f>COUNTIFS('LS | Drawing List'!$H:$H,$B64,INDEX('LS | Drawing List'!$K:$AT,,MATCH('Design Fee'!OL$8,'LS | Drawing List'!$K$1:$AT$1,0)),1)</f>
        <v>0</v>
      </c>
      <c r="OM64" s="238">
        <f>COUNTIFS('LS | Drawing List'!$H:$H,$B64,INDEX('LS | Drawing List'!$K:$AT,,MATCH('Design Fee'!OM$8,'LS | Drawing List'!$K$1:$AT$1,0)),1)</f>
        <v>0</v>
      </c>
      <c r="ON64" s="238">
        <f>COUNTIFS('LS | Drawing List'!$H:$H,$B64,INDEX('LS | Drawing List'!$K:$AT,,MATCH('Design Fee'!ON$8,'LS | Drawing List'!$K$1:$AT$1,0)),1)</f>
        <v>0</v>
      </c>
      <c r="OO64" s="238">
        <f>COUNTIFS('LS | Drawing List'!$H:$H,$B64,INDEX('LS | Drawing List'!$K:$AT,,MATCH('Design Fee'!OO$8,'LS | Drawing List'!$K$1:$AT$1,0)),1)</f>
        <v>0</v>
      </c>
      <c r="OP64" s="245"/>
      <c r="OQ64" s="303">
        <f t="shared" si="763"/>
        <v>0</v>
      </c>
      <c r="OR64" s="304">
        <f t="shared" si="764"/>
        <v>0</v>
      </c>
      <c r="OS64" s="304">
        <f t="shared" si="765"/>
        <v>0</v>
      </c>
      <c r="OT64" s="304">
        <f t="shared" si="766"/>
        <v>0</v>
      </c>
      <c r="OU64" s="304">
        <f t="shared" si="767"/>
        <v>0</v>
      </c>
      <c r="OV64" s="304">
        <f t="shared" si="768"/>
        <v>0</v>
      </c>
      <c r="OW64" s="305"/>
      <c r="OX64" s="304">
        <f t="shared" si="769"/>
        <v>0</v>
      </c>
      <c r="OY64" s="304">
        <f t="shared" si="770"/>
        <v>0</v>
      </c>
      <c r="OZ64" s="304">
        <f t="shared" si="771"/>
        <v>0</v>
      </c>
      <c r="PA64" s="304">
        <f t="shared" si="772"/>
        <v>0</v>
      </c>
      <c r="PB64" s="304">
        <f t="shared" si="773"/>
        <v>0</v>
      </c>
      <c r="PC64" s="230"/>
      <c r="PD64" s="367">
        <f t="shared" si="774"/>
        <v>0</v>
      </c>
      <c r="PE64" s="367">
        <f t="shared" si="775"/>
        <v>0</v>
      </c>
      <c r="PF64" s="367">
        <f t="shared" si="817"/>
        <v>0</v>
      </c>
      <c r="PG64" s="275"/>
      <c r="PH64" s="363">
        <f>COUNTIF('LS | Drawing List'!$H:$H,$B64)</f>
        <v>0</v>
      </c>
      <c r="PI64" s="238">
        <f>COUNTIFS('LS | Drawing List'!$H:$H,$B64,INDEX('LS | Drawing List'!$A:$AT,,MATCH('Design Fee'!PI$8,'LS | Drawing List'!$A$1:$AT$1,0)),1)</f>
        <v>0</v>
      </c>
      <c r="PJ64" s="238">
        <f>COUNTIFS('LS | Drawing List'!$H:$H,$B64,INDEX('LS | Drawing List'!$K:$AT,,MATCH('Design Fee'!PJ$8,'LS | Drawing List'!$K$1:$AT$1,0)),1)</f>
        <v>0</v>
      </c>
      <c r="PK64" s="238">
        <f>COUNTIFS('LS | Drawing List'!$H:$H,$B64,INDEX('LS | Drawing List'!$K:$AT,,MATCH('Design Fee'!PK$8,'LS | Drawing List'!$K$1:$AT$1,0)),1)</f>
        <v>0</v>
      </c>
      <c r="PL64" s="238">
        <f>COUNTIFS('LS | Drawing List'!$H:$H,$B64,INDEX('LS | Drawing List'!$K:$AT,,MATCH('Design Fee'!PL$8,'LS | Drawing List'!$K$1:$AT$1,0)),1)</f>
        <v>0</v>
      </c>
      <c r="PM64" s="238">
        <f>COUNTIFS('LS | Drawing List'!$H:$H,$B64,INDEX('LS | Drawing List'!$K:$AT,,MATCH('Design Fee'!PM$8,'LS | Drawing List'!$K$1:$AT$1,0)),1)</f>
        <v>0</v>
      </c>
      <c r="PN64" s="238">
        <f>COUNTIFS('LS | Drawing List'!$H:$H,$B64,INDEX('LS | Drawing List'!$K:$AT,,MATCH('Design Fee'!PN$8,'LS | Drawing List'!$K$1:$AT$1,0)),1)</f>
        <v>0</v>
      </c>
      <c r="PO64" s="245"/>
      <c r="PP64" s="238">
        <f>COUNTIFS('LS | Drawing List'!$H:$H,$B64,INDEX('LS | Drawing List'!$K:$AT,,MATCH('Design Fee'!PP$8,'LS | Drawing List'!$K$1:$AT$1,0)),1)</f>
        <v>0</v>
      </c>
      <c r="PQ64" s="238">
        <f>COUNTIFS('LS | Drawing List'!$H:$H,$B64,INDEX('LS | Drawing List'!$K:$AT,,MATCH('Design Fee'!PQ$8,'LS | Drawing List'!$K$1:$AT$1,0)),1)</f>
        <v>0</v>
      </c>
      <c r="PR64" s="238">
        <f>COUNTIFS('LS | Drawing List'!$H:$H,$B64,INDEX('LS | Drawing List'!$K:$AT,,MATCH('Design Fee'!PR$8,'LS | Drawing List'!$K$1:$AT$1,0)),1)</f>
        <v>0</v>
      </c>
      <c r="PS64" s="238">
        <f>COUNTIFS('LS | Drawing List'!$H:$H,$B64,INDEX('LS | Drawing List'!$K:$AT,,MATCH('Design Fee'!PS$8,'LS | Drawing List'!$K$1:$AT$1,0)),1)</f>
        <v>0</v>
      </c>
      <c r="PT64" s="238">
        <f>COUNTIFS('LS | Drawing List'!$H:$H,$B64,INDEX('LS | Drawing List'!$K:$AT,,MATCH('Design Fee'!PT$8,'LS | Drawing List'!$K$1:$AT$1,0)),1)</f>
        <v>0</v>
      </c>
      <c r="PU64" s="245"/>
      <c r="PV64" s="286"/>
    </row>
    <row r="65" spans="2:438" ht="11.85" customHeight="1" outlineLevel="2">
      <c r="B65" s="579" t="s">
        <v>193</v>
      </c>
      <c r="C65" s="332" t="s">
        <v>71</v>
      </c>
      <c r="E65" s="302">
        <f t="shared" si="533"/>
        <v>0.72490450000000017</v>
      </c>
      <c r="F65" s="302">
        <f t="shared" si="534"/>
        <v>0</v>
      </c>
      <c r="G65" s="303">
        <f t="shared" si="615"/>
        <v>0.72490450000000017</v>
      </c>
      <c r="H65" s="302">
        <f t="shared" si="776"/>
        <v>0</v>
      </c>
      <c r="I65" s="302">
        <f t="shared" si="616"/>
        <v>0.72490450000000017</v>
      </c>
      <c r="J65" s="303">
        <f t="shared" si="617"/>
        <v>0</v>
      </c>
      <c r="K65" s="303">
        <f t="shared" si="618"/>
        <v>0.24096250000000002</v>
      </c>
      <c r="L65" s="302">
        <f t="shared" si="619"/>
        <v>0</v>
      </c>
      <c r="M65" s="302">
        <f t="shared" si="620"/>
        <v>0.48394200000000004</v>
      </c>
      <c r="N65" s="305"/>
      <c r="O65" s="302">
        <f t="shared" si="621"/>
        <v>0</v>
      </c>
      <c r="P65" s="302">
        <f t="shared" si="622"/>
        <v>0</v>
      </c>
      <c r="Q65" s="302">
        <f t="shared" si="623"/>
        <v>0</v>
      </c>
      <c r="R65" s="302">
        <f t="shared" si="624"/>
        <v>0</v>
      </c>
      <c r="S65" s="302">
        <f t="shared" si="625"/>
        <v>0</v>
      </c>
      <c r="T65" s="216"/>
      <c r="U65" s="302">
        <f t="shared" si="777"/>
        <v>0</v>
      </c>
      <c r="V65" s="302">
        <f t="shared" si="778"/>
        <v>0</v>
      </c>
      <c r="W65" s="302">
        <f t="shared" si="779"/>
        <v>0</v>
      </c>
      <c r="X65" s="302">
        <f t="shared" si="780"/>
        <v>0</v>
      </c>
      <c r="Y65" s="302">
        <f t="shared" si="781"/>
        <v>0</v>
      </c>
      <c r="Z65" s="302">
        <f t="shared" si="782"/>
        <v>0</v>
      </c>
      <c r="AA65" s="305"/>
      <c r="AB65" s="302">
        <f t="shared" si="783"/>
        <v>0</v>
      </c>
      <c r="AC65" s="302">
        <f t="shared" si="627"/>
        <v>0</v>
      </c>
      <c r="AD65" s="302">
        <f t="shared" si="628"/>
        <v>0</v>
      </c>
      <c r="AE65" s="302">
        <f t="shared" si="629"/>
        <v>0</v>
      </c>
      <c r="AF65" s="302">
        <f t="shared" si="630"/>
        <v>0</v>
      </c>
      <c r="AG65" s="365"/>
      <c r="AH65" s="302">
        <f t="shared" si="784"/>
        <v>0</v>
      </c>
      <c r="AI65" s="302">
        <f t="shared" si="785"/>
        <v>0</v>
      </c>
      <c r="AJ65" s="302">
        <f t="shared" si="786"/>
        <v>0</v>
      </c>
      <c r="AK65" s="302">
        <f t="shared" si="787"/>
        <v>0</v>
      </c>
      <c r="AL65" s="302">
        <f t="shared" si="788"/>
        <v>0</v>
      </c>
      <c r="AM65" s="302">
        <f t="shared" si="789"/>
        <v>0</v>
      </c>
      <c r="AN65" s="305"/>
      <c r="AO65" s="302">
        <f t="shared" si="790"/>
        <v>0</v>
      </c>
      <c r="AP65" s="302">
        <f t="shared" si="791"/>
        <v>0</v>
      </c>
      <c r="AQ65" s="302">
        <f t="shared" si="792"/>
        <v>0</v>
      </c>
      <c r="AR65" s="302">
        <f t="shared" si="793"/>
        <v>0</v>
      </c>
      <c r="AS65" s="302">
        <f t="shared" si="794"/>
        <v>0</v>
      </c>
      <c r="AT65" s="230"/>
      <c r="AU65" s="279">
        <v>2.5000000000000001E-2</v>
      </c>
      <c r="AV65" s="269"/>
      <c r="AW65" s="302">
        <f t="shared" si="795"/>
        <v>0.24096250000000002</v>
      </c>
      <c r="AX65" s="302">
        <f t="shared" si="633"/>
        <v>0</v>
      </c>
      <c r="AY65" s="303">
        <f t="shared" si="796"/>
        <v>0</v>
      </c>
      <c r="AZ65" s="304">
        <f t="shared" si="797"/>
        <v>0.24096250000000002</v>
      </c>
      <c r="BA65" s="304">
        <f t="shared" si="634"/>
        <v>0</v>
      </c>
      <c r="BB65" s="304">
        <f t="shared" si="635"/>
        <v>0.24096250000000002</v>
      </c>
      <c r="BC65" s="304">
        <f t="shared" si="636"/>
        <v>0</v>
      </c>
      <c r="BD65" s="304">
        <f t="shared" si="637"/>
        <v>0</v>
      </c>
      <c r="BE65" s="305"/>
      <c r="BF65" s="304">
        <f t="shared" si="638"/>
        <v>0</v>
      </c>
      <c r="BG65" s="304">
        <f t="shared" si="639"/>
        <v>0</v>
      </c>
      <c r="BH65" s="304">
        <f t="shared" si="798"/>
        <v>0</v>
      </c>
      <c r="BI65" s="304">
        <f t="shared" si="799"/>
        <v>0</v>
      </c>
      <c r="BJ65" s="304">
        <f t="shared" si="640"/>
        <v>0</v>
      </c>
      <c r="BK65" s="216"/>
      <c r="BL65" s="331">
        <f t="shared" si="641"/>
        <v>0</v>
      </c>
      <c r="BM65" s="331">
        <f t="shared" si="642"/>
        <v>1</v>
      </c>
      <c r="BN65" s="331">
        <f t="shared" si="643"/>
        <v>0</v>
      </c>
      <c r="BO65" s="275"/>
      <c r="BP65" s="436">
        <f>COUNTIF('AR | Drawing List'!$H:$H,$B65)</f>
        <v>3</v>
      </c>
      <c r="BQ65" s="437">
        <f>COUNTIFS('AR | Drawing List'!$H:$H,$B65,INDEX('AR | Drawing List'!$A:$AT,,MATCH('Design Fee'!BQ$8,'AR | Drawing List'!$A$1:$AT$1,0)),1)</f>
        <v>0</v>
      </c>
      <c r="BR65" s="437">
        <f>COUNTIFS('AR | Drawing List'!$H:$H,$B65,INDEX('AR | Drawing List'!$K:$AT,,MATCH('Design Fee'!BR$8,'AR | Drawing List'!$K$1:$AT$1,0)),1)</f>
        <v>3</v>
      </c>
      <c r="BS65" s="437">
        <f>COUNTIFS('AR | Drawing List'!$H:$H,$B65,INDEX('AR | Drawing List'!$K:$AT,,MATCH('Design Fee'!BS$8,'AR | Drawing List'!$K$1:$AT$1,0)),1)</f>
        <v>0</v>
      </c>
      <c r="BT65" s="437">
        <f>COUNTIFS('AR | Drawing List'!$H:$H,$B65,INDEX('AR | Drawing List'!$K:$AT,,MATCH('Design Fee'!BT$8,'AR | Drawing List'!$K$1:$AT$1,0)),1)</f>
        <v>3</v>
      </c>
      <c r="BU65" s="437">
        <f>COUNTIFS('AR | Drawing List'!$H:$H,$B65,INDEX('AR | Drawing List'!$K:$AT,,MATCH('Design Fee'!BU$8,'AR | Drawing List'!$K$1:$AT$1,0)),1)</f>
        <v>0</v>
      </c>
      <c r="BV65" s="437">
        <f>COUNTIFS('AR | Drawing List'!$H:$H,$B65,INDEX('AR | Drawing List'!$K:$AT,,MATCH('Design Fee'!BV$8,'AR | Drawing List'!$K$1:$AT$1,0)),1)</f>
        <v>0</v>
      </c>
      <c r="BW65" s="245"/>
      <c r="BX65" s="437">
        <f>COUNTIFS('AR | Drawing List'!$H:$H,$B65,INDEX('AR | Drawing List'!$K:$AT,,MATCH('Design Fee'!BX$8,'AR | Drawing List'!$K$1:$AT$1,0)),1)</f>
        <v>0</v>
      </c>
      <c r="BY65" s="437">
        <f>COUNTIFS('AR | Drawing List'!$H:$H,$B65,INDEX('AR | Drawing List'!$K:$AT,,MATCH('Design Fee'!BY$8,'AR | Drawing List'!$K$1:$AT$1,0)),1)</f>
        <v>0</v>
      </c>
      <c r="BZ65" s="437">
        <f>COUNTIFS('AR | Drawing List'!$H:$H,$B65,INDEX('AR | Drawing List'!$K:$AT,,MATCH('Design Fee'!BZ$8,'AR | Drawing List'!$K$1:$AT$1,0)),1)</f>
        <v>0</v>
      </c>
      <c r="CA65" s="437">
        <f>COUNTIFS('AR | Drawing List'!$H:$H,$B65,INDEX('AR | Drawing List'!$K:$AT,,MATCH('Design Fee'!CA$8,'AR | Drawing List'!$K$1:$AT$1,0)),1)</f>
        <v>0</v>
      </c>
      <c r="CB65" s="437">
        <f>COUNTIFS('AR | Drawing List'!$H:$H,$B65,INDEX('AR | Drawing List'!$K:$AT,,MATCH('Design Fee'!CB$8,'AR | Drawing List'!$K$1:$AT$1,0)),1)</f>
        <v>0</v>
      </c>
      <c r="CC65" s="307"/>
      <c r="CD65" s="365"/>
      <c r="CE65" s="366">
        <f t="shared" si="800"/>
        <v>0</v>
      </c>
      <c r="CF65" s="304">
        <f t="shared" si="644"/>
        <v>0</v>
      </c>
      <c r="CG65" s="366">
        <f t="shared" si="645"/>
        <v>0</v>
      </c>
      <c r="CH65" s="366">
        <f t="shared" si="646"/>
        <v>0</v>
      </c>
      <c r="CI65" s="366">
        <f t="shared" si="647"/>
        <v>0</v>
      </c>
      <c r="CJ65" s="291"/>
      <c r="CK65" s="366">
        <f t="shared" si="648"/>
        <v>0</v>
      </c>
      <c r="CL65" s="366">
        <f t="shared" si="649"/>
        <v>0</v>
      </c>
      <c r="CM65" s="366">
        <f t="shared" si="801"/>
        <v>0</v>
      </c>
      <c r="CN65" s="366">
        <f t="shared" si="802"/>
        <v>0</v>
      </c>
      <c r="CO65" s="366">
        <f t="shared" si="650"/>
        <v>0</v>
      </c>
      <c r="CP65" s="230"/>
      <c r="CQ65" s="331">
        <f t="shared" si="651"/>
        <v>0</v>
      </c>
      <c r="CR65" s="331">
        <f t="shared" si="652"/>
        <v>0</v>
      </c>
      <c r="CS65" s="331">
        <f t="shared" si="803"/>
        <v>0</v>
      </c>
      <c r="CT65" s="275"/>
      <c r="CU65" s="436">
        <f>COUNTIF('AR | Drawing List'!$H:$H,$B65)</f>
        <v>3</v>
      </c>
      <c r="CV65" s="437">
        <f>COUNTIFS('AR | Drawing List'!$H:$H,$B65,INDEX('AR | Drawing List'!$A:$AT,,MATCH('Design Fee'!CV$8,'AR | Drawing List'!$A$1:$AT$1,0)),"&gt;="&amp;"1")</f>
        <v>0</v>
      </c>
      <c r="CW65" s="437">
        <f>COUNTIFS('AR | Drawing List'!$H:$H,$B65,INDEX('AR | Drawing List'!$K:$AT,,MATCH('Design Fee'!CW$8,'AR | Drawing List'!$K$1:$AT$1,0)),1)</f>
        <v>0</v>
      </c>
      <c r="CX65" s="437">
        <f>COUNTIFS('AR | Drawing List'!$H:$H,$B65,INDEX('AR | Drawing List'!$K:$AT,,MATCH('Design Fee'!CX$8,'AR | Drawing List'!$K$1:$AT$1,0)),1)</f>
        <v>0</v>
      </c>
      <c r="CY65" s="437">
        <f>COUNTIFS('AR | Drawing List'!$H:$H,$B65,INDEX('AR | Drawing List'!$K:$AT,,MATCH('Design Fee'!CY$8,'AR | Drawing List'!$K$1:$AT$1,0)),1)</f>
        <v>0</v>
      </c>
      <c r="CZ65" s="437">
        <f>COUNTIFS('AR | Drawing List'!$H:$H,$B65,INDEX('AR | Drawing List'!$K:$AT,,MATCH('Design Fee'!CZ$8,'AR | Drawing List'!$K$1:$AT$1,0)),1)</f>
        <v>0</v>
      </c>
      <c r="DA65" s="437">
        <f>COUNTIFS('AR | Drawing List'!$H:$H,$B65,INDEX('AR | Drawing List'!$K:$AT,,MATCH('Design Fee'!DA$8,'AR | Drawing List'!$K$1:$AT$1,0)),1)</f>
        <v>0</v>
      </c>
      <c r="DB65" s="245"/>
      <c r="DC65" s="437">
        <f>COUNTIFS('AR | Drawing List'!$H:$H,$B65,INDEX('AR | Drawing List'!$K:$AT,,MATCH('Design Fee'!DC$8,'AR | Drawing List'!$K$1:$AT$1,0)),1)</f>
        <v>0</v>
      </c>
      <c r="DD65" s="437">
        <f>COUNTIFS('AR | Drawing List'!$H:$H,$B65,INDEX('AR | Drawing List'!$K:$AT,,MATCH('Design Fee'!DD$8,'AR | Drawing List'!$K$1:$AT$1,0)),1)</f>
        <v>0</v>
      </c>
      <c r="DE65" s="437">
        <f>COUNTIFS('AR | Drawing List'!$H:$H,$B65,INDEX('AR | Drawing List'!$K:$AT,,MATCH('Design Fee'!DE$8,'AR | Drawing List'!$K$1:$AT$1,0)),1)</f>
        <v>0</v>
      </c>
      <c r="DF65" s="437">
        <f>COUNTIFS('AR | Drawing List'!$H:$H,$B65,INDEX('AR | Drawing List'!$K:$AT,,MATCH('Design Fee'!DF$8,'AR | Drawing List'!$K$1:$AT$1,0)),1)</f>
        <v>0</v>
      </c>
      <c r="DG65" s="437">
        <f>COUNTIFS('AR | Drawing List'!$H:$H,$B65,INDEX('AR | Drawing List'!$K:$AT,,MATCH('Design Fee'!DG$8,'AR | Drawing List'!$K$1:$AT$1,0)),1)</f>
        <v>0</v>
      </c>
      <c r="DH65" s="245"/>
      <c r="DI65" s="365"/>
      <c r="DJ65" s="366">
        <f t="shared" si="804"/>
        <v>0</v>
      </c>
      <c r="DK65" s="366">
        <f t="shared" si="653"/>
        <v>0</v>
      </c>
      <c r="DL65" s="366">
        <f t="shared" si="654"/>
        <v>0</v>
      </c>
      <c r="DM65" s="366">
        <f t="shared" si="655"/>
        <v>0</v>
      </c>
      <c r="DN65" s="366">
        <f t="shared" si="656"/>
        <v>0</v>
      </c>
      <c r="DO65" s="291"/>
      <c r="DP65" s="366">
        <f t="shared" si="657"/>
        <v>0</v>
      </c>
      <c r="DQ65" s="366">
        <f t="shared" si="658"/>
        <v>0</v>
      </c>
      <c r="DR65" s="366">
        <f t="shared" si="805"/>
        <v>0</v>
      </c>
      <c r="DS65" s="366">
        <f t="shared" si="806"/>
        <v>0</v>
      </c>
      <c r="DT65" s="366">
        <f t="shared" si="659"/>
        <v>0</v>
      </c>
      <c r="DU65" s="230"/>
      <c r="DV65" s="331">
        <f t="shared" si="660"/>
        <v>0</v>
      </c>
      <c r="DW65" s="331">
        <f t="shared" si="661"/>
        <v>0</v>
      </c>
      <c r="DX65" s="331">
        <f t="shared" si="807"/>
        <v>0</v>
      </c>
      <c r="DY65" s="275"/>
      <c r="DZ65" s="436">
        <f>COUNTIF('AR | Drawing List'!$H:$H,$B65)</f>
        <v>3</v>
      </c>
      <c r="EA65" s="437">
        <f>COUNTIFS('AR | Drawing List'!$H:$H,$B65,INDEX('AR | Drawing List'!$A:$AT,,MATCH('Design Fee'!EA$8,'AR | Drawing List'!$A$1:$AT$1,0)),"&gt;="&amp;"1")</f>
        <v>0</v>
      </c>
      <c r="EB65" s="437">
        <f>COUNTIFS('AR | Drawing List'!$H:$H,$B65,INDEX('AR | Drawing List'!$K:$AT,,MATCH('Design Fee'!EB$8,'AR | Drawing List'!$K$1:$AT$1,0)),1)</f>
        <v>0</v>
      </c>
      <c r="EC65" s="437">
        <f>COUNTIFS('AR | Drawing List'!$H:$H,$B65,INDEX('AR | Drawing List'!$K:$AT,,MATCH('Design Fee'!EC$8,'AR | Drawing List'!$K$1:$AT$1,0)),1)</f>
        <v>0</v>
      </c>
      <c r="ED65" s="437">
        <f>COUNTIFS('AR | Drawing List'!$H:$H,$B65,INDEX('AR | Drawing List'!$K:$AT,,MATCH('Design Fee'!ED$8,'AR | Drawing List'!$K$1:$AT$1,0)),1)</f>
        <v>0</v>
      </c>
      <c r="EE65" s="437">
        <f>COUNTIFS('AR | Drawing List'!$H:$H,$B65,INDEX('AR | Drawing List'!$K:$AT,,MATCH('Design Fee'!EE$8,'AR | Drawing List'!$K$1:$AT$1,0)),1)</f>
        <v>0</v>
      </c>
      <c r="EF65" s="437">
        <f>COUNTIFS('AR | Drawing List'!$H:$H,$B65,INDEX('AR | Drawing List'!$K:$AT,,MATCH('Design Fee'!EF$8,'AR | Drawing List'!$K$1:$AT$1,0)),1)</f>
        <v>0</v>
      </c>
      <c r="EG65" s="245"/>
      <c r="EH65" s="437">
        <f>COUNTIFS('AR | Drawing List'!$H:$H,$B65,INDEX('AR | Drawing List'!$K:$AT,,MATCH('Design Fee'!EH$8,'AR | Drawing List'!$K$1:$AT$1,0)),1)</f>
        <v>0</v>
      </c>
      <c r="EI65" s="437">
        <f>COUNTIFS('AR | Drawing List'!$H:$H,$B65,INDEX('AR | Drawing List'!$K:$AT,,MATCH('Design Fee'!EI$8,'AR | Drawing List'!$K$1:$AT$1,0)),1)</f>
        <v>0</v>
      </c>
      <c r="EJ65" s="437">
        <f>COUNTIFS('AR | Drawing List'!$H:$H,$B65,INDEX('AR | Drawing List'!$K:$AT,,MATCH('Design Fee'!EJ$8,'AR | Drawing List'!$K$1:$AT$1,0)),1)</f>
        <v>0</v>
      </c>
      <c r="EK65" s="437">
        <f>COUNTIFS('AR | Drawing List'!$H:$H,$B65,INDEX('AR | Drawing List'!$K:$AT,,MATCH('Design Fee'!EK$8,'AR | Drawing List'!$K$1:$AT$1,0)),1)</f>
        <v>0</v>
      </c>
      <c r="EL65" s="437">
        <f>COUNTIFS('AR | Drawing List'!$H:$H,$B65,INDEX('AR | Drawing List'!$K:$AT,,MATCH('Design Fee'!EL$8,'AR | Drawing List'!$K$1:$AT$1,0)),1)</f>
        <v>0</v>
      </c>
      <c r="EM65" s="245"/>
      <c r="EN65" s="245"/>
      <c r="EO65" s="286">
        <v>0.1</v>
      </c>
      <c r="EP65" s="269"/>
      <c r="EQ65" s="302">
        <f t="shared" si="808"/>
        <v>0.39820200000000006</v>
      </c>
      <c r="ER65" s="302">
        <f t="shared" si="576"/>
        <v>0</v>
      </c>
      <c r="ES65" s="303">
        <f t="shared" si="662"/>
        <v>0</v>
      </c>
      <c r="ET65" s="304">
        <f t="shared" si="663"/>
        <v>0.39820200000000006</v>
      </c>
      <c r="EU65" s="304">
        <f t="shared" si="664"/>
        <v>0</v>
      </c>
      <c r="EV65" s="304">
        <f t="shared" si="665"/>
        <v>0</v>
      </c>
      <c r="EW65" s="304">
        <f t="shared" si="666"/>
        <v>0</v>
      </c>
      <c r="EX65" s="304">
        <f t="shared" si="667"/>
        <v>0.39820200000000006</v>
      </c>
      <c r="EY65" s="305"/>
      <c r="EZ65" s="304">
        <f t="shared" si="668"/>
        <v>0</v>
      </c>
      <c r="FA65" s="304">
        <f t="shared" si="669"/>
        <v>0</v>
      </c>
      <c r="FB65" s="304">
        <f t="shared" si="670"/>
        <v>0</v>
      </c>
      <c r="FC65" s="304">
        <f t="shared" si="671"/>
        <v>0</v>
      </c>
      <c r="FD65" s="304">
        <f t="shared" si="672"/>
        <v>0</v>
      </c>
      <c r="FE65" s="216"/>
      <c r="FF65" s="331">
        <f t="shared" si="673"/>
        <v>0</v>
      </c>
      <c r="FG65" s="331">
        <f t="shared" si="674"/>
        <v>1</v>
      </c>
      <c r="FH65" s="331">
        <f t="shared" si="809"/>
        <v>0</v>
      </c>
      <c r="FJ65" s="363">
        <f>COUNTIF('ST | Drawing List'!$H:$H,$B65)</f>
        <v>6</v>
      </c>
      <c r="FK65" s="238">
        <f>COUNTIFS('ST | Drawing List'!$H:$H,$B65,INDEX('ST | Drawing List'!$A:$AT,,MATCH('[13]Design Fee'!FK$8,'ST | Drawing List'!$A$1:$AT$1,0)),1)</f>
        <v>0</v>
      </c>
      <c r="FL65" s="238">
        <f>COUNTIFS('ST | Drawing List'!$H:$H,$B65,INDEX('ST | Drawing List'!$K:$AT,,MATCH('[13]Design Fee'!FL$8,'ST | Drawing List'!$K$1:$AT$1,0)),1)</f>
        <v>6</v>
      </c>
      <c r="FM65" s="238">
        <f>COUNTIFS('ST | Drawing List'!$H:$H,$B65,INDEX('ST | Drawing List'!$K:$AT,,MATCH('[13]Design Fee'!FM$8,'ST | Drawing List'!$K$1:$AT$1,0)),1)</f>
        <v>0</v>
      </c>
      <c r="FN65" s="238">
        <f>COUNTIFS('ST | Drawing List'!$H:$H,$B65,INDEX('ST | Drawing List'!$K:$AT,,MATCH('[13]Design Fee'!FN$8,'ST | Drawing List'!$K$1:$AT$1,0)),1)</f>
        <v>0</v>
      </c>
      <c r="FO65" s="238">
        <f>COUNTIFS('ST | Drawing List'!$H:$H,$B65,INDEX('ST | Drawing List'!$K:$AT,,MATCH('[13]Design Fee'!FO$8,'ST | Drawing List'!$K$1:$AT$1,0)),1)</f>
        <v>0</v>
      </c>
      <c r="FP65" s="238">
        <f>COUNTIFS('ST | Drawing List'!$H:$H,$B65,INDEX('ST | Drawing List'!$K:$AT,,MATCH('[13]Design Fee'!FP$8,'ST | Drawing List'!$K$1:$AT$1,0)),1)</f>
        <v>6</v>
      </c>
      <c r="FQ65" s="245"/>
      <c r="FR65" s="238">
        <f>COUNTIFS('ST | Drawing List'!$H:$H,$B65,INDEX('ST | Drawing List'!$K:$AT,,MATCH('[13]Design Fee'!FR$8,'ST | Drawing List'!$K$1:$AT$1,0)),1)</f>
        <v>0</v>
      </c>
      <c r="FS65" s="238">
        <f>COUNTIFS('ST | Drawing List'!$H:$H,$B65,INDEX('ST | Drawing List'!$K:$AT,,MATCH('[13]Design Fee'!FS$8,'ST | Drawing List'!$K$1:$AT$1,0)),1)</f>
        <v>0</v>
      </c>
      <c r="FT65" s="238">
        <f>COUNTIFS('ST | Drawing List'!$H:$H,$B65,INDEX('ST | Drawing List'!$K:$AT,,MATCH('[13]Design Fee'!FT$8,'ST | Drawing List'!$K$1:$AT$1,0)),1)</f>
        <v>0</v>
      </c>
      <c r="FU65" s="238">
        <f>COUNTIFS('ST | Drawing List'!$H:$H,$B65,INDEX('ST | Drawing List'!$K:$AT,,MATCH('[13]Design Fee'!FU$8,'ST | Drawing List'!$K$1:$AT$1,0)),1)</f>
        <v>0</v>
      </c>
      <c r="FV65" s="238">
        <f>COUNTIFS('ST | Drawing List'!$H:$H,$B65,INDEX('ST | Drawing List'!$K:$AT,,MATCH('[13]Design Fee'!FV$8,'ST | Drawing List'!$K$1:$AT$1,0)),1)</f>
        <v>0</v>
      </c>
      <c r="FW65" s="307"/>
      <c r="FX65" s="365"/>
      <c r="FY65" s="366">
        <f t="shared" si="675"/>
        <v>0</v>
      </c>
      <c r="FZ65" s="366">
        <f t="shared" si="676"/>
        <v>0</v>
      </c>
      <c r="GA65" s="366">
        <f t="shared" si="677"/>
        <v>0</v>
      </c>
      <c r="GB65" s="366">
        <f t="shared" si="678"/>
        <v>0</v>
      </c>
      <c r="GC65" s="366">
        <f t="shared" si="679"/>
        <v>0</v>
      </c>
      <c r="GD65" s="291"/>
      <c r="GE65" s="366">
        <f t="shared" si="680"/>
        <v>0</v>
      </c>
      <c r="GF65" s="366">
        <f t="shared" si="681"/>
        <v>0</v>
      </c>
      <c r="GG65" s="366">
        <f t="shared" si="682"/>
        <v>0</v>
      </c>
      <c r="GH65" s="366">
        <f t="shared" si="683"/>
        <v>0</v>
      </c>
      <c r="GI65" s="366">
        <f t="shared" si="684"/>
        <v>0</v>
      </c>
      <c r="GJ65" s="230"/>
      <c r="GK65" s="367">
        <f t="shared" si="685"/>
        <v>0</v>
      </c>
      <c r="GL65" s="367">
        <f t="shared" si="686"/>
        <v>0</v>
      </c>
      <c r="GM65" s="367">
        <f t="shared" si="810"/>
        <v>0</v>
      </c>
      <c r="GN65" s="275"/>
      <c r="GO65" s="363">
        <f>COUNTIF('ST | Drawing List'!$H:$H,$B65)</f>
        <v>6</v>
      </c>
      <c r="GP65" s="238">
        <f>COUNTIFS('ST | Drawing List'!$H:$H,$B65,INDEX('ST | Drawing List'!$A:$AT,,MATCH('[13]Design Fee'!GP$8,'ST | Drawing List'!$A$1:$AT$1,0)),1)</f>
        <v>0</v>
      </c>
      <c r="GQ65" s="238">
        <f>COUNTIFS('ST | Drawing List'!$H:$H,$B65,INDEX('ST | Drawing List'!$K:$AT,,MATCH('[13]Design Fee'!GQ$8,'ST | Drawing List'!$K$1:$AT$1,0)),1)</f>
        <v>0</v>
      </c>
      <c r="GR65" s="238">
        <f>COUNTIFS('ST | Drawing List'!$H:$H,$B65,INDEX('ST | Drawing List'!$K:$AT,,MATCH('[13]Design Fee'!GR$8,'ST | Drawing List'!$K$1:$AT$1,0)),1)</f>
        <v>0</v>
      </c>
      <c r="GS65" s="238">
        <f>COUNTIFS('ST | Drawing List'!$H:$H,$B65,INDEX('ST | Drawing List'!$K:$AT,,MATCH('[13]Design Fee'!GS$8,'ST | Drawing List'!$K$1:$AT$1,0)),1)</f>
        <v>0</v>
      </c>
      <c r="GT65" s="238">
        <f>COUNTIFS('ST | Drawing List'!$H:$H,$B65,INDEX('ST | Drawing List'!$K:$AT,,MATCH('[13]Design Fee'!GT$8,'ST | Drawing List'!$K$1:$AT$1,0)),1)</f>
        <v>0</v>
      </c>
      <c r="GU65" s="238">
        <f>COUNTIFS('ST | Drawing List'!$H:$H,$B65,INDEX('ST | Drawing List'!$K:$AT,,MATCH('[13]Design Fee'!GU$8,'ST | Drawing List'!$K$1:$AT$1,0)),1)</f>
        <v>0</v>
      </c>
      <c r="GV65" s="245"/>
      <c r="GW65" s="238">
        <f>COUNTIFS('ST | Drawing List'!$H:$H,$B65,INDEX('ST | Drawing List'!$K:$AT,,MATCH('[13]Design Fee'!GW$8,'ST | Drawing List'!$K$1:$AT$1,0)),1)</f>
        <v>0</v>
      </c>
      <c r="GX65" s="238">
        <f>COUNTIFS('ST | Drawing List'!$H:$H,$B65,INDEX('ST | Drawing List'!$K:$AT,,MATCH('[13]Design Fee'!GX$8,'ST | Drawing List'!$K$1:$AT$1,0)),1)</f>
        <v>0</v>
      </c>
      <c r="GY65" s="238">
        <f>COUNTIFS('ST | Drawing List'!$H:$H,$B65,INDEX('ST | Drawing List'!$K:$AT,,MATCH('[13]Design Fee'!GY$8,'ST | Drawing List'!$K$1:$AT$1,0)),1)</f>
        <v>0</v>
      </c>
      <c r="GZ65" s="238">
        <f>COUNTIFS('ST | Drawing List'!$H:$H,$B65,INDEX('ST | Drawing List'!$K:$AT,,MATCH('[13]Design Fee'!GZ$8,'ST | Drawing List'!$K$1:$AT$1,0)),1)</f>
        <v>0</v>
      </c>
      <c r="HA65" s="238">
        <f>COUNTIFS('ST | Drawing List'!$H:$H,$B65,INDEX('ST | Drawing List'!$K:$AT,,MATCH('[13]Design Fee'!HA$8,'ST | Drawing List'!$K$1:$AT$1,0)),1)</f>
        <v>0</v>
      </c>
      <c r="HB65" s="245"/>
      <c r="HC65" s="365"/>
      <c r="HD65" s="366">
        <f t="shared" si="687"/>
        <v>0</v>
      </c>
      <c r="HE65" s="366">
        <f t="shared" si="688"/>
        <v>0</v>
      </c>
      <c r="HF65" s="366">
        <f t="shared" si="689"/>
        <v>0</v>
      </c>
      <c r="HG65" s="366">
        <f t="shared" si="690"/>
        <v>0</v>
      </c>
      <c r="HH65" s="366">
        <f t="shared" si="691"/>
        <v>0</v>
      </c>
      <c r="HI65" s="291"/>
      <c r="HJ65" s="366">
        <f t="shared" si="692"/>
        <v>0</v>
      </c>
      <c r="HK65" s="366">
        <f t="shared" si="693"/>
        <v>0</v>
      </c>
      <c r="HL65" s="366">
        <f t="shared" si="694"/>
        <v>0</v>
      </c>
      <c r="HM65" s="366">
        <f t="shared" si="695"/>
        <v>0</v>
      </c>
      <c r="HN65" s="366">
        <f t="shared" si="696"/>
        <v>0</v>
      </c>
      <c r="HO65" s="230"/>
      <c r="HP65" s="367">
        <f t="shared" si="697"/>
        <v>0</v>
      </c>
      <c r="HQ65" s="367">
        <f t="shared" si="698"/>
        <v>0</v>
      </c>
      <c r="HR65" s="367">
        <f t="shared" si="811"/>
        <v>0</v>
      </c>
      <c r="HS65" s="275"/>
      <c r="HT65" s="363">
        <f>COUNTIF('ST | Drawing List'!$H:$H,$B65)</f>
        <v>6</v>
      </c>
      <c r="HU65" s="238">
        <f>COUNTIFS('ST | Drawing List'!$H:$H,$B65,INDEX('ST | Drawing List'!$A:$AT,,MATCH('[13]Design Fee'!HU$8,'ST | Drawing List'!$A$1:$AT$1,0)),1)</f>
        <v>0</v>
      </c>
      <c r="HV65" s="238">
        <f>COUNTIFS('ST | Drawing List'!$H:$H,$B65,INDEX('ST | Drawing List'!$K:$AT,,MATCH('[13]Design Fee'!HV$8,'ST | Drawing List'!$K$1:$AT$1,0)),1)</f>
        <v>0</v>
      </c>
      <c r="HW65" s="238">
        <f>COUNTIFS('ST | Drawing List'!$H:$H,$B65,INDEX('ST | Drawing List'!$K:$AT,,MATCH('[13]Design Fee'!HW$8,'ST | Drawing List'!$K$1:$AT$1,0)),1)</f>
        <v>0</v>
      </c>
      <c r="HX65" s="238">
        <f>COUNTIFS('ST | Drawing List'!$H:$H,$B65,INDEX('ST | Drawing List'!$K:$AT,,MATCH('[13]Design Fee'!HX$8,'ST | Drawing List'!$K$1:$AT$1,0)),1)</f>
        <v>0</v>
      </c>
      <c r="HY65" s="238">
        <f>COUNTIFS('ST | Drawing List'!$H:$H,$B65,INDEX('ST | Drawing List'!$K:$AT,,MATCH('[13]Design Fee'!HY$8,'ST | Drawing List'!$K$1:$AT$1,0)),1)</f>
        <v>0</v>
      </c>
      <c r="HZ65" s="238">
        <f>COUNTIFS('ST | Drawing List'!$H:$H,$B65,INDEX('ST | Drawing List'!$K:$AT,,MATCH('[13]Design Fee'!HZ$8,'ST | Drawing List'!$K$1:$AT$1,0)),1)</f>
        <v>0</v>
      </c>
      <c r="IA65" s="245"/>
      <c r="IB65" s="238">
        <f>COUNTIFS('ST | Drawing List'!$H:$H,$B65,INDEX('ST | Drawing List'!$K:$AT,,MATCH('[13]Design Fee'!IB$8,'ST | Drawing List'!$K$1:$AT$1,0)),1)</f>
        <v>0</v>
      </c>
      <c r="IC65" s="238">
        <f>COUNTIFS('ST | Drawing List'!$H:$H,$B65,INDEX('ST | Drawing List'!$K:$AT,,MATCH('[13]Design Fee'!IC$8,'ST | Drawing List'!$K$1:$AT$1,0)),1)</f>
        <v>0</v>
      </c>
      <c r="ID65" s="238">
        <f>COUNTIFS('ST | Drawing List'!$H:$H,$B65,INDEX('ST | Drawing List'!$K:$AT,,MATCH('[13]Design Fee'!ID$8,'ST | Drawing List'!$K$1:$AT$1,0)),1)</f>
        <v>0</v>
      </c>
      <c r="IE65" s="238">
        <f>COUNTIFS('ST | Drawing List'!$H:$H,$B65,INDEX('ST | Drawing List'!$K:$AT,,MATCH('[13]Design Fee'!IE$8,'ST | Drawing List'!$K$1:$AT$1,0)),1)</f>
        <v>0</v>
      </c>
      <c r="IF65" s="238">
        <f>COUNTIFS('ST | Drawing List'!$H:$H,$B65,INDEX('ST | Drawing List'!$K:$AT,,MATCH('[13]Design Fee'!IF$8,'ST | Drawing List'!$K$1:$AT$1,0)),1)</f>
        <v>0</v>
      </c>
      <c r="IG65" s="245"/>
      <c r="IH65" s="245"/>
      <c r="II65" s="286">
        <v>0.15</v>
      </c>
      <c r="IJ65" s="269"/>
      <c r="IK65" s="302">
        <f t="shared" si="812"/>
        <v>8.5739999999999997E-2</v>
      </c>
      <c r="IL65" s="302">
        <f t="shared" si="589"/>
        <v>0</v>
      </c>
      <c r="IM65" s="303">
        <f t="shared" si="699"/>
        <v>0</v>
      </c>
      <c r="IN65" s="304">
        <f t="shared" si="700"/>
        <v>8.5739999999999997E-2</v>
      </c>
      <c r="IO65" s="304">
        <f t="shared" si="701"/>
        <v>0</v>
      </c>
      <c r="IP65" s="304">
        <f t="shared" si="702"/>
        <v>0</v>
      </c>
      <c r="IQ65" s="304">
        <f t="shared" si="703"/>
        <v>0</v>
      </c>
      <c r="IR65" s="304">
        <f t="shared" si="704"/>
        <v>8.5739999999999997E-2</v>
      </c>
      <c r="IS65" s="305"/>
      <c r="IT65" s="304">
        <f t="shared" si="705"/>
        <v>0</v>
      </c>
      <c r="IU65" s="304">
        <f t="shared" si="706"/>
        <v>0</v>
      </c>
      <c r="IV65" s="304">
        <f t="shared" si="707"/>
        <v>0</v>
      </c>
      <c r="IW65" s="304">
        <f t="shared" si="708"/>
        <v>0</v>
      </c>
      <c r="IX65" s="304">
        <f t="shared" si="709"/>
        <v>0</v>
      </c>
      <c r="IY65" s="230"/>
      <c r="IZ65" s="367">
        <f t="shared" si="710"/>
        <v>0</v>
      </c>
      <c r="JA65" s="367">
        <f t="shared" si="711"/>
        <v>1</v>
      </c>
      <c r="JB65" s="367">
        <f t="shared" si="813"/>
        <v>0</v>
      </c>
      <c r="JC65" s="275"/>
      <c r="JD65" s="363">
        <f>COUNTIF('MEP | Drawing List'!$H:$H,$B65)</f>
        <v>14</v>
      </c>
      <c r="JE65" s="238">
        <f>COUNTIFS('MEP | Drawing List'!$H:$H,$B65,INDEX('MEP | Drawing List'!$A:$AU,,MATCH('[13]Design Fee'!JE$8,'MEP | Drawing List'!$A$1:$AU$1,0)),1)</f>
        <v>0</v>
      </c>
      <c r="JF65" s="238">
        <f>COUNTIFS('MEP | Drawing List'!$H:$H,$B65,INDEX('MEP | Drawing List'!$K:$AU,,MATCH('[13]Design Fee'!JF$8,'MEP | Drawing List'!$K$1:$AU$1,0)),1)</f>
        <v>14</v>
      </c>
      <c r="JG65" s="238">
        <f>COUNTIFS('MEP | Drawing List'!$H:$H,$B65,INDEX('MEP | Drawing List'!$K:$AU,,MATCH('[13]Design Fee'!JG$8,'MEP | Drawing List'!$K$1:$AU$1,0)),1)</f>
        <v>0</v>
      </c>
      <c r="JH65" s="238">
        <f>COUNTIFS('MEP | Drawing List'!$H:$H,$B65,INDEX('MEP | Drawing List'!$K:$AU,,MATCH('[13]Design Fee'!JH$8,'MEP | Drawing List'!$K$1:$AU$1,0)),1)</f>
        <v>0</v>
      </c>
      <c r="JI65" s="238">
        <f>COUNTIFS('MEP | Drawing List'!$H:$H,$B65,INDEX('MEP | Drawing List'!$K:$AU,,MATCH('[13]Design Fee'!JI$8,'MEP | Drawing List'!$K$1:$AU$1,0)),1)</f>
        <v>0</v>
      </c>
      <c r="JJ65" s="238">
        <f>COUNTIFS('MEP | Drawing List'!$H:$H,$B65,INDEX('MEP | Drawing List'!$K:$AU,,MATCH('[13]Design Fee'!JJ$8,'MEP | Drawing List'!$K$1:$AU$1,0)),1)</f>
        <v>14</v>
      </c>
      <c r="JK65" s="245"/>
      <c r="JL65" s="238">
        <f>COUNTIFS('MEP | Drawing List'!$H:$H,$B65,INDEX('MEP | Drawing List'!$K:$AU,,MATCH('[13]Design Fee'!JL$8,'MEP | Drawing List'!$K$1:$AU$1,0)),1)</f>
        <v>0</v>
      </c>
      <c r="JM65" s="238">
        <f>COUNTIFS('MEP | Drawing List'!$H:$H,$B65,INDEX('MEP | Drawing List'!$K:$AU,,MATCH('[13]Design Fee'!JM$8,'MEP | Drawing List'!$K$1:$AU$1,0)),1)</f>
        <v>0</v>
      </c>
      <c r="JN65" s="238">
        <f>COUNTIFS('MEP | Drawing List'!$H:$H,$B65,INDEX('MEP | Drawing List'!$K:$AU,,MATCH('[13]Design Fee'!JN$8,'MEP | Drawing List'!$K$1:$AU$1,0)),1)</f>
        <v>0</v>
      </c>
      <c r="JO65" s="238">
        <f>COUNTIFS('MEP | Drawing List'!$H:$H,$B65,INDEX('MEP | Drawing List'!$K:$AU,,MATCH('[13]Design Fee'!JO$8,'MEP | Drawing List'!$K$1:$AU$1,0)),1)</f>
        <v>0</v>
      </c>
      <c r="JP65" s="238">
        <f>COUNTIFS('MEP | Drawing List'!$H:$H,$B65,INDEX('MEP | Drawing List'!$K:$AU,,MATCH('[13]Design Fee'!JP$8,'MEP | Drawing List'!$K$1:$AU$1,0)),1)</f>
        <v>0</v>
      </c>
      <c r="JQ65" s="307"/>
      <c r="JR65" s="303"/>
      <c r="JS65" s="304">
        <f t="shared" si="712"/>
        <v>0</v>
      </c>
      <c r="JT65" s="304">
        <f t="shared" si="713"/>
        <v>0</v>
      </c>
      <c r="JU65" s="304">
        <f t="shared" si="714"/>
        <v>0</v>
      </c>
      <c r="JV65" s="304">
        <f t="shared" si="715"/>
        <v>0</v>
      </c>
      <c r="JW65" s="304">
        <f t="shared" si="716"/>
        <v>0</v>
      </c>
      <c r="JX65" s="305"/>
      <c r="JY65" s="304">
        <f t="shared" si="717"/>
        <v>0</v>
      </c>
      <c r="JZ65" s="304">
        <f t="shared" si="718"/>
        <v>0</v>
      </c>
      <c r="KA65" s="304">
        <f t="shared" si="719"/>
        <v>0</v>
      </c>
      <c r="KB65" s="304">
        <f t="shared" si="720"/>
        <v>0</v>
      </c>
      <c r="KC65" s="304">
        <f t="shared" si="721"/>
        <v>0</v>
      </c>
      <c r="KD65" s="230"/>
      <c r="KE65" s="367">
        <f t="shared" si="722"/>
        <v>0</v>
      </c>
      <c r="KF65" s="367">
        <f t="shared" si="723"/>
        <v>0</v>
      </c>
      <c r="KG65" s="367">
        <f t="shared" si="814"/>
        <v>0</v>
      </c>
      <c r="KH65" s="275"/>
      <c r="KI65" s="363">
        <f>COUNTIF('MEP | Drawing List'!$H:$H,$B65)</f>
        <v>14</v>
      </c>
      <c r="KJ65" s="238">
        <f>COUNTIFS('MEP | Drawing List'!$H:$H,$B65,INDEX('MEP | Drawing List'!$A:$AU,,MATCH('[13]Design Fee'!KJ$8,'MEP | Drawing List'!$A$1:$AU$1,0)),1)</f>
        <v>0</v>
      </c>
      <c r="KK65" s="238">
        <f>COUNTIFS('MEP | Drawing List'!$H:$H,$B65,INDEX('MEP | Drawing List'!$K:$AU,,MATCH('[13]Design Fee'!KK$8,'MEP | Drawing List'!$K$1:$AU$1,0)),1)</f>
        <v>0</v>
      </c>
      <c r="KL65" s="238">
        <f>COUNTIFS('MEP | Drawing List'!$H:$H,$B65,INDEX('MEP | Drawing List'!$K:$AU,,MATCH('[13]Design Fee'!KL$8,'MEP | Drawing List'!$K$1:$AU$1,0)),1)</f>
        <v>0</v>
      </c>
      <c r="KM65" s="238">
        <f>COUNTIFS('MEP | Drawing List'!$H:$H,$B65,INDEX('MEP | Drawing List'!$K:$AU,,MATCH('[13]Design Fee'!KM$8,'MEP | Drawing List'!$K$1:$AU$1,0)),1)</f>
        <v>0</v>
      </c>
      <c r="KN65" s="238">
        <f>COUNTIFS('MEP | Drawing List'!$H:$H,$B65,INDEX('MEP | Drawing List'!$K:$AU,,MATCH('[13]Design Fee'!KN$8,'MEP | Drawing List'!$K$1:$AU$1,0)),1)</f>
        <v>0</v>
      </c>
      <c r="KO65" s="238">
        <f>COUNTIFS('MEP | Drawing List'!$H:$H,$B65,INDEX('MEP | Drawing List'!$K:$AU,,MATCH('[13]Design Fee'!KO$8,'MEP | Drawing List'!$K$1:$AU$1,0)),1)</f>
        <v>0</v>
      </c>
      <c r="KP65" s="245"/>
      <c r="KQ65" s="238">
        <f>COUNTIFS('MEP | Drawing List'!$H:$H,$B65,INDEX('MEP | Drawing List'!$K:$AU,,MATCH('[13]Design Fee'!KQ$8,'MEP | Drawing List'!$K$1:$AU$1,0)),1)</f>
        <v>0</v>
      </c>
      <c r="KR65" s="238">
        <f>COUNTIFS('MEP | Drawing List'!$H:$H,$B65,INDEX('MEP | Drawing List'!$K:$AU,,MATCH('[13]Design Fee'!KR$8,'MEP | Drawing List'!$K$1:$AU$1,0)),1)</f>
        <v>0</v>
      </c>
      <c r="KS65" s="238">
        <f>COUNTIFS('MEP | Drawing List'!$H:$H,$B65,INDEX('MEP | Drawing List'!$K:$AU,,MATCH('[13]Design Fee'!KS$8,'MEP | Drawing List'!$K$1:$AU$1,0)),1)</f>
        <v>0</v>
      </c>
      <c r="KT65" s="238">
        <f>COUNTIFS('MEP | Drawing List'!$H:$H,$B65,INDEX('MEP | Drawing List'!$K:$AU,,MATCH('[13]Design Fee'!KT$8,'MEP | Drawing List'!$K$1:$AU$1,0)),1)</f>
        <v>0</v>
      </c>
      <c r="KU65" s="238">
        <f>COUNTIFS('MEP | Drawing List'!$H:$H,$B65,INDEX('MEP | Drawing List'!$K:$AU,,MATCH('[13]Design Fee'!KU$8,'MEP | Drawing List'!$K$1:$AU$1,0)),1)</f>
        <v>0</v>
      </c>
      <c r="KV65" s="245"/>
      <c r="KW65" s="303"/>
      <c r="KX65" s="304">
        <f t="shared" si="724"/>
        <v>0</v>
      </c>
      <c r="KY65" s="304">
        <f t="shared" si="725"/>
        <v>0</v>
      </c>
      <c r="KZ65" s="304">
        <f t="shared" si="726"/>
        <v>0</v>
      </c>
      <c r="LA65" s="304">
        <f t="shared" si="727"/>
        <v>0</v>
      </c>
      <c r="LB65" s="304">
        <f t="shared" si="728"/>
        <v>0</v>
      </c>
      <c r="LC65" s="305"/>
      <c r="LD65" s="304">
        <f t="shared" si="729"/>
        <v>0</v>
      </c>
      <c r="LE65" s="304">
        <f t="shared" si="730"/>
        <v>0</v>
      </c>
      <c r="LF65" s="304">
        <f t="shared" si="731"/>
        <v>0</v>
      </c>
      <c r="LG65" s="304">
        <f t="shared" si="732"/>
        <v>0</v>
      </c>
      <c r="LH65" s="304">
        <f t="shared" si="733"/>
        <v>0</v>
      </c>
      <c r="LI65" s="230"/>
      <c r="LJ65" s="367">
        <f t="shared" si="734"/>
        <v>0</v>
      </c>
      <c r="LK65" s="367">
        <f t="shared" si="735"/>
        <v>0</v>
      </c>
      <c r="LL65" s="367">
        <f t="shared" si="815"/>
        <v>0</v>
      </c>
      <c r="LM65" s="275"/>
      <c r="LN65" s="363">
        <f>COUNTIF('MEP | Drawing List'!$H:$H,$B65)</f>
        <v>14</v>
      </c>
      <c r="LO65" s="238">
        <f>COUNTIFS('MEP | Drawing List'!$H:$H,$B65,INDEX('MEP | Drawing List'!$A:$AU,,MATCH('[13]Design Fee'!LO$8,'MEP | Drawing List'!$A$1:$AU$1,0)),1)</f>
        <v>0</v>
      </c>
      <c r="LP65" s="238">
        <f>COUNTIFS('MEP | Drawing List'!$H:$H,$B65,INDEX('MEP | Drawing List'!$K:$AU,,MATCH('[13]Design Fee'!LP$8,'MEP | Drawing List'!$K$1:$AU$1,0)),1)</f>
        <v>0</v>
      </c>
      <c r="LQ65" s="238">
        <f>COUNTIFS('MEP | Drawing List'!$H:$H,$B65,INDEX('MEP | Drawing List'!$K:$AU,,MATCH('[13]Design Fee'!LQ$8,'MEP | Drawing List'!$K$1:$AU$1,0)),1)</f>
        <v>0</v>
      </c>
      <c r="LR65" s="238">
        <f>COUNTIFS('MEP | Drawing List'!$H:$H,$B65,INDEX('MEP | Drawing List'!$K:$AU,,MATCH('[13]Design Fee'!LR$8,'MEP | Drawing List'!$K$1:$AU$1,0)),1)</f>
        <v>0</v>
      </c>
      <c r="LS65" s="238">
        <f>COUNTIFS('MEP | Drawing List'!$H:$H,$B65,INDEX('MEP | Drawing List'!$K:$AU,,MATCH('[13]Design Fee'!LS$8,'MEP | Drawing List'!$K$1:$AU$1,0)),1)</f>
        <v>0</v>
      </c>
      <c r="LT65" s="238">
        <f>COUNTIFS('MEP | Drawing List'!$H:$H,$B65,INDEX('MEP | Drawing List'!$K:$AU,,MATCH('[13]Design Fee'!LT$8,'MEP | Drawing List'!$K$1:$AU$1,0)),1)</f>
        <v>0</v>
      </c>
      <c r="LU65" s="245"/>
      <c r="LV65" s="238">
        <f>COUNTIFS('MEP | Drawing List'!$H:$H,$B65,INDEX('MEP | Drawing List'!$K:$AU,,MATCH('[13]Design Fee'!LV$8,'MEP | Drawing List'!$K$1:$AU$1,0)),1)</f>
        <v>0</v>
      </c>
      <c r="LW65" s="238">
        <f>COUNTIFS('MEP | Drawing List'!$H:$H,$B65,INDEX('MEP | Drawing List'!$K:$AU,,MATCH('[13]Design Fee'!LW$8,'MEP | Drawing List'!$K$1:$AU$1,0)),1)</f>
        <v>0</v>
      </c>
      <c r="LX65" s="238">
        <f>COUNTIFS('MEP | Drawing List'!$H:$H,$B65,INDEX('MEP | Drawing List'!$K:$AU,,MATCH('[13]Design Fee'!LX$8,'MEP | Drawing List'!$K$1:$AU$1,0)),1)</f>
        <v>0</v>
      </c>
      <c r="LY65" s="238">
        <f>COUNTIFS('MEP | Drawing List'!$H:$H,$B65,INDEX('MEP | Drawing List'!$K:$AU,,MATCH('[13]Design Fee'!LY$8,'MEP | Drawing List'!$K$1:$AU$1,0)),1)</f>
        <v>0</v>
      </c>
      <c r="LZ65" s="238">
        <f>COUNTIFS('MEP | Drawing List'!$H:$H,$B65,INDEX('MEP | Drawing List'!$K:$AU,,MATCH('[13]Design Fee'!LZ$8,'MEP | Drawing List'!$K$1:$AU$1,0)),1)</f>
        <v>0</v>
      </c>
      <c r="MA65" s="245"/>
      <c r="MB65" s="245"/>
      <c r="MC65" s="286">
        <v>0</v>
      </c>
      <c r="MD65" s="269"/>
      <c r="ME65" s="302"/>
      <c r="MF65" s="302">
        <f t="shared" si="602"/>
        <v>0</v>
      </c>
      <c r="MG65" s="303">
        <f t="shared" si="736"/>
        <v>0</v>
      </c>
      <c r="MH65" s="304">
        <f t="shared" si="737"/>
        <v>0</v>
      </c>
      <c r="MI65" s="304">
        <f t="shared" si="738"/>
        <v>0</v>
      </c>
      <c r="MJ65" s="304">
        <f t="shared" si="739"/>
        <v>0</v>
      </c>
      <c r="MK65" s="304">
        <f t="shared" si="740"/>
        <v>0</v>
      </c>
      <c r="ML65" s="304">
        <f t="shared" si="741"/>
        <v>0</v>
      </c>
      <c r="MM65" s="305"/>
      <c r="MN65" s="304">
        <f t="shared" si="742"/>
        <v>0</v>
      </c>
      <c r="MO65" s="304">
        <f t="shared" si="743"/>
        <v>0</v>
      </c>
      <c r="MP65" s="304">
        <f t="shared" si="744"/>
        <v>0</v>
      </c>
      <c r="MQ65" s="304">
        <f t="shared" si="745"/>
        <v>0</v>
      </c>
      <c r="MR65" s="304">
        <f t="shared" si="746"/>
        <v>0</v>
      </c>
      <c r="MS65" s="230"/>
      <c r="MT65" s="367">
        <f t="shared" si="747"/>
        <v>0</v>
      </c>
      <c r="MU65" s="367">
        <f t="shared" si="748"/>
        <v>0</v>
      </c>
      <c r="MV65" s="367">
        <f t="shared" si="749"/>
        <v>0</v>
      </c>
      <c r="MW65" s="275"/>
      <c r="MX65" s="363">
        <f>COUNTIF('LS | Drawing List'!$H:$H,$B65)</f>
        <v>0</v>
      </c>
      <c r="MY65" s="238">
        <f>COUNTIFS('LS | Drawing List'!$H:$H,$B65,INDEX('LS | Drawing List'!$A:$AT,,MATCH('Design Fee'!MY$8,'LS | Drawing List'!$A$1:$AT$1,0)),1)</f>
        <v>0</v>
      </c>
      <c r="MZ65" s="238">
        <f>COUNTIFS('LS | Drawing List'!$H:$H,$B65,INDEX('LS | Drawing List'!$K:$AT,,MATCH('Design Fee'!MZ$8,'LS | Drawing List'!$K$1:$AT$1,0)),1)</f>
        <v>0</v>
      </c>
      <c r="NA65" s="238">
        <f>COUNTIFS('LS | Drawing List'!$H:$H,$B65,INDEX('LS | Drawing List'!$K:$AT,,MATCH('Design Fee'!NA$8,'LS | Drawing List'!$K$1:$AT$1,0)),1)</f>
        <v>0</v>
      </c>
      <c r="NB65" s="238">
        <f>COUNTIFS('LS | Drawing List'!$H:$H,$B65,INDEX('LS | Drawing List'!$K:$AT,,MATCH('Design Fee'!NB$8,'LS | Drawing List'!$K$1:$AT$1,0)),1)</f>
        <v>0</v>
      </c>
      <c r="NC65" s="238">
        <f>COUNTIFS('LS | Drawing List'!$H:$H,$B65,INDEX('LS | Drawing List'!$K:$AT,,MATCH('Design Fee'!NC$8,'LS | Drawing List'!$K$1:$AT$1,0)),1)</f>
        <v>0</v>
      </c>
      <c r="ND65" s="238">
        <f>COUNTIFS('LS | Drawing List'!$H:$H,$B65,INDEX('LS | Drawing List'!$K:$AT,,MATCH('Design Fee'!ND$8,'LS | Drawing List'!$K$1:$AT$1,0)),1)</f>
        <v>0</v>
      </c>
      <c r="NE65" s="245"/>
      <c r="NF65" s="238">
        <f>COUNTIFS('LS | Drawing List'!$H:$H,$B65,INDEX('LS | Drawing List'!$K:$AT,,MATCH('Design Fee'!NF$8,'LS | Drawing List'!$K$1:$AT$1,0)),1)</f>
        <v>0</v>
      </c>
      <c r="NG65" s="238">
        <f>COUNTIFS('LS | Drawing List'!$H:$H,$B65,INDEX('LS | Drawing List'!$K:$AT,,MATCH('Design Fee'!NG$8,'LS | Drawing List'!$K$1:$AT$1,0)),1)</f>
        <v>0</v>
      </c>
      <c r="NH65" s="238">
        <f>COUNTIFS('LS | Drawing List'!$H:$H,$B65,INDEX('LS | Drawing List'!$K:$AT,,MATCH('Design Fee'!NH$8,'LS | Drawing List'!$K$1:$AT$1,0)),1)</f>
        <v>0</v>
      </c>
      <c r="NI65" s="238">
        <f>COUNTIFS('LS | Drawing List'!$H:$H,$B65,INDEX('LS | Drawing List'!$K:$AT,,MATCH('Design Fee'!NI$8,'LS | Drawing List'!$K$1:$AT$1,0)),1)</f>
        <v>0</v>
      </c>
      <c r="NJ65" s="238">
        <f>COUNTIFS('LS | Drawing List'!$H:$H,$B65,INDEX('LS | Drawing List'!$K:$AT,,MATCH('Design Fee'!NJ$8,'LS | Drawing List'!$K$1:$AT$1,0)),1)</f>
        <v>0</v>
      </c>
      <c r="NK65" s="307"/>
      <c r="NL65" s="303">
        <f t="shared" si="750"/>
        <v>0</v>
      </c>
      <c r="NM65" s="304">
        <f t="shared" si="751"/>
        <v>0</v>
      </c>
      <c r="NN65" s="304">
        <f t="shared" si="752"/>
        <v>0</v>
      </c>
      <c r="NO65" s="304">
        <f t="shared" si="753"/>
        <v>0</v>
      </c>
      <c r="NP65" s="304">
        <f t="shared" si="754"/>
        <v>0</v>
      </c>
      <c r="NQ65" s="304">
        <f t="shared" si="755"/>
        <v>0</v>
      </c>
      <c r="NR65" s="305"/>
      <c r="NS65" s="304">
        <f t="shared" si="756"/>
        <v>0</v>
      </c>
      <c r="NT65" s="304">
        <f t="shared" si="757"/>
        <v>0</v>
      </c>
      <c r="NU65" s="304">
        <f t="shared" si="758"/>
        <v>0</v>
      </c>
      <c r="NV65" s="304">
        <f t="shared" si="759"/>
        <v>0</v>
      </c>
      <c r="NW65" s="304">
        <f t="shared" si="760"/>
        <v>0</v>
      </c>
      <c r="NX65" s="230"/>
      <c r="NY65" s="367">
        <f t="shared" si="761"/>
        <v>0</v>
      </c>
      <c r="NZ65" s="367">
        <f t="shared" si="762"/>
        <v>0</v>
      </c>
      <c r="OA65" s="367">
        <f t="shared" si="816"/>
        <v>0</v>
      </c>
      <c r="OB65" s="275"/>
      <c r="OC65" s="363">
        <f>COUNTIF('LS | Drawing List'!$H:$H,$B65)</f>
        <v>0</v>
      </c>
      <c r="OD65" s="238">
        <f>COUNTIFS('LS | Drawing List'!$H:$H,$B65,INDEX('LS | Drawing List'!$A:$AT,,MATCH('Design Fee'!OD$8,'LS | Drawing List'!$A$1:$AT$1,0)),1)</f>
        <v>0</v>
      </c>
      <c r="OE65" s="238">
        <f>COUNTIFS('LS | Drawing List'!$H:$H,$B65,INDEX('LS | Drawing List'!$K:$AT,,MATCH('Design Fee'!OE$8,'LS | Drawing List'!$K$1:$AT$1,0)),1)</f>
        <v>0</v>
      </c>
      <c r="OF65" s="238">
        <f>COUNTIFS('LS | Drawing List'!$H:$H,$B65,INDEX('LS | Drawing List'!$K:$AT,,MATCH('Design Fee'!OF$8,'LS | Drawing List'!$K$1:$AT$1,0)),1)</f>
        <v>0</v>
      </c>
      <c r="OG65" s="238">
        <f>COUNTIFS('LS | Drawing List'!$H:$H,$B65,INDEX('LS | Drawing List'!$K:$AT,,MATCH('Design Fee'!OG$8,'LS | Drawing List'!$K$1:$AT$1,0)),1)</f>
        <v>0</v>
      </c>
      <c r="OH65" s="238">
        <f>COUNTIFS('LS | Drawing List'!$H:$H,$B65,INDEX('LS | Drawing List'!$K:$AT,,MATCH('Design Fee'!OH$8,'LS | Drawing List'!$K$1:$AT$1,0)),1)</f>
        <v>0</v>
      </c>
      <c r="OI65" s="238">
        <f>COUNTIFS('LS | Drawing List'!$H:$H,$B65,INDEX('LS | Drawing List'!$K:$AT,,MATCH('Design Fee'!OI$8,'LS | Drawing List'!$K$1:$AT$1,0)),1)</f>
        <v>0</v>
      </c>
      <c r="OJ65" s="245"/>
      <c r="OK65" s="238">
        <f>COUNTIFS('LS | Drawing List'!$H:$H,$B65,INDEX('LS | Drawing List'!$K:$AT,,MATCH('Design Fee'!OK$8,'LS | Drawing List'!$K$1:$AT$1,0)),1)</f>
        <v>0</v>
      </c>
      <c r="OL65" s="238">
        <f>COUNTIFS('LS | Drawing List'!$H:$H,$B65,INDEX('LS | Drawing List'!$K:$AT,,MATCH('Design Fee'!OL$8,'LS | Drawing List'!$K$1:$AT$1,0)),1)</f>
        <v>0</v>
      </c>
      <c r="OM65" s="238">
        <f>COUNTIFS('LS | Drawing List'!$H:$H,$B65,INDEX('LS | Drawing List'!$K:$AT,,MATCH('Design Fee'!OM$8,'LS | Drawing List'!$K$1:$AT$1,0)),1)</f>
        <v>0</v>
      </c>
      <c r="ON65" s="238">
        <f>COUNTIFS('LS | Drawing List'!$H:$H,$B65,INDEX('LS | Drawing List'!$K:$AT,,MATCH('Design Fee'!ON$8,'LS | Drawing List'!$K$1:$AT$1,0)),1)</f>
        <v>0</v>
      </c>
      <c r="OO65" s="238">
        <f>COUNTIFS('LS | Drawing List'!$H:$H,$B65,INDEX('LS | Drawing List'!$K:$AT,,MATCH('Design Fee'!OO$8,'LS | Drawing List'!$K$1:$AT$1,0)),1)</f>
        <v>0</v>
      </c>
      <c r="OP65" s="245"/>
      <c r="OQ65" s="303">
        <f t="shared" si="763"/>
        <v>0</v>
      </c>
      <c r="OR65" s="304">
        <f t="shared" si="764"/>
        <v>0</v>
      </c>
      <c r="OS65" s="304">
        <f t="shared" si="765"/>
        <v>0</v>
      </c>
      <c r="OT65" s="304">
        <f t="shared" si="766"/>
        <v>0</v>
      </c>
      <c r="OU65" s="304">
        <f t="shared" si="767"/>
        <v>0</v>
      </c>
      <c r="OV65" s="304">
        <f t="shared" si="768"/>
        <v>0</v>
      </c>
      <c r="OW65" s="305"/>
      <c r="OX65" s="304">
        <f t="shared" si="769"/>
        <v>0</v>
      </c>
      <c r="OY65" s="304">
        <f t="shared" si="770"/>
        <v>0</v>
      </c>
      <c r="OZ65" s="304">
        <f t="shared" si="771"/>
        <v>0</v>
      </c>
      <c r="PA65" s="304">
        <f t="shared" si="772"/>
        <v>0</v>
      </c>
      <c r="PB65" s="304">
        <f t="shared" si="773"/>
        <v>0</v>
      </c>
      <c r="PC65" s="230"/>
      <c r="PD65" s="367">
        <f t="shared" si="774"/>
        <v>0</v>
      </c>
      <c r="PE65" s="367">
        <f t="shared" si="775"/>
        <v>0</v>
      </c>
      <c r="PF65" s="367">
        <f t="shared" si="817"/>
        <v>0</v>
      </c>
      <c r="PG65" s="275"/>
      <c r="PH65" s="363">
        <f>COUNTIF('LS | Drawing List'!$H:$H,$B65)</f>
        <v>0</v>
      </c>
      <c r="PI65" s="238">
        <f>COUNTIFS('LS | Drawing List'!$H:$H,$B65,INDEX('LS | Drawing List'!$A:$AT,,MATCH('Design Fee'!PI$8,'LS | Drawing List'!$A$1:$AT$1,0)),1)</f>
        <v>0</v>
      </c>
      <c r="PJ65" s="238">
        <f>COUNTIFS('LS | Drawing List'!$H:$H,$B65,INDEX('LS | Drawing List'!$K:$AT,,MATCH('Design Fee'!PJ$8,'LS | Drawing List'!$K$1:$AT$1,0)),1)</f>
        <v>0</v>
      </c>
      <c r="PK65" s="238">
        <f>COUNTIFS('LS | Drawing List'!$H:$H,$B65,INDEX('LS | Drawing List'!$K:$AT,,MATCH('Design Fee'!PK$8,'LS | Drawing List'!$K$1:$AT$1,0)),1)</f>
        <v>0</v>
      </c>
      <c r="PL65" s="238">
        <f>COUNTIFS('LS | Drawing List'!$H:$H,$B65,INDEX('LS | Drawing List'!$K:$AT,,MATCH('Design Fee'!PL$8,'LS | Drawing List'!$K$1:$AT$1,0)),1)</f>
        <v>0</v>
      </c>
      <c r="PM65" s="238">
        <f>COUNTIFS('LS | Drawing List'!$H:$H,$B65,INDEX('LS | Drawing List'!$K:$AT,,MATCH('Design Fee'!PM$8,'LS | Drawing List'!$K$1:$AT$1,0)),1)</f>
        <v>0</v>
      </c>
      <c r="PN65" s="238">
        <f>COUNTIFS('LS | Drawing List'!$H:$H,$B65,INDEX('LS | Drawing List'!$K:$AT,,MATCH('Design Fee'!PN$8,'LS | Drawing List'!$K$1:$AT$1,0)),1)</f>
        <v>0</v>
      </c>
      <c r="PO65" s="245"/>
      <c r="PP65" s="238">
        <f>COUNTIFS('LS | Drawing List'!$H:$H,$B65,INDEX('LS | Drawing List'!$K:$AT,,MATCH('Design Fee'!PP$8,'LS | Drawing List'!$K$1:$AT$1,0)),1)</f>
        <v>0</v>
      </c>
      <c r="PQ65" s="238">
        <f>COUNTIFS('LS | Drawing List'!$H:$H,$B65,INDEX('LS | Drawing List'!$K:$AT,,MATCH('Design Fee'!PQ$8,'LS | Drawing List'!$K$1:$AT$1,0)),1)</f>
        <v>0</v>
      </c>
      <c r="PR65" s="238">
        <f>COUNTIFS('LS | Drawing List'!$H:$H,$B65,INDEX('LS | Drawing List'!$K:$AT,,MATCH('Design Fee'!PR$8,'LS | Drawing List'!$K$1:$AT$1,0)),1)</f>
        <v>0</v>
      </c>
      <c r="PS65" s="238">
        <f>COUNTIFS('LS | Drawing List'!$H:$H,$B65,INDEX('LS | Drawing List'!$K:$AT,,MATCH('Design Fee'!PS$8,'LS | Drawing List'!$K$1:$AT$1,0)),1)</f>
        <v>0</v>
      </c>
      <c r="PT65" s="238">
        <f>COUNTIFS('LS | Drawing List'!$H:$H,$B65,INDEX('LS | Drawing List'!$K:$AT,,MATCH('Design Fee'!PT$8,'LS | Drawing List'!$K$1:$AT$1,0)),1)</f>
        <v>0</v>
      </c>
      <c r="PU65" s="245"/>
      <c r="PV65" s="286"/>
    </row>
    <row r="66" spans="2:438" ht="11.85" customHeight="1" outlineLevel="2">
      <c r="B66" s="579" t="s">
        <v>194</v>
      </c>
      <c r="C66" s="332" t="s">
        <v>73</v>
      </c>
      <c r="E66" s="302">
        <f t="shared" si="533"/>
        <v>0.9638500000000001</v>
      </c>
      <c r="F66" s="302">
        <f t="shared" si="534"/>
        <v>0</v>
      </c>
      <c r="G66" s="303">
        <f t="shared" si="615"/>
        <v>0.9638500000000001</v>
      </c>
      <c r="H66" s="302">
        <f t="shared" si="776"/>
        <v>0</v>
      </c>
      <c r="I66" s="302">
        <f t="shared" si="616"/>
        <v>0.9638500000000001</v>
      </c>
      <c r="J66" s="302">
        <f t="shared" si="617"/>
        <v>0</v>
      </c>
      <c r="K66" s="302">
        <f t="shared" si="618"/>
        <v>0.9638500000000001</v>
      </c>
      <c r="L66" s="302">
        <f t="shared" si="619"/>
        <v>0</v>
      </c>
      <c r="M66" s="302">
        <f t="shared" si="620"/>
        <v>0</v>
      </c>
      <c r="N66" s="305"/>
      <c r="O66" s="302">
        <f t="shared" si="621"/>
        <v>0</v>
      </c>
      <c r="P66" s="302">
        <f t="shared" si="622"/>
        <v>0</v>
      </c>
      <c r="Q66" s="302">
        <f t="shared" si="623"/>
        <v>0</v>
      </c>
      <c r="R66" s="302">
        <f t="shared" si="624"/>
        <v>0</v>
      </c>
      <c r="S66" s="302">
        <f t="shared" si="625"/>
        <v>0</v>
      </c>
      <c r="T66" s="216"/>
      <c r="U66" s="302">
        <f t="shared" si="777"/>
        <v>0</v>
      </c>
      <c r="V66" s="302">
        <f t="shared" si="778"/>
        <v>0</v>
      </c>
      <c r="W66" s="302">
        <f t="shared" si="779"/>
        <v>0</v>
      </c>
      <c r="X66" s="302">
        <f t="shared" si="780"/>
        <v>0</v>
      </c>
      <c r="Y66" s="302">
        <f t="shared" si="781"/>
        <v>0</v>
      </c>
      <c r="Z66" s="302">
        <f t="shared" si="782"/>
        <v>0</v>
      </c>
      <c r="AA66" s="305"/>
      <c r="AB66" s="302">
        <f t="shared" si="783"/>
        <v>0</v>
      </c>
      <c r="AC66" s="302">
        <f t="shared" si="627"/>
        <v>0</v>
      </c>
      <c r="AD66" s="302">
        <f t="shared" si="628"/>
        <v>0</v>
      </c>
      <c r="AE66" s="302">
        <f t="shared" si="629"/>
        <v>0</v>
      </c>
      <c r="AF66" s="302">
        <f t="shared" si="630"/>
        <v>0</v>
      </c>
      <c r="AG66" s="365"/>
      <c r="AH66" s="302">
        <f t="shared" si="784"/>
        <v>0</v>
      </c>
      <c r="AI66" s="302">
        <f t="shared" si="785"/>
        <v>0</v>
      </c>
      <c r="AJ66" s="302">
        <f t="shared" si="786"/>
        <v>0</v>
      </c>
      <c r="AK66" s="302">
        <f t="shared" si="787"/>
        <v>0</v>
      </c>
      <c r="AL66" s="302">
        <f t="shared" si="788"/>
        <v>0</v>
      </c>
      <c r="AM66" s="302">
        <f t="shared" si="789"/>
        <v>0</v>
      </c>
      <c r="AN66" s="305"/>
      <c r="AO66" s="302">
        <f t="shared" si="790"/>
        <v>0</v>
      </c>
      <c r="AP66" s="302">
        <f t="shared" si="791"/>
        <v>0</v>
      </c>
      <c r="AQ66" s="302">
        <f t="shared" si="792"/>
        <v>0</v>
      </c>
      <c r="AR66" s="302">
        <f t="shared" si="793"/>
        <v>0</v>
      </c>
      <c r="AS66" s="302">
        <f t="shared" si="794"/>
        <v>0</v>
      </c>
      <c r="AT66" s="230"/>
      <c r="AU66" s="279">
        <v>0.1</v>
      </c>
      <c r="AV66" s="269"/>
      <c r="AW66" s="302">
        <f t="shared" si="795"/>
        <v>0.9638500000000001</v>
      </c>
      <c r="AX66" s="302">
        <f t="shared" si="633"/>
        <v>0</v>
      </c>
      <c r="AY66" s="303">
        <f t="shared" si="796"/>
        <v>0</v>
      </c>
      <c r="AZ66" s="304">
        <f t="shared" si="797"/>
        <v>0.9638500000000001</v>
      </c>
      <c r="BA66" s="304">
        <f t="shared" si="634"/>
        <v>0</v>
      </c>
      <c r="BB66" s="304">
        <f t="shared" si="635"/>
        <v>0.9638500000000001</v>
      </c>
      <c r="BC66" s="304">
        <f t="shared" si="636"/>
        <v>0</v>
      </c>
      <c r="BD66" s="304">
        <f t="shared" si="637"/>
        <v>0</v>
      </c>
      <c r="BE66" s="305"/>
      <c r="BF66" s="304">
        <f t="shared" si="638"/>
        <v>0</v>
      </c>
      <c r="BG66" s="304">
        <f t="shared" si="639"/>
        <v>0</v>
      </c>
      <c r="BH66" s="304">
        <f t="shared" si="798"/>
        <v>0</v>
      </c>
      <c r="BI66" s="304">
        <f t="shared" si="799"/>
        <v>0</v>
      </c>
      <c r="BJ66" s="304">
        <f t="shared" si="640"/>
        <v>0</v>
      </c>
      <c r="BK66" s="216"/>
      <c r="BL66" s="331">
        <f t="shared" si="641"/>
        <v>0</v>
      </c>
      <c r="BM66" s="331">
        <f t="shared" si="642"/>
        <v>1</v>
      </c>
      <c r="BN66" s="331">
        <f t="shared" si="643"/>
        <v>0</v>
      </c>
      <c r="BO66" s="275"/>
      <c r="BP66" s="436">
        <f>COUNTIF('AR | Drawing List'!$H:$H,$B66)</f>
        <v>2</v>
      </c>
      <c r="BQ66" s="437">
        <f>COUNTIFS('AR | Drawing List'!$H:$H,$B66,INDEX('AR | Drawing List'!$A:$AT,,MATCH('Design Fee'!BQ$8,'AR | Drawing List'!$A$1:$AT$1,0)),1)</f>
        <v>0</v>
      </c>
      <c r="BR66" s="437">
        <f>COUNTIFS('AR | Drawing List'!$H:$H,$B66,INDEX('AR | Drawing List'!$K:$AT,,MATCH('Design Fee'!BR$8,'AR | Drawing List'!$K$1:$AT$1,0)),1)</f>
        <v>2</v>
      </c>
      <c r="BS66" s="437">
        <f>COUNTIFS('AR | Drawing List'!$H:$H,$B66,INDEX('AR | Drawing List'!$K:$AT,,MATCH('Design Fee'!BS$8,'AR | Drawing List'!$K$1:$AT$1,0)),1)</f>
        <v>0</v>
      </c>
      <c r="BT66" s="437">
        <f>COUNTIFS('AR | Drawing List'!$H:$H,$B66,INDEX('AR | Drawing List'!$K:$AT,,MATCH('Design Fee'!BT$8,'AR | Drawing List'!$K$1:$AT$1,0)),1)</f>
        <v>2</v>
      </c>
      <c r="BU66" s="437">
        <f>COUNTIFS('AR | Drawing List'!$H:$H,$B66,INDEX('AR | Drawing List'!$K:$AT,,MATCH('Design Fee'!BU$8,'AR | Drawing List'!$K$1:$AT$1,0)),1)</f>
        <v>0</v>
      </c>
      <c r="BV66" s="437">
        <f>COUNTIFS('AR | Drawing List'!$H:$H,$B66,INDEX('AR | Drawing List'!$K:$AT,,MATCH('Design Fee'!BV$8,'AR | Drawing List'!$K$1:$AT$1,0)),1)</f>
        <v>0</v>
      </c>
      <c r="BW66" s="245"/>
      <c r="BX66" s="437">
        <f>COUNTIFS('AR | Drawing List'!$H:$H,$B66,INDEX('AR | Drawing List'!$K:$AT,,MATCH('Design Fee'!BX$8,'AR | Drawing List'!$K$1:$AT$1,0)),1)</f>
        <v>0</v>
      </c>
      <c r="BY66" s="437">
        <f>COUNTIFS('AR | Drawing List'!$H:$H,$B66,INDEX('AR | Drawing List'!$K:$AT,,MATCH('Design Fee'!BY$8,'AR | Drawing List'!$K$1:$AT$1,0)),1)</f>
        <v>0</v>
      </c>
      <c r="BZ66" s="437">
        <f>COUNTIFS('AR | Drawing List'!$H:$H,$B66,INDEX('AR | Drawing List'!$K:$AT,,MATCH('Design Fee'!BZ$8,'AR | Drawing List'!$K$1:$AT$1,0)),1)</f>
        <v>0</v>
      </c>
      <c r="CA66" s="437">
        <f>COUNTIFS('AR | Drawing List'!$H:$H,$B66,INDEX('AR | Drawing List'!$K:$AT,,MATCH('Design Fee'!CA$8,'AR | Drawing List'!$K$1:$AT$1,0)),1)</f>
        <v>0</v>
      </c>
      <c r="CB66" s="437">
        <f>COUNTIFS('AR | Drawing List'!$H:$H,$B66,INDEX('AR | Drawing List'!$K:$AT,,MATCH('Design Fee'!CB$8,'AR | Drawing List'!$K$1:$AT$1,0)),1)</f>
        <v>0</v>
      </c>
      <c r="CC66" s="307"/>
      <c r="CD66" s="365"/>
      <c r="CE66" s="366">
        <f t="shared" si="800"/>
        <v>0</v>
      </c>
      <c r="CF66" s="304">
        <f t="shared" si="644"/>
        <v>0</v>
      </c>
      <c r="CG66" s="366">
        <f t="shared" si="645"/>
        <v>0</v>
      </c>
      <c r="CH66" s="366">
        <f t="shared" si="646"/>
        <v>0</v>
      </c>
      <c r="CI66" s="366">
        <f t="shared" si="647"/>
        <v>0</v>
      </c>
      <c r="CJ66" s="291"/>
      <c r="CK66" s="366">
        <f t="shared" si="648"/>
        <v>0</v>
      </c>
      <c r="CL66" s="366">
        <f t="shared" si="649"/>
        <v>0</v>
      </c>
      <c r="CM66" s="366">
        <f t="shared" si="801"/>
        <v>0</v>
      </c>
      <c r="CN66" s="366">
        <f t="shared" si="802"/>
        <v>0</v>
      </c>
      <c r="CO66" s="366">
        <f t="shared" si="650"/>
        <v>0</v>
      </c>
      <c r="CP66" s="230"/>
      <c r="CQ66" s="331">
        <f t="shared" si="651"/>
        <v>0</v>
      </c>
      <c r="CR66" s="331">
        <f t="shared" si="652"/>
        <v>0</v>
      </c>
      <c r="CS66" s="331">
        <f t="shared" si="803"/>
        <v>0</v>
      </c>
      <c r="CT66" s="275"/>
      <c r="CU66" s="436">
        <f>COUNTIF('AR | Drawing List'!$H:$H,$B66)</f>
        <v>2</v>
      </c>
      <c r="CV66" s="437">
        <f>COUNTIFS('AR | Drawing List'!$H:$H,$B66,INDEX('AR | Drawing List'!$A:$AT,,MATCH('Design Fee'!CV$8,'AR | Drawing List'!$A$1:$AT$1,0)),"&gt;="&amp;"1")</f>
        <v>0</v>
      </c>
      <c r="CW66" s="437">
        <f>COUNTIFS('AR | Drawing List'!$H:$H,$B66,INDEX('AR | Drawing List'!$K:$AT,,MATCH('Design Fee'!CW$8,'AR | Drawing List'!$K$1:$AT$1,0)),1)</f>
        <v>0</v>
      </c>
      <c r="CX66" s="437">
        <f>COUNTIFS('AR | Drawing List'!$H:$H,$B66,INDEX('AR | Drawing List'!$K:$AT,,MATCH('Design Fee'!CX$8,'AR | Drawing List'!$K$1:$AT$1,0)),1)</f>
        <v>0</v>
      </c>
      <c r="CY66" s="437">
        <f>COUNTIFS('AR | Drawing List'!$H:$H,$B66,INDEX('AR | Drawing List'!$K:$AT,,MATCH('Design Fee'!CY$8,'AR | Drawing List'!$K$1:$AT$1,0)),1)</f>
        <v>0</v>
      </c>
      <c r="CZ66" s="437">
        <f>COUNTIFS('AR | Drawing List'!$H:$H,$B66,INDEX('AR | Drawing List'!$K:$AT,,MATCH('Design Fee'!CZ$8,'AR | Drawing List'!$K$1:$AT$1,0)),1)</f>
        <v>0</v>
      </c>
      <c r="DA66" s="437">
        <f>COUNTIFS('AR | Drawing List'!$H:$H,$B66,INDEX('AR | Drawing List'!$K:$AT,,MATCH('Design Fee'!DA$8,'AR | Drawing List'!$K$1:$AT$1,0)),1)</f>
        <v>0</v>
      </c>
      <c r="DB66" s="245"/>
      <c r="DC66" s="437">
        <f>COUNTIFS('AR | Drawing List'!$H:$H,$B66,INDEX('AR | Drawing List'!$K:$AT,,MATCH('Design Fee'!DC$8,'AR | Drawing List'!$K$1:$AT$1,0)),1)</f>
        <v>0</v>
      </c>
      <c r="DD66" s="437">
        <f>COUNTIFS('AR | Drawing List'!$H:$H,$B66,INDEX('AR | Drawing List'!$K:$AT,,MATCH('Design Fee'!DD$8,'AR | Drawing List'!$K$1:$AT$1,0)),1)</f>
        <v>0</v>
      </c>
      <c r="DE66" s="437">
        <f>COUNTIFS('AR | Drawing List'!$H:$H,$B66,INDEX('AR | Drawing List'!$K:$AT,,MATCH('Design Fee'!DE$8,'AR | Drawing List'!$K$1:$AT$1,0)),1)</f>
        <v>0</v>
      </c>
      <c r="DF66" s="437">
        <f>COUNTIFS('AR | Drawing List'!$H:$H,$B66,INDEX('AR | Drawing List'!$K:$AT,,MATCH('Design Fee'!DF$8,'AR | Drawing List'!$K$1:$AT$1,0)),1)</f>
        <v>0</v>
      </c>
      <c r="DG66" s="437">
        <f>COUNTIFS('AR | Drawing List'!$H:$H,$B66,INDEX('AR | Drawing List'!$K:$AT,,MATCH('Design Fee'!DG$8,'AR | Drawing List'!$K$1:$AT$1,0)),1)</f>
        <v>0</v>
      </c>
      <c r="DH66" s="245"/>
      <c r="DI66" s="365"/>
      <c r="DJ66" s="366">
        <f t="shared" si="804"/>
        <v>0</v>
      </c>
      <c r="DK66" s="366">
        <f t="shared" si="653"/>
        <v>0</v>
      </c>
      <c r="DL66" s="366">
        <f t="shared" si="654"/>
        <v>0</v>
      </c>
      <c r="DM66" s="366">
        <f t="shared" si="655"/>
        <v>0</v>
      </c>
      <c r="DN66" s="366">
        <f t="shared" si="656"/>
        <v>0</v>
      </c>
      <c r="DO66" s="291"/>
      <c r="DP66" s="366">
        <f t="shared" si="657"/>
        <v>0</v>
      </c>
      <c r="DQ66" s="366">
        <f t="shared" si="658"/>
        <v>0</v>
      </c>
      <c r="DR66" s="366">
        <f t="shared" si="805"/>
        <v>0</v>
      </c>
      <c r="DS66" s="366">
        <f t="shared" si="806"/>
        <v>0</v>
      </c>
      <c r="DT66" s="366">
        <f t="shared" si="659"/>
        <v>0</v>
      </c>
      <c r="DU66" s="230"/>
      <c r="DV66" s="331">
        <f t="shared" si="660"/>
        <v>0</v>
      </c>
      <c r="DW66" s="331">
        <f t="shared" si="661"/>
        <v>0</v>
      </c>
      <c r="DX66" s="331">
        <f t="shared" si="807"/>
        <v>0</v>
      </c>
      <c r="DY66" s="275"/>
      <c r="DZ66" s="436">
        <f>COUNTIF('AR | Drawing List'!$H:$H,$B66)</f>
        <v>2</v>
      </c>
      <c r="EA66" s="437">
        <f>COUNTIFS('AR | Drawing List'!$H:$H,$B66,INDEX('AR | Drawing List'!$A:$AT,,MATCH('Design Fee'!EA$8,'AR | Drawing List'!$A$1:$AT$1,0)),"&gt;="&amp;"1")</f>
        <v>0</v>
      </c>
      <c r="EB66" s="437">
        <f>COUNTIFS('AR | Drawing List'!$H:$H,$B66,INDEX('AR | Drawing List'!$K:$AT,,MATCH('Design Fee'!EB$8,'AR | Drawing List'!$K$1:$AT$1,0)),1)</f>
        <v>0</v>
      </c>
      <c r="EC66" s="437">
        <f>COUNTIFS('AR | Drawing List'!$H:$H,$B66,INDEX('AR | Drawing List'!$K:$AT,,MATCH('Design Fee'!EC$8,'AR | Drawing List'!$K$1:$AT$1,0)),1)</f>
        <v>0</v>
      </c>
      <c r="ED66" s="437">
        <f>COUNTIFS('AR | Drawing List'!$H:$H,$B66,INDEX('AR | Drawing List'!$K:$AT,,MATCH('Design Fee'!ED$8,'AR | Drawing List'!$K$1:$AT$1,0)),1)</f>
        <v>0</v>
      </c>
      <c r="EE66" s="437">
        <f>COUNTIFS('AR | Drawing List'!$H:$H,$B66,INDEX('AR | Drawing List'!$K:$AT,,MATCH('Design Fee'!EE$8,'AR | Drawing List'!$K$1:$AT$1,0)),1)</f>
        <v>0</v>
      </c>
      <c r="EF66" s="437">
        <f>COUNTIFS('AR | Drawing List'!$H:$H,$B66,INDEX('AR | Drawing List'!$K:$AT,,MATCH('Design Fee'!EF$8,'AR | Drawing List'!$K$1:$AT$1,0)),1)</f>
        <v>0</v>
      </c>
      <c r="EG66" s="245"/>
      <c r="EH66" s="437">
        <f>COUNTIFS('AR | Drawing List'!$H:$H,$B66,INDEX('AR | Drawing List'!$K:$AT,,MATCH('Design Fee'!EH$8,'AR | Drawing List'!$K$1:$AT$1,0)),1)</f>
        <v>0</v>
      </c>
      <c r="EI66" s="437">
        <f>COUNTIFS('AR | Drawing List'!$H:$H,$B66,INDEX('AR | Drawing List'!$K:$AT,,MATCH('Design Fee'!EI$8,'AR | Drawing List'!$K$1:$AT$1,0)),1)</f>
        <v>0</v>
      </c>
      <c r="EJ66" s="437">
        <f>COUNTIFS('AR | Drawing List'!$H:$H,$B66,INDEX('AR | Drawing List'!$K:$AT,,MATCH('Design Fee'!EJ$8,'AR | Drawing List'!$K$1:$AT$1,0)),1)</f>
        <v>0</v>
      </c>
      <c r="EK66" s="437">
        <f>COUNTIFS('AR | Drawing List'!$H:$H,$B66,INDEX('AR | Drawing List'!$K:$AT,,MATCH('Design Fee'!EK$8,'AR | Drawing List'!$K$1:$AT$1,0)),1)</f>
        <v>0</v>
      </c>
      <c r="EL66" s="437">
        <f>COUNTIFS('AR | Drawing List'!$H:$H,$B66,INDEX('AR | Drawing List'!$K:$AT,,MATCH('Design Fee'!EL$8,'AR | Drawing List'!$K$1:$AT$1,0)),1)</f>
        <v>0</v>
      </c>
      <c r="EM66" s="245"/>
      <c r="EN66" s="245"/>
      <c r="EO66" s="286">
        <v>0</v>
      </c>
      <c r="EP66" s="269"/>
      <c r="EQ66" s="302">
        <f t="shared" si="808"/>
        <v>0</v>
      </c>
      <c r="ER66" s="302">
        <f t="shared" si="576"/>
        <v>0</v>
      </c>
      <c r="ES66" s="303">
        <f t="shared" si="662"/>
        <v>0</v>
      </c>
      <c r="ET66" s="304">
        <f t="shared" si="663"/>
        <v>0</v>
      </c>
      <c r="EU66" s="304">
        <f t="shared" si="664"/>
        <v>0</v>
      </c>
      <c r="EV66" s="304">
        <f t="shared" si="665"/>
        <v>0</v>
      </c>
      <c r="EW66" s="304">
        <f t="shared" si="666"/>
        <v>0</v>
      </c>
      <c r="EX66" s="304">
        <f t="shared" si="667"/>
        <v>0</v>
      </c>
      <c r="EY66" s="305"/>
      <c r="EZ66" s="304">
        <f t="shared" si="668"/>
        <v>0</v>
      </c>
      <c r="FA66" s="304">
        <f t="shared" si="669"/>
        <v>0</v>
      </c>
      <c r="FB66" s="304">
        <f t="shared" si="670"/>
        <v>0</v>
      </c>
      <c r="FC66" s="304">
        <f t="shared" si="671"/>
        <v>0</v>
      </c>
      <c r="FD66" s="304">
        <f t="shared" si="672"/>
        <v>0</v>
      </c>
      <c r="FE66" s="216"/>
      <c r="FF66" s="331">
        <f t="shared" si="673"/>
        <v>0</v>
      </c>
      <c r="FG66" s="331">
        <f t="shared" si="674"/>
        <v>0</v>
      </c>
      <c r="FH66" s="331">
        <f t="shared" si="809"/>
        <v>0</v>
      </c>
      <c r="FJ66" s="363">
        <f>COUNTIF('ST | Drawing List'!$H:$H,$B66)</f>
        <v>0</v>
      </c>
      <c r="FK66" s="238">
        <f>COUNTIFS('ST | Drawing List'!$H:$H,$B66,INDEX('ST | Drawing List'!$A:$AT,,MATCH('[13]Design Fee'!FK$8,'ST | Drawing List'!$A$1:$AT$1,0)),1)</f>
        <v>0</v>
      </c>
      <c r="FL66" s="238">
        <f>COUNTIFS('ST | Drawing List'!$H:$H,$B66,INDEX('ST | Drawing List'!$K:$AT,,MATCH('[13]Design Fee'!FL$8,'ST | Drawing List'!$K$1:$AT$1,0)),1)</f>
        <v>0</v>
      </c>
      <c r="FM66" s="238">
        <f>COUNTIFS('ST | Drawing List'!$H:$H,$B66,INDEX('ST | Drawing List'!$K:$AT,,MATCH('[13]Design Fee'!FM$8,'ST | Drawing List'!$K$1:$AT$1,0)),1)</f>
        <v>0</v>
      </c>
      <c r="FN66" s="238">
        <f>COUNTIFS('ST | Drawing List'!$H:$H,$B66,INDEX('ST | Drawing List'!$K:$AT,,MATCH('[13]Design Fee'!FN$8,'ST | Drawing List'!$K$1:$AT$1,0)),1)</f>
        <v>0</v>
      </c>
      <c r="FO66" s="238">
        <f>COUNTIFS('ST | Drawing List'!$H:$H,$B66,INDEX('ST | Drawing List'!$K:$AT,,MATCH('[13]Design Fee'!FO$8,'ST | Drawing List'!$K$1:$AT$1,0)),1)</f>
        <v>0</v>
      </c>
      <c r="FP66" s="238">
        <f>COUNTIFS('ST | Drawing List'!$H:$H,$B66,INDEX('ST | Drawing List'!$K:$AT,,MATCH('[13]Design Fee'!FP$8,'ST | Drawing List'!$K$1:$AT$1,0)),1)</f>
        <v>0</v>
      </c>
      <c r="FQ66" s="245"/>
      <c r="FR66" s="238">
        <f>COUNTIFS('ST | Drawing List'!$H:$H,$B66,INDEX('ST | Drawing List'!$K:$AT,,MATCH('[13]Design Fee'!FR$8,'ST | Drawing List'!$K$1:$AT$1,0)),1)</f>
        <v>0</v>
      </c>
      <c r="FS66" s="238">
        <f>COUNTIFS('ST | Drawing List'!$H:$H,$B66,INDEX('ST | Drawing List'!$K:$AT,,MATCH('[13]Design Fee'!FS$8,'ST | Drawing List'!$K$1:$AT$1,0)),1)</f>
        <v>0</v>
      </c>
      <c r="FT66" s="238">
        <f>COUNTIFS('ST | Drawing List'!$H:$H,$B66,INDEX('ST | Drawing List'!$K:$AT,,MATCH('[13]Design Fee'!FT$8,'ST | Drawing List'!$K$1:$AT$1,0)),1)</f>
        <v>0</v>
      </c>
      <c r="FU66" s="238">
        <f>COUNTIFS('ST | Drawing List'!$H:$H,$B66,INDEX('ST | Drawing List'!$K:$AT,,MATCH('[13]Design Fee'!FU$8,'ST | Drawing List'!$K$1:$AT$1,0)),1)</f>
        <v>0</v>
      </c>
      <c r="FV66" s="238">
        <f>COUNTIFS('ST | Drawing List'!$H:$H,$B66,INDEX('ST | Drawing List'!$K:$AT,,MATCH('[13]Design Fee'!FV$8,'ST | Drawing List'!$K$1:$AT$1,0)),1)</f>
        <v>0</v>
      </c>
      <c r="FW66" s="307"/>
      <c r="FX66" s="365"/>
      <c r="FY66" s="366">
        <f t="shared" si="675"/>
        <v>0</v>
      </c>
      <c r="FZ66" s="366">
        <f t="shared" si="676"/>
        <v>0</v>
      </c>
      <c r="GA66" s="366">
        <f t="shared" si="677"/>
        <v>0</v>
      </c>
      <c r="GB66" s="366">
        <f t="shared" si="678"/>
        <v>0</v>
      </c>
      <c r="GC66" s="366">
        <f t="shared" si="679"/>
        <v>0</v>
      </c>
      <c r="GD66" s="291"/>
      <c r="GE66" s="366">
        <f t="shared" si="680"/>
        <v>0</v>
      </c>
      <c r="GF66" s="366">
        <f t="shared" si="681"/>
        <v>0</v>
      </c>
      <c r="GG66" s="366">
        <f t="shared" si="682"/>
        <v>0</v>
      </c>
      <c r="GH66" s="366">
        <f t="shared" si="683"/>
        <v>0</v>
      </c>
      <c r="GI66" s="366">
        <f t="shared" si="684"/>
        <v>0</v>
      </c>
      <c r="GJ66" s="230"/>
      <c r="GK66" s="367">
        <f t="shared" si="685"/>
        <v>0</v>
      </c>
      <c r="GL66" s="367">
        <f t="shared" si="686"/>
        <v>0</v>
      </c>
      <c r="GM66" s="367">
        <f t="shared" si="810"/>
        <v>0</v>
      </c>
      <c r="GN66" s="275"/>
      <c r="GO66" s="363">
        <f>COUNTIF('ST | Drawing List'!$H:$H,$B66)</f>
        <v>0</v>
      </c>
      <c r="GP66" s="238">
        <f>COUNTIFS('ST | Drawing List'!$H:$H,$B66,INDEX('ST | Drawing List'!$A:$AT,,MATCH('[13]Design Fee'!GP$8,'ST | Drawing List'!$A$1:$AT$1,0)),1)</f>
        <v>0</v>
      </c>
      <c r="GQ66" s="238">
        <f>COUNTIFS('ST | Drawing List'!$H:$H,$B66,INDEX('ST | Drawing List'!$K:$AT,,MATCH('[13]Design Fee'!GQ$8,'ST | Drawing List'!$K$1:$AT$1,0)),1)</f>
        <v>0</v>
      </c>
      <c r="GR66" s="238">
        <f>COUNTIFS('ST | Drawing List'!$H:$H,$B66,INDEX('ST | Drawing List'!$K:$AT,,MATCH('[13]Design Fee'!GR$8,'ST | Drawing List'!$K$1:$AT$1,0)),1)</f>
        <v>0</v>
      </c>
      <c r="GS66" s="238">
        <f>COUNTIFS('ST | Drawing List'!$H:$H,$B66,INDEX('ST | Drawing List'!$K:$AT,,MATCH('[13]Design Fee'!GS$8,'ST | Drawing List'!$K$1:$AT$1,0)),1)</f>
        <v>0</v>
      </c>
      <c r="GT66" s="238">
        <f>COUNTIFS('ST | Drawing List'!$H:$H,$B66,INDEX('ST | Drawing List'!$K:$AT,,MATCH('[13]Design Fee'!GT$8,'ST | Drawing List'!$K$1:$AT$1,0)),1)</f>
        <v>0</v>
      </c>
      <c r="GU66" s="238">
        <f>COUNTIFS('ST | Drawing List'!$H:$H,$B66,INDEX('ST | Drawing List'!$K:$AT,,MATCH('[13]Design Fee'!GU$8,'ST | Drawing List'!$K$1:$AT$1,0)),1)</f>
        <v>0</v>
      </c>
      <c r="GV66" s="245"/>
      <c r="GW66" s="238">
        <f>COUNTIFS('ST | Drawing List'!$H:$H,$B66,INDEX('ST | Drawing List'!$K:$AT,,MATCH('[13]Design Fee'!GW$8,'ST | Drawing List'!$K$1:$AT$1,0)),1)</f>
        <v>0</v>
      </c>
      <c r="GX66" s="238">
        <f>COUNTIFS('ST | Drawing List'!$H:$H,$B66,INDEX('ST | Drawing List'!$K:$AT,,MATCH('[13]Design Fee'!GX$8,'ST | Drawing List'!$K$1:$AT$1,0)),1)</f>
        <v>0</v>
      </c>
      <c r="GY66" s="238">
        <f>COUNTIFS('ST | Drawing List'!$H:$H,$B66,INDEX('ST | Drawing List'!$K:$AT,,MATCH('[13]Design Fee'!GY$8,'ST | Drawing List'!$K$1:$AT$1,0)),1)</f>
        <v>0</v>
      </c>
      <c r="GZ66" s="238">
        <f>COUNTIFS('ST | Drawing List'!$H:$H,$B66,INDEX('ST | Drawing List'!$K:$AT,,MATCH('[13]Design Fee'!GZ$8,'ST | Drawing List'!$K$1:$AT$1,0)),1)</f>
        <v>0</v>
      </c>
      <c r="HA66" s="238">
        <f>COUNTIFS('ST | Drawing List'!$H:$H,$B66,INDEX('ST | Drawing List'!$K:$AT,,MATCH('[13]Design Fee'!HA$8,'ST | Drawing List'!$K$1:$AT$1,0)),1)</f>
        <v>0</v>
      </c>
      <c r="HB66" s="245"/>
      <c r="HC66" s="365"/>
      <c r="HD66" s="366">
        <f t="shared" si="687"/>
        <v>0</v>
      </c>
      <c r="HE66" s="366">
        <f t="shared" si="688"/>
        <v>0</v>
      </c>
      <c r="HF66" s="366">
        <f t="shared" si="689"/>
        <v>0</v>
      </c>
      <c r="HG66" s="366">
        <f t="shared" si="690"/>
        <v>0</v>
      </c>
      <c r="HH66" s="366">
        <f t="shared" si="691"/>
        <v>0</v>
      </c>
      <c r="HI66" s="291"/>
      <c r="HJ66" s="366">
        <f t="shared" si="692"/>
        <v>0</v>
      </c>
      <c r="HK66" s="366">
        <f t="shared" si="693"/>
        <v>0</v>
      </c>
      <c r="HL66" s="366">
        <f t="shared" si="694"/>
        <v>0</v>
      </c>
      <c r="HM66" s="366">
        <f t="shared" si="695"/>
        <v>0</v>
      </c>
      <c r="HN66" s="366">
        <f t="shared" si="696"/>
        <v>0</v>
      </c>
      <c r="HO66" s="230"/>
      <c r="HP66" s="367">
        <f t="shared" si="697"/>
        <v>0</v>
      </c>
      <c r="HQ66" s="367">
        <f t="shared" si="698"/>
        <v>0</v>
      </c>
      <c r="HR66" s="367">
        <f t="shared" si="811"/>
        <v>0</v>
      </c>
      <c r="HS66" s="275"/>
      <c r="HT66" s="363">
        <f>COUNTIF('ST | Drawing List'!$H:$H,$B66)</f>
        <v>0</v>
      </c>
      <c r="HU66" s="238">
        <f>COUNTIFS('ST | Drawing List'!$H:$H,$B66,INDEX('ST | Drawing List'!$A:$AT,,MATCH('[13]Design Fee'!HU$8,'ST | Drawing List'!$A$1:$AT$1,0)),1)</f>
        <v>0</v>
      </c>
      <c r="HV66" s="238">
        <f>COUNTIFS('ST | Drawing List'!$H:$H,$B66,INDEX('ST | Drawing List'!$K:$AT,,MATCH('[13]Design Fee'!HV$8,'ST | Drawing List'!$K$1:$AT$1,0)),1)</f>
        <v>0</v>
      </c>
      <c r="HW66" s="238">
        <f>COUNTIFS('ST | Drawing List'!$H:$H,$B66,INDEX('ST | Drawing List'!$K:$AT,,MATCH('[13]Design Fee'!HW$8,'ST | Drawing List'!$K$1:$AT$1,0)),1)</f>
        <v>0</v>
      </c>
      <c r="HX66" s="238">
        <f>COUNTIFS('ST | Drawing List'!$H:$H,$B66,INDEX('ST | Drawing List'!$K:$AT,,MATCH('[13]Design Fee'!HX$8,'ST | Drawing List'!$K$1:$AT$1,0)),1)</f>
        <v>0</v>
      </c>
      <c r="HY66" s="238">
        <f>COUNTIFS('ST | Drawing List'!$H:$H,$B66,INDEX('ST | Drawing List'!$K:$AT,,MATCH('[13]Design Fee'!HY$8,'ST | Drawing List'!$K$1:$AT$1,0)),1)</f>
        <v>0</v>
      </c>
      <c r="HZ66" s="238">
        <f>COUNTIFS('ST | Drawing List'!$H:$H,$B66,INDEX('ST | Drawing List'!$K:$AT,,MATCH('[13]Design Fee'!HZ$8,'ST | Drawing List'!$K$1:$AT$1,0)),1)</f>
        <v>0</v>
      </c>
      <c r="IA66" s="245"/>
      <c r="IB66" s="238">
        <f>COUNTIFS('ST | Drawing List'!$H:$H,$B66,INDEX('ST | Drawing List'!$K:$AT,,MATCH('[13]Design Fee'!IB$8,'ST | Drawing List'!$K$1:$AT$1,0)),1)</f>
        <v>0</v>
      </c>
      <c r="IC66" s="238">
        <f>COUNTIFS('ST | Drawing List'!$H:$H,$B66,INDEX('ST | Drawing List'!$K:$AT,,MATCH('[13]Design Fee'!IC$8,'ST | Drawing List'!$K$1:$AT$1,0)),1)</f>
        <v>0</v>
      </c>
      <c r="ID66" s="238">
        <f>COUNTIFS('ST | Drawing List'!$H:$H,$B66,INDEX('ST | Drawing List'!$K:$AT,,MATCH('[13]Design Fee'!ID$8,'ST | Drawing List'!$K$1:$AT$1,0)),1)</f>
        <v>0</v>
      </c>
      <c r="IE66" s="238">
        <f>COUNTIFS('ST | Drawing List'!$H:$H,$B66,INDEX('ST | Drawing List'!$K:$AT,,MATCH('[13]Design Fee'!IE$8,'ST | Drawing List'!$K$1:$AT$1,0)),1)</f>
        <v>0</v>
      </c>
      <c r="IF66" s="238">
        <f>COUNTIFS('ST | Drawing List'!$H:$H,$B66,INDEX('ST | Drawing List'!$K:$AT,,MATCH('[13]Design Fee'!IF$8,'ST | Drawing List'!$K$1:$AT$1,0)),1)</f>
        <v>0</v>
      </c>
      <c r="IG66" s="245"/>
      <c r="IH66" s="245"/>
      <c r="II66" s="286">
        <v>0</v>
      </c>
      <c r="IJ66" s="269"/>
      <c r="IK66" s="302">
        <f t="shared" si="812"/>
        <v>0</v>
      </c>
      <c r="IL66" s="302">
        <f t="shared" si="589"/>
        <v>0</v>
      </c>
      <c r="IM66" s="303">
        <f t="shared" si="699"/>
        <v>0</v>
      </c>
      <c r="IN66" s="304">
        <f t="shared" si="700"/>
        <v>0</v>
      </c>
      <c r="IO66" s="304">
        <f t="shared" si="701"/>
        <v>0</v>
      </c>
      <c r="IP66" s="304">
        <f t="shared" si="702"/>
        <v>0</v>
      </c>
      <c r="IQ66" s="304">
        <f t="shared" si="703"/>
        <v>0</v>
      </c>
      <c r="IR66" s="304">
        <f t="shared" si="704"/>
        <v>0</v>
      </c>
      <c r="IS66" s="305"/>
      <c r="IT66" s="304">
        <f t="shared" si="705"/>
        <v>0</v>
      </c>
      <c r="IU66" s="304">
        <f t="shared" si="706"/>
        <v>0</v>
      </c>
      <c r="IV66" s="304">
        <f t="shared" si="707"/>
        <v>0</v>
      </c>
      <c r="IW66" s="304">
        <f t="shared" si="708"/>
        <v>0</v>
      </c>
      <c r="IX66" s="304">
        <f t="shared" si="709"/>
        <v>0</v>
      </c>
      <c r="IY66" s="230"/>
      <c r="IZ66" s="367">
        <f t="shared" si="710"/>
        <v>0</v>
      </c>
      <c r="JA66" s="367">
        <f t="shared" si="711"/>
        <v>0</v>
      </c>
      <c r="JB66" s="367">
        <f t="shared" si="813"/>
        <v>0</v>
      </c>
      <c r="JC66" s="275"/>
      <c r="JD66" s="363">
        <f>COUNTIF('MEP | Drawing List'!$H:$H,$B66)</f>
        <v>0</v>
      </c>
      <c r="JE66" s="238">
        <f>COUNTIFS('MEP | Drawing List'!$H:$H,$B66,INDEX('MEP | Drawing List'!$A:$AU,,MATCH('[13]Design Fee'!JE$8,'MEP | Drawing List'!$A$1:$AU$1,0)),1)</f>
        <v>0</v>
      </c>
      <c r="JF66" s="238">
        <f>COUNTIFS('MEP | Drawing List'!$H:$H,$B66,INDEX('MEP | Drawing List'!$K:$AU,,MATCH('[13]Design Fee'!JF$8,'MEP | Drawing List'!$K$1:$AU$1,0)),1)</f>
        <v>0</v>
      </c>
      <c r="JG66" s="238">
        <f>COUNTIFS('MEP | Drawing List'!$H:$H,$B66,INDEX('MEP | Drawing List'!$K:$AU,,MATCH('[13]Design Fee'!JG$8,'MEP | Drawing List'!$K$1:$AU$1,0)),1)</f>
        <v>0</v>
      </c>
      <c r="JH66" s="238">
        <f>COUNTIFS('MEP | Drawing List'!$H:$H,$B66,INDEX('MEP | Drawing List'!$K:$AU,,MATCH('[13]Design Fee'!JH$8,'MEP | Drawing List'!$K$1:$AU$1,0)),1)</f>
        <v>0</v>
      </c>
      <c r="JI66" s="238">
        <f>COUNTIFS('MEP | Drawing List'!$H:$H,$B66,INDEX('MEP | Drawing List'!$K:$AU,,MATCH('[13]Design Fee'!JI$8,'MEP | Drawing List'!$K$1:$AU$1,0)),1)</f>
        <v>0</v>
      </c>
      <c r="JJ66" s="238">
        <f>COUNTIFS('MEP | Drawing List'!$H:$H,$B66,INDEX('MEP | Drawing List'!$K:$AU,,MATCH('[13]Design Fee'!JJ$8,'MEP | Drawing List'!$K$1:$AU$1,0)),1)</f>
        <v>0</v>
      </c>
      <c r="JK66" s="245"/>
      <c r="JL66" s="238">
        <f>COUNTIFS('MEP | Drawing List'!$H:$H,$B66,INDEX('MEP | Drawing List'!$K:$AU,,MATCH('[13]Design Fee'!JL$8,'MEP | Drawing List'!$K$1:$AU$1,0)),1)</f>
        <v>0</v>
      </c>
      <c r="JM66" s="238">
        <f>COUNTIFS('MEP | Drawing List'!$H:$H,$B66,INDEX('MEP | Drawing List'!$K:$AU,,MATCH('[13]Design Fee'!JM$8,'MEP | Drawing List'!$K$1:$AU$1,0)),1)</f>
        <v>0</v>
      </c>
      <c r="JN66" s="238">
        <f>COUNTIFS('MEP | Drawing List'!$H:$H,$B66,INDEX('MEP | Drawing List'!$K:$AU,,MATCH('[13]Design Fee'!JN$8,'MEP | Drawing List'!$K$1:$AU$1,0)),1)</f>
        <v>0</v>
      </c>
      <c r="JO66" s="238">
        <f>COUNTIFS('MEP | Drawing List'!$H:$H,$B66,INDEX('MEP | Drawing List'!$K:$AU,,MATCH('[13]Design Fee'!JO$8,'MEP | Drawing List'!$K$1:$AU$1,0)),1)</f>
        <v>0</v>
      </c>
      <c r="JP66" s="238">
        <f>COUNTIFS('MEP | Drawing List'!$H:$H,$B66,INDEX('MEP | Drawing List'!$K:$AU,,MATCH('[13]Design Fee'!JP$8,'MEP | Drawing List'!$K$1:$AU$1,0)),1)</f>
        <v>0</v>
      </c>
      <c r="JQ66" s="307"/>
      <c r="JR66" s="303"/>
      <c r="JS66" s="304">
        <f t="shared" si="712"/>
        <v>0</v>
      </c>
      <c r="JT66" s="304">
        <f t="shared" si="713"/>
        <v>0</v>
      </c>
      <c r="JU66" s="304">
        <f t="shared" si="714"/>
        <v>0</v>
      </c>
      <c r="JV66" s="304">
        <f t="shared" si="715"/>
        <v>0</v>
      </c>
      <c r="JW66" s="304">
        <f t="shared" si="716"/>
        <v>0</v>
      </c>
      <c r="JX66" s="305"/>
      <c r="JY66" s="304">
        <f t="shared" si="717"/>
        <v>0</v>
      </c>
      <c r="JZ66" s="304">
        <f t="shared" si="718"/>
        <v>0</v>
      </c>
      <c r="KA66" s="304">
        <f t="shared" si="719"/>
        <v>0</v>
      </c>
      <c r="KB66" s="304">
        <f t="shared" si="720"/>
        <v>0</v>
      </c>
      <c r="KC66" s="304">
        <f t="shared" si="721"/>
        <v>0</v>
      </c>
      <c r="KD66" s="230"/>
      <c r="KE66" s="367">
        <f t="shared" si="722"/>
        <v>0</v>
      </c>
      <c r="KF66" s="367">
        <f t="shared" si="723"/>
        <v>0</v>
      </c>
      <c r="KG66" s="367">
        <f t="shared" si="814"/>
        <v>0</v>
      </c>
      <c r="KH66" s="275"/>
      <c r="KI66" s="363">
        <f>COUNTIF('MEP | Drawing List'!$H:$H,$B66)</f>
        <v>0</v>
      </c>
      <c r="KJ66" s="238">
        <f>COUNTIFS('MEP | Drawing List'!$H:$H,$B66,INDEX('MEP | Drawing List'!$A:$AU,,MATCH('[13]Design Fee'!KJ$8,'MEP | Drawing List'!$A$1:$AU$1,0)),1)</f>
        <v>0</v>
      </c>
      <c r="KK66" s="238">
        <f>COUNTIFS('MEP | Drawing List'!$H:$H,$B66,INDEX('MEP | Drawing List'!$K:$AU,,MATCH('[13]Design Fee'!KK$8,'MEP | Drawing List'!$K$1:$AU$1,0)),1)</f>
        <v>0</v>
      </c>
      <c r="KL66" s="238">
        <f>COUNTIFS('MEP | Drawing List'!$H:$H,$B66,INDEX('MEP | Drawing List'!$K:$AU,,MATCH('[13]Design Fee'!KL$8,'MEP | Drawing List'!$K$1:$AU$1,0)),1)</f>
        <v>0</v>
      </c>
      <c r="KM66" s="238">
        <f>COUNTIFS('MEP | Drawing List'!$H:$H,$B66,INDEX('MEP | Drawing List'!$K:$AU,,MATCH('[13]Design Fee'!KM$8,'MEP | Drawing List'!$K$1:$AU$1,0)),1)</f>
        <v>0</v>
      </c>
      <c r="KN66" s="238">
        <f>COUNTIFS('MEP | Drawing List'!$H:$H,$B66,INDEX('MEP | Drawing List'!$K:$AU,,MATCH('[13]Design Fee'!KN$8,'MEP | Drawing List'!$K$1:$AU$1,0)),1)</f>
        <v>0</v>
      </c>
      <c r="KO66" s="238">
        <f>COUNTIFS('MEP | Drawing List'!$H:$H,$B66,INDEX('MEP | Drawing List'!$K:$AU,,MATCH('[13]Design Fee'!KO$8,'MEP | Drawing List'!$K$1:$AU$1,0)),1)</f>
        <v>0</v>
      </c>
      <c r="KP66" s="245"/>
      <c r="KQ66" s="238">
        <f>COUNTIFS('MEP | Drawing List'!$H:$H,$B66,INDEX('MEP | Drawing List'!$K:$AU,,MATCH('[13]Design Fee'!KQ$8,'MEP | Drawing List'!$K$1:$AU$1,0)),1)</f>
        <v>0</v>
      </c>
      <c r="KR66" s="238">
        <f>COUNTIFS('MEP | Drawing List'!$H:$H,$B66,INDEX('MEP | Drawing List'!$K:$AU,,MATCH('[13]Design Fee'!KR$8,'MEP | Drawing List'!$K$1:$AU$1,0)),1)</f>
        <v>0</v>
      </c>
      <c r="KS66" s="238">
        <f>COUNTIFS('MEP | Drawing List'!$H:$H,$B66,INDEX('MEP | Drawing List'!$K:$AU,,MATCH('[13]Design Fee'!KS$8,'MEP | Drawing List'!$K$1:$AU$1,0)),1)</f>
        <v>0</v>
      </c>
      <c r="KT66" s="238">
        <f>COUNTIFS('MEP | Drawing List'!$H:$H,$B66,INDEX('MEP | Drawing List'!$K:$AU,,MATCH('[13]Design Fee'!KT$8,'MEP | Drawing List'!$K$1:$AU$1,0)),1)</f>
        <v>0</v>
      </c>
      <c r="KU66" s="238">
        <f>COUNTIFS('MEP | Drawing List'!$H:$H,$B66,INDEX('MEP | Drawing List'!$K:$AU,,MATCH('[13]Design Fee'!KU$8,'MEP | Drawing List'!$K$1:$AU$1,0)),1)</f>
        <v>0</v>
      </c>
      <c r="KV66" s="245"/>
      <c r="KW66" s="303"/>
      <c r="KX66" s="304">
        <f t="shared" si="724"/>
        <v>0</v>
      </c>
      <c r="KY66" s="304">
        <f t="shared" si="725"/>
        <v>0</v>
      </c>
      <c r="KZ66" s="304">
        <f t="shared" si="726"/>
        <v>0</v>
      </c>
      <c r="LA66" s="304">
        <f t="shared" si="727"/>
        <v>0</v>
      </c>
      <c r="LB66" s="304">
        <f t="shared" si="728"/>
        <v>0</v>
      </c>
      <c r="LC66" s="305"/>
      <c r="LD66" s="304">
        <f t="shared" si="729"/>
        <v>0</v>
      </c>
      <c r="LE66" s="304">
        <f t="shared" si="730"/>
        <v>0</v>
      </c>
      <c r="LF66" s="304">
        <f t="shared" si="731"/>
        <v>0</v>
      </c>
      <c r="LG66" s="304">
        <f t="shared" si="732"/>
        <v>0</v>
      </c>
      <c r="LH66" s="304">
        <f t="shared" si="733"/>
        <v>0</v>
      </c>
      <c r="LI66" s="230"/>
      <c r="LJ66" s="367">
        <f t="shared" si="734"/>
        <v>0</v>
      </c>
      <c r="LK66" s="367">
        <f t="shared" si="735"/>
        <v>0</v>
      </c>
      <c r="LL66" s="367">
        <f t="shared" si="815"/>
        <v>0</v>
      </c>
      <c r="LM66" s="275"/>
      <c r="LN66" s="363">
        <f>COUNTIF('MEP | Drawing List'!$H:$H,$B66)</f>
        <v>0</v>
      </c>
      <c r="LO66" s="238">
        <f>COUNTIFS('MEP | Drawing List'!$H:$H,$B66,INDEX('MEP | Drawing List'!$A:$AU,,MATCH('[13]Design Fee'!LO$8,'MEP | Drawing List'!$A$1:$AU$1,0)),1)</f>
        <v>0</v>
      </c>
      <c r="LP66" s="238">
        <f>COUNTIFS('MEP | Drawing List'!$H:$H,$B66,INDEX('MEP | Drawing List'!$K:$AU,,MATCH('[13]Design Fee'!LP$8,'MEP | Drawing List'!$K$1:$AU$1,0)),1)</f>
        <v>0</v>
      </c>
      <c r="LQ66" s="238">
        <f>COUNTIFS('MEP | Drawing List'!$H:$H,$B66,INDEX('MEP | Drawing List'!$K:$AU,,MATCH('[13]Design Fee'!LQ$8,'MEP | Drawing List'!$K$1:$AU$1,0)),1)</f>
        <v>0</v>
      </c>
      <c r="LR66" s="238">
        <f>COUNTIFS('MEP | Drawing List'!$H:$H,$B66,INDEX('MEP | Drawing List'!$K:$AU,,MATCH('[13]Design Fee'!LR$8,'MEP | Drawing List'!$K$1:$AU$1,0)),1)</f>
        <v>0</v>
      </c>
      <c r="LS66" s="238">
        <f>COUNTIFS('MEP | Drawing List'!$H:$H,$B66,INDEX('MEP | Drawing List'!$K:$AU,,MATCH('[13]Design Fee'!LS$8,'MEP | Drawing List'!$K$1:$AU$1,0)),1)</f>
        <v>0</v>
      </c>
      <c r="LT66" s="238">
        <f>COUNTIFS('MEP | Drawing List'!$H:$H,$B66,INDEX('MEP | Drawing List'!$K:$AU,,MATCH('[13]Design Fee'!LT$8,'MEP | Drawing List'!$K$1:$AU$1,0)),1)</f>
        <v>0</v>
      </c>
      <c r="LU66" s="245"/>
      <c r="LV66" s="238">
        <f>COUNTIFS('MEP | Drawing List'!$H:$H,$B66,INDEX('MEP | Drawing List'!$K:$AU,,MATCH('[13]Design Fee'!LV$8,'MEP | Drawing List'!$K$1:$AU$1,0)),1)</f>
        <v>0</v>
      </c>
      <c r="LW66" s="238">
        <f>COUNTIFS('MEP | Drawing List'!$H:$H,$B66,INDEX('MEP | Drawing List'!$K:$AU,,MATCH('[13]Design Fee'!LW$8,'MEP | Drawing List'!$K$1:$AU$1,0)),1)</f>
        <v>0</v>
      </c>
      <c r="LX66" s="238">
        <f>COUNTIFS('MEP | Drawing List'!$H:$H,$B66,INDEX('MEP | Drawing List'!$K:$AU,,MATCH('[13]Design Fee'!LX$8,'MEP | Drawing List'!$K$1:$AU$1,0)),1)</f>
        <v>0</v>
      </c>
      <c r="LY66" s="238">
        <f>COUNTIFS('MEP | Drawing List'!$H:$H,$B66,INDEX('MEP | Drawing List'!$K:$AU,,MATCH('[13]Design Fee'!LY$8,'MEP | Drawing List'!$K$1:$AU$1,0)),1)</f>
        <v>0</v>
      </c>
      <c r="LZ66" s="238">
        <f>COUNTIFS('MEP | Drawing List'!$H:$H,$B66,INDEX('MEP | Drawing List'!$K:$AU,,MATCH('[13]Design Fee'!LZ$8,'MEP | Drawing List'!$K$1:$AU$1,0)),1)</f>
        <v>0</v>
      </c>
      <c r="MA66" s="245"/>
      <c r="MB66" s="245"/>
      <c r="MC66" s="286">
        <v>0</v>
      </c>
      <c r="MD66" s="269"/>
      <c r="ME66" s="302"/>
      <c r="MF66" s="302">
        <f t="shared" si="602"/>
        <v>0</v>
      </c>
      <c r="MG66" s="303">
        <f t="shared" si="736"/>
        <v>0</v>
      </c>
      <c r="MH66" s="304">
        <f t="shared" si="737"/>
        <v>0</v>
      </c>
      <c r="MI66" s="304">
        <f t="shared" si="738"/>
        <v>0</v>
      </c>
      <c r="MJ66" s="304">
        <f t="shared" si="739"/>
        <v>0</v>
      </c>
      <c r="MK66" s="304">
        <f t="shared" si="740"/>
        <v>0</v>
      </c>
      <c r="ML66" s="304">
        <f t="shared" si="741"/>
        <v>0</v>
      </c>
      <c r="MM66" s="305"/>
      <c r="MN66" s="304">
        <f t="shared" si="742"/>
        <v>0</v>
      </c>
      <c r="MO66" s="304">
        <f t="shared" si="743"/>
        <v>0</v>
      </c>
      <c r="MP66" s="304">
        <f t="shared" si="744"/>
        <v>0</v>
      </c>
      <c r="MQ66" s="304">
        <f t="shared" si="745"/>
        <v>0</v>
      </c>
      <c r="MR66" s="304">
        <f t="shared" si="746"/>
        <v>0</v>
      </c>
      <c r="MS66" s="230"/>
      <c r="MT66" s="367">
        <f t="shared" si="747"/>
        <v>0</v>
      </c>
      <c r="MU66" s="367">
        <f t="shared" si="748"/>
        <v>0</v>
      </c>
      <c r="MV66" s="367">
        <f t="shared" si="749"/>
        <v>0</v>
      </c>
      <c r="MW66" s="275"/>
      <c r="MX66" s="363">
        <f>COUNTIF('LS | Drawing List'!$H:$H,$B66)</f>
        <v>0</v>
      </c>
      <c r="MY66" s="238">
        <f>COUNTIFS('LS | Drawing List'!$H:$H,$B66,INDEX('LS | Drawing List'!$A:$AT,,MATCH('Design Fee'!MY$8,'LS | Drawing List'!$A$1:$AT$1,0)),1)</f>
        <v>0</v>
      </c>
      <c r="MZ66" s="238">
        <f>COUNTIFS('LS | Drawing List'!$H:$H,$B66,INDEX('LS | Drawing List'!$K:$AT,,MATCH('Design Fee'!MZ$8,'LS | Drawing List'!$K$1:$AT$1,0)),1)</f>
        <v>0</v>
      </c>
      <c r="NA66" s="238">
        <f>COUNTIFS('LS | Drawing List'!$H:$H,$B66,INDEX('LS | Drawing List'!$K:$AT,,MATCH('Design Fee'!NA$8,'LS | Drawing List'!$K$1:$AT$1,0)),1)</f>
        <v>0</v>
      </c>
      <c r="NB66" s="238">
        <f>COUNTIFS('LS | Drawing List'!$H:$H,$B66,INDEX('LS | Drawing List'!$K:$AT,,MATCH('Design Fee'!NB$8,'LS | Drawing List'!$K$1:$AT$1,0)),1)</f>
        <v>0</v>
      </c>
      <c r="NC66" s="238">
        <f>COUNTIFS('LS | Drawing List'!$H:$H,$B66,INDEX('LS | Drawing List'!$K:$AT,,MATCH('Design Fee'!NC$8,'LS | Drawing List'!$K$1:$AT$1,0)),1)</f>
        <v>0</v>
      </c>
      <c r="ND66" s="238">
        <f>COUNTIFS('LS | Drawing List'!$H:$H,$B66,INDEX('LS | Drawing List'!$K:$AT,,MATCH('Design Fee'!ND$8,'LS | Drawing List'!$K$1:$AT$1,0)),1)</f>
        <v>0</v>
      </c>
      <c r="NE66" s="245"/>
      <c r="NF66" s="238">
        <f>COUNTIFS('LS | Drawing List'!$H:$H,$B66,INDEX('LS | Drawing List'!$K:$AT,,MATCH('Design Fee'!NF$8,'LS | Drawing List'!$K$1:$AT$1,0)),1)</f>
        <v>0</v>
      </c>
      <c r="NG66" s="238">
        <f>COUNTIFS('LS | Drawing List'!$H:$H,$B66,INDEX('LS | Drawing List'!$K:$AT,,MATCH('Design Fee'!NG$8,'LS | Drawing List'!$K$1:$AT$1,0)),1)</f>
        <v>0</v>
      </c>
      <c r="NH66" s="238">
        <f>COUNTIFS('LS | Drawing List'!$H:$H,$B66,INDEX('LS | Drawing List'!$K:$AT,,MATCH('Design Fee'!NH$8,'LS | Drawing List'!$K$1:$AT$1,0)),1)</f>
        <v>0</v>
      </c>
      <c r="NI66" s="238">
        <f>COUNTIFS('LS | Drawing List'!$H:$H,$B66,INDEX('LS | Drawing List'!$K:$AT,,MATCH('Design Fee'!NI$8,'LS | Drawing List'!$K$1:$AT$1,0)),1)</f>
        <v>0</v>
      </c>
      <c r="NJ66" s="238">
        <f>COUNTIFS('LS | Drawing List'!$H:$H,$B66,INDEX('LS | Drawing List'!$K:$AT,,MATCH('Design Fee'!NJ$8,'LS | Drawing List'!$K$1:$AT$1,0)),1)</f>
        <v>0</v>
      </c>
      <c r="NK66" s="307"/>
      <c r="NL66" s="303">
        <f t="shared" si="750"/>
        <v>0</v>
      </c>
      <c r="NM66" s="304">
        <f t="shared" si="751"/>
        <v>0</v>
      </c>
      <c r="NN66" s="304">
        <f t="shared" si="752"/>
        <v>0</v>
      </c>
      <c r="NO66" s="304">
        <f t="shared" si="753"/>
        <v>0</v>
      </c>
      <c r="NP66" s="304">
        <f t="shared" si="754"/>
        <v>0</v>
      </c>
      <c r="NQ66" s="304">
        <f t="shared" si="755"/>
        <v>0</v>
      </c>
      <c r="NR66" s="305"/>
      <c r="NS66" s="304">
        <f t="shared" si="756"/>
        <v>0</v>
      </c>
      <c r="NT66" s="304">
        <f t="shared" si="757"/>
        <v>0</v>
      </c>
      <c r="NU66" s="304">
        <f t="shared" si="758"/>
        <v>0</v>
      </c>
      <c r="NV66" s="304">
        <f t="shared" si="759"/>
        <v>0</v>
      </c>
      <c r="NW66" s="304">
        <f t="shared" si="760"/>
        <v>0</v>
      </c>
      <c r="NX66" s="230"/>
      <c r="NY66" s="367">
        <f t="shared" si="761"/>
        <v>0</v>
      </c>
      <c r="NZ66" s="367">
        <f t="shared" si="762"/>
        <v>0</v>
      </c>
      <c r="OA66" s="367">
        <f t="shared" si="816"/>
        <v>0</v>
      </c>
      <c r="OB66" s="275"/>
      <c r="OC66" s="363">
        <f>COUNTIF('LS | Drawing List'!$H:$H,$B66)</f>
        <v>0</v>
      </c>
      <c r="OD66" s="238">
        <f>COUNTIFS('LS | Drawing List'!$H:$H,$B66,INDEX('LS | Drawing List'!$A:$AT,,MATCH('Design Fee'!OD$8,'LS | Drawing List'!$A$1:$AT$1,0)),1)</f>
        <v>0</v>
      </c>
      <c r="OE66" s="238">
        <f>COUNTIFS('LS | Drawing List'!$H:$H,$B66,INDEX('LS | Drawing List'!$K:$AT,,MATCH('Design Fee'!OE$8,'LS | Drawing List'!$K$1:$AT$1,0)),1)</f>
        <v>0</v>
      </c>
      <c r="OF66" s="238">
        <f>COUNTIFS('LS | Drawing List'!$H:$H,$B66,INDEX('LS | Drawing List'!$K:$AT,,MATCH('Design Fee'!OF$8,'LS | Drawing List'!$K$1:$AT$1,0)),1)</f>
        <v>0</v>
      </c>
      <c r="OG66" s="238">
        <f>COUNTIFS('LS | Drawing List'!$H:$H,$B66,INDEX('LS | Drawing List'!$K:$AT,,MATCH('Design Fee'!OG$8,'LS | Drawing List'!$K$1:$AT$1,0)),1)</f>
        <v>0</v>
      </c>
      <c r="OH66" s="238">
        <f>COUNTIFS('LS | Drawing List'!$H:$H,$B66,INDEX('LS | Drawing List'!$K:$AT,,MATCH('Design Fee'!OH$8,'LS | Drawing List'!$K$1:$AT$1,0)),1)</f>
        <v>0</v>
      </c>
      <c r="OI66" s="238">
        <f>COUNTIFS('LS | Drawing List'!$H:$H,$B66,INDEX('LS | Drawing List'!$K:$AT,,MATCH('Design Fee'!OI$8,'LS | Drawing List'!$K$1:$AT$1,0)),1)</f>
        <v>0</v>
      </c>
      <c r="OJ66" s="245"/>
      <c r="OK66" s="238">
        <f>COUNTIFS('LS | Drawing List'!$H:$H,$B66,INDEX('LS | Drawing List'!$K:$AT,,MATCH('Design Fee'!OK$8,'LS | Drawing List'!$K$1:$AT$1,0)),1)</f>
        <v>0</v>
      </c>
      <c r="OL66" s="238">
        <f>COUNTIFS('LS | Drawing List'!$H:$H,$B66,INDEX('LS | Drawing List'!$K:$AT,,MATCH('Design Fee'!OL$8,'LS | Drawing List'!$K$1:$AT$1,0)),1)</f>
        <v>0</v>
      </c>
      <c r="OM66" s="238">
        <f>COUNTIFS('LS | Drawing List'!$H:$H,$B66,INDEX('LS | Drawing List'!$K:$AT,,MATCH('Design Fee'!OM$8,'LS | Drawing List'!$K$1:$AT$1,0)),1)</f>
        <v>0</v>
      </c>
      <c r="ON66" s="238">
        <f>COUNTIFS('LS | Drawing List'!$H:$H,$B66,INDEX('LS | Drawing List'!$K:$AT,,MATCH('Design Fee'!ON$8,'LS | Drawing List'!$K$1:$AT$1,0)),1)</f>
        <v>0</v>
      </c>
      <c r="OO66" s="238">
        <f>COUNTIFS('LS | Drawing List'!$H:$H,$B66,INDEX('LS | Drawing List'!$K:$AT,,MATCH('Design Fee'!OO$8,'LS | Drawing List'!$K$1:$AT$1,0)),1)</f>
        <v>0</v>
      </c>
      <c r="OP66" s="245"/>
      <c r="OQ66" s="303">
        <f t="shared" si="763"/>
        <v>0</v>
      </c>
      <c r="OR66" s="304">
        <f t="shared" si="764"/>
        <v>0</v>
      </c>
      <c r="OS66" s="304">
        <f t="shared" si="765"/>
        <v>0</v>
      </c>
      <c r="OT66" s="304">
        <f t="shared" si="766"/>
        <v>0</v>
      </c>
      <c r="OU66" s="304">
        <f t="shared" si="767"/>
        <v>0</v>
      </c>
      <c r="OV66" s="304">
        <f t="shared" si="768"/>
        <v>0</v>
      </c>
      <c r="OW66" s="305"/>
      <c r="OX66" s="304">
        <f t="shared" si="769"/>
        <v>0</v>
      </c>
      <c r="OY66" s="304">
        <f t="shared" si="770"/>
        <v>0</v>
      </c>
      <c r="OZ66" s="304">
        <f t="shared" si="771"/>
        <v>0</v>
      </c>
      <c r="PA66" s="304">
        <f t="shared" si="772"/>
        <v>0</v>
      </c>
      <c r="PB66" s="304">
        <f t="shared" si="773"/>
        <v>0</v>
      </c>
      <c r="PC66" s="230"/>
      <c r="PD66" s="367">
        <f t="shared" si="774"/>
        <v>0</v>
      </c>
      <c r="PE66" s="367">
        <f t="shared" si="775"/>
        <v>0</v>
      </c>
      <c r="PF66" s="367">
        <f t="shared" si="817"/>
        <v>0</v>
      </c>
      <c r="PG66" s="275"/>
      <c r="PH66" s="363">
        <f>COUNTIF('LS | Drawing List'!$H:$H,$B66)</f>
        <v>0</v>
      </c>
      <c r="PI66" s="238">
        <f>COUNTIFS('LS | Drawing List'!$H:$H,$B66,INDEX('LS | Drawing List'!$A:$AT,,MATCH('Design Fee'!PI$8,'LS | Drawing List'!$A$1:$AT$1,0)),1)</f>
        <v>0</v>
      </c>
      <c r="PJ66" s="238">
        <f>COUNTIFS('LS | Drawing List'!$H:$H,$B66,INDEX('LS | Drawing List'!$K:$AT,,MATCH('Design Fee'!PJ$8,'LS | Drawing List'!$K$1:$AT$1,0)),1)</f>
        <v>0</v>
      </c>
      <c r="PK66" s="238">
        <f>COUNTIFS('LS | Drawing List'!$H:$H,$B66,INDEX('LS | Drawing List'!$K:$AT,,MATCH('Design Fee'!PK$8,'LS | Drawing List'!$K$1:$AT$1,0)),1)</f>
        <v>0</v>
      </c>
      <c r="PL66" s="238">
        <f>COUNTIFS('LS | Drawing List'!$H:$H,$B66,INDEX('LS | Drawing List'!$K:$AT,,MATCH('Design Fee'!PL$8,'LS | Drawing List'!$K$1:$AT$1,0)),1)</f>
        <v>0</v>
      </c>
      <c r="PM66" s="238">
        <f>COUNTIFS('LS | Drawing List'!$H:$H,$B66,INDEX('LS | Drawing List'!$K:$AT,,MATCH('Design Fee'!PM$8,'LS | Drawing List'!$K$1:$AT$1,0)),1)</f>
        <v>0</v>
      </c>
      <c r="PN66" s="238">
        <f>COUNTIFS('LS | Drawing List'!$H:$H,$B66,INDEX('LS | Drawing List'!$K:$AT,,MATCH('Design Fee'!PN$8,'LS | Drawing List'!$K$1:$AT$1,0)),1)</f>
        <v>0</v>
      </c>
      <c r="PO66" s="245"/>
      <c r="PP66" s="238">
        <f>COUNTIFS('LS | Drawing List'!$H:$H,$B66,INDEX('LS | Drawing List'!$K:$AT,,MATCH('Design Fee'!PP$8,'LS | Drawing List'!$K$1:$AT$1,0)),1)</f>
        <v>0</v>
      </c>
      <c r="PQ66" s="238">
        <f>COUNTIFS('LS | Drawing List'!$H:$H,$B66,INDEX('LS | Drawing List'!$K:$AT,,MATCH('Design Fee'!PQ$8,'LS | Drawing List'!$K$1:$AT$1,0)),1)</f>
        <v>0</v>
      </c>
      <c r="PR66" s="238">
        <f>COUNTIFS('LS | Drawing List'!$H:$H,$B66,INDEX('LS | Drawing List'!$K:$AT,,MATCH('Design Fee'!PR$8,'LS | Drawing List'!$K$1:$AT$1,0)),1)</f>
        <v>0</v>
      </c>
      <c r="PS66" s="238">
        <f>COUNTIFS('LS | Drawing List'!$H:$H,$B66,INDEX('LS | Drawing List'!$K:$AT,,MATCH('Design Fee'!PS$8,'LS | Drawing List'!$K$1:$AT$1,0)),1)</f>
        <v>0</v>
      </c>
      <c r="PT66" s="238">
        <f>COUNTIFS('LS | Drawing List'!$H:$H,$B66,INDEX('LS | Drawing List'!$K:$AT,,MATCH('Design Fee'!PT$8,'LS | Drawing List'!$K$1:$AT$1,0)),1)</f>
        <v>0</v>
      </c>
      <c r="PU66" s="245"/>
      <c r="PV66" s="286"/>
    </row>
    <row r="67" spans="2:438" ht="3" customHeight="1" outlineLevel="1">
      <c r="B67" s="308"/>
      <c r="H67" s="303"/>
      <c r="I67" s="303"/>
      <c r="J67" s="303"/>
      <c r="K67" s="303"/>
      <c r="L67" s="303"/>
      <c r="M67" s="303"/>
      <c r="N67" s="309"/>
      <c r="O67" s="303"/>
      <c r="P67" s="303"/>
      <c r="Q67" s="303"/>
      <c r="R67" s="303"/>
      <c r="S67" s="303"/>
      <c r="T67" s="216"/>
      <c r="U67" s="303"/>
      <c r="V67" s="303"/>
      <c r="W67" s="303"/>
      <c r="X67" s="303"/>
      <c r="Y67" s="303"/>
      <c r="Z67" s="303"/>
      <c r="AA67" s="309"/>
      <c r="AB67" s="303"/>
      <c r="AC67" s="303"/>
      <c r="AD67" s="303"/>
      <c r="AE67" s="303"/>
      <c r="AF67" s="303"/>
      <c r="AG67" s="245"/>
      <c r="AH67" s="303"/>
      <c r="AI67" s="303"/>
      <c r="AJ67" s="303"/>
      <c r="AK67" s="303"/>
      <c r="AL67" s="303"/>
      <c r="AM67" s="303"/>
      <c r="AN67" s="309"/>
      <c r="AO67" s="303"/>
      <c r="AP67" s="303"/>
      <c r="AQ67" s="303"/>
      <c r="AR67" s="303"/>
      <c r="AS67" s="303"/>
      <c r="AT67" s="230"/>
      <c r="AU67" s="279"/>
      <c r="AV67" s="269"/>
      <c r="AW67" s="302"/>
      <c r="AX67" s="302"/>
      <c r="AY67" s="303"/>
      <c r="AZ67" s="303"/>
      <c r="BA67" s="303"/>
      <c r="BB67" s="303"/>
      <c r="BC67" s="303"/>
      <c r="BD67" s="303"/>
      <c r="BE67" s="309"/>
      <c r="BF67" s="304"/>
      <c r="BG67" s="304"/>
      <c r="BH67" s="304"/>
      <c r="BI67" s="304"/>
      <c r="BJ67" s="304"/>
      <c r="BK67" s="216"/>
      <c r="BO67" s="275"/>
      <c r="BQ67" s="245"/>
      <c r="BR67" s="245"/>
      <c r="BS67" s="245"/>
      <c r="BT67" s="245"/>
      <c r="BU67" s="245"/>
      <c r="BV67" s="245"/>
      <c r="BW67" s="245"/>
      <c r="BX67" s="254"/>
      <c r="BY67" s="254"/>
      <c r="BZ67" s="254"/>
      <c r="CA67" s="254"/>
      <c r="CB67" s="254"/>
      <c r="CC67" s="254"/>
      <c r="CD67" s="310"/>
      <c r="CE67" s="310"/>
      <c r="CF67" s="276"/>
      <c r="CG67" s="276"/>
      <c r="CH67" s="276"/>
      <c r="CI67" s="276"/>
      <c r="CJ67" s="277"/>
      <c r="CK67" s="278"/>
      <c r="CL67" s="278"/>
      <c r="CM67" s="278"/>
      <c r="CN67" s="278"/>
      <c r="CO67" s="278"/>
      <c r="CP67" s="230"/>
      <c r="CT67" s="275"/>
      <c r="CV67" s="245"/>
      <c r="CW67" s="245"/>
      <c r="CX67" s="245"/>
      <c r="CY67" s="245"/>
      <c r="CZ67" s="245"/>
      <c r="DA67" s="245"/>
      <c r="DB67" s="245"/>
      <c r="DC67" s="254"/>
      <c r="DD67" s="254"/>
      <c r="DE67" s="254"/>
      <c r="DF67" s="254"/>
      <c r="DG67" s="254"/>
      <c r="DH67" s="245"/>
      <c r="DI67" s="310"/>
      <c r="DJ67" s="310"/>
      <c r="DK67" s="276"/>
      <c r="DL67" s="276"/>
      <c r="DM67" s="276"/>
      <c r="DN67" s="276"/>
      <c r="DO67" s="277"/>
      <c r="DP67" s="278"/>
      <c r="DQ67" s="278"/>
      <c r="DR67" s="278"/>
      <c r="DS67" s="278"/>
      <c r="DT67" s="278"/>
      <c r="DU67" s="230"/>
      <c r="DY67" s="275"/>
      <c r="EA67" s="245"/>
      <c r="EB67" s="245"/>
      <c r="EC67" s="245"/>
      <c r="ED67" s="245"/>
      <c r="EE67" s="245"/>
      <c r="EF67" s="245"/>
      <c r="EG67" s="245"/>
      <c r="EH67" s="254"/>
      <c r="EI67" s="254"/>
      <c r="EJ67" s="254"/>
      <c r="EK67" s="254"/>
      <c r="EL67" s="254"/>
      <c r="EM67" s="245"/>
      <c r="EN67" s="245"/>
      <c r="EO67" s="311"/>
      <c r="EP67" s="269"/>
      <c r="EQ67" s="302"/>
      <c r="ER67" s="302"/>
      <c r="ES67" s="303"/>
      <c r="ET67" s="303"/>
      <c r="EU67" s="303"/>
      <c r="EV67" s="303"/>
      <c r="EW67" s="303"/>
      <c r="EX67" s="303"/>
      <c r="EY67" s="309"/>
      <c r="EZ67" s="304"/>
      <c r="FA67" s="304"/>
      <c r="FB67" s="304"/>
      <c r="FC67" s="304"/>
      <c r="FD67" s="304"/>
      <c r="FE67" s="216"/>
      <c r="FK67" s="245"/>
      <c r="FL67" s="245"/>
      <c r="FM67" s="245"/>
      <c r="FN67" s="245"/>
      <c r="FO67" s="245"/>
      <c r="FP67" s="245"/>
      <c r="FQ67" s="245"/>
      <c r="FR67" s="254"/>
      <c r="FS67" s="254"/>
      <c r="FT67" s="254"/>
      <c r="FU67" s="254"/>
      <c r="FV67" s="254"/>
      <c r="FW67" s="254"/>
      <c r="FX67" s="310"/>
      <c r="FY67" s="310"/>
      <c r="FZ67" s="276"/>
      <c r="GA67" s="276"/>
      <c r="GB67" s="276"/>
      <c r="GC67" s="276"/>
      <c r="GD67" s="277"/>
      <c r="GE67" s="278"/>
      <c r="GF67" s="278"/>
      <c r="GG67" s="278"/>
      <c r="GH67" s="278"/>
      <c r="GI67" s="278"/>
      <c r="GJ67" s="230"/>
      <c r="GK67" s="274"/>
      <c r="GL67" s="274"/>
      <c r="GM67" s="274"/>
      <c r="GN67" s="275"/>
      <c r="GP67" s="245"/>
      <c r="GQ67" s="245"/>
      <c r="GR67" s="245"/>
      <c r="GS67" s="245"/>
      <c r="GT67" s="245"/>
      <c r="GU67" s="245"/>
      <c r="GV67" s="245"/>
      <c r="GW67" s="254"/>
      <c r="GX67" s="254"/>
      <c r="GY67" s="254"/>
      <c r="GZ67" s="254"/>
      <c r="HA67" s="254"/>
      <c r="HB67" s="245"/>
      <c r="HC67" s="310"/>
      <c r="HD67" s="310"/>
      <c r="HE67" s="276"/>
      <c r="HF67" s="276"/>
      <c r="HG67" s="276"/>
      <c r="HH67" s="276"/>
      <c r="HI67" s="277"/>
      <c r="HJ67" s="278"/>
      <c r="HK67" s="278"/>
      <c r="HL67" s="278"/>
      <c r="HM67" s="278"/>
      <c r="HN67" s="278"/>
      <c r="HO67" s="230"/>
      <c r="HP67" s="274"/>
      <c r="HQ67" s="274"/>
      <c r="HR67" s="274"/>
      <c r="HS67" s="275"/>
      <c r="HU67" s="245"/>
      <c r="HV67" s="245"/>
      <c r="HW67" s="245"/>
      <c r="HX67" s="245"/>
      <c r="HY67" s="245"/>
      <c r="HZ67" s="245"/>
      <c r="IA67" s="245"/>
      <c r="IB67" s="254"/>
      <c r="IC67" s="254"/>
      <c r="ID67" s="254"/>
      <c r="IE67" s="254"/>
      <c r="IF67" s="254"/>
      <c r="IG67" s="245"/>
      <c r="IH67" s="245"/>
      <c r="II67" s="311"/>
      <c r="IJ67" s="269"/>
      <c r="IK67" s="302"/>
      <c r="IL67" s="302"/>
      <c r="IM67" s="303"/>
      <c r="IN67" s="303"/>
      <c r="IO67" s="303"/>
      <c r="IP67" s="303"/>
      <c r="IQ67" s="303"/>
      <c r="IR67" s="303"/>
      <c r="IS67" s="309"/>
      <c r="IT67" s="304"/>
      <c r="IU67" s="304"/>
      <c r="IV67" s="304"/>
      <c r="IW67" s="304"/>
      <c r="IX67" s="304"/>
      <c r="IY67" s="230"/>
      <c r="IZ67" s="274"/>
      <c r="JA67" s="274"/>
      <c r="JB67" s="274"/>
      <c r="JC67" s="275"/>
      <c r="JE67" s="245"/>
      <c r="JF67" s="245"/>
      <c r="JG67" s="245"/>
      <c r="JH67" s="245"/>
      <c r="JI67" s="245"/>
      <c r="JJ67" s="245"/>
      <c r="JK67" s="245"/>
      <c r="JL67" s="254"/>
      <c r="JM67" s="254"/>
      <c r="JN67" s="254"/>
      <c r="JO67" s="254"/>
      <c r="JP67" s="254"/>
      <c r="JQ67" s="254"/>
      <c r="JR67" s="303"/>
      <c r="JS67" s="303"/>
      <c r="JT67" s="303"/>
      <c r="JU67" s="303"/>
      <c r="JV67" s="303"/>
      <c r="JW67" s="303"/>
      <c r="JX67" s="309"/>
      <c r="JY67" s="304"/>
      <c r="JZ67" s="304"/>
      <c r="KA67" s="304"/>
      <c r="KB67" s="304"/>
      <c r="KC67" s="304"/>
      <c r="KD67" s="230"/>
      <c r="KE67" s="274"/>
      <c r="KF67" s="274"/>
      <c r="KG67" s="274"/>
      <c r="KH67" s="275"/>
      <c r="KJ67" s="245"/>
      <c r="KK67" s="245"/>
      <c r="KL67" s="245"/>
      <c r="KM67" s="245"/>
      <c r="KN67" s="245"/>
      <c r="KO67" s="245"/>
      <c r="KP67" s="245"/>
      <c r="KQ67" s="254"/>
      <c r="KR67" s="254"/>
      <c r="KS67" s="254"/>
      <c r="KT67" s="254"/>
      <c r="KU67" s="254"/>
      <c r="KV67" s="245"/>
      <c r="KW67" s="303"/>
      <c r="KX67" s="303"/>
      <c r="KY67" s="303"/>
      <c r="KZ67" s="303"/>
      <c r="LA67" s="303"/>
      <c r="LB67" s="303"/>
      <c r="LC67" s="309"/>
      <c r="LD67" s="304"/>
      <c r="LE67" s="304"/>
      <c r="LF67" s="304"/>
      <c r="LG67" s="304"/>
      <c r="LH67" s="304"/>
      <c r="LI67" s="230"/>
      <c r="LJ67" s="274"/>
      <c r="LK67" s="274"/>
      <c r="LL67" s="274"/>
      <c r="LM67" s="275"/>
      <c r="LO67" s="245"/>
      <c r="LP67" s="245"/>
      <c r="LQ67" s="245"/>
      <c r="LR67" s="245"/>
      <c r="LS67" s="245"/>
      <c r="LT67" s="245"/>
      <c r="LU67" s="245"/>
      <c r="LV67" s="254"/>
      <c r="LW67" s="254"/>
      <c r="LX67" s="254"/>
      <c r="LY67" s="254"/>
      <c r="LZ67" s="254"/>
      <c r="MA67" s="245"/>
      <c r="MB67" s="245"/>
      <c r="MC67" s="311"/>
      <c r="MD67" s="269"/>
      <c r="ME67" s="302"/>
      <c r="MF67" s="302"/>
      <c r="MG67" s="303"/>
      <c r="MH67" s="303"/>
      <c r="MI67" s="303"/>
      <c r="MJ67" s="303"/>
      <c r="MK67" s="303"/>
      <c r="ML67" s="303"/>
      <c r="MM67" s="309"/>
      <c r="MN67" s="304"/>
      <c r="MO67" s="304"/>
      <c r="MP67" s="304"/>
      <c r="MQ67" s="304"/>
      <c r="MR67" s="304"/>
      <c r="MS67" s="230"/>
      <c r="MT67" s="274"/>
      <c r="MU67" s="274"/>
      <c r="MV67" s="274"/>
      <c r="MW67" s="275"/>
      <c r="MY67" s="245"/>
      <c r="MZ67" s="245"/>
      <c r="NA67" s="245"/>
      <c r="NB67" s="245"/>
      <c r="NC67" s="245"/>
      <c r="ND67" s="245"/>
      <c r="NE67" s="245"/>
      <c r="NF67" s="254"/>
      <c r="NG67" s="254"/>
      <c r="NH67" s="254"/>
      <c r="NI67" s="254"/>
      <c r="NJ67" s="254"/>
      <c r="NK67" s="254"/>
      <c r="NL67" s="303"/>
      <c r="NM67" s="303"/>
      <c r="NN67" s="303"/>
      <c r="NO67" s="303"/>
      <c r="NP67" s="303"/>
      <c r="NQ67" s="303"/>
      <c r="NR67" s="309"/>
      <c r="NS67" s="304"/>
      <c r="NT67" s="304"/>
      <c r="NU67" s="304"/>
      <c r="NV67" s="304"/>
      <c r="NW67" s="304"/>
      <c r="NX67" s="230"/>
      <c r="NY67" s="274"/>
      <c r="NZ67" s="274"/>
      <c r="OA67" s="274"/>
      <c r="OB67" s="275"/>
      <c r="OD67" s="245"/>
      <c r="OE67" s="245"/>
      <c r="OF67" s="245"/>
      <c r="OG67" s="245"/>
      <c r="OH67" s="245"/>
      <c r="OI67" s="245"/>
      <c r="OJ67" s="245"/>
      <c r="OK67" s="254"/>
      <c r="OL67" s="254"/>
      <c r="OM67" s="254"/>
      <c r="ON67" s="254"/>
      <c r="OO67" s="254"/>
      <c r="OP67" s="245"/>
      <c r="OQ67" s="303"/>
      <c r="OR67" s="303"/>
      <c r="OS67" s="303"/>
      <c r="OT67" s="303"/>
      <c r="OU67" s="303"/>
      <c r="OV67" s="303"/>
      <c r="OW67" s="309"/>
      <c r="OX67" s="304"/>
      <c r="OY67" s="304"/>
      <c r="OZ67" s="304"/>
      <c r="PA67" s="304"/>
      <c r="PB67" s="304"/>
      <c r="PC67" s="230"/>
      <c r="PD67" s="274"/>
      <c r="PE67" s="274"/>
      <c r="PF67" s="274"/>
      <c r="PG67" s="275"/>
      <c r="PI67" s="245"/>
      <c r="PJ67" s="245"/>
      <c r="PK67" s="245"/>
      <c r="PL67" s="245"/>
      <c r="PM67" s="245"/>
      <c r="PN67" s="245"/>
      <c r="PO67" s="245"/>
      <c r="PP67" s="254"/>
      <c r="PQ67" s="254"/>
      <c r="PR67" s="254"/>
      <c r="PS67" s="254"/>
      <c r="PT67" s="254"/>
      <c r="PU67" s="245"/>
      <c r="PV67" s="311"/>
    </row>
    <row r="68" spans="2:438" ht="15.75" outlineLevel="1">
      <c r="B68" s="255" t="s">
        <v>74</v>
      </c>
      <c r="C68" s="256" t="s">
        <v>75</v>
      </c>
      <c r="D68" s="381"/>
      <c r="E68" s="400">
        <f t="shared" ref="E68:F73" si="818">AW68+EQ68+IK68+ME68</f>
        <v>3.3021339999999997</v>
      </c>
      <c r="F68" s="400">
        <f t="shared" si="818"/>
        <v>0.10776599999999999</v>
      </c>
      <c r="G68" s="400">
        <f t="shared" ref="G68" si="819">E68-F68</f>
        <v>3.1943679999999999</v>
      </c>
      <c r="H68" s="400">
        <f>AY68+ES68+IM68+MG68</f>
        <v>0.10776599999999999</v>
      </c>
      <c r="I68" s="400">
        <f t="shared" ref="I68" si="820">AZ68+ET68+IN68+MH68</f>
        <v>3.1943679999999999</v>
      </c>
      <c r="J68" s="400">
        <f t="shared" ref="J68" si="821">BA68+EU68+IO68+MI68</f>
        <v>2.0449999999999999</v>
      </c>
      <c r="K68" s="400">
        <f t="shared" ref="K68" si="822">BB68+EV68+IP68+MJ68</f>
        <v>0</v>
      </c>
      <c r="L68" s="400">
        <f t="shared" ref="L68" si="823">BC68+EW68+IQ68+MK68</f>
        <v>0.71830399999999983</v>
      </c>
      <c r="M68" s="400">
        <f t="shared" ref="M68" si="824">BD68+EX68+IR68+ML68</f>
        <v>0.43106399999999995</v>
      </c>
      <c r="N68" s="401"/>
      <c r="O68" s="402">
        <f t="shared" ref="O68" si="825">BF68+EZ68+IT68+MN68</f>
        <v>0</v>
      </c>
      <c r="P68" s="402">
        <f t="shared" ref="P68" si="826">BG68+FA68+IU68+MO68</f>
        <v>0</v>
      </c>
      <c r="Q68" s="402">
        <f t="shared" ref="Q68" si="827">BH68+FB68+IV68+MP68</f>
        <v>0</v>
      </c>
      <c r="R68" s="402">
        <f t="shared" ref="R68" si="828">BI68+FC68+IW68+MQ68</f>
        <v>0</v>
      </c>
      <c r="S68" s="402">
        <f t="shared" ref="S68" si="829">BJ68+FD68+IX68+MR68</f>
        <v>0</v>
      </c>
      <c r="T68" s="399"/>
      <c r="U68" s="440">
        <f>CD68+FX68+JR68+NL68</f>
        <v>0</v>
      </c>
      <c r="V68" s="402">
        <f t="shared" ref="V68" si="830">CE68+FY68+JS68+NM68</f>
        <v>0</v>
      </c>
      <c r="W68" s="402">
        <f t="shared" ref="W68" si="831">CF68+FZ68+JT68+NN68</f>
        <v>0</v>
      </c>
      <c r="X68" s="402">
        <f t="shared" ref="X68" si="832">CG68+GA68+JU68+NO68</f>
        <v>0</v>
      </c>
      <c r="Y68" s="402">
        <f t="shared" ref="Y68" si="833">CH68+GB68+JV68+NP68</f>
        <v>0</v>
      </c>
      <c r="Z68" s="402">
        <f t="shared" ref="Z68" si="834">CI68+GC68+JW68+NQ68</f>
        <v>0</v>
      </c>
      <c r="AA68" s="404"/>
      <c r="AB68" s="403">
        <f>CK68+GE68+JY68+NS68</f>
        <v>0</v>
      </c>
      <c r="AC68" s="403">
        <f t="shared" ref="AC68" si="835">CL68+GF68+JZ68+NT68</f>
        <v>0</v>
      </c>
      <c r="AD68" s="403">
        <f t="shared" ref="AD68" si="836">CM68+GG68+KA68+NU68</f>
        <v>0</v>
      </c>
      <c r="AE68" s="403">
        <f t="shared" ref="AE68" si="837">CN68+GH68+KB68+NV68</f>
        <v>0</v>
      </c>
      <c r="AF68" s="403">
        <f t="shared" ref="AF68" si="838">CO68+GI68+KC68+NW68</f>
        <v>0</v>
      </c>
      <c r="AG68" s="405"/>
      <c r="AH68" s="403">
        <f>DI68+HC68+KW68+OQ68</f>
        <v>0</v>
      </c>
      <c r="AI68" s="402">
        <f t="shared" ref="AI68" si="839">DJ68+HD68+KX68+OR68</f>
        <v>0</v>
      </c>
      <c r="AJ68" s="402">
        <f t="shared" ref="AJ68" si="840">DK68+HE68+KY68+OS68</f>
        <v>0</v>
      </c>
      <c r="AK68" s="402">
        <f t="shared" ref="AK68" si="841">DL68+HF68+KZ68+OT68</f>
        <v>0</v>
      </c>
      <c r="AL68" s="402">
        <f t="shared" ref="AL68" si="842">DM68+HG68+LA68+OU68</f>
        <v>0</v>
      </c>
      <c r="AM68" s="402">
        <f t="shared" ref="AM68" si="843">DN68+HH68+LB68+OV68</f>
        <v>0</v>
      </c>
      <c r="AN68" s="404"/>
      <c r="AO68" s="403">
        <f t="shared" ref="AO68" si="844">DP68+HJ68+LD68+OX68</f>
        <v>0</v>
      </c>
      <c r="AP68" s="403">
        <f t="shared" ref="AP68" si="845">DQ68+HK68+LE68+OY68</f>
        <v>0</v>
      </c>
      <c r="AQ68" s="403">
        <f t="shared" ref="AQ68" si="846">DR68+HL68+LF68+OZ68</f>
        <v>0</v>
      </c>
      <c r="AR68" s="403">
        <f t="shared" ref="AR68" si="847">DS68+HM68+LG68+PA68</f>
        <v>0</v>
      </c>
      <c r="AS68" s="403">
        <f t="shared" ref="AS68" si="848">DT68+HN68+LH68+PB68</f>
        <v>0</v>
      </c>
      <c r="AT68" s="230"/>
      <c r="AU68" s="257">
        <f>SUM(AU69:AU73)</f>
        <v>0.5</v>
      </c>
      <c r="AV68" s="312"/>
      <c r="AW68" s="369">
        <f>AU68*($AU$4*'BOQ COST'!$E$7)</f>
        <v>2.0449999999999999</v>
      </c>
      <c r="AX68" s="369">
        <f t="shared" ref="AX68:AX73" si="849">AY68+BF68+CK68+DP68</f>
        <v>0</v>
      </c>
      <c r="AY68" s="370">
        <f>SUM(AY69:AY73)</f>
        <v>0</v>
      </c>
      <c r="AZ68" s="370">
        <f t="shared" ref="AZ68:BV68" si="850">SUM(AZ69:AZ73)</f>
        <v>2.0449999999999999</v>
      </c>
      <c r="BA68" s="370">
        <f t="shared" si="850"/>
        <v>2.0449999999999999</v>
      </c>
      <c r="BB68" s="370">
        <f t="shared" si="850"/>
        <v>0</v>
      </c>
      <c r="BC68" s="370">
        <f t="shared" si="850"/>
        <v>0</v>
      </c>
      <c r="BD68" s="370">
        <f t="shared" si="850"/>
        <v>0</v>
      </c>
      <c r="BE68" s="313"/>
      <c r="BF68" s="362">
        <f>SUM(BF69:BF74)</f>
        <v>0</v>
      </c>
      <c r="BG68" s="362">
        <f>SUM(BG69:BG74)</f>
        <v>0</v>
      </c>
      <c r="BH68" s="362">
        <f>SUM(BH69:BH74)</f>
        <v>0</v>
      </c>
      <c r="BI68" s="362">
        <f>SUM(BI69:BI74)</f>
        <v>0</v>
      </c>
      <c r="BJ68" s="362">
        <f>SUM(BJ69:BJ74)</f>
        <v>0</v>
      </c>
      <c r="BK68" s="216"/>
      <c r="BL68" s="424"/>
      <c r="BM68" s="424"/>
      <c r="BN68" s="424"/>
      <c r="BO68" s="371">
        <f t="shared" si="850"/>
        <v>0</v>
      </c>
      <c r="BP68" s="438">
        <f t="shared" si="850"/>
        <v>48</v>
      </c>
      <c r="BQ68" s="438">
        <f t="shared" si="850"/>
        <v>0</v>
      </c>
      <c r="BR68" s="438">
        <f t="shared" si="850"/>
        <v>48</v>
      </c>
      <c r="BS68" s="438">
        <f t="shared" si="850"/>
        <v>48</v>
      </c>
      <c r="BT68" s="438">
        <f t="shared" si="850"/>
        <v>0</v>
      </c>
      <c r="BU68" s="438">
        <f t="shared" si="850"/>
        <v>0</v>
      </c>
      <c r="BV68" s="438">
        <f t="shared" si="850"/>
        <v>0</v>
      </c>
      <c r="BW68" s="244"/>
      <c r="BX68" s="438">
        <f>SUM(BX69:BX73)</f>
        <v>0</v>
      </c>
      <c r="BY68" s="438">
        <f t="shared" ref="BY68:CB68" si="851">SUM(BY69:BY73)</f>
        <v>0</v>
      </c>
      <c r="BZ68" s="438">
        <f t="shared" si="851"/>
        <v>0</v>
      </c>
      <c r="CA68" s="438">
        <f t="shared" si="851"/>
        <v>0</v>
      </c>
      <c r="CB68" s="438">
        <f t="shared" si="851"/>
        <v>0</v>
      </c>
      <c r="CC68" s="265"/>
      <c r="CD68" s="371"/>
      <c r="CE68" s="371">
        <f t="shared" ref="CE68:CI68" si="852">SUM(CE69:CE73)</f>
        <v>0</v>
      </c>
      <c r="CF68" s="371">
        <f t="shared" si="852"/>
        <v>0</v>
      </c>
      <c r="CG68" s="371">
        <f t="shared" si="852"/>
        <v>0</v>
      </c>
      <c r="CH68" s="371">
        <f t="shared" si="852"/>
        <v>0</v>
      </c>
      <c r="CI68" s="371">
        <f t="shared" si="852"/>
        <v>0</v>
      </c>
      <c r="CJ68" s="243"/>
      <c r="CK68" s="364">
        <f>SUM(CK69:CK74)</f>
        <v>0</v>
      </c>
      <c r="CL68" s="364">
        <f>SUM(CL69:CL74)</f>
        <v>0</v>
      </c>
      <c r="CM68" s="364">
        <f>SUM(CM69:CM74)</f>
        <v>0</v>
      </c>
      <c r="CN68" s="364">
        <f>SUM(CN69:CN74)</f>
        <v>0</v>
      </c>
      <c r="CO68" s="364">
        <f>SUM(CO69:CO74)</f>
        <v>0</v>
      </c>
      <c r="CP68" s="230"/>
      <c r="CQ68" s="424"/>
      <c r="CR68" s="424"/>
      <c r="CS68" s="424"/>
      <c r="CT68" s="371">
        <f t="shared" ref="CT68:DA68" si="853">SUM(CT69:CT73)</f>
        <v>0</v>
      </c>
      <c r="CU68" s="438">
        <f t="shared" si="853"/>
        <v>48</v>
      </c>
      <c r="CV68" s="438">
        <f t="shared" si="853"/>
        <v>0</v>
      </c>
      <c r="CW68" s="438">
        <f t="shared" si="853"/>
        <v>0</v>
      </c>
      <c r="CX68" s="438">
        <f t="shared" si="853"/>
        <v>0</v>
      </c>
      <c r="CY68" s="438">
        <f t="shared" si="853"/>
        <v>0</v>
      </c>
      <c r="CZ68" s="438">
        <f t="shared" si="853"/>
        <v>0</v>
      </c>
      <c r="DA68" s="438">
        <f t="shared" si="853"/>
        <v>0</v>
      </c>
      <c r="DB68" s="244"/>
      <c r="DC68" s="438">
        <f>SUM(DC69:DC73)</f>
        <v>0</v>
      </c>
      <c r="DD68" s="438">
        <f t="shared" ref="DD68:DG68" si="854">SUM(DD69:DD73)</f>
        <v>0</v>
      </c>
      <c r="DE68" s="438">
        <f t="shared" si="854"/>
        <v>0</v>
      </c>
      <c r="DF68" s="438">
        <f t="shared" si="854"/>
        <v>0</v>
      </c>
      <c r="DG68" s="438">
        <f t="shared" si="854"/>
        <v>0</v>
      </c>
      <c r="DH68" s="266"/>
      <c r="DI68" s="371"/>
      <c r="DJ68" s="371">
        <f t="shared" ref="DJ68:DN68" si="855">SUM(DJ69:DJ73)</f>
        <v>0</v>
      </c>
      <c r="DK68" s="371">
        <f t="shared" si="855"/>
        <v>0</v>
      </c>
      <c r="DL68" s="371">
        <f t="shared" si="855"/>
        <v>0</v>
      </c>
      <c r="DM68" s="371">
        <f t="shared" si="855"/>
        <v>0</v>
      </c>
      <c r="DN68" s="371">
        <f t="shared" si="855"/>
        <v>0</v>
      </c>
      <c r="DO68" s="243"/>
      <c r="DP68" s="364">
        <f>SUM(DP69:DP74)</f>
        <v>0</v>
      </c>
      <c r="DQ68" s="364">
        <f>SUM(DQ69:DQ74)</f>
        <v>0</v>
      </c>
      <c r="DR68" s="364">
        <f>SUM(DR69:DR74)</f>
        <v>0</v>
      </c>
      <c r="DS68" s="364">
        <f>SUM(DS69:DS74)</f>
        <v>0</v>
      </c>
      <c r="DT68" s="364">
        <f>SUM(DT69:DT74)</f>
        <v>0</v>
      </c>
      <c r="DU68" s="230"/>
      <c r="DV68" s="424"/>
      <c r="DW68" s="424"/>
      <c r="DX68" s="424"/>
      <c r="DY68" s="371">
        <f t="shared" ref="DY68:EF68" si="856">SUM(DY69:DY73)</f>
        <v>0</v>
      </c>
      <c r="DZ68" s="438">
        <f t="shared" si="856"/>
        <v>48</v>
      </c>
      <c r="EA68" s="438">
        <f t="shared" si="856"/>
        <v>0</v>
      </c>
      <c r="EB68" s="438">
        <f t="shared" si="856"/>
        <v>0</v>
      </c>
      <c r="EC68" s="438">
        <f t="shared" si="856"/>
        <v>0</v>
      </c>
      <c r="ED68" s="438">
        <f t="shared" si="856"/>
        <v>0</v>
      </c>
      <c r="EE68" s="438">
        <f t="shared" si="856"/>
        <v>0</v>
      </c>
      <c r="EF68" s="438">
        <f t="shared" si="856"/>
        <v>0</v>
      </c>
      <c r="EG68" s="244"/>
      <c r="EH68" s="438">
        <f>SUM(EH69:EH73)</f>
        <v>0</v>
      </c>
      <c r="EI68" s="438">
        <f t="shared" ref="EI68:EL68" si="857">SUM(EI69:EI73)</f>
        <v>0</v>
      </c>
      <c r="EJ68" s="438">
        <f t="shared" si="857"/>
        <v>0</v>
      </c>
      <c r="EK68" s="438">
        <f t="shared" si="857"/>
        <v>0</v>
      </c>
      <c r="EL68" s="438">
        <f t="shared" si="857"/>
        <v>0</v>
      </c>
      <c r="EM68" s="266"/>
      <c r="EN68" s="266"/>
      <c r="EO68" s="257">
        <f>SUM(EO69:EO74)</f>
        <v>0.55000000000000004</v>
      </c>
      <c r="EP68" s="312"/>
      <c r="EQ68" s="369">
        <f>EO68*($EO$4*'BOQ COST'!$F$7)</f>
        <v>1.1854259999999999</v>
      </c>
      <c r="ER68" s="369">
        <f t="shared" ref="ER68:ER69" si="858">ES68+EZ68+GE68+HJ68</f>
        <v>0.10776599999999999</v>
      </c>
      <c r="ES68" s="370">
        <f>SUM(ES69:ES73)</f>
        <v>0.10776599999999999</v>
      </c>
      <c r="ET68" s="370">
        <f t="shared" ref="ET68:EX68" si="859">SUM(ET69:ET73)</f>
        <v>1.0776599999999998</v>
      </c>
      <c r="EU68" s="370">
        <f t="shared" si="859"/>
        <v>0</v>
      </c>
      <c r="EV68" s="370">
        <f t="shared" si="859"/>
        <v>0</v>
      </c>
      <c r="EW68" s="370">
        <f t="shared" si="859"/>
        <v>0.64659599999999984</v>
      </c>
      <c r="EX68" s="370">
        <f t="shared" si="859"/>
        <v>0.43106399999999995</v>
      </c>
      <c r="EY68" s="313"/>
      <c r="EZ68" s="362">
        <f>SUM(EZ69:EZ74)</f>
        <v>0</v>
      </c>
      <c r="FA68" s="362">
        <f>SUM(FA69:FA74)</f>
        <v>0</v>
      </c>
      <c r="FB68" s="362">
        <f>SUM(FB69:FB74)</f>
        <v>0</v>
      </c>
      <c r="FC68" s="362">
        <f>SUM(FC69:FC74)</f>
        <v>0</v>
      </c>
      <c r="FD68" s="362">
        <f>SUM(FD69:FD74)</f>
        <v>0</v>
      </c>
      <c r="FE68" s="216"/>
      <c r="FF68" s="424"/>
      <c r="FG68" s="424"/>
      <c r="FH68" s="424"/>
      <c r="FI68" s="424">
        <f t="shared" ref="FI68:FP68" si="860">SUM(FI69:FI73)</f>
        <v>0</v>
      </c>
      <c r="FJ68" s="364">
        <f t="shared" si="860"/>
        <v>10</v>
      </c>
      <c r="FK68" s="364">
        <f t="shared" si="860"/>
        <v>1</v>
      </c>
      <c r="FL68" s="364">
        <f t="shared" si="860"/>
        <v>9</v>
      </c>
      <c r="FM68" s="364">
        <f t="shared" si="860"/>
        <v>0</v>
      </c>
      <c r="FN68" s="364">
        <f t="shared" si="860"/>
        <v>0</v>
      </c>
      <c r="FO68" s="364">
        <f t="shared" si="860"/>
        <v>6</v>
      </c>
      <c r="FP68" s="364">
        <f t="shared" si="860"/>
        <v>3</v>
      </c>
      <c r="FQ68" s="244"/>
      <c r="FR68" s="364">
        <f>SUM(FR69:FR73)</f>
        <v>0</v>
      </c>
      <c r="FS68" s="364">
        <f t="shared" ref="FS68:FV68" si="861">SUM(FS69:FS73)</f>
        <v>0</v>
      </c>
      <c r="FT68" s="364">
        <f t="shared" si="861"/>
        <v>0</v>
      </c>
      <c r="FU68" s="364">
        <f t="shared" si="861"/>
        <v>0</v>
      </c>
      <c r="FV68" s="364">
        <f t="shared" si="861"/>
        <v>0</v>
      </c>
      <c r="FW68" s="265"/>
      <c r="FX68" s="371"/>
      <c r="FY68" s="371">
        <f t="shared" ref="FY68:GC68" si="862">SUM(FY69:FY73)</f>
        <v>0</v>
      </c>
      <c r="FZ68" s="371">
        <f t="shared" si="862"/>
        <v>0</v>
      </c>
      <c r="GA68" s="371">
        <f t="shared" si="862"/>
        <v>0</v>
      </c>
      <c r="GB68" s="371">
        <f t="shared" si="862"/>
        <v>0</v>
      </c>
      <c r="GC68" s="371">
        <f t="shared" si="862"/>
        <v>0</v>
      </c>
      <c r="GD68" s="243"/>
      <c r="GE68" s="364">
        <f>SUM(GE69:GE74)</f>
        <v>0</v>
      </c>
      <c r="GF68" s="364">
        <f>SUM(GF69:GF74)</f>
        <v>0</v>
      </c>
      <c r="GG68" s="364">
        <f>SUM(GG69:GG74)</f>
        <v>0</v>
      </c>
      <c r="GH68" s="364">
        <f>SUM(GH69:GH74)</f>
        <v>0</v>
      </c>
      <c r="GI68" s="364">
        <f>SUM(GI69:GI74)</f>
        <v>0</v>
      </c>
      <c r="GJ68" s="230"/>
      <c r="GK68" s="314"/>
      <c r="GL68" s="314"/>
      <c r="GM68" s="314"/>
      <c r="GN68" s="371">
        <f t="shared" ref="GN68:GU68" si="863">SUM(GN69:GN73)</f>
        <v>0</v>
      </c>
      <c r="GO68" s="364">
        <f t="shared" si="863"/>
        <v>10</v>
      </c>
      <c r="GP68" s="364">
        <f t="shared" si="863"/>
        <v>0</v>
      </c>
      <c r="GQ68" s="364">
        <f t="shared" si="863"/>
        <v>0</v>
      </c>
      <c r="GR68" s="364">
        <f t="shared" si="863"/>
        <v>0</v>
      </c>
      <c r="GS68" s="364">
        <f t="shared" si="863"/>
        <v>0</v>
      </c>
      <c r="GT68" s="364">
        <f t="shared" si="863"/>
        <v>0</v>
      </c>
      <c r="GU68" s="364">
        <f t="shared" si="863"/>
        <v>0</v>
      </c>
      <c r="GV68" s="244"/>
      <c r="GW68" s="364">
        <f>SUM(GW69:GW73)</f>
        <v>0</v>
      </c>
      <c r="GX68" s="364">
        <f t="shared" ref="GX68:HA68" si="864">SUM(GX69:GX73)</f>
        <v>0</v>
      </c>
      <c r="GY68" s="364">
        <f t="shared" si="864"/>
        <v>0</v>
      </c>
      <c r="GZ68" s="364">
        <f t="shared" si="864"/>
        <v>0</v>
      </c>
      <c r="HA68" s="364">
        <f t="shared" si="864"/>
        <v>0</v>
      </c>
      <c r="HB68" s="266"/>
      <c r="HC68" s="371"/>
      <c r="HD68" s="371">
        <f t="shared" ref="HD68:HH68" si="865">SUM(HD69:HD73)</f>
        <v>0</v>
      </c>
      <c r="HE68" s="371">
        <f t="shared" si="865"/>
        <v>0</v>
      </c>
      <c r="HF68" s="371">
        <f t="shared" si="865"/>
        <v>0</v>
      </c>
      <c r="HG68" s="371">
        <f t="shared" si="865"/>
        <v>0</v>
      </c>
      <c r="HH68" s="371">
        <f t="shared" si="865"/>
        <v>0</v>
      </c>
      <c r="HI68" s="243"/>
      <c r="HJ68" s="364">
        <f>SUM(HJ69:HJ74)</f>
        <v>0</v>
      </c>
      <c r="HK68" s="364">
        <f>SUM(HK69:HK74)</f>
        <v>0</v>
      </c>
      <c r="HL68" s="364">
        <f>SUM(HL69:HL74)</f>
        <v>0</v>
      </c>
      <c r="HM68" s="364">
        <f>SUM(HM69:HM74)</f>
        <v>0</v>
      </c>
      <c r="HN68" s="364">
        <f>SUM(HN69:HN74)</f>
        <v>0</v>
      </c>
      <c r="HO68" s="230"/>
      <c r="HP68" s="314"/>
      <c r="HQ68" s="314"/>
      <c r="HR68" s="314"/>
      <c r="HS68" s="371">
        <f t="shared" ref="HS68:HZ68" si="866">SUM(HS69:HS73)</f>
        <v>0</v>
      </c>
      <c r="HT68" s="364">
        <f t="shared" si="866"/>
        <v>10</v>
      </c>
      <c r="HU68" s="364">
        <f t="shared" si="866"/>
        <v>0</v>
      </c>
      <c r="HV68" s="364">
        <f t="shared" si="866"/>
        <v>0</v>
      </c>
      <c r="HW68" s="364">
        <f t="shared" si="866"/>
        <v>0</v>
      </c>
      <c r="HX68" s="364">
        <f t="shared" si="866"/>
        <v>0</v>
      </c>
      <c r="HY68" s="364">
        <f t="shared" si="866"/>
        <v>0</v>
      </c>
      <c r="HZ68" s="364">
        <f t="shared" si="866"/>
        <v>0</v>
      </c>
      <c r="IA68" s="244"/>
      <c r="IB68" s="364">
        <f>SUM(IB69:IB73)</f>
        <v>0</v>
      </c>
      <c r="IC68" s="364">
        <f t="shared" ref="IC68:IF68" si="867">SUM(IC69:IC73)</f>
        <v>0</v>
      </c>
      <c r="ID68" s="364">
        <f t="shared" si="867"/>
        <v>0</v>
      </c>
      <c r="IE68" s="364">
        <f t="shared" si="867"/>
        <v>0</v>
      </c>
      <c r="IF68" s="364">
        <f t="shared" si="867"/>
        <v>0</v>
      </c>
      <c r="IG68" s="266"/>
      <c r="IH68" s="266"/>
      <c r="II68" s="257">
        <f>SUM(II69:II73)</f>
        <v>0.65</v>
      </c>
      <c r="IJ68" s="312"/>
      <c r="IK68" s="358">
        <f>II68*($II$4*'BOQ COST'!$G$7)</f>
        <v>7.1708000000000008E-2</v>
      </c>
      <c r="IL68" s="369">
        <f t="shared" ref="IL68:IL73" si="868">IM68+IT68+JY68+LD68</f>
        <v>0</v>
      </c>
      <c r="IM68" s="370">
        <f>SUM(IM69:IM73)</f>
        <v>0</v>
      </c>
      <c r="IN68" s="370">
        <f t="shared" ref="IN68:IR68" si="869">SUM(IN69:IN73)</f>
        <v>7.1707999999999994E-2</v>
      </c>
      <c r="IO68" s="370">
        <f t="shared" si="869"/>
        <v>0</v>
      </c>
      <c r="IP68" s="370">
        <f t="shared" si="869"/>
        <v>0</v>
      </c>
      <c r="IQ68" s="370">
        <f t="shared" si="869"/>
        <v>7.1707999999999994E-2</v>
      </c>
      <c r="IR68" s="370">
        <f t="shared" si="869"/>
        <v>0</v>
      </c>
      <c r="IS68" s="313"/>
      <c r="IT68" s="362">
        <f>SUM(IT69:IT74)</f>
        <v>0</v>
      </c>
      <c r="IU68" s="362">
        <f>SUM(IU69:IU74)</f>
        <v>0</v>
      </c>
      <c r="IV68" s="362">
        <f>SUM(IV69:IV74)</f>
        <v>0</v>
      </c>
      <c r="IW68" s="362">
        <f>SUM(IW69:IW74)</f>
        <v>0</v>
      </c>
      <c r="IX68" s="362">
        <f>SUM(IX69:IX74)</f>
        <v>0</v>
      </c>
      <c r="IY68" s="230"/>
      <c r="IZ68" s="314"/>
      <c r="JA68" s="314"/>
      <c r="JB68" s="314"/>
      <c r="JC68" s="371">
        <f t="shared" ref="JC68:JJ68" si="870">SUM(JC69:JC73)</f>
        <v>0</v>
      </c>
      <c r="JD68" s="364">
        <f t="shared" si="870"/>
        <v>34</v>
      </c>
      <c r="JE68" s="364">
        <f t="shared" si="870"/>
        <v>0</v>
      </c>
      <c r="JF68" s="364">
        <f t="shared" si="870"/>
        <v>34</v>
      </c>
      <c r="JG68" s="364">
        <f t="shared" si="870"/>
        <v>0</v>
      </c>
      <c r="JH68" s="364">
        <f t="shared" si="870"/>
        <v>0</v>
      </c>
      <c r="JI68" s="364">
        <f t="shared" si="870"/>
        <v>34</v>
      </c>
      <c r="JJ68" s="364">
        <f t="shared" si="870"/>
        <v>0</v>
      </c>
      <c r="JK68" s="244"/>
      <c r="JL68" s="364">
        <f>SUM(JL69:JL73)</f>
        <v>0</v>
      </c>
      <c r="JM68" s="364">
        <f t="shared" ref="JM68:JP68" si="871">SUM(JM69:JM73)</f>
        <v>0</v>
      </c>
      <c r="JN68" s="364">
        <f t="shared" si="871"/>
        <v>0</v>
      </c>
      <c r="JO68" s="364">
        <f t="shared" si="871"/>
        <v>0</v>
      </c>
      <c r="JP68" s="364">
        <f t="shared" si="871"/>
        <v>0</v>
      </c>
      <c r="JQ68" s="265"/>
      <c r="JR68" s="370"/>
      <c r="JS68" s="370">
        <f t="shared" ref="JS68:JW68" si="872">SUM(JS69:JS73)</f>
        <v>0</v>
      </c>
      <c r="JT68" s="370">
        <f t="shared" si="872"/>
        <v>0</v>
      </c>
      <c r="JU68" s="370">
        <f t="shared" si="872"/>
        <v>0</v>
      </c>
      <c r="JV68" s="370">
        <f t="shared" si="872"/>
        <v>0</v>
      </c>
      <c r="JW68" s="370">
        <f t="shared" si="872"/>
        <v>0</v>
      </c>
      <c r="JX68" s="313"/>
      <c r="JY68" s="362">
        <f>SUM(JY69:JY74)</f>
        <v>0</v>
      </c>
      <c r="JZ68" s="362">
        <f>SUM(JZ69:JZ74)</f>
        <v>0</v>
      </c>
      <c r="KA68" s="362">
        <f>SUM(KA69:KA74)</f>
        <v>0</v>
      </c>
      <c r="KB68" s="362">
        <f>SUM(KB69:KB74)</f>
        <v>0</v>
      </c>
      <c r="KC68" s="362">
        <f>SUM(KC69:KC74)</f>
        <v>0</v>
      </c>
      <c r="KD68" s="230"/>
      <c r="KE68" s="314"/>
      <c r="KF68" s="314"/>
      <c r="KG68" s="314"/>
      <c r="KH68" s="371">
        <f t="shared" ref="KH68:KO68" si="873">SUM(KH69:KH73)</f>
        <v>0</v>
      </c>
      <c r="KI68" s="364">
        <f t="shared" si="873"/>
        <v>34</v>
      </c>
      <c r="KJ68" s="364">
        <f t="shared" si="873"/>
        <v>0</v>
      </c>
      <c r="KK68" s="364">
        <f t="shared" si="873"/>
        <v>0</v>
      </c>
      <c r="KL68" s="364">
        <f t="shared" si="873"/>
        <v>0</v>
      </c>
      <c r="KM68" s="364">
        <f t="shared" si="873"/>
        <v>0</v>
      </c>
      <c r="KN68" s="364">
        <f t="shared" si="873"/>
        <v>0</v>
      </c>
      <c r="KO68" s="364">
        <f t="shared" si="873"/>
        <v>0</v>
      </c>
      <c r="KP68" s="244"/>
      <c r="KQ68" s="364">
        <f>SUM(KQ69:KQ73)</f>
        <v>0</v>
      </c>
      <c r="KR68" s="364">
        <f t="shared" ref="KR68:KU68" si="874">SUM(KR69:KR73)</f>
        <v>0</v>
      </c>
      <c r="KS68" s="364">
        <f t="shared" si="874"/>
        <v>0</v>
      </c>
      <c r="KT68" s="364">
        <f t="shared" si="874"/>
        <v>0</v>
      </c>
      <c r="KU68" s="364">
        <f t="shared" si="874"/>
        <v>0</v>
      </c>
      <c r="KV68" s="266"/>
      <c r="KW68" s="370"/>
      <c r="KX68" s="370">
        <f t="shared" ref="KX68:LB68" si="875">SUM(KX69:KX73)</f>
        <v>0</v>
      </c>
      <c r="KY68" s="370">
        <f t="shared" si="875"/>
        <v>0</v>
      </c>
      <c r="KZ68" s="370">
        <f t="shared" si="875"/>
        <v>0</v>
      </c>
      <c r="LA68" s="370">
        <f t="shared" si="875"/>
        <v>0</v>
      </c>
      <c r="LB68" s="370">
        <f t="shared" si="875"/>
        <v>0</v>
      </c>
      <c r="LC68" s="313"/>
      <c r="LD68" s="362">
        <f>SUM(LD69:LD74)</f>
        <v>0</v>
      </c>
      <c r="LE68" s="362">
        <f>SUM(LE69:LE74)</f>
        <v>0</v>
      </c>
      <c r="LF68" s="362">
        <f>SUM(LF69:LF74)</f>
        <v>0</v>
      </c>
      <c r="LG68" s="362">
        <f>SUM(LG69:LG74)</f>
        <v>0</v>
      </c>
      <c r="LH68" s="362">
        <f>SUM(LH69:LH74)</f>
        <v>0</v>
      </c>
      <c r="LI68" s="230"/>
      <c r="LJ68" s="314"/>
      <c r="LK68" s="314"/>
      <c r="LL68" s="314"/>
      <c r="LM68" s="371">
        <f t="shared" ref="LM68:LT68" si="876">SUM(LM69:LM73)</f>
        <v>0</v>
      </c>
      <c r="LN68" s="364">
        <f t="shared" si="876"/>
        <v>34</v>
      </c>
      <c r="LO68" s="364">
        <f t="shared" si="876"/>
        <v>0</v>
      </c>
      <c r="LP68" s="364">
        <f t="shared" si="876"/>
        <v>0</v>
      </c>
      <c r="LQ68" s="364">
        <f t="shared" si="876"/>
        <v>0</v>
      </c>
      <c r="LR68" s="364">
        <f t="shared" si="876"/>
        <v>0</v>
      </c>
      <c r="LS68" s="364">
        <f t="shared" si="876"/>
        <v>0</v>
      </c>
      <c r="LT68" s="364">
        <f t="shared" si="876"/>
        <v>0</v>
      </c>
      <c r="LU68" s="244"/>
      <c r="LV68" s="364">
        <f>SUM(LV69:LV73)</f>
        <v>0</v>
      </c>
      <c r="LW68" s="364">
        <f t="shared" ref="LW68:LZ68" si="877">SUM(LW69:LW73)</f>
        <v>0</v>
      </c>
      <c r="LX68" s="364">
        <f t="shared" si="877"/>
        <v>0</v>
      </c>
      <c r="LY68" s="364">
        <f t="shared" si="877"/>
        <v>0</v>
      </c>
      <c r="LZ68" s="364">
        <f t="shared" si="877"/>
        <v>0</v>
      </c>
      <c r="MA68" s="266"/>
      <c r="MB68" s="266"/>
      <c r="MC68" s="257"/>
      <c r="MD68" s="312"/>
      <c r="ME68" s="257"/>
      <c r="MF68" s="369">
        <f t="shared" ref="MF68:MF73" si="878">MG68+MN68+NS68+OX68</f>
        <v>0</v>
      </c>
      <c r="MG68" s="370">
        <f>SUM(MG69:MG73)</f>
        <v>0</v>
      </c>
      <c r="MH68" s="370">
        <f t="shared" ref="MH68:ML68" si="879">SUM(MH69:MH73)</f>
        <v>0</v>
      </c>
      <c r="MI68" s="370">
        <f t="shared" si="879"/>
        <v>0</v>
      </c>
      <c r="MJ68" s="370">
        <f t="shared" si="879"/>
        <v>0</v>
      </c>
      <c r="MK68" s="370">
        <f t="shared" si="879"/>
        <v>0</v>
      </c>
      <c r="ML68" s="370">
        <f t="shared" si="879"/>
        <v>0</v>
      </c>
      <c r="MM68" s="313"/>
      <c r="MN68" s="362">
        <f>SUM(MN69:MN74)</f>
        <v>0</v>
      </c>
      <c r="MO68" s="362">
        <f>SUM(MO69:MO74)</f>
        <v>0</v>
      </c>
      <c r="MP68" s="362">
        <f>SUM(MP69:MP74)</f>
        <v>0</v>
      </c>
      <c r="MQ68" s="362">
        <f>SUM(MQ69:MQ74)</f>
        <v>0</v>
      </c>
      <c r="MR68" s="362">
        <f>SUM(MR69:MR74)</f>
        <v>0</v>
      </c>
      <c r="MS68" s="230"/>
      <c r="MT68" s="314"/>
      <c r="MU68" s="314"/>
      <c r="MV68" s="314"/>
      <c r="MW68" s="371">
        <f t="shared" ref="MW68:ND68" si="880">SUM(MW69:MW73)</f>
        <v>0</v>
      </c>
      <c r="MX68" s="364">
        <f t="shared" si="880"/>
        <v>0</v>
      </c>
      <c r="MY68" s="364">
        <f t="shared" si="880"/>
        <v>0</v>
      </c>
      <c r="MZ68" s="364">
        <f t="shared" si="880"/>
        <v>0</v>
      </c>
      <c r="NA68" s="364">
        <f t="shared" si="880"/>
        <v>0</v>
      </c>
      <c r="NB68" s="364">
        <f t="shared" si="880"/>
        <v>0</v>
      </c>
      <c r="NC68" s="364">
        <f t="shared" si="880"/>
        <v>0</v>
      </c>
      <c r="ND68" s="364">
        <f t="shared" si="880"/>
        <v>0</v>
      </c>
      <c r="NE68" s="244"/>
      <c r="NF68" s="364">
        <f>SUM(NF69:NF73)</f>
        <v>0</v>
      </c>
      <c r="NG68" s="364">
        <f t="shared" ref="NG68:NJ68" si="881">SUM(NG69:NG73)</f>
        <v>0</v>
      </c>
      <c r="NH68" s="364">
        <f t="shared" si="881"/>
        <v>0</v>
      </c>
      <c r="NI68" s="364">
        <f t="shared" si="881"/>
        <v>0</v>
      </c>
      <c r="NJ68" s="364">
        <f t="shared" si="881"/>
        <v>0</v>
      </c>
      <c r="NK68" s="265"/>
      <c r="NL68" s="370">
        <f>SUM(NL69:NL73)</f>
        <v>0</v>
      </c>
      <c r="NM68" s="370">
        <f t="shared" ref="NM68:NQ68" si="882">SUM(NM69:NM73)</f>
        <v>0</v>
      </c>
      <c r="NN68" s="370">
        <f t="shared" si="882"/>
        <v>0</v>
      </c>
      <c r="NO68" s="370">
        <f t="shared" si="882"/>
        <v>0</v>
      </c>
      <c r="NP68" s="370">
        <f t="shared" si="882"/>
        <v>0</v>
      </c>
      <c r="NQ68" s="370">
        <f t="shared" si="882"/>
        <v>0</v>
      </c>
      <c r="NR68" s="313"/>
      <c r="NS68" s="362">
        <f>SUM(NS69:NS74)</f>
        <v>0</v>
      </c>
      <c r="NT68" s="362">
        <f>SUM(NT69:NT74)</f>
        <v>0</v>
      </c>
      <c r="NU68" s="362">
        <f>SUM(NU69:NU74)</f>
        <v>0</v>
      </c>
      <c r="NV68" s="362">
        <f>SUM(NV69:NV74)</f>
        <v>0</v>
      </c>
      <c r="NW68" s="362">
        <f>SUM(NW69:NW74)</f>
        <v>0</v>
      </c>
      <c r="NX68" s="230"/>
      <c r="NY68" s="314"/>
      <c r="NZ68" s="314"/>
      <c r="OA68" s="314"/>
      <c r="OB68" s="371">
        <f t="shared" ref="OB68:OI68" si="883">SUM(OB69:OB73)</f>
        <v>0</v>
      </c>
      <c r="OC68" s="364">
        <f t="shared" si="883"/>
        <v>0</v>
      </c>
      <c r="OD68" s="364">
        <f t="shared" si="883"/>
        <v>0</v>
      </c>
      <c r="OE68" s="364">
        <f t="shared" si="883"/>
        <v>0</v>
      </c>
      <c r="OF68" s="364">
        <f t="shared" si="883"/>
        <v>0</v>
      </c>
      <c r="OG68" s="364">
        <f t="shared" si="883"/>
        <v>0</v>
      </c>
      <c r="OH68" s="364">
        <f t="shared" si="883"/>
        <v>0</v>
      </c>
      <c r="OI68" s="364">
        <f t="shared" si="883"/>
        <v>0</v>
      </c>
      <c r="OJ68" s="244"/>
      <c r="OK68" s="364">
        <f>SUM(OK69:OK73)</f>
        <v>0</v>
      </c>
      <c r="OL68" s="364">
        <f t="shared" ref="OL68:OO68" si="884">SUM(OL69:OL73)</f>
        <v>0</v>
      </c>
      <c r="OM68" s="364">
        <f t="shared" si="884"/>
        <v>0</v>
      </c>
      <c r="ON68" s="364">
        <f t="shared" si="884"/>
        <v>0</v>
      </c>
      <c r="OO68" s="364">
        <f t="shared" si="884"/>
        <v>0</v>
      </c>
      <c r="OP68" s="266"/>
      <c r="OQ68" s="370">
        <f>SUM(OQ69:OQ73)</f>
        <v>0</v>
      </c>
      <c r="OR68" s="370">
        <f t="shared" ref="OR68:OV68" si="885">SUM(OR69:OR73)</f>
        <v>0</v>
      </c>
      <c r="OS68" s="370">
        <f t="shared" si="885"/>
        <v>0</v>
      </c>
      <c r="OT68" s="370">
        <f t="shared" si="885"/>
        <v>0</v>
      </c>
      <c r="OU68" s="370">
        <f t="shared" si="885"/>
        <v>0</v>
      </c>
      <c r="OV68" s="370">
        <f t="shared" si="885"/>
        <v>0</v>
      </c>
      <c r="OW68" s="313"/>
      <c r="OX68" s="362">
        <f>SUM(OX69:OX74)</f>
        <v>0</v>
      </c>
      <c r="OY68" s="362">
        <f>SUM(OY69:OY74)</f>
        <v>0</v>
      </c>
      <c r="OZ68" s="362">
        <f>SUM(OZ69:OZ74)</f>
        <v>0</v>
      </c>
      <c r="PA68" s="362">
        <f>SUM(PA69:PA74)</f>
        <v>0</v>
      </c>
      <c r="PB68" s="362">
        <f>SUM(PB69:PB74)</f>
        <v>0</v>
      </c>
      <c r="PC68" s="230"/>
      <c r="PD68" s="314"/>
      <c r="PE68" s="314"/>
      <c r="PF68" s="314"/>
      <c r="PG68" s="371">
        <f t="shared" ref="PG68:PN68" si="886">SUM(PG69:PG73)</f>
        <v>0</v>
      </c>
      <c r="PH68" s="364">
        <f t="shared" si="886"/>
        <v>0</v>
      </c>
      <c r="PI68" s="364">
        <f t="shared" si="886"/>
        <v>0</v>
      </c>
      <c r="PJ68" s="364">
        <f t="shared" si="886"/>
        <v>0</v>
      </c>
      <c r="PK68" s="364">
        <f t="shared" si="886"/>
        <v>0</v>
      </c>
      <c r="PL68" s="364">
        <f t="shared" si="886"/>
        <v>0</v>
      </c>
      <c r="PM68" s="364">
        <f t="shared" si="886"/>
        <v>0</v>
      </c>
      <c r="PN68" s="364">
        <f t="shared" si="886"/>
        <v>0</v>
      </c>
      <c r="PO68" s="244"/>
      <c r="PP68" s="364">
        <f>SUM(PP69:PP73)</f>
        <v>0</v>
      </c>
      <c r="PQ68" s="364">
        <f t="shared" ref="PQ68:PT68" si="887">SUM(PQ69:PQ73)</f>
        <v>0</v>
      </c>
      <c r="PR68" s="364">
        <f t="shared" si="887"/>
        <v>0</v>
      </c>
      <c r="PS68" s="364">
        <f t="shared" si="887"/>
        <v>0</v>
      </c>
      <c r="PT68" s="364">
        <f t="shared" si="887"/>
        <v>0</v>
      </c>
      <c r="PU68" s="266"/>
      <c r="PV68" s="312"/>
    </row>
    <row r="69" spans="2:438" ht="11.85" customHeight="1" outlineLevel="2">
      <c r="B69" s="579" t="s">
        <v>76</v>
      </c>
      <c r="C69" s="679" t="s">
        <v>77</v>
      </c>
      <c r="D69" s="306"/>
      <c r="E69" s="302">
        <f t="shared" si="818"/>
        <v>0.10776599999999999</v>
      </c>
      <c r="F69" s="302">
        <f t="shared" si="818"/>
        <v>0.10776599999999999</v>
      </c>
      <c r="G69" s="303">
        <f t="shared" ref="G69:G73" si="888">E69-F69</f>
        <v>0</v>
      </c>
      <c r="H69" s="302">
        <f t="shared" ref="H69:H73" si="889">AY69+ES69+IM69+MG69</f>
        <v>0.10776599999999999</v>
      </c>
      <c r="I69" s="302">
        <f t="shared" ref="I69:I73" si="890">AZ69+ET69+IN69+MH69</f>
        <v>0</v>
      </c>
      <c r="J69" s="302">
        <f t="shared" ref="J69:J73" si="891">BA69+EU69+IO69+MI69</f>
        <v>0</v>
      </c>
      <c r="K69" s="302">
        <f t="shared" ref="K69:K73" si="892">BB69+EV69+IP69+MJ69</f>
        <v>0</v>
      </c>
      <c r="L69" s="302">
        <f t="shared" ref="L69:L73" si="893">BC69+EW69+IQ69+MK69</f>
        <v>0</v>
      </c>
      <c r="M69" s="302">
        <f t="shared" ref="M69:M73" si="894">BD69+EX69+IR69+ML69</f>
        <v>0</v>
      </c>
      <c r="N69" s="305"/>
      <c r="O69" s="302">
        <f t="shared" ref="O69:O73" si="895">BF69+EZ69+IT69+MN69</f>
        <v>0</v>
      </c>
      <c r="P69" s="302">
        <f t="shared" ref="P69:P73" si="896">BG69+FA69+IU69+MO69</f>
        <v>0</v>
      </c>
      <c r="Q69" s="302">
        <f t="shared" ref="Q69:Q73" si="897">BH69+FB69+IV69+MP69</f>
        <v>0</v>
      </c>
      <c r="R69" s="302">
        <f t="shared" ref="R69:R73" si="898">BI69+FC69+IW69+MQ69</f>
        <v>0</v>
      </c>
      <c r="S69" s="302">
        <f t="shared" ref="S69:S73" si="899">BJ69+FD69+IX69+MR69</f>
        <v>0</v>
      </c>
      <c r="T69" s="216"/>
      <c r="U69" s="302">
        <f t="shared" ref="U69:U73" si="900">CD69+FX69+JR69+NL69</f>
        <v>0</v>
      </c>
      <c r="V69" s="302">
        <f t="shared" ref="V69:V73" si="901">CE69+FY69+JS69+NM69</f>
        <v>0</v>
      </c>
      <c r="W69" s="302">
        <f t="shared" ref="W69:W73" si="902">CF69+FZ69+JT69+NN69</f>
        <v>0</v>
      </c>
      <c r="X69" s="302">
        <f t="shared" ref="X69:X73" si="903">CG69+GA69+JU69+NO69</f>
        <v>0</v>
      </c>
      <c r="Y69" s="302">
        <f t="shared" ref="Y69:Y73" si="904">CH69+GB69+JV69+NP69</f>
        <v>0</v>
      </c>
      <c r="Z69" s="302">
        <f t="shared" ref="Z69:Z73" si="905">CI69+GC69+JW69+NQ69</f>
        <v>0</v>
      </c>
      <c r="AA69" s="305"/>
      <c r="AB69" s="302">
        <f t="shared" ref="AB69:AB73" si="906">CK69+GE69+JY69+NS69</f>
        <v>0</v>
      </c>
      <c r="AC69" s="302">
        <f t="shared" ref="AC69:AC73" si="907">CL69+GF69+JZ69+NT69</f>
        <v>0</v>
      </c>
      <c r="AD69" s="302">
        <f t="shared" ref="AD69:AD73" si="908">CM69+GG69+KA69+NU69</f>
        <v>0</v>
      </c>
      <c r="AE69" s="302">
        <f t="shared" ref="AE69:AE73" si="909">CN69+GH69+KB69+NV69</f>
        <v>0</v>
      </c>
      <c r="AF69" s="302">
        <f t="shared" ref="AF69:AF73" si="910">CO69+GI69+KC69+NW69</f>
        <v>0</v>
      </c>
      <c r="AG69" s="245"/>
      <c r="AH69" s="302">
        <f t="shared" ref="AH69:AH73" si="911">DI69+HC69+KW69+OQ69</f>
        <v>0</v>
      </c>
      <c r="AI69" s="302">
        <f t="shared" ref="AI69:AI73" si="912">DJ69+HD69+KX69+OR69</f>
        <v>0</v>
      </c>
      <c r="AJ69" s="302">
        <f t="shared" ref="AJ69:AJ73" si="913">DK69+HE69+KY69+OS69</f>
        <v>0</v>
      </c>
      <c r="AK69" s="302">
        <f t="shared" ref="AK69:AK73" si="914">DL69+HF69+KZ69+OT69</f>
        <v>0</v>
      </c>
      <c r="AL69" s="302">
        <f t="shared" ref="AL69:AL73" si="915">DM69+HG69+LA69+OU69</f>
        <v>0</v>
      </c>
      <c r="AM69" s="302">
        <f t="shared" ref="AM69:AM73" si="916">DN69+HH69+LB69+OV69</f>
        <v>0</v>
      </c>
      <c r="AN69" s="305"/>
      <c r="AO69" s="302">
        <f t="shared" ref="AO69:AO73" si="917">DP69+HJ69+LD69+OX69</f>
        <v>0</v>
      </c>
      <c r="AP69" s="302">
        <f t="shared" ref="AP69:AP73" si="918">DQ69+HK69+LE69+OY69</f>
        <v>0</v>
      </c>
      <c r="AQ69" s="302">
        <f t="shared" ref="AQ69:AQ73" si="919">DR69+HL69+LF69+OZ69</f>
        <v>0</v>
      </c>
      <c r="AR69" s="302">
        <f t="shared" ref="AR69:AR73" si="920">DS69+HM69+LG69+PA69</f>
        <v>0</v>
      </c>
      <c r="AS69" s="302">
        <f t="shared" ref="AS69:AS73" si="921">DT69+HN69+LH69+PB69</f>
        <v>0</v>
      </c>
      <c r="AT69" s="230"/>
      <c r="AU69" s="279">
        <v>0</v>
      </c>
      <c r="AV69" s="269"/>
      <c r="AW69" s="302">
        <f>$AW$68/$AU$68*AU69</f>
        <v>0</v>
      </c>
      <c r="AX69" s="302">
        <f t="shared" si="849"/>
        <v>0</v>
      </c>
      <c r="AY69" s="303">
        <f t="shared" ref="AY69:AY73" si="922">IFERROR(IF(BL69=100%,$AW69,0),0)</f>
        <v>0</v>
      </c>
      <c r="AZ69" s="304">
        <f t="shared" ref="AZ69:AZ73" si="923">IFERROR(IF(AND((BL69+BM69)=100%,BL69&lt;1),$AW69,0),0)</f>
        <v>0</v>
      </c>
      <c r="BA69" s="304">
        <f>IFERROR(IF(AND((BQ69+BS69)=BP69,AY69=0),$AW69,0),0)</f>
        <v>0</v>
      </c>
      <c r="BB69" s="304">
        <f>IFERROR(IF(AND((BQ69+BS69+BT69)=BP69,AY69=0,BA69=0),$AW69,0),0)</f>
        <v>0</v>
      </c>
      <c r="BC69" s="304">
        <f>IFERROR(IF(AND((BQ69+BS69+BT69+BU69)=BP69,AY69=0,BA69=0,BB69=0),$AW69,0),0)</f>
        <v>0</v>
      </c>
      <c r="BD69" s="304">
        <f>IFERROR(IF(AND((BQ69+BS69+BT69+BU69+BV69)=BP69,AY69=0,BA69=0,BB69=0,BC69=0),$AW69,0),0)</f>
        <v>0</v>
      </c>
      <c r="BE69" s="305"/>
      <c r="BF69" s="304">
        <f>IFERROR(IF(AND((BL69+BN69)=100%,BL69&lt;1),$AW69,0),0)</f>
        <v>0</v>
      </c>
      <c r="BG69" s="304">
        <f>IFERROR(IF(AND((BQ69+BY69)=BP69,AY69=0),$AW69,0),0)</f>
        <v>0</v>
      </c>
      <c r="BH69" s="304">
        <f t="shared" ref="BH69:BH73" si="924">IFERROR(IF(AND((BQ69+BY69+BZ69)=BP69,AY69=0,BG69=0),$AW69,0),0)</f>
        <v>0</v>
      </c>
      <c r="BI69" s="304">
        <f t="shared" ref="BI69:BI73" si="925">IFERROR(IF(AND((BQ69+BY69+BZ69+CA69)=BP69,AY69=0,BG69=0,BH69=0),$AW69,0),0)</f>
        <v>0</v>
      </c>
      <c r="BJ69" s="304">
        <f>IFERROR(IF(AND((BQ69+BY69+CB69+BZ69+CA69)=BP69,AY69=0,BG69=0,BH69=0,BI69=0),$AW69,0),0)</f>
        <v>0</v>
      </c>
      <c r="BK69" s="216"/>
      <c r="BL69" s="331">
        <f t="shared" ref="BL69:BL73" si="926">IFERROR(BQ69/BP69,0)</f>
        <v>0</v>
      </c>
      <c r="BM69" s="331">
        <f t="shared" ref="BM69:BM73" si="927">IFERROR(BR69/BP69,0)</f>
        <v>0</v>
      </c>
      <c r="BN69" s="331">
        <f t="shared" ref="BN69:BN73" si="928">IFERROR(BX69/BP69,0)</f>
        <v>0</v>
      </c>
      <c r="BO69" s="275"/>
      <c r="BP69" s="436">
        <f>COUNTIF('AR | Drawing List'!$H:$H,$B69)</f>
        <v>0</v>
      </c>
      <c r="BQ69" s="437">
        <f>COUNTIFS('AR | Drawing List'!$H:$H,$B69,INDEX('AR | Drawing List'!$A:$AT,,MATCH('Design Fee'!BQ$8,'AR | Drawing List'!$A$1:$AT$1,0)),1)</f>
        <v>0</v>
      </c>
      <c r="BR69" s="437">
        <f>COUNTIFS('AR | Drawing List'!$H:$H,$B69,INDEX('AR | Drawing List'!$K:$AT,,MATCH('Design Fee'!BR$8,'AR | Drawing List'!$K$1:$AT$1,0)),1)</f>
        <v>0</v>
      </c>
      <c r="BS69" s="437">
        <f>COUNTIFS('AR | Drawing List'!$H:$H,$B69,INDEX('AR | Drawing List'!$K:$AT,,MATCH('Design Fee'!BS$8,'AR | Drawing List'!$K$1:$AT$1,0)),1)</f>
        <v>0</v>
      </c>
      <c r="BT69" s="437">
        <f>COUNTIFS('AR | Drawing List'!$H:$H,$B69,INDEX('AR | Drawing List'!$K:$AT,,MATCH('Design Fee'!BT$8,'AR | Drawing List'!$K$1:$AT$1,0)),1)</f>
        <v>0</v>
      </c>
      <c r="BU69" s="437">
        <f>COUNTIFS('AR | Drawing List'!$H:$H,$B69,INDEX('AR | Drawing List'!$K:$AT,,MATCH('Design Fee'!BU$8,'AR | Drawing List'!$K$1:$AT$1,0)),1)</f>
        <v>0</v>
      </c>
      <c r="BV69" s="437">
        <f>COUNTIFS('AR | Drawing List'!$H:$H,$B69,INDEX('AR | Drawing List'!$K:$AT,,MATCH('Design Fee'!BV$8,'AR | Drawing List'!$K$1:$AT$1,0)),1)</f>
        <v>0</v>
      </c>
      <c r="BW69" s="245"/>
      <c r="BX69" s="437">
        <f>COUNTIFS('AR | Drawing List'!$H:$H,$B69,INDEX('AR | Drawing List'!$K:$AT,,MATCH('Design Fee'!BX$8,'AR | Drawing List'!$K$1:$AT$1,0)),1)</f>
        <v>0</v>
      </c>
      <c r="BY69" s="437">
        <f>COUNTIFS('AR | Drawing List'!$H:$H,$B69,INDEX('AR | Drawing List'!$K:$AT,,MATCH('Design Fee'!BY$8,'AR | Drawing List'!$K$1:$AT$1,0)),1)</f>
        <v>0</v>
      </c>
      <c r="BZ69" s="437">
        <f>COUNTIFS('AR | Drawing List'!$H:$H,$B69,INDEX('AR | Drawing List'!$K:$AT,,MATCH('Design Fee'!BZ$8,'AR | Drawing List'!$K$1:$AT$1,0)),1)</f>
        <v>0</v>
      </c>
      <c r="CA69" s="437">
        <f>COUNTIFS('AR | Drawing List'!$H:$H,$B69,INDEX('AR | Drawing List'!$K:$AT,,MATCH('Design Fee'!CA$8,'AR | Drawing List'!$K$1:$AT$1,0)),1)</f>
        <v>0</v>
      </c>
      <c r="CB69" s="437">
        <f>COUNTIFS('AR | Drawing List'!$H:$H,$B69,INDEX('AR | Drawing List'!$K:$AT,,MATCH('Design Fee'!CB$8,'AR | Drawing List'!$K$1:$AT$1,0)),1)</f>
        <v>0</v>
      </c>
      <c r="CC69" s="254"/>
      <c r="CD69" s="365"/>
      <c r="CE69" s="366">
        <f t="shared" ref="CE69:CE73" si="929">IFERROR(IF(AND((CQ69+CR69)=100%,CQ69&lt;1),$AW69,0),0)</f>
        <v>0</v>
      </c>
      <c r="CF69" s="366">
        <f>IFERROR(IF(AND((CV69+CX69)=CU69,CD69=0),$AW69,0),0)</f>
        <v>0</v>
      </c>
      <c r="CG69" s="366">
        <f>IFERROR(IF(AND((CV69+CX69+CY69)=CU69,CD69=0,CF69=0),$AW69,0),0)</f>
        <v>0</v>
      </c>
      <c r="CH69" s="366">
        <f>IFERROR(IF(AND((CV69+CX69+CY69+CZ69)=CU69,CD69=0,CF69=0,CG69=0),$AW69,0),0)</f>
        <v>0</v>
      </c>
      <c r="CI69" s="366">
        <f>IFERROR(IF(AND((CV69+CX69+CY69+CZ69+DA69)=CU69,CD69=0,CF69=0,CG69=0,CH69=0),$AW69,0),0)</f>
        <v>0</v>
      </c>
      <c r="CJ69" s="291"/>
      <c r="CK69" s="366">
        <f>IFERROR(IF(AND((CQ69+CS69)=100%,CQ69&lt;1),$AW69,0),0)</f>
        <v>0</v>
      </c>
      <c r="CL69" s="366">
        <f>IFERROR(IF(AND((CV69+DD69)=CU69,CD69=0),$AW69,0),0)</f>
        <v>0</v>
      </c>
      <c r="CM69" s="366">
        <f t="shared" ref="CM69:CM73" si="930">IFERROR(IF(AND((CV69+DD69+DE69)=CU69,CD69=0,CL69=0),$AW69,0),0)</f>
        <v>0</v>
      </c>
      <c r="CN69" s="366">
        <f t="shared" ref="CN69:CN73" si="931">IFERROR(IF(AND((CV69+DD69+DE69+DF69)=CU69,CD69=0,CL69=0,CM69=0),$AW69,0),0)</f>
        <v>0</v>
      </c>
      <c r="CO69" s="366">
        <f>IFERROR(IF(AND((CV69+DD69+DG69+DE69+DF69)=CU69,CD69=0,CL69=0,CM69=0,CN69=0),$AW69,0),0)</f>
        <v>0</v>
      </c>
      <c r="CP69" s="230"/>
      <c r="CQ69" s="331">
        <f t="shared" ref="CQ69:CQ73" si="932">IFERROR(CV69/CU69,0)</f>
        <v>0</v>
      </c>
      <c r="CR69" s="331">
        <f t="shared" ref="CR69:CR73" si="933">IFERROR(CW69/CU69,0)</f>
        <v>0</v>
      </c>
      <c r="CS69" s="331">
        <f>IFERROR(#REF!/CU69,0)</f>
        <v>0</v>
      </c>
      <c r="CT69" s="275"/>
      <c r="CU69" s="436">
        <f>COUNTIF('AR | Drawing List'!$H:$H,$B69)</f>
        <v>0</v>
      </c>
      <c r="CV69" s="437">
        <f>COUNTIFS('AR | Drawing List'!$H:$H,$B69,INDEX('AR | Drawing List'!$A:$AT,,MATCH('Design Fee'!CV$8,'AR | Drawing List'!$A$1:$AT$1,0)),"&gt;="&amp;"1")</f>
        <v>0</v>
      </c>
      <c r="CW69" s="437">
        <f>COUNTIFS('AR | Drawing List'!$H:$H,$B69,INDEX('AR | Drawing List'!$K:$AT,,MATCH('Design Fee'!CW$8,'AR | Drawing List'!$K$1:$AT$1,0)),1)</f>
        <v>0</v>
      </c>
      <c r="CX69" s="437">
        <f>COUNTIFS('AR | Drawing List'!$H:$H,$B69,INDEX('AR | Drawing List'!$K:$AT,,MATCH('Design Fee'!CX$8,'AR | Drawing List'!$K$1:$AT$1,0)),1)</f>
        <v>0</v>
      </c>
      <c r="CY69" s="437">
        <f>COUNTIFS('AR | Drawing List'!$H:$H,$B69,INDEX('AR | Drawing List'!$K:$AT,,MATCH('Design Fee'!CY$8,'AR | Drawing List'!$K$1:$AT$1,0)),1)</f>
        <v>0</v>
      </c>
      <c r="CZ69" s="437">
        <f>COUNTIFS('AR | Drawing List'!$H:$H,$B69,INDEX('AR | Drawing List'!$K:$AT,,MATCH('Design Fee'!CZ$8,'AR | Drawing List'!$K$1:$AT$1,0)),1)</f>
        <v>0</v>
      </c>
      <c r="DA69" s="437">
        <f>COUNTIFS('AR | Drawing List'!$H:$H,$B69,INDEX('AR | Drawing List'!$K:$AT,,MATCH('Design Fee'!DA$8,'AR | Drawing List'!$K$1:$AT$1,0)),1)</f>
        <v>0</v>
      </c>
      <c r="DB69" s="245"/>
      <c r="DC69" s="437">
        <f>COUNTIFS('AR | Drawing List'!$H:$H,$B69,INDEX('AR | Drawing List'!$K:$AT,,MATCH('Design Fee'!DC$8,'AR | Drawing List'!$K$1:$AT$1,0)),1)</f>
        <v>0</v>
      </c>
      <c r="DD69" s="437">
        <f>COUNTIFS('AR | Drawing List'!$H:$H,$B69,INDEX('AR | Drawing List'!$K:$AT,,MATCH('Design Fee'!DD$8,'AR | Drawing List'!$K$1:$AT$1,0)),1)</f>
        <v>0</v>
      </c>
      <c r="DE69" s="437">
        <f>COUNTIFS('AR | Drawing List'!$H:$H,$B69,INDEX('AR | Drawing List'!$K:$AT,,MATCH('Design Fee'!DE$8,'AR | Drawing List'!$K$1:$AT$1,0)),1)</f>
        <v>0</v>
      </c>
      <c r="DF69" s="437">
        <f>COUNTIFS('AR | Drawing List'!$H:$H,$B69,INDEX('AR | Drawing List'!$K:$AT,,MATCH('Design Fee'!DF$8,'AR | Drawing List'!$K$1:$AT$1,0)),1)</f>
        <v>0</v>
      </c>
      <c r="DG69" s="437">
        <f>COUNTIFS('AR | Drawing List'!$H:$H,$B69,INDEX('AR | Drawing List'!$K:$AT,,MATCH('Design Fee'!DG$8,'AR | Drawing List'!$K$1:$AT$1,0)),1)</f>
        <v>0</v>
      </c>
      <c r="DH69" s="245"/>
      <c r="DI69" s="365"/>
      <c r="DJ69" s="366">
        <f t="shared" ref="DJ69:DJ73" si="934">IFERROR(IF(AND((DV69+DW69)=100%,DV69&lt;1),$AW69,0),0)</f>
        <v>0</v>
      </c>
      <c r="DK69" s="366">
        <f>IFERROR(IF(AND((EA69+EC69)=DZ69,DI69=0),$AW69,0),0)</f>
        <v>0</v>
      </c>
      <c r="DL69" s="366">
        <f>IFERROR(IF(AND((EA69+EC69+ED69)=DZ69,DI69=0,DK69=0),$AW69,0),0)</f>
        <v>0</v>
      </c>
      <c r="DM69" s="366">
        <f>IFERROR(IF(AND((EA69+EC69+ED69+EE69)=DZ69,DI69=0,DK69=0,DL69=0),$AW69,0),0)</f>
        <v>0</v>
      </c>
      <c r="DN69" s="366">
        <f>IFERROR(IF(AND((EA69+EC69+ED69+EE69+EF69)=DZ69,DI69=0,DK69=0,DL69=0,DM69=0),$AW69,0),0)</f>
        <v>0</v>
      </c>
      <c r="DO69" s="291"/>
      <c r="DP69" s="366">
        <f>IFERROR(IF(AND((DV69+DX69)=100%,DV69&lt;1),$AW69,0),0)</f>
        <v>0</v>
      </c>
      <c r="DQ69" s="366">
        <f>IFERROR(IF(AND((EA69+EI69)=DZ69,DI69=0),$AW69,0),0)</f>
        <v>0</v>
      </c>
      <c r="DR69" s="366">
        <f t="shared" ref="DR69:DR73" si="935">IFERROR(IF(AND((EA69+EI69+EJ69)=DZ69,DI69=0,DQ69=0),$AW69,0),0)</f>
        <v>0</v>
      </c>
      <c r="DS69" s="366">
        <f t="shared" ref="DS69:DS73" si="936">IFERROR(IF(AND((EA69+EI69+EJ69+EK69)=DZ69,DI69=0,DQ69=0,DR69=0),$AW69,0),0)</f>
        <v>0</v>
      </c>
      <c r="DT69" s="366">
        <f>IFERROR(IF(AND((EA69+EI69+EL69+EJ69+EK69)=DZ69,DI69=0,DQ69=0,DR69=0,DS69=0),$AW69,0),0)</f>
        <v>0</v>
      </c>
      <c r="DU69" s="230"/>
      <c r="DV69" s="331">
        <f t="shared" ref="DV69:DV73" si="937">IFERROR(EA69/DZ69,0)</f>
        <v>0</v>
      </c>
      <c r="DW69" s="331">
        <f t="shared" ref="DW69:DW73" si="938">IFERROR(EB69/DZ69,0)</f>
        <v>0</v>
      </c>
      <c r="DX69" s="331">
        <f>IFERROR(#REF!/DZ69,0)</f>
        <v>0</v>
      </c>
      <c r="DY69" s="275"/>
      <c r="DZ69" s="436">
        <f>COUNTIF('AR | Drawing List'!$H:$H,$B69)</f>
        <v>0</v>
      </c>
      <c r="EA69" s="437">
        <f>COUNTIFS('AR | Drawing List'!$H:$H,$B69,INDEX('AR | Drawing List'!$A:$AT,,MATCH('Design Fee'!EA$8,'AR | Drawing List'!$A$1:$AT$1,0)),"&gt;="&amp;"1")</f>
        <v>0</v>
      </c>
      <c r="EB69" s="437">
        <f>COUNTIFS('AR | Drawing List'!$H:$H,$B69,INDEX('AR | Drawing List'!$K:$AT,,MATCH('Design Fee'!EB$8,'AR | Drawing List'!$K$1:$AT$1,0)),1)</f>
        <v>0</v>
      </c>
      <c r="EC69" s="437">
        <f>COUNTIFS('AR | Drawing List'!$H:$H,$B69,INDEX('AR | Drawing List'!$K:$AT,,MATCH('Design Fee'!EC$8,'AR | Drawing List'!$K$1:$AT$1,0)),1)</f>
        <v>0</v>
      </c>
      <c r="ED69" s="437">
        <f>COUNTIFS('AR | Drawing List'!$H:$H,$B69,INDEX('AR | Drawing List'!$K:$AT,,MATCH('Design Fee'!ED$8,'AR | Drawing List'!$K$1:$AT$1,0)),1)</f>
        <v>0</v>
      </c>
      <c r="EE69" s="437">
        <f>COUNTIFS('AR | Drawing List'!$H:$H,$B69,INDEX('AR | Drawing List'!$K:$AT,,MATCH('Design Fee'!EE$8,'AR | Drawing List'!$K$1:$AT$1,0)),1)</f>
        <v>0</v>
      </c>
      <c r="EF69" s="437">
        <f>COUNTIFS('AR | Drawing List'!$H:$H,$B69,INDEX('AR | Drawing List'!$K:$AT,,MATCH('Design Fee'!EF$8,'AR | Drawing List'!$K$1:$AT$1,0)),1)</f>
        <v>0</v>
      </c>
      <c r="EG69" s="245"/>
      <c r="EH69" s="437">
        <f>COUNTIFS('AR | Drawing List'!$H:$H,$B69,INDEX('AR | Drawing List'!$K:$AT,,MATCH('Design Fee'!EH$8,'AR | Drawing List'!$K$1:$AT$1,0)),1)</f>
        <v>0</v>
      </c>
      <c r="EI69" s="437">
        <f>COUNTIFS('AR | Drawing List'!$H:$H,$B69,INDEX('AR | Drawing List'!$K:$AT,,MATCH('Design Fee'!EI$8,'AR | Drawing List'!$K$1:$AT$1,0)),1)</f>
        <v>0</v>
      </c>
      <c r="EJ69" s="437">
        <f>COUNTIFS('AR | Drawing List'!$H:$H,$B69,INDEX('AR | Drawing List'!$K:$AT,,MATCH('Design Fee'!EJ$8,'AR | Drawing List'!$K$1:$AT$1,0)),1)</f>
        <v>0</v>
      </c>
      <c r="EK69" s="437">
        <f>COUNTIFS('AR | Drawing List'!$H:$H,$B69,INDEX('AR | Drawing List'!$K:$AT,,MATCH('Design Fee'!EK$8,'AR | Drawing List'!$K$1:$AT$1,0)),1)</f>
        <v>0</v>
      </c>
      <c r="EL69" s="437">
        <f>COUNTIFS('AR | Drawing List'!$H:$H,$B69,INDEX('AR | Drawing List'!$K:$AT,,MATCH('Design Fee'!EL$8,'AR | Drawing List'!$K$1:$AT$1,0)),1)</f>
        <v>0</v>
      </c>
      <c r="EM69" s="245"/>
      <c r="EN69" s="245"/>
      <c r="EO69" s="279">
        <v>0.05</v>
      </c>
      <c r="EP69" s="269"/>
      <c r="EQ69" s="302">
        <f>($EQ$68/$EO$68)*EO69</f>
        <v>0.10776599999999999</v>
      </c>
      <c r="ER69" s="302">
        <f t="shared" si="858"/>
        <v>0.10776599999999999</v>
      </c>
      <c r="ES69" s="303">
        <f>IFERROR(IF(FF69=100%,$EQ69,0),0)</f>
        <v>0.10776599999999999</v>
      </c>
      <c r="ET69" s="322">
        <f>IFERROR(IF(AND((FF69+FG69)=100%,FF69&lt;1),$EQ69,0),0)</f>
        <v>0</v>
      </c>
      <c r="EU69" s="304">
        <f>IFERROR(IF(AND((FK69+FM69)=FJ69,ES69=0),$EQ69,0),0)</f>
        <v>0</v>
      </c>
      <c r="EV69" s="304">
        <f>IFERROR(IF(AND((FK69+FM69+FN69)=FJ69,ES69=0,EU69=0),$EQ69,0),0)</f>
        <v>0</v>
      </c>
      <c r="EW69" s="304">
        <f>IFERROR(IF(AND((FK69+FM69+FN69+FO69)=FJ69,ES69=0,EU69=0,EV69=0),$EQ69,0),0)</f>
        <v>0</v>
      </c>
      <c r="EX69" s="304">
        <f>IFERROR(IF(AND((FK69+FM69+FN69+FO69+FP69)=FJ69,ES69=0,EU69=0,EV69=0,EW69=0),$EQ69,0),0)</f>
        <v>0</v>
      </c>
      <c r="EY69" s="305"/>
      <c r="EZ69" s="304">
        <f>IFERROR(IF(AND((FF69+FH69)=100%,FF69&lt;1),$EQ69,0),0)</f>
        <v>0</v>
      </c>
      <c r="FA69" s="304">
        <f>IFERROR(IF(AND((FK69+FS69)=FJ69,ES69=0),$EQ69,0),0)</f>
        <v>0</v>
      </c>
      <c r="FB69" s="304">
        <f>IFERROR(IF(AND((FK69+FS69+FT69)=FJ69,ES69=0,FA69=0),$EQ69,0),0)</f>
        <v>0</v>
      </c>
      <c r="FC69" s="304">
        <f>IFERROR(IF(AND((FK69+FS69+FT69+FU69)=FJ69,ES69=0,FA69=0,FB69=0),$EQ69,0),0)</f>
        <v>0</v>
      </c>
      <c r="FD69" s="304">
        <f>IFERROR(IF(AND((FK69+FS69+FV69+FT69+FU69)=FJ69,ES69=0,FA69=0,FB69=0,FC69=0),$EQ69,0),0)</f>
        <v>0</v>
      </c>
      <c r="FE69" s="216"/>
      <c r="FF69" s="331">
        <f t="shared" ref="FF69" si="939">IFERROR(FK69/FJ69,0)</f>
        <v>1</v>
      </c>
      <c r="FG69" s="331">
        <f t="shared" ref="FG69" si="940">IFERROR(FL69/FJ69,0)</f>
        <v>0</v>
      </c>
      <c r="FH69" s="331">
        <f t="shared" ref="FH69" si="941">IFERROR(FR69/FJ69,0)</f>
        <v>0</v>
      </c>
      <c r="FJ69" s="363">
        <f>COUNTIF('ST | Drawing List'!$H:$H,$B69)</f>
        <v>1</v>
      </c>
      <c r="FK69" s="238">
        <f>COUNTIFS('ST | Drawing List'!$H:$H,$B69,INDEX('ST | Drawing List'!$A:$AT,,MATCH('[13]Design Fee'!FK$8,'ST | Drawing List'!$A$1:$AT$1,0)),1)</f>
        <v>1</v>
      </c>
      <c r="FL69" s="238">
        <f>COUNTIFS('ST | Drawing List'!$H:$H,$B69,INDEX('ST | Drawing List'!$K:$AT,,MATCH('[13]Design Fee'!FL$8,'ST | Drawing List'!$K$1:$AT$1,0)),1)</f>
        <v>0</v>
      </c>
      <c r="FM69" s="238">
        <f>COUNTIFS('ST | Drawing List'!$H:$H,$B69,INDEX('ST | Drawing List'!$K:$AT,,MATCH('[13]Design Fee'!FM$8,'ST | Drawing List'!$K$1:$AT$1,0)),1)</f>
        <v>0</v>
      </c>
      <c r="FN69" s="238">
        <f>COUNTIFS('ST | Drawing List'!$H:$H,$B69,INDEX('ST | Drawing List'!$K:$AT,,MATCH('[13]Design Fee'!FN$8,'ST | Drawing List'!$K$1:$AT$1,0)),1)</f>
        <v>0</v>
      </c>
      <c r="FO69" s="238">
        <f>COUNTIFS('ST | Drawing List'!$H:$H,$B69,INDEX('ST | Drawing List'!$K:$AT,,MATCH('[13]Design Fee'!FO$8,'ST | Drawing List'!$K$1:$AT$1,0)),1)</f>
        <v>0</v>
      </c>
      <c r="FP69" s="238">
        <f>COUNTIFS('ST | Drawing List'!$H:$H,$B69,INDEX('ST | Drawing List'!$K:$AT,,MATCH('[13]Design Fee'!FP$8,'ST | Drawing List'!$K$1:$AT$1,0)),1)</f>
        <v>0</v>
      </c>
      <c r="FQ69" s="245"/>
      <c r="FR69" s="238">
        <f>COUNTIFS('ST | Drawing List'!$H:$H,$B69,INDEX('ST | Drawing List'!$K:$AT,,MATCH('[13]Design Fee'!FR$8,'ST | Drawing List'!$K$1:$AT$1,0)),1)</f>
        <v>0</v>
      </c>
      <c r="FS69" s="238">
        <f>COUNTIFS('ST | Drawing List'!$H:$H,$B69,INDEX('ST | Drawing List'!$K:$AT,,MATCH('[13]Design Fee'!FS$8,'ST | Drawing List'!$K$1:$AT$1,0)),1)</f>
        <v>0</v>
      </c>
      <c r="FT69" s="238">
        <f>COUNTIFS('ST | Drawing List'!$H:$H,$B69,INDEX('ST | Drawing List'!$K:$AT,,MATCH('[13]Design Fee'!FT$8,'ST | Drawing List'!$K$1:$AT$1,0)),1)</f>
        <v>0</v>
      </c>
      <c r="FU69" s="238">
        <f>COUNTIFS('ST | Drawing List'!$H:$H,$B69,INDEX('ST | Drawing List'!$K:$AT,,MATCH('[13]Design Fee'!FU$8,'ST | Drawing List'!$K$1:$AT$1,0)),1)</f>
        <v>0</v>
      </c>
      <c r="FV69" s="238">
        <f>COUNTIFS('ST | Drawing List'!$H:$H,$B69,INDEX('ST | Drawing List'!$K:$AT,,MATCH('[13]Design Fee'!FV$8,'ST | Drawing List'!$K$1:$AT$1,0)),1)</f>
        <v>0</v>
      </c>
      <c r="FW69" s="254"/>
      <c r="FX69" s="365"/>
      <c r="FY69" s="366">
        <f>IFERROR(IF(AND((GK69+GL69)=100%,GK69&lt;1),$EQ69,0),0)</f>
        <v>0</v>
      </c>
      <c r="FZ69" s="366">
        <f>IFERROR(IF(AND((GP69+GR69)=GO69,FX69=0),$EQ69,0),0)</f>
        <v>0</v>
      </c>
      <c r="GA69" s="366">
        <f>IFERROR(IF(AND((GP69+GR69+GS69)=GO69,FX69=0,FZ69=0),$EQ69,0),0)</f>
        <v>0</v>
      </c>
      <c r="GB69" s="366">
        <f>IFERROR(IF(AND((GP69+GR69+GS69+GT69)=GO69,FX69=0,FZ69=0,GA69=0),$EQ69,0),0)</f>
        <v>0</v>
      </c>
      <c r="GC69" s="366">
        <f>IFERROR(IF(AND((GP69+GR69+GS69+GT69+GU69)=GO69,FX69=0,FZ69=0,GA69=0,GB69=0),$EQ69,0),0)</f>
        <v>0</v>
      </c>
      <c r="GD69" s="291"/>
      <c r="GE69" s="366">
        <f>IFERROR(IF(AND((GK69+GM69)=100%,GK69&lt;1),$EQ69,0),0)</f>
        <v>0</v>
      </c>
      <c r="GF69" s="366">
        <f>IFERROR(IF(AND((GP69+GX69)=GO69,FX69=0),$EQ69,0),0)</f>
        <v>0</v>
      </c>
      <c r="GG69" s="366">
        <f>IFERROR(IF(AND((GP69+GX69+GY69)=GO69,FX69=0,GF69=0),$EQ69,0),0)</f>
        <v>0</v>
      </c>
      <c r="GH69" s="366">
        <f>IFERROR(IF(AND((GP69+GX69+GY69+GZ69)=GO69,FX69=0,GF69=0,GG69=0),$EQ69,0),0)</f>
        <v>0</v>
      </c>
      <c r="GI69" s="366">
        <f>IFERROR(IF(AND((GP69+GX69+HA69+GY69+GZ69)=GO69,FX69=0,GF69=0,GG69=0,GH69=0),$EQ69,0),0)</f>
        <v>0</v>
      </c>
      <c r="GJ69" s="230"/>
      <c r="GK69" s="367">
        <f t="shared" ref="GK69" si="942">IFERROR(GP69/GO69,0)</f>
        <v>0</v>
      </c>
      <c r="GL69" s="367">
        <f t="shared" ref="GL69" si="943">IFERROR(GQ69/GO69,0)</f>
        <v>0</v>
      </c>
      <c r="GM69" s="367">
        <f>IFERROR(#REF!/GO69,0)</f>
        <v>0</v>
      </c>
      <c r="GN69" s="275"/>
      <c r="GO69" s="363">
        <f>COUNTIF('ST | Drawing List'!$H:$H,$B69)</f>
        <v>1</v>
      </c>
      <c r="GP69" s="238">
        <f>COUNTIFS('ST | Drawing List'!$H:$H,$B69,INDEX('ST | Drawing List'!$A:$AT,,MATCH('[13]Design Fee'!GP$8,'ST | Drawing List'!$A$1:$AT$1,0)),1)</f>
        <v>0</v>
      </c>
      <c r="GQ69" s="238">
        <f>COUNTIFS('ST | Drawing List'!$H:$H,$B69,INDEX('ST | Drawing List'!$K:$AT,,MATCH('[13]Design Fee'!GQ$8,'ST | Drawing List'!$K$1:$AT$1,0)),1)</f>
        <v>0</v>
      </c>
      <c r="GR69" s="238">
        <f>COUNTIFS('ST | Drawing List'!$H:$H,$B69,INDEX('ST | Drawing List'!$K:$AT,,MATCH('[13]Design Fee'!GR$8,'ST | Drawing List'!$K$1:$AT$1,0)),1)</f>
        <v>0</v>
      </c>
      <c r="GS69" s="238">
        <f>COUNTIFS('ST | Drawing List'!$H:$H,$B69,INDEX('ST | Drawing List'!$K:$AT,,MATCH('[13]Design Fee'!GS$8,'ST | Drawing List'!$K$1:$AT$1,0)),1)</f>
        <v>0</v>
      </c>
      <c r="GT69" s="238">
        <f>COUNTIFS('ST | Drawing List'!$H:$H,$B69,INDEX('ST | Drawing List'!$K:$AT,,MATCH('[13]Design Fee'!GT$8,'ST | Drawing List'!$K$1:$AT$1,0)),1)</f>
        <v>0</v>
      </c>
      <c r="GU69" s="238">
        <f>COUNTIFS('ST | Drawing List'!$H:$H,$B69,INDEX('ST | Drawing List'!$K:$AT,,MATCH('[13]Design Fee'!GU$8,'ST | Drawing List'!$K$1:$AT$1,0)),1)</f>
        <v>0</v>
      </c>
      <c r="GV69" s="245"/>
      <c r="GW69" s="238">
        <f>COUNTIFS('ST | Drawing List'!$H:$H,$B69,INDEX('ST | Drawing List'!$K:$AT,,MATCH('[13]Design Fee'!GW$8,'ST | Drawing List'!$K$1:$AT$1,0)),1)</f>
        <v>0</v>
      </c>
      <c r="GX69" s="238">
        <f>COUNTIFS('ST | Drawing List'!$H:$H,$B69,INDEX('ST | Drawing List'!$K:$AT,,MATCH('[13]Design Fee'!GX$8,'ST | Drawing List'!$K$1:$AT$1,0)),1)</f>
        <v>0</v>
      </c>
      <c r="GY69" s="238">
        <f>COUNTIFS('ST | Drawing List'!$H:$H,$B69,INDEX('ST | Drawing List'!$K:$AT,,MATCH('[13]Design Fee'!GY$8,'ST | Drawing List'!$K$1:$AT$1,0)),1)</f>
        <v>0</v>
      </c>
      <c r="GZ69" s="238">
        <f>COUNTIFS('ST | Drawing List'!$H:$H,$B69,INDEX('ST | Drawing List'!$K:$AT,,MATCH('[13]Design Fee'!GZ$8,'ST | Drawing List'!$K$1:$AT$1,0)),1)</f>
        <v>0</v>
      </c>
      <c r="HA69" s="238">
        <f>COUNTIFS('ST | Drawing List'!$H:$H,$B69,INDEX('ST | Drawing List'!$K:$AT,,MATCH('[13]Design Fee'!HA$8,'ST | Drawing List'!$K$1:$AT$1,0)),1)</f>
        <v>0</v>
      </c>
      <c r="HB69" s="245"/>
      <c r="HC69" s="365"/>
      <c r="HD69" s="366">
        <f>IFERROR(IF(AND((HP69+HQ69)=100%,HP69&lt;1),$EQ69,0),0)</f>
        <v>0</v>
      </c>
      <c r="HE69" s="366">
        <f>IFERROR(IF(AND((HU69+HW69)=HT69,HC69=0),$EQ69,0),0)</f>
        <v>0</v>
      </c>
      <c r="HF69" s="366">
        <f>IFERROR(IF(AND((HU69+HW69+HX69)=HT69,HC69=0,HE69=0),$EQ69,0),0)</f>
        <v>0</v>
      </c>
      <c r="HG69" s="366">
        <f>IFERROR(IF(AND((HU69+HW69+HX69+HY69)=HT69,HC69=0,HE69=0,HF69=0),$EQ69,0),0)</f>
        <v>0</v>
      </c>
      <c r="HH69" s="366">
        <f>IFERROR(IF(AND((HU69+HW69+HX69+HY69+HZ69)=HT69,HC69=0,HE69=0,HF69=0,HG69=0),$EQ69,0),0)</f>
        <v>0</v>
      </c>
      <c r="HI69" s="291"/>
      <c r="HJ69" s="366">
        <f>IFERROR(IF(AND((HP69+HR69)=100%,HP69&lt;1),$EQ69,0),0)</f>
        <v>0</v>
      </c>
      <c r="HK69" s="366">
        <f>IFERROR(IF(AND((HU69+IC69)=HT69,HC69=0),$EQ69,0),0)</f>
        <v>0</v>
      </c>
      <c r="HL69" s="366">
        <f>IFERROR(IF(AND((HU69+IC69+ID69)=HT69,HC69=0,HK69=0),$EQ69,0),0)</f>
        <v>0</v>
      </c>
      <c r="HM69" s="366">
        <f>IFERROR(IF(AND((HU69+IC69+ID69+IE69)=HT69,HC69=0,HK69=0,HL69=0),$EQ69,0),0)</f>
        <v>0</v>
      </c>
      <c r="HN69" s="366">
        <f>IFERROR(IF(AND((HU69+IC69+IF69+ID69+IE69)=HT69,HC69=0,HK69=0,HL69=0,HM69=0),$EQ69,0),0)</f>
        <v>0</v>
      </c>
      <c r="HO69" s="230"/>
      <c r="HP69" s="367">
        <f t="shared" ref="HP69" si="944">IFERROR(HU69/HT69,0)</f>
        <v>0</v>
      </c>
      <c r="HQ69" s="367">
        <f t="shared" ref="HQ69" si="945">IFERROR(HV69/HT69,0)</f>
        <v>0</v>
      </c>
      <c r="HR69" s="367">
        <f>IFERROR(#REF!/HT69,0)</f>
        <v>0</v>
      </c>
      <c r="HS69" s="275"/>
      <c r="HT69" s="363">
        <f>COUNTIF('ST | Drawing List'!$H:$H,$B69)</f>
        <v>1</v>
      </c>
      <c r="HU69" s="238">
        <f>COUNTIFS('ST | Drawing List'!$H:$H,$B69,INDEX('ST | Drawing List'!$A:$AT,,MATCH('[13]Design Fee'!HU$8,'ST | Drawing List'!$A$1:$AT$1,0)),1)</f>
        <v>0</v>
      </c>
      <c r="HV69" s="238">
        <f>COUNTIFS('ST | Drawing List'!$H:$H,$B69,INDEX('ST | Drawing List'!$K:$AT,,MATCH('[13]Design Fee'!HV$8,'ST | Drawing List'!$K$1:$AT$1,0)),1)</f>
        <v>0</v>
      </c>
      <c r="HW69" s="238">
        <f>COUNTIFS('ST | Drawing List'!$H:$H,$B69,INDEX('ST | Drawing List'!$K:$AT,,MATCH('[13]Design Fee'!HW$8,'ST | Drawing List'!$K$1:$AT$1,0)),1)</f>
        <v>0</v>
      </c>
      <c r="HX69" s="238">
        <f>COUNTIFS('ST | Drawing List'!$H:$H,$B69,INDEX('ST | Drawing List'!$K:$AT,,MATCH('[13]Design Fee'!HX$8,'ST | Drawing List'!$K$1:$AT$1,0)),1)</f>
        <v>0</v>
      </c>
      <c r="HY69" s="238">
        <f>COUNTIFS('ST | Drawing List'!$H:$H,$B69,INDEX('ST | Drawing List'!$K:$AT,,MATCH('[13]Design Fee'!HY$8,'ST | Drawing List'!$K$1:$AT$1,0)),1)</f>
        <v>0</v>
      </c>
      <c r="HZ69" s="238">
        <f>COUNTIFS('ST | Drawing List'!$H:$H,$B69,INDEX('ST | Drawing List'!$K:$AT,,MATCH('[13]Design Fee'!HZ$8,'ST | Drawing List'!$K$1:$AT$1,0)),1)</f>
        <v>0</v>
      </c>
      <c r="IA69" s="245"/>
      <c r="IB69" s="238">
        <f>COUNTIFS('ST | Drawing List'!$H:$H,$B69,INDEX('ST | Drawing List'!$K:$AT,,MATCH('[13]Design Fee'!IB$8,'ST | Drawing List'!$K$1:$AT$1,0)),1)</f>
        <v>0</v>
      </c>
      <c r="IC69" s="238">
        <f>COUNTIFS('ST | Drawing List'!$H:$H,$B69,INDEX('ST | Drawing List'!$K:$AT,,MATCH('[13]Design Fee'!IC$8,'ST | Drawing List'!$K$1:$AT$1,0)),1)</f>
        <v>0</v>
      </c>
      <c r="ID69" s="238">
        <f>COUNTIFS('ST | Drawing List'!$H:$H,$B69,INDEX('ST | Drawing List'!$K:$AT,,MATCH('[13]Design Fee'!ID$8,'ST | Drawing List'!$K$1:$AT$1,0)),1)</f>
        <v>0</v>
      </c>
      <c r="IE69" s="238">
        <f>COUNTIFS('ST | Drawing List'!$H:$H,$B69,INDEX('ST | Drawing List'!$K:$AT,,MATCH('[13]Design Fee'!IE$8,'ST | Drawing List'!$K$1:$AT$1,0)),1)</f>
        <v>0</v>
      </c>
      <c r="IF69" s="238">
        <f>COUNTIFS('ST | Drawing List'!$H:$H,$B69,INDEX('ST | Drawing List'!$K:$AT,,MATCH('[13]Design Fee'!IF$8,'ST | Drawing List'!$K$1:$AT$1,0)),1)</f>
        <v>0</v>
      </c>
      <c r="IG69" s="245"/>
      <c r="IH69" s="245"/>
      <c r="II69" s="279">
        <v>0</v>
      </c>
      <c r="IJ69" s="269"/>
      <c r="IK69" s="302">
        <f>$IK$68/$II$68*II69</f>
        <v>0</v>
      </c>
      <c r="IL69" s="302">
        <f t="shared" si="868"/>
        <v>0</v>
      </c>
      <c r="IM69" s="303">
        <f>IFERROR(IF(IZ69=100%,$IK69,0),0)</f>
        <v>0</v>
      </c>
      <c r="IN69" s="304">
        <f>IFERROR(IF(AND((IZ69+JA69)=100%,IZ69&lt;1),$IK69,0),0)</f>
        <v>0</v>
      </c>
      <c r="IO69" s="304">
        <f>IFERROR(IF(AND((JE69+JG69)=JD69,IM69=0),$IK69,0),0)</f>
        <v>0</v>
      </c>
      <c r="IP69" s="304">
        <f>IFERROR(IF(AND((JE69+JG69+JH69)=JD69,IM69=0,IO69=0),$IK69,0),0)</f>
        <v>0</v>
      </c>
      <c r="IQ69" s="304">
        <f>IFERROR(IF(AND((JE69+JG69+JH69+JI69)=JD69,IM69=0,IO69=0,IP69=0),$IK69,0),0)</f>
        <v>0</v>
      </c>
      <c r="IR69" s="304">
        <f>IFERROR(IF(AND((JE69+JG69+JH69+JI69+JJ69)=JD69,IM69=0,IO69=0,IP69=0,IQ69=0),$IK69,0),0)</f>
        <v>0</v>
      </c>
      <c r="IS69" s="305"/>
      <c r="IT69" s="304">
        <f>IFERROR(IF(AND((IZ69+JB69)=100%,IZ69&lt;1),$IK69,0),0)</f>
        <v>0</v>
      </c>
      <c r="IU69" s="304">
        <f>IFERROR(IF(AND((JE69+JM69)=JD69,IM69=0),$IK69,0),0)</f>
        <v>0</v>
      </c>
      <c r="IV69" s="304">
        <f>IFERROR(IF(AND((JE69+JM69+JN69)=JD69,IM69=0,IU69=0),$IK69,0),0)</f>
        <v>0</v>
      </c>
      <c r="IW69" s="304">
        <f>IFERROR(IF(AND((JE69+JM69+JN69+JO69)=JD69,IM69=0,IU69=0,IV69=0),$IK69,0),0)</f>
        <v>0</v>
      </c>
      <c r="IX69" s="304">
        <f>IFERROR(IF(AND((JE69+JM69+JP69+JN69+JO69)=JD69,IM69=0,IU69=0,IV69=0,IW69=0),$IK69,0),0)</f>
        <v>0</v>
      </c>
      <c r="IY69" s="230"/>
      <c r="IZ69" s="367">
        <f t="shared" ref="IZ69:IZ73" si="946">IFERROR(JE69/JD69,0)</f>
        <v>0</v>
      </c>
      <c r="JA69" s="367">
        <f t="shared" ref="JA69:JA73" si="947">IFERROR(JF69/JD69,0)</f>
        <v>0</v>
      </c>
      <c r="JB69" s="367">
        <f t="shared" ref="JB69:JB73" si="948">IFERROR(JL69/JD69,0)</f>
        <v>0</v>
      </c>
      <c r="JC69" s="275"/>
      <c r="JD69" s="363">
        <f>COUNTIF('MEP | Drawing List'!$H:$H,$B69)</f>
        <v>0</v>
      </c>
      <c r="JE69" s="238">
        <f>COUNTIFS('MEP | Drawing List'!$H:$H,$B69,INDEX('MEP | Drawing List'!$A:$AU,,MATCH('[13]Design Fee'!JE$8,'MEP | Drawing List'!$A$1:$AU$1,0)),1)</f>
        <v>0</v>
      </c>
      <c r="JF69" s="238">
        <f>COUNTIFS('MEP | Drawing List'!$H:$H,$B69,INDEX('MEP | Drawing List'!$K:$AU,,MATCH('[13]Design Fee'!JF$8,'MEP | Drawing List'!$K$1:$AU$1,0)),1)</f>
        <v>0</v>
      </c>
      <c r="JG69" s="238">
        <f>COUNTIFS('MEP | Drawing List'!$H:$H,$B69,INDEX('MEP | Drawing List'!$K:$AU,,MATCH('[13]Design Fee'!JG$8,'MEP | Drawing List'!$K$1:$AU$1,0)),1)</f>
        <v>0</v>
      </c>
      <c r="JH69" s="238">
        <f>COUNTIFS('MEP | Drawing List'!$H:$H,$B69,INDEX('MEP | Drawing List'!$K:$AU,,MATCH('[13]Design Fee'!JH$8,'MEP | Drawing List'!$K$1:$AU$1,0)),1)</f>
        <v>0</v>
      </c>
      <c r="JI69" s="238">
        <f>COUNTIFS('MEP | Drawing List'!$H:$H,$B69,INDEX('MEP | Drawing List'!$K:$AU,,MATCH('[13]Design Fee'!JI$8,'MEP | Drawing List'!$K$1:$AU$1,0)),1)</f>
        <v>0</v>
      </c>
      <c r="JJ69" s="238">
        <f>COUNTIFS('MEP | Drawing List'!$H:$H,$B69,INDEX('MEP | Drawing List'!$K:$AU,,MATCH('[13]Design Fee'!JJ$8,'MEP | Drawing List'!$K$1:$AU$1,0)),1)</f>
        <v>0</v>
      </c>
      <c r="JK69" s="245"/>
      <c r="JL69" s="238">
        <f>COUNTIFS('MEP | Drawing List'!$H:$H,$B69,INDEX('MEP | Drawing List'!$K:$AU,,MATCH('[13]Design Fee'!JL$8,'MEP | Drawing List'!$K$1:$AU$1,0)),1)</f>
        <v>0</v>
      </c>
      <c r="JM69" s="238">
        <f>COUNTIFS('MEP | Drawing List'!$H:$H,$B69,INDEX('MEP | Drawing List'!$K:$AU,,MATCH('[13]Design Fee'!JM$8,'MEP | Drawing List'!$K$1:$AU$1,0)),1)</f>
        <v>0</v>
      </c>
      <c r="JN69" s="238">
        <f>COUNTIFS('MEP | Drawing List'!$H:$H,$B69,INDEX('MEP | Drawing List'!$K:$AU,,MATCH('[13]Design Fee'!JN$8,'MEP | Drawing List'!$K$1:$AU$1,0)),1)</f>
        <v>0</v>
      </c>
      <c r="JO69" s="238">
        <f>COUNTIFS('MEP | Drawing List'!$H:$H,$B69,INDEX('MEP | Drawing List'!$K:$AU,,MATCH('[13]Design Fee'!JO$8,'MEP | Drawing List'!$K$1:$AU$1,0)),1)</f>
        <v>0</v>
      </c>
      <c r="JP69" s="238">
        <f>COUNTIFS('MEP | Drawing List'!$H:$H,$B69,INDEX('MEP | Drawing List'!$K:$AU,,MATCH('[13]Design Fee'!JP$8,'MEP | Drawing List'!$K$1:$AU$1,0)),1)</f>
        <v>0</v>
      </c>
      <c r="JQ69" s="254"/>
      <c r="JR69" s="303"/>
      <c r="JS69" s="304">
        <f>IFERROR(IF(AND((KE69+KF69)=100%,KE69&lt;1),$IK69,0),0)</f>
        <v>0</v>
      </c>
      <c r="JT69" s="304">
        <f>IFERROR(IF(AND((KJ69+KL69)=KI69,JR69=0),$IK69,0),0)</f>
        <v>0</v>
      </c>
      <c r="JU69" s="304">
        <f>IFERROR(IF(AND((KJ69+KL69+KM69)=KI69,JR69=0,JT69=0),$IK69,0),0)</f>
        <v>0</v>
      </c>
      <c r="JV69" s="304">
        <f>IFERROR(IF(AND((KJ69+KL69+KM69+KN69)=KI69,JR69=0,JT69=0,JU69=0),$IK69,0),0)</f>
        <v>0</v>
      </c>
      <c r="JW69" s="304">
        <f>IFERROR(IF(AND((KJ69+KL69+KM69+KN69+KO69)=KI69,JR69=0,JT69=0,JU69=0,JV69=0),$IK69,0),0)</f>
        <v>0</v>
      </c>
      <c r="JX69" s="305"/>
      <c r="JY69" s="304">
        <f>IFERROR(IF(AND((KE69+KG69)=100%,KE69&lt;1),$IK69,0),0)</f>
        <v>0</v>
      </c>
      <c r="JZ69" s="304">
        <f>IFERROR(IF(AND((KJ69+KR69)=KI69,JR69=0),$IK69,0),0)</f>
        <v>0</v>
      </c>
      <c r="KA69" s="304">
        <f>IFERROR(IF(AND((KJ69+KR69+KS69)=KI69,JR69=0,JZ69=0),$IK69,0),0)</f>
        <v>0</v>
      </c>
      <c r="KB69" s="304">
        <f>IFERROR(IF(AND((KJ69+KR69+KS69+KT69)=KI69,JR69=0,JZ69=0,KA69=0),$IK69,0),0)</f>
        <v>0</v>
      </c>
      <c r="KC69" s="304">
        <f>IFERROR(IF(AND((KJ69+KR69+KU69+KS69+KT69)=KI69,JR69=0,JZ69=0,KA69=0,KB69=0),$IK69,0),0)</f>
        <v>0</v>
      </c>
      <c r="KD69" s="230"/>
      <c r="KE69" s="367">
        <f t="shared" ref="KE69:KE73" si="949">IFERROR(KJ69/KI69,0)</f>
        <v>0</v>
      </c>
      <c r="KF69" s="367">
        <f t="shared" ref="KF69:KF73" si="950">IFERROR(KK69/KI69,0)</f>
        <v>0</v>
      </c>
      <c r="KG69" s="367">
        <f>IFERROR(#REF!/KI69,0)</f>
        <v>0</v>
      </c>
      <c r="KH69" s="275"/>
      <c r="KI69" s="363">
        <f>COUNTIF('MEP | Drawing List'!$H:$H,$B69)</f>
        <v>0</v>
      </c>
      <c r="KJ69" s="238">
        <f>COUNTIFS('MEP | Drawing List'!$H:$H,$B69,INDEX('MEP | Drawing List'!$A:$AU,,MATCH('[13]Design Fee'!KJ$8,'MEP | Drawing List'!$A$1:$AU$1,0)),1)</f>
        <v>0</v>
      </c>
      <c r="KK69" s="238">
        <f>COUNTIFS('MEP | Drawing List'!$H:$H,$B69,INDEX('MEP | Drawing List'!$K:$AU,,MATCH('[13]Design Fee'!KK$8,'MEP | Drawing List'!$K$1:$AU$1,0)),1)</f>
        <v>0</v>
      </c>
      <c r="KL69" s="238">
        <f>COUNTIFS('MEP | Drawing List'!$H:$H,$B69,INDEX('MEP | Drawing List'!$K:$AU,,MATCH('[13]Design Fee'!KL$8,'MEP | Drawing List'!$K$1:$AU$1,0)),1)</f>
        <v>0</v>
      </c>
      <c r="KM69" s="238">
        <f>COUNTIFS('MEP | Drawing List'!$H:$H,$B69,INDEX('MEP | Drawing List'!$K:$AU,,MATCH('[13]Design Fee'!KM$8,'MEP | Drawing List'!$K$1:$AU$1,0)),1)</f>
        <v>0</v>
      </c>
      <c r="KN69" s="238">
        <f>COUNTIFS('MEP | Drawing List'!$H:$H,$B69,INDEX('MEP | Drawing List'!$K:$AU,,MATCH('[13]Design Fee'!KN$8,'MEP | Drawing List'!$K$1:$AU$1,0)),1)</f>
        <v>0</v>
      </c>
      <c r="KO69" s="238">
        <f>COUNTIFS('MEP | Drawing List'!$H:$H,$B69,INDEX('MEP | Drawing List'!$K:$AU,,MATCH('[13]Design Fee'!KO$8,'MEP | Drawing List'!$K$1:$AU$1,0)),1)</f>
        <v>0</v>
      </c>
      <c r="KP69" s="245"/>
      <c r="KQ69" s="238">
        <f>COUNTIFS('MEP | Drawing List'!$H:$H,$B69,INDEX('MEP | Drawing List'!$K:$AU,,MATCH('[13]Design Fee'!KQ$8,'MEP | Drawing List'!$K$1:$AU$1,0)),1)</f>
        <v>0</v>
      </c>
      <c r="KR69" s="238">
        <f>COUNTIFS('MEP | Drawing List'!$H:$H,$B69,INDEX('MEP | Drawing List'!$K:$AU,,MATCH('[13]Design Fee'!KR$8,'MEP | Drawing List'!$K$1:$AU$1,0)),1)</f>
        <v>0</v>
      </c>
      <c r="KS69" s="238">
        <f>COUNTIFS('MEP | Drawing List'!$H:$H,$B69,INDEX('MEP | Drawing List'!$K:$AU,,MATCH('[13]Design Fee'!KS$8,'MEP | Drawing List'!$K$1:$AU$1,0)),1)</f>
        <v>0</v>
      </c>
      <c r="KT69" s="238">
        <f>COUNTIFS('MEP | Drawing List'!$H:$H,$B69,INDEX('MEP | Drawing List'!$K:$AU,,MATCH('[13]Design Fee'!KT$8,'MEP | Drawing List'!$K$1:$AU$1,0)),1)</f>
        <v>0</v>
      </c>
      <c r="KU69" s="238">
        <f>COUNTIFS('MEP | Drawing List'!$H:$H,$B69,INDEX('MEP | Drawing List'!$K:$AU,,MATCH('[13]Design Fee'!KU$8,'MEP | Drawing List'!$K$1:$AU$1,0)),1)</f>
        <v>0</v>
      </c>
      <c r="KV69" s="245"/>
      <c r="KW69" s="303"/>
      <c r="KX69" s="304">
        <f>IFERROR(IF(AND((LJ69+LK69)=100%,LJ69&lt;1),$IK69,0),0)</f>
        <v>0</v>
      </c>
      <c r="KY69" s="304">
        <f>IFERROR(IF(AND((LO69+LQ69)=LN69,KW69=0),$IK69,0),0)</f>
        <v>0</v>
      </c>
      <c r="KZ69" s="304">
        <f>IFERROR(IF(AND((LO69+LQ69+LR69)=LN69,KW69=0,KY69=0),$IK69,0),0)</f>
        <v>0</v>
      </c>
      <c r="LA69" s="304">
        <f>IFERROR(IF(AND((LO69+LQ69+LR69+LS69)=LN69,KW69=0,KY69=0,KZ69=0),$IK69,0),0)</f>
        <v>0</v>
      </c>
      <c r="LB69" s="304">
        <f>IFERROR(IF(AND((LO69+LQ69+LR69+LS69+LT69)=LN69,KW69=0,KY69=0,KZ69=0,LA69=0),$IK69,0),0)</f>
        <v>0</v>
      </c>
      <c r="LC69" s="305"/>
      <c r="LD69" s="304">
        <f>IFERROR(IF(AND((LJ69+LL69)=100%,LJ69&lt;1),$IK69,0),0)</f>
        <v>0</v>
      </c>
      <c r="LE69" s="304">
        <f>IFERROR(IF(AND((LO69+LW69)=LN69,KW69=0),$IK69,0),0)</f>
        <v>0</v>
      </c>
      <c r="LF69" s="304">
        <f>IFERROR(IF(AND((LO69+LW69+LX69)=LN69,KW69=0,LE69=0),$IK69,0),0)</f>
        <v>0</v>
      </c>
      <c r="LG69" s="304">
        <f>IFERROR(IF(AND((LO69+LW69+LX69+LY69)=LN69,KW69=0,LE69=0,LF69=0),$IK69,0),0)</f>
        <v>0</v>
      </c>
      <c r="LH69" s="304">
        <f>IFERROR(IF(AND((LO69+LW69+LZ69+LX69+LY69)=LN69,KW69=0,LE69=0,LF69=0,LG69=0),$IK69,0),0)</f>
        <v>0</v>
      </c>
      <c r="LI69" s="230"/>
      <c r="LJ69" s="367">
        <f t="shared" ref="LJ69:LJ73" si="951">IFERROR(LO69/LN69,0)</f>
        <v>0</v>
      </c>
      <c r="LK69" s="367">
        <f t="shared" ref="LK69:LK73" si="952">IFERROR(LP69/LN69,0)</f>
        <v>0</v>
      </c>
      <c r="LL69" s="367">
        <f>IFERROR(#REF!/LN69,0)</f>
        <v>0</v>
      </c>
      <c r="LM69" s="275"/>
      <c r="LN69" s="363">
        <f>COUNTIF('MEP | Drawing List'!$H:$H,$B69)</f>
        <v>0</v>
      </c>
      <c r="LO69" s="238">
        <f>COUNTIFS('MEP | Drawing List'!$H:$H,$B69,INDEX('MEP | Drawing List'!$A:$AU,,MATCH('[13]Design Fee'!LO$8,'MEP | Drawing List'!$A$1:$AU$1,0)),1)</f>
        <v>0</v>
      </c>
      <c r="LP69" s="238">
        <f>COUNTIFS('MEP | Drawing List'!$H:$H,$B69,INDEX('MEP | Drawing List'!$K:$AU,,MATCH('[13]Design Fee'!LP$8,'MEP | Drawing List'!$K$1:$AU$1,0)),1)</f>
        <v>0</v>
      </c>
      <c r="LQ69" s="238">
        <f>COUNTIFS('MEP | Drawing List'!$H:$H,$B69,INDEX('MEP | Drawing List'!$K:$AU,,MATCH('[13]Design Fee'!LQ$8,'MEP | Drawing List'!$K$1:$AU$1,0)),1)</f>
        <v>0</v>
      </c>
      <c r="LR69" s="238">
        <f>COUNTIFS('MEP | Drawing List'!$H:$H,$B69,INDEX('MEP | Drawing List'!$K:$AU,,MATCH('[13]Design Fee'!LR$8,'MEP | Drawing List'!$K$1:$AU$1,0)),1)</f>
        <v>0</v>
      </c>
      <c r="LS69" s="238">
        <f>COUNTIFS('MEP | Drawing List'!$H:$H,$B69,INDEX('MEP | Drawing List'!$K:$AU,,MATCH('[13]Design Fee'!LS$8,'MEP | Drawing List'!$K$1:$AU$1,0)),1)</f>
        <v>0</v>
      </c>
      <c r="LT69" s="238">
        <f>COUNTIFS('MEP | Drawing List'!$H:$H,$B69,INDEX('MEP | Drawing List'!$K:$AU,,MATCH('[13]Design Fee'!LT$8,'MEP | Drawing List'!$K$1:$AU$1,0)),1)</f>
        <v>0</v>
      </c>
      <c r="LU69" s="245"/>
      <c r="LV69" s="238">
        <f>COUNTIFS('MEP | Drawing List'!$H:$H,$B69,INDEX('MEP | Drawing List'!$K:$AU,,MATCH('[13]Design Fee'!LV$8,'MEP | Drawing List'!$K$1:$AU$1,0)),1)</f>
        <v>0</v>
      </c>
      <c r="LW69" s="238">
        <f>COUNTIFS('MEP | Drawing List'!$H:$H,$B69,INDEX('MEP | Drawing List'!$K:$AU,,MATCH('[13]Design Fee'!LW$8,'MEP | Drawing List'!$K$1:$AU$1,0)),1)</f>
        <v>0</v>
      </c>
      <c r="LX69" s="238">
        <f>COUNTIFS('MEP | Drawing List'!$H:$H,$B69,INDEX('MEP | Drawing List'!$K:$AU,,MATCH('[13]Design Fee'!LX$8,'MEP | Drawing List'!$K$1:$AU$1,0)),1)</f>
        <v>0</v>
      </c>
      <c r="LY69" s="238">
        <f>COUNTIFS('MEP | Drawing List'!$H:$H,$B69,INDEX('MEP | Drawing List'!$K:$AU,,MATCH('[13]Design Fee'!LY$8,'MEP | Drawing List'!$K$1:$AU$1,0)),1)</f>
        <v>0</v>
      </c>
      <c r="LZ69" s="238">
        <f>COUNTIFS('MEP | Drawing List'!$H:$H,$B69,INDEX('MEP | Drawing List'!$K:$AU,,MATCH('[13]Design Fee'!LZ$8,'MEP | Drawing List'!$K$1:$AU$1,0)),1)</f>
        <v>0</v>
      </c>
      <c r="MA69" s="245"/>
      <c r="MB69" s="245"/>
      <c r="MC69" s="286">
        <v>0</v>
      </c>
      <c r="MD69" s="269"/>
      <c r="ME69" s="302"/>
      <c r="MF69" s="302">
        <f t="shared" si="878"/>
        <v>0</v>
      </c>
      <c r="MG69" s="303">
        <f>IFERROR(IF(MT69=100%,$ME69,0),0)</f>
        <v>0</v>
      </c>
      <c r="MH69" s="304">
        <f>IFERROR(IF(AND((MT69+MU69)=100%,MT69&lt;1),$ME69,0),0)</f>
        <v>0</v>
      </c>
      <c r="MI69" s="304">
        <f>IFERROR(IF(AND((MY69+NA69)=MX69,MG69=0),$ME69,0),0)</f>
        <v>0</v>
      </c>
      <c r="MJ69" s="304">
        <f>IFERROR(IF(AND((MY69+NA69+NB69)=MX69,MG69=0,MI69=0),$ME69,0),0)</f>
        <v>0</v>
      </c>
      <c r="MK69" s="304">
        <f>IFERROR(IF(AND((MY69+NA69+NB69+NC69)=MX69,MG69=0,MI69=0,MJ69=0),$ME69,0),0)</f>
        <v>0</v>
      </c>
      <c r="ML69" s="304">
        <f>IFERROR(IF(AND((MY69+NA69+NB69+NC69+ND69)=MX69,MG69=0,MI69=0,MJ69=0,MK69=0),$ME69,0),0)</f>
        <v>0</v>
      </c>
      <c r="MM69" s="305"/>
      <c r="MN69" s="304">
        <f>IFERROR(IF(AND((MT69+MV69)=100%,MT69&lt;1),$ME69,0),0)</f>
        <v>0</v>
      </c>
      <c r="MO69" s="304">
        <f>IFERROR(IF(AND((MY69+NG69)=MX69,MG69=0),$ME69,0),0)</f>
        <v>0</v>
      </c>
      <c r="MP69" s="304">
        <f>IFERROR(IF(AND((MY69+NG69+NH69)=MX69,MG69=0,MO69=0),$ME69,0),0)</f>
        <v>0</v>
      </c>
      <c r="MQ69" s="304">
        <f>IFERROR(IF(AND((MY69+NG69+NH69+NI69)=MX69,MG69=0,MO69=0,MP69=0),$ME69,0),0)</f>
        <v>0</v>
      </c>
      <c r="MR69" s="304">
        <f>IFERROR(IF(AND((MY69+NG69+NJ69+NH69+NI69)=MX69,MG69=0,MO69=0,MP69=0,MQ69=0),$ME69,0),0)</f>
        <v>0</v>
      </c>
      <c r="MS69" s="230"/>
      <c r="MT69" s="367">
        <f t="shared" ref="MT69:MT73" si="953">IFERROR(MY69/MX69,0)</f>
        <v>0</v>
      </c>
      <c r="MU69" s="367">
        <f t="shared" ref="MU69:MU73" si="954">IFERROR(MZ69/MX69,0)</f>
        <v>0</v>
      </c>
      <c r="MV69" s="367">
        <f t="shared" ref="MV69:MV73" si="955">IFERROR(NF69/MX69,0)</f>
        <v>0</v>
      </c>
      <c r="MW69" s="275"/>
      <c r="MX69" s="363">
        <f>COUNTIF('LS | Drawing List'!$H:$H,$B69)</f>
        <v>0</v>
      </c>
      <c r="MY69" s="238">
        <f>COUNTIFS('LS | Drawing List'!$H:$H,$B69,INDEX('LS | Drawing List'!$A:$AT,,MATCH('Design Fee'!MY$8,'LS | Drawing List'!$A$1:$AT$1,0)),1)</f>
        <v>0</v>
      </c>
      <c r="MZ69" s="238">
        <f>COUNTIFS('LS | Drawing List'!$H:$H,$B69,INDEX('LS | Drawing List'!$K:$AT,,MATCH('Design Fee'!MZ$8,'LS | Drawing List'!$K$1:$AT$1,0)),1)</f>
        <v>0</v>
      </c>
      <c r="NA69" s="238">
        <f>COUNTIFS('LS | Drawing List'!$H:$H,$B69,INDEX('LS | Drawing List'!$K:$AT,,MATCH('Design Fee'!NA$8,'LS | Drawing List'!$K$1:$AT$1,0)),1)</f>
        <v>0</v>
      </c>
      <c r="NB69" s="238">
        <f>COUNTIFS('LS | Drawing List'!$H:$H,$B69,INDEX('LS | Drawing List'!$K:$AT,,MATCH('Design Fee'!NB$8,'LS | Drawing List'!$K$1:$AT$1,0)),1)</f>
        <v>0</v>
      </c>
      <c r="NC69" s="238">
        <f>COUNTIFS('LS | Drawing List'!$H:$H,$B69,INDEX('LS | Drawing List'!$K:$AT,,MATCH('Design Fee'!NC$8,'LS | Drawing List'!$K$1:$AT$1,0)),1)</f>
        <v>0</v>
      </c>
      <c r="ND69" s="238">
        <f>COUNTIFS('LS | Drawing List'!$H:$H,$B69,INDEX('LS | Drawing List'!$K:$AT,,MATCH('Design Fee'!ND$8,'LS | Drawing List'!$K$1:$AT$1,0)),1)</f>
        <v>0</v>
      </c>
      <c r="NE69" s="245"/>
      <c r="NF69" s="238">
        <f>COUNTIFS('LS | Drawing List'!$H:$H,$B69,INDEX('LS | Drawing List'!$K:$AT,,MATCH('Design Fee'!NF$8,'LS | Drawing List'!$K$1:$AT$1,0)),1)</f>
        <v>0</v>
      </c>
      <c r="NG69" s="238">
        <f>COUNTIFS('LS | Drawing List'!$H:$H,$B69,INDEX('LS | Drawing List'!$K:$AT,,MATCH('Design Fee'!NG$8,'LS | Drawing List'!$K$1:$AT$1,0)),1)</f>
        <v>0</v>
      </c>
      <c r="NH69" s="238">
        <f>COUNTIFS('LS | Drawing List'!$H:$H,$B69,INDEX('LS | Drawing List'!$K:$AT,,MATCH('Design Fee'!NH$8,'LS | Drawing List'!$K$1:$AT$1,0)),1)</f>
        <v>0</v>
      </c>
      <c r="NI69" s="238">
        <f>COUNTIFS('LS | Drawing List'!$H:$H,$B69,INDEX('LS | Drawing List'!$K:$AT,,MATCH('Design Fee'!NI$8,'LS | Drawing List'!$K$1:$AT$1,0)),1)</f>
        <v>0</v>
      </c>
      <c r="NJ69" s="238">
        <f>COUNTIFS('LS | Drawing List'!$H:$H,$B69,INDEX('LS | Drawing List'!$K:$AT,,MATCH('Design Fee'!NJ$8,'LS | Drawing List'!$K$1:$AT$1,0)),1)</f>
        <v>0</v>
      </c>
      <c r="NK69" s="254"/>
      <c r="NL69" s="303">
        <f>IFERROR(IF(NY69=100%,$ME69,0),0)</f>
        <v>0</v>
      </c>
      <c r="NM69" s="304">
        <f>IFERROR(IF(AND((NY69+NZ69)=100%,NY69&lt;1),$ME69,0),0)</f>
        <v>0</v>
      </c>
      <c r="NN69" s="304">
        <f>IFERROR(IF(AND((OD69+OF69)=OC69,NL69=0),$ME69,0),0)</f>
        <v>0</v>
      </c>
      <c r="NO69" s="304">
        <f>IFERROR(IF(AND((OD69+OF69+OG69)=OC69,NL69=0,NN69=0),$ME69,0),0)</f>
        <v>0</v>
      </c>
      <c r="NP69" s="304">
        <f>IFERROR(IF(AND((OD69+OF69+OG69+OH69)=OC69,NL69=0,NN69=0,NO69=0),$ME69,0),0)</f>
        <v>0</v>
      </c>
      <c r="NQ69" s="304">
        <f>IFERROR(IF(AND((OD69+OF69+OG69+OH69+OI69)=OC69,NL69=0,NN69=0,NO69=0,NP69=0),$ME69,0),0)</f>
        <v>0</v>
      </c>
      <c r="NR69" s="305"/>
      <c r="NS69" s="304">
        <f>IFERROR(IF(AND((NY69+OA69)=100%,NY69&lt;1),$ME69,0),0)</f>
        <v>0</v>
      </c>
      <c r="NT69" s="304">
        <f>IFERROR(IF(AND((OD69+OL69)=OC69,NL69=0),$ME69,0),0)</f>
        <v>0</v>
      </c>
      <c r="NU69" s="304">
        <f>IFERROR(IF(AND((OD69+OL69+OM69)=OC69,NL69=0,NT69=0),$ME69,0),0)</f>
        <v>0</v>
      </c>
      <c r="NV69" s="304">
        <f>IFERROR(IF(AND((OD69+OL69+OM69+ON69)=OC69,NL69=0,NT69=0,NU69=0),$ME69,0),0)</f>
        <v>0</v>
      </c>
      <c r="NW69" s="304">
        <f>IFERROR(IF(AND((OD69+OL69+OO69+OM69+ON69)=OC69,NL69=0,NT69=0,NU69=0,NV69=0),$ME69,0),0)</f>
        <v>0</v>
      </c>
      <c r="NX69" s="230"/>
      <c r="NY69" s="367">
        <f t="shared" ref="NY69:NY73" si="956">IFERROR(OD69/OC69,0)</f>
        <v>0</v>
      </c>
      <c r="NZ69" s="367">
        <f t="shared" ref="NZ69:NZ73" si="957">IFERROR(OE69/OC69,0)</f>
        <v>0</v>
      </c>
      <c r="OA69" s="367">
        <f>IFERROR(#REF!/OC69,0)</f>
        <v>0</v>
      </c>
      <c r="OB69" s="275"/>
      <c r="OC69" s="363">
        <f>COUNTIF('LS | Drawing List'!$H:$H,$B69)</f>
        <v>0</v>
      </c>
      <c r="OD69" s="238">
        <f>COUNTIFS('LS | Drawing List'!$H:$H,$B69,INDEX('LS | Drawing List'!$A:$AT,,MATCH('Design Fee'!OD$8,'LS | Drawing List'!$A$1:$AT$1,0)),1)</f>
        <v>0</v>
      </c>
      <c r="OE69" s="238">
        <f>COUNTIFS('LS | Drawing List'!$H:$H,$B69,INDEX('LS | Drawing List'!$K:$AT,,MATCH('Design Fee'!OE$8,'LS | Drawing List'!$K$1:$AT$1,0)),1)</f>
        <v>0</v>
      </c>
      <c r="OF69" s="238">
        <f>COUNTIFS('LS | Drawing List'!$H:$H,$B69,INDEX('LS | Drawing List'!$K:$AT,,MATCH('Design Fee'!OF$8,'LS | Drawing List'!$K$1:$AT$1,0)),1)</f>
        <v>0</v>
      </c>
      <c r="OG69" s="238">
        <f>COUNTIFS('LS | Drawing List'!$H:$H,$B69,INDEX('LS | Drawing List'!$K:$AT,,MATCH('Design Fee'!OG$8,'LS | Drawing List'!$K$1:$AT$1,0)),1)</f>
        <v>0</v>
      </c>
      <c r="OH69" s="238">
        <f>COUNTIFS('LS | Drawing List'!$H:$H,$B69,INDEX('LS | Drawing List'!$K:$AT,,MATCH('Design Fee'!OH$8,'LS | Drawing List'!$K$1:$AT$1,0)),1)</f>
        <v>0</v>
      </c>
      <c r="OI69" s="238">
        <f>COUNTIFS('LS | Drawing List'!$H:$H,$B69,INDEX('LS | Drawing List'!$K:$AT,,MATCH('Design Fee'!OI$8,'LS | Drawing List'!$K$1:$AT$1,0)),1)</f>
        <v>0</v>
      </c>
      <c r="OJ69" s="245"/>
      <c r="OK69" s="238">
        <f>COUNTIFS('LS | Drawing List'!$H:$H,$B69,INDEX('LS | Drawing List'!$K:$AT,,MATCH('Design Fee'!OK$8,'LS | Drawing List'!$K$1:$AT$1,0)),1)</f>
        <v>0</v>
      </c>
      <c r="OL69" s="238">
        <f>COUNTIFS('LS | Drawing List'!$H:$H,$B69,INDEX('LS | Drawing List'!$K:$AT,,MATCH('Design Fee'!OL$8,'LS | Drawing List'!$K$1:$AT$1,0)),1)</f>
        <v>0</v>
      </c>
      <c r="OM69" s="238">
        <f>COUNTIFS('LS | Drawing List'!$H:$H,$B69,INDEX('LS | Drawing List'!$K:$AT,,MATCH('Design Fee'!OM$8,'LS | Drawing List'!$K$1:$AT$1,0)),1)</f>
        <v>0</v>
      </c>
      <c r="ON69" s="238">
        <f>COUNTIFS('LS | Drawing List'!$H:$H,$B69,INDEX('LS | Drawing List'!$K:$AT,,MATCH('Design Fee'!ON$8,'LS | Drawing List'!$K$1:$AT$1,0)),1)</f>
        <v>0</v>
      </c>
      <c r="OO69" s="238">
        <f>COUNTIFS('LS | Drawing List'!$H:$H,$B69,INDEX('LS | Drawing List'!$K:$AT,,MATCH('Design Fee'!OO$8,'LS | Drawing List'!$K$1:$AT$1,0)),1)</f>
        <v>0</v>
      </c>
      <c r="OP69" s="245"/>
      <c r="OQ69" s="303">
        <f>IFERROR(IF(PD69=100%,$ME69,0),0)</f>
        <v>0</v>
      </c>
      <c r="OR69" s="304">
        <f>IFERROR(IF(AND((PD69+PE69)=100%,PD69&lt;1),$ME69,0),0)</f>
        <v>0</v>
      </c>
      <c r="OS69" s="304">
        <f>IFERROR(IF(AND((PI69+PK69)=PH69,OQ69=0),$ME69,0),0)</f>
        <v>0</v>
      </c>
      <c r="OT69" s="304">
        <f>IFERROR(IF(AND((PI69+PK69+PL69)=PH69,OQ69=0,OS69=0),$ME69,0),0)</f>
        <v>0</v>
      </c>
      <c r="OU69" s="304">
        <f>IFERROR(IF(AND((PI69+PK69+PL69+PM69)=PH69,OQ69=0,OS69=0,OT69=0),$ME69,0),0)</f>
        <v>0</v>
      </c>
      <c r="OV69" s="304">
        <f>IFERROR(IF(AND((PI69+PK69+PL69+PM69+PN69)=PH69,OQ69=0,OS69=0,OT69=0,OU69=0),$ME69,0),0)</f>
        <v>0</v>
      </c>
      <c r="OW69" s="305"/>
      <c r="OX69" s="304">
        <f>IFERROR(IF(AND((PD69+PF69)=100%,PD69&lt;1),$ME69,0),0)</f>
        <v>0</v>
      </c>
      <c r="OY69" s="304">
        <f>IFERROR(IF(AND((PI69+PQ69)=PH69,OQ69=0),$ME69,0),0)</f>
        <v>0</v>
      </c>
      <c r="OZ69" s="304">
        <f>IFERROR(IF(AND((PI69+PQ69+PR69)=PH69,OQ69=0,OY69=0),$ME69,0),0)</f>
        <v>0</v>
      </c>
      <c r="PA69" s="304">
        <f>IFERROR(IF(AND((PI69+PQ69+PR69+PS69)=PH69,OQ69=0,OY69=0,OZ69=0),$ME69,0),0)</f>
        <v>0</v>
      </c>
      <c r="PB69" s="304">
        <f>IFERROR(IF(AND((PI69+PQ69+PT69+PR69+PS69)=PH69,OQ69=0,OY69=0,OZ69=0,PA69=0),$ME69,0),0)</f>
        <v>0</v>
      </c>
      <c r="PC69" s="230"/>
      <c r="PD69" s="367">
        <f t="shared" ref="PD69:PD73" si="958">IFERROR(PI69/PH69,0)</f>
        <v>0</v>
      </c>
      <c r="PE69" s="367">
        <f t="shared" ref="PE69:PE73" si="959">IFERROR(PJ69/PH69,0)</f>
        <v>0</v>
      </c>
      <c r="PF69" s="367">
        <f>IFERROR(#REF!/PH69,0)</f>
        <v>0</v>
      </c>
      <c r="PG69" s="275"/>
      <c r="PH69" s="363">
        <f>COUNTIF('LS | Drawing List'!$H:$H,$B69)</f>
        <v>0</v>
      </c>
      <c r="PI69" s="238">
        <f>COUNTIFS('LS | Drawing List'!$H:$H,$B69,INDEX('LS | Drawing List'!$A:$AT,,MATCH('Design Fee'!PI$8,'LS | Drawing List'!$A$1:$AT$1,0)),1)</f>
        <v>0</v>
      </c>
      <c r="PJ69" s="238">
        <f>COUNTIFS('LS | Drawing List'!$H:$H,$B69,INDEX('LS | Drawing List'!$K:$AT,,MATCH('Design Fee'!PJ$8,'LS | Drawing List'!$K$1:$AT$1,0)),1)</f>
        <v>0</v>
      </c>
      <c r="PK69" s="238">
        <f>COUNTIFS('LS | Drawing List'!$H:$H,$B69,INDEX('LS | Drawing List'!$K:$AT,,MATCH('Design Fee'!PK$8,'LS | Drawing List'!$K$1:$AT$1,0)),1)</f>
        <v>0</v>
      </c>
      <c r="PL69" s="238">
        <f>COUNTIFS('LS | Drawing List'!$H:$H,$B69,INDEX('LS | Drawing List'!$K:$AT,,MATCH('Design Fee'!PL$8,'LS | Drawing List'!$K$1:$AT$1,0)),1)</f>
        <v>0</v>
      </c>
      <c r="PM69" s="238">
        <f>COUNTIFS('LS | Drawing List'!$H:$H,$B69,INDEX('LS | Drawing List'!$K:$AT,,MATCH('Design Fee'!PM$8,'LS | Drawing List'!$K$1:$AT$1,0)),1)</f>
        <v>0</v>
      </c>
      <c r="PN69" s="238">
        <f>COUNTIFS('LS | Drawing List'!$H:$H,$B69,INDEX('LS | Drawing List'!$K:$AT,,MATCH('Design Fee'!PN$8,'LS | Drawing List'!$K$1:$AT$1,0)),1)</f>
        <v>0</v>
      </c>
      <c r="PO69" s="245"/>
      <c r="PP69" s="238">
        <f>COUNTIFS('LS | Drawing List'!$H:$H,$B69,INDEX('LS | Drawing List'!$K:$AT,,MATCH('Design Fee'!PP$8,'LS | Drawing List'!$K$1:$AT$1,0)),1)</f>
        <v>0</v>
      </c>
      <c r="PQ69" s="238">
        <f>COUNTIFS('LS | Drawing List'!$H:$H,$B69,INDEX('LS | Drawing List'!$K:$AT,,MATCH('Design Fee'!PQ$8,'LS | Drawing List'!$K$1:$AT$1,0)),1)</f>
        <v>0</v>
      </c>
      <c r="PR69" s="238">
        <f>COUNTIFS('LS | Drawing List'!$H:$H,$B69,INDEX('LS | Drawing List'!$K:$AT,,MATCH('Design Fee'!PR$8,'LS | Drawing List'!$K$1:$AT$1,0)),1)</f>
        <v>0</v>
      </c>
      <c r="PS69" s="238">
        <f>COUNTIFS('LS | Drawing List'!$H:$H,$B69,INDEX('LS | Drawing List'!$K:$AT,,MATCH('Design Fee'!PS$8,'LS | Drawing List'!$K$1:$AT$1,0)),1)</f>
        <v>0</v>
      </c>
      <c r="PT69" s="238">
        <f>COUNTIFS('LS | Drawing List'!$H:$H,$B69,INDEX('LS | Drawing List'!$K:$AT,,MATCH('Design Fee'!PT$8,'LS | Drawing List'!$K$1:$AT$1,0)),1)</f>
        <v>0</v>
      </c>
      <c r="PU69" s="245"/>
      <c r="PV69" s="279"/>
    </row>
    <row r="70" spans="2:438" ht="11.85" customHeight="1" outlineLevel="2">
      <c r="B70" s="579" t="s">
        <v>78</v>
      </c>
      <c r="C70" s="332" t="s">
        <v>79</v>
      </c>
      <c r="E70" s="302">
        <f t="shared" si="818"/>
        <v>0.53883000000000003</v>
      </c>
      <c r="F70" s="302">
        <f t="shared" si="818"/>
        <v>0</v>
      </c>
      <c r="G70" s="303">
        <f t="shared" si="888"/>
        <v>0.53883000000000003</v>
      </c>
      <c r="H70" s="302">
        <f t="shared" si="889"/>
        <v>0</v>
      </c>
      <c r="I70" s="302">
        <f t="shared" si="890"/>
        <v>0.53883000000000003</v>
      </c>
      <c r="J70" s="302">
        <f t="shared" si="891"/>
        <v>0.20450000000000002</v>
      </c>
      <c r="K70" s="302">
        <f t="shared" si="892"/>
        <v>0</v>
      </c>
      <c r="L70" s="302">
        <f t="shared" si="893"/>
        <v>0.33432999999999991</v>
      </c>
      <c r="M70" s="302">
        <f t="shared" si="894"/>
        <v>0</v>
      </c>
      <c r="N70" s="305"/>
      <c r="O70" s="302">
        <f t="shared" si="895"/>
        <v>0</v>
      </c>
      <c r="P70" s="302">
        <f t="shared" si="896"/>
        <v>0</v>
      </c>
      <c r="Q70" s="302">
        <f t="shared" si="897"/>
        <v>0</v>
      </c>
      <c r="R70" s="302">
        <f t="shared" si="898"/>
        <v>0</v>
      </c>
      <c r="S70" s="302">
        <f t="shared" si="899"/>
        <v>0</v>
      </c>
      <c r="T70" s="216"/>
      <c r="U70" s="302">
        <f t="shared" si="900"/>
        <v>0</v>
      </c>
      <c r="V70" s="302">
        <f t="shared" si="901"/>
        <v>0</v>
      </c>
      <c r="W70" s="302">
        <f t="shared" si="902"/>
        <v>0</v>
      </c>
      <c r="X70" s="302">
        <f t="shared" si="903"/>
        <v>0</v>
      </c>
      <c r="Y70" s="302">
        <f t="shared" si="904"/>
        <v>0</v>
      </c>
      <c r="Z70" s="302">
        <f t="shared" si="905"/>
        <v>0</v>
      </c>
      <c r="AA70" s="305"/>
      <c r="AB70" s="302">
        <f t="shared" si="906"/>
        <v>0</v>
      </c>
      <c r="AC70" s="302">
        <f t="shared" si="907"/>
        <v>0</v>
      </c>
      <c r="AD70" s="302">
        <f t="shared" si="908"/>
        <v>0</v>
      </c>
      <c r="AE70" s="302">
        <f t="shared" si="909"/>
        <v>0</v>
      </c>
      <c r="AF70" s="302">
        <f t="shared" si="910"/>
        <v>0</v>
      </c>
      <c r="AG70" s="245"/>
      <c r="AH70" s="302">
        <f t="shared" si="911"/>
        <v>0</v>
      </c>
      <c r="AI70" s="302">
        <f t="shared" si="912"/>
        <v>0</v>
      </c>
      <c r="AJ70" s="302">
        <f t="shared" si="913"/>
        <v>0</v>
      </c>
      <c r="AK70" s="302">
        <f t="shared" si="914"/>
        <v>0</v>
      </c>
      <c r="AL70" s="302">
        <f t="shared" si="915"/>
        <v>0</v>
      </c>
      <c r="AM70" s="302">
        <f t="shared" si="916"/>
        <v>0</v>
      </c>
      <c r="AN70" s="305"/>
      <c r="AO70" s="302">
        <f t="shared" si="917"/>
        <v>0</v>
      </c>
      <c r="AP70" s="302">
        <f t="shared" si="918"/>
        <v>0</v>
      </c>
      <c r="AQ70" s="302">
        <f t="shared" si="919"/>
        <v>0</v>
      </c>
      <c r="AR70" s="302">
        <f t="shared" si="920"/>
        <v>0</v>
      </c>
      <c r="AS70" s="302">
        <f t="shared" si="921"/>
        <v>0</v>
      </c>
      <c r="AT70" s="230"/>
      <c r="AU70" s="279">
        <v>0.05</v>
      </c>
      <c r="AV70" s="269"/>
      <c r="AW70" s="302">
        <f t="shared" ref="AW70:AW73" si="960">$AW$68/$AU$68*AU70</f>
        <v>0.20450000000000002</v>
      </c>
      <c r="AX70" s="302">
        <f t="shared" si="849"/>
        <v>0</v>
      </c>
      <c r="AY70" s="303">
        <f t="shared" si="922"/>
        <v>0</v>
      </c>
      <c r="AZ70" s="304">
        <f t="shared" si="923"/>
        <v>0.20450000000000002</v>
      </c>
      <c r="BA70" s="304">
        <f t="shared" ref="BA70:BA73" si="961">IFERROR(IF(AND((BQ70+BS70)=BP70,AY70=0),$AW70,0),0)</f>
        <v>0.20450000000000002</v>
      </c>
      <c r="BB70" s="304">
        <f>IFERROR(IF(AND((BQ70+BS70+BT70)=BP70,AY70=0,BA70=0),$AW70,0),0)</f>
        <v>0</v>
      </c>
      <c r="BC70" s="304">
        <f>IFERROR(IF(AND((BQ70+BS70+BT70+BU70)=BP70,AY70=0,BA70=0,BB70=0),$AW70,0),0)</f>
        <v>0</v>
      </c>
      <c r="BD70" s="304">
        <f>IFERROR(IF(AND((BQ70+BS70+BT70+BU70+BV70)=BP70,AY70=0,BA70=0,BB70=0,BC70=0),$AW70,0),0)</f>
        <v>0</v>
      </c>
      <c r="BE70" s="305"/>
      <c r="BF70" s="304">
        <f>IFERROR(IF(AND((BL70+BN70)=100%,BL70&lt;1),$AW70,0),0)</f>
        <v>0</v>
      </c>
      <c r="BG70" s="304">
        <f>IFERROR(IF(AND((BQ70+BY70)=BP70,AY70=0),$AW70,0),0)</f>
        <v>0</v>
      </c>
      <c r="BH70" s="304">
        <f t="shared" si="924"/>
        <v>0</v>
      </c>
      <c r="BI70" s="304">
        <f t="shared" si="925"/>
        <v>0</v>
      </c>
      <c r="BJ70" s="304">
        <f>IFERROR(IF(AND((BQ70+BY70+CB70+BZ70+CA70)=BP70,AY70=0,BG70=0,BH70=0,BI70=0),$AW70,0),0)</f>
        <v>0</v>
      </c>
      <c r="BK70" s="216"/>
      <c r="BL70" s="331">
        <f t="shared" si="926"/>
        <v>0</v>
      </c>
      <c r="BM70" s="331">
        <f t="shared" si="927"/>
        <v>1</v>
      </c>
      <c r="BN70" s="331">
        <f t="shared" si="928"/>
        <v>0</v>
      </c>
      <c r="BO70" s="275"/>
      <c r="BP70" s="436">
        <f>COUNTIF('AR | Drawing List'!$H:$H,$B70)</f>
        <v>16</v>
      </c>
      <c r="BQ70" s="437">
        <f>COUNTIFS('AR | Drawing List'!$H:$H,$B70,INDEX('AR | Drawing List'!$A:$AT,,MATCH('Design Fee'!BQ$8,'AR | Drawing List'!$A$1:$AT$1,0)),1)</f>
        <v>0</v>
      </c>
      <c r="BR70" s="437">
        <f>COUNTIFS('AR | Drawing List'!$H:$H,$B70,INDEX('AR | Drawing List'!$K:$AT,,MATCH('Design Fee'!BR$8,'AR | Drawing List'!$K$1:$AT$1,0)),1)</f>
        <v>16</v>
      </c>
      <c r="BS70" s="437">
        <f>COUNTIFS('AR | Drawing List'!$H:$H,$B70,INDEX('AR | Drawing List'!$K:$AT,,MATCH('Design Fee'!BS$8,'AR | Drawing List'!$K$1:$AT$1,0)),1)</f>
        <v>16</v>
      </c>
      <c r="BT70" s="437">
        <f>COUNTIFS('AR | Drawing List'!$H:$H,$B70,INDEX('AR | Drawing List'!$K:$AT,,MATCH('Design Fee'!BT$8,'AR | Drawing List'!$K$1:$AT$1,0)),1)</f>
        <v>0</v>
      </c>
      <c r="BU70" s="437">
        <f>COUNTIFS('AR | Drawing List'!$H:$H,$B70,INDEX('AR | Drawing List'!$K:$AT,,MATCH('Design Fee'!BU$8,'AR | Drawing List'!$K$1:$AT$1,0)),1)</f>
        <v>0</v>
      </c>
      <c r="BV70" s="437">
        <f>COUNTIFS('AR | Drawing List'!$H:$H,$B70,INDEX('AR | Drawing List'!$K:$AT,,MATCH('Design Fee'!BV$8,'AR | Drawing List'!$K$1:$AT$1,0)),1)</f>
        <v>0</v>
      </c>
      <c r="BW70" s="245"/>
      <c r="BX70" s="437">
        <f>COUNTIFS('AR | Drawing List'!$H:$H,$B70,INDEX('AR | Drawing List'!$K:$AT,,MATCH('Design Fee'!BX$8,'AR | Drawing List'!$K$1:$AT$1,0)),1)</f>
        <v>0</v>
      </c>
      <c r="BY70" s="437">
        <f>COUNTIFS('AR | Drawing List'!$H:$H,$B70,INDEX('AR | Drawing List'!$K:$AT,,MATCH('Design Fee'!BY$8,'AR | Drawing List'!$K$1:$AT$1,0)),1)</f>
        <v>0</v>
      </c>
      <c r="BZ70" s="437">
        <f>COUNTIFS('AR | Drawing List'!$H:$H,$B70,INDEX('AR | Drawing List'!$K:$AT,,MATCH('Design Fee'!BZ$8,'AR | Drawing List'!$K$1:$AT$1,0)),1)</f>
        <v>0</v>
      </c>
      <c r="CA70" s="437">
        <f>COUNTIFS('AR | Drawing List'!$H:$H,$B70,INDEX('AR | Drawing List'!$K:$AT,,MATCH('Design Fee'!CA$8,'AR | Drawing List'!$K$1:$AT$1,0)),1)</f>
        <v>0</v>
      </c>
      <c r="CB70" s="437">
        <f>COUNTIFS('AR | Drawing List'!$H:$H,$B70,INDEX('AR | Drawing List'!$K:$AT,,MATCH('Design Fee'!CB$8,'AR | Drawing List'!$K$1:$AT$1,0)),1)</f>
        <v>0</v>
      </c>
      <c r="CC70" s="254"/>
      <c r="CD70" s="365"/>
      <c r="CE70" s="366">
        <f t="shared" si="929"/>
        <v>0</v>
      </c>
      <c r="CF70" s="366">
        <f t="shared" ref="CF70:CF73" si="962">IFERROR(IF(AND((CV70+CX70)=CU70,CD70=0),$AW70,0),0)</f>
        <v>0</v>
      </c>
      <c r="CG70" s="366">
        <f>IFERROR(IF(AND((CV70+CX70+CY70)=CU70,CD70=0,CF70=0),$AW70,0),0)</f>
        <v>0</v>
      </c>
      <c r="CH70" s="366">
        <f>IFERROR(IF(AND((CV70+CX70+CY70+CZ70)=CU70,CD70=0,CF70=0,CG70=0),$AW70,0),0)</f>
        <v>0</v>
      </c>
      <c r="CI70" s="366">
        <f>IFERROR(IF(AND((CV70+CX70+CY70+CZ70+DA70)=CU70,CD70=0,CF70=0,CG70=0,CH70=0),$AW70,0),0)</f>
        <v>0</v>
      </c>
      <c r="CJ70" s="291"/>
      <c r="CK70" s="366">
        <f>IFERROR(IF(AND((CQ70+CS70)=100%,CQ70&lt;1),$AW70,0),0)</f>
        <v>0</v>
      </c>
      <c r="CL70" s="366">
        <f>IFERROR(IF(AND((CV70+DD70)=CU70,CD70=0),$AW70,0),0)</f>
        <v>0</v>
      </c>
      <c r="CM70" s="366">
        <f t="shared" si="930"/>
        <v>0</v>
      </c>
      <c r="CN70" s="366">
        <f t="shared" si="931"/>
        <v>0</v>
      </c>
      <c r="CO70" s="366">
        <f>IFERROR(IF(AND((CV70+DD70+DG70+DE70+DF70)=CU70,CD70=0,CL70=0,CM70=0,CN70=0),$AW70,0),0)</f>
        <v>0</v>
      </c>
      <c r="CP70" s="230"/>
      <c r="CQ70" s="331">
        <f t="shared" si="932"/>
        <v>0</v>
      </c>
      <c r="CR70" s="331">
        <f t="shared" si="933"/>
        <v>0</v>
      </c>
      <c r="CS70" s="331">
        <f>IFERROR(#REF!/CU70,0)</f>
        <v>0</v>
      </c>
      <c r="CT70" s="275"/>
      <c r="CU70" s="436">
        <f>COUNTIF('AR | Drawing List'!$H:$H,$B70)</f>
        <v>16</v>
      </c>
      <c r="CV70" s="437">
        <f>COUNTIFS('AR | Drawing List'!$H:$H,$B70,INDEX('AR | Drawing List'!$A:$AT,,MATCH('Design Fee'!CV$8,'AR | Drawing List'!$A$1:$AT$1,0)),"&gt;="&amp;"1")</f>
        <v>0</v>
      </c>
      <c r="CW70" s="437">
        <f>COUNTIFS('AR | Drawing List'!$H:$H,$B70,INDEX('AR | Drawing List'!$K:$AT,,MATCH('Design Fee'!CW$8,'AR | Drawing List'!$K$1:$AT$1,0)),1)</f>
        <v>0</v>
      </c>
      <c r="CX70" s="437">
        <f>COUNTIFS('AR | Drawing List'!$H:$H,$B70,INDEX('AR | Drawing List'!$K:$AT,,MATCH('Design Fee'!CX$8,'AR | Drawing List'!$K$1:$AT$1,0)),1)</f>
        <v>0</v>
      </c>
      <c r="CY70" s="437">
        <f>COUNTIFS('AR | Drawing List'!$H:$H,$B70,INDEX('AR | Drawing List'!$K:$AT,,MATCH('Design Fee'!CY$8,'AR | Drawing List'!$K$1:$AT$1,0)),1)</f>
        <v>0</v>
      </c>
      <c r="CZ70" s="437">
        <f>COUNTIFS('AR | Drawing List'!$H:$H,$B70,INDEX('AR | Drawing List'!$K:$AT,,MATCH('Design Fee'!CZ$8,'AR | Drawing List'!$K$1:$AT$1,0)),1)</f>
        <v>0</v>
      </c>
      <c r="DA70" s="437">
        <f>COUNTIFS('AR | Drawing List'!$H:$H,$B70,INDEX('AR | Drawing List'!$K:$AT,,MATCH('Design Fee'!DA$8,'AR | Drawing List'!$K$1:$AT$1,0)),1)</f>
        <v>0</v>
      </c>
      <c r="DB70" s="245"/>
      <c r="DC70" s="437">
        <f>COUNTIFS('AR | Drawing List'!$H:$H,$B70,INDEX('AR | Drawing List'!$K:$AT,,MATCH('Design Fee'!DC$8,'AR | Drawing List'!$K$1:$AT$1,0)),1)</f>
        <v>0</v>
      </c>
      <c r="DD70" s="437">
        <f>COUNTIFS('AR | Drawing List'!$H:$H,$B70,INDEX('AR | Drawing List'!$K:$AT,,MATCH('Design Fee'!DD$8,'AR | Drawing List'!$K$1:$AT$1,0)),1)</f>
        <v>0</v>
      </c>
      <c r="DE70" s="437">
        <f>COUNTIFS('AR | Drawing List'!$H:$H,$B70,INDEX('AR | Drawing List'!$K:$AT,,MATCH('Design Fee'!DE$8,'AR | Drawing List'!$K$1:$AT$1,0)),1)</f>
        <v>0</v>
      </c>
      <c r="DF70" s="437">
        <f>COUNTIFS('AR | Drawing List'!$H:$H,$B70,INDEX('AR | Drawing List'!$K:$AT,,MATCH('Design Fee'!DF$8,'AR | Drawing List'!$K$1:$AT$1,0)),1)</f>
        <v>0</v>
      </c>
      <c r="DG70" s="437">
        <f>COUNTIFS('AR | Drawing List'!$H:$H,$B70,INDEX('AR | Drawing List'!$K:$AT,,MATCH('Design Fee'!DG$8,'AR | Drawing List'!$K$1:$AT$1,0)),1)</f>
        <v>0</v>
      </c>
      <c r="DH70" s="245"/>
      <c r="DI70" s="365"/>
      <c r="DJ70" s="366">
        <f t="shared" si="934"/>
        <v>0</v>
      </c>
      <c r="DK70" s="366">
        <f t="shared" ref="DK70:DK73" si="963">IFERROR(IF(AND((EA70+EC70)=DZ70,DI70=0),$AW70,0),0)</f>
        <v>0</v>
      </c>
      <c r="DL70" s="366">
        <f>IFERROR(IF(AND((EA70+EC70+ED70)=DZ70,DI70=0,DK70=0),$AW70,0),0)</f>
        <v>0</v>
      </c>
      <c r="DM70" s="366">
        <f>IFERROR(IF(AND((EA70+EC70+ED70+EE70)=DZ70,DI70=0,DK70=0,DL70=0),$AW70,0),0)</f>
        <v>0</v>
      </c>
      <c r="DN70" s="366">
        <f>IFERROR(IF(AND((EA70+EC70+ED70+EE70+EF70)=DZ70,DI70=0,DK70=0,DL70=0,DM70=0),$AW70,0),0)</f>
        <v>0</v>
      </c>
      <c r="DO70" s="291"/>
      <c r="DP70" s="366">
        <f>IFERROR(IF(AND((DV70+DX70)=100%,DV70&lt;1),$AW70,0),0)</f>
        <v>0</v>
      </c>
      <c r="DQ70" s="366">
        <f>IFERROR(IF(AND((EA70+EI70)=DZ70,DI70=0),$AW70,0),0)</f>
        <v>0</v>
      </c>
      <c r="DR70" s="366">
        <f t="shared" si="935"/>
        <v>0</v>
      </c>
      <c r="DS70" s="366">
        <f t="shared" si="936"/>
        <v>0</v>
      </c>
      <c r="DT70" s="366">
        <f>IFERROR(IF(AND((EA70+EI70+EL70+EJ70+EK70)=DZ70,DI70=0,DQ70=0,DR70=0,DS70=0),$AW70,0),0)</f>
        <v>0</v>
      </c>
      <c r="DU70" s="230"/>
      <c r="DV70" s="331">
        <f t="shared" si="937"/>
        <v>0</v>
      </c>
      <c r="DW70" s="331">
        <f t="shared" si="938"/>
        <v>0</v>
      </c>
      <c r="DX70" s="331">
        <f>IFERROR(#REF!/DZ70,0)</f>
        <v>0</v>
      </c>
      <c r="DY70" s="275"/>
      <c r="DZ70" s="436">
        <f>COUNTIF('AR | Drawing List'!$H:$H,$B70)</f>
        <v>16</v>
      </c>
      <c r="EA70" s="437">
        <f>COUNTIFS('AR | Drawing List'!$H:$H,$B70,INDEX('AR | Drawing List'!$A:$AT,,MATCH('Design Fee'!EA$8,'AR | Drawing List'!$A$1:$AT$1,0)),"&gt;="&amp;"1")</f>
        <v>0</v>
      </c>
      <c r="EB70" s="437">
        <f>COUNTIFS('AR | Drawing List'!$H:$H,$B70,INDEX('AR | Drawing List'!$K:$AT,,MATCH('Design Fee'!EB$8,'AR | Drawing List'!$K$1:$AT$1,0)),1)</f>
        <v>0</v>
      </c>
      <c r="EC70" s="437">
        <f>COUNTIFS('AR | Drawing List'!$H:$H,$B70,INDEX('AR | Drawing List'!$K:$AT,,MATCH('Design Fee'!EC$8,'AR | Drawing List'!$K$1:$AT$1,0)),1)</f>
        <v>0</v>
      </c>
      <c r="ED70" s="437">
        <f>COUNTIFS('AR | Drawing List'!$H:$H,$B70,INDEX('AR | Drawing List'!$K:$AT,,MATCH('Design Fee'!ED$8,'AR | Drawing List'!$K$1:$AT$1,0)),1)</f>
        <v>0</v>
      </c>
      <c r="EE70" s="437">
        <f>COUNTIFS('AR | Drawing List'!$H:$H,$B70,INDEX('AR | Drawing List'!$K:$AT,,MATCH('Design Fee'!EE$8,'AR | Drawing List'!$K$1:$AT$1,0)),1)</f>
        <v>0</v>
      </c>
      <c r="EF70" s="437">
        <f>COUNTIFS('AR | Drawing List'!$H:$H,$B70,INDEX('AR | Drawing List'!$K:$AT,,MATCH('Design Fee'!EF$8,'AR | Drawing List'!$K$1:$AT$1,0)),1)</f>
        <v>0</v>
      </c>
      <c r="EG70" s="245"/>
      <c r="EH70" s="437">
        <f>COUNTIFS('AR | Drawing List'!$H:$H,$B70,INDEX('AR | Drawing List'!$K:$AT,,MATCH('Design Fee'!EH$8,'AR | Drawing List'!$K$1:$AT$1,0)),1)</f>
        <v>0</v>
      </c>
      <c r="EI70" s="437">
        <f>COUNTIFS('AR | Drawing List'!$H:$H,$B70,INDEX('AR | Drawing List'!$K:$AT,,MATCH('Design Fee'!EI$8,'AR | Drawing List'!$K$1:$AT$1,0)),1)</f>
        <v>0</v>
      </c>
      <c r="EJ70" s="437">
        <f>COUNTIFS('AR | Drawing List'!$H:$H,$B70,INDEX('AR | Drawing List'!$K:$AT,,MATCH('Design Fee'!EJ$8,'AR | Drawing List'!$K$1:$AT$1,0)),1)</f>
        <v>0</v>
      </c>
      <c r="EK70" s="437">
        <f>COUNTIFS('AR | Drawing List'!$H:$H,$B70,INDEX('AR | Drawing List'!$K:$AT,,MATCH('Design Fee'!EK$8,'AR | Drawing List'!$K$1:$AT$1,0)),1)</f>
        <v>0</v>
      </c>
      <c r="EL70" s="437">
        <f>COUNTIFS('AR | Drawing List'!$H:$H,$B70,INDEX('AR | Drawing List'!$K:$AT,,MATCH('Design Fee'!EL$8,'AR | Drawing List'!$K$1:$AT$1,0)),1)</f>
        <v>0</v>
      </c>
      <c r="EM70" s="245"/>
      <c r="EN70" s="245"/>
      <c r="EO70" s="279">
        <v>0.15</v>
      </c>
      <c r="EP70" s="269"/>
      <c r="EQ70" s="302">
        <f t="shared" ref="EQ70:EQ73" si="964">($EQ$68/$EO$68)*EO70</f>
        <v>0.32329799999999992</v>
      </c>
      <c r="ER70" s="302">
        <f t="shared" ref="ER70:ER73" si="965">ES70+EZ70+GE70+HJ70</f>
        <v>0</v>
      </c>
      <c r="ES70" s="303">
        <f t="shared" ref="ES70:ES73" si="966">IFERROR(IF(FF70=100%,$EQ70,0),0)</f>
        <v>0</v>
      </c>
      <c r="ET70" s="322">
        <f t="shared" ref="ET70:ET73" si="967">IFERROR(IF(AND((FF70+FG70)=100%,FF70&lt;1),$EQ70,0),0)</f>
        <v>0.32329799999999992</v>
      </c>
      <c r="EU70" s="304">
        <f t="shared" ref="EU70:EU73" si="968">IFERROR(IF(AND((FK70+FM70)=FJ70,ES70=0),$EQ70,0),0)</f>
        <v>0</v>
      </c>
      <c r="EV70" s="304">
        <f t="shared" ref="EV70:EV73" si="969">IFERROR(IF(AND((FK70+FM70+FN70)=FJ70,ES70=0,EU70=0),$EQ70,0),0)</f>
        <v>0</v>
      </c>
      <c r="EW70" s="304">
        <f t="shared" ref="EW70:EW73" si="970">IFERROR(IF(AND((FK70+FM70+FN70+FO70)=FJ70,ES70=0,EU70=0,EV70=0),$EQ70,0),0)</f>
        <v>0.32329799999999992</v>
      </c>
      <c r="EX70" s="304">
        <f t="shared" ref="EX70:EX73" si="971">IFERROR(IF(AND((FK70+FM70+FN70+FO70+FP70)=FJ70,ES70=0,EU70=0,EV70=0,EW70=0),$EQ70,0),0)</f>
        <v>0</v>
      </c>
      <c r="EY70" s="305"/>
      <c r="EZ70" s="304">
        <f t="shared" ref="EZ70:EZ73" si="972">IFERROR(IF(AND((FF70+FH70)=100%,FF70&lt;1),$EQ70,0),0)</f>
        <v>0</v>
      </c>
      <c r="FA70" s="304">
        <f t="shared" ref="FA70:FA73" si="973">IFERROR(IF(AND((FK70+FS70)=FJ70,ES70=0),$EQ70,0),0)</f>
        <v>0</v>
      </c>
      <c r="FB70" s="304">
        <f t="shared" ref="FB70:FB73" si="974">IFERROR(IF(AND((FK70+FS70+FT70)=FJ70,ES70=0,FA70=0),$EQ70,0),0)</f>
        <v>0</v>
      </c>
      <c r="FC70" s="304">
        <f t="shared" ref="FC70:FC73" si="975">IFERROR(IF(AND((FK70+FS70+FT70+FU70)=FJ70,ES70=0,FA70=0,FB70=0),$EQ70,0),0)</f>
        <v>0</v>
      </c>
      <c r="FD70" s="304">
        <f t="shared" ref="FD70:FD73" si="976">IFERROR(IF(AND((FK70+FS70+FV70+FT70+FU70)=FJ70,ES70=0,FA70=0,FB70=0,FC70=0),$EQ70,0),0)</f>
        <v>0</v>
      </c>
      <c r="FE70" s="216"/>
      <c r="FF70" s="331">
        <f t="shared" ref="FF70:FF73" si="977">IFERROR(FK70/FJ70,0)</f>
        <v>0</v>
      </c>
      <c r="FG70" s="331">
        <f t="shared" ref="FG70:FG73" si="978">IFERROR(FL70/FJ70,0)</f>
        <v>1</v>
      </c>
      <c r="FH70" s="331">
        <f t="shared" ref="FH70:FH73" si="979">IFERROR(FR70/FJ70,0)</f>
        <v>0</v>
      </c>
      <c r="FJ70" s="363">
        <f>COUNTIF('ST | Drawing List'!$H:$H,$B70)</f>
        <v>3</v>
      </c>
      <c r="FK70" s="238">
        <f>COUNTIFS('ST | Drawing List'!$H:$H,$B70,INDEX('ST | Drawing List'!$A:$AT,,MATCH('[13]Design Fee'!FK$8,'ST | Drawing List'!$A$1:$AT$1,0)),1)</f>
        <v>0</v>
      </c>
      <c r="FL70" s="238">
        <f>COUNTIFS('ST | Drawing List'!$H:$H,$B70,INDEX('ST | Drawing List'!$K:$AT,,MATCH('[13]Design Fee'!FL$8,'ST | Drawing List'!$K$1:$AT$1,0)),1)</f>
        <v>3</v>
      </c>
      <c r="FM70" s="238">
        <f>COUNTIFS('ST | Drawing List'!$H:$H,$B70,INDEX('ST | Drawing List'!$K:$AT,,MATCH('[13]Design Fee'!FM$8,'ST | Drawing List'!$K$1:$AT$1,0)),1)</f>
        <v>0</v>
      </c>
      <c r="FN70" s="238">
        <f>COUNTIFS('ST | Drawing List'!$H:$H,$B70,INDEX('ST | Drawing List'!$K:$AT,,MATCH('[13]Design Fee'!FN$8,'ST | Drawing List'!$K$1:$AT$1,0)),1)</f>
        <v>0</v>
      </c>
      <c r="FO70" s="238">
        <f>COUNTIFS('ST | Drawing List'!$H:$H,$B70,INDEX('ST | Drawing List'!$K:$AT,,MATCH('[13]Design Fee'!FO$8,'ST | Drawing List'!$K$1:$AT$1,0)),1)</f>
        <v>3</v>
      </c>
      <c r="FP70" s="238">
        <f>COUNTIFS('ST | Drawing List'!$H:$H,$B70,INDEX('ST | Drawing List'!$K:$AT,,MATCH('[13]Design Fee'!FP$8,'ST | Drawing List'!$K$1:$AT$1,0)),1)</f>
        <v>0</v>
      </c>
      <c r="FQ70" s="245"/>
      <c r="FR70" s="238">
        <f>COUNTIFS('ST | Drawing List'!$H:$H,$B70,INDEX('ST | Drawing List'!$K:$AT,,MATCH('[13]Design Fee'!FR$8,'ST | Drawing List'!$K$1:$AT$1,0)),1)</f>
        <v>0</v>
      </c>
      <c r="FS70" s="238">
        <f>COUNTIFS('ST | Drawing List'!$H:$H,$B70,INDEX('ST | Drawing List'!$K:$AT,,MATCH('[13]Design Fee'!FS$8,'ST | Drawing List'!$K$1:$AT$1,0)),1)</f>
        <v>0</v>
      </c>
      <c r="FT70" s="238">
        <f>COUNTIFS('ST | Drawing List'!$H:$H,$B70,INDEX('ST | Drawing List'!$K:$AT,,MATCH('[13]Design Fee'!FT$8,'ST | Drawing List'!$K$1:$AT$1,0)),1)</f>
        <v>0</v>
      </c>
      <c r="FU70" s="238">
        <f>COUNTIFS('ST | Drawing List'!$H:$H,$B70,INDEX('ST | Drawing List'!$K:$AT,,MATCH('[13]Design Fee'!FU$8,'ST | Drawing List'!$K$1:$AT$1,0)),1)</f>
        <v>0</v>
      </c>
      <c r="FV70" s="238">
        <f>COUNTIFS('ST | Drawing List'!$H:$H,$B70,INDEX('ST | Drawing List'!$K:$AT,,MATCH('[13]Design Fee'!FV$8,'ST | Drawing List'!$K$1:$AT$1,0)),1)</f>
        <v>0</v>
      </c>
      <c r="FW70" s="254"/>
      <c r="FX70" s="365"/>
      <c r="FY70" s="366">
        <f t="shared" ref="FY70:FY73" si="980">IFERROR(IF(AND((GK70+GL70)=100%,GK70&lt;1),$EQ70,0),0)</f>
        <v>0</v>
      </c>
      <c r="FZ70" s="366">
        <f t="shared" ref="FZ70:FZ73" si="981">IFERROR(IF(AND((GP70+GR70)=GO70,FX70=0),$EQ70,0),0)</f>
        <v>0</v>
      </c>
      <c r="GA70" s="366">
        <f t="shared" ref="GA70:GA73" si="982">IFERROR(IF(AND((GP70+GR70+GS70)=GO70,FX70=0,FZ70=0),$EQ70,0),0)</f>
        <v>0</v>
      </c>
      <c r="GB70" s="366">
        <f t="shared" ref="GB70:GB73" si="983">IFERROR(IF(AND((GP70+GR70+GS70+GT70)=GO70,FX70=0,FZ70=0,GA70=0),$EQ70,0),0)</f>
        <v>0</v>
      </c>
      <c r="GC70" s="366">
        <f t="shared" ref="GC70:GC73" si="984">IFERROR(IF(AND((GP70+GR70+GS70+GT70+GU70)=GO70,FX70=0,FZ70=0,GA70=0,GB70=0),$EQ70,0),0)</f>
        <v>0</v>
      </c>
      <c r="GD70" s="291"/>
      <c r="GE70" s="366">
        <f t="shared" ref="GE70:GE73" si="985">IFERROR(IF(AND((GK70+GM70)=100%,GK70&lt;1),$EQ70,0),0)</f>
        <v>0</v>
      </c>
      <c r="GF70" s="366">
        <f t="shared" ref="GF70:GF73" si="986">IFERROR(IF(AND((GP70+GX70)=GO70,FX70=0),$EQ70,0),0)</f>
        <v>0</v>
      </c>
      <c r="GG70" s="366">
        <f t="shared" ref="GG70:GG73" si="987">IFERROR(IF(AND((GP70+GX70+GY70)=GO70,FX70=0,GF70=0),$EQ70,0),0)</f>
        <v>0</v>
      </c>
      <c r="GH70" s="366">
        <f t="shared" ref="GH70:GH73" si="988">IFERROR(IF(AND((GP70+GX70+GY70+GZ70)=GO70,FX70=0,GF70=0,GG70=0),$EQ70,0),0)</f>
        <v>0</v>
      </c>
      <c r="GI70" s="366">
        <f t="shared" ref="GI70:GI73" si="989">IFERROR(IF(AND((GP70+GX70+HA70+GY70+GZ70)=GO70,FX70=0,GF70=0,GG70=0,GH70=0),$EQ70,0),0)</f>
        <v>0</v>
      </c>
      <c r="GJ70" s="230"/>
      <c r="GK70" s="367">
        <f t="shared" ref="GK70:GK73" si="990">IFERROR(GP70/GO70,0)</f>
        <v>0</v>
      </c>
      <c r="GL70" s="367">
        <f t="shared" ref="GL70:GL73" si="991">IFERROR(GQ70/GO70,0)</f>
        <v>0</v>
      </c>
      <c r="GM70" s="367">
        <f>IFERROR(#REF!/GO70,0)</f>
        <v>0</v>
      </c>
      <c r="GN70" s="275"/>
      <c r="GO70" s="363">
        <f>COUNTIF('ST | Drawing List'!$H:$H,$B70)</f>
        <v>3</v>
      </c>
      <c r="GP70" s="238">
        <f>COUNTIFS('ST | Drawing List'!$H:$H,$B70,INDEX('ST | Drawing List'!$A:$AT,,MATCH('[13]Design Fee'!GP$8,'ST | Drawing List'!$A$1:$AT$1,0)),1)</f>
        <v>0</v>
      </c>
      <c r="GQ70" s="238">
        <f>COUNTIFS('ST | Drawing List'!$H:$H,$B70,INDEX('ST | Drawing List'!$K:$AT,,MATCH('[13]Design Fee'!GQ$8,'ST | Drawing List'!$K$1:$AT$1,0)),1)</f>
        <v>0</v>
      </c>
      <c r="GR70" s="238">
        <f>COUNTIFS('ST | Drawing List'!$H:$H,$B70,INDEX('ST | Drawing List'!$K:$AT,,MATCH('[13]Design Fee'!GR$8,'ST | Drawing List'!$K$1:$AT$1,0)),1)</f>
        <v>0</v>
      </c>
      <c r="GS70" s="238">
        <f>COUNTIFS('ST | Drawing List'!$H:$H,$B70,INDEX('ST | Drawing List'!$K:$AT,,MATCH('[13]Design Fee'!GS$8,'ST | Drawing List'!$K$1:$AT$1,0)),1)</f>
        <v>0</v>
      </c>
      <c r="GT70" s="238">
        <f>COUNTIFS('ST | Drawing List'!$H:$H,$B70,INDEX('ST | Drawing List'!$K:$AT,,MATCH('[13]Design Fee'!GT$8,'ST | Drawing List'!$K$1:$AT$1,0)),1)</f>
        <v>0</v>
      </c>
      <c r="GU70" s="238">
        <f>COUNTIFS('ST | Drawing List'!$H:$H,$B70,INDEX('ST | Drawing List'!$K:$AT,,MATCH('[13]Design Fee'!GU$8,'ST | Drawing List'!$K$1:$AT$1,0)),1)</f>
        <v>0</v>
      </c>
      <c r="GV70" s="245"/>
      <c r="GW70" s="238">
        <f>COUNTIFS('ST | Drawing List'!$H:$H,$B70,INDEX('ST | Drawing List'!$K:$AT,,MATCH('[13]Design Fee'!GW$8,'ST | Drawing List'!$K$1:$AT$1,0)),1)</f>
        <v>0</v>
      </c>
      <c r="GX70" s="238">
        <f>COUNTIFS('ST | Drawing List'!$H:$H,$B70,INDEX('ST | Drawing List'!$K:$AT,,MATCH('[13]Design Fee'!GX$8,'ST | Drawing List'!$K$1:$AT$1,0)),1)</f>
        <v>0</v>
      </c>
      <c r="GY70" s="238">
        <f>COUNTIFS('ST | Drawing List'!$H:$H,$B70,INDEX('ST | Drawing List'!$K:$AT,,MATCH('[13]Design Fee'!GY$8,'ST | Drawing List'!$K$1:$AT$1,0)),1)</f>
        <v>0</v>
      </c>
      <c r="GZ70" s="238">
        <f>COUNTIFS('ST | Drawing List'!$H:$H,$B70,INDEX('ST | Drawing List'!$K:$AT,,MATCH('[13]Design Fee'!GZ$8,'ST | Drawing List'!$K$1:$AT$1,0)),1)</f>
        <v>0</v>
      </c>
      <c r="HA70" s="238">
        <f>COUNTIFS('ST | Drawing List'!$H:$H,$B70,INDEX('ST | Drawing List'!$K:$AT,,MATCH('[13]Design Fee'!HA$8,'ST | Drawing List'!$K$1:$AT$1,0)),1)</f>
        <v>0</v>
      </c>
      <c r="HB70" s="245"/>
      <c r="HC70" s="365"/>
      <c r="HD70" s="366">
        <f t="shared" ref="HD70:HD73" si="992">IFERROR(IF(AND((HP70+HQ70)=100%,HP70&lt;1),$EQ70,0),0)</f>
        <v>0</v>
      </c>
      <c r="HE70" s="366">
        <f t="shared" ref="HE70:HE73" si="993">IFERROR(IF(AND((HU70+HW70)=HT70,HC70=0),$EQ70,0),0)</f>
        <v>0</v>
      </c>
      <c r="HF70" s="366">
        <f t="shared" ref="HF70:HF73" si="994">IFERROR(IF(AND((HU70+HW70+HX70)=HT70,HC70=0,HE70=0),$EQ70,0),0)</f>
        <v>0</v>
      </c>
      <c r="HG70" s="366">
        <f t="shared" ref="HG70:HG73" si="995">IFERROR(IF(AND((HU70+HW70+HX70+HY70)=HT70,HC70=0,HE70=0,HF70=0),$EQ70,0),0)</f>
        <v>0</v>
      </c>
      <c r="HH70" s="366">
        <f t="shared" ref="HH70:HH73" si="996">IFERROR(IF(AND((HU70+HW70+HX70+HY70+HZ70)=HT70,HC70=0,HE70=0,HF70=0,HG70=0),$EQ70,0),0)</f>
        <v>0</v>
      </c>
      <c r="HI70" s="291"/>
      <c r="HJ70" s="366">
        <f t="shared" ref="HJ70:HJ73" si="997">IFERROR(IF(AND((HP70+HR70)=100%,HP70&lt;1),$EQ70,0),0)</f>
        <v>0</v>
      </c>
      <c r="HK70" s="366">
        <f t="shared" ref="HK70:HK73" si="998">IFERROR(IF(AND((HU70+IC70)=HT70,HC70=0),$EQ70,0),0)</f>
        <v>0</v>
      </c>
      <c r="HL70" s="366">
        <f t="shared" ref="HL70:HL73" si="999">IFERROR(IF(AND((HU70+IC70+ID70)=HT70,HC70=0,HK70=0),$EQ70,0),0)</f>
        <v>0</v>
      </c>
      <c r="HM70" s="366">
        <f t="shared" ref="HM70:HM73" si="1000">IFERROR(IF(AND((HU70+IC70+ID70+IE70)=HT70,HC70=0,HK70=0,HL70=0),$EQ70,0),0)</f>
        <v>0</v>
      </c>
      <c r="HN70" s="366">
        <f t="shared" ref="HN70:HN73" si="1001">IFERROR(IF(AND((HU70+IC70+IF70+ID70+IE70)=HT70,HC70=0,HK70=0,HL70=0,HM70=0),$EQ70,0),0)</f>
        <v>0</v>
      </c>
      <c r="HO70" s="230"/>
      <c r="HP70" s="367">
        <f t="shared" ref="HP70:HP73" si="1002">IFERROR(HU70/HT70,0)</f>
        <v>0</v>
      </c>
      <c r="HQ70" s="367">
        <f t="shared" ref="HQ70:HQ73" si="1003">IFERROR(HV70/HT70,0)</f>
        <v>0</v>
      </c>
      <c r="HR70" s="367">
        <f>IFERROR(#REF!/HT70,0)</f>
        <v>0</v>
      </c>
      <c r="HS70" s="275"/>
      <c r="HT70" s="363">
        <f>COUNTIF('ST | Drawing List'!$H:$H,$B70)</f>
        <v>3</v>
      </c>
      <c r="HU70" s="238">
        <f>COUNTIFS('ST | Drawing List'!$H:$H,$B70,INDEX('ST | Drawing List'!$A:$AT,,MATCH('[13]Design Fee'!HU$8,'ST | Drawing List'!$A$1:$AT$1,0)),1)</f>
        <v>0</v>
      </c>
      <c r="HV70" s="238">
        <f>COUNTIFS('ST | Drawing List'!$H:$H,$B70,INDEX('ST | Drawing List'!$K:$AT,,MATCH('[13]Design Fee'!HV$8,'ST | Drawing List'!$K$1:$AT$1,0)),1)</f>
        <v>0</v>
      </c>
      <c r="HW70" s="238">
        <f>COUNTIFS('ST | Drawing List'!$H:$H,$B70,INDEX('ST | Drawing List'!$K:$AT,,MATCH('[13]Design Fee'!HW$8,'ST | Drawing List'!$K$1:$AT$1,0)),1)</f>
        <v>0</v>
      </c>
      <c r="HX70" s="238">
        <f>COUNTIFS('ST | Drawing List'!$H:$H,$B70,INDEX('ST | Drawing List'!$K:$AT,,MATCH('[13]Design Fee'!HX$8,'ST | Drawing List'!$K$1:$AT$1,0)),1)</f>
        <v>0</v>
      </c>
      <c r="HY70" s="238">
        <f>COUNTIFS('ST | Drawing List'!$H:$H,$B70,INDEX('ST | Drawing List'!$K:$AT,,MATCH('[13]Design Fee'!HY$8,'ST | Drawing List'!$K$1:$AT$1,0)),1)</f>
        <v>0</v>
      </c>
      <c r="HZ70" s="238">
        <f>COUNTIFS('ST | Drawing List'!$H:$H,$B70,INDEX('ST | Drawing List'!$K:$AT,,MATCH('[13]Design Fee'!HZ$8,'ST | Drawing List'!$K$1:$AT$1,0)),1)</f>
        <v>0</v>
      </c>
      <c r="IA70" s="245"/>
      <c r="IB70" s="238">
        <f>COUNTIFS('ST | Drawing List'!$H:$H,$B70,INDEX('ST | Drawing List'!$K:$AT,,MATCH('[13]Design Fee'!IB$8,'ST | Drawing List'!$K$1:$AT$1,0)),1)</f>
        <v>0</v>
      </c>
      <c r="IC70" s="238">
        <f>COUNTIFS('ST | Drawing List'!$H:$H,$B70,INDEX('ST | Drawing List'!$K:$AT,,MATCH('[13]Design Fee'!IC$8,'ST | Drawing List'!$K$1:$AT$1,0)),1)</f>
        <v>0</v>
      </c>
      <c r="ID70" s="238">
        <f>COUNTIFS('ST | Drawing List'!$H:$H,$B70,INDEX('ST | Drawing List'!$K:$AT,,MATCH('[13]Design Fee'!ID$8,'ST | Drawing List'!$K$1:$AT$1,0)),1)</f>
        <v>0</v>
      </c>
      <c r="IE70" s="238">
        <f>COUNTIFS('ST | Drawing List'!$H:$H,$B70,INDEX('ST | Drawing List'!$K:$AT,,MATCH('[13]Design Fee'!IE$8,'ST | Drawing List'!$K$1:$AT$1,0)),1)</f>
        <v>0</v>
      </c>
      <c r="IF70" s="238">
        <f>COUNTIFS('ST | Drawing List'!$H:$H,$B70,INDEX('ST | Drawing List'!$K:$AT,,MATCH('[13]Design Fee'!IF$8,'ST | Drawing List'!$K$1:$AT$1,0)),1)</f>
        <v>0</v>
      </c>
      <c r="IG70" s="245"/>
      <c r="IH70" s="245"/>
      <c r="II70" s="279">
        <v>0.1</v>
      </c>
      <c r="IJ70" s="269"/>
      <c r="IK70" s="302">
        <f t="shared" ref="IK70:IK73" si="1004">$IK$68/$II$68*II70</f>
        <v>1.1032E-2</v>
      </c>
      <c r="IL70" s="302">
        <f t="shared" si="868"/>
        <v>0</v>
      </c>
      <c r="IM70" s="303">
        <f>IFERROR(IF(IZ70=100%,$IK70,0),0)</f>
        <v>0</v>
      </c>
      <c r="IN70" s="304">
        <f>IFERROR(IF(AND((IZ70+JA70)=100%,IZ70&lt;1),$IK70,0),0)</f>
        <v>1.1032E-2</v>
      </c>
      <c r="IO70" s="304">
        <f>IFERROR(IF(AND((JE70+JG70)=JD70,IM70=0),$IK70,0),0)</f>
        <v>0</v>
      </c>
      <c r="IP70" s="304">
        <f>IFERROR(IF(AND((JE70+JG70+JH70)=JD70,IM70=0,IO70=0),$IK70,0),0)</f>
        <v>0</v>
      </c>
      <c r="IQ70" s="304">
        <f>IFERROR(IF(AND((JE70+JG70+JH70+JI70)=JD70,IM70=0,IO70=0,IP70=0),$IK70,0),0)</f>
        <v>1.1032E-2</v>
      </c>
      <c r="IR70" s="304">
        <f>IFERROR(IF(AND((JE70+JG70+JH70+JI70+JJ70)=JD70,IM70=0,IO70=0,IP70=0,IQ70=0),$IK70,0),0)</f>
        <v>0</v>
      </c>
      <c r="IS70" s="305"/>
      <c r="IT70" s="304">
        <f>IFERROR(IF(AND((IZ70+JB70)=100%,IZ70&lt;1),$IK70,0),0)</f>
        <v>0</v>
      </c>
      <c r="IU70" s="304">
        <f>IFERROR(IF(AND((JE70+JM70)=JD70,IM70=0),$IK70,0),0)</f>
        <v>0</v>
      </c>
      <c r="IV70" s="304">
        <f>IFERROR(IF(AND((JE70+JM70+JN70)=JD70,IM70=0,IU70=0),$IK70,0),0)</f>
        <v>0</v>
      </c>
      <c r="IW70" s="304">
        <f>IFERROR(IF(AND((JE70+JM70+JN70+JO70)=JD70,IM70=0,IU70=0,IV70=0),$IK70,0),0)</f>
        <v>0</v>
      </c>
      <c r="IX70" s="304">
        <f>IFERROR(IF(AND((JE70+JM70+JP70+JN70+JO70)=JD70,IM70=0,IU70=0,IV70=0,IW70=0),$IK70,0),0)</f>
        <v>0</v>
      </c>
      <c r="IY70" s="230"/>
      <c r="IZ70" s="367">
        <f t="shared" si="946"/>
        <v>0</v>
      </c>
      <c r="JA70" s="367">
        <f t="shared" si="947"/>
        <v>1</v>
      </c>
      <c r="JB70" s="367">
        <f t="shared" si="948"/>
        <v>0</v>
      </c>
      <c r="JC70" s="275"/>
      <c r="JD70" s="363">
        <f>COUNTIF('MEP | Drawing List'!$H:$H,$B70)</f>
        <v>1</v>
      </c>
      <c r="JE70" s="238">
        <f>COUNTIFS('MEP | Drawing List'!$H:$H,$B70,INDEX('MEP | Drawing List'!$A:$AU,,MATCH('[13]Design Fee'!JE$8,'MEP | Drawing List'!$A$1:$AU$1,0)),1)</f>
        <v>0</v>
      </c>
      <c r="JF70" s="238">
        <f>COUNTIFS('MEP | Drawing List'!$H:$H,$B70,INDEX('MEP | Drawing List'!$K:$AU,,MATCH('[13]Design Fee'!JF$8,'MEP | Drawing List'!$K$1:$AU$1,0)),1)</f>
        <v>1</v>
      </c>
      <c r="JG70" s="238">
        <f>COUNTIFS('MEP | Drawing List'!$H:$H,$B70,INDEX('MEP | Drawing List'!$K:$AU,,MATCH('[13]Design Fee'!JG$8,'MEP | Drawing List'!$K$1:$AU$1,0)),1)</f>
        <v>0</v>
      </c>
      <c r="JH70" s="238">
        <f>COUNTIFS('MEP | Drawing List'!$H:$H,$B70,INDEX('MEP | Drawing List'!$K:$AU,,MATCH('[13]Design Fee'!JH$8,'MEP | Drawing List'!$K$1:$AU$1,0)),1)</f>
        <v>0</v>
      </c>
      <c r="JI70" s="238">
        <f>COUNTIFS('MEP | Drawing List'!$H:$H,$B70,INDEX('MEP | Drawing List'!$K:$AU,,MATCH('[13]Design Fee'!JI$8,'MEP | Drawing List'!$K$1:$AU$1,0)),1)</f>
        <v>1</v>
      </c>
      <c r="JJ70" s="238">
        <f>COUNTIFS('MEP | Drawing List'!$H:$H,$B70,INDEX('MEP | Drawing List'!$K:$AU,,MATCH('[13]Design Fee'!JJ$8,'MEP | Drawing List'!$K$1:$AU$1,0)),1)</f>
        <v>0</v>
      </c>
      <c r="JK70" s="245"/>
      <c r="JL70" s="238">
        <f>COUNTIFS('MEP | Drawing List'!$H:$H,$B70,INDEX('MEP | Drawing List'!$K:$AU,,MATCH('[13]Design Fee'!JL$8,'MEP | Drawing List'!$K$1:$AU$1,0)),1)</f>
        <v>0</v>
      </c>
      <c r="JM70" s="238">
        <f>COUNTIFS('MEP | Drawing List'!$H:$H,$B70,INDEX('MEP | Drawing List'!$K:$AU,,MATCH('[13]Design Fee'!JM$8,'MEP | Drawing List'!$K$1:$AU$1,0)),1)</f>
        <v>0</v>
      </c>
      <c r="JN70" s="238">
        <f>COUNTIFS('MEP | Drawing List'!$H:$H,$B70,INDEX('MEP | Drawing List'!$K:$AU,,MATCH('[13]Design Fee'!JN$8,'MEP | Drawing List'!$K$1:$AU$1,0)),1)</f>
        <v>0</v>
      </c>
      <c r="JO70" s="238">
        <f>COUNTIFS('MEP | Drawing List'!$H:$H,$B70,INDEX('MEP | Drawing List'!$K:$AU,,MATCH('[13]Design Fee'!JO$8,'MEP | Drawing List'!$K$1:$AU$1,0)),1)</f>
        <v>0</v>
      </c>
      <c r="JP70" s="238">
        <f>COUNTIFS('MEP | Drawing List'!$H:$H,$B70,INDEX('MEP | Drawing List'!$K:$AU,,MATCH('[13]Design Fee'!JP$8,'MEP | Drawing List'!$K$1:$AU$1,0)),1)</f>
        <v>0</v>
      </c>
      <c r="JQ70" s="254"/>
      <c r="JR70" s="303"/>
      <c r="JS70" s="304">
        <f>IFERROR(IF(AND((KE70+KF70)=100%,KE70&lt;1),$IK70,0),0)</f>
        <v>0</v>
      </c>
      <c r="JT70" s="304">
        <f>IFERROR(IF(AND((KJ70+KL70)=KI70,JR70=0),$IK70,0),0)</f>
        <v>0</v>
      </c>
      <c r="JU70" s="304">
        <f>IFERROR(IF(AND((KJ70+KL70+KM70)=KI70,JR70=0,JT70=0),$IK70,0),0)</f>
        <v>0</v>
      </c>
      <c r="JV70" s="304">
        <f>IFERROR(IF(AND((KJ70+KL70+KM70+KN70)=KI70,JR70=0,JT70=0,JU70=0),$IK70,0),0)</f>
        <v>0</v>
      </c>
      <c r="JW70" s="304">
        <f>IFERROR(IF(AND((KJ70+KL70+KM70+KN70+KO70)=KI70,JR70=0,JT70=0,JU70=0,JV70=0),$IK70,0),0)</f>
        <v>0</v>
      </c>
      <c r="JX70" s="305"/>
      <c r="JY70" s="304">
        <f>IFERROR(IF(AND((KE70+KG70)=100%,KE70&lt;1),$IK70,0),0)</f>
        <v>0</v>
      </c>
      <c r="JZ70" s="304">
        <f>IFERROR(IF(AND((KJ70+KR70)=KI70,JR70=0),$IK70,0),0)</f>
        <v>0</v>
      </c>
      <c r="KA70" s="304">
        <f>IFERROR(IF(AND((KJ70+KR70+KS70)=KI70,JR70=0,JZ70=0),$IK70,0),0)</f>
        <v>0</v>
      </c>
      <c r="KB70" s="304">
        <f>IFERROR(IF(AND((KJ70+KR70+KS70+KT70)=KI70,JR70=0,JZ70=0,KA70=0),$IK70,0),0)</f>
        <v>0</v>
      </c>
      <c r="KC70" s="304">
        <f>IFERROR(IF(AND((KJ70+KR70+KU70+KS70+KT70)=KI70,JR70=0,JZ70=0,KA70=0,KB70=0),$IK70,0),0)</f>
        <v>0</v>
      </c>
      <c r="KD70" s="230"/>
      <c r="KE70" s="367">
        <f t="shared" si="949"/>
        <v>0</v>
      </c>
      <c r="KF70" s="367">
        <f t="shared" si="950"/>
        <v>0</v>
      </c>
      <c r="KG70" s="367">
        <f>IFERROR(#REF!/KI70,0)</f>
        <v>0</v>
      </c>
      <c r="KH70" s="275"/>
      <c r="KI70" s="363">
        <f>COUNTIF('MEP | Drawing List'!$H:$H,$B70)</f>
        <v>1</v>
      </c>
      <c r="KJ70" s="238">
        <f>COUNTIFS('MEP | Drawing List'!$H:$H,$B70,INDEX('MEP | Drawing List'!$A:$AU,,MATCH('[13]Design Fee'!KJ$8,'MEP | Drawing List'!$A$1:$AU$1,0)),1)</f>
        <v>0</v>
      </c>
      <c r="KK70" s="238">
        <f>COUNTIFS('MEP | Drawing List'!$H:$H,$B70,INDEX('MEP | Drawing List'!$K:$AU,,MATCH('[13]Design Fee'!KK$8,'MEP | Drawing List'!$K$1:$AU$1,0)),1)</f>
        <v>0</v>
      </c>
      <c r="KL70" s="238">
        <f>COUNTIFS('MEP | Drawing List'!$H:$H,$B70,INDEX('MEP | Drawing List'!$K:$AU,,MATCH('[13]Design Fee'!KL$8,'MEP | Drawing List'!$K$1:$AU$1,0)),1)</f>
        <v>0</v>
      </c>
      <c r="KM70" s="238">
        <f>COUNTIFS('MEP | Drawing List'!$H:$H,$B70,INDEX('MEP | Drawing List'!$K:$AU,,MATCH('[13]Design Fee'!KM$8,'MEP | Drawing List'!$K$1:$AU$1,0)),1)</f>
        <v>0</v>
      </c>
      <c r="KN70" s="238">
        <f>COUNTIFS('MEP | Drawing List'!$H:$H,$B70,INDEX('MEP | Drawing List'!$K:$AU,,MATCH('[13]Design Fee'!KN$8,'MEP | Drawing List'!$K$1:$AU$1,0)),1)</f>
        <v>0</v>
      </c>
      <c r="KO70" s="238">
        <f>COUNTIFS('MEP | Drawing List'!$H:$H,$B70,INDEX('MEP | Drawing List'!$K:$AU,,MATCH('[13]Design Fee'!KO$8,'MEP | Drawing List'!$K$1:$AU$1,0)),1)</f>
        <v>0</v>
      </c>
      <c r="KP70" s="245"/>
      <c r="KQ70" s="238">
        <f>COUNTIFS('MEP | Drawing List'!$H:$H,$B70,INDEX('MEP | Drawing List'!$K:$AU,,MATCH('[13]Design Fee'!KQ$8,'MEP | Drawing List'!$K$1:$AU$1,0)),1)</f>
        <v>0</v>
      </c>
      <c r="KR70" s="238">
        <f>COUNTIFS('MEP | Drawing List'!$H:$H,$B70,INDEX('MEP | Drawing List'!$K:$AU,,MATCH('[13]Design Fee'!KR$8,'MEP | Drawing List'!$K$1:$AU$1,0)),1)</f>
        <v>0</v>
      </c>
      <c r="KS70" s="238">
        <f>COUNTIFS('MEP | Drawing List'!$H:$H,$B70,INDEX('MEP | Drawing List'!$K:$AU,,MATCH('[13]Design Fee'!KS$8,'MEP | Drawing List'!$K$1:$AU$1,0)),1)</f>
        <v>0</v>
      </c>
      <c r="KT70" s="238">
        <f>COUNTIFS('MEP | Drawing List'!$H:$H,$B70,INDEX('MEP | Drawing List'!$K:$AU,,MATCH('[13]Design Fee'!KT$8,'MEP | Drawing List'!$K$1:$AU$1,0)),1)</f>
        <v>0</v>
      </c>
      <c r="KU70" s="238">
        <f>COUNTIFS('MEP | Drawing List'!$H:$H,$B70,INDEX('MEP | Drawing List'!$K:$AU,,MATCH('[13]Design Fee'!KU$8,'MEP | Drawing List'!$K$1:$AU$1,0)),1)</f>
        <v>0</v>
      </c>
      <c r="KV70" s="245"/>
      <c r="KW70" s="303"/>
      <c r="KX70" s="304">
        <f>IFERROR(IF(AND((LJ70+LK70)=100%,LJ70&lt;1),$IK70,0),0)</f>
        <v>0</v>
      </c>
      <c r="KY70" s="304">
        <f>IFERROR(IF(AND((LO70+LQ70)=LN70,KW70=0),$IK70,0),0)</f>
        <v>0</v>
      </c>
      <c r="KZ70" s="304">
        <f>IFERROR(IF(AND((LO70+LQ70+LR70)=LN70,KW70=0,KY70=0),$IK70,0),0)</f>
        <v>0</v>
      </c>
      <c r="LA70" s="304">
        <f>IFERROR(IF(AND((LO70+LQ70+LR70+LS70)=LN70,KW70=0,KY70=0,KZ70=0),$IK70,0),0)</f>
        <v>0</v>
      </c>
      <c r="LB70" s="304">
        <f>IFERROR(IF(AND((LO70+LQ70+LR70+LS70+LT70)=LN70,KW70=0,KY70=0,KZ70=0,LA70=0),$IK70,0),0)</f>
        <v>0</v>
      </c>
      <c r="LC70" s="305"/>
      <c r="LD70" s="304">
        <f>IFERROR(IF(AND((LJ70+LL70)=100%,LJ70&lt;1),$IK70,0),0)</f>
        <v>0</v>
      </c>
      <c r="LE70" s="304">
        <f>IFERROR(IF(AND((LO70+LW70)=LN70,KW70=0),$IK70,0),0)</f>
        <v>0</v>
      </c>
      <c r="LF70" s="304">
        <f>IFERROR(IF(AND((LO70+LW70+LX70)=LN70,KW70=0,LE70=0),$IK70,0),0)</f>
        <v>0</v>
      </c>
      <c r="LG70" s="304">
        <f>IFERROR(IF(AND((LO70+LW70+LX70+LY70)=LN70,KW70=0,LE70=0,LF70=0),$IK70,0),0)</f>
        <v>0</v>
      </c>
      <c r="LH70" s="304">
        <f>IFERROR(IF(AND((LO70+LW70+LZ70+LX70+LY70)=LN70,KW70=0,LE70=0,LF70=0,LG70=0),$IK70,0),0)</f>
        <v>0</v>
      </c>
      <c r="LI70" s="230"/>
      <c r="LJ70" s="367">
        <f t="shared" si="951"/>
        <v>0</v>
      </c>
      <c r="LK70" s="367">
        <f t="shared" si="952"/>
        <v>0</v>
      </c>
      <c r="LL70" s="367">
        <f>IFERROR(#REF!/LN70,0)</f>
        <v>0</v>
      </c>
      <c r="LM70" s="275"/>
      <c r="LN70" s="363">
        <f>COUNTIF('MEP | Drawing List'!$H:$H,$B70)</f>
        <v>1</v>
      </c>
      <c r="LO70" s="238">
        <f>COUNTIFS('MEP | Drawing List'!$H:$H,$B70,INDEX('MEP | Drawing List'!$A:$AU,,MATCH('[13]Design Fee'!LO$8,'MEP | Drawing List'!$A$1:$AU$1,0)),1)</f>
        <v>0</v>
      </c>
      <c r="LP70" s="238">
        <f>COUNTIFS('MEP | Drawing List'!$H:$H,$B70,INDEX('MEP | Drawing List'!$K:$AU,,MATCH('[13]Design Fee'!LP$8,'MEP | Drawing List'!$K$1:$AU$1,0)),1)</f>
        <v>0</v>
      </c>
      <c r="LQ70" s="238">
        <f>COUNTIFS('MEP | Drawing List'!$H:$H,$B70,INDEX('MEP | Drawing List'!$K:$AU,,MATCH('[13]Design Fee'!LQ$8,'MEP | Drawing List'!$K$1:$AU$1,0)),1)</f>
        <v>0</v>
      </c>
      <c r="LR70" s="238">
        <f>COUNTIFS('MEP | Drawing List'!$H:$H,$B70,INDEX('MEP | Drawing List'!$K:$AU,,MATCH('[13]Design Fee'!LR$8,'MEP | Drawing List'!$K$1:$AU$1,0)),1)</f>
        <v>0</v>
      </c>
      <c r="LS70" s="238">
        <f>COUNTIFS('MEP | Drawing List'!$H:$H,$B70,INDEX('MEP | Drawing List'!$K:$AU,,MATCH('[13]Design Fee'!LS$8,'MEP | Drawing List'!$K$1:$AU$1,0)),1)</f>
        <v>0</v>
      </c>
      <c r="LT70" s="238">
        <f>COUNTIFS('MEP | Drawing List'!$H:$H,$B70,INDEX('MEP | Drawing List'!$K:$AU,,MATCH('[13]Design Fee'!LT$8,'MEP | Drawing List'!$K$1:$AU$1,0)),1)</f>
        <v>0</v>
      </c>
      <c r="LU70" s="245"/>
      <c r="LV70" s="238">
        <f>COUNTIFS('MEP | Drawing List'!$H:$H,$B70,INDEX('MEP | Drawing List'!$K:$AU,,MATCH('[13]Design Fee'!LV$8,'MEP | Drawing List'!$K$1:$AU$1,0)),1)</f>
        <v>0</v>
      </c>
      <c r="LW70" s="238">
        <f>COUNTIFS('MEP | Drawing List'!$H:$H,$B70,INDEX('MEP | Drawing List'!$K:$AU,,MATCH('[13]Design Fee'!LW$8,'MEP | Drawing List'!$K$1:$AU$1,0)),1)</f>
        <v>0</v>
      </c>
      <c r="LX70" s="238">
        <f>COUNTIFS('MEP | Drawing List'!$H:$H,$B70,INDEX('MEP | Drawing List'!$K:$AU,,MATCH('[13]Design Fee'!LX$8,'MEP | Drawing List'!$K$1:$AU$1,0)),1)</f>
        <v>0</v>
      </c>
      <c r="LY70" s="238">
        <f>COUNTIFS('MEP | Drawing List'!$H:$H,$B70,INDEX('MEP | Drawing List'!$K:$AU,,MATCH('[13]Design Fee'!LY$8,'MEP | Drawing List'!$K$1:$AU$1,0)),1)</f>
        <v>0</v>
      </c>
      <c r="LZ70" s="238">
        <f>COUNTIFS('MEP | Drawing List'!$H:$H,$B70,INDEX('MEP | Drawing List'!$K:$AU,,MATCH('[13]Design Fee'!LZ$8,'MEP | Drawing List'!$K$1:$AU$1,0)),1)</f>
        <v>0</v>
      </c>
      <c r="MA70" s="245"/>
      <c r="MB70" s="245"/>
      <c r="MC70" s="286">
        <v>0</v>
      </c>
      <c r="MD70" s="269"/>
      <c r="ME70" s="302"/>
      <c r="MF70" s="302">
        <f t="shared" si="878"/>
        <v>0</v>
      </c>
      <c r="MG70" s="303">
        <f>IFERROR(IF(MT70=100%,$ME70,0),0)</f>
        <v>0</v>
      </c>
      <c r="MH70" s="304">
        <f>IFERROR(IF(AND((MT70+MU70)=100%,MT70&lt;1),$ME70,0),0)</f>
        <v>0</v>
      </c>
      <c r="MI70" s="304">
        <f>IFERROR(IF(AND((MY70+NA70)=MX70,MG70=0),$ME70,0),0)</f>
        <v>0</v>
      </c>
      <c r="MJ70" s="304">
        <f>IFERROR(IF(AND((MY70+NA70+NB70)=MX70,MG70=0,MI70=0),$ME70,0),0)</f>
        <v>0</v>
      </c>
      <c r="MK70" s="304">
        <f>IFERROR(IF(AND((MY70+NA70+NB70+NC70)=MX70,MG70=0,MI70=0,MJ70=0),$ME70,0),0)</f>
        <v>0</v>
      </c>
      <c r="ML70" s="304">
        <f>IFERROR(IF(AND((MY70+NA70+NB70+NC70+ND70)=MX70,MG70=0,MI70=0,MJ70=0,MK70=0),$ME70,0),0)</f>
        <v>0</v>
      </c>
      <c r="MM70" s="305"/>
      <c r="MN70" s="304">
        <f>IFERROR(IF(AND((MT70+MV70)=100%,MT70&lt;1),$ME70,0),0)</f>
        <v>0</v>
      </c>
      <c r="MO70" s="304">
        <f>IFERROR(IF(AND((MY70+NG70)=MX70,MG70=0),$ME70,0),0)</f>
        <v>0</v>
      </c>
      <c r="MP70" s="304">
        <f>IFERROR(IF(AND((MY70+NG70+NH70)=MX70,MG70=0,MO70=0),$ME70,0),0)</f>
        <v>0</v>
      </c>
      <c r="MQ70" s="304">
        <f>IFERROR(IF(AND((MY70+NG70+NH70+NI70)=MX70,MG70=0,MO70=0,MP70=0),$ME70,0),0)</f>
        <v>0</v>
      </c>
      <c r="MR70" s="304">
        <f>IFERROR(IF(AND((MY70+NG70+NJ70+NH70+NI70)=MX70,MG70=0,MO70=0,MP70=0,MQ70=0),$ME70,0),0)</f>
        <v>0</v>
      </c>
      <c r="MS70" s="230"/>
      <c r="MT70" s="367">
        <f t="shared" si="953"/>
        <v>0</v>
      </c>
      <c r="MU70" s="367">
        <f t="shared" si="954"/>
        <v>0</v>
      </c>
      <c r="MV70" s="367">
        <f t="shared" si="955"/>
        <v>0</v>
      </c>
      <c r="MW70" s="275"/>
      <c r="MX70" s="363">
        <f>COUNTIF('LS | Drawing List'!$H:$H,$B70)</f>
        <v>0</v>
      </c>
      <c r="MY70" s="238">
        <f>COUNTIFS('LS | Drawing List'!$H:$H,$B70,INDEX('LS | Drawing List'!$A:$AT,,MATCH('Design Fee'!MY$8,'LS | Drawing List'!$A$1:$AT$1,0)),1)</f>
        <v>0</v>
      </c>
      <c r="MZ70" s="238">
        <f>COUNTIFS('LS | Drawing List'!$H:$H,$B70,INDEX('LS | Drawing List'!$K:$AT,,MATCH('Design Fee'!MZ$8,'LS | Drawing List'!$K$1:$AT$1,0)),1)</f>
        <v>0</v>
      </c>
      <c r="NA70" s="238">
        <f>COUNTIFS('LS | Drawing List'!$H:$H,$B70,INDEX('LS | Drawing List'!$K:$AT,,MATCH('Design Fee'!NA$8,'LS | Drawing List'!$K$1:$AT$1,0)),1)</f>
        <v>0</v>
      </c>
      <c r="NB70" s="238">
        <f>COUNTIFS('LS | Drawing List'!$H:$H,$B70,INDEX('LS | Drawing List'!$K:$AT,,MATCH('Design Fee'!NB$8,'LS | Drawing List'!$K$1:$AT$1,0)),1)</f>
        <v>0</v>
      </c>
      <c r="NC70" s="238">
        <f>COUNTIFS('LS | Drawing List'!$H:$H,$B70,INDEX('LS | Drawing List'!$K:$AT,,MATCH('Design Fee'!NC$8,'LS | Drawing List'!$K$1:$AT$1,0)),1)</f>
        <v>0</v>
      </c>
      <c r="ND70" s="238">
        <f>COUNTIFS('LS | Drawing List'!$H:$H,$B70,INDEX('LS | Drawing List'!$K:$AT,,MATCH('Design Fee'!ND$8,'LS | Drawing List'!$K$1:$AT$1,0)),1)</f>
        <v>0</v>
      </c>
      <c r="NE70" s="245"/>
      <c r="NF70" s="238">
        <f>COUNTIFS('LS | Drawing List'!$H:$H,$B70,INDEX('LS | Drawing List'!$K:$AT,,MATCH('Design Fee'!NF$8,'LS | Drawing List'!$K$1:$AT$1,0)),1)</f>
        <v>0</v>
      </c>
      <c r="NG70" s="238">
        <f>COUNTIFS('LS | Drawing List'!$H:$H,$B70,INDEX('LS | Drawing List'!$K:$AT,,MATCH('Design Fee'!NG$8,'LS | Drawing List'!$K$1:$AT$1,0)),1)</f>
        <v>0</v>
      </c>
      <c r="NH70" s="238">
        <f>COUNTIFS('LS | Drawing List'!$H:$H,$B70,INDEX('LS | Drawing List'!$K:$AT,,MATCH('Design Fee'!NH$8,'LS | Drawing List'!$K$1:$AT$1,0)),1)</f>
        <v>0</v>
      </c>
      <c r="NI70" s="238">
        <f>COUNTIFS('LS | Drawing List'!$H:$H,$B70,INDEX('LS | Drawing List'!$K:$AT,,MATCH('Design Fee'!NI$8,'LS | Drawing List'!$K$1:$AT$1,0)),1)</f>
        <v>0</v>
      </c>
      <c r="NJ70" s="238">
        <f>COUNTIFS('LS | Drawing List'!$H:$H,$B70,INDEX('LS | Drawing List'!$K:$AT,,MATCH('Design Fee'!NJ$8,'LS | Drawing List'!$K$1:$AT$1,0)),1)</f>
        <v>0</v>
      </c>
      <c r="NK70" s="254"/>
      <c r="NL70" s="303">
        <f>IFERROR(IF(NY70=100%,$ME70,0),0)</f>
        <v>0</v>
      </c>
      <c r="NM70" s="304">
        <f>IFERROR(IF(AND((NY70+NZ70)=100%,NY70&lt;1),$ME70,0),0)</f>
        <v>0</v>
      </c>
      <c r="NN70" s="304">
        <f>IFERROR(IF(AND((OD70+OF70)=OC70,NL70=0),$ME70,0),0)</f>
        <v>0</v>
      </c>
      <c r="NO70" s="304">
        <f>IFERROR(IF(AND((OD70+OF70+OG70)=OC70,NL70=0,NN70=0),$ME70,0),0)</f>
        <v>0</v>
      </c>
      <c r="NP70" s="304">
        <f>IFERROR(IF(AND((OD70+OF70+OG70+OH70)=OC70,NL70=0,NN70=0,NO70=0),$ME70,0),0)</f>
        <v>0</v>
      </c>
      <c r="NQ70" s="304">
        <f>IFERROR(IF(AND((OD70+OF70+OG70+OH70+OI70)=OC70,NL70=0,NN70=0,NO70=0,NP70=0),$ME70,0),0)</f>
        <v>0</v>
      </c>
      <c r="NR70" s="305"/>
      <c r="NS70" s="304">
        <f>IFERROR(IF(AND((NY70+OA70)=100%,NY70&lt;1),$ME70,0),0)</f>
        <v>0</v>
      </c>
      <c r="NT70" s="304">
        <f>IFERROR(IF(AND((OD70+OL70)=OC70,NL70=0),$ME70,0),0)</f>
        <v>0</v>
      </c>
      <c r="NU70" s="304">
        <f>IFERROR(IF(AND((OD70+OL70+OM70)=OC70,NL70=0,NT70=0),$ME70,0),0)</f>
        <v>0</v>
      </c>
      <c r="NV70" s="304">
        <f>IFERROR(IF(AND((OD70+OL70+OM70+ON70)=OC70,NL70=0,NT70=0,NU70=0),$ME70,0),0)</f>
        <v>0</v>
      </c>
      <c r="NW70" s="304">
        <f>IFERROR(IF(AND((OD70+OL70+OO70+OM70+ON70)=OC70,NL70=0,NT70=0,NU70=0,NV70=0),$ME70,0),0)</f>
        <v>0</v>
      </c>
      <c r="NX70" s="230"/>
      <c r="NY70" s="367">
        <f t="shared" si="956"/>
        <v>0</v>
      </c>
      <c r="NZ70" s="367">
        <f t="shared" si="957"/>
        <v>0</v>
      </c>
      <c r="OA70" s="367">
        <f>IFERROR(#REF!/OC70,0)</f>
        <v>0</v>
      </c>
      <c r="OB70" s="275"/>
      <c r="OC70" s="363">
        <f>COUNTIF('LS | Drawing List'!$H:$H,$B70)</f>
        <v>0</v>
      </c>
      <c r="OD70" s="238">
        <f>COUNTIFS('LS | Drawing List'!$H:$H,$B70,INDEX('LS | Drawing List'!$A:$AT,,MATCH('Design Fee'!OD$8,'LS | Drawing List'!$A$1:$AT$1,0)),1)</f>
        <v>0</v>
      </c>
      <c r="OE70" s="238">
        <f>COUNTIFS('LS | Drawing List'!$H:$H,$B70,INDEX('LS | Drawing List'!$K:$AT,,MATCH('Design Fee'!OE$8,'LS | Drawing List'!$K$1:$AT$1,0)),1)</f>
        <v>0</v>
      </c>
      <c r="OF70" s="238">
        <f>COUNTIFS('LS | Drawing List'!$H:$H,$B70,INDEX('LS | Drawing List'!$K:$AT,,MATCH('Design Fee'!OF$8,'LS | Drawing List'!$K$1:$AT$1,0)),1)</f>
        <v>0</v>
      </c>
      <c r="OG70" s="238">
        <f>COUNTIFS('LS | Drawing List'!$H:$H,$B70,INDEX('LS | Drawing List'!$K:$AT,,MATCH('Design Fee'!OG$8,'LS | Drawing List'!$K$1:$AT$1,0)),1)</f>
        <v>0</v>
      </c>
      <c r="OH70" s="238">
        <f>COUNTIFS('LS | Drawing List'!$H:$H,$B70,INDEX('LS | Drawing List'!$K:$AT,,MATCH('Design Fee'!OH$8,'LS | Drawing List'!$K$1:$AT$1,0)),1)</f>
        <v>0</v>
      </c>
      <c r="OI70" s="238">
        <f>COUNTIFS('LS | Drawing List'!$H:$H,$B70,INDEX('LS | Drawing List'!$K:$AT,,MATCH('Design Fee'!OI$8,'LS | Drawing List'!$K$1:$AT$1,0)),1)</f>
        <v>0</v>
      </c>
      <c r="OJ70" s="245"/>
      <c r="OK70" s="238">
        <f>COUNTIFS('LS | Drawing List'!$H:$H,$B70,INDEX('LS | Drawing List'!$K:$AT,,MATCH('Design Fee'!OK$8,'LS | Drawing List'!$K$1:$AT$1,0)),1)</f>
        <v>0</v>
      </c>
      <c r="OL70" s="238">
        <f>COUNTIFS('LS | Drawing List'!$H:$H,$B70,INDEX('LS | Drawing List'!$K:$AT,,MATCH('Design Fee'!OL$8,'LS | Drawing List'!$K$1:$AT$1,0)),1)</f>
        <v>0</v>
      </c>
      <c r="OM70" s="238">
        <f>COUNTIFS('LS | Drawing List'!$H:$H,$B70,INDEX('LS | Drawing List'!$K:$AT,,MATCH('Design Fee'!OM$8,'LS | Drawing List'!$K$1:$AT$1,0)),1)</f>
        <v>0</v>
      </c>
      <c r="ON70" s="238">
        <f>COUNTIFS('LS | Drawing List'!$H:$H,$B70,INDEX('LS | Drawing List'!$K:$AT,,MATCH('Design Fee'!ON$8,'LS | Drawing List'!$K$1:$AT$1,0)),1)</f>
        <v>0</v>
      </c>
      <c r="OO70" s="238">
        <f>COUNTIFS('LS | Drawing List'!$H:$H,$B70,INDEX('LS | Drawing List'!$K:$AT,,MATCH('Design Fee'!OO$8,'LS | Drawing List'!$K$1:$AT$1,0)),1)</f>
        <v>0</v>
      </c>
      <c r="OP70" s="245"/>
      <c r="OQ70" s="303">
        <f>IFERROR(IF(PD70=100%,$ME70,0),0)</f>
        <v>0</v>
      </c>
      <c r="OR70" s="304">
        <f>IFERROR(IF(AND((PD70+PE70)=100%,PD70&lt;1),$ME70,0),0)</f>
        <v>0</v>
      </c>
      <c r="OS70" s="304">
        <f>IFERROR(IF(AND((PI70+PK70)=PH70,OQ70=0),$ME70,0),0)</f>
        <v>0</v>
      </c>
      <c r="OT70" s="304">
        <f>IFERROR(IF(AND((PI70+PK70+PL70)=PH70,OQ70=0,OS70=0),$ME70,0),0)</f>
        <v>0</v>
      </c>
      <c r="OU70" s="304">
        <f>IFERROR(IF(AND((PI70+PK70+PL70+PM70)=PH70,OQ70=0,OS70=0,OT70=0),$ME70,0),0)</f>
        <v>0</v>
      </c>
      <c r="OV70" s="304">
        <f>IFERROR(IF(AND((PI70+PK70+PL70+PM70+PN70)=PH70,OQ70=0,OS70=0,OT70=0,OU70=0),$ME70,0),0)</f>
        <v>0</v>
      </c>
      <c r="OW70" s="305"/>
      <c r="OX70" s="304">
        <f>IFERROR(IF(AND((PD70+PF70)=100%,PD70&lt;1),$ME70,0),0)</f>
        <v>0</v>
      </c>
      <c r="OY70" s="304">
        <f>IFERROR(IF(AND((PI70+PQ70)=PH70,OQ70=0),$ME70,0),0)</f>
        <v>0</v>
      </c>
      <c r="OZ70" s="304">
        <f>IFERROR(IF(AND((PI70+PQ70+PR70)=PH70,OQ70=0,OY70=0),$ME70,0),0)</f>
        <v>0</v>
      </c>
      <c r="PA70" s="304">
        <f>IFERROR(IF(AND((PI70+PQ70+PR70+PS70)=PH70,OQ70=0,OY70=0,OZ70=0),$ME70,0),0)</f>
        <v>0</v>
      </c>
      <c r="PB70" s="304">
        <f>IFERROR(IF(AND((PI70+PQ70+PT70+PR70+PS70)=PH70,OQ70=0,OY70=0,OZ70=0,PA70=0),$ME70,0),0)</f>
        <v>0</v>
      </c>
      <c r="PC70" s="230"/>
      <c r="PD70" s="367">
        <f t="shared" si="958"/>
        <v>0</v>
      </c>
      <c r="PE70" s="367">
        <f t="shared" si="959"/>
        <v>0</v>
      </c>
      <c r="PF70" s="367">
        <f>IFERROR(#REF!/PH70,0)</f>
        <v>0</v>
      </c>
      <c r="PG70" s="275"/>
      <c r="PH70" s="363">
        <f>COUNTIF('LS | Drawing List'!$H:$H,$B70)</f>
        <v>0</v>
      </c>
      <c r="PI70" s="238">
        <f>COUNTIFS('LS | Drawing List'!$H:$H,$B70,INDEX('LS | Drawing List'!$A:$AT,,MATCH('Design Fee'!PI$8,'LS | Drawing List'!$A$1:$AT$1,0)),1)</f>
        <v>0</v>
      </c>
      <c r="PJ70" s="238">
        <f>COUNTIFS('LS | Drawing List'!$H:$H,$B70,INDEX('LS | Drawing List'!$K:$AT,,MATCH('Design Fee'!PJ$8,'LS | Drawing List'!$K$1:$AT$1,0)),1)</f>
        <v>0</v>
      </c>
      <c r="PK70" s="238">
        <f>COUNTIFS('LS | Drawing List'!$H:$H,$B70,INDEX('LS | Drawing List'!$K:$AT,,MATCH('Design Fee'!PK$8,'LS | Drawing List'!$K$1:$AT$1,0)),1)</f>
        <v>0</v>
      </c>
      <c r="PL70" s="238">
        <f>COUNTIFS('LS | Drawing List'!$H:$H,$B70,INDEX('LS | Drawing List'!$K:$AT,,MATCH('Design Fee'!PL$8,'LS | Drawing List'!$K$1:$AT$1,0)),1)</f>
        <v>0</v>
      </c>
      <c r="PM70" s="238">
        <f>COUNTIFS('LS | Drawing List'!$H:$H,$B70,INDEX('LS | Drawing List'!$K:$AT,,MATCH('Design Fee'!PM$8,'LS | Drawing List'!$K$1:$AT$1,0)),1)</f>
        <v>0</v>
      </c>
      <c r="PN70" s="238">
        <f>COUNTIFS('LS | Drawing List'!$H:$H,$B70,INDEX('LS | Drawing List'!$K:$AT,,MATCH('Design Fee'!PN$8,'LS | Drawing List'!$K$1:$AT$1,0)),1)</f>
        <v>0</v>
      </c>
      <c r="PO70" s="245"/>
      <c r="PP70" s="238">
        <f>COUNTIFS('LS | Drawing List'!$H:$H,$B70,INDEX('LS | Drawing List'!$K:$AT,,MATCH('Design Fee'!PP$8,'LS | Drawing List'!$K$1:$AT$1,0)),1)</f>
        <v>0</v>
      </c>
      <c r="PQ70" s="238">
        <f>COUNTIFS('LS | Drawing List'!$H:$H,$B70,INDEX('LS | Drawing List'!$K:$AT,,MATCH('Design Fee'!PQ$8,'LS | Drawing List'!$K$1:$AT$1,0)),1)</f>
        <v>0</v>
      </c>
      <c r="PR70" s="238">
        <f>COUNTIFS('LS | Drawing List'!$H:$H,$B70,INDEX('LS | Drawing List'!$K:$AT,,MATCH('Design Fee'!PR$8,'LS | Drawing List'!$K$1:$AT$1,0)),1)</f>
        <v>0</v>
      </c>
      <c r="PS70" s="238">
        <f>COUNTIFS('LS | Drawing List'!$H:$H,$B70,INDEX('LS | Drawing List'!$K:$AT,,MATCH('Design Fee'!PS$8,'LS | Drawing List'!$K$1:$AT$1,0)),1)</f>
        <v>0</v>
      </c>
      <c r="PT70" s="238">
        <f>COUNTIFS('LS | Drawing List'!$H:$H,$B70,INDEX('LS | Drawing List'!$K:$AT,,MATCH('Design Fee'!PT$8,'LS | Drawing List'!$K$1:$AT$1,0)),1)</f>
        <v>0</v>
      </c>
      <c r="PU70" s="245"/>
      <c r="PV70" s="279"/>
    </row>
    <row r="71" spans="2:438" ht="11.85" customHeight="1" outlineLevel="2">
      <c r="B71" s="579" t="s">
        <v>80</v>
      </c>
      <c r="C71" s="332" t="s">
        <v>195</v>
      </c>
      <c r="E71" s="302">
        <f t="shared" ref="E71" si="1005">AW71+EQ71+IK71+ME71</f>
        <v>0.74332999999999994</v>
      </c>
      <c r="F71" s="302">
        <f t="shared" ref="F71" si="1006">AX71+ER71+IL71+MF71</f>
        <v>0</v>
      </c>
      <c r="G71" s="303">
        <f t="shared" ref="G71" si="1007">E71-F71</f>
        <v>0.74332999999999994</v>
      </c>
      <c r="H71" s="302">
        <f t="shared" ref="H71" si="1008">AY71+ES71+IM71+MG71</f>
        <v>0</v>
      </c>
      <c r="I71" s="302">
        <f t="shared" ref="I71" si="1009">AZ71+ET71+IN71+MH71</f>
        <v>0.74332999999999994</v>
      </c>
      <c r="J71" s="302">
        <f t="shared" ref="J71" si="1010">BA71+EU71+IO71+MI71</f>
        <v>0.40900000000000003</v>
      </c>
      <c r="K71" s="302">
        <f t="shared" ref="K71" si="1011">BB71+EV71+IP71+MJ71</f>
        <v>0</v>
      </c>
      <c r="L71" s="302">
        <f t="shared" ref="L71" si="1012">BC71+EW71+IQ71+MK71</f>
        <v>0.33432999999999991</v>
      </c>
      <c r="M71" s="302">
        <f t="shared" ref="M71" si="1013">BD71+EX71+IR71+ML71</f>
        <v>0</v>
      </c>
      <c r="N71" s="305"/>
      <c r="O71" s="302">
        <f t="shared" ref="O71" si="1014">BF71+EZ71+IT71+MN71</f>
        <v>0</v>
      </c>
      <c r="P71" s="302">
        <f t="shared" ref="P71" si="1015">BG71+FA71+IU71+MO71</f>
        <v>0</v>
      </c>
      <c r="Q71" s="302">
        <f t="shared" ref="Q71" si="1016">BH71+FB71+IV71+MP71</f>
        <v>0</v>
      </c>
      <c r="R71" s="302">
        <f t="shared" ref="R71" si="1017">BI71+FC71+IW71+MQ71</f>
        <v>0</v>
      </c>
      <c r="S71" s="302">
        <f t="shared" ref="S71" si="1018">BJ71+FD71+IX71+MR71</f>
        <v>0</v>
      </c>
      <c r="T71" s="216"/>
      <c r="U71" s="302">
        <f t="shared" ref="U71" si="1019">CD71+FX71+JR71+NL71</f>
        <v>0</v>
      </c>
      <c r="V71" s="302">
        <f t="shared" ref="V71" si="1020">CE71+FY71+JS71+NM71</f>
        <v>0</v>
      </c>
      <c r="W71" s="302">
        <f t="shared" ref="W71" si="1021">CF71+FZ71+JT71+NN71</f>
        <v>0</v>
      </c>
      <c r="X71" s="302">
        <f t="shared" ref="X71" si="1022">CG71+GA71+JU71+NO71</f>
        <v>0</v>
      </c>
      <c r="Y71" s="302">
        <f t="shared" ref="Y71" si="1023">CH71+GB71+JV71+NP71</f>
        <v>0</v>
      </c>
      <c r="Z71" s="302">
        <f t="shared" ref="Z71" si="1024">CI71+GC71+JW71+NQ71</f>
        <v>0</v>
      </c>
      <c r="AA71" s="305"/>
      <c r="AB71" s="302">
        <f t="shared" ref="AB71" si="1025">CK71+GE71+JY71+NS71</f>
        <v>0</v>
      </c>
      <c r="AC71" s="302">
        <f t="shared" ref="AC71" si="1026">CL71+GF71+JZ71+NT71</f>
        <v>0</v>
      </c>
      <c r="AD71" s="302">
        <f t="shared" ref="AD71" si="1027">CM71+GG71+KA71+NU71</f>
        <v>0</v>
      </c>
      <c r="AE71" s="302">
        <f t="shared" ref="AE71" si="1028">CN71+GH71+KB71+NV71</f>
        <v>0</v>
      </c>
      <c r="AF71" s="302">
        <f t="shared" ref="AF71" si="1029">CO71+GI71+KC71+NW71</f>
        <v>0</v>
      </c>
      <c r="AG71" s="245"/>
      <c r="AH71" s="302">
        <f t="shared" ref="AH71" si="1030">DI71+HC71+KW71+OQ71</f>
        <v>0</v>
      </c>
      <c r="AI71" s="302">
        <f t="shared" ref="AI71" si="1031">DJ71+HD71+KX71+OR71</f>
        <v>0</v>
      </c>
      <c r="AJ71" s="302">
        <f t="shared" ref="AJ71" si="1032">DK71+HE71+KY71+OS71</f>
        <v>0</v>
      </c>
      <c r="AK71" s="302">
        <f t="shared" ref="AK71" si="1033">DL71+HF71+KZ71+OT71</f>
        <v>0</v>
      </c>
      <c r="AL71" s="302">
        <f t="shared" ref="AL71" si="1034">DM71+HG71+LA71+OU71</f>
        <v>0</v>
      </c>
      <c r="AM71" s="302">
        <f t="shared" ref="AM71" si="1035">DN71+HH71+LB71+OV71</f>
        <v>0</v>
      </c>
      <c r="AN71" s="305"/>
      <c r="AO71" s="302">
        <f t="shared" ref="AO71" si="1036">DP71+HJ71+LD71+OX71</f>
        <v>0</v>
      </c>
      <c r="AP71" s="302">
        <f t="shared" ref="AP71" si="1037">DQ71+HK71+LE71+OY71</f>
        <v>0</v>
      </c>
      <c r="AQ71" s="302">
        <f t="shared" ref="AQ71" si="1038">DR71+HL71+LF71+OZ71</f>
        <v>0</v>
      </c>
      <c r="AR71" s="302">
        <f t="shared" ref="AR71" si="1039">DS71+HM71+LG71+PA71</f>
        <v>0</v>
      </c>
      <c r="AS71" s="302">
        <f t="shared" ref="AS71" si="1040">DT71+HN71+LH71+PB71</f>
        <v>0</v>
      </c>
      <c r="AT71" s="230"/>
      <c r="AU71" s="279">
        <v>0.1</v>
      </c>
      <c r="AV71" s="269"/>
      <c r="AW71" s="302">
        <f t="shared" ref="AW71" si="1041">$AW$68/$AU$68*AU71</f>
        <v>0.40900000000000003</v>
      </c>
      <c r="AX71" s="302">
        <f t="shared" ref="AX71" si="1042">AY71+BF71+CK71+DP71</f>
        <v>0</v>
      </c>
      <c r="AY71" s="303">
        <f t="shared" ref="AY71" si="1043">IFERROR(IF(BL71=100%,$AW71,0),0)</f>
        <v>0</v>
      </c>
      <c r="AZ71" s="304">
        <f t="shared" ref="AZ71" si="1044">IFERROR(IF(AND((BL71+BM71)=100%,BL71&lt;1),$AW71,0),0)</f>
        <v>0.40900000000000003</v>
      </c>
      <c r="BA71" s="304">
        <f t="shared" ref="BA71" si="1045">IFERROR(IF(AND((BQ71+BS71)=BP71,AY71=0),$AW71,0),0)</f>
        <v>0.40900000000000003</v>
      </c>
      <c r="BB71" s="304">
        <f>IFERROR(IF(AND((BQ71+BS71+BT71)=BP71,AY71=0,BA71=0),$AW71,0),0)</f>
        <v>0</v>
      </c>
      <c r="BC71" s="304">
        <f>IFERROR(IF(AND((BQ71+BS71+BT71+BU71)=BP71,AY71=0,BA71=0,BB71=0),$AW71,0),0)</f>
        <v>0</v>
      </c>
      <c r="BD71" s="304">
        <f>IFERROR(IF(AND((BQ71+BS71+BT71+BU71+BV71)=BP71,AY71=0,BA71=0,BB71=0,BC71=0),$AW71,0),0)</f>
        <v>0</v>
      </c>
      <c r="BE71" s="305"/>
      <c r="BF71" s="304">
        <f>IFERROR(IF(AND((BL71+BN71)=100%,BL71&lt;1),$AW71,0),0)</f>
        <v>0</v>
      </c>
      <c r="BG71" s="304">
        <f>IFERROR(IF(AND((BQ71+BY71)=BP71,AY71=0),$AW71,0),0)</f>
        <v>0</v>
      </c>
      <c r="BH71" s="304">
        <f t="shared" ref="BH71" si="1046">IFERROR(IF(AND((BQ71+BY71+BZ71)=BP71,AY71=0,BG71=0),$AW71,0),0)</f>
        <v>0</v>
      </c>
      <c r="BI71" s="304">
        <f t="shared" ref="BI71" si="1047">IFERROR(IF(AND((BQ71+BY71+BZ71+CA71)=BP71,AY71=0,BG71=0,BH71=0),$AW71,0),0)</f>
        <v>0</v>
      </c>
      <c r="BJ71" s="304">
        <f>IFERROR(IF(AND((BQ71+BY71+CB71+BZ71+CA71)=BP71,AY71=0,BG71=0,BH71=0,BI71=0),$AW71,0),0)</f>
        <v>0</v>
      </c>
      <c r="BK71" s="216"/>
      <c r="BL71" s="331">
        <f t="shared" ref="BL71" si="1048">IFERROR(BQ71/BP71,0)</f>
        <v>0</v>
      </c>
      <c r="BM71" s="331">
        <f t="shared" ref="BM71" si="1049">IFERROR(BR71/BP71,0)</f>
        <v>1</v>
      </c>
      <c r="BN71" s="331">
        <f t="shared" ref="BN71" si="1050">IFERROR(BX71/BP71,0)</f>
        <v>0</v>
      </c>
      <c r="BO71" s="275"/>
      <c r="BP71" s="436">
        <f>COUNTIF('AR | Drawing List'!$H:$H,$B71)</f>
        <v>5</v>
      </c>
      <c r="BQ71" s="437">
        <f>COUNTIFS('AR | Drawing List'!$H:$H,$B71,INDEX('AR | Drawing List'!$A:$AT,,MATCH('Design Fee'!BQ$8,'AR | Drawing List'!$A$1:$AT$1,0)),1)</f>
        <v>0</v>
      </c>
      <c r="BR71" s="437">
        <f>COUNTIFS('AR | Drawing List'!$H:$H,$B71,INDEX('AR | Drawing List'!$K:$AT,,MATCH('Design Fee'!BR$8,'AR | Drawing List'!$K$1:$AT$1,0)),1)</f>
        <v>5</v>
      </c>
      <c r="BS71" s="437">
        <f>COUNTIFS('AR | Drawing List'!$H:$H,$B71,INDEX('AR | Drawing List'!$K:$AT,,MATCH('Design Fee'!BS$8,'AR | Drawing List'!$K$1:$AT$1,0)),1)</f>
        <v>5</v>
      </c>
      <c r="BT71" s="437">
        <f>COUNTIFS('AR | Drawing List'!$H:$H,$B71,INDEX('AR | Drawing List'!$K:$AT,,MATCH('Design Fee'!BT$8,'AR | Drawing List'!$K$1:$AT$1,0)),1)</f>
        <v>0</v>
      </c>
      <c r="BU71" s="437">
        <f>COUNTIFS('AR | Drawing List'!$H:$H,$B71,INDEX('AR | Drawing List'!$K:$AT,,MATCH('Design Fee'!BU$8,'AR | Drawing List'!$K$1:$AT$1,0)),1)</f>
        <v>0</v>
      </c>
      <c r="BV71" s="437">
        <f>COUNTIFS('AR | Drawing List'!$H:$H,$B71,INDEX('AR | Drawing List'!$K:$AT,,MATCH('Design Fee'!BV$8,'AR | Drawing List'!$K$1:$AT$1,0)),1)</f>
        <v>0</v>
      </c>
      <c r="BW71" s="245"/>
      <c r="BX71" s="437">
        <f>COUNTIFS('AR | Drawing List'!$H:$H,$B71,INDEX('AR | Drawing List'!$K:$AT,,MATCH('Design Fee'!BX$8,'AR | Drawing List'!$K$1:$AT$1,0)),1)</f>
        <v>0</v>
      </c>
      <c r="BY71" s="437">
        <f>COUNTIFS('AR | Drawing List'!$H:$H,$B71,INDEX('AR | Drawing List'!$K:$AT,,MATCH('Design Fee'!BY$8,'AR | Drawing List'!$K$1:$AT$1,0)),1)</f>
        <v>0</v>
      </c>
      <c r="BZ71" s="437">
        <f>COUNTIFS('AR | Drawing List'!$H:$H,$B71,INDEX('AR | Drawing List'!$K:$AT,,MATCH('Design Fee'!BZ$8,'AR | Drawing List'!$K$1:$AT$1,0)),1)</f>
        <v>0</v>
      </c>
      <c r="CA71" s="437">
        <f>COUNTIFS('AR | Drawing List'!$H:$H,$B71,INDEX('AR | Drawing List'!$K:$AT,,MATCH('Design Fee'!CA$8,'AR | Drawing List'!$K$1:$AT$1,0)),1)</f>
        <v>0</v>
      </c>
      <c r="CB71" s="437">
        <f>COUNTIFS('AR | Drawing List'!$H:$H,$B71,INDEX('AR | Drawing List'!$K:$AT,,MATCH('Design Fee'!CB$8,'AR | Drawing List'!$K$1:$AT$1,0)),1)</f>
        <v>0</v>
      </c>
      <c r="CC71" s="307"/>
      <c r="CD71" s="365"/>
      <c r="CE71" s="366">
        <f t="shared" ref="CE71" si="1051">IFERROR(IF(AND((CQ71+CR71)=100%,CQ71&lt;1),$AW71,0),0)</f>
        <v>0</v>
      </c>
      <c r="CF71" s="366">
        <f t="shared" ref="CF71" si="1052">IFERROR(IF(AND((CV71+CX71)=CU71,CD71=0),$AW71,0),0)</f>
        <v>0</v>
      </c>
      <c r="CG71" s="366">
        <f>IFERROR(IF(AND((CV71+CX71+CY71)=CU71,CD71=0,CF71=0),$AW71,0),0)</f>
        <v>0</v>
      </c>
      <c r="CH71" s="366">
        <f>IFERROR(IF(AND((CV71+CX71+CY71+CZ71)=CU71,CD71=0,CF71=0,CG71=0),$AW71,0),0)</f>
        <v>0</v>
      </c>
      <c r="CI71" s="366">
        <f>IFERROR(IF(AND((CV71+CX71+CY71+CZ71+DA71)=CU71,CD71=0,CF71=0,CG71=0,CH71=0),$AW71,0),0)</f>
        <v>0</v>
      </c>
      <c r="CJ71" s="291"/>
      <c r="CK71" s="366">
        <f>IFERROR(IF(AND((CQ71+CS71)=100%,CQ71&lt;1),$AW71,0),0)</f>
        <v>0</v>
      </c>
      <c r="CL71" s="366">
        <f>IFERROR(IF(AND((CV71+DD71)=CU71,CD71=0),$AW71,0),0)</f>
        <v>0</v>
      </c>
      <c r="CM71" s="366">
        <f t="shared" ref="CM71" si="1053">IFERROR(IF(AND((CV71+DD71+DE71)=CU71,CD71=0,CL71=0),$AW71,0),0)</f>
        <v>0</v>
      </c>
      <c r="CN71" s="366">
        <f t="shared" ref="CN71" si="1054">IFERROR(IF(AND((CV71+DD71+DE71+DF71)=CU71,CD71=0,CL71=0,CM71=0),$AW71,0),0)</f>
        <v>0</v>
      </c>
      <c r="CO71" s="366">
        <f>IFERROR(IF(AND((CV71+DD71+DG71+DE71+DF71)=CU71,CD71=0,CL71=0,CM71=0,CN71=0),$AW71,0),0)</f>
        <v>0</v>
      </c>
      <c r="CP71" s="230"/>
      <c r="CQ71" s="331">
        <f t="shared" ref="CQ71" si="1055">IFERROR(CV71/CU71,0)</f>
        <v>0</v>
      </c>
      <c r="CR71" s="331">
        <f t="shared" ref="CR71" si="1056">IFERROR(CW71/CU71,0)</f>
        <v>0</v>
      </c>
      <c r="CS71" s="331">
        <f>IFERROR(#REF!/CU71,0)</f>
        <v>0</v>
      </c>
      <c r="CT71" s="275"/>
      <c r="CU71" s="436">
        <f>COUNTIF('AR | Drawing List'!$H:$H,$B71)</f>
        <v>5</v>
      </c>
      <c r="CV71" s="437">
        <f>COUNTIFS('AR | Drawing List'!$H:$H,$B71,INDEX('AR | Drawing List'!$A:$AT,,MATCH('Design Fee'!CV$8,'AR | Drawing List'!$A$1:$AT$1,0)),"&gt;="&amp;"1")</f>
        <v>0</v>
      </c>
      <c r="CW71" s="437">
        <f>COUNTIFS('AR | Drawing List'!$H:$H,$B71,INDEX('AR | Drawing List'!$K:$AT,,MATCH('Design Fee'!CW$8,'AR | Drawing List'!$K$1:$AT$1,0)),1)</f>
        <v>0</v>
      </c>
      <c r="CX71" s="437">
        <f>COUNTIFS('AR | Drawing List'!$H:$H,$B71,INDEX('AR | Drawing List'!$K:$AT,,MATCH('Design Fee'!CX$8,'AR | Drawing List'!$K$1:$AT$1,0)),1)</f>
        <v>0</v>
      </c>
      <c r="CY71" s="437">
        <f>COUNTIFS('AR | Drawing List'!$H:$H,$B71,INDEX('AR | Drawing List'!$K:$AT,,MATCH('Design Fee'!CY$8,'AR | Drawing List'!$K$1:$AT$1,0)),1)</f>
        <v>0</v>
      </c>
      <c r="CZ71" s="437">
        <f>COUNTIFS('AR | Drawing List'!$H:$H,$B71,INDEX('AR | Drawing List'!$K:$AT,,MATCH('Design Fee'!CZ$8,'AR | Drawing List'!$K$1:$AT$1,0)),1)</f>
        <v>0</v>
      </c>
      <c r="DA71" s="437">
        <f>COUNTIFS('AR | Drawing List'!$H:$H,$B71,INDEX('AR | Drawing List'!$K:$AT,,MATCH('Design Fee'!DA$8,'AR | Drawing List'!$K$1:$AT$1,0)),1)</f>
        <v>0</v>
      </c>
      <c r="DB71" s="245"/>
      <c r="DC71" s="437">
        <f>COUNTIFS('AR | Drawing List'!$H:$H,$B71,INDEX('AR | Drawing List'!$K:$AT,,MATCH('Design Fee'!DC$8,'AR | Drawing List'!$K$1:$AT$1,0)),1)</f>
        <v>0</v>
      </c>
      <c r="DD71" s="437">
        <f>COUNTIFS('AR | Drawing List'!$H:$H,$B71,INDEX('AR | Drawing List'!$K:$AT,,MATCH('Design Fee'!DD$8,'AR | Drawing List'!$K$1:$AT$1,0)),1)</f>
        <v>0</v>
      </c>
      <c r="DE71" s="437">
        <f>COUNTIFS('AR | Drawing List'!$H:$H,$B71,INDEX('AR | Drawing List'!$K:$AT,,MATCH('Design Fee'!DE$8,'AR | Drawing List'!$K$1:$AT$1,0)),1)</f>
        <v>0</v>
      </c>
      <c r="DF71" s="437">
        <f>COUNTIFS('AR | Drawing List'!$H:$H,$B71,INDEX('AR | Drawing List'!$K:$AT,,MATCH('Design Fee'!DF$8,'AR | Drawing List'!$K$1:$AT$1,0)),1)</f>
        <v>0</v>
      </c>
      <c r="DG71" s="437">
        <f>COUNTIFS('AR | Drawing List'!$H:$H,$B71,INDEX('AR | Drawing List'!$K:$AT,,MATCH('Design Fee'!DG$8,'AR | Drawing List'!$K$1:$AT$1,0)),1)</f>
        <v>0</v>
      </c>
      <c r="DH71" s="245"/>
      <c r="DI71" s="365"/>
      <c r="DJ71" s="366">
        <f t="shared" ref="DJ71" si="1057">IFERROR(IF(AND((DV71+DW71)=100%,DV71&lt;1),$AW71,0),0)</f>
        <v>0</v>
      </c>
      <c r="DK71" s="366">
        <f t="shared" ref="DK71" si="1058">IFERROR(IF(AND((EA71+EC71)=DZ71,DI71=0),$AW71,0),0)</f>
        <v>0</v>
      </c>
      <c r="DL71" s="366">
        <f>IFERROR(IF(AND((EA71+EC71+ED71)=DZ71,DI71=0,DK71=0),$AW71,0),0)</f>
        <v>0</v>
      </c>
      <c r="DM71" s="366">
        <f>IFERROR(IF(AND((EA71+EC71+ED71+EE71)=DZ71,DI71=0,DK71=0,DL71=0),$AW71,0),0)</f>
        <v>0</v>
      </c>
      <c r="DN71" s="366">
        <f>IFERROR(IF(AND((EA71+EC71+ED71+EE71+EF71)=DZ71,DI71=0,DK71=0,DL71=0,DM71=0),$AW71,0),0)</f>
        <v>0</v>
      </c>
      <c r="DO71" s="291"/>
      <c r="DP71" s="366">
        <f>IFERROR(IF(AND((DV71+DX71)=100%,DV71&lt;1),$AW71,0),0)</f>
        <v>0</v>
      </c>
      <c r="DQ71" s="366">
        <f>IFERROR(IF(AND((EA71+EI71)=DZ71,DI71=0),$AW71,0),0)</f>
        <v>0</v>
      </c>
      <c r="DR71" s="366">
        <f t="shared" ref="DR71" si="1059">IFERROR(IF(AND((EA71+EI71+EJ71)=DZ71,DI71=0,DQ71=0),$AW71,0),0)</f>
        <v>0</v>
      </c>
      <c r="DS71" s="366">
        <f t="shared" ref="DS71" si="1060">IFERROR(IF(AND((EA71+EI71+EJ71+EK71)=DZ71,DI71=0,DQ71=0,DR71=0),$AW71,0),0)</f>
        <v>0</v>
      </c>
      <c r="DT71" s="366">
        <f>IFERROR(IF(AND((EA71+EI71+EL71+EJ71+EK71)=DZ71,DI71=0,DQ71=0,DR71=0,DS71=0),$AW71,0),0)</f>
        <v>0</v>
      </c>
      <c r="DU71" s="230"/>
      <c r="DV71" s="331">
        <f t="shared" ref="DV71" si="1061">IFERROR(EA71/DZ71,0)</f>
        <v>0</v>
      </c>
      <c r="DW71" s="331">
        <f t="shared" ref="DW71" si="1062">IFERROR(EB71/DZ71,0)</f>
        <v>0</v>
      </c>
      <c r="DX71" s="331">
        <f>IFERROR(#REF!/DZ71,0)</f>
        <v>0</v>
      </c>
      <c r="DY71" s="275"/>
      <c r="DZ71" s="436">
        <f>COUNTIF('AR | Drawing List'!$H:$H,$B71)</f>
        <v>5</v>
      </c>
      <c r="EA71" s="437">
        <f>COUNTIFS('AR | Drawing List'!$H:$H,$B71,INDEX('AR | Drawing List'!$A:$AT,,MATCH('Design Fee'!EA$8,'AR | Drawing List'!$A$1:$AT$1,0)),"&gt;="&amp;"1")</f>
        <v>0</v>
      </c>
      <c r="EB71" s="437">
        <f>COUNTIFS('AR | Drawing List'!$H:$H,$B71,INDEX('AR | Drawing List'!$K:$AT,,MATCH('Design Fee'!EB$8,'AR | Drawing List'!$K$1:$AT$1,0)),1)</f>
        <v>0</v>
      </c>
      <c r="EC71" s="437">
        <f>COUNTIFS('AR | Drawing List'!$H:$H,$B71,INDEX('AR | Drawing List'!$K:$AT,,MATCH('Design Fee'!EC$8,'AR | Drawing List'!$K$1:$AT$1,0)),1)</f>
        <v>0</v>
      </c>
      <c r="ED71" s="437">
        <f>COUNTIFS('AR | Drawing List'!$H:$H,$B71,INDEX('AR | Drawing List'!$K:$AT,,MATCH('Design Fee'!ED$8,'AR | Drawing List'!$K$1:$AT$1,0)),1)</f>
        <v>0</v>
      </c>
      <c r="EE71" s="437">
        <f>COUNTIFS('AR | Drawing List'!$H:$H,$B71,INDEX('AR | Drawing List'!$K:$AT,,MATCH('Design Fee'!EE$8,'AR | Drawing List'!$K$1:$AT$1,0)),1)</f>
        <v>0</v>
      </c>
      <c r="EF71" s="437">
        <f>COUNTIFS('AR | Drawing List'!$H:$H,$B71,INDEX('AR | Drawing List'!$K:$AT,,MATCH('Design Fee'!EF$8,'AR | Drawing List'!$K$1:$AT$1,0)),1)</f>
        <v>0</v>
      </c>
      <c r="EG71" s="245"/>
      <c r="EH71" s="437">
        <f>COUNTIFS('AR | Drawing List'!$H:$H,$B71,INDEX('AR | Drawing List'!$K:$AT,,MATCH('Design Fee'!EH$8,'AR | Drawing List'!$K$1:$AT$1,0)),1)</f>
        <v>0</v>
      </c>
      <c r="EI71" s="437">
        <f>COUNTIFS('AR | Drawing List'!$H:$H,$B71,INDEX('AR | Drawing List'!$K:$AT,,MATCH('Design Fee'!EI$8,'AR | Drawing List'!$K$1:$AT$1,0)),1)</f>
        <v>0</v>
      </c>
      <c r="EJ71" s="437">
        <f>COUNTIFS('AR | Drawing List'!$H:$H,$B71,INDEX('AR | Drawing List'!$K:$AT,,MATCH('Design Fee'!EJ$8,'AR | Drawing List'!$K$1:$AT$1,0)),1)</f>
        <v>0</v>
      </c>
      <c r="EK71" s="437">
        <f>COUNTIFS('AR | Drawing List'!$H:$H,$B71,INDEX('AR | Drawing List'!$K:$AT,,MATCH('Design Fee'!EK$8,'AR | Drawing List'!$K$1:$AT$1,0)),1)</f>
        <v>0</v>
      </c>
      <c r="EL71" s="437">
        <f>COUNTIFS('AR | Drawing List'!$H:$H,$B71,INDEX('AR | Drawing List'!$K:$AT,,MATCH('Design Fee'!EL$8,'AR | Drawing List'!$K$1:$AT$1,0)),1)</f>
        <v>0</v>
      </c>
      <c r="EM71" s="245"/>
      <c r="EN71" s="245"/>
      <c r="EO71" s="279">
        <v>0.15</v>
      </c>
      <c r="EP71" s="269"/>
      <c r="EQ71" s="302">
        <f t="shared" ref="EQ71" si="1063">($EQ$68/$EO$68)*EO71</f>
        <v>0.32329799999999992</v>
      </c>
      <c r="ER71" s="302">
        <f t="shared" ref="ER71" si="1064">ES71+EZ71+GE71+HJ71</f>
        <v>0</v>
      </c>
      <c r="ES71" s="303">
        <f t="shared" ref="ES71" si="1065">IFERROR(IF(FF71=100%,$EQ71,0),0)</f>
        <v>0</v>
      </c>
      <c r="ET71" s="322">
        <f t="shared" ref="ET71" si="1066">IFERROR(IF(AND((FF71+FG71)=100%,FF71&lt;1),$EQ71,0),0)</f>
        <v>0.32329799999999992</v>
      </c>
      <c r="EU71" s="304">
        <f t="shared" ref="EU71" si="1067">IFERROR(IF(AND((FK71+FM71)=FJ71,ES71=0),$EQ71,0),0)</f>
        <v>0</v>
      </c>
      <c r="EV71" s="304">
        <f t="shared" ref="EV71" si="1068">IFERROR(IF(AND((FK71+FM71+FN71)=FJ71,ES71=0,EU71=0),$EQ71,0),0)</f>
        <v>0</v>
      </c>
      <c r="EW71" s="304">
        <f t="shared" ref="EW71" si="1069">IFERROR(IF(AND((FK71+FM71+FN71+FO71)=FJ71,ES71=0,EU71=0,EV71=0),$EQ71,0),0)</f>
        <v>0.32329799999999992</v>
      </c>
      <c r="EX71" s="304">
        <f t="shared" ref="EX71" si="1070">IFERROR(IF(AND((FK71+FM71+FN71+FO71+FP71)=FJ71,ES71=0,EU71=0,EV71=0,EW71=0),$EQ71,0),0)</f>
        <v>0</v>
      </c>
      <c r="EY71" s="305"/>
      <c r="EZ71" s="304">
        <f t="shared" ref="EZ71" si="1071">IFERROR(IF(AND((FF71+FH71)=100%,FF71&lt;1),$EQ71,0),0)</f>
        <v>0</v>
      </c>
      <c r="FA71" s="304">
        <f t="shared" ref="FA71" si="1072">IFERROR(IF(AND((FK71+FS71)=FJ71,ES71=0),$EQ71,0),0)</f>
        <v>0</v>
      </c>
      <c r="FB71" s="304">
        <f t="shared" ref="FB71" si="1073">IFERROR(IF(AND((FK71+FS71+FT71)=FJ71,ES71=0,FA71=0),$EQ71,0),0)</f>
        <v>0</v>
      </c>
      <c r="FC71" s="304">
        <f t="shared" ref="FC71" si="1074">IFERROR(IF(AND((FK71+FS71+FT71+FU71)=FJ71,ES71=0,FA71=0,FB71=0),$EQ71,0),0)</f>
        <v>0</v>
      </c>
      <c r="FD71" s="304">
        <f t="shared" ref="FD71" si="1075">IFERROR(IF(AND((FK71+FS71+FV71+FT71+FU71)=FJ71,ES71=0,FA71=0,FB71=0,FC71=0),$EQ71,0),0)</f>
        <v>0</v>
      </c>
      <c r="FE71" s="216"/>
      <c r="FF71" s="331">
        <f t="shared" ref="FF71" si="1076">IFERROR(FK71/FJ71,0)</f>
        <v>0</v>
      </c>
      <c r="FG71" s="331">
        <f t="shared" ref="FG71" si="1077">IFERROR(FL71/FJ71,0)</f>
        <v>1</v>
      </c>
      <c r="FH71" s="331">
        <f t="shared" ref="FH71" si="1078">IFERROR(FR71/FJ71,0)</f>
        <v>0</v>
      </c>
      <c r="FJ71" s="363">
        <f>COUNTIF('ST | Drawing List'!$H:$H,$B71)</f>
        <v>3</v>
      </c>
      <c r="FK71" s="238">
        <f>COUNTIFS('ST | Drawing List'!$H:$H,$B71,INDEX('ST | Drawing List'!$A:$AT,,MATCH('[13]Design Fee'!FK$8,'ST | Drawing List'!$A$1:$AT$1,0)),1)</f>
        <v>0</v>
      </c>
      <c r="FL71" s="238">
        <f>COUNTIFS('ST | Drawing List'!$H:$H,$B71,INDEX('ST | Drawing List'!$K:$AT,,MATCH('[13]Design Fee'!FL$8,'ST | Drawing List'!$K$1:$AT$1,0)),1)</f>
        <v>3</v>
      </c>
      <c r="FM71" s="238">
        <f>COUNTIFS('ST | Drawing List'!$H:$H,$B71,INDEX('ST | Drawing List'!$K:$AT,,MATCH('[13]Design Fee'!FM$8,'ST | Drawing List'!$K$1:$AT$1,0)),1)</f>
        <v>0</v>
      </c>
      <c r="FN71" s="238">
        <f>COUNTIFS('ST | Drawing List'!$H:$H,$B71,INDEX('ST | Drawing List'!$K:$AT,,MATCH('[13]Design Fee'!FN$8,'ST | Drawing List'!$K$1:$AT$1,0)),1)</f>
        <v>0</v>
      </c>
      <c r="FO71" s="238">
        <f>COUNTIFS('ST | Drawing List'!$H:$H,$B71,INDEX('ST | Drawing List'!$K:$AT,,MATCH('[13]Design Fee'!FO$8,'ST | Drawing List'!$K$1:$AT$1,0)),1)</f>
        <v>3</v>
      </c>
      <c r="FP71" s="238">
        <f>COUNTIFS('ST | Drawing List'!$H:$H,$B71,INDEX('ST | Drawing List'!$K:$AT,,MATCH('[13]Design Fee'!FP$8,'ST | Drawing List'!$K$1:$AT$1,0)),1)</f>
        <v>0</v>
      </c>
      <c r="FQ71" s="245"/>
      <c r="FR71" s="238">
        <f>COUNTIFS('ST | Drawing List'!$H:$H,$B71,INDEX('ST | Drawing List'!$K:$AT,,MATCH('[13]Design Fee'!FR$8,'ST | Drawing List'!$K$1:$AT$1,0)),1)</f>
        <v>0</v>
      </c>
      <c r="FS71" s="238">
        <f>COUNTIFS('ST | Drawing List'!$H:$H,$B71,INDEX('ST | Drawing List'!$K:$AT,,MATCH('[13]Design Fee'!FS$8,'ST | Drawing List'!$K$1:$AT$1,0)),1)</f>
        <v>0</v>
      </c>
      <c r="FT71" s="238">
        <f>COUNTIFS('ST | Drawing List'!$H:$H,$B71,INDEX('ST | Drawing List'!$K:$AT,,MATCH('[13]Design Fee'!FT$8,'ST | Drawing List'!$K$1:$AT$1,0)),1)</f>
        <v>0</v>
      </c>
      <c r="FU71" s="238">
        <f>COUNTIFS('ST | Drawing List'!$H:$H,$B71,INDEX('ST | Drawing List'!$K:$AT,,MATCH('[13]Design Fee'!FU$8,'ST | Drawing List'!$K$1:$AT$1,0)),1)</f>
        <v>0</v>
      </c>
      <c r="FV71" s="238">
        <f>COUNTIFS('ST | Drawing List'!$H:$H,$B71,INDEX('ST | Drawing List'!$K:$AT,,MATCH('[13]Design Fee'!FV$8,'ST | Drawing List'!$K$1:$AT$1,0)),1)</f>
        <v>0</v>
      </c>
      <c r="FW71" s="254"/>
      <c r="FX71" s="365"/>
      <c r="FY71" s="366">
        <f t="shared" ref="FY71" si="1079">IFERROR(IF(AND((GK71+GL71)=100%,GK71&lt;1),$EQ71,0),0)</f>
        <v>0</v>
      </c>
      <c r="FZ71" s="366">
        <f t="shared" ref="FZ71" si="1080">IFERROR(IF(AND((GP71+GR71)=GO71,FX71=0),$EQ71,0),0)</f>
        <v>0</v>
      </c>
      <c r="GA71" s="366">
        <f t="shared" ref="GA71" si="1081">IFERROR(IF(AND((GP71+GR71+GS71)=GO71,FX71=0,FZ71=0),$EQ71,0),0)</f>
        <v>0</v>
      </c>
      <c r="GB71" s="366">
        <f t="shared" ref="GB71" si="1082">IFERROR(IF(AND((GP71+GR71+GS71+GT71)=GO71,FX71=0,FZ71=0,GA71=0),$EQ71,0),0)</f>
        <v>0</v>
      </c>
      <c r="GC71" s="366">
        <f t="shared" ref="GC71" si="1083">IFERROR(IF(AND((GP71+GR71+GS71+GT71+GU71)=GO71,FX71=0,FZ71=0,GA71=0,GB71=0),$EQ71,0),0)</f>
        <v>0</v>
      </c>
      <c r="GD71" s="291"/>
      <c r="GE71" s="366">
        <f t="shared" ref="GE71" si="1084">IFERROR(IF(AND((GK71+GM71)=100%,GK71&lt;1),$EQ71,0),0)</f>
        <v>0</v>
      </c>
      <c r="GF71" s="366">
        <f t="shared" ref="GF71" si="1085">IFERROR(IF(AND((GP71+GX71)=GO71,FX71=0),$EQ71,0),0)</f>
        <v>0</v>
      </c>
      <c r="GG71" s="366">
        <f t="shared" ref="GG71" si="1086">IFERROR(IF(AND((GP71+GX71+GY71)=GO71,FX71=0,GF71=0),$EQ71,0),0)</f>
        <v>0</v>
      </c>
      <c r="GH71" s="366">
        <f t="shared" ref="GH71" si="1087">IFERROR(IF(AND((GP71+GX71+GY71+GZ71)=GO71,FX71=0,GF71=0,GG71=0),$EQ71,0),0)</f>
        <v>0</v>
      </c>
      <c r="GI71" s="366">
        <f t="shared" ref="GI71" si="1088">IFERROR(IF(AND((GP71+GX71+HA71+GY71+GZ71)=GO71,FX71=0,GF71=0,GG71=0,GH71=0),$EQ71,0),0)</f>
        <v>0</v>
      </c>
      <c r="GJ71" s="230"/>
      <c r="GK71" s="367">
        <f t="shared" ref="GK71" si="1089">IFERROR(GP71/GO71,0)</f>
        <v>0</v>
      </c>
      <c r="GL71" s="367">
        <f t="shared" ref="GL71" si="1090">IFERROR(GQ71/GO71,0)</f>
        <v>0</v>
      </c>
      <c r="GM71" s="367">
        <f>IFERROR(#REF!/GO71,0)</f>
        <v>0</v>
      </c>
      <c r="GN71" s="275"/>
      <c r="GO71" s="363">
        <f>COUNTIF('ST | Drawing List'!$H:$H,$B71)</f>
        <v>3</v>
      </c>
      <c r="GP71" s="238">
        <f>COUNTIFS('ST | Drawing List'!$H:$H,$B71,INDEX('ST | Drawing List'!$A:$AT,,MATCH('[13]Design Fee'!GP$8,'ST | Drawing List'!$A$1:$AT$1,0)),1)</f>
        <v>0</v>
      </c>
      <c r="GQ71" s="238">
        <f>COUNTIFS('ST | Drawing List'!$H:$H,$B71,INDEX('ST | Drawing List'!$K:$AT,,MATCH('[13]Design Fee'!GQ$8,'ST | Drawing List'!$K$1:$AT$1,0)),1)</f>
        <v>0</v>
      </c>
      <c r="GR71" s="238">
        <f>COUNTIFS('ST | Drawing List'!$H:$H,$B71,INDEX('ST | Drawing List'!$K:$AT,,MATCH('[13]Design Fee'!GR$8,'ST | Drawing List'!$K$1:$AT$1,0)),1)</f>
        <v>0</v>
      </c>
      <c r="GS71" s="238">
        <f>COUNTIFS('ST | Drawing List'!$H:$H,$B71,INDEX('ST | Drawing List'!$K:$AT,,MATCH('[13]Design Fee'!GS$8,'ST | Drawing List'!$K$1:$AT$1,0)),1)</f>
        <v>0</v>
      </c>
      <c r="GT71" s="238">
        <f>COUNTIFS('ST | Drawing List'!$H:$H,$B71,INDEX('ST | Drawing List'!$K:$AT,,MATCH('[13]Design Fee'!GT$8,'ST | Drawing List'!$K$1:$AT$1,0)),1)</f>
        <v>0</v>
      </c>
      <c r="GU71" s="238">
        <f>COUNTIFS('ST | Drawing List'!$H:$H,$B71,INDEX('ST | Drawing List'!$K:$AT,,MATCH('[13]Design Fee'!GU$8,'ST | Drawing List'!$K$1:$AT$1,0)),1)</f>
        <v>0</v>
      </c>
      <c r="GV71" s="245"/>
      <c r="GW71" s="238">
        <f>COUNTIFS('ST | Drawing List'!$H:$H,$B71,INDEX('ST | Drawing List'!$K:$AT,,MATCH('[13]Design Fee'!GW$8,'ST | Drawing List'!$K$1:$AT$1,0)),1)</f>
        <v>0</v>
      </c>
      <c r="GX71" s="238">
        <f>COUNTIFS('ST | Drawing List'!$H:$H,$B71,INDEX('ST | Drawing List'!$K:$AT,,MATCH('[13]Design Fee'!GX$8,'ST | Drawing List'!$K$1:$AT$1,0)),1)</f>
        <v>0</v>
      </c>
      <c r="GY71" s="238">
        <f>COUNTIFS('ST | Drawing List'!$H:$H,$B71,INDEX('ST | Drawing List'!$K:$AT,,MATCH('[13]Design Fee'!GY$8,'ST | Drawing List'!$K$1:$AT$1,0)),1)</f>
        <v>0</v>
      </c>
      <c r="GZ71" s="238">
        <f>COUNTIFS('ST | Drawing List'!$H:$H,$B71,INDEX('ST | Drawing List'!$K:$AT,,MATCH('[13]Design Fee'!GZ$8,'ST | Drawing List'!$K$1:$AT$1,0)),1)</f>
        <v>0</v>
      </c>
      <c r="HA71" s="238">
        <f>COUNTIFS('ST | Drawing List'!$H:$H,$B71,INDEX('ST | Drawing List'!$K:$AT,,MATCH('[13]Design Fee'!HA$8,'ST | Drawing List'!$K$1:$AT$1,0)),1)</f>
        <v>0</v>
      </c>
      <c r="HB71" s="245"/>
      <c r="HC71" s="365"/>
      <c r="HD71" s="366">
        <f t="shared" ref="HD71" si="1091">IFERROR(IF(AND((HP71+HQ71)=100%,HP71&lt;1),$EQ71,0),0)</f>
        <v>0</v>
      </c>
      <c r="HE71" s="366">
        <f t="shared" ref="HE71" si="1092">IFERROR(IF(AND((HU71+HW71)=HT71,HC71=0),$EQ71,0),0)</f>
        <v>0</v>
      </c>
      <c r="HF71" s="366">
        <f t="shared" ref="HF71" si="1093">IFERROR(IF(AND((HU71+HW71+HX71)=HT71,HC71=0,HE71=0),$EQ71,0),0)</f>
        <v>0</v>
      </c>
      <c r="HG71" s="366">
        <f t="shared" ref="HG71" si="1094">IFERROR(IF(AND((HU71+HW71+HX71+HY71)=HT71,HC71=0,HE71=0,HF71=0),$EQ71,0),0)</f>
        <v>0</v>
      </c>
      <c r="HH71" s="366">
        <f t="shared" ref="HH71" si="1095">IFERROR(IF(AND((HU71+HW71+HX71+HY71+HZ71)=HT71,HC71=0,HE71=0,HF71=0,HG71=0),$EQ71,0),0)</f>
        <v>0</v>
      </c>
      <c r="HI71" s="291"/>
      <c r="HJ71" s="366">
        <f t="shared" ref="HJ71" si="1096">IFERROR(IF(AND((HP71+HR71)=100%,HP71&lt;1),$EQ71,0),0)</f>
        <v>0</v>
      </c>
      <c r="HK71" s="366">
        <f t="shared" ref="HK71" si="1097">IFERROR(IF(AND((HU71+IC71)=HT71,HC71=0),$EQ71,0),0)</f>
        <v>0</v>
      </c>
      <c r="HL71" s="366">
        <f t="shared" ref="HL71" si="1098">IFERROR(IF(AND((HU71+IC71+ID71)=HT71,HC71=0,HK71=0),$EQ71,0),0)</f>
        <v>0</v>
      </c>
      <c r="HM71" s="366">
        <f t="shared" ref="HM71" si="1099">IFERROR(IF(AND((HU71+IC71+ID71+IE71)=HT71,HC71=0,HK71=0,HL71=0),$EQ71,0),0)</f>
        <v>0</v>
      </c>
      <c r="HN71" s="366">
        <f t="shared" ref="HN71" si="1100">IFERROR(IF(AND((HU71+IC71+IF71+ID71+IE71)=HT71,HC71=0,HK71=0,HL71=0,HM71=0),$EQ71,0),0)</f>
        <v>0</v>
      </c>
      <c r="HO71" s="230"/>
      <c r="HP71" s="367">
        <f t="shared" ref="HP71" si="1101">IFERROR(HU71/HT71,0)</f>
        <v>0</v>
      </c>
      <c r="HQ71" s="367">
        <f t="shared" ref="HQ71" si="1102">IFERROR(HV71/HT71,0)</f>
        <v>0</v>
      </c>
      <c r="HR71" s="367">
        <f>IFERROR(#REF!/HT71,0)</f>
        <v>0</v>
      </c>
      <c r="HS71" s="275"/>
      <c r="HT71" s="363">
        <f>COUNTIF('ST | Drawing List'!$H:$H,$B71)</f>
        <v>3</v>
      </c>
      <c r="HU71" s="238">
        <f>COUNTIFS('ST | Drawing List'!$H:$H,$B71,INDEX('ST | Drawing List'!$A:$AT,,MATCH('[13]Design Fee'!HU$8,'ST | Drawing List'!$A$1:$AT$1,0)),1)</f>
        <v>0</v>
      </c>
      <c r="HV71" s="238">
        <f>COUNTIFS('ST | Drawing List'!$H:$H,$B71,INDEX('ST | Drawing List'!$K:$AT,,MATCH('[13]Design Fee'!HV$8,'ST | Drawing List'!$K$1:$AT$1,0)),1)</f>
        <v>0</v>
      </c>
      <c r="HW71" s="238">
        <f>COUNTIFS('ST | Drawing List'!$H:$H,$B71,INDEX('ST | Drawing List'!$K:$AT,,MATCH('[13]Design Fee'!HW$8,'ST | Drawing List'!$K$1:$AT$1,0)),1)</f>
        <v>0</v>
      </c>
      <c r="HX71" s="238">
        <f>COUNTIFS('ST | Drawing List'!$H:$H,$B71,INDEX('ST | Drawing List'!$K:$AT,,MATCH('[13]Design Fee'!HX$8,'ST | Drawing List'!$K$1:$AT$1,0)),1)</f>
        <v>0</v>
      </c>
      <c r="HY71" s="238">
        <f>COUNTIFS('ST | Drawing List'!$H:$H,$B71,INDEX('ST | Drawing List'!$K:$AT,,MATCH('[13]Design Fee'!HY$8,'ST | Drawing List'!$K$1:$AT$1,0)),1)</f>
        <v>0</v>
      </c>
      <c r="HZ71" s="238">
        <f>COUNTIFS('ST | Drawing List'!$H:$H,$B71,INDEX('ST | Drawing List'!$K:$AT,,MATCH('[13]Design Fee'!HZ$8,'ST | Drawing List'!$K$1:$AT$1,0)),1)</f>
        <v>0</v>
      </c>
      <c r="IA71" s="245"/>
      <c r="IB71" s="238">
        <f>COUNTIFS('ST | Drawing List'!$H:$H,$B71,INDEX('ST | Drawing List'!$K:$AT,,MATCH('[13]Design Fee'!IB$8,'ST | Drawing List'!$K$1:$AT$1,0)),1)</f>
        <v>0</v>
      </c>
      <c r="IC71" s="238">
        <f>COUNTIFS('ST | Drawing List'!$H:$H,$B71,INDEX('ST | Drawing List'!$K:$AT,,MATCH('[13]Design Fee'!IC$8,'ST | Drawing List'!$K$1:$AT$1,0)),1)</f>
        <v>0</v>
      </c>
      <c r="ID71" s="238">
        <f>COUNTIFS('ST | Drawing List'!$H:$H,$B71,INDEX('ST | Drawing List'!$K:$AT,,MATCH('[13]Design Fee'!ID$8,'ST | Drawing List'!$K$1:$AT$1,0)),1)</f>
        <v>0</v>
      </c>
      <c r="IE71" s="238">
        <f>COUNTIFS('ST | Drawing List'!$H:$H,$B71,INDEX('ST | Drawing List'!$K:$AT,,MATCH('[13]Design Fee'!IE$8,'ST | Drawing List'!$K$1:$AT$1,0)),1)</f>
        <v>0</v>
      </c>
      <c r="IF71" s="238">
        <f>COUNTIFS('ST | Drawing List'!$H:$H,$B71,INDEX('ST | Drawing List'!$K:$AT,,MATCH('[13]Design Fee'!IF$8,'ST | Drawing List'!$K$1:$AT$1,0)),1)</f>
        <v>0</v>
      </c>
      <c r="IG71" s="245"/>
      <c r="IH71" s="245"/>
      <c r="II71" s="279">
        <v>0.1</v>
      </c>
      <c r="IJ71" s="269"/>
      <c r="IK71" s="302">
        <f t="shared" ref="IK71" si="1103">$IK$68/$II$68*II71</f>
        <v>1.1032E-2</v>
      </c>
      <c r="IL71" s="302">
        <f t="shared" ref="IL71" si="1104">IM71+IT71+JY71+LD71</f>
        <v>0</v>
      </c>
      <c r="IM71" s="303">
        <f>IFERROR(IF(IZ71=100%,$IK71,0),0)</f>
        <v>0</v>
      </c>
      <c r="IN71" s="304">
        <f>IFERROR(IF(AND((IZ71+JA71)=100%,IZ71&lt;1),$IK71,0),0)</f>
        <v>1.1032E-2</v>
      </c>
      <c r="IO71" s="304">
        <f>IFERROR(IF(AND((JE71+JG71)=JD71,IM71=0),$IK71,0),0)</f>
        <v>0</v>
      </c>
      <c r="IP71" s="304">
        <f>IFERROR(IF(AND((JE71+JG71+JH71)=JD71,IM71=0,IO71=0),$IK71,0),0)</f>
        <v>0</v>
      </c>
      <c r="IQ71" s="304">
        <f>IFERROR(IF(AND((JE71+JG71+JH71+JI71)=JD71,IM71=0,IO71=0,IP71=0),$IK71,0),0)</f>
        <v>1.1032E-2</v>
      </c>
      <c r="IR71" s="304">
        <f>IFERROR(IF(AND((JE71+JG71+JH71+JI71+JJ71)=JD71,IM71=0,IO71=0,IP71=0,IQ71=0),$IK71,0),0)</f>
        <v>0</v>
      </c>
      <c r="IS71" s="305"/>
      <c r="IT71" s="304">
        <f>IFERROR(IF(AND((IZ71+JB71)=100%,IZ71&lt;1),$IK71,0),0)</f>
        <v>0</v>
      </c>
      <c r="IU71" s="304">
        <f>IFERROR(IF(AND((JE71+JM71)=JD71,IM71=0),$IK71,0),0)</f>
        <v>0</v>
      </c>
      <c r="IV71" s="304">
        <f>IFERROR(IF(AND((JE71+JM71+JN71)=JD71,IM71=0,IU71=0),$IK71,0),0)</f>
        <v>0</v>
      </c>
      <c r="IW71" s="304">
        <f>IFERROR(IF(AND((JE71+JM71+JN71+JO71)=JD71,IM71=0,IU71=0,IV71=0),$IK71,0),0)</f>
        <v>0</v>
      </c>
      <c r="IX71" s="304">
        <f>IFERROR(IF(AND((JE71+JM71+JP71+JN71+JO71)=JD71,IM71=0,IU71=0,IV71=0,IW71=0),$IK71,0),0)</f>
        <v>0</v>
      </c>
      <c r="IY71" s="230"/>
      <c r="IZ71" s="367">
        <f t="shared" ref="IZ71" si="1105">IFERROR(JE71/JD71,0)</f>
        <v>0</v>
      </c>
      <c r="JA71" s="367">
        <f t="shared" ref="JA71" si="1106">IFERROR(JF71/JD71,0)</f>
        <v>1</v>
      </c>
      <c r="JB71" s="367">
        <f t="shared" ref="JB71" si="1107">IFERROR(JL71/JD71,0)</f>
        <v>0</v>
      </c>
      <c r="JC71" s="275"/>
      <c r="JD71" s="363">
        <f>COUNTIF('MEP | Drawing List'!$H:$H,$B71)</f>
        <v>19</v>
      </c>
      <c r="JE71" s="238">
        <f>COUNTIFS('MEP | Drawing List'!$H:$H,$B71,INDEX('MEP | Drawing List'!$A:$AU,,MATCH('[13]Design Fee'!JE$8,'MEP | Drawing List'!$A$1:$AU$1,0)),1)</f>
        <v>0</v>
      </c>
      <c r="JF71" s="238">
        <f>COUNTIFS('MEP | Drawing List'!$H:$H,$B71,INDEX('MEP | Drawing List'!$K:$AU,,MATCH('[13]Design Fee'!JF$8,'MEP | Drawing List'!$K$1:$AU$1,0)),1)</f>
        <v>19</v>
      </c>
      <c r="JG71" s="238">
        <f>COUNTIFS('MEP | Drawing List'!$H:$H,$B71,INDEX('MEP | Drawing List'!$K:$AU,,MATCH('[13]Design Fee'!JG$8,'MEP | Drawing List'!$K$1:$AU$1,0)),1)</f>
        <v>0</v>
      </c>
      <c r="JH71" s="238">
        <f>COUNTIFS('MEP | Drawing List'!$H:$H,$B71,INDEX('MEP | Drawing List'!$K:$AU,,MATCH('[13]Design Fee'!JH$8,'MEP | Drawing List'!$K$1:$AU$1,0)),1)</f>
        <v>0</v>
      </c>
      <c r="JI71" s="238">
        <f>COUNTIFS('MEP | Drawing List'!$H:$H,$B71,INDEX('MEP | Drawing List'!$K:$AU,,MATCH('[13]Design Fee'!JI$8,'MEP | Drawing List'!$K$1:$AU$1,0)),1)</f>
        <v>19</v>
      </c>
      <c r="JJ71" s="238">
        <f>COUNTIFS('MEP | Drawing List'!$H:$H,$B71,INDEX('MEP | Drawing List'!$K:$AU,,MATCH('[13]Design Fee'!JJ$8,'MEP | Drawing List'!$K$1:$AU$1,0)),1)</f>
        <v>0</v>
      </c>
      <c r="JK71" s="245"/>
      <c r="JL71" s="238">
        <f>COUNTIFS('MEP | Drawing List'!$H:$H,$B71,INDEX('MEP | Drawing List'!$K:$AU,,MATCH('[13]Design Fee'!JL$8,'MEP | Drawing List'!$K$1:$AU$1,0)),1)</f>
        <v>0</v>
      </c>
      <c r="JM71" s="238">
        <f>COUNTIFS('MEP | Drawing List'!$H:$H,$B71,INDEX('MEP | Drawing List'!$K:$AU,,MATCH('[13]Design Fee'!JM$8,'MEP | Drawing List'!$K$1:$AU$1,0)),1)</f>
        <v>0</v>
      </c>
      <c r="JN71" s="238">
        <f>COUNTIFS('MEP | Drawing List'!$H:$H,$B71,INDEX('MEP | Drawing List'!$K:$AU,,MATCH('[13]Design Fee'!JN$8,'MEP | Drawing List'!$K$1:$AU$1,0)),1)</f>
        <v>0</v>
      </c>
      <c r="JO71" s="238">
        <f>COUNTIFS('MEP | Drawing List'!$H:$H,$B71,INDEX('MEP | Drawing List'!$K:$AU,,MATCH('[13]Design Fee'!JO$8,'MEP | Drawing List'!$K$1:$AU$1,0)),1)</f>
        <v>0</v>
      </c>
      <c r="JP71" s="238">
        <f>COUNTIFS('MEP | Drawing List'!$H:$H,$B71,INDEX('MEP | Drawing List'!$K:$AU,,MATCH('[13]Design Fee'!JP$8,'MEP | Drawing List'!$K$1:$AU$1,0)),1)</f>
        <v>0</v>
      </c>
      <c r="JQ71" s="307"/>
      <c r="JR71" s="303"/>
      <c r="JS71" s="304">
        <f>IFERROR(IF(AND((KE71+KF71)=100%,KE71&lt;1),$IK71,0),0)</f>
        <v>0</v>
      </c>
      <c r="JT71" s="304">
        <f>IFERROR(IF(AND((KJ71+KL71)=KI71,JR71=0),$IK71,0),0)</f>
        <v>0</v>
      </c>
      <c r="JU71" s="304">
        <f>IFERROR(IF(AND((KJ71+KL71+KM71)=KI71,JR71=0,JT71=0),$IK71,0),0)</f>
        <v>0</v>
      </c>
      <c r="JV71" s="304">
        <f>IFERROR(IF(AND((KJ71+KL71+KM71+KN71)=KI71,JR71=0,JT71=0,JU71=0),$IK71,0),0)</f>
        <v>0</v>
      </c>
      <c r="JW71" s="304">
        <f>IFERROR(IF(AND((KJ71+KL71+KM71+KN71+KO71)=KI71,JR71=0,JT71=0,JU71=0,JV71=0),$IK71,0),0)</f>
        <v>0</v>
      </c>
      <c r="JX71" s="305"/>
      <c r="JY71" s="304">
        <f>IFERROR(IF(AND((KE71+KG71)=100%,KE71&lt;1),$IK71,0),0)</f>
        <v>0</v>
      </c>
      <c r="JZ71" s="304">
        <f>IFERROR(IF(AND((KJ71+KR71)=KI71,JR71=0),$IK71,0),0)</f>
        <v>0</v>
      </c>
      <c r="KA71" s="304">
        <f>IFERROR(IF(AND((KJ71+KR71+KS71)=KI71,JR71=0,JZ71=0),$IK71,0),0)</f>
        <v>0</v>
      </c>
      <c r="KB71" s="304">
        <f>IFERROR(IF(AND((KJ71+KR71+KS71+KT71)=KI71,JR71=0,JZ71=0,KA71=0),$IK71,0),0)</f>
        <v>0</v>
      </c>
      <c r="KC71" s="304">
        <f>IFERROR(IF(AND((KJ71+KR71+KU71+KS71+KT71)=KI71,JR71=0,JZ71=0,KA71=0,KB71=0),$IK71,0),0)</f>
        <v>0</v>
      </c>
      <c r="KD71" s="230"/>
      <c r="KE71" s="367">
        <f t="shared" ref="KE71" si="1108">IFERROR(KJ71/KI71,0)</f>
        <v>0</v>
      </c>
      <c r="KF71" s="367">
        <f t="shared" ref="KF71" si="1109">IFERROR(KK71/KI71,0)</f>
        <v>0</v>
      </c>
      <c r="KG71" s="367">
        <f>IFERROR(#REF!/KI71,0)</f>
        <v>0</v>
      </c>
      <c r="KH71" s="275"/>
      <c r="KI71" s="363">
        <f>COUNTIF('MEP | Drawing List'!$H:$H,$B71)</f>
        <v>19</v>
      </c>
      <c r="KJ71" s="238">
        <f>COUNTIFS('MEP | Drawing List'!$H:$H,$B71,INDEX('MEP | Drawing List'!$A:$AU,,MATCH('[13]Design Fee'!KJ$8,'MEP | Drawing List'!$A$1:$AU$1,0)),1)</f>
        <v>0</v>
      </c>
      <c r="KK71" s="238">
        <f>COUNTIFS('MEP | Drawing List'!$H:$H,$B71,INDEX('MEP | Drawing List'!$K:$AU,,MATCH('[13]Design Fee'!KK$8,'MEP | Drawing List'!$K$1:$AU$1,0)),1)</f>
        <v>0</v>
      </c>
      <c r="KL71" s="238">
        <f>COUNTIFS('MEP | Drawing List'!$H:$H,$B71,INDEX('MEP | Drawing List'!$K:$AU,,MATCH('[13]Design Fee'!KL$8,'MEP | Drawing List'!$K$1:$AU$1,0)),1)</f>
        <v>0</v>
      </c>
      <c r="KM71" s="238">
        <f>COUNTIFS('MEP | Drawing List'!$H:$H,$B71,INDEX('MEP | Drawing List'!$K:$AU,,MATCH('[13]Design Fee'!KM$8,'MEP | Drawing List'!$K$1:$AU$1,0)),1)</f>
        <v>0</v>
      </c>
      <c r="KN71" s="238">
        <f>COUNTIFS('MEP | Drawing List'!$H:$H,$B71,INDEX('MEP | Drawing List'!$K:$AU,,MATCH('[13]Design Fee'!KN$8,'MEP | Drawing List'!$K$1:$AU$1,0)),1)</f>
        <v>0</v>
      </c>
      <c r="KO71" s="238">
        <f>COUNTIFS('MEP | Drawing List'!$H:$H,$B71,INDEX('MEP | Drawing List'!$K:$AU,,MATCH('[13]Design Fee'!KO$8,'MEP | Drawing List'!$K$1:$AU$1,0)),1)</f>
        <v>0</v>
      </c>
      <c r="KP71" s="245"/>
      <c r="KQ71" s="238">
        <f>COUNTIFS('MEP | Drawing List'!$H:$H,$B71,INDEX('MEP | Drawing List'!$K:$AU,,MATCH('[13]Design Fee'!KQ$8,'MEP | Drawing List'!$K$1:$AU$1,0)),1)</f>
        <v>0</v>
      </c>
      <c r="KR71" s="238">
        <f>COUNTIFS('MEP | Drawing List'!$H:$H,$B71,INDEX('MEP | Drawing List'!$K:$AU,,MATCH('[13]Design Fee'!KR$8,'MEP | Drawing List'!$K$1:$AU$1,0)),1)</f>
        <v>0</v>
      </c>
      <c r="KS71" s="238">
        <f>COUNTIFS('MEP | Drawing List'!$H:$H,$B71,INDEX('MEP | Drawing List'!$K:$AU,,MATCH('[13]Design Fee'!KS$8,'MEP | Drawing List'!$K$1:$AU$1,0)),1)</f>
        <v>0</v>
      </c>
      <c r="KT71" s="238">
        <f>COUNTIFS('MEP | Drawing List'!$H:$H,$B71,INDEX('MEP | Drawing List'!$K:$AU,,MATCH('[13]Design Fee'!KT$8,'MEP | Drawing List'!$K$1:$AU$1,0)),1)</f>
        <v>0</v>
      </c>
      <c r="KU71" s="238">
        <f>COUNTIFS('MEP | Drawing List'!$H:$H,$B71,INDEX('MEP | Drawing List'!$K:$AU,,MATCH('[13]Design Fee'!KU$8,'MEP | Drawing List'!$K$1:$AU$1,0)),1)</f>
        <v>0</v>
      </c>
      <c r="KV71" s="245"/>
      <c r="KW71" s="303"/>
      <c r="KX71" s="304">
        <f>IFERROR(IF(AND((LJ71+LK71)=100%,LJ71&lt;1),$IK71,0),0)</f>
        <v>0</v>
      </c>
      <c r="KY71" s="304">
        <f>IFERROR(IF(AND((LO71+LQ71)=LN71,KW71=0),$IK71,0),0)</f>
        <v>0</v>
      </c>
      <c r="KZ71" s="304">
        <f>IFERROR(IF(AND((LO71+LQ71+LR71)=LN71,KW71=0,KY71=0),$IK71,0),0)</f>
        <v>0</v>
      </c>
      <c r="LA71" s="304">
        <f>IFERROR(IF(AND((LO71+LQ71+LR71+LS71)=LN71,KW71=0,KY71=0,KZ71=0),$IK71,0),0)</f>
        <v>0</v>
      </c>
      <c r="LB71" s="304">
        <f>IFERROR(IF(AND((LO71+LQ71+LR71+LS71+LT71)=LN71,KW71=0,KY71=0,KZ71=0,LA71=0),$IK71,0),0)</f>
        <v>0</v>
      </c>
      <c r="LC71" s="305"/>
      <c r="LD71" s="304">
        <f>IFERROR(IF(AND((LJ71+LL71)=100%,LJ71&lt;1),$IK71,0),0)</f>
        <v>0</v>
      </c>
      <c r="LE71" s="304">
        <f>IFERROR(IF(AND((LO71+LW71)=LN71,KW71=0),$IK71,0),0)</f>
        <v>0</v>
      </c>
      <c r="LF71" s="304">
        <f>IFERROR(IF(AND((LO71+LW71+LX71)=LN71,KW71=0,LE71=0),$IK71,0),0)</f>
        <v>0</v>
      </c>
      <c r="LG71" s="304">
        <f>IFERROR(IF(AND((LO71+LW71+LX71+LY71)=LN71,KW71=0,LE71=0,LF71=0),$IK71,0),0)</f>
        <v>0</v>
      </c>
      <c r="LH71" s="304">
        <f>IFERROR(IF(AND((LO71+LW71+LZ71+LX71+LY71)=LN71,KW71=0,LE71=0,LF71=0,LG71=0),$IK71,0),0)</f>
        <v>0</v>
      </c>
      <c r="LI71" s="230"/>
      <c r="LJ71" s="367">
        <f t="shared" ref="LJ71" si="1110">IFERROR(LO71/LN71,0)</f>
        <v>0</v>
      </c>
      <c r="LK71" s="367">
        <f t="shared" ref="LK71" si="1111">IFERROR(LP71/LN71,0)</f>
        <v>0</v>
      </c>
      <c r="LL71" s="367">
        <f>IFERROR(#REF!/LN71,0)</f>
        <v>0</v>
      </c>
      <c r="LM71" s="275"/>
      <c r="LN71" s="363">
        <f>COUNTIF('MEP | Drawing List'!$H:$H,$B71)</f>
        <v>19</v>
      </c>
      <c r="LO71" s="238">
        <f>COUNTIFS('MEP | Drawing List'!$H:$H,$B71,INDEX('MEP | Drawing List'!$A:$AU,,MATCH('[13]Design Fee'!LO$8,'MEP | Drawing List'!$A$1:$AU$1,0)),1)</f>
        <v>0</v>
      </c>
      <c r="LP71" s="238">
        <f>COUNTIFS('MEP | Drawing List'!$H:$H,$B71,INDEX('MEP | Drawing List'!$K:$AU,,MATCH('[13]Design Fee'!LP$8,'MEP | Drawing List'!$K$1:$AU$1,0)),1)</f>
        <v>0</v>
      </c>
      <c r="LQ71" s="238">
        <f>COUNTIFS('MEP | Drawing List'!$H:$H,$B71,INDEX('MEP | Drawing List'!$K:$AU,,MATCH('[13]Design Fee'!LQ$8,'MEP | Drawing List'!$K$1:$AU$1,0)),1)</f>
        <v>0</v>
      </c>
      <c r="LR71" s="238">
        <f>COUNTIFS('MEP | Drawing List'!$H:$H,$B71,INDEX('MEP | Drawing List'!$K:$AU,,MATCH('[13]Design Fee'!LR$8,'MEP | Drawing List'!$K$1:$AU$1,0)),1)</f>
        <v>0</v>
      </c>
      <c r="LS71" s="238">
        <f>COUNTIFS('MEP | Drawing List'!$H:$H,$B71,INDEX('MEP | Drawing List'!$K:$AU,,MATCH('[13]Design Fee'!LS$8,'MEP | Drawing List'!$K$1:$AU$1,0)),1)</f>
        <v>0</v>
      </c>
      <c r="LT71" s="238">
        <f>COUNTIFS('MEP | Drawing List'!$H:$H,$B71,INDEX('MEP | Drawing List'!$K:$AU,,MATCH('[13]Design Fee'!LT$8,'MEP | Drawing List'!$K$1:$AU$1,0)),1)</f>
        <v>0</v>
      </c>
      <c r="LU71" s="245"/>
      <c r="LV71" s="238">
        <f>COUNTIFS('MEP | Drawing List'!$H:$H,$B71,INDEX('MEP | Drawing List'!$K:$AU,,MATCH('[13]Design Fee'!LV$8,'MEP | Drawing List'!$K$1:$AU$1,0)),1)</f>
        <v>0</v>
      </c>
      <c r="LW71" s="238">
        <f>COUNTIFS('MEP | Drawing List'!$H:$H,$B71,INDEX('MEP | Drawing List'!$K:$AU,,MATCH('[13]Design Fee'!LW$8,'MEP | Drawing List'!$K$1:$AU$1,0)),1)</f>
        <v>0</v>
      </c>
      <c r="LX71" s="238">
        <f>COUNTIFS('MEP | Drawing List'!$H:$H,$B71,INDEX('MEP | Drawing List'!$K:$AU,,MATCH('[13]Design Fee'!LX$8,'MEP | Drawing List'!$K$1:$AU$1,0)),1)</f>
        <v>0</v>
      </c>
      <c r="LY71" s="238">
        <f>COUNTIFS('MEP | Drawing List'!$H:$H,$B71,INDEX('MEP | Drawing List'!$K:$AU,,MATCH('[13]Design Fee'!LY$8,'MEP | Drawing List'!$K$1:$AU$1,0)),1)</f>
        <v>0</v>
      </c>
      <c r="LZ71" s="238">
        <f>COUNTIFS('MEP | Drawing List'!$H:$H,$B71,INDEX('MEP | Drawing List'!$K:$AU,,MATCH('[13]Design Fee'!LZ$8,'MEP | Drawing List'!$K$1:$AU$1,0)),1)</f>
        <v>0</v>
      </c>
      <c r="MA71" s="245"/>
      <c r="MB71" s="245"/>
      <c r="MC71" s="286">
        <v>0</v>
      </c>
      <c r="MD71" s="269"/>
      <c r="ME71" s="302"/>
      <c r="MF71" s="302">
        <f t="shared" ref="MF71" si="1112">MG71+MN71+NS71+OX71</f>
        <v>0</v>
      </c>
      <c r="MG71" s="303">
        <f>IFERROR(IF(MT71=100%,$ME71,0),0)</f>
        <v>0</v>
      </c>
      <c r="MH71" s="304">
        <f>IFERROR(IF(AND((MT71+MU71)=100%,MT71&lt;1),$ME71,0),0)</f>
        <v>0</v>
      </c>
      <c r="MI71" s="304">
        <f>IFERROR(IF(AND((MY71+NA71)=MX71,MG71=0),$ME71,0),0)</f>
        <v>0</v>
      </c>
      <c r="MJ71" s="304">
        <f>IFERROR(IF(AND((MY71+NA71+NB71)=MX71,MG71=0,MI71=0),$ME71,0),0)</f>
        <v>0</v>
      </c>
      <c r="MK71" s="304">
        <f>IFERROR(IF(AND((MY71+NA71+NB71+NC71)=MX71,MG71=0,MI71=0,MJ71=0),$ME71,0),0)</f>
        <v>0</v>
      </c>
      <c r="ML71" s="304">
        <f>IFERROR(IF(AND((MY71+NA71+NB71+NC71+ND71)=MX71,MG71=0,MI71=0,MJ71=0,MK71=0),$ME71,0),0)</f>
        <v>0</v>
      </c>
      <c r="MM71" s="305"/>
      <c r="MN71" s="304">
        <f>IFERROR(IF(AND((MT71+MV71)=100%,MT71&lt;1),$ME71,0),0)</f>
        <v>0</v>
      </c>
      <c r="MO71" s="304">
        <f>IFERROR(IF(AND((MY71+NG71)=MX71,MG71=0),$ME71,0),0)</f>
        <v>0</v>
      </c>
      <c r="MP71" s="304">
        <f>IFERROR(IF(AND((MY71+NG71+NH71)=MX71,MG71=0,MO71=0),$ME71,0),0)</f>
        <v>0</v>
      </c>
      <c r="MQ71" s="304">
        <f>IFERROR(IF(AND((MY71+NG71+NH71+NI71)=MX71,MG71=0,MO71=0,MP71=0),$ME71,0),0)</f>
        <v>0</v>
      </c>
      <c r="MR71" s="304">
        <f>IFERROR(IF(AND((MY71+NG71+NJ71+NH71+NI71)=MX71,MG71=0,MO71=0,MP71=0,MQ71=0),$ME71,0),0)</f>
        <v>0</v>
      </c>
      <c r="MS71" s="230"/>
      <c r="MT71" s="367">
        <f t="shared" ref="MT71" si="1113">IFERROR(MY71/MX71,0)</f>
        <v>0</v>
      </c>
      <c r="MU71" s="367">
        <f t="shared" ref="MU71" si="1114">IFERROR(MZ71/MX71,0)</f>
        <v>0</v>
      </c>
      <c r="MV71" s="367">
        <f t="shared" ref="MV71" si="1115">IFERROR(NF71/MX71,0)</f>
        <v>0</v>
      </c>
      <c r="MW71" s="275"/>
      <c r="MX71" s="363">
        <f>COUNTIF('LS | Drawing List'!$H:$H,$B71)</f>
        <v>0</v>
      </c>
      <c r="MY71" s="238">
        <f>COUNTIFS('LS | Drawing List'!$H:$H,$B71,INDEX('LS | Drawing List'!$A:$AT,,MATCH('Design Fee'!MY$8,'LS | Drawing List'!$A$1:$AT$1,0)),1)</f>
        <v>0</v>
      </c>
      <c r="MZ71" s="238">
        <f>COUNTIFS('LS | Drawing List'!$H:$H,$B71,INDEX('LS | Drawing List'!$K:$AT,,MATCH('Design Fee'!MZ$8,'LS | Drawing List'!$K$1:$AT$1,0)),1)</f>
        <v>0</v>
      </c>
      <c r="NA71" s="238">
        <f>COUNTIFS('LS | Drawing List'!$H:$H,$B71,INDEX('LS | Drawing List'!$K:$AT,,MATCH('Design Fee'!NA$8,'LS | Drawing List'!$K$1:$AT$1,0)),1)</f>
        <v>0</v>
      </c>
      <c r="NB71" s="238">
        <f>COUNTIFS('LS | Drawing List'!$H:$H,$B71,INDEX('LS | Drawing List'!$K:$AT,,MATCH('Design Fee'!NB$8,'LS | Drawing List'!$K$1:$AT$1,0)),1)</f>
        <v>0</v>
      </c>
      <c r="NC71" s="238">
        <f>COUNTIFS('LS | Drawing List'!$H:$H,$B71,INDEX('LS | Drawing List'!$K:$AT,,MATCH('Design Fee'!NC$8,'LS | Drawing List'!$K$1:$AT$1,0)),1)</f>
        <v>0</v>
      </c>
      <c r="ND71" s="238">
        <f>COUNTIFS('LS | Drawing List'!$H:$H,$B71,INDEX('LS | Drawing List'!$K:$AT,,MATCH('Design Fee'!ND$8,'LS | Drawing List'!$K$1:$AT$1,0)),1)</f>
        <v>0</v>
      </c>
      <c r="NE71" s="245"/>
      <c r="NF71" s="238">
        <f>COUNTIFS('LS | Drawing List'!$H:$H,$B71,INDEX('LS | Drawing List'!$K:$AT,,MATCH('Design Fee'!NF$8,'LS | Drawing List'!$K$1:$AT$1,0)),1)</f>
        <v>0</v>
      </c>
      <c r="NG71" s="238">
        <f>COUNTIFS('LS | Drawing List'!$H:$H,$B71,INDEX('LS | Drawing List'!$K:$AT,,MATCH('Design Fee'!NG$8,'LS | Drawing List'!$K$1:$AT$1,0)),1)</f>
        <v>0</v>
      </c>
      <c r="NH71" s="238">
        <f>COUNTIFS('LS | Drawing List'!$H:$H,$B71,INDEX('LS | Drawing List'!$K:$AT,,MATCH('Design Fee'!NH$8,'LS | Drawing List'!$K$1:$AT$1,0)),1)</f>
        <v>0</v>
      </c>
      <c r="NI71" s="238">
        <f>COUNTIFS('LS | Drawing List'!$H:$H,$B71,INDEX('LS | Drawing List'!$K:$AT,,MATCH('Design Fee'!NI$8,'LS | Drawing List'!$K$1:$AT$1,0)),1)</f>
        <v>0</v>
      </c>
      <c r="NJ71" s="238">
        <f>COUNTIFS('LS | Drawing List'!$H:$H,$B71,INDEX('LS | Drawing List'!$K:$AT,,MATCH('Design Fee'!NJ$8,'LS | Drawing List'!$K$1:$AT$1,0)),1)</f>
        <v>0</v>
      </c>
      <c r="NK71" s="307"/>
      <c r="NL71" s="303">
        <f>IFERROR(IF(NY71=100%,$ME71,0),0)</f>
        <v>0</v>
      </c>
      <c r="NM71" s="304">
        <f>IFERROR(IF(AND((NY71+NZ71)=100%,NY71&lt;1),$ME71,0),0)</f>
        <v>0</v>
      </c>
      <c r="NN71" s="304">
        <f>IFERROR(IF(AND((OD71+OF71)=OC71,NL71=0),$ME71,0),0)</f>
        <v>0</v>
      </c>
      <c r="NO71" s="304">
        <f>IFERROR(IF(AND((OD71+OF71+OG71)=OC71,NL71=0,NN71=0),$ME71,0),0)</f>
        <v>0</v>
      </c>
      <c r="NP71" s="304">
        <f>IFERROR(IF(AND((OD71+OF71+OG71+OH71)=OC71,NL71=0,NN71=0,NO71=0),$ME71,0),0)</f>
        <v>0</v>
      </c>
      <c r="NQ71" s="304">
        <f>IFERROR(IF(AND((OD71+OF71+OG71+OH71+OI71)=OC71,NL71=0,NN71=0,NO71=0,NP71=0),$ME71,0),0)</f>
        <v>0</v>
      </c>
      <c r="NR71" s="305"/>
      <c r="NS71" s="304">
        <f>IFERROR(IF(AND((NY71+OA71)=100%,NY71&lt;1),$ME71,0),0)</f>
        <v>0</v>
      </c>
      <c r="NT71" s="304">
        <f>IFERROR(IF(AND((OD71+OL71)=OC71,NL71=0),$ME71,0),0)</f>
        <v>0</v>
      </c>
      <c r="NU71" s="304">
        <f>IFERROR(IF(AND((OD71+OL71+OM71)=OC71,NL71=0,NT71=0),$ME71,0),0)</f>
        <v>0</v>
      </c>
      <c r="NV71" s="304">
        <f>IFERROR(IF(AND((OD71+OL71+OM71+ON71)=OC71,NL71=0,NT71=0,NU71=0),$ME71,0),0)</f>
        <v>0</v>
      </c>
      <c r="NW71" s="304">
        <f>IFERROR(IF(AND((OD71+OL71+OO71+OM71+ON71)=OC71,NL71=0,NT71=0,NU71=0,NV71=0),$ME71,0),0)</f>
        <v>0</v>
      </c>
      <c r="NX71" s="230"/>
      <c r="NY71" s="367">
        <f t="shared" ref="NY71" si="1116">IFERROR(OD71/OC71,0)</f>
        <v>0</v>
      </c>
      <c r="NZ71" s="367">
        <f t="shared" ref="NZ71" si="1117">IFERROR(OE71/OC71,0)</f>
        <v>0</v>
      </c>
      <c r="OA71" s="367">
        <f>IFERROR(#REF!/OC71,0)</f>
        <v>0</v>
      </c>
      <c r="OB71" s="275"/>
      <c r="OC71" s="363">
        <f>COUNTIF('LS | Drawing List'!$H:$H,$B71)</f>
        <v>0</v>
      </c>
      <c r="OD71" s="238">
        <f>COUNTIFS('LS | Drawing List'!$H:$H,$B71,INDEX('LS | Drawing List'!$A:$AT,,MATCH('Design Fee'!OD$8,'LS | Drawing List'!$A$1:$AT$1,0)),1)</f>
        <v>0</v>
      </c>
      <c r="OE71" s="238">
        <f>COUNTIFS('LS | Drawing List'!$H:$H,$B71,INDEX('LS | Drawing List'!$K:$AT,,MATCH('Design Fee'!OE$8,'LS | Drawing List'!$K$1:$AT$1,0)),1)</f>
        <v>0</v>
      </c>
      <c r="OF71" s="238">
        <f>COUNTIFS('LS | Drawing List'!$H:$H,$B71,INDEX('LS | Drawing List'!$K:$AT,,MATCH('Design Fee'!OF$8,'LS | Drawing List'!$K$1:$AT$1,0)),1)</f>
        <v>0</v>
      </c>
      <c r="OG71" s="238">
        <f>COUNTIFS('LS | Drawing List'!$H:$H,$B71,INDEX('LS | Drawing List'!$K:$AT,,MATCH('Design Fee'!OG$8,'LS | Drawing List'!$K$1:$AT$1,0)),1)</f>
        <v>0</v>
      </c>
      <c r="OH71" s="238">
        <f>COUNTIFS('LS | Drawing List'!$H:$H,$B71,INDEX('LS | Drawing List'!$K:$AT,,MATCH('Design Fee'!OH$8,'LS | Drawing List'!$K$1:$AT$1,0)),1)</f>
        <v>0</v>
      </c>
      <c r="OI71" s="238">
        <f>COUNTIFS('LS | Drawing List'!$H:$H,$B71,INDEX('LS | Drawing List'!$K:$AT,,MATCH('Design Fee'!OI$8,'LS | Drawing List'!$K$1:$AT$1,0)),1)</f>
        <v>0</v>
      </c>
      <c r="OJ71" s="245"/>
      <c r="OK71" s="238">
        <f>COUNTIFS('LS | Drawing List'!$H:$H,$B71,INDEX('LS | Drawing List'!$K:$AT,,MATCH('Design Fee'!OK$8,'LS | Drawing List'!$K$1:$AT$1,0)),1)</f>
        <v>0</v>
      </c>
      <c r="OL71" s="238">
        <f>COUNTIFS('LS | Drawing List'!$H:$H,$B71,INDEX('LS | Drawing List'!$K:$AT,,MATCH('Design Fee'!OL$8,'LS | Drawing List'!$K$1:$AT$1,0)),1)</f>
        <v>0</v>
      </c>
      <c r="OM71" s="238">
        <f>COUNTIFS('LS | Drawing List'!$H:$H,$B71,INDEX('LS | Drawing List'!$K:$AT,,MATCH('Design Fee'!OM$8,'LS | Drawing List'!$K$1:$AT$1,0)),1)</f>
        <v>0</v>
      </c>
      <c r="ON71" s="238">
        <f>COUNTIFS('LS | Drawing List'!$H:$H,$B71,INDEX('LS | Drawing List'!$K:$AT,,MATCH('Design Fee'!ON$8,'LS | Drawing List'!$K$1:$AT$1,0)),1)</f>
        <v>0</v>
      </c>
      <c r="OO71" s="238">
        <f>COUNTIFS('LS | Drawing List'!$H:$H,$B71,INDEX('LS | Drawing List'!$K:$AT,,MATCH('Design Fee'!OO$8,'LS | Drawing List'!$K$1:$AT$1,0)),1)</f>
        <v>0</v>
      </c>
      <c r="OP71" s="245"/>
      <c r="OQ71" s="303">
        <f>IFERROR(IF(PD71=100%,$ME71,0),0)</f>
        <v>0</v>
      </c>
      <c r="OR71" s="304">
        <f>IFERROR(IF(AND((PD71+PE71)=100%,PD71&lt;1),$ME71,0),0)</f>
        <v>0</v>
      </c>
      <c r="OS71" s="304">
        <f>IFERROR(IF(AND((PI71+PK71)=PH71,OQ71=0),$ME71,0),0)</f>
        <v>0</v>
      </c>
      <c r="OT71" s="304">
        <f>IFERROR(IF(AND((PI71+PK71+PL71)=PH71,OQ71=0,OS71=0),$ME71,0),0)</f>
        <v>0</v>
      </c>
      <c r="OU71" s="304">
        <f>IFERROR(IF(AND((PI71+PK71+PL71+PM71)=PH71,OQ71=0,OS71=0,OT71=0),$ME71,0),0)</f>
        <v>0</v>
      </c>
      <c r="OV71" s="304">
        <f>IFERROR(IF(AND((PI71+PK71+PL71+PM71+PN71)=PH71,OQ71=0,OS71=0,OT71=0,OU71=0),$ME71,0),0)</f>
        <v>0</v>
      </c>
      <c r="OW71" s="305"/>
      <c r="OX71" s="304">
        <f>IFERROR(IF(AND((PD71+PF71)=100%,PD71&lt;1),$ME71,0),0)</f>
        <v>0</v>
      </c>
      <c r="OY71" s="304">
        <f>IFERROR(IF(AND((PI71+PQ71)=PH71,OQ71=0),$ME71,0),0)</f>
        <v>0</v>
      </c>
      <c r="OZ71" s="304">
        <f>IFERROR(IF(AND((PI71+PQ71+PR71)=PH71,OQ71=0,OY71=0),$ME71,0),0)</f>
        <v>0</v>
      </c>
      <c r="PA71" s="304">
        <f>IFERROR(IF(AND((PI71+PQ71+PR71+PS71)=PH71,OQ71=0,OY71=0,OZ71=0),$ME71,0),0)</f>
        <v>0</v>
      </c>
      <c r="PB71" s="304">
        <f>IFERROR(IF(AND((PI71+PQ71+PT71+PR71+PS71)=PH71,OQ71=0,OY71=0,OZ71=0,PA71=0),$ME71,0),0)</f>
        <v>0</v>
      </c>
      <c r="PC71" s="230"/>
      <c r="PD71" s="367">
        <f t="shared" ref="PD71" si="1118">IFERROR(PI71/PH71,0)</f>
        <v>0</v>
      </c>
      <c r="PE71" s="367">
        <f t="shared" ref="PE71" si="1119">IFERROR(PJ71/PH71,0)</f>
        <v>0</v>
      </c>
      <c r="PF71" s="367">
        <f>IFERROR(#REF!/PH71,0)</f>
        <v>0</v>
      </c>
      <c r="PG71" s="275"/>
      <c r="PH71" s="363">
        <f>COUNTIF('LS | Drawing List'!$H:$H,$B71)</f>
        <v>0</v>
      </c>
      <c r="PI71" s="238">
        <f>COUNTIFS('LS | Drawing List'!$H:$H,$B71,INDEX('LS | Drawing List'!$A:$AT,,MATCH('Design Fee'!PI$8,'LS | Drawing List'!$A$1:$AT$1,0)),1)</f>
        <v>0</v>
      </c>
      <c r="PJ71" s="238">
        <f>COUNTIFS('LS | Drawing List'!$H:$H,$B71,INDEX('LS | Drawing List'!$K:$AT,,MATCH('Design Fee'!PJ$8,'LS | Drawing List'!$K$1:$AT$1,0)),1)</f>
        <v>0</v>
      </c>
      <c r="PK71" s="238">
        <f>COUNTIFS('LS | Drawing List'!$H:$H,$B71,INDEX('LS | Drawing List'!$K:$AT,,MATCH('Design Fee'!PK$8,'LS | Drawing List'!$K$1:$AT$1,0)),1)</f>
        <v>0</v>
      </c>
      <c r="PL71" s="238">
        <f>COUNTIFS('LS | Drawing List'!$H:$H,$B71,INDEX('LS | Drawing List'!$K:$AT,,MATCH('Design Fee'!PL$8,'LS | Drawing List'!$K$1:$AT$1,0)),1)</f>
        <v>0</v>
      </c>
      <c r="PM71" s="238">
        <f>COUNTIFS('LS | Drawing List'!$H:$H,$B71,INDEX('LS | Drawing List'!$K:$AT,,MATCH('Design Fee'!PM$8,'LS | Drawing List'!$K$1:$AT$1,0)),1)</f>
        <v>0</v>
      </c>
      <c r="PN71" s="238">
        <f>COUNTIFS('LS | Drawing List'!$H:$H,$B71,INDEX('LS | Drawing List'!$K:$AT,,MATCH('Design Fee'!PN$8,'LS | Drawing List'!$K$1:$AT$1,0)),1)</f>
        <v>0</v>
      </c>
      <c r="PO71" s="245"/>
      <c r="PP71" s="238">
        <f>COUNTIFS('LS | Drawing List'!$H:$H,$B71,INDEX('LS | Drawing List'!$K:$AT,,MATCH('Design Fee'!PP$8,'LS | Drawing List'!$K$1:$AT$1,0)),1)</f>
        <v>0</v>
      </c>
      <c r="PQ71" s="238">
        <f>COUNTIFS('LS | Drawing List'!$H:$H,$B71,INDEX('LS | Drawing List'!$K:$AT,,MATCH('Design Fee'!PQ$8,'LS | Drawing List'!$K$1:$AT$1,0)),1)</f>
        <v>0</v>
      </c>
      <c r="PR71" s="238">
        <f>COUNTIFS('LS | Drawing List'!$H:$H,$B71,INDEX('LS | Drawing List'!$K:$AT,,MATCH('Design Fee'!PR$8,'LS | Drawing List'!$K$1:$AT$1,0)),1)</f>
        <v>0</v>
      </c>
      <c r="PS71" s="238">
        <f>COUNTIFS('LS | Drawing List'!$H:$H,$B71,INDEX('LS | Drawing List'!$K:$AT,,MATCH('Design Fee'!PS$8,'LS | Drawing List'!$K$1:$AT$1,0)),1)</f>
        <v>0</v>
      </c>
      <c r="PT71" s="238">
        <f>COUNTIFS('LS | Drawing List'!$H:$H,$B71,INDEX('LS | Drawing List'!$K:$AT,,MATCH('Design Fee'!PT$8,'LS | Drawing List'!$K$1:$AT$1,0)),1)</f>
        <v>0</v>
      </c>
      <c r="PU71" s="245"/>
      <c r="PV71" s="279"/>
    </row>
    <row r="72" spans="2:438" ht="11.85" customHeight="1" outlineLevel="2">
      <c r="B72" s="579" t="s">
        <v>82</v>
      </c>
      <c r="C72" s="332" t="s">
        <v>81</v>
      </c>
      <c r="E72" s="302">
        <f t="shared" si="818"/>
        <v>1.0721439999999998</v>
      </c>
      <c r="F72" s="302">
        <f t="shared" si="818"/>
        <v>0</v>
      </c>
      <c r="G72" s="303">
        <f t="shared" si="888"/>
        <v>1.0721439999999998</v>
      </c>
      <c r="H72" s="302">
        <f t="shared" si="889"/>
        <v>0</v>
      </c>
      <c r="I72" s="302">
        <f t="shared" si="890"/>
        <v>1.0721439999999998</v>
      </c>
      <c r="J72" s="302">
        <f t="shared" si="891"/>
        <v>0.61349999999999993</v>
      </c>
      <c r="K72" s="302">
        <f t="shared" si="892"/>
        <v>0</v>
      </c>
      <c r="L72" s="302">
        <f t="shared" si="893"/>
        <v>2.758E-2</v>
      </c>
      <c r="M72" s="302">
        <f t="shared" si="894"/>
        <v>0.43106399999999995</v>
      </c>
      <c r="N72" s="305"/>
      <c r="O72" s="302">
        <f t="shared" si="895"/>
        <v>0</v>
      </c>
      <c r="P72" s="302">
        <f t="shared" si="896"/>
        <v>0</v>
      </c>
      <c r="Q72" s="302">
        <f t="shared" si="897"/>
        <v>0</v>
      </c>
      <c r="R72" s="302">
        <f t="shared" si="898"/>
        <v>0</v>
      </c>
      <c r="S72" s="302">
        <f t="shared" si="899"/>
        <v>0</v>
      </c>
      <c r="T72" s="216"/>
      <c r="U72" s="302">
        <f t="shared" si="900"/>
        <v>0</v>
      </c>
      <c r="V72" s="302">
        <f t="shared" si="901"/>
        <v>0</v>
      </c>
      <c r="W72" s="302">
        <f t="shared" si="902"/>
        <v>0</v>
      </c>
      <c r="X72" s="302">
        <f t="shared" si="903"/>
        <v>0</v>
      </c>
      <c r="Y72" s="302">
        <f t="shared" si="904"/>
        <v>0</v>
      </c>
      <c r="Z72" s="302">
        <f t="shared" si="905"/>
        <v>0</v>
      </c>
      <c r="AA72" s="305"/>
      <c r="AB72" s="302">
        <f t="shared" si="906"/>
        <v>0</v>
      </c>
      <c r="AC72" s="302">
        <f t="shared" si="907"/>
        <v>0</v>
      </c>
      <c r="AD72" s="302">
        <f t="shared" si="908"/>
        <v>0</v>
      </c>
      <c r="AE72" s="302">
        <f t="shared" si="909"/>
        <v>0</v>
      </c>
      <c r="AF72" s="302">
        <f t="shared" si="910"/>
        <v>0</v>
      </c>
      <c r="AG72" s="245"/>
      <c r="AH72" s="302">
        <f t="shared" si="911"/>
        <v>0</v>
      </c>
      <c r="AI72" s="302">
        <f t="shared" si="912"/>
        <v>0</v>
      </c>
      <c r="AJ72" s="302">
        <f t="shared" si="913"/>
        <v>0</v>
      </c>
      <c r="AK72" s="302">
        <f t="shared" si="914"/>
        <v>0</v>
      </c>
      <c r="AL72" s="302">
        <f t="shared" si="915"/>
        <v>0</v>
      </c>
      <c r="AM72" s="302">
        <f t="shared" si="916"/>
        <v>0</v>
      </c>
      <c r="AN72" s="305"/>
      <c r="AO72" s="302">
        <f t="shared" si="917"/>
        <v>0</v>
      </c>
      <c r="AP72" s="302">
        <f t="shared" si="918"/>
        <v>0</v>
      </c>
      <c r="AQ72" s="302">
        <f t="shared" si="919"/>
        <v>0</v>
      </c>
      <c r="AR72" s="302">
        <f t="shared" si="920"/>
        <v>0</v>
      </c>
      <c r="AS72" s="302">
        <f t="shared" si="921"/>
        <v>0</v>
      </c>
      <c r="AT72" s="230"/>
      <c r="AU72" s="279">
        <v>0.15</v>
      </c>
      <c r="AV72" s="269"/>
      <c r="AW72" s="302">
        <f t="shared" si="960"/>
        <v>0.61349999999999993</v>
      </c>
      <c r="AX72" s="302">
        <f t="shared" si="849"/>
        <v>0</v>
      </c>
      <c r="AY72" s="303">
        <f t="shared" si="922"/>
        <v>0</v>
      </c>
      <c r="AZ72" s="304">
        <f t="shared" si="923"/>
        <v>0.61349999999999993</v>
      </c>
      <c r="BA72" s="304">
        <f t="shared" si="961"/>
        <v>0.61349999999999993</v>
      </c>
      <c r="BB72" s="304">
        <f>IFERROR(IF(AND((BQ72+BS72+BT72)=BP72,AY72=0,BA72=0),$AW72,0),0)</f>
        <v>0</v>
      </c>
      <c r="BC72" s="304">
        <f>IFERROR(IF(AND((BQ72+BS72+BT72+BU72)=BP72,AY72=0,BA72=0,BB72=0),$AW72,0),0)</f>
        <v>0</v>
      </c>
      <c r="BD72" s="304">
        <f>IFERROR(IF(AND((BQ72+BS72+BT72+BU72+BV72)=BP72,AY72=0,BA72=0,BB72=0,BC72=0),$AW72,0),0)</f>
        <v>0</v>
      </c>
      <c r="BE72" s="305"/>
      <c r="BF72" s="304">
        <f>IFERROR(IF(AND((BL72+BN72)=100%,BL72&lt;1),$AW72,0),0)</f>
        <v>0</v>
      </c>
      <c r="BG72" s="304">
        <f>IFERROR(IF(AND((BQ72+BY72)=BP72,AY72=0),$AW72,0),0)</f>
        <v>0</v>
      </c>
      <c r="BH72" s="304">
        <f t="shared" si="924"/>
        <v>0</v>
      </c>
      <c r="BI72" s="304">
        <f t="shared" si="925"/>
        <v>0</v>
      </c>
      <c r="BJ72" s="304">
        <f>IFERROR(IF(AND((BQ72+BY72+CB72+BZ72+CA72)=BP72,AY72=0,BG72=0,BH72=0,BI72=0),$AW72,0),0)</f>
        <v>0</v>
      </c>
      <c r="BK72" s="216"/>
      <c r="BL72" s="331">
        <f t="shared" si="926"/>
        <v>0</v>
      </c>
      <c r="BM72" s="331">
        <f t="shared" si="927"/>
        <v>1</v>
      </c>
      <c r="BN72" s="331">
        <f t="shared" si="928"/>
        <v>0</v>
      </c>
      <c r="BO72" s="275"/>
      <c r="BP72" s="436">
        <f>COUNTIF('AR | Drawing List'!$H:$H,$B72)</f>
        <v>25</v>
      </c>
      <c r="BQ72" s="437">
        <f>COUNTIFS('AR | Drawing List'!$H:$H,$B72,INDEX('AR | Drawing List'!$A:$AT,,MATCH('Design Fee'!BQ$8,'AR | Drawing List'!$A$1:$AT$1,0)),1)</f>
        <v>0</v>
      </c>
      <c r="BR72" s="437">
        <f>COUNTIFS('AR | Drawing List'!$H:$H,$B72,INDEX('AR | Drawing List'!$K:$AT,,MATCH('Design Fee'!BR$8,'AR | Drawing List'!$K$1:$AT$1,0)),1)</f>
        <v>25</v>
      </c>
      <c r="BS72" s="437">
        <f>COUNTIFS('AR | Drawing List'!$H:$H,$B72,INDEX('AR | Drawing List'!$K:$AT,,MATCH('Design Fee'!BS$8,'AR | Drawing List'!$K$1:$AT$1,0)),1)</f>
        <v>25</v>
      </c>
      <c r="BT72" s="437">
        <f>COUNTIFS('AR | Drawing List'!$H:$H,$B72,INDEX('AR | Drawing List'!$K:$AT,,MATCH('Design Fee'!BT$8,'AR | Drawing List'!$K$1:$AT$1,0)),1)</f>
        <v>0</v>
      </c>
      <c r="BU72" s="437">
        <f>COUNTIFS('AR | Drawing List'!$H:$H,$B72,INDEX('AR | Drawing List'!$K:$AT,,MATCH('Design Fee'!BU$8,'AR | Drawing List'!$K$1:$AT$1,0)),1)</f>
        <v>0</v>
      </c>
      <c r="BV72" s="437">
        <f>COUNTIFS('AR | Drawing List'!$H:$H,$B72,INDEX('AR | Drawing List'!$K:$AT,,MATCH('Design Fee'!BV$8,'AR | Drawing List'!$K$1:$AT$1,0)),1)</f>
        <v>0</v>
      </c>
      <c r="BW72" s="245"/>
      <c r="BX72" s="437">
        <f>COUNTIFS('AR | Drawing List'!$H:$H,$B72,INDEX('AR | Drawing List'!$K:$AT,,MATCH('Design Fee'!BX$8,'AR | Drawing List'!$K$1:$AT$1,0)),1)</f>
        <v>0</v>
      </c>
      <c r="BY72" s="437">
        <f>COUNTIFS('AR | Drawing List'!$H:$H,$B72,INDEX('AR | Drawing List'!$K:$AT,,MATCH('Design Fee'!BY$8,'AR | Drawing List'!$K$1:$AT$1,0)),1)</f>
        <v>0</v>
      </c>
      <c r="BZ72" s="437">
        <f>COUNTIFS('AR | Drawing List'!$H:$H,$B72,INDEX('AR | Drawing List'!$K:$AT,,MATCH('Design Fee'!BZ$8,'AR | Drawing List'!$K$1:$AT$1,0)),1)</f>
        <v>0</v>
      </c>
      <c r="CA72" s="437">
        <f>COUNTIFS('AR | Drawing List'!$H:$H,$B72,INDEX('AR | Drawing List'!$K:$AT,,MATCH('Design Fee'!CA$8,'AR | Drawing List'!$K$1:$AT$1,0)),1)</f>
        <v>0</v>
      </c>
      <c r="CB72" s="437">
        <f>COUNTIFS('AR | Drawing List'!$H:$H,$B72,INDEX('AR | Drawing List'!$K:$AT,,MATCH('Design Fee'!CB$8,'AR | Drawing List'!$K$1:$AT$1,0)),1)</f>
        <v>0</v>
      </c>
      <c r="CC72" s="307"/>
      <c r="CD72" s="365"/>
      <c r="CE72" s="366">
        <f t="shared" si="929"/>
        <v>0</v>
      </c>
      <c r="CF72" s="366">
        <f t="shared" si="962"/>
        <v>0</v>
      </c>
      <c r="CG72" s="366">
        <f>IFERROR(IF(AND((CV72+CX72+CY72)=CU72,CD72=0,CF72=0),$AW72,0),0)</f>
        <v>0</v>
      </c>
      <c r="CH72" s="366">
        <f>IFERROR(IF(AND((CV72+CX72+CY72+CZ72)=CU72,CD72=0,CF72=0,CG72=0),$AW72,0),0)</f>
        <v>0</v>
      </c>
      <c r="CI72" s="366">
        <f>IFERROR(IF(AND((CV72+CX72+CY72+CZ72+DA72)=CU72,CD72=0,CF72=0,CG72=0,CH72=0),$AW72,0),0)</f>
        <v>0</v>
      </c>
      <c r="CJ72" s="291"/>
      <c r="CK72" s="366">
        <f>IFERROR(IF(AND((CQ72+CS72)=100%,CQ72&lt;1),$AW72,0),0)</f>
        <v>0</v>
      </c>
      <c r="CL72" s="366">
        <f>IFERROR(IF(AND((CV72+DD72)=CU72,CD72=0),$AW72,0),0)</f>
        <v>0</v>
      </c>
      <c r="CM72" s="366">
        <f t="shared" si="930"/>
        <v>0</v>
      </c>
      <c r="CN72" s="366">
        <f t="shared" si="931"/>
        <v>0</v>
      </c>
      <c r="CO72" s="366">
        <f>IFERROR(IF(AND((CV72+DD72+DG72+DE72+DF72)=CU72,CD72=0,CL72=0,CM72=0,CN72=0),$AW72,0),0)</f>
        <v>0</v>
      </c>
      <c r="CP72" s="230"/>
      <c r="CQ72" s="331">
        <f t="shared" si="932"/>
        <v>0</v>
      </c>
      <c r="CR72" s="331">
        <f t="shared" si="933"/>
        <v>0</v>
      </c>
      <c r="CS72" s="331">
        <f>IFERROR(#REF!/CU72,0)</f>
        <v>0</v>
      </c>
      <c r="CT72" s="275"/>
      <c r="CU72" s="436">
        <f>COUNTIF('AR | Drawing List'!$H:$H,$B72)</f>
        <v>25</v>
      </c>
      <c r="CV72" s="437">
        <f>COUNTIFS('AR | Drawing List'!$H:$H,$B72,INDEX('AR | Drawing List'!$A:$AT,,MATCH('Design Fee'!CV$8,'AR | Drawing List'!$A$1:$AT$1,0)),"&gt;="&amp;"1")</f>
        <v>0</v>
      </c>
      <c r="CW72" s="437">
        <f>COUNTIFS('AR | Drawing List'!$H:$H,$B72,INDEX('AR | Drawing List'!$K:$AT,,MATCH('Design Fee'!CW$8,'AR | Drawing List'!$K$1:$AT$1,0)),1)</f>
        <v>0</v>
      </c>
      <c r="CX72" s="437">
        <f>COUNTIFS('AR | Drawing List'!$H:$H,$B72,INDEX('AR | Drawing List'!$K:$AT,,MATCH('Design Fee'!CX$8,'AR | Drawing List'!$K$1:$AT$1,0)),1)</f>
        <v>0</v>
      </c>
      <c r="CY72" s="437">
        <f>COUNTIFS('AR | Drawing List'!$H:$H,$B72,INDEX('AR | Drawing List'!$K:$AT,,MATCH('Design Fee'!CY$8,'AR | Drawing List'!$K$1:$AT$1,0)),1)</f>
        <v>0</v>
      </c>
      <c r="CZ72" s="437">
        <f>COUNTIFS('AR | Drawing List'!$H:$H,$B72,INDEX('AR | Drawing List'!$K:$AT,,MATCH('Design Fee'!CZ$8,'AR | Drawing List'!$K$1:$AT$1,0)),1)</f>
        <v>0</v>
      </c>
      <c r="DA72" s="437">
        <f>COUNTIFS('AR | Drawing List'!$H:$H,$B72,INDEX('AR | Drawing List'!$K:$AT,,MATCH('Design Fee'!DA$8,'AR | Drawing List'!$K$1:$AT$1,0)),1)</f>
        <v>0</v>
      </c>
      <c r="DB72" s="245"/>
      <c r="DC72" s="437">
        <f>COUNTIFS('AR | Drawing List'!$H:$H,$B72,INDEX('AR | Drawing List'!$K:$AT,,MATCH('Design Fee'!DC$8,'AR | Drawing List'!$K$1:$AT$1,0)),1)</f>
        <v>0</v>
      </c>
      <c r="DD72" s="437">
        <f>COUNTIFS('AR | Drawing List'!$H:$H,$B72,INDEX('AR | Drawing List'!$K:$AT,,MATCH('Design Fee'!DD$8,'AR | Drawing List'!$K$1:$AT$1,0)),1)</f>
        <v>0</v>
      </c>
      <c r="DE72" s="437">
        <f>COUNTIFS('AR | Drawing List'!$H:$H,$B72,INDEX('AR | Drawing List'!$K:$AT,,MATCH('Design Fee'!DE$8,'AR | Drawing List'!$K$1:$AT$1,0)),1)</f>
        <v>0</v>
      </c>
      <c r="DF72" s="437">
        <f>COUNTIFS('AR | Drawing List'!$H:$H,$B72,INDEX('AR | Drawing List'!$K:$AT,,MATCH('Design Fee'!DF$8,'AR | Drawing List'!$K$1:$AT$1,0)),1)</f>
        <v>0</v>
      </c>
      <c r="DG72" s="437">
        <f>COUNTIFS('AR | Drawing List'!$H:$H,$B72,INDEX('AR | Drawing List'!$K:$AT,,MATCH('Design Fee'!DG$8,'AR | Drawing List'!$K$1:$AT$1,0)),1)</f>
        <v>0</v>
      </c>
      <c r="DH72" s="245"/>
      <c r="DI72" s="365"/>
      <c r="DJ72" s="366">
        <f t="shared" si="934"/>
        <v>0</v>
      </c>
      <c r="DK72" s="366">
        <f t="shared" si="963"/>
        <v>0</v>
      </c>
      <c r="DL72" s="366">
        <f>IFERROR(IF(AND((EA72+EC72+ED72)=DZ72,DI72=0,DK72=0),$AW72,0),0)</f>
        <v>0</v>
      </c>
      <c r="DM72" s="366">
        <f>IFERROR(IF(AND((EA72+EC72+ED72+EE72)=DZ72,DI72=0,DK72=0,DL72=0),$AW72,0),0)</f>
        <v>0</v>
      </c>
      <c r="DN72" s="366">
        <f>IFERROR(IF(AND((EA72+EC72+ED72+EE72+EF72)=DZ72,DI72=0,DK72=0,DL72=0,DM72=0),$AW72,0),0)</f>
        <v>0</v>
      </c>
      <c r="DO72" s="291"/>
      <c r="DP72" s="366">
        <f>IFERROR(IF(AND((DV72+DX72)=100%,DV72&lt;1),$AW72,0),0)</f>
        <v>0</v>
      </c>
      <c r="DQ72" s="366">
        <f>IFERROR(IF(AND((EA72+EI72)=DZ72,DI72=0),$AW72,0),0)</f>
        <v>0</v>
      </c>
      <c r="DR72" s="366">
        <f t="shared" si="935"/>
        <v>0</v>
      </c>
      <c r="DS72" s="366">
        <f t="shared" si="936"/>
        <v>0</v>
      </c>
      <c r="DT72" s="366">
        <f>IFERROR(IF(AND((EA72+EI72+EL72+EJ72+EK72)=DZ72,DI72=0,DQ72=0,DR72=0,DS72=0),$AW72,0),0)</f>
        <v>0</v>
      </c>
      <c r="DU72" s="230"/>
      <c r="DV72" s="331">
        <f t="shared" si="937"/>
        <v>0</v>
      </c>
      <c r="DW72" s="331">
        <f t="shared" si="938"/>
        <v>0</v>
      </c>
      <c r="DX72" s="331">
        <f>IFERROR(#REF!/DZ72,0)</f>
        <v>0</v>
      </c>
      <c r="DY72" s="275"/>
      <c r="DZ72" s="436">
        <f>COUNTIF('AR | Drawing List'!$H:$H,$B72)</f>
        <v>25</v>
      </c>
      <c r="EA72" s="437">
        <f>COUNTIFS('AR | Drawing List'!$H:$H,$B72,INDEX('AR | Drawing List'!$A:$AT,,MATCH('Design Fee'!EA$8,'AR | Drawing List'!$A$1:$AT$1,0)),"&gt;="&amp;"1")</f>
        <v>0</v>
      </c>
      <c r="EB72" s="437">
        <f>COUNTIFS('AR | Drawing List'!$H:$H,$B72,INDEX('AR | Drawing List'!$K:$AT,,MATCH('Design Fee'!EB$8,'AR | Drawing List'!$K$1:$AT$1,0)),1)</f>
        <v>0</v>
      </c>
      <c r="EC72" s="437">
        <f>COUNTIFS('AR | Drawing List'!$H:$H,$B72,INDEX('AR | Drawing List'!$K:$AT,,MATCH('Design Fee'!EC$8,'AR | Drawing List'!$K$1:$AT$1,0)),1)</f>
        <v>0</v>
      </c>
      <c r="ED72" s="437">
        <f>COUNTIFS('AR | Drawing List'!$H:$H,$B72,INDEX('AR | Drawing List'!$K:$AT,,MATCH('Design Fee'!ED$8,'AR | Drawing List'!$K$1:$AT$1,0)),1)</f>
        <v>0</v>
      </c>
      <c r="EE72" s="437">
        <f>COUNTIFS('AR | Drawing List'!$H:$H,$B72,INDEX('AR | Drawing List'!$K:$AT,,MATCH('Design Fee'!EE$8,'AR | Drawing List'!$K$1:$AT$1,0)),1)</f>
        <v>0</v>
      </c>
      <c r="EF72" s="437">
        <f>COUNTIFS('AR | Drawing List'!$H:$H,$B72,INDEX('AR | Drawing List'!$K:$AT,,MATCH('Design Fee'!EF$8,'AR | Drawing List'!$K$1:$AT$1,0)),1)</f>
        <v>0</v>
      </c>
      <c r="EG72" s="245"/>
      <c r="EH72" s="437">
        <f>COUNTIFS('AR | Drawing List'!$H:$H,$B72,INDEX('AR | Drawing List'!$K:$AT,,MATCH('Design Fee'!EH$8,'AR | Drawing List'!$K$1:$AT$1,0)),1)</f>
        <v>0</v>
      </c>
      <c r="EI72" s="437">
        <f>COUNTIFS('AR | Drawing List'!$H:$H,$B72,INDEX('AR | Drawing List'!$K:$AT,,MATCH('Design Fee'!EI$8,'AR | Drawing List'!$K$1:$AT$1,0)),1)</f>
        <v>0</v>
      </c>
      <c r="EJ72" s="437">
        <f>COUNTIFS('AR | Drawing List'!$H:$H,$B72,INDEX('AR | Drawing List'!$K:$AT,,MATCH('Design Fee'!EJ$8,'AR | Drawing List'!$K$1:$AT$1,0)),1)</f>
        <v>0</v>
      </c>
      <c r="EK72" s="437">
        <f>COUNTIFS('AR | Drawing List'!$H:$H,$B72,INDEX('AR | Drawing List'!$K:$AT,,MATCH('Design Fee'!EK$8,'AR | Drawing List'!$K$1:$AT$1,0)),1)</f>
        <v>0</v>
      </c>
      <c r="EL72" s="437">
        <f>COUNTIFS('AR | Drawing List'!$H:$H,$B72,INDEX('AR | Drawing List'!$K:$AT,,MATCH('Design Fee'!EL$8,'AR | Drawing List'!$K$1:$AT$1,0)),1)</f>
        <v>0</v>
      </c>
      <c r="EM72" s="245"/>
      <c r="EN72" s="245"/>
      <c r="EO72" s="279">
        <v>0.2</v>
      </c>
      <c r="EP72" s="269"/>
      <c r="EQ72" s="302">
        <f t="shared" si="964"/>
        <v>0.43106399999999995</v>
      </c>
      <c r="ER72" s="302">
        <f t="shared" si="965"/>
        <v>0</v>
      </c>
      <c r="ES72" s="303">
        <f t="shared" si="966"/>
        <v>0</v>
      </c>
      <c r="ET72" s="322">
        <f t="shared" si="967"/>
        <v>0.43106399999999995</v>
      </c>
      <c r="EU72" s="304">
        <f t="shared" si="968"/>
        <v>0</v>
      </c>
      <c r="EV72" s="304">
        <f t="shared" si="969"/>
        <v>0</v>
      </c>
      <c r="EW72" s="304">
        <f t="shared" si="970"/>
        <v>0</v>
      </c>
      <c r="EX72" s="304">
        <f t="shared" si="971"/>
        <v>0.43106399999999995</v>
      </c>
      <c r="EY72" s="305"/>
      <c r="EZ72" s="304">
        <f t="shared" si="972"/>
        <v>0</v>
      </c>
      <c r="FA72" s="304">
        <f t="shared" si="973"/>
        <v>0</v>
      </c>
      <c r="FB72" s="304">
        <f t="shared" si="974"/>
        <v>0</v>
      </c>
      <c r="FC72" s="304">
        <f t="shared" si="975"/>
        <v>0</v>
      </c>
      <c r="FD72" s="304">
        <f t="shared" si="976"/>
        <v>0</v>
      </c>
      <c r="FE72" s="216"/>
      <c r="FF72" s="331">
        <f t="shared" si="977"/>
        <v>0</v>
      </c>
      <c r="FG72" s="331">
        <f t="shared" si="978"/>
        <v>1</v>
      </c>
      <c r="FH72" s="331">
        <f t="shared" si="979"/>
        <v>0</v>
      </c>
      <c r="FJ72" s="363">
        <f>COUNTIF('ST | Drawing List'!$H:$H,$B72)</f>
        <v>3</v>
      </c>
      <c r="FK72" s="238">
        <f>COUNTIFS('ST | Drawing List'!$H:$H,$B72,INDEX('ST | Drawing List'!$A:$AT,,MATCH('[13]Design Fee'!FK$8,'ST | Drawing List'!$A$1:$AT$1,0)),1)</f>
        <v>0</v>
      </c>
      <c r="FL72" s="238">
        <f>COUNTIFS('ST | Drawing List'!$H:$H,$B72,INDEX('ST | Drawing List'!$K:$AT,,MATCH('[13]Design Fee'!FL$8,'ST | Drawing List'!$K$1:$AT$1,0)),1)</f>
        <v>3</v>
      </c>
      <c r="FM72" s="238">
        <f>COUNTIFS('ST | Drawing List'!$H:$H,$B72,INDEX('ST | Drawing List'!$K:$AT,,MATCH('[13]Design Fee'!FM$8,'ST | Drawing List'!$K$1:$AT$1,0)),1)</f>
        <v>0</v>
      </c>
      <c r="FN72" s="238">
        <f>COUNTIFS('ST | Drawing List'!$H:$H,$B72,INDEX('ST | Drawing List'!$K:$AT,,MATCH('[13]Design Fee'!FN$8,'ST | Drawing List'!$K$1:$AT$1,0)),1)</f>
        <v>0</v>
      </c>
      <c r="FO72" s="238">
        <f>COUNTIFS('ST | Drawing List'!$H:$H,$B72,INDEX('ST | Drawing List'!$K:$AT,,MATCH('[13]Design Fee'!FO$8,'ST | Drawing List'!$K$1:$AT$1,0)),1)</f>
        <v>0</v>
      </c>
      <c r="FP72" s="238">
        <f>COUNTIFS('ST | Drawing List'!$H:$H,$B72,INDEX('ST | Drawing List'!$K:$AT,,MATCH('[13]Design Fee'!FP$8,'ST | Drawing List'!$K$1:$AT$1,0)),1)</f>
        <v>3</v>
      </c>
      <c r="FQ72" s="245"/>
      <c r="FR72" s="238">
        <f>COUNTIFS('ST | Drawing List'!$H:$H,$B72,INDEX('ST | Drawing List'!$K:$AT,,MATCH('[13]Design Fee'!FR$8,'ST | Drawing List'!$K$1:$AT$1,0)),1)</f>
        <v>0</v>
      </c>
      <c r="FS72" s="238">
        <f>COUNTIFS('ST | Drawing List'!$H:$H,$B72,INDEX('ST | Drawing List'!$K:$AT,,MATCH('[13]Design Fee'!FS$8,'ST | Drawing List'!$K$1:$AT$1,0)),1)</f>
        <v>0</v>
      </c>
      <c r="FT72" s="238">
        <f>COUNTIFS('ST | Drawing List'!$H:$H,$B72,INDEX('ST | Drawing List'!$K:$AT,,MATCH('[13]Design Fee'!FT$8,'ST | Drawing List'!$K$1:$AT$1,0)),1)</f>
        <v>0</v>
      </c>
      <c r="FU72" s="238">
        <f>COUNTIFS('ST | Drawing List'!$H:$H,$B72,INDEX('ST | Drawing List'!$K:$AT,,MATCH('[13]Design Fee'!FU$8,'ST | Drawing List'!$K$1:$AT$1,0)),1)</f>
        <v>0</v>
      </c>
      <c r="FV72" s="238">
        <f>COUNTIFS('ST | Drawing List'!$H:$H,$B72,INDEX('ST | Drawing List'!$K:$AT,,MATCH('[13]Design Fee'!FV$8,'ST | Drawing List'!$K$1:$AT$1,0)),1)</f>
        <v>0</v>
      </c>
      <c r="FW72" s="254"/>
      <c r="FX72" s="365"/>
      <c r="FY72" s="366">
        <f t="shared" si="980"/>
        <v>0</v>
      </c>
      <c r="FZ72" s="366">
        <f t="shared" si="981"/>
        <v>0</v>
      </c>
      <c r="GA72" s="366">
        <f t="shared" si="982"/>
        <v>0</v>
      </c>
      <c r="GB72" s="366">
        <f t="shared" si="983"/>
        <v>0</v>
      </c>
      <c r="GC72" s="366">
        <f t="shared" si="984"/>
        <v>0</v>
      </c>
      <c r="GD72" s="291"/>
      <c r="GE72" s="366">
        <f t="shared" si="985"/>
        <v>0</v>
      </c>
      <c r="GF72" s="366">
        <f t="shared" si="986"/>
        <v>0</v>
      </c>
      <c r="GG72" s="366">
        <f t="shared" si="987"/>
        <v>0</v>
      </c>
      <c r="GH72" s="366">
        <f t="shared" si="988"/>
        <v>0</v>
      </c>
      <c r="GI72" s="366">
        <f t="shared" si="989"/>
        <v>0</v>
      </c>
      <c r="GJ72" s="230"/>
      <c r="GK72" s="367">
        <f t="shared" si="990"/>
        <v>0</v>
      </c>
      <c r="GL72" s="367">
        <f t="shared" si="991"/>
        <v>0</v>
      </c>
      <c r="GM72" s="367">
        <f>IFERROR(#REF!/GO72,0)</f>
        <v>0</v>
      </c>
      <c r="GN72" s="275"/>
      <c r="GO72" s="363">
        <f>COUNTIF('ST | Drawing List'!$H:$H,$B72)</f>
        <v>3</v>
      </c>
      <c r="GP72" s="238">
        <f>COUNTIFS('ST | Drawing List'!$H:$H,$B72,INDEX('ST | Drawing List'!$A:$AT,,MATCH('[13]Design Fee'!GP$8,'ST | Drawing List'!$A$1:$AT$1,0)),1)</f>
        <v>0</v>
      </c>
      <c r="GQ72" s="238">
        <f>COUNTIFS('ST | Drawing List'!$H:$H,$B72,INDEX('ST | Drawing List'!$K:$AT,,MATCH('[13]Design Fee'!GQ$8,'ST | Drawing List'!$K$1:$AT$1,0)),1)</f>
        <v>0</v>
      </c>
      <c r="GR72" s="238">
        <f>COUNTIFS('ST | Drawing List'!$H:$H,$B72,INDEX('ST | Drawing List'!$K:$AT,,MATCH('[13]Design Fee'!GR$8,'ST | Drawing List'!$K$1:$AT$1,0)),1)</f>
        <v>0</v>
      </c>
      <c r="GS72" s="238">
        <f>COUNTIFS('ST | Drawing List'!$H:$H,$B72,INDEX('ST | Drawing List'!$K:$AT,,MATCH('[13]Design Fee'!GS$8,'ST | Drawing List'!$K$1:$AT$1,0)),1)</f>
        <v>0</v>
      </c>
      <c r="GT72" s="238">
        <f>COUNTIFS('ST | Drawing List'!$H:$H,$B72,INDEX('ST | Drawing List'!$K:$AT,,MATCH('[13]Design Fee'!GT$8,'ST | Drawing List'!$K$1:$AT$1,0)),1)</f>
        <v>0</v>
      </c>
      <c r="GU72" s="238">
        <f>COUNTIFS('ST | Drawing List'!$H:$H,$B72,INDEX('ST | Drawing List'!$K:$AT,,MATCH('[13]Design Fee'!GU$8,'ST | Drawing List'!$K$1:$AT$1,0)),1)</f>
        <v>0</v>
      </c>
      <c r="GV72" s="245"/>
      <c r="GW72" s="238">
        <f>COUNTIFS('ST | Drawing List'!$H:$H,$B72,INDEX('ST | Drawing List'!$K:$AT,,MATCH('[13]Design Fee'!GW$8,'ST | Drawing List'!$K$1:$AT$1,0)),1)</f>
        <v>0</v>
      </c>
      <c r="GX72" s="238">
        <f>COUNTIFS('ST | Drawing List'!$H:$H,$B72,INDEX('ST | Drawing List'!$K:$AT,,MATCH('[13]Design Fee'!GX$8,'ST | Drawing List'!$K$1:$AT$1,0)),1)</f>
        <v>0</v>
      </c>
      <c r="GY72" s="238">
        <f>COUNTIFS('ST | Drawing List'!$H:$H,$B72,INDEX('ST | Drawing List'!$K:$AT,,MATCH('[13]Design Fee'!GY$8,'ST | Drawing List'!$K$1:$AT$1,0)),1)</f>
        <v>0</v>
      </c>
      <c r="GZ72" s="238">
        <f>COUNTIFS('ST | Drawing List'!$H:$H,$B72,INDEX('ST | Drawing List'!$K:$AT,,MATCH('[13]Design Fee'!GZ$8,'ST | Drawing List'!$K$1:$AT$1,0)),1)</f>
        <v>0</v>
      </c>
      <c r="HA72" s="238">
        <f>COUNTIFS('ST | Drawing List'!$H:$H,$B72,INDEX('ST | Drawing List'!$K:$AT,,MATCH('[13]Design Fee'!HA$8,'ST | Drawing List'!$K$1:$AT$1,0)),1)</f>
        <v>0</v>
      </c>
      <c r="HB72" s="245"/>
      <c r="HC72" s="365"/>
      <c r="HD72" s="366">
        <f t="shared" si="992"/>
        <v>0</v>
      </c>
      <c r="HE72" s="366">
        <f t="shared" si="993"/>
        <v>0</v>
      </c>
      <c r="HF72" s="366">
        <f t="shared" si="994"/>
        <v>0</v>
      </c>
      <c r="HG72" s="366">
        <f t="shared" si="995"/>
        <v>0</v>
      </c>
      <c r="HH72" s="366">
        <f t="shared" si="996"/>
        <v>0</v>
      </c>
      <c r="HI72" s="291"/>
      <c r="HJ72" s="366">
        <f t="shared" si="997"/>
        <v>0</v>
      </c>
      <c r="HK72" s="366">
        <f t="shared" si="998"/>
        <v>0</v>
      </c>
      <c r="HL72" s="366">
        <f t="shared" si="999"/>
        <v>0</v>
      </c>
      <c r="HM72" s="366">
        <f t="shared" si="1000"/>
        <v>0</v>
      </c>
      <c r="HN72" s="366">
        <f t="shared" si="1001"/>
        <v>0</v>
      </c>
      <c r="HO72" s="230"/>
      <c r="HP72" s="367">
        <f t="shared" si="1002"/>
        <v>0</v>
      </c>
      <c r="HQ72" s="367">
        <f t="shared" si="1003"/>
        <v>0</v>
      </c>
      <c r="HR72" s="367">
        <f>IFERROR(#REF!/HT72,0)</f>
        <v>0</v>
      </c>
      <c r="HS72" s="275"/>
      <c r="HT72" s="363">
        <f>COUNTIF('ST | Drawing List'!$H:$H,$B72)</f>
        <v>3</v>
      </c>
      <c r="HU72" s="238">
        <f>COUNTIFS('ST | Drawing List'!$H:$H,$B72,INDEX('ST | Drawing List'!$A:$AT,,MATCH('[13]Design Fee'!HU$8,'ST | Drawing List'!$A$1:$AT$1,0)),1)</f>
        <v>0</v>
      </c>
      <c r="HV72" s="238">
        <f>COUNTIFS('ST | Drawing List'!$H:$H,$B72,INDEX('ST | Drawing List'!$K:$AT,,MATCH('[13]Design Fee'!HV$8,'ST | Drawing List'!$K$1:$AT$1,0)),1)</f>
        <v>0</v>
      </c>
      <c r="HW72" s="238">
        <f>COUNTIFS('ST | Drawing List'!$H:$H,$B72,INDEX('ST | Drawing List'!$K:$AT,,MATCH('[13]Design Fee'!HW$8,'ST | Drawing List'!$K$1:$AT$1,0)),1)</f>
        <v>0</v>
      </c>
      <c r="HX72" s="238">
        <f>COUNTIFS('ST | Drawing List'!$H:$H,$B72,INDEX('ST | Drawing List'!$K:$AT,,MATCH('[13]Design Fee'!HX$8,'ST | Drawing List'!$K$1:$AT$1,0)),1)</f>
        <v>0</v>
      </c>
      <c r="HY72" s="238">
        <f>COUNTIFS('ST | Drawing List'!$H:$H,$B72,INDEX('ST | Drawing List'!$K:$AT,,MATCH('[13]Design Fee'!HY$8,'ST | Drawing List'!$K$1:$AT$1,0)),1)</f>
        <v>0</v>
      </c>
      <c r="HZ72" s="238">
        <f>COUNTIFS('ST | Drawing List'!$H:$H,$B72,INDEX('ST | Drawing List'!$K:$AT,,MATCH('[13]Design Fee'!HZ$8,'ST | Drawing List'!$K$1:$AT$1,0)),1)</f>
        <v>0</v>
      </c>
      <c r="IA72" s="245"/>
      <c r="IB72" s="238">
        <f>COUNTIFS('ST | Drawing List'!$H:$H,$B72,INDEX('ST | Drawing List'!$K:$AT,,MATCH('[13]Design Fee'!IB$8,'ST | Drawing List'!$K$1:$AT$1,0)),1)</f>
        <v>0</v>
      </c>
      <c r="IC72" s="238">
        <f>COUNTIFS('ST | Drawing List'!$H:$H,$B72,INDEX('ST | Drawing List'!$K:$AT,,MATCH('[13]Design Fee'!IC$8,'ST | Drawing List'!$K$1:$AT$1,0)),1)</f>
        <v>0</v>
      </c>
      <c r="ID72" s="238">
        <f>COUNTIFS('ST | Drawing List'!$H:$H,$B72,INDEX('ST | Drawing List'!$K:$AT,,MATCH('[13]Design Fee'!ID$8,'ST | Drawing List'!$K$1:$AT$1,0)),1)</f>
        <v>0</v>
      </c>
      <c r="IE72" s="238">
        <f>COUNTIFS('ST | Drawing List'!$H:$H,$B72,INDEX('ST | Drawing List'!$K:$AT,,MATCH('[13]Design Fee'!IE$8,'ST | Drawing List'!$K$1:$AT$1,0)),1)</f>
        <v>0</v>
      </c>
      <c r="IF72" s="238">
        <f>COUNTIFS('ST | Drawing List'!$H:$H,$B72,INDEX('ST | Drawing List'!$K:$AT,,MATCH('[13]Design Fee'!IF$8,'ST | Drawing List'!$K$1:$AT$1,0)),1)</f>
        <v>0</v>
      </c>
      <c r="IG72" s="245"/>
      <c r="IH72" s="245"/>
      <c r="II72" s="279">
        <v>0.25</v>
      </c>
      <c r="IJ72" s="269"/>
      <c r="IK72" s="302">
        <f t="shared" si="1004"/>
        <v>2.758E-2</v>
      </c>
      <c r="IL72" s="302">
        <f t="shared" si="868"/>
        <v>0</v>
      </c>
      <c r="IM72" s="303">
        <f>IFERROR(IF(IZ72=100%,$IK72,0),0)</f>
        <v>0</v>
      </c>
      <c r="IN72" s="304">
        <f>IFERROR(IF(AND((IZ72+JA72)=100%,IZ72&lt;1),$IK72,0),0)</f>
        <v>2.758E-2</v>
      </c>
      <c r="IO72" s="304">
        <f>IFERROR(IF(AND((JE72+JG72)=JD72,IM72=0),$IK72,0),0)</f>
        <v>0</v>
      </c>
      <c r="IP72" s="304">
        <f>IFERROR(IF(AND((JE72+JG72+JH72)=JD72,IM72=0,IO72=0),$IK72,0),0)</f>
        <v>0</v>
      </c>
      <c r="IQ72" s="304">
        <f>IFERROR(IF(AND((JE72+JG72+JH72+JI72)=JD72,IM72=0,IO72=0,IP72=0),$IK72,0),0)</f>
        <v>2.758E-2</v>
      </c>
      <c r="IR72" s="304">
        <f>IFERROR(IF(AND((JE72+JG72+JH72+JI72+JJ72)=JD72,IM72=0,IO72=0,IP72=0,IQ72=0),$IK72,0),0)</f>
        <v>0</v>
      </c>
      <c r="IS72" s="305"/>
      <c r="IT72" s="304">
        <f>IFERROR(IF(AND((IZ72+JB72)=100%,IZ72&lt;1),$IK72,0),0)</f>
        <v>0</v>
      </c>
      <c r="IU72" s="304">
        <f>IFERROR(IF(AND((JE72+JM72)=JD72,IM72=0),$IK72,0),0)</f>
        <v>0</v>
      </c>
      <c r="IV72" s="304">
        <f>IFERROR(IF(AND((JE72+JM72+JN72)=JD72,IM72=0,IU72=0),$IK72,0),0)</f>
        <v>0</v>
      </c>
      <c r="IW72" s="304">
        <f>IFERROR(IF(AND((JE72+JM72+JN72+JO72)=JD72,IM72=0,IU72=0,IV72=0),$IK72,0),0)</f>
        <v>0</v>
      </c>
      <c r="IX72" s="304">
        <f>IFERROR(IF(AND((JE72+JM72+JP72+JN72+JO72)=JD72,IM72=0,IU72=0,IV72=0,IW72=0),$IK72,0),0)</f>
        <v>0</v>
      </c>
      <c r="IY72" s="230"/>
      <c r="IZ72" s="367">
        <f t="shared" si="946"/>
        <v>0</v>
      </c>
      <c r="JA72" s="367">
        <f t="shared" si="947"/>
        <v>1</v>
      </c>
      <c r="JB72" s="367">
        <f t="shared" si="948"/>
        <v>0</v>
      </c>
      <c r="JC72" s="275"/>
      <c r="JD72" s="363">
        <f>COUNTIF('MEP | Drawing List'!$H:$H,$B72)</f>
        <v>6</v>
      </c>
      <c r="JE72" s="238">
        <f>COUNTIFS('MEP | Drawing List'!$H:$H,$B72,INDEX('MEP | Drawing List'!$A:$AU,,MATCH('[13]Design Fee'!JE$8,'MEP | Drawing List'!$A$1:$AU$1,0)),1)</f>
        <v>0</v>
      </c>
      <c r="JF72" s="238">
        <f>COUNTIFS('MEP | Drawing List'!$H:$H,$B72,INDEX('MEP | Drawing List'!$K:$AU,,MATCH('[13]Design Fee'!JF$8,'MEP | Drawing List'!$K$1:$AU$1,0)),1)</f>
        <v>6</v>
      </c>
      <c r="JG72" s="238">
        <f>COUNTIFS('MEP | Drawing List'!$H:$H,$B72,INDEX('MEP | Drawing List'!$K:$AU,,MATCH('[13]Design Fee'!JG$8,'MEP | Drawing List'!$K$1:$AU$1,0)),1)</f>
        <v>0</v>
      </c>
      <c r="JH72" s="238">
        <f>COUNTIFS('MEP | Drawing List'!$H:$H,$B72,INDEX('MEP | Drawing List'!$K:$AU,,MATCH('[13]Design Fee'!JH$8,'MEP | Drawing List'!$K$1:$AU$1,0)),1)</f>
        <v>0</v>
      </c>
      <c r="JI72" s="238">
        <f>COUNTIFS('MEP | Drawing List'!$H:$H,$B72,INDEX('MEP | Drawing List'!$K:$AU,,MATCH('[13]Design Fee'!JI$8,'MEP | Drawing List'!$K$1:$AU$1,0)),1)</f>
        <v>6</v>
      </c>
      <c r="JJ72" s="238">
        <f>COUNTIFS('MEP | Drawing List'!$H:$H,$B72,INDEX('MEP | Drawing List'!$K:$AU,,MATCH('[13]Design Fee'!JJ$8,'MEP | Drawing List'!$K$1:$AU$1,0)),1)</f>
        <v>0</v>
      </c>
      <c r="JK72" s="245"/>
      <c r="JL72" s="238">
        <f>COUNTIFS('MEP | Drawing List'!$H:$H,$B72,INDEX('MEP | Drawing List'!$K:$AU,,MATCH('[13]Design Fee'!JL$8,'MEP | Drawing List'!$K$1:$AU$1,0)),1)</f>
        <v>0</v>
      </c>
      <c r="JM72" s="238">
        <f>COUNTIFS('MEP | Drawing List'!$H:$H,$B72,INDEX('MEP | Drawing List'!$K:$AU,,MATCH('[13]Design Fee'!JM$8,'MEP | Drawing List'!$K$1:$AU$1,0)),1)</f>
        <v>0</v>
      </c>
      <c r="JN72" s="238">
        <f>COUNTIFS('MEP | Drawing List'!$H:$H,$B72,INDEX('MEP | Drawing List'!$K:$AU,,MATCH('[13]Design Fee'!JN$8,'MEP | Drawing List'!$K$1:$AU$1,0)),1)</f>
        <v>0</v>
      </c>
      <c r="JO72" s="238">
        <f>COUNTIFS('MEP | Drawing List'!$H:$H,$B72,INDEX('MEP | Drawing List'!$K:$AU,,MATCH('[13]Design Fee'!JO$8,'MEP | Drawing List'!$K$1:$AU$1,0)),1)</f>
        <v>0</v>
      </c>
      <c r="JP72" s="238">
        <f>COUNTIFS('MEP | Drawing List'!$H:$H,$B72,INDEX('MEP | Drawing List'!$K:$AU,,MATCH('[13]Design Fee'!JP$8,'MEP | Drawing List'!$K$1:$AU$1,0)),1)</f>
        <v>0</v>
      </c>
      <c r="JQ72" s="307"/>
      <c r="JR72" s="303"/>
      <c r="JS72" s="304">
        <f>IFERROR(IF(AND((KE72+KF72)=100%,KE72&lt;1),$IK72,0),0)</f>
        <v>0</v>
      </c>
      <c r="JT72" s="304">
        <f>IFERROR(IF(AND((KJ72+KL72)=KI72,JR72=0),$IK72,0),0)</f>
        <v>0</v>
      </c>
      <c r="JU72" s="304">
        <f>IFERROR(IF(AND((KJ72+KL72+KM72)=KI72,JR72=0,JT72=0),$IK72,0),0)</f>
        <v>0</v>
      </c>
      <c r="JV72" s="304">
        <f>IFERROR(IF(AND((KJ72+KL72+KM72+KN72)=KI72,JR72=0,JT72=0,JU72=0),$IK72,0),0)</f>
        <v>0</v>
      </c>
      <c r="JW72" s="304">
        <f>IFERROR(IF(AND((KJ72+KL72+KM72+KN72+KO72)=KI72,JR72=0,JT72=0,JU72=0,JV72=0),$IK72,0),0)</f>
        <v>0</v>
      </c>
      <c r="JX72" s="305"/>
      <c r="JY72" s="304">
        <f>IFERROR(IF(AND((KE72+KG72)=100%,KE72&lt;1),$IK72,0),0)</f>
        <v>0</v>
      </c>
      <c r="JZ72" s="304">
        <f>IFERROR(IF(AND((KJ72+KR72)=KI72,JR72=0),$IK72,0),0)</f>
        <v>0</v>
      </c>
      <c r="KA72" s="304">
        <f>IFERROR(IF(AND((KJ72+KR72+KS72)=KI72,JR72=0,JZ72=0),$IK72,0),0)</f>
        <v>0</v>
      </c>
      <c r="KB72" s="304">
        <f>IFERROR(IF(AND((KJ72+KR72+KS72+KT72)=KI72,JR72=0,JZ72=0,KA72=0),$IK72,0),0)</f>
        <v>0</v>
      </c>
      <c r="KC72" s="304">
        <f>IFERROR(IF(AND((KJ72+KR72+KU72+KS72+KT72)=KI72,JR72=0,JZ72=0,KA72=0,KB72=0),$IK72,0),0)</f>
        <v>0</v>
      </c>
      <c r="KD72" s="230"/>
      <c r="KE72" s="367">
        <f t="shared" si="949"/>
        <v>0</v>
      </c>
      <c r="KF72" s="367">
        <f t="shared" si="950"/>
        <v>0</v>
      </c>
      <c r="KG72" s="367">
        <f>IFERROR(#REF!/KI72,0)</f>
        <v>0</v>
      </c>
      <c r="KH72" s="275"/>
      <c r="KI72" s="363">
        <f>COUNTIF('MEP | Drawing List'!$H:$H,$B72)</f>
        <v>6</v>
      </c>
      <c r="KJ72" s="238">
        <f>COUNTIFS('MEP | Drawing List'!$H:$H,$B72,INDEX('MEP | Drawing List'!$A:$AU,,MATCH('[13]Design Fee'!KJ$8,'MEP | Drawing List'!$A$1:$AU$1,0)),1)</f>
        <v>0</v>
      </c>
      <c r="KK72" s="238">
        <f>COUNTIFS('MEP | Drawing List'!$H:$H,$B72,INDEX('MEP | Drawing List'!$K:$AU,,MATCH('[13]Design Fee'!KK$8,'MEP | Drawing List'!$K$1:$AU$1,0)),1)</f>
        <v>0</v>
      </c>
      <c r="KL72" s="238">
        <f>COUNTIFS('MEP | Drawing List'!$H:$H,$B72,INDEX('MEP | Drawing List'!$K:$AU,,MATCH('[13]Design Fee'!KL$8,'MEP | Drawing List'!$K$1:$AU$1,0)),1)</f>
        <v>0</v>
      </c>
      <c r="KM72" s="238">
        <f>COUNTIFS('MEP | Drawing List'!$H:$H,$B72,INDEX('MEP | Drawing List'!$K:$AU,,MATCH('[13]Design Fee'!KM$8,'MEP | Drawing List'!$K$1:$AU$1,0)),1)</f>
        <v>0</v>
      </c>
      <c r="KN72" s="238">
        <f>COUNTIFS('MEP | Drawing List'!$H:$H,$B72,INDEX('MEP | Drawing List'!$K:$AU,,MATCH('[13]Design Fee'!KN$8,'MEP | Drawing List'!$K$1:$AU$1,0)),1)</f>
        <v>0</v>
      </c>
      <c r="KO72" s="238">
        <f>COUNTIFS('MEP | Drawing List'!$H:$H,$B72,INDEX('MEP | Drawing List'!$K:$AU,,MATCH('[13]Design Fee'!KO$8,'MEP | Drawing List'!$K$1:$AU$1,0)),1)</f>
        <v>0</v>
      </c>
      <c r="KP72" s="245"/>
      <c r="KQ72" s="238">
        <f>COUNTIFS('MEP | Drawing List'!$H:$H,$B72,INDEX('MEP | Drawing List'!$K:$AU,,MATCH('[13]Design Fee'!KQ$8,'MEP | Drawing List'!$K$1:$AU$1,0)),1)</f>
        <v>0</v>
      </c>
      <c r="KR72" s="238">
        <f>COUNTIFS('MEP | Drawing List'!$H:$H,$B72,INDEX('MEP | Drawing List'!$K:$AU,,MATCH('[13]Design Fee'!KR$8,'MEP | Drawing List'!$K$1:$AU$1,0)),1)</f>
        <v>0</v>
      </c>
      <c r="KS72" s="238">
        <f>COUNTIFS('MEP | Drawing List'!$H:$H,$B72,INDEX('MEP | Drawing List'!$K:$AU,,MATCH('[13]Design Fee'!KS$8,'MEP | Drawing List'!$K$1:$AU$1,0)),1)</f>
        <v>0</v>
      </c>
      <c r="KT72" s="238">
        <f>COUNTIFS('MEP | Drawing List'!$H:$H,$B72,INDEX('MEP | Drawing List'!$K:$AU,,MATCH('[13]Design Fee'!KT$8,'MEP | Drawing List'!$K$1:$AU$1,0)),1)</f>
        <v>0</v>
      </c>
      <c r="KU72" s="238">
        <f>COUNTIFS('MEP | Drawing List'!$H:$H,$B72,INDEX('MEP | Drawing List'!$K:$AU,,MATCH('[13]Design Fee'!KU$8,'MEP | Drawing List'!$K$1:$AU$1,0)),1)</f>
        <v>0</v>
      </c>
      <c r="KV72" s="245"/>
      <c r="KW72" s="303"/>
      <c r="KX72" s="304">
        <f>IFERROR(IF(AND((LJ72+LK72)=100%,LJ72&lt;1),$IK72,0),0)</f>
        <v>0</v>
      </c>
      <c r="KY72" s="304">
        <f>IFERROR(IF(AND((LO72+LQ72)=LN72,KW72=0),$IK72,0),0)</f>
        <v>0</v>
      </c>
      <c r="KZ72" s="304">
        <f>IFERROR(IF(AND((LO72+LQ72+LR72)=LN72,KW72=0,KY72=0),$IK72,0),0)</f>
        <v>0</v>
      </c>
      <c r="LA72" s="304">
        <f>IFERROR(IF(AND((LO72+LQ72+LR72+LS72)=LN72,KW72=0,KY72=0,KZ72=0),$IK72,0),0)</f>
        <v>0</v>
      </c>
      <c r="LB72" s="304">
        <f>IFERROR(IF(AND((LO72+LQ72+LR72+LS72+LT72)=LN72,KW72=0,KY72=0,KZ72=0,LA72=0),$IK72,0),0)</f>
        <v>0</v>
      </c>
      <c r="LC72" s="305"/>
      <c r="LD72" s="304">
        <f>IFERROR(IF(AND((LJ72+LL72)=100%,LJ72&lt;1),$IK72,0),0)</f>
        <v>0</v>
      </c>
      <c r="LE72" s="304">
        <f>IFERROR(IF(AND((LO72+LW72)=LN72,KW72=0),$IK72,0),0)</f>
        <v>0</v>
      </c>
      <c r="LF72" s="304">
        <f>IFERROR(IF(AND((LO72+LW72+LX72)=LN72,KW72=0,LE72=0),$IK72,0),0)</f>
        <v>0</v>
      </c>
      <c r="LG72" s="304">
        <f>IFERROR(IF(AND((LO72+LW72+LX72+LY72)=LN72,KW72=0,LE72=0,LF72=0),$IK72,0),0)</f>
        <v>0</v>
      </c>
      <c r="LH72" s="304">
        <f>IFERROR(IF(AND((LO72+LW72+LZ72+LX72+LY72)=LN72,KW72=0,LE72=0,LF72=0,LG72=0),$IK72,0),0)</f>
        <v>0</v>
      </c>
      <c r="LI72" s="230"/>
      <c r="LJ72" s="367">
        <f t="shared" si="951"/>
        <v>0</v>
      </c>
      <c r="LK72" s="367">
        <f t="shared" si="952"/>
        <v>0</v>
      </c>
      <c r="LL72" s="367">
        <f>IFERROR(#REF!/LN72,0)</f>
        <v>0</v>
      </c>
      <c r="LM72" s="275"/>
      <c r="LN72" s="363">
        <f>COUNTIF('MEP | Drawing List'!$H:$H,$B72)</f>
        <v>6</v>
      </c>
      <c r="LO72" s="238">
        <f>COUNTIFS('MEP | Drawing List'!$H:$H,$B72,INDEX('MEP | Drawing List'!$A:$AU,,MATCH('[13]Design Fee'!LO$8,'MEP | Drawing List'!$A$1:$AU$1,0)),1)</f>
        <v>0</v>
      </c>
      <c r="LP72" s="238">
        <f>COUNTIFS('MEP | Drawing List'!$H:$H,$B72,INDEX('MEP | Drawing List'!$K:$AU,,MATCH('[13]Design Fee'!LP$8,'MEP | Drawing List'!$K$1:$AU$1,0)),1)</f>
        <v>0</v>
      </c>
      <c r="LQ72" s="238">
        <f>COUNTIFS('MEP | Drawing List'!$H:$H,$B72,INDEX('MEP | Drawing List'!$K:$AU,,MATCH('[13]Design Fee'!LQ$8,'MEP | Drawing List'!$K$1:$AU$1,0)),1)</f>
        <v>0</v>
      </c>
      <c r="LR72" s="238">
        <f>COUNTIFS('MEP | Drawing List'!$H:$H,$B72,INDEX('MEP | Drawing List'!$K:$AU,,MATCH('[13]Design Fee'!LR$8,'MEP | Drawing List'!$K$1:$AU$1,0)),1)</f>
        <v>0</v>
      </c>
      <c r="LS72" s="238">
        <f>COUNTIFS('MEP | Drawing List'!$H:$H,$B72,INDEX('MEP | Drawing List'!$K:$AU,,MATCH('[13]Design Fee'!LS$8,'MEP | Drawing List'!$K$1:$AU$1,0)),1)</f>
        <v>0</v>
      </c>
      <c r="LT72" s="238">
        <f>COUNTIFS('MEP | Drawing List'!$H:$H,$B72,INDEX('MEP | Drawing List'!$K:$AU,,MATCH('[13]Design Fee'!LT$8,'MEP | Drawing List'!$K$1:$AU$1,0)),1)</f>
        <v>0</v>
      </c>
      <c r="LU72" s="245"/>
      <c r="LV72" s="238">
        <f>COUNTIFS('MEP | Drawing List'!$H:$H,$B72,INDEX('MEP | Drawing List'!$K:$AU,,MATCH('[13]Design Fee'!LV$8,'MEP | Drawing List'!$K$1:$AU$1,0)),1)</f>
        <v>0</v>
      </c>
      <c r="LW72" s="238">
        <f>COUNTIFS('MEP | Drawing List'!$H:$H,$B72,INDEX('MEP | Drawing List'!$K:$AU,,MATCH('[13]Design Fee'!LW$8,'MEP | Drawing List'!$K$1:$AU$1,0)),1)</f>
        <v>0</v>
      </c>
      <c r="LX72" s="238">
        <f>COUNTIFS('MEP | Drawing List'!$H:$H,$B72,INDEX('MEP | Drawing List'!$K:$AU,,MATCH('[13]Design Fee'!LX$8,'MEP | Drawing List'!$K$1:$AU$1,0)),1)</f>
        <v>0</v>
      </c>
      <c r="LY72" s="238">
        <f>COUNTIFS('MEP | Drawing List'!$H:$H,$B72,INDEX('MEP | Drawing List'!$K:$AU,,MATCH('[13]Design Fee'!LY$8,'MEP | Drawing List'!$K$1:$AU$1,0)),1)</f>
        <v>0</v>
      </c>
      <c r="LZ72" s="238">
        <f>COUNTIFS('MEP | Drawing List'!$H:$H,$B72,INDEX('MEP | Drawing List'!$K:$AU,,MATCH('[13]Design Fee'!LZ$8,'MEP | Drawing List'!$K$1:$AU$1,0)),1)</f>
        <v>0</v>
      </c>
      <c r="MA72" s="245"/>
      <c r="MB72" s="245"/>
      <c r="MC72" s="286">
        <v>0</v>
      </c>
      <c r="MD72" s="269"/>
      <c r="ME72" s="302"/>
      <c r="MF72" s="302">
        <f t="shared" si="878"/>
        <v>0</v>
      </c>
      <c r="MG72" s="303">
        <f>IFERROR(IF(MT72=100%,$ME72,0),0)</f>
        <v>0</v>
      </c>
      <c r="MH72" s="304">
        <f>IFERROR(IF(AND((MT72+MU72)=100%,MT72&lt;1),$ME72,0),0)</f>
        <v>0</v>
      </c>
      <c r="MI72" s="304">
        <f>IFERROR(IF(AND((MY72+NA72)=MX72,MG72=0),$ME72,0),0)</f>
        <v>0</v>
      </c>
      <c r="MJ72" s="304">
        <f>IFERROR(IF(AND((MY72+NA72+NB72)=MX72,MG72=0,MI72=0),$ME72,0),0)</f>
        <v>0</v>
      </c>
      <c r="MK72" s="304">
        <f>IFERROR(IF(AND((MY72+NA72+NB72+NC72)=MX72,MG72=0,MI72=0,MJ72=0),$ME72,0),0)</f>
        <v>0</v>
      </c>
      <c r="ML72" s="304">
        <f>IFERROR(IF(AND((MY72+NA72+NB72+NC72+ND72)=MX72,MG72=0,MI72=0,MJ72=0,MK72=0),$ME72,0),0)</f>
        <v>0</v>
      </c>
      <c r="MM72" s="305"/>
      <c r="MN72" s="304">
        <f>IFERROR(IF(AND((MT72+MV72)=100%,MT72&lt;1),$ME72,0),0)</f>
        <v>0</v>
      </c>
      <c r="MO72" s="304">
        <f>IFERROR(IF(AND((MY72+NG72)=MX72,MG72=0),$ME72,0),0)</f>
        <v>0</v>
      </c>
      <c r="MP72" s="304">
        <f>IFERROR(IF(AND((MY72+NG72+NH72)=MX72,MG72=0,MO72=0),$ME72,0),0)</f>
        <v>0</v>
      </c>
      <c r="MQ72" s="304">
        <f>IFERROR(IF(AND((MY72+NG72+NH72+NI72)=MX72,MG72=0,MO72=0,MP72=0),$ME72,0),0)</f>
        <v>0</v>
      </c>
      <c r="MR72" s="304">
        <f>IFERROR(IF(AND((MY72+NG72+NJ72+NH72+NI72)=MX72,MG72=0,MO72=0,MP72=0,MQ72=0),$ME72,0),0)</f>
        <v>0</v>
      </c>
      <c r="MS72" s="230"/>
      <c r="MT72" s="367">
        <f t="shared" si="953"/>
        <v>0</v>
      </c>
      <c r="MU72" s="367">
        <f t="shared" si="954"/>
        <v>0</v>
      </c>
      <c r="MV72" s="367">
        <f t="shared" si="955"/>
        <v>0</v>
      </c>
      <c r="MW72" s="275"/>
      <c r="MX72" s="363">
        <f>COUNTIF('LS | Drawing List'!$H:$H,$B72)</f>
        <v>0</v>
      </c>
      <c r="MY72" s="238">
        <f>COUNTIFS('LS | Drawing List'!$H:$H,$B72,INDEX('LS | Drawing List'!$A:$AT,,MATCH('Design Fee'!MY$8,'LS | Drawing List'!$A$1:$AT$1,0)),1)</f>
        <v>0</v>
      </c>
      <c r="MZ72" s="238">
        <f>COUNTIFS('LS | Drawing List'!$H:$H,$B72,INDEX('LS | Drawing List'!$K:$AT,,MATCH('Design Fee'!MZ$8,'LS | Drawing List'!$K$1:$AT$1,0)),1)</f>
        <v>0</v>
      </c>
      <c r="NA72" s="238">
        <f>COUNTIFS('LS | Drawing List'!$H:$H,$B72,INDEX('LS | Drawing List'!$K:$AT,,MATCH('Design Fee'!NA$8,'LS | Drawing List'!$K$1:$AT$1,0)),1)</f>
        <v>0</v>
      </c>
      <c r="NB72" s="238">
        <f>COUNTIFS('LS | Drawing List'!$H:$H,$B72,INDEX('LS | Drawing List'!$K:$AT,,MATCH('Design Fee'!NB$8,'LS | Drawing List'!$K$1:$AT$1,0)),1)</f>
        <v>0</v>
      </c>
      <c r="NC72" s="238">
        <f>COUNTIFS('LS | Drawing List'!$H:$H,$B72,INDEX('LS | Drawing List'!$K:$AT,,MATCH('Design Fee'!NC$8,'LS | Drawing List'!$K$1:$AT$1,0)),1)</f>
        <v>0</v>
      </c>
      <c r="ND72" s="238">
        <f>COUNTIFS('LS | Drawing List'!$H:$H,$B72,INDEX('LS | Drawing List'!$K:$AT,,MATCH('Design Fee'!ND$8,'LS | Drawing List'!$K$1:$AT$1,0)),1)</f>
        <v>0</v>
      </c>
      <c r="NE72" s="245"/>
      <c r="NF72" s="238">
        <f>COUNTIFS('LS | Drawing List'!$H:$H,$B72,INDEX('LS | Drawing List'!$K:$AT,,MATCH('Design Fee'!NF$8,'LS | Drawing List'!$K$1:$AT$1,0)),1)</f>
        <v>0</v>
      </c>
      <c r="NG72" s="238">
        <f>COUNTIFS('LS | Drawing List'!$H:$H,$B72,INDEX('LS | Drawing List'!$K:$AT,,MATCH('Design Fee'!NG$8,'LS | Drawing List'!$K$1:$AT$1,0)),1)</f>
        <v>0</v>
      </c>
      <c r="NH72" s="238">
        <f>COUNTIFS('LS | Drawing List'!$H:$H,$B72,INDEX('LS | Drawing List'!$K:$AT,,MATCH('Design Fee'!NH$8,'LS | Drawing List'!$K$1:$AT$1,0)),1)</f>
        <v>0</v>
      </c>
      <c r="NI72" s="238">
        <f>COUNTIFS('LS | Drawing List'!$H:$H,$B72,INDEX('LS | Drawing List'!$K:$AT,,MATCH('Design Fee'!NI$8,'LS | Drawing List'!$K$1:$AT$1,0)),1)</f>
        <v>0</v>
      </c>
      <c r="NJ72" s="238">
        <f>COUNTIFS('LS | Drawing List'!$H:$H,$B72,INDEX('LS | Drawing List'!$K:$AT,,MATCH('Design Fee'!NJ$8,'LS | Drawing List'!$K$1:$AT$1,0)),1)</f>
        <v>0</v>
      </c>
      <c r="NK72" s="307"/>
      <c r="NL72" s="303">
        <f>IFERROR(IF(NY72=100%,$ME72,0),0)</f>
        <v>0</v>
      </c>
      <c r="NM72" s="304">
        <f>IFERROR(IF(AND((NY72+NZ72)=100%,NY72&lt;1),$ME72,0),0)</f>
        <v>0</v>
      </c>
      <c r="NN72" s="304">
        <f>IFERROR(IF(AND((OD72+OF72)=OC72,NL72=0),$ME72,0),0)</f>
        <v>0</v>
      </c>
      <c r="NO72" s="304">
        <f>IFERROR(IF(AND((OD72+OF72+OG72)=OC72,NL72=0,NN72=0),$ME72,0),0)</f>
        <v>0</v>
      </c>
      <c r="NP72" s="304">
        <f>IFERROR(IF(AND((OD72+OF72+OG72+OH72)=OC72,NL72=0,NN72=0,NO72=0),$ME72,0),0)</f>
        <v>0</v>
      </c>
      <c r="NQ72" s="304">
        <f>IFERROR(IF(AND((OD72+OF72+OG72+OH72+OI72)=OC72,NL72=0,NN72=0,NO72=0,NP72=0),$ME72,0),0)</f>
        <v>0</v>
      </c>
      <c r="NR72" s="305"/>
      <c r="NS72" s="304">
        <f>IFERROR(IF(AND((NY72+OA72)=100%,NY72&lt;1),$ME72,0),0)</f>
        <v>0</v>
      </c>
      <c r="NT72" s="304">
        <f>IFERROR(IF(AND((OD72+OL72)=OC72,NL72=0),$ME72,0),0)</f>
        <v>0</v>
      </c>
      <c r="NU72" s="304">
        <f>IFERROR(IF(AND((OD72+OL72+OM72)=OC72,NL72=0,NT72=0),$ME72,0),0)</f>
        <v>0</v>
      </c>
      <c r="NV72" s="304">
        <f>IFERROR(IF(AND((OD72+OL72+OM72+ON72)=OC72,NL72=0,NT72=0,NU72=0),$ME72,0),0)</f>
        <v>0</v>
      </c>
      <c r="NW72" s="304">
        <f>IFERROR(IF(AND((OD72+OL72+OO72+OM72+ON72)=OC72,NL72=0,NT72=0,NU72=0,NV72=0),$ME72,0),0)</f>
        <v>0</v>
      </c>
      <c r="NX72" s="230"/>
      <c r="NY72" s="367">
        <f t="shared" si="956"/>
        <v>0</v>
      </c>
      <c r="NZ72" s="367">
        <f t="shared" si="957"/>
        <v>0</v>
      </c>
      <c r="OA72" s="367">
        <f>IFERROR(#REF!/OC72,0)</f>
        <v>0</v>
      </c>
      <c r="OB72" s="275"/>
      <c r="OC72" s="363">
        <f>COUNTIF('LS | Drawing List'!$H:$H,$B72)</f>
        <v>0</v>
      </c>
      <c r="OD72" s="238">
        <f>COUNTIFS('LS | Drawing List'!$H:$H,$B72,INDEX('LS | Drawing List'!$A:$AT,,MATCH('Design Fee'!OD$8,'LS | Drawing List'!$A$1:$AT$1,0)),1)</f>
        <v>0</v>
      </c>
      <c r="OE72" s="238">
        <f>COUNTIFS('LS | Drawing List'!$H:$H,$B72,INDEX('LS | Drawing List'!$K:$AT,,MATCH('Design Fee'!OE$8,'LS | Drawing List'!$K$1:$AT$1,0)),1)</f>
        <v>0</v>
      </c>
      <c r="OF72" s="238">
        <f>COUNTIFS('LS | Drawing List'!$H:$H,$B72,INDEX('LS | Drawing List'!$K:$AT,,MATCH('Design Fee'!OF$8,'LS | Drawing List'!$K$1:$AT$1,0)),1)</f>
        <v>0</v>
      </c>
      <c r="OG72" s="238">
        <f>COUNTIFS('LS | Drawing List'!$H:$H,$B72,INDEX('LS | Drawing List'!$K:$AT,,MATCH('Design Fee'!OG$8,'LS | Drawing List'!$K$1:$AT$1,0)),1)</f>
        <v>0</v>
      </c>
      <c r="OH72" s="238">
        <f>COUNTIFS('LS | Drawing List'!$H:$H,$B72,INDEX('LS | Drawing List'!$K:$AT,,MATCH('Design Fee'!OH$8,'LS | Drawing List'!$K$1:$AT$1,0)),1)</f>
        <v>0</v>
      </c>
      <c r="OI72" s="238">
        <f>COUNTIFS('LS | Drawing List'!$H:$H,$B72,INDEX('LS | Drawing List'!$K:$AT,,MATCH('Design Fee'!OI$8,'LS | Drawing List'!$K$1:$AT$1,0)),1)</f>
        <v>0</v>
      </c>
      <c r="OJ72" s="245"/>
      <c r="OK72" s="238">
        <f>COUNTIFS('LS | Drawing List'!$H:$H,$B72,INDEX('LS | Drawing List'!$K:$AT,,MATCH('Design Fee'!OK$8,'LS | Drawing List'!$K$1:$AT$1,0)),1)</f>
        <v>0</v>
      </c>
      <c r="OL72" s="238">
        <f>COUNTIFS('LS | Drawing List'!$H:$H,$B72,INDEX('LS | Drawing List'!$K:$AT,,MATCH('Design Fee'!OL$8,'LS | Drawing List'!$K$1:$AT$1,0)),1)</f>
        <v>0</v>
      </c>
      <c r="OM72" s="238">
        <f>COUNTIFS('LS | Drawing List'!$H:$H,$B72,INDEX('LS | Drawing List'!$K:$AT,,MATCH('Design Fee'!OM$8,'LS | Drawing List'!$K$1:$AT$1,0)),1)</f>
        <v>0</v>
      </c>
      <c r="ON72" s="238">
        <f>COUNTIFS('LS | Drawing List'!$H:$H,$B72,INDEX('LS | Drawing List'!$K:$AT,,MATCH('Design Fee'!ON$8,'LS | Drawing List'!$K$1:$AT$1,0)),1)</f>
        <v>0</v>
      </c>
      <c r="OO72" s="238">
        <f>COUNTIFS('LS | Drawing List'!$H:$H,$B72,INDEX('LS | Drawing List'!$K:$AT,,MATCH('Design Fee'!OO$8,'LS | Drawing List'!$K$1:$AT$1,0)),1)</f>
        <v>0</v>
      </c>
      <c r="OP72" s="245"/>
      <c r="OQ72" s="303">
        <f>IFERROR(IF(PD72=100%,$ME72,0),0)</f>
        <v>0</v>
      </c>
      <c r="OR72" s="304">
        <f>IFERROR(IF(AND((PD72+PE72)=100%,PD72&lt;1),$ME72,0),0)</f>
        <v>0</v>
      </c>
      <c r="OS72" s="304">
        <f>IFERROR(IF(AND((PI72+PK72)=PH72,OQ72=0),$ME72,0),0)</f>
        <v>0</v>
      </c>
      <c r="OT72" s="304">
        <f>IFERROR(IF(AND((PI72+PK72+PL72)=PH72,OQ72=0,OS72=0),$ME72,0),0)</f>
        <v>0</v>
      </c>
      <c r="OU72" s="304">
        <f>IFERROR(IF(AND((PI72+PK72+PL72+PM72)=PH72,OQ72=0,OS72=0,OT72=0),$ME72,0),0)</f>
        <v>0</v>
      </c>
      <c r="OV72" s="304">
        <f>IFERROR(IF(AND((PI72+PK72+PL72+PM72+PN72)=PH72,OQ72=0,OS72=0,OT72=0,OU72=0),$ME72,0),0)</f>
        <v>0</v>
      </c>
      <c r="OW72" s="305"/>
      <c r="OX72" s="304">
        <f>IFERROR(IF(AND((PD72+PF72)=100%,PD72&lt;1),$ME72,0),0)</f>
        <v>0</v>
      </c>
      <c r="OY72" s="304">
        <f>IFERROR(IF(AND((PI72+PQ72)=PH72,OQ72=0),$ME72,0),0)</f>
        <v>0</v>
      </c>
      <c r="OZ72" s="304">
        <f>IFERROR(IF(AND((PI72+PQ72+PR72)=PH72,OQ72=0,OY72=0),$ME72,0),0)</f>
        <v>0</v>
      </c>
      <c r="PA72" s="304">
        <f>IFERROR(IF(AND((PI72+PQ72+PR72+PS72)=PH72,OQ72=0,OY72=0,OZ72=0),$ME72,0),0)</f>
        <v>0</v>
      </c>
      <c r="PB72" s="304">
        <f>IFERROR(IF(AND((PI72+PQ72+PT72+PR72+PS72)=PH72,OQ72=0,OY72=0,OZ72=0,PA72=0),$ME72,0),0)</f>
        <v>0</v>
      </c>
      <c r="PC72" s="230"/>
      <c r="PD72" s="367">
        <f t="shared" si="958"/>
        <v>0</v>
      </c>
      <c r="PE72" s="367">
        <f t="shared" si="959"/>
        <v>0</v>
      </c>
      <c r="PF72" s="367">
        <f>IFERROR(#REF!/PH72,0)</f>
        <v>0</v>
      </c>
      <c r="PG72" s="275"/>
      <c r="PH72" s="363">
        <f>COUNTIF('LS | Drawing List'!$H:$H,$B72)</f>
        <v>0</v>
      </c>
      <c r="PI72" s="238">
        <f>COUNTIFS('LS | Drawing List'!$H:$H,$B72,INDEX('LS | Drawing List'!$A:$AT,,MATCH('Design Fee'!PI$8,'LS | Drawing List'!$A$1:$AT$1,0)),1)</f>
        <v>0</v>
      </c>
      <c r="PJ72" s="238">
        <f>COUNTIFS('LS | Drawing List'!$H:$H,$B72,INDEX('LS | Drawing List'!$K:$AT,,MATCH('Design Fee'!PJ$8,'LS | Drawing List'!$K$1:$AT$1,0)),1)</f>
        <v>0</v>
      </c>
      <c r="PK72" s="238">
        <f>COUNTIFS('LS | Drawing List'!$H:$H,$B72,INDEX('LS | Drawing List'!$K:$AT,,MATCH('Design Fee'!PK$8,'LS | Drawing List'!$K$1:$AT$1,0)),1)</f>
        <v>0</v>
      </c>
      <c r="PL72" s="238">
        <f>COUNTIFS('LS | Drawing List'!$H:$H,$B72,INDEX('LS | Drawing List'!$K:$AT,,MATCH('Design Fee'!PL$8,'LS | Drawing List'!$K$1:$AT$1,0)),1)</f>
        <v>0</v>
      </c>
      <c r="PM72" s="238">
        <f>COUNTIFS('LS | Drawing List'!$H:$H,$B72,INDEX('LS | Drawing List'!$K:$AT,,MATCH('Design Fee'!PM$8,'LS | Drawing List'!$K$1:$AT$1,0)),1)</f>
        <v>0</v>
      </c>
      <c r="PN72" s="238">
        <f>COUNTIFS('LS | Drawing List'!$H:$H,$B72,INDEX('LS | Drawing List'!$K:$AT,,MATCH('Design Fee'!PN$8,'LS | Drawing List'!$K$1:$AT$1,0)),1)</f>
        <v>0</v>
      </c>
      <c r="PO72" s="245"/>
      <c r="PP72" s="238">
        <f>COUNTIFS('LS | Drawing List'!$H:$H,$B72,INDEX('LS | Drawing List'!$K:$AT,,MATCH('Design Fee'!PP$8,'LS | Drawing List'!$K$1:$AT$1,0)),1)</f>
        <v>0</v>
      </c>
      <c r="PQ72" s="238">
        <f>COUNTIFS('LS | Drawing List'!$H:$H,$B72,INDEX('LS | Drawing List'!$K:$AT,,MATCH('Design Fee'!PQ$8,'LS | Drawing List'!$K$1:$AT$1,0)),1)</f>
        <v>0</v>
      </c>
      <c r="PR72" s="238">
        <f>COUNTIFS('LS | Drawing List'!$H:$H,$B72,INDEX('LS | Drawing List'!$K:$AT,,MATCH('Design Fee'!PR$8,'LS | Drawing List'!$K$1:$AT$1,0)),1)</f>
        <v>0</v>
      </c>
      <c r="PS72" s="238">
        <f>COUNTIFS('LS | Drawing List'!$H:$H,$B72,INDEX('LS | Drawing List'!$K:$AT,,MATCH('Design Fee'!PS$8,'LS | Drawing List'!$K$1:$AT$1,0)),1)</f>
        <v>0</v>
      </c>
      <c r="PT72" s="238">
        <f>COUNTIFS('LS | Drawing List'!$H:$H,$B72,INDEX('LS | Drawing List'!$K:$AT,,MATCH('Design Fee'!PT$8,'LS | Drawing List'!$K$1:$AT$1,0)),1)</f>
        <v>0</v>
      </c>
      <c r="PU72" s="245"/>
      <c r="PV72" s="279"/>
    </row>
    <row r="73" spans="2:438" ht="11.85" customHeight="1" outlineLevel="2">
      <c r="B73" s="579" t="s">
        <v>196</v>
      </c>
      <c r="C73" s="679" t="s">
        <v>83</v>
      </c>
      <c r="D73" s="306"/>
      <c r="E73" s="302">
        <f t="shared" si="818"/>
        <v>0.84006400000000003</v>
      </c>
      <c r="F73" s="302">
        <f t="shared" si="818"/>
        <v>0</v>
      </c>
      <c r="G73" s="303">
        <f t="shared" si="888"/>
        <v>0.84006400000000003</v>
      </c>
      <c r="H73" s="302">
        <f t="shared" si="889"/>
        <v>0</v>
      </c>
      <c r="I73" s="302">
        <f t="shared" si="890"/>
        <v>0.84006400000000003</v>
      </c>
      <c r="J73" s="302">
        <f t="shared" si="891"/>
        <v>0.81800000000000006</v>
      </c>
      <c r="K73" s="302">
        <f t="shared" si="892"/>
        <v>0</v>
      </c>
      <c r="L73" s="302">
        <f t="shared" si="893"/>
        <v>2.2064E-2</v>
      </c>
      <c r="M73" s="302">
        <f t="shared" si="894"/>
        <v>0</v>
      </c>
      <c r="N73" s="305"/>
      <c r="O73" s="302">
        <f t="shared" si="895"/>
        <v>0</v>
      </c>
      <c r="P73" s="302">
        <f t="shared" si="896"/>
        <v>0</v>
      </c>
      <c r="Q73" s="302">
        <f t="shared" si="897"/>
        <v>0</v>
      </c>
      <c r="R73" s="302">
        <f t="shared" si="898"/>
        <v>0</v>
      </c>
      <c r="S73" s="302">
        <f t="shared" si="899"/>
        <v>0</v>
      </c>
      <c r="T73" s="216"/>
      <c r="U73" s="302">
        <f t="shared" si="900"/>
        <v>0</v>
      </c>
      <c r="V73" s="302">
        <f t="shared" si="901"/>
        <v>0</v>
      </c>
      <c r="W73" s="302">
        <f t="shared" si="902"/>
        <v>0</v>
      </c>
      <c r="X73" s="302">
        <f t="shared" si="903"/>
        <v>0</v>
      </c>
      <c r="Y73" s="302">
        <f t="shared" si="904"/>
        <v>0</v>
      </c>
      <c r="Z73" s="302">
        <f t="shared" si="905"/>
        <v>0</v>
      </c>
      <c r="AA73" s="305"/>
      <c r="AB73" s="302">
        <f t="shared" si="906"/>
        <v>0</v>
      </c>
      <c r="AC73" s="302">
        <f t="shared" si="907"/>
        <v>0</v>
      </c>
      <c r="AD73" s="302">
        <f t="shared" si="908"/>
        <v>0</v>
      </c>
      <c r="AE73" s="302">
        <f t="shared" si="909"/>
        <v>0</v>
      </c>
      <c r="AF73" s="302">
        <f t="shared" si="910"/>
        <v>0</v>
      </c>
      <c r="AG73" s="245"/>
      <c r="AH73" s="302">
        <f t="shared" si="911"/>
        <v>0</v>
      </c>
      <c r="AI73" s="302">
        <f t="shared" si="912"/>
        <v>0</v>
      </c>
      <c r="AJ73" s="302">
        <f t="shared" si="913"/>
        <v>0</v>
      </c>
      <c r="AK73" s="302">
        <f t="shared" si="914"/>
        <v>0</v>
      </c>
      <c r="AL73" s="302">
        <f t="shared" si="915"/>
        <v>0</v>
      </c>
      <c r="AM73" s="302">
        <f t="shared" si="916"/>
        <v>0</v>
      </c>
      <c r="AN73" s="305"/>
      <c r="AO73" s="302">
        <f t="shared" si="917"/>
        <v>0</v>
      </c>
      <c r="AP73" s="302">
        <f t="shared" si="918"/>
        <v>0</v>
      </c>
      <c r="AQ73" s="302">
        <f t="shared" si="919"/>
        <v>0</v>
      </c>
      <c r="AR73" s="302">
        <f t="shared" si="920"/>
        <v>0</v>
      </c>
      <c r="AS73" s="302">
        <f t="shared" si="921"/>
        <v>0</v>
      </c>
      <c r="AT73" s="230"/>
      <c r="AU73" s="279">
        <v>0.2</v>
      </c>
      <c r="AV73" s="269"/>
      <c r="AW73" s="302">
        <f t="shared" si="960"/>
        <v>0.81800000000000006</v>
      </c>
      <c r="AX73" s="302">
        <f t="shared" si="849"/>
        <v>0</v>
      </c>
      <c r="AY73" s="303">
        <f t="shared" si="922"/>
        <v>0</v>
      </c>
      <c r="AZ73" s="304">
        <f t="shared" si="923"/>
        <v>0.81800000000000006</v>
      </c>
      <c r="BA73" s="304">
        <f t="shared" si="961"/>
        <v>0.81800000000000006</v>
      </c>
      <c r="BB73" s="304">
        <f>IFERROR(IF(AND((BQ73+BS73+BT73)=BP73,AY73=0,BA73=0),$AW73,0),0)</f>
        <v>0</v>
      </c>
      <c r="BC73" s="304">
        <f>IFERROR(IF(AND((BQ73+BS73+BT73+BU73)=BP73,AY73=0,BA73=0,BB73=0),$AW73,0),0)</f>
        <v>0</v>
      </c>
      <c r="BD73" s="304">
        <f>IFERROR(IF(AND((BQ73+BS73+BT73+BU73+BV73)=BP73,AY73=0,BA73=0,BB73=0,BC73=0),$AW73,0),0)</f>
        <v>0</v>
      </c>
      <c r="BE73" s="305"/>
      <c r="BF73" s="304">
        <f>IFERROR(IF(AND((BL73+BN73)=100%,BL73&lt;1),$AW73,0),0)</f>
        <v>0</v>
      </c>
      <c r="BG73" s="304">
        <f>IFERROR(IF(AND((BQ73+BY73)=BP73,AY73=0),$AW73,0),0)</f>
        <v>0</v>
      </c>
      <c r="BH73" s="304">
        <f t="shared" si="924"/>
        <v>0</v>
      </c>
      <c r="BI73" s="304">
        <f t="shared" si="925"/>
        <v>0</v>
      </c>
      <c r="BJ73" s="304">
        <f>IFERROR(IF(AND((BQ73+BY73+CB73+BZ73+CA73)=BP73,AY73=0,BG73=0,BH73=0,BI73=0),$AW73,0),0)</f>
        <v>0</v>
      </c>
      <c r="BK73" s="216"/>
      <c r="BL73" s="331">
        <f t="shared" si="926"/>
        <v>0</v>
      </c>
      <c r="BM73" s="331">
        <f t="shared" si="927"/>
        <v>1</v>
      </c>
      <c r="BN73" s="331">
        <f t="shared" si="928"/>
        <v>0</v>
      </c>
      <c r="BO73" s="275"/>
      <c r="BP73" s="436">
        <f>COUNTIF('AR | Drawing List'!$H:$H,$B73)</f>
        <v>2</v>
      </c>
      <c r="BQ73" s="437">
        <f>COUNTIFS('AR | Drawing List'!$H:$H,$B73,INDEX('AR | Drawing List'!$A:$AT,,MATCH('Design Fee'!BQ$8,'AR | Drawing List'!$A$1:$AT$1,0)),1)</f>
        <v>0</v>
      </c>
      <c r="BR73" s="437">
        <f>COUNTIFS('AR | Drawing List'!$H:$H,$B73,INDEX('AR | Drawing List'!$K:$AT,,MATCH('Design Fee'!BR$8,'AR | Drawing List'!$K$1:$AT$1,0)),1)</f>
        <v>2</v>
      </c>
      <c r="BS73" s="437">
        <f>COUNTIFS('AR | Drawing List'!$H:$H,$B73,INDEX('AR | Drawing List'!$K:$AT,,MATCH('Design Fee'!BS$8,'AR | Drawing List'!$K$1:$AT$1,0)),1)</f>
        <v>2</v>
      </c>
      <c r="BT73" s="437">
        <f>COUNTIFS('AR | Drawing List'!$H:$H,$B73,INDEX('AR | Drawing List'!$K:$AT,,MATCH('Design Fee'!BT$8,'AR | Drawing List'!$K$1:$AT$1,0)),1)</f>
        <v>0</v>
      </c>
      <c r="BU73" s="437">
        <f>COUNTIFS('AR | Drawing List'!$H:$H,$B73,INDEX('AR | Drawing List'!$K:$AT,,MATCH('Design Fee'!BU$8,'AR | Drawing List'!$K$1:$AT$1,0)),1)</f>
        <v>0</v>
      </c>
      <c r="BV73" s="437">
        <f>COUNTIFS('AR | Drawing List'!$H:$H,$B73,INDEX('AR | Drawing List'!$K:$AT,,MATCH('Design Fee'!BV$8,'AR | Drawing List'!$K$1:$AT$1,0)),1)</f>
        <v>0</v>
      </c>
      <c r="BW73" s="245"/>
      <c r="BX73" s="437">
        <f>COUNTIFS('AR | Drawing List'!$H:$H,$B73,INDEX('AR | Drawing List'!$K:$AT,,MATCH('Design Fee'!BX$8,'AR | Drawing List'!$K$1:$AT$1,0)),1)</f>
        <v>0</v>
      </c>
      <c r="BY73" s="437">
        <f>COUNTIFS('AR | Drawing List'!$H:$H,$B73,INDEX('AR | Drawing List'!$K:$AT,,MATCH('Design Fee'!BY$8,'AR | Drawing List'!$K$1:$AT$1,0)),1)</f>
        <v>0</v>
      </c>
      <c r="BZ73" s="437">
        <f>COUNTIFS('AR | Drawing List'!$H:$H,$B73,INDEX('AR | Drawing List'!$K:$AT,,MATCH('Design Fee'!BZ$8,'AR | Drawing List'!$K$1:$AT$1,0)),1)</f>
        <v>0</v>
      </c>
      <c r="CA73" s="437">
        <f>COUNTIFS('AR | Drawing List'!$H:$H,$B73,INDEX('AR | Drawing List'!$K:$AT,,MATCH('Design Fee'!CA$8,'AR | Drawing List'!$K$1:$AT$1,0)),1)</f>
        <v>0</v>
      </c>
      <c r="CB73" s="437">
        <f>COUNTIFS('AR | Drawing List'!$H:$H,$B73,INDEX('AR | Drawing List'!$K:$AT,,MATCH('Design Fee'!CB$8,'AR | Drawing List'!$K$1:$AT$1,0)),1)</f>
        <v>0</v>
      </c>
      <c r="CC73" s="254"/>
      <c r="CD73" s="365"/>
      <c r="CE73" s="366">
        <f t="shared" si="929"/>
        <v>0</v>
      </c>
      <c r="CF73" s="366">
        <f t="shared" si="962"/>
        <v>0</v>
      </c>
      <c r="CG73" s="366">
        <f>IFERROR(IF(AND((CV73+CX73+CY73)=CU73,CD73=0,CF73=0),$AW73,0),0)</f>
        <v>0</v>
      </c>
      <c r="CH73" s="366">
        <f>IFERROR(IF(AND((CV73+CX73+CY73+CZ73)=CU73,CD73=0,CF73=0,CG73=0),$AW73,0),0)</f>
        <v>0</v>
      </c>
      <c r="CI73" s="366">
        <f>IFERROR(IF(AND((CV73+CX73+CY73+CZ73+DA73)=CU73,CD73=0,CF73=0,CG73=0,CH73=0),$AW73,0),0)</f>
        <v>0</v>
      </c>
      <c r="CJ73" s="291"/>
      <c r="CK73" s="366">
        <f>IFERROR(IF(AND((CQ73+CS73)=100%,CQ73&lt;1),$AW73,0),0)</f>
        <v>0</v>
      </c>
      <c r="CL73" s="366">
        <f>IFERROR(IF(AND((CV73+DD73)=CU73,CD73=0),$AW73,0),0)</f>
        <v>0</v>
      </c>
      <c r="CM73" s="366">
        <f t="shared" si="930"/>
        <v>0</v>
      </c>
      <c r="CN73" s="366">
        <f t="shared" si="931"/>
        <v>0</v>
      </c>
      <c r="CO73" s="366">
        <f>IFERROR(IF(AND((CV73+DD73+DG73+DE73+DF73)=CU73,CD73=0,CL73=0,CM73=0,CN73=0),$AW73,0),0)</f>
        <v>0</v>
      </c>
      <c r="CP73" s="230"/>
      <c r="CQ73" s="331">
        <f t="shared" si="932"/>
        <v>0</v>
      </c>
      <c r="CR73" s="331">
        <f t="shared" si="933"/>
        <v>0</v>
      </c>
      <c r="CS73" s="331">
        <f>IFERROR(#REF!/CU73,0)</f>
        <v>0</v>
      </c>
      <c r="CT73" s="275"/>
      <c r="CU73" s="436">
        <f>COUNTIF('AR | Drawing List'!$H:$H,$B73)</f>
        <v>2</v>
      </c>
      <c r="CV73" s="437">
        <f>COUNTIFS('AR | Drawing List'!$H:$H,$B73,INDEX('AR | Drawing List'!$A:$AT,,MATCH('Design Fee'!CV$8,'AR | Drawing List'!$A$1:$AT$1,0)),"&gt;="&amp;"1")</f>
        <v>0</v>
      </c>
      <c r="CW73" s="437">
        <f>COUNTIFS('AR | Drawing List'!$H:$H,$B73,INDEX('AR | Drawing List'!$K:$AT,,MATCH('Design Fee'!CW$8,'AR | Drawing List'!$K$1:$AT$1,0)),1)</f>
        <v>0</v>
      </c>
      <c r="CX73" s="437">
        <f>COUNTIFS('AR | Drawing List'!$H:$H,$B73,INDEX('AR | Drawing List'!$K:$AT,,MATCH('Design Fee'!CX$8,'AR | Drawing List'!$K$1:$AT$1,0)),1)</f>
        <v>0</v>
      </c>
      <c r="CY73" s="437">
        <f>COUNTIFS('AR | Drawing List'!$H:$H,$B73,INDEX('AR | Drawing List'!$K:$AT,,MATCH('Design Fee'!CY$8,'AR | Drawing List'!$K$1:$AT$1,0)),1)</f>
        <v>0</v>
      </c>
      <c r="CZ73" s="437">
        <f>COUNTIFS('AR | Drawing List'!$H:$H,$B73,INDEX('AR | Drawing List'!$K:$AT,,MATCH('Design Fee'!CZ$8,'AR | Drawing List'!$K$1:$AT$1,0)),1)</f>
        <v>0</v>
      </c>
      <c r="DA73" s="437">
        <f>COUNTIFS('AR | Drawing List'!$H:$H,$B73,INDEX('AR | Drawing List'!$K:$AT,,MATCH('Design Fee'!DA$8,'AR | Drawing List'!$K$1:$AT$1,0)),1)</f>
        <v>0</v>
      </c>
      <c r="DB73" s="245"/>
      <c r="DC73" s="437">
        <f>COUNTIFS('AR | Drawing List'!$H:$H,$B73,INDEX('AR | Drawing List'!$K:$AT,,MATCH('Design Fee'!DC$8,'AR | Drawing List'!$K$1:$AT$1,0)),1)</f>
        <v>0</v>
      </c>
      <c r="DD73" s="437">
        <f>COUNTIFS('AR | Drawing List'!$H:$H,$B73,INDEX('AR | Drawing List'!$K:$AT,,MATCH('Design Fee'!DD$8,'AR | Drawing List'!$K$1:$AT$1,0)),1)</f>
        <v>0</v>
      </c>
      <c r="DE73" s="437">
        <f>COUNTIFS('AR | Drawing List'!$H:$H,$B73,INDEX('AR | Drawing List'!$K:$AT,,MATCH('Design Fee'!DE$8,'AR | Drawing List'!$K$1:$AT$1,0)),1)</f>
        <v>0</v>
      </c>
      <c r="DF73" s="437">
        <f>COUNTIFS('AR | Drawing List'!$H:$H,$B73,INDEX('AR | Drawing List'!$K:$AT,,MATCH('Design Fee'!DF$8,'AR | Drawing List'!$K$1:$AT$1,0)),1)</f>
        <v>0</v>
      </c>
      <c r="DG73" s="437">
        <f>COUNTIFS('AR | Drawing List'!$H:$H,$B73,INDEX('AR | Drawing List'!$K:$AT,,MATCH('Design Fee'!DG$8,'AR | Drawing List'!$K$1:$AT$1,0)),1)</f>
        <v>0</v>
      </c>
      <c r="DH73" s="245"/>
      <c r="DI73" s="365"/>
      <c r="DJ73" s="366">
        <f t="shared" si="934"/>
        <v>0</v>
      </c>
      <c r="DK73" s="366">
        <f t="shared" si="963"/>
        <v>0</v>
      </c>
      <c r="DL73" s="366">
        <f>IFERROR(IF(AND((EA73+EC73+ED73)=DZ73,DI73=0,DK73=0),$AW73,0),0)</f>
        <v>0</v>
      </c>
      <c r="DM73" s="366">
        <f>IFERROR(IF(AND((EA73+EC73+ED73+EE73)=DZ73,DI73=0,DK73=0,DL73=0),$AW73,0),0)</f>
        <v>0</v>
      </c>
      <c r="DN73" s="366">
        <f>IFERROR(IF(AND((EA73+EC73+ED73+EE73+EF73)=DZ73,DI73=0,DK73=0,DL73=0,DM73=0),$AW73,0),0)</f>
        <v>0</v>
      </c>
      <c r="DO73" s="291"/>
      <c r="DP73" s="366">
        <f>IFERROR(IF(AND((DV73+DX73)=100%,DV73&lt;1),$AW73,0),0)</f>
        <v>0</v>
      </c>
      <c r="DQ73" s="366">
        <f>IFERROR(IF(AND((EA73+EI73)=DZ73,DI73=0),$AW73,0),0)</f>
        <v>0</v>
      </c>
      <c r="DR73" s="366">
        <f t="shared" si="935"/>
        <v>0</v>
      </c>
      <c r="DS73" s="366">
        <f t="shared" si="936"/>
        <v>0</v>
      </c>
      <c r="DT73" s="366">
        <f>IFERROR(IF(AND((EA73+EI73+EL73+EJ73+EK73)=DZ73,DI73=0,DQ73=0,DR73=0,DS73=0),$AW73,0),0)</f>
        <v>0</v>
      </c>
      <c r="DU73" s="230"/>
      <c r="DV73" s="331">
        <f t="shared" si="937"/>
        <v>0</v>
      </c>
      <c r="DW73" s="331">
        <f t="shared" si="938"/>
        <v>0</v>
      </c>
      <c r="DX73" s="331">
        <f>IFERROR(#REF!/DZ73,0)</f>
        <v>0</v>
      </c>
      <c r="DY73" s="275"/>
      <c r="DZ73" s="436">
        <f>COUNTIF('AR | Drawing List'!$H:$H,$B73)</f>
        <v>2</v>
      </c>
      <c r="EA73" s="437">
        <f>COUNTIFS('AR | Drawing List'!$H:$H,$B73,INDEX('AR | Drawing List'!$A:$AT,,MATCH('Design Fee'!EA$8,'AR | Drawing List'!$A$1:$AT$1,0)),"&gt;="&amp;"1")</f>
        <v>0</v>
      </c>
      <c r="EB73" s="437">
        <f>COUNTIFS('AR | Drawing List'!$H:$H,$B73,INDEX('AR | Drawing List'!$K:$AT,,MATCH('Design Fee'!EB$8,'AR | Drawing List'!$K$1:$AT$1,0)),1)</f>
        <v>0</v>
      </c>
      <c r="EC73" s="437">
        <f>COUNTIFS('AR | Drawing List'!$H:$H,$B73,INDEX('AR | Drawing List'!$K:$AT,,MATCH('Design Fee'!EC$8,'AR | Drawing List'!$K$1:$AT$1,0)),1)</f>
        <v>0</v>
      </c>
      <c r="ED73" s="437">
        <f>COUNTIFS('AR | Drawing List'!$H:$H,$B73,INDEX('AR | Drawing List'!$K:$AT,,MATCH('Design Fee'!ED$8,'AR | Drawing List'!$K$1:$AT$1,0)),1)</f>
        <v>0</v>
      </c>
      <c r="EE73" s="437">
        <f>COUNTIFS('AR | Drawing List'!$H:$H,$B73,INDEX('AR | Drawing List'!$K:$AT,,MATCH('Design Fee'!EE$8,'AR | Drawing List'!$K$1:$AT$1,0)),1)</f>
        <v>0</v>
      </c>
      <c r="EF73" s="437">
        <f>COUNTIFS('AR | Drawing List'!$H:$H,$B73,INDEX('AR | Drawing List'!$K:$AT,,MATCH('Design Fee'!EF$8,'AR | Drawing List'!$K$1:$AT$1,0)),1)</f>
        <v>0</v>
      </c>
      <c r="EG73" s="245"/>
      <c r="EH73" s="437">
        <f>COUNTIFS('AR | Drawing List'!$H:$H,$B73,INDEX('AR | Drawing List'!$K:$AT,,MATCH('Design Fee'!EH$8,'AR | Drawing List'!$K$1:$AT$1,0)),1)</f>
        <v>0</v>
      </c>
      <c r="EI73" s="437">
        <f>COUNTIFS('AR | Drawing List'!$H:$H,$B73,INDEX('AR | Drawing List'!$K:$AT,,MATCH('Design Fee'!EI$8,'AR | Drawing List'!$K$1:$AT$1,0)),1)</f>
        <v>0</v>
      </c>
      <c r="EJ73" s="437">
        <f>COUNTIFS('AR | Drawing List'!$H:$H,$B73,INDEX('AR | Drawing List'!$K:$AT,,MATCH('Design Fee'!EJ$8,'AR | Drawing List'!$K$1:$AT$1,0)),1)</f>
        <v>0</v>
      </c>
      <c r="EK73" s="437">
        <f>COUNTIFS('AR | Drawing List'!$H:$H,$B73,INDEX('AR | Drawing List'!$K:$AT,,MATCH('Design Fee'!EK$8,'AR | Drawing List'!$K$1:$AT$1,0)),1)</f>
        <v>0</v>
      </c>
      <c r="EL73" s="437">
        <f>COUNTIFS('AR | Drawing List'!$H:$H,$B73,INDEX('AR | Drawing List'!$K:$AT,,MATCH('Design Fee'!EL$8,'AR | Drawing List'!$K$1:$AT$1,0)),1)</f>
        <v>0</v>
      </c>
      <c r="EM73" s="245"/>
      <c r="EN73" s="245"/>
      <c r="EO73" s="279">
        <v>0</v>
      </c>
      <c r="EP73" s="269"/>
      <c r="EQ73" s="302">
        <f t="shared" si="964"/>
        <v>0</v>
      </c>
      <c r="ER73" s="302">
        <f t="shared" si="965"/>
        <v>0</v>
      </c>
      <c r="ES73" s="303">
        <f t="shared" si="966"/>
        <v>0</v>
      </c>
      <c r="ET73" s="322">
        <f t="shared" si="967"/>
        <v>0</v>
      </c>
      <c r="EU73" s="304">
        <f t="shared" si="968"/>
        <v>0</v>
      </c>
      <c r="EV73" s="304">
        <f t="shared" si="969"/>
        <v>0</v>
      </c>
      <c r="EW73" s="304">
        <f t="shared" si="970"/>
        <v>0</v>
      </c>
      <c r="EX73" s="304">
        <f t="shared" si="971"/>
        <v>0</v>
      </c>
      <c r="EY73" s="305"/>
      <c r="EZ73" s="304">
        <f t="shared" si="972"/>
        <v>0</v>
      </c>
      <c r="FA73" s="304">
        <f t="shared" si="973"/>
        <v>0</v>
      </c>
      <c r="FB73" s="304">
        <f t="shared" si="974"/>
        <v>0</v>
      </c>
      <c r="FC73" s="304">
        <f t="shared" si="975"/>
        <v>0</v>
      </c>
      <c r="FD73" s="304">
        <f t="shared" si="976"/>
        <v>0</v>
      </c>
      <c r="FE73" s="216"/>
      <c r="FF73" s="331">
        <f t="shared" si="977"/>
        <v>0</v>
      </c>
      <c r="FG73" s="331">
        <f t="shared" si="978"/>
        <v>0</v>
      </c>
      <c r="FH73" s="331">
        <f t="shared" si="979"/>
        <v>0</v>
      </c>
      <c r="FJ73" s="363">
        <f>COUNTIF('ST | Drawing List'!$H:$H,$B73)</f>
        <v>0</v>
      </c>
      <c r="FK73" s="238">
        <f>COUNTIFS('ST | Drawing List'!$H:$H,$B73,INDEX('ST | Drawing List'!$A:$AT,,MATCH('[13]Design Fee'!FK$8,'ST | Drawing List'!$A$1:$AT$1,0)),1)</f>
        <v>0</v>
      </c>
      <c r="FL73" s="238">
        <f>COUNTIFS('ST | Drawing List'!$H:$H,$B73,INDEX('ST | Drawing List'!$K:$AT,,MATCH('[13]Design Fee'!FL$8,'ST | Drawing List'!$K$1:$AT$1,0)),1)</f>
        <v>0</v>
      </c>
      <c r="FM73" s="238">
        <f>COUNTIFS('ST | Drawing List'!$H:$H,$B73,INDEX('ST | Drawing List'!$K:$AT,,MATCH('[13]Design Fee'!FM$8,'ST | Drawing List'!$K$1:$AT$1,0)),1)</f>
        <v>0</v>
      </c>
      <c r="FN73" s="238">
        <f>COUNTIFS('ST | Drawing List'!$H:$H,$B73,INDEX('ST | Drawing List'!$K:$AT,,MATCH('[13]Design Fee'!FN$8,'ST | Drawing List'!$K$1:$AT$1,0)),1)</f>
        <v>0</v>
      </c>
      <c r="FO73" s="238">
        <f>COUNTIFS('ST | Drawing List'!$H:$H,$B73,INDEX('ST | Drawing List'!$K:$AT,,MATCH('[13]Design Fee'!FO$8,'ST | Drawing List'!$K$1:$AT$1,0)),1)</f>
        <v>0</v>
      </c>
      <c r="FP73" s="238">
        <f>COUNTIFS('ST | Drawing List'!$H:$H,$B73,INDEX('ST | Drawing List'!$K:$AT,,MATCH('[13]Design Fee'!FP$8,'ST | Drawing List'!$K$1:$AT$1,0)),1)</f>
        <v>0</v>
      </c>
      <c r="FQ73" s="245"/>
      <c r="FR73" s="238">
        <f>COUNTIFS('ST | Drawing List'!$H:$H,$B73,INDEX('ST | Drawing List'!$K:$AT,,MATCH('[13]Design Fee'!FR$8,'ST | Drawing List'!$K$1:$AT$1,0)),1)</f>
        <v>0</v>
      </c>
      <c r="FS73" s="238">
        <f>COUNTIFS('ST | Drawing List'!$H:$H,$B73,INDEX('ST | Drawing List'!$K:$AT,,MATCH('[13]Design Fee'!FS$8,'ST | Drawing List'!$K$1:$AT$1,0)),1)</f>
        <v>0</v>
      </c>
      <c r="FT73" s="238">
        <f>COUNTIFS('ST | Drawing List'!$H:$H,$B73,INDEX('ST | Drawing List'!$K:$AT,,MATCH('[13]Design Fee'!FT$8,'ST | Drawing List'!$K$1:$AT$1,0)),1)</f>
        <v>0</v>
      </c>
      <c r="FU73" s="238">
        <f>COUNTIFS('ST | Drawing List'!$H:$H,$B73,INDEX('ST | Drawing List'!$K:$AT,,MATCH('[13]Design Fee'!FU$8,'ST | Drawing List'!$K$1:$AT$1,0)),1)</f>
        <v>0</v>
      </c>
      <c r="FV73" s="238">
        <f>COUNTIFS('ST | Drawing List'!$H:$H,$B73,INDEX('ST | Drawing List'!$K:$AT,,MATCH('[13]Design Fee'!FV$8,'ST | Drawing List'!$K$1:$AT$1,0)),1)</f>
        <v>0</v>
      </c>
      <c r="FW73" s="254"/>
      <c r="FX73" s="365"/>
      <c r="FY73" s="366">
        <f t="shared" si="980"/>
        <v>0</v>
      </c>
      <c r="FZ73" s="366">
        <f t="shared" si="981"/>
        <v>0</v>
      </c>
      <c r="GA73" s="366">
        <f t="shared" si="982"/>
        <v>0</v>
      </c>
      <c r="GB73" s="366">
        <f t="shared" si="983"/>
        <v>0</v>
      </c>
      <c r="GC73" s="366">
        <f t="shared" si="984"/>
        <v>0</v>
      </c>
      <c r="GD73" s="291"/>
      <c r="GE73" s="366">
        <f t="shared" si="985"/>
        <v>0</v>
      </c>
      <c r="GF73" s="366">
        <f t="shared" si="986"/>
        <v>0</v>
      </c>
      <c r="GG73" s="366">
        <f t="shared" si="987"/>
        <v>0</v>
      </c>
      <c r="GH73" s="366">
        <f t="shared" si="988"/>
        <v>0</v>
      </c>
      <c r="GI73" s="366">
        <f t="shared" si="989"/>
        <v>0</v>
      </c>
      <c r="GJ73" s="230"/>
      <c r="GK73" s="367">
        <f t="shared" si="990"/>
        <v>0</v>
      </c>
      <c r="GL73" s="367">
        <f t="shared" si="991"/>
        <v>0</v>
      </c>
      <c r="GM73" s="367">
        <f>IFERROR(#REF!/GO73,0)</f>
        <v>0</v>
      </c>
      <c r="GN73" s="275"/>
      <c r="GO73" s="363">
        <f>COUNTIF('ST | Drawing List'!$H:$H,$B73)</f>
        <v>0</v>
      </c>
      <c r="GP73" s="238">
        <f>COUNTIFS('ST | Drawing List'!$H:$H,$B73,INDEX('ST | Drawing List'!$A:$AT,,MATCH('[13]Design Fee'!GP$8,'ST | Drawing List'!$A$1:$AT$1,0)),1)</f>
        <v>0</v>
      </c>
      <c r="GQ73" s="238">
        <f>COUNTIFS('ST | Drawing List'!$H:$H,$B73,INDEX('ST | Drawing List'!$K:$AT,,MATCH('[13]Design Fee'!GQ$8,'ST | Drawing List'!$K$1:$AT$1,0)),1)</f>
        <v>0</v>
      </c>
      <c r="GR73" s="238">
        <f>COUNTIFS('ST | Drawing List'!$H:$H,$B73,INDEX('ST | Drawing List'!$K:$AT,,MATCH('[13]Design Fee'!GR$8,'ST | Drawing List'!$K$1:$AT$1,0)),1)</f>
        <v>0</v>
      </c>
      <c r="GS73" s="238">
        <f>COUNTIFS('ST | Drawing List'!$H:$H,$B73,INDEX('ST | Drawing List'!$K:$AT,,MATCH('[13]Design Fee'!GS$8,'ST | Drawing List'!$K$1:$AT$1,0)),1)</f>
        <v>0</v>
      </c>
      <c r="GT73" s="238">
        <f>COUNTIFS('ST | Drawing List'!$H:$H,$B73,INDEX('ST | Drawing List'!$K:$AT,,MATCH('[13]Design Fee'!GT$8,'ST | Drawing List'!$K$1:$AT$1,0)),1)</f>
        <v>0</v>
      </c>
      <c r="GU73" s="238">
        <f>COUNTIFS('ST | Drawing List'!$H:$H,$B73,INDEX('ST | Drawing List'!$K:$AT,,MATCH('[13]Design Fee'!GU$8,'ST | Drawing List'!$K$1:$AT$1,0)),1)</f>
        <v>0</v>
      </c>
      <c r="GV73" s="245"/>
      <c r="GW73" s="238">
        <f>COUNTIFS('ST | Drawing List'!$H:$H,$B73,INDEX('ST | Drawing List'!$K:$AT,,MATCH('[13]Design Fee'!GW$8,'ST | Drawing List'!$K$1:$AT$1,0)),1)</f>
        <v>0</v>
      </c>
      <c r="GX73" s="238">
        <f>COUNTIFS('ST | Drawing List'!$H:$H,$B73,INDEX('ST | Drawing List'!$K:$AT,,MATCH('[13]Design Fee'!GX$8,'ST | Drawing List'!$K$1:$AT$1,0)),1)</f>
        <v>0</v>
      </c>
      <c r="GY73" s="238">
        <f>COUNTIFS('ST | Drawing List'!$H:$H,$B73,INDEX('ST | Drawing List'!$K:$AT,,MATCH('[13]Design Fee'!GY$8,'ST | Drawing List'!$K$1:$AT$1,0)),1)</f>
        <v>0</v>
      </c>
      <c r="GZ73" s="238">
        <f>COUNTIFS('ST | Drawing List'!$H:$H,$B73,INDEX('ST | Drawing List'!$K:$AT,,MATCH('[13]Design Fee'!GZ$8,'ST | Drawing List'!$K$1:$AT$1,0)),1)</f>
        <v>0</v>
      </c>
      <c r="HA73" s="238">
        <f>COUNTIFS('ST | Drawing List'!$H:$H,$B73,INDEX('ST | Drawing List'!$K:$AT,,MATCH('[13]Design Fee'!HA$8,'ST | Drawing List'!$K$1:$AT$1,0)),1)</f>
        <v>0</v>
      </c>
      <c r="HB73" s="245"/>
      <c r="HC73" s="365"/>
      <c r="HD73" s="366">
        <f t="shared" si="992"/>
        <v>0</v>
      </c>
      <c r="HE73" s="366">
        <f t="shared" si="993"/>
        <v>0</v>
      </c>
      <c r="HF73" s="366">
        <f t="shared" si="994"/>
        <v>0</v>
      </c>
      <c r="HG73" s="366">
        <f t="shared" si="995"/>
        <v>0</v>
      </c>
      <c r="HH73" s="366">
        <f t="shared" si="996"/>
        <v>0</v>
      </c>
      <c r="HI73" s="291"/>
      <c r="HJ73" s="366">
        <f t="shared" si="997"/>
        <v>0</v>
      </c>
      <c r="HK73" s="366">
        <f t="shared" si="998"/>
        <v>0</v>
      </c>
      <c r="HL73" s="366">
        <f t="shared" si="999"/>
        <v>0</v>
      </c>
      <c r="HM73" s="366">
        <f t="shared" si="1000"/>
        <v>0</v>
      </c>
      <c r="HN73" s="366">
        <f t="shared" si="1001"/>
        <v>0</v>
      </c>
      <c r="HO73" s="230"/>
      <c r="HP73" s="367">
        <f t="shared" si="1002"/>
        <v>0</v>
      </c>
      <c r="HQ73" s="367">
        <f t="shared" si="1003"/>
        <v>0</v>
      </c>
      <c r="HR73" s="367">
        <f>IFERROR(#REF!/HT73,0)</f>
        <v>0</v>
      </c>
      <c r="HS73" s="275"/>
      <c r="HT73" s="363">
        <f>COUNTIF('ST | Drawing List'!$H:$H,$B73)</f>
        <v>0</v>
      </c>
      <c r="HU73" s="238">
        <f>COUNTIFS('ST | Drawing List'!$H:$H,$B73,INDEX('ST | Drawing List'!$A:$AT,,MATCH('[13]Design Fee'!HU$8,'ST | Drawing List'!$A$1:$AT$1,0)),1)</f>
        <v>0</v>
      </c>
      <c r="HV73" s="238">
        <f>COUNTIFS('ST | Drawing List'!$H:$H,$B73,INDEX('ST | Drawing List'!$K:$AT,,MATCH('[13]Design Fee'!HV$8,'ST | Drawing List'!$K$1:$AT$1,0)),1)</f>
        <v>0</v>
      </c>
      <c r="HW73" s="238">
        <f>COUNTIFS('ST | Drawing List'!$H:$H,$B73,INDEX('ST | Drawing List'!$K:$AT,,MATCH('[13]Design Fee'!HW$8,'ST | Drawing List'!$K$1:$AT$1,0)),1)</f>
        <v>0</v>
      </c>
      <c r="HX73" s="238">
        <f>COUNTIFS('ST | Drawing List'!$H:$H,$B73,INDEX('ST | Drawing List'!$K:$AT,,MATCH('[13]Design Fee'!HX$8,'ST | Drawing List'!$K$1:$AT$1,0)),1)</f>
        <v>0</v>
      </c>
      <c r="HY73" s="238">
        <f>COUNTIFS('ST | Drawing List'!$H:$H,$B73,INDEX('ST | Drawing List'!$K:$AT,,MATCH('[13]Design Fee'!HY$8,'ST | Drawing List'!$K$1:$AT$1,0)),1)</f>
        <v>0</v>
      </c>
      <c r="HZ73" s="238">
        <f>COUNTIFS('ST | Drawing List'!$H:$H,$B73,INDEX('ST | Drawing List'!$K:$AT,,MATCH('[13]Design Fee'!HZ$8,'ST | Drawing List'!$K$1:$AT$1,0)),1)</f>
        <v>0</v>
      </c>
      <c r="IA73" s="245"/>
      <c r="IB73" s="238">
        <f>COUNTIFS('ST | Drawing List'!$H:$H,$B73,INDEX('ST | Drawing List'!$K:$AT,,MATCH('[13]Design Fee'!IB$8,'ST | Drawing List'!$K$1:$AT$1,0)),1)</f>
        <v>0</v>
      </c>
      <c r="IC73" s="238">
        <f>COUNTIFS('ST | Drawing List'!$H:$H,$B73,INDEX('ST | Drawing List'!$K:$AT,,MATCH('[13]Design Fee'!IC$8,'ST | Drawing List'!$K$1:$AT$1,0)),1)</f>
        <v>0</v>
      </c>
      <c r="ID73" s="238">
        <f>COUNTIFS('ST | Drawing List'!$H:$H,$B73,INDEX('ST | Drawing List'!$K:$AT,,MATCH('[13]Design Fee'!ID$8,'ST | Drawing List'!$K$1:$AT$1,0)),1)</f>
        <v>0</v>
      </c>
      <c r="IE73" s="238">
        <f>COUNTIFS('ST | Drawing List'!$H:$H,$B73,INDEX('ST | Drawing List'!$K:$AT,,MATCH('[13]Design Fee'!IE$8,'ST | Drawing List'!$K$1:$AT$1,0)),1)</f>
        <v>0</v>
      </c>
      <c r="IF73" s="238">
        <f>COUNTIFS('ST | Drawing List'!$H:$H,$B73,INDEX('ST | Drawing List'!$K:$AT,,MATCH('[13]Design Fee'!IF$8,'ST | Drawing List'!$K$1:$AT$1,0)),1)</f>
        <v>0</v>
      </c>
      <c r="IG73" s="245"/>
      <c r="IH73" s="245"/>
      <c r="II73" s="279">
        <v>0.2</v>
      </c>
      <c r="IJ73" s="269"/>
      <c r="IK73" s="302">
        <f t="shared" si="1004"/>
        <v>2.2064E-2</v>
      </c>
      <c r="IL73" s="302">
        <f t="shared" si="868"/>
        <v>0</v>
      </c>
      <c r="IM73" s="303">
        <f>IFERROR(IF(IZ73=100%,$IK73,0),0)</f>
        <v>0</v>
      </c>
      <c r="IN73" s="304">
        <f>IFERROR(IF(AND((IZ73+JA73)=100%,IZ73&lt;1),$IK73,0),0)</f>
        <v>2.2064E-2</v>
      </c>
      <c r="IO73" s="304">
        <f>IFERROR(IF(AND((JE73+JG73)=JD73,IM73=0),$IK73,0),0)</f>
        <v>0</v>
      </c>
      <c r="IP73" s="304">
        <f>IFERROR(IF(AND((JE73+JG73+JH73)=JD73,IM73=0,IO73=0),$IK73,0),0)</f>
        <v>0</v>
      </c>
      <c r="IQ73" s="304">
        <f>IFERROR(IF(AND((JE73+JG73+JH73+JI73)=JD73,IM73=0,IO73=0,IP73=0),$IK73,0),0)</f>
        <v>2.2064E-2</v>
      </c>
      <c r="IR73" s="304">
        <f>IFERROR(IF(AND((JE73+JG73+JH73+JI73+JJ73)=JD73,IM73=0,IO73=0,IP73=0,IQ73=0),$IK73,0),0)</f>
        <v>0</v>
      </c>
      <c r="IS73" s="305"/>
      <c r="IT73" s="304">
        <f>IFERROR(IF(AND((IZ73+JB73)=100%,IZ73&lt;1),$IK73,0),0)</f>
        <v>0</v>
      </c>
      <c r="IU73" s="304">
        <f>IFERROR(IF(AND((JE73+JM73)=JD73,IM73=0),$IK73,0),0)</f>
        <v>0</v>
      </c>
      <c r="IV73" s="304">
        <f>IFERROR(IF(AND((JE73+JM73+JN73)=JD73,IM73=0,IU73=0),$IK73,0),0)</f>
        <v>0</v>
      </c>
      <c r="IW73" s="304">
        <f>IFERROR(IF(AND((JE73+JM73+JN73+JO73)=JD73,IM73=0,IU73=0,IV73=0),$IK73,0),0)</f>
        <v>0</v>
      </c>
      <c r="IX73" s="304">
        <f>IFERROR(IF(AND((JE73+JM73+JP73+JN73+JO73)=JD73,IM73=0,IU73=0,IV73=0,IW73=0),$IK73,0),0)</f>
        <v>0</v>
      </c>
      <c r="IY73" s="230"/>
      <c r="IZ73" s="367">
        <f t="shared" si="946"/>
        <v>0</v>
      </c>
      <c r="JA73" s="367">
        <f t="shared" si="947"/>
        <v>1</v>
      </c>
      <c r="JB73" s="367">
        <f t="shared" si="948"/>
        <v>0</v>
      </c>
      <c r="JC73" s="275"/>
      <c r="JD73" s="363">
        <f>COUNTIF('MEP | Drawing List'!$H:$H,$B73)</f>
        <v>8</v>
      </c>
      <c r="JE73" s="238">
        <f>COUNTIFS('MEP | Drawing List'!$H:$H,$B73,INDEX('MEP | Drawing List'!$A:$AU,,MATCH('[13]Design Fee'!JE$8,'MEP | Drawing List'!$A$1:$AU$1,0)),1)</f>
        <v>0</v>
      </c>
      <c r="JF73" s="238">
        <f>COUNTIFS('MEP | Drawing List'!$H:$H,$B73,INDEX('MEP | Drawing List'!$K:$AU,,MATCH('[13]Design Fee'!JF$8,'MEP | Drawing List'!$K$1:$AU$1,0)),1)</f>
        <v>8</v>
      </c>
      <c r="JG73" s="238">
        <f>COUNTIFS('MEP | Drawing List'!$H:$H,$B73,INDEX('MEP | Drawing List'!$K:$AU,,MATCH('[13]Design Fee'!JG$8,'MEP | Drawing List'!$K$1:$AU$1,0)),1)</f>
        <v>0</v>
      </c>
      <c r="JH73" s="238">
        <f>COUNTIFS('MEP | Drawing List'!$H:$H,$B73,INDEX('MEP | Drawing List'!$K:$AU,,MATCH('[13]Design Fee'!JH$8,'MEP | Drawing List'!$K$1:$AU$1,0)),1)</f>
        <v>0</v>
      </c>
      <c r="JI73" s="238">
        <f>COUNTIFS('MEP | Drawing List'!$H:$H,$B73,INDEX('MEP | Drawing List'!$K:$AU,,MATCH('[13]Design Fee'!JI$8,'MEP | Drawing List'!$K$1:$AU$1,0)),1)</f>
        <v>8</v>
      </c>
      <c r="JJ73" s="238">
        <f>COUNTIFS('MEP | Drawing List'!$H:$H,$B73,INDEX('MEP | Drawing List'!$K:$AU,,MATCH('[13]Design Fee'!JJ$8,'MEP | Drawing List'!$K$1:$AU$1,0)),1)</f>
        <v>0</v>
      </c>
      <c r="JK73" s="245"/>
      <c r="JL73" s="238">
        <f>COUNTIFS('MEP | Drawing List'!$H:$H,$B73,INDEX('MEP | Drawing List'!$K:$AU,,MATCH('[13]Design Fee'!JL$8,'MEP | Drawing List'!$K$1:$AU$1,0)),1)</f>
        <v>0</v>
      </c>
      <c r="JM73" s="238">
        <f>COUNTIFS('MEP | Drawing List'!$H:$H,$B73,INDEX('MEP | Drawing List'!$K:$AU,,MATCH('[13]Design Fee'!JM$8,'MEP | Drawing List'!$K$1:$AU$1,0)),1)</f>
        <v>0</v>
      </c>
      <c r="JN73" s="238">
        <f>COUNTIFS('MEP | Drawing List'!$H:$H,$B73,INDEX('MEP | Drawing List'!$K:$AU,,MATCH('[13]Design Fee'!JN$8,'MEP | Drawing List'!$K$1:$AU$1,0)),1)</f>
        <v>0</v>
      </c>
      <c r="JO73" s="238">
        <f>COUNTIFS('MEP | Drawing List'!$H:$H,$B73,INDEX('MEP | Drawing List'!$K:$AU,,MATCH('[13]Design Fee'!JO$8,'MEP | Drawing List'!$K$1:$AU$1,0)),1)</f>
        <v>0</v>
      </c>
      <c r="JP73" s="238">
        <f>COUNTIFS('MEP | Drawing List'!$H:$H,$B73,INDEX('MEP | Drawing List'!$K:$AU,,MATCH('[13]Design Fee'!JP$8,'MEP | Drawing List'!$K$1:$AU$1,0)),1)</f>
        <v>0</v>
      </c>
      <c r="JQ73" s="254"/>
      <c r="JR73" s="303"/>
      <c r="JS73" s="304">
        <f>IFERROR(IF(AND((KE73+KF73)=100%,KE73&lt;1),$IK73,0),0)</f>
        <v>0</v>
      </c>
      <c r="JT73" s="304">
        <f>IFERROR(IF(AND((KJ73+KL73)=KI73,JR73=0),$IK73,0),0)</f>
        <v>0</v>
      </c>
      <c r="JU73" s="304">
        <f>IFERROR(IF(AND((KJ73+KL73+KM73)=KI73,JR73=0,JT73=0),$IK73,0),0)</f>
        <v>0</v>
      </c>
      <c r="JV73" s="304">
        <f>IFERROR(IF(AND((KJ73+KL73+KM73+KN73)=KI73,JR73=0,JT73=0,JU73=0),$IK73,0),0)</f>
        <v>0</v>
      </c>
      <c r="JW73" s="304">
        <f>IFERROR(IF(AND((KJ73+KL73+KM73+KN73+KO73)=KI73,JR73=0,JT73=0,JU73=0,JV73=0),$IK73,0),0)</f>
        <v>0</v>
      </c>
      <c r="JX73" s="305"/>
      <c r="JY73" s="304">
        <f>IFERROR(IF(AND((KE73+KG73)=100%,KE73&lt;1),$IK73,0),0)</f>
        <v>0</v>
      </c>
      <c r="JZ73" s="304">
        <f>IFERROR(IF(AND((KJ73+KR73)=KI73,JR73=0),$IK73,0),0)</f>
        <v>0</v>
      </c>
      <c r="KA73" s="304">
        <f>IFERROR(IF(AND((KJ73+KR73+KS73)=KI73,JR73=0,JZ73=0),$IK73,0),0)</f>
        <v>0</v>
      </c>
      <c r="KB73" s="304">
        <f>IFERROR(IF(AND((KJ73+KR73+KS73+KT73)=KI73,JR73=0,JZ73=0,KA73=0),$IK73,0),0)</f>
        <v>0</v>
      </c>
      <c r="KC73" s="304">
        <f>IFERROR(IF(AND((KJ73+KR73+KU73+KS73+KT73)=KI73,JR73=0,JZ73=0,KA73=0,KB73=0),$IK73,0),0)</f>
        <v>0</v>
      </c>
      <c r="KD73" s="230"/>
      <c r="KE73" s="367">
        <f t="shared" si="949"/>
        <v>0</v>
      </c>
      <c r="KF73" s="367">
        <f t="shared" si="950"/>
        <v>0</v>
      </c>
      <c r="KG73" s="367">
        <f>IFERROR(#REF!/KI73,0)</f>
        <v>0</v>
      </c>
      <c r="KH73" s="275"/>
      <c r="KI73" s="363">
        <f>COUNTIF('MEP | Drawing List'!$H:$H,$B73)</f>
        <v>8</v>
      </c>
      <c r="KJ73" s="238">
        <f>COUNTIFS('MEP | Drawing List'!$H:$H,$B73,INDEX('MEP | Drawing List'!$A:$AU,,MATCH('[13]Design Fee'!KJ$8,'MEP | Drawing List'!$A$1:$AU$1,0)),1)</f>
        <v>0</v>
      </c>
      <c r="KK73" s="238">
        <f>COUNTIFS('MEP | Drawing List'!$H:$H,$B73,INDEX('MEP | Drawing List'!$K:$AU,,MATCH('[13]Design Fee'!KK$8,'MEP | Drawing List'!$K$1:$AU$1,0)),1)</f>
        <v>0</v>
      </c>
      <c r="KL73" s="238">
        <f>COUNTIFS('MEP | Drawing List'!$H:$H,$B73,INDEX('MEP | Drawing List'!$K:$AU,,MATCH('[13]Design Fee'!KL$8,'MEP | Drawing List'!$K$1:$AU$1,0)),1)</f>
        <v>0</v>
      </c>
      <c r="KM73" s="238">
        <f>COUNTIFS('MEP | Drawing List'!$H:$H,$B73,INDEX('MEP | Drawing List'!$K:$AU,,MATCH('[13]Design Fee'!KM$8,'MEP | Drawing List'!$K$1:$AU$1,0)),1)</f>
        <v>0</v>
      </c>
      <c r="KN73" s="238">
        <f>COUNTIFS('MEP | Drawing List'!$H:$H,$B73,INDEX('MEP | Drawing List'!$K:$AU,,MATCH('[13]Design Fee'!KN$8,'MEP | Drawing List'!$K$1:$AU$1,0)),1)</f>
        <v>0</v>
      </c>
      <c r="KO73" s="238">
        <f>COUNTIFS('MEP | Drawing List'!$H:$H,$B73,INDEX('MEP | Drawing List'!$K:$AU,,MATCH('[13]Design Fee'!KO$8,'MEP | Drawing List'!$K$1:$AU$1,0)),1)</f>
        <v>0</v>
      </c>
      <c r="KP73" s="245"/>
      <c r="KQ73" s="238">
        <f>COUNTIFS('MEP | Drawing List'!$H:$H,$B73,INDEX('MEP | Drawing List'!$K:$AU,,MATCH('[13]Design Fee'!KQ$8,'MEP | Drawing List'!$K$1:$AU$1,0)),1)</f>
        <v>0</v>
      </c>
      <c r="KR73" s="238">
        <f>COUNTIFS('MEP | Drawing List'!$H:$H,$B73,INDEX('MEP | Drawing List'!$K:$AU,,MATCH('[13]Design Fee'!KR$8,'MEP | Drawing List'!$K$1:$AU$1,0)),1)</f>
        <v>0</v>
      </c>
      <c r="KS73" s="238">
        <f>COUNTIFS('MEP | Drawing List'!$H:$H,$B73,INDEX('MEP | Drawing List'!$K:$AU,,MATCH('[13]Design Fee'!KS$8,'MEP | Drawing List'!$K$1:$AU$1,0)),1)</f>
        <v>0</v>
      </c>
      <c r="KT73" s="238">
        <f>COUNTIFS('MEP | Drawing List'!$H:$H,$B73,INDEX('MEP | Drawing List'!$K:$AU,,MATCH('[13]Design Fee'!KT$8,'MEP | Drawing List'!$K$1:$AU$1,0)),1)</f>
        <v>0</v>
      </c>
      <c r="KU73" s="238">
        <f>COUNTIFS('MEP | Drawing List'!$H:$H,$B73,INDEX('MEP | Drawing List'!$K:$AU,,MATCH('[13]Design Fee'!KU$8,'MEP | Drawing List'!$K$1:$AU$1,0)),1)</f>
        <v>0</v>
      </c>
      <c r="KV73" s="245"/>
      <c r="KW73" s="303"/>
      <c r="KX73" s="304">
        <f>IFERROR(IF(AND((LJ73+LK73)=100%,LJ73&lt;1),$IK73,0),0)</f>
        <v>0</v>
      </c>
      <c r="KY73" s="304">
        <f>IFERROR(IF(AND((LO73+LQ73)=LN73,KW73=0),$IK73,0),0)</f>
        <v>0</v>
      </c>
      <c r="KZ73" s="304">
        <f>IFERROR(IF(AND((LO73+LQ73+LR73)=LN73,KW73=0,KY73=0),$IK73,0),0)</f>
        <v>0</v>
      </c>
      <c r="LA73" s="304">
        <f>IFERROR(IF(AND((LO73+LQ73+LR73+LS73)=LN73,KW73=0,KY73=0,KZ73=0),$IK73,0),0)</f>
        <v>0</v>
      </c>
      <c r="LB73" s="304">
        <f>IFERROR(IF(AND((LO73+LQ73+LR73+LS73+LT73)=LN73,KW73=0,KY73=0,KZ73=0,LA73=0),$IK73,0),0)</f>
        <v>0</v>
      </c>
      <c r="LC73" s="305"/>
      <c r="LD73" s="304">
        <f>IFERROR(IF(AND((LJ73+LL73)=100%,LJ73&lt;1),$IK73,0),0)</f>
        <v>0</v>
      </c>
      <c r="LE73" s="304">
        <f>IFERROR(IF(AND((LO73+LW73)=LN73,KW73=0),$IK73,0),0)</f>
        <v>0</v>
      </c>
      <c r="LF73" s="304">
        <f>IFERROR(IF(AND((LO73+LW73+LX73)=LN73,KW73=0,LE73=0),$IK73,0),0)</f>
        <v>0</v>
      </c>
      <c r="LG73" s="304">
        <f>IFERROR(IF(AND((LO73+LW73+LX73+LY73)=LN73,KW73=0,LE73=0,LF73=0),$IK73,0),0)</f>
        <v>0</v>
      </c>
      <c r="LH73" s="304">
        <f>IFERROR(IF(AND((LO73+LW73+LZ73+LX73+LY73)=LN73,KW73=0,LE73=0,LF73=0,LG73=0),$IK73,0),0)</f>
        <v>0</v>
      </c>
      <c r="LI73" s="230"/>
      <c r="LJ73" s="367">
        <f t="shared" si="951"/>
        <v>0</v>
      </c>
      <c r="LK73" s="367">
        <f t="shared" si="952"/>
        <v>0</v>
      </c>
      <c r="LL73" s="367">
        <f>IFERROR(#REF!/LN73,0)</f>
        <v>0</v>
      </c>
      <c r="LM73" s="275"/>
      <c r="LN73" s="363">
        <f>COUNTIF('MEP | Drawing List'!$H:$H,$B73)</f>
        <v>8</v>
      </c>
      <c r="LO73" s="238">
        <f>COUNTIFS('MEP | Drawing List'!$H:$H,$B73,INDEX('MEP | Drawing List'!$A:$AU,,MATCH('[13]Design Fee'!LO$8,'MEP | Drawing List'!$A$1:$AU$1,0)),1)</f>
        <v>0</v>
      </c>
      <c r="LP73" s="238">
        <f>COUNTIFS('MEP | Drawing List'!$H:$H,$B73,INDEX('MEP | Drawing List'!$K:$AU,,MATCH('[13]Design Fee'!LP$8,'MEP | Drawing List'!$K$1:$AU$1,0)),1)</f>
        <v>0</v>
      </c>
      <c r="LQ73" s="238">
        <f>COUNTIFS('MEP | Drawing List'!$H:$H,$B73,INDEX('MEP | Drawing List'!$K:$AU,,MATCH('[13]Design Fee'!LQ$8,'MEP | Drawing List'!$K$1:$AU$1,0)),1)</f>
        <v>0</v>
      </c>
      <c r="LR73" s="238">
        <f>COUNTIFS('MEP | Drawing List'!$H:$H,$B73,INDEX('MEP | Drawing List'!$K:$AU,,MATCH('[13]Design Fee'!LR$8,'MEP | Drawing List'!$K$1:$AU$1,0)),1)</f>
        <v>0</v>
      </c>
      <c r="LS73" s="238">
        <f>COUNTIFS('MEP | Drawing List'!$H:$H,$B73,INDEX('MEP | Drawing List'!$K:$AU,,MATCH('[13]Design Fee'!LS$8,'MEP | Drawing List'!$K$1:$AU$1,0)),1)</f>
        <v>0</v>
      </c>
      <c r="LT73" s="238">
        <f>COUNTIFS('MEP | Drawing List'!$H:$H,$B73,INDEX('MEP | Drawing List'!$K:$AU,,MATCH('[13]Design Fee'!LT$8,'MEP | Drawing List'!$K$1:$AU$1,0)),1)</f>
        <v>0</v>
      </c>
      <c r="LU73" s="245"/>
      <c r="LV73" s="238">
        <f>COUNTIFS('MEP | Drawing List'!$H:$H,$B73,INDEX('MEP | Drawing List'!$K:$AU,,MATCH('[13]Design Fee'!LV$8,'MEP | Drawing List'!$K$1:$AU$1,0)),1)</f>
        <v>0</v>
      </c>
      <c r="LW73" s="238">
        <f>COUNTIFS('MEP | Drawing List'!$H:$H,$B73,INDEX('MEP | Drawing List'!$K:$AU,,MATCH('[13]Design Fee'!LW$8,'MEP | Drawing List'!$K$1:$AU$1,0)),1)</f>
        <v>0</v>
      </c>
      <c r="LX73" s="238">
        <f>COUNTIFS('MEP | Drawing List'!$H:$H,$B73,INDEX('MEP | Drawing List'!$K:$AU,,MATCH('[13]Design Fee'!LX$8,'MEP | Drawing List'!$K$1:$AU$1,0)),1)</f>
        <v>0</v>
      </c>
      <c r="LY73" s="238">
        <f>COUNTIFS('MEP | Drawing List'!$H:$H,$B73,INDEX('MEP | Drawing List'!$K:$AU,,MATCH('[13]Design Fee'!LY$8,'MEP | Drawing List'!$K$1:$AU$1,0)),1)</f>
        <v>0</v>
      </c>
      <c r="LZ73" s="238">
        <f>COUNTIFS('MEP | Drawing List'!$H:$H,$B73,INDEX('MEP | Drawing List'!$K:$AU,,MATCH('[13]Design Fee'!LZ$8,'MEP | Drawing List'!$K$1:$AU$1,0)),1)</f>
        <v>0</v>
      </c>
      <c r="MA73" s="245"/>
      <c r="MB73" s="245"/>
      <c r="MC73" s="286">
        <v>0</v>
      </c>
      <c r="MD73" s="269"/>
      <c r="ME73" s="302"/>
      <c r="MF73" s="302">
        <f t="shared" si="878"/>
        <v>0</v>
      </c>
      <c r="MG73" s="303">
        <f>IFERROR(IF(MT73=100%,$ME73,0),0)</f>
        <v>0</v>
      </c>
      <c r="MH73" s="304">
        <f>IFERROR(IF(AND((MT73+MU73)=100%,MT73&lt;1),$ME73,0),0)</f>
        <v>0</v>
      </c>
      <c r="MI73" s="304">
        <f>IFERROR(IF(AND((MY73+NA73)=MX73,MG73=0),$ME73,0),0)</f>
        <v>0</v>
      </c>
      <c r="MJ73" s="304">
        <f>IFERROR(IF(AND((MY73+NA73+NB73)=MX73,MG73=0,MI73=0),$ME73,0),0)</f>
        <v>0</v>
      </c>
      <c r="MK73" s="304">
        <f>IFERROR(IF(AND((MY73+NA73+NB73+NC73)=MX73,MG73=0,MI73=0,MJ73=0),$ME73,0),0)</f>
        <v>0</v>
      </c>
      <c r="ML73" s="304">
        <f>IFERROR(IF(AND((MY73+NA73+NB73+NC73+ND73)=MX73,MG73=0,MI73=0,MJ73=0,MK73=0),$ME73,0),0)</f>
        <v>0</v>
      </c>
      <c r="MM73" s="305"/>
      <c r="MN73" s="304">
        <f>IFERROR(IF(AND((MT73+MV73)=100%,MT73&lt;1),$ME73,0),0)</f>
        <v>0</v>
      </c>
      <c r="MO73" s="304">
        <f>IFERROR(IF(AND((MY73+NG73)=MX73,MG73=0),$ME73,0),0)</f>
        <v>0</v>
      </c>
      <c r="MP73" s="304">
        <f>IFERROR(IF(AND((MY73+NG73+NH73)=MX73,MG73=0,MO73=0),$ME73,0),0)</f>
        <v>0</v>
      </c>
      <c r="MQ73" s="304">
        <f>IFERROR(IF(AND((MY73+NG73+NH73+NI73)=MX73,MG73=0,MO73=0,MP73=0),$ME73,0),0)</f>
        <v>0</v>
      </c>
      <c r="MR73" s="304">
        <f>IFERROR(IF(AND((MY73+NG73+NJ73+NH73+NI73)=MX73,MG73=0,MO73=0,MP73=0,MQ73=0),$ME73,0),0)</f>
        <v>0</v>
      </c>
      <c r="MS73" s="230"/>
      <c r="MT73" s="367">
        <f t="shared" si="953"/>
        <v>0</v>
      </c>
      <c r="MU73" s="367">
        <f t="shared" si="954"/>
        <v>0</v>
      </c>
      <c r="MV73" s="367">
        <f t="shared" si="955"/>
        <v>0</v>
      </c>
      <c r="MW73" s="275"/>
      <c r="MX73" s="363">
        <f>COUNTIF('LS | Drawing List'!$H:$H,$B73)</f>
        <v>0</v>
      </c>
      <c r="MY73" s="238">
        <f>COUNTIFS('LS | Drawing List'!$H:$H,$B73,INDEX('LS | Drawing List'!$A:$AT,,MATCH('Design Fee'!MY$8,'LS | Drawing List'!$A$1:$AT$1,0)),1)</f>
        <v>0</v>
      </c>
      <c r="MZ73" s="238">
        <f>COUNTIFS('LS | Drawing List'!$H:$H,$B73,INDEX('LS | Drawing List'!$K:$AT,,MATCH('Design Fee'!MZ$8,'LS | Drawing List'!$K$1:$AT$1,0)),1)</f>
        <v>0</v>
      </c>
      <c r="NA73" s="238">
        <f>COUNTIFS('LS | Drawing List'!$H:$H,$B73,INDEX('LS | Drawing List'!$K:$AT,,MATCH('Design Fee'!NA$8,'LS | Drawing List'!$K$1:$AT$1,0)),1)</f>
        <v>0</v>
      </c>
      <c r="NB73" s="238">
        <f>COUNTIFS('LS | Drawing List'!$H:$H,$B73,INDEX('LS | Drawing List'!$K:$AT,,MATCH('Design Fee'!NB$8,'LS | Drawing List'!$K$1:$AT$1,0)),1)</f>
        <v>0</v>
      </c>
      <c r="NC73" s="238">
        <f>COUNTIFS('LS | Drawing List'!$H:$H,$B73,INDEX('LS | Drawing List'!$K:$AT,,MATCH('Design Fee'!NC$8,'LS | Drawing List'!$K$1:$AT$1,0)),1)</f>
        <v>0</v>
      </c>
      <c r="ND73" s="238">
        <f>COUNTIFS('LS | Drawing List'!$H:$H,$B73,INDEX('LS | Drawing List'!$K:$AT,,MATCH('Design Fee'!ND$8,'LS | Drawing List'!$K$1:$AT$1,0)),1)</f>
        <v>0</v>
      </c>
      <c r="NE73" s="245"/>
      <c r="NF73" s="238">
        <f>COUNTIFS('LS | Drawing List'!$H:$H,$B73,INDEX('LS | Drawing List'!$K:$AT,,MATCH('Design Fee'!NF$8,'LS | Drawing List'!$K$1:$AT$1,0)),1)</f>
        <v>0</v>
      </c>
      <c r="NG73" s="238">
        <f>COUNTIFS('LS | Drawing List'!$H:$H,$B73,INDEX('LS | Drawing List'!$K:$AT,,MATCH('Design Fee'!NG$8,'LS | Drawing List'!$K$1:$AT$1,0)),1)</f>
        <v>0</v>
      </c>
      <c r="NH73" s="238">
        <f>COUNTIFS('LS | Drawing List'!$H:$H,$B73,INDEX('LS | Drawing List'!$K:$AT,,MATCH('Design Fee'!NH$8,'LS | Drawing List'!$K$1:$AT$1,0)),1)</f>
        <v>0</v>
      </c>
      <c r="NI73" s="238">
        <f>COUNTIFS('LS | Drawing List'!$H:$H,$B73,INDEX('LS | Drawing List'!$K:$AT,,MATCH('Design Fee'!NI$8,'LS | Drawing List'!$K$1:$AT$1,0)),1)</f>
        <v>0</v>
      </c>
      <c r="NJ73" s="238">
        <f>COUNTIFS('LS | Drawing List'!$H:$H,$B73,INDEX('LS | Drawing List'!$K:$AT,,MATCH('Design Fee'!NJ$8,'LS | Drawing List'!$K$1:$AT$1,0)),1)</f>
        <v>0</v>
      </c>
      <c r="NK73" s="254"/>
      <c r="NL73" s="303">
        <f>IFERROR(IF(NY73=100%,$ME73,0),0)</f>
        <v>0</v>
      </c>
      <c r="NM73" s="304">
        <f>IFERROR(IF(AND((NY73+NZ73)=100%,NY73&lt;1),$ME73,0),0)</f>
        <v>0</v>
      </c>
      <c r="NN73" s="304">
        <f>IFERROR(IF(AND((OD73+OF73)=OC73,NL73=0),$ME73,0),0)</f>
        <v>0</v>
      </c>
      <c r="NO73" s="304">
        <f>IFERROR(IF(AND((OD73+OF73+OG73)=OC73,NL73=0,NN73=0),$ME73,0),0)</f>
        <v>0</v>
      </c>
      <c r="NP73" s="304">
        <f>IFERROR(IF(AND((OD73+OF73+OG73+OH73)=OC73,NL73=0,NN73=0,NO73=0),$ME73,0),0)</f>
        <v>0</v>
      </c>
      <c r="NQ73" s="304">
        <f>IFERROR(IF(AND((OD73+OF73+OG73+OH73+OI73)=OC73,NL73=0,NN73=0,NO73=0,NP73=0),$ME73,0),0)</f>
        <v>0</v>
      </c>
      <c r="NR73" s="305"/>
      <c r="NS73" s="304">
        <f>IFERROR(IF(AND((NY73+OA73)=100%,NY73&lt;1),$ME73,0),0)</f>
        <v>0</v>
      </c>
      <c r="NT73" s="304">
        <f>IFERROR(IF(AND((OD73+OL73)=OC73,NL73=0),$ME73,0),0)</f>
        <v>0</v>
      </c>
      <c r="NU73" s="304">
        <f>IFERROR(IF(AND((OD73+OL73+OM73)=OC73,NL73=0,NT73=0),$ME73,0),0)</f>
        <v>0</v>
      </c>
      <c r="NV73" s="304">
        <f>IFERROR(IF(AND((OD73+OL73+OM73+ON73)=OC73,NL73=0,NT73=0,NU73=0),$ME73,0),0)</f>
        <v>0</v>
      </c>
      <c r="NW73" s="304">
        <f>IFERROR(IF(AND((OD73+OL73+OO73+OM73+ON73)=OC73,NL73=0,NT73=0,NU73=0,NV73=0),$ME73,0),0)</f>
        <v>0</v>
      </c>
      <c r="NX73" s="230"/>
      <c r="NY73" s="367">
        <f t="shared" si="956"/>
        <v>0</v>
      </c>
      <c r="NZ73" s="367">
        <f t="shared" si="957"/>
        <v>0</v>
      </c>
      <c r="OA73" s="367">
        <f>IFERROR(#REF!/OC73,0)</f>
        <v>0</v>
      </c>
      <c r="OB73" s="275"/>
      <c r="OC73" s="363">
        <f>COUNTIF('LS | Drawing List'!$H:$H,$B73)</f>
        <v>0</v>
      </c>
      <c r="OD73" s="238">
        <f>COUNTIFS('LS | Drawing List'!$H:$H,$B73,INDEX('LS | Drawing List'!$A:$AT,,MATCH('Design Fee'!OD$8,'LS | Drawing List'!$A$1:$AT$1,0)),1)</f>
        <v>0</v>
      </c>
      <c r="OE73" s="238">
        <f>COUNTIFS('LS | Drawing List'!$H:$H,$B73,INDEX('LS | Drawing List'!$K:$AT,,MATCH('Design Fee'!OE$8,'LS | Drawing List'!$K$1:$AT$1,0)),1)</f>
        <v>0</v>
      </c>
      <c r="OF73" s="238">
        <f>COUNTIFS('LS | Drawing List'!$H:$H,$B73,INDEX('LS | Drawing List'!$K:$AT,,MATCH('Design Fee'!OF$8,'LS | Drawing List'!$K$1:$AT$1,0)),1)</f>
        <v>0</v>
      </c>
      <c r="OG73" s="238">
        <f>COUNTIFS('LS | Drawing List'!$H:$H,$B73,INDEX('LS | Drawing List'!$K:$AT,,MATCH('Design Fee'!OG$8,'LS | Drawing List'!$K$1:$AT$1,0)),1)</f>
        <v>0</v>
      </c>
      <c r="OH73" s="238">
        <f>COUNTIFS('LS | Drawing List'!$H:$H,$B73,INDEX('LS | Drawing List'!$K:$AT,,MATCH('Design Fee'!OH$8,'LS | Drawing List'!$K$1:$AT$1,0)),1)</f>
        <v>0</v>
      </c>
      <c r="OI73" s="238">
        <f>COUNTIFS('LS | Drawing List'!$H:$H,$B73,INDEX('LS | Drawing List'!$K:$AT,,MATCH('Design Fee'!OI$8,'LS | Drawing List'!$K$1:$AT$1,0)),1)</f>
        <v>0</v>
      </c>
      <c r="OJ73" s="245"/>
      <c r="OK73" s="238">
        <f>COUNTIFS('LS | Drawing List'!$H:$H,$B73,INDEX('LS | Drawing List'!$K:$AT,,MATCH('Design Fee'!OK$8,'LS | Drawing List'!$K$1:$AT$1,0)),1)</f>
        <v>0</v>
      </c>
      <c r="OL73" s="238">
        <f>COUNTIFS('LS | Drawing List'!$H:$H,$B73,INDEX('LS | Drawing List'!$K:$AT,,MATCH('Design Fee'!OL$8,'LS | Drawing List'!$K$1:$AT$1,0)),1)</f>
        <v>0</v>
      </c>
      <c r="OM73" s="238">
        <f>COUNTIFS('LS | Drawing List'!$H:$H,$B73,INDEX('LS | Drawing List'!$K:$AT,,MATCH('Design Fee'!OM$8,'LS | Drawing List'!$K$1:$AT$1,0)),1)</f>
        <v>0</v>
      </c>
      <c r="ON73" s="238">
        <f>COUNTIFS('LS | Drawing List'!$H:$H,$B73,INDEX('LS | Drawing List'!$K:$AT,,MATCH('Design Fee'!ON$8,'LS | Drawing List'!$K$1:$AT$1,0)),1)</f>
        <v>0</v>
      </c>
      <c r="OO73" s="238">
        <f>COUNTIFS('LS | Drawing List'!$H:$H,$B73,INDEX('LS | Drawing List'!$K:$AT,,MATCH('Design Fee'!OO$8,'LS | Drawing List'!$K$1:$AT$1,0)),1)</f>
        <v>0</v>
      </c>
      <c r="OP73" s="245"/>
      <c r="OQ73" s="303">
        <f>IFERROR(IF(PD73=100%,$ME73,0),0)</f>
        <v>0</v>
      </c>
      <c r="OR73" s="304">
        <f>IFERROR(IF(AND((PD73+PE73)=100%,PD73&lt;1),$ME73,0),0)</f>
        <v>0</v>
      </c>
      <c r="OS73" s="304">
        <f>IFERROR(IF(AND((PI73+PK73)=PH73,OQ73=0),$ME73,0),0)</f>
        <v>0</v>
      </c>
      <c r="OT73" s="304">
        <f>IFERROR(IF(AND((PI73+PK73+PL73)=PH73,OQ73=0,OS73=0),$ME73,0),0)</f>
        <v>0</v>
      </c>
      <c r="OU73" s="304">
        <f>IFERROR(IF(AND((PI73+PK73+PL73+PM73)=PH73,OQ73=0,OS73=0,OT73=0),$ME73,0),0)</f>
        <v>0</v>
      </c>
      <c r="OV73" s="304">
        <f>IFERROR(IF(AND((PI73+PK73+PL73+PM73+PN73)=PH73,OQ73=0,OS73=0,OT73=0,OU73=0),$ME73,0),0)</f>
        <v>0</v>
      </c>
      <c r="OW73" s="305"/>
      <c r="OX73" s="304">
        <f>IFERROR(IF(AND((PD73+PF73)=100%,PD73&lt;1),$ME73,0),0)</f>
        <v>0</v>
      </c>
      <c r="OY73" s="304">
        <f>IFERROR(IF(AND((PI73+PQ73)=PH73,OQ73=0),$ME73,0),0)</f>
        <v>0</v>
      </c>
      <c r="OZ73" s="304">
        <f>IFERROR(IF(AND((PI73+PQ73+PR73)=PH73,OQ73=0,OY73=0),$ME73,0),0)</f>
        <v>0</v>
      </c>
      <c r="PA73" s="304">
        <f>IFERROR(IF(AND((PI73+PQ73+PR73+PS73)=PH73,OQ73=0,OY73=0,OZ73=0),$ME73,0),0)</f>
        <v>0</v>
      </c>
      <c r="PB73" s="304">
        <f>IFERROR(IF(AND((PI73+PQ73+PT73+PR73+PS73)=PH73,OQ73=0,OY73=0,OZ73=0,PA73=0),$ME73,0),0)</f>
        <v>0</v>
      </c>
      <c r="PC73" s="230"/>
      <c r="PD73" s="367">
        <f t="shared" si="958"/>
        <v>0</v>
      </c>
      <c r="PE73" s="367">
        <f t="shared" si="959"/>
        <v>0</v>
      </c>
      <c r="PF73" s="367">
        <f>IFERROR(#REF!/PH73,0)</f>
        <v>0</v>
      </c>
      <c r="PG73" s="275"/>
      <c r="PH73" s="363">
        <f>COUNTIF('LS | Drawing List'!$H:$H,$B73)</f>
        <v>0</v>
      </c>
      <c r="PI73" s="238">
        <f>COUNTIFS('LS | Drawing List'!$H:$H,$B73,INDEX('LS | Drawing List'!$A:$AT,,MATCH('Design Fee'!PI$8,'LS | Drawing List'!$A$1:$AT$1,0)),1)</f>
        <v>0</v>
      </c>
      <c r="PJ73" s="238">
        <f>COUNTIFS('LS | Drawing List'!$H:$H,$B73,INDEX('LS | Drawing List'!$K:$AT,,MATCH('Design Fee'!PJ$8,'LS | Drawing List'!$K$1:$AT$1,0)),1)</f>
        <v>0</v>
      </c>
      <c r="PK73" s="238">
        <f>COUNTIFS('LS | Drawing List'!$H:$H,$B73,INDEX('LS | Drawing List'!$K:$AT,,MATCH('Design Fee'!PK$8,'LS | Drawing List'!$K$1:$AT$1,0)),1)</f>
        <v>0</v>
      </c>
      <c r="PL73" s="238">
        <f>COUNTIFS('LS | Drawing List'!$H:$H,$B73,INDEX('LS | Drawing List'!$K:$AT,,MATCH('Design Fee'!PL$8,'LS | Drawing List'!$K$1:$AT$1,0)),1)</f>
        <v>0</v>
      </c>
      <c r="PM73" s="238">
        <f>COUNTIFS('LS | Drawing List'!$H:$H,$B73,INDEX('LS | Drawing List'!$K:$AT,,MATCH('Design Fee'!PM$8,'LS | Drawing List'!$K$1:$AT$1,0)),1)</f>
        <v>0</v>
      </c>
      <c r="PN73" s="238">
        <f>COUNTIFS('LS | Drawing List'!$H:$H,$B73,INDEX('LS | Drawing List'!$K:$AT,,MATCH('Design Fee'!PN$8,'LS | Drawing List'!$K$1:$AT$1,0)),1)</f>
        <v>0</v>
      </c>
      <c r="PO73" s="245"/>
      <c r="PP73" s="238">
        <f>COUNTIFS('LS | Drawing List'!$H:$H,$B73,INDEX('LS | Drawing List'!$K:$AT,,MATCH('Design Fee'!PP$8,'LS | Drawing List'!$K$1:$AT$1,0)),1)</f>
        <v>0</v>
      </c>
      <c r="PQ73" s="238">
        <f>COUNTIFS('LS | Drawing List'!$H:$H,$B73,INDEX('LS | Drawing List'!$K:$AT,,MATCH('Design Fee'!PQ$8,'LS | Drawing List'!$K$1:$AT$1,0)),1)</f>
        <v>0</v>
      </c>
      <c r="PR73" s="238">
        <f>COUNTIFS('LS | Drawing List'!$H:$H,$B73,INDEX('LS | Drawing List'!$K:$AT,,MATCH('Design Fee'!PR$8,'LS | Drawing List'!$K$1:$AT$1,0)),1)</f>
        <v>0</v>
      </c>
      <c r="PS73" s="238">
        <f>COUNTIFS('LS | Drawing List'!$H:$H,$B73,INDEX('LS | Drawing List'!$K:$AT,,MATCH('Design Fee'!PS$8,'LS | Drawing List'!$K$1:$AT$1,0)),1)</f>
        <v>0</v>
      </c>
      <c r="PT73" s="238">
        <f>COUNTIFS('LS | Drawing List'!$H:$H,$B73,INDEX('LS | Drawing List'!$K:$AT,,MATCH('Design Fee'!PT$8,'LS | Drawing List'!$K$1:$AT$1,0)),1)</f>
        <v>0</v>
      </c>
      <c r="PU73" s="245"/>
      <c r="PV73" s="279"/>
    </row>
    <row r="74" spans="2:438" ht="3" customHeight="1" outlineLevel="1">
      <c r="B74" s="315"/>
      <c r="H74" s="303"/>
      <c r="I74" s="303"/>
      <c r="J74" s="303"/>
      <c r="K74" s="303"/>
      <c r="L74" s="303"/>
      <c r="M74" s="303"/>
      <c r="N74" s="309"/>
      <c r="O74" s="303"/>
      <c r="P74" s="303"/>
      <c r="Q74" s="303"/>
      <c r="R74" s="303"/>
      <c r="S74" s="303"/>
      <c r="T74" s="216"/>
      <c r="U74" s="303"/>
      <c r="V74" s="303"/>
      <c r="W74" s="303"/>
      <c r="X74" s="303"/>
      <c r="Y74" s="303"/>
      <c r="Z74" s="303"/>
      <c r="AA74" s="309"/>
      <c r="AB74" s="303"/>
      <c r="AC74" s="303"/>
      <c r="AD74" s="303"/>
      <c r="AE74" s="303"/>
      <c r="AF74" s="303"/>
      <c r="AG74" s="245"/>
      <c r="AH74" s="303"/>
      <c r="AI74" s="303"/>
      <c r="AJ74" s="303"/>
      <c r="AK74" s="303"/>
      <c r="AL74" s="303"/>
      <c r="AM74" s="303"/>
      <c r="AN74" s="309"/>
      <c r="AO74" s="303"/>
      <c r="AP74" s="303"/>
      <c r="AQ74" s="303"/>
      <c r="AR74" s="303"/>
      <c r="AS74" s="303"/>
      <c r="AT74" s="230"/>
      <c r="AU74" s="279"/>
      <c r="AV74" s="269"/>
      <c r="AW74" s="302"/>
      <c r="AX74" s="302"/>
      <c r="AY74" s="303"/>
      <c r="AZ74" s="303"/>
      <c r="BA74" s="303"/>
      <c r="BB74" s="303"/>
      <c r="BC74" s="303"/>
      <c r="BD74" s="303"/>
      <c r="BE74" s="309"/>
      <c r="BF74" s="304">
        <f>IFERROR(IF(AND((#REF!+BL74)=100%,#REF!&lt;1),$AW74,0),0)</f>
        <v>0</v>
      </c>
      <c r="BG74" s="304">
        <f>IFERROR(IF(AND((BO74+BV74)=BN74,AY74=0),$AW74,0),0)</f>
        <v>0</v>
      </c>
      <c r="BH74" s="304">
        <f>IFERROR(IF(AND((BO74+BV74+#REF!)=BN74,AY74=0,BG74=0),AW74,0),0)</f>
        <v>0</v>
      </c>
      <c r="BI74" s="304"/>
      <c r="BJ74" s="304">
        <f>IFERROR(IF(AND((BO74+BV74+#REF!+DH74+#REF!)=BN74,AY74=0,BG74=0,BH74=0,BI74=0),$AW74,0),0)</f>
        <v>0</v>
      </c>
      <c r="BK74" s="216"/>
      <c r="BO74" s="275"/>
      <c r="BQ74" s="245"/>
      <c r="BR74" s="245"/>
      <c r="BS74" s="245"/>
      <c r="BT74" s="245"/>
      <c r="BU74" s="245"/>
      <c r="BV74" s="245"/>
      <c r="BW74" s="245"/>
      <c r="BX74" s="254"/>
      <c r="BY74" s="254"/>
      <c r="BZ74" s="254"/>
      <c r="CA74" s="254"/>
      <c r="CB74" s="254"/>
      <c r="CC74" s="254"/>
      <c r="CD74" s="276"/>
      <c r="CE74" s="276"/>
      <c r="CF74" s="276"/>
      <c r="CG74" s="276"/>
      <c r="CH74" s="276"/>
      <c r="CI74" s="276"/>
      <c r="CJ74" s="277"/>
      <c r="CK74" s="366">
        <f>IFERROR(IF(AND((#REF!+CQ74)=100%,#REF!&lt;1),$AW74,0),0)</f>
        <v>0</v>
      </c>
      <c r="CL74" s="366">
        <f>IFERROR(IF(AND((CT74+DA74)=CS74,CD74=0),$AW74,0),0)</f>
        <v>0</v>
      </c>
      <c r="CM74" s="366">
        <f>IFERROR(IF(AND((CT74+DA74+#REF!)=CS74,CD74=0,CL74=0),CC74,0),0)</f>
        <v>0</v>
      </c>
      <c r="CN74" s="278"/>
      <c r="CO74" s="366">
        <f>IFERROR(IF(AND((CT74+DA74+#REF!+#REF!+#REF!)=CS74,CD74=0,CL74=0,CM74=0,CN74=0),$AW74,0),0)</f>
        <v>0</v>
      </c>
      <c r="CP74" s="230"/>
      <c r="CT74" s="275"/>
      <c r="CV74" s="245"/>
      <c r="CW74" s="245"/>
      <c r="CX74" s="245"/>
      <c r="CY74" s="245"/>
      <c r="CZ74" s="245"/>
      <c r="DA74" s="245"/>
      <c r="DB74" s="245"/>
      <c r="DC74" s="254"/>
      <c r="DD74" s="254"/>
      <c r="DE74" s="254"/>
      <c r="DF74" s="254"/>
      <c r="DG74" s="254"/>
      <c r="DH74" s="245"/>
      <c r="DI74" s="276"/>
      <c r="DJ74" s="276"/>
      <c r="DK74" s="276"/>
      <c r="DL74" s="276"/>
      <c r="DM74" s="276"/>
      <c r="DN74" s="276"/>
      <c r="DO74" s="277"/>
      <c r="DP74" s="366">
        <f>IFERROR(IF(AND((#REF!+DV74)=100%,#REF!&lt;1),$AW74,0),0)</f>
        <v>0</v>
      </c>
      <c r="DQ74" s="366">
        <f>IFERROR(IF(AND((DY74+EF74)=DX74,DI74=0),$AW74,0),0)</f>
        <v>0</v>
      </c>
      <c r="DR74" s="366">
        <f>IFERROR(IF(AND((DY74+EF74+#REF!)=DX74,DI74=0,DQ74=0),DH74,0),0)</f>
        <v>0</v>
      </c>
      <c r="DS74" s="278"/>
      <c r="DT74" s="366">
        <f>IFERROR(IF(AND((DY74+EF74+#REF!+#REF!+#REF!)=DX74,DI74=0,DQ74=0,DR74=0,DS74=0),$AW74,0),0)</f>
        <v>0</v>
      </c>
      <c r="DU74" s="230"/>
      <c r="DY74" s="275"/>
      <c r="EA74" s="245"/>
      <c r="EB74" s="245"/>
      <c r="EC74" s="245"/>
      <c r="ED74" s="245"/>
      <c r="EE74" s="245"/>
      <c r="EF74" s="245"/>
      <c r="EG74" s="245"/>
      <c r="EH74" s="254"/>
      <c r="EI74" s="254"/>
      <c r="EJ74" s="254"/>
      <c r="EK74" s="254"/>
      <c r="EL74" s="254"/>
      <c r="EM74" s="245"/>
      <c r="EN74" s="245"/>
      <c r="EO74" s="311"/>
      <c r="EP74" s="269"/>
      <c r="EQ74" s="302"/>
      <c r="ER74" s="302"/>
      <c r="ES74" s="303"/>
      <c r="ET74" s="303"/>
      <c r="EU74" s="303"/>
      <c r="EV74" s="303"/>
      <c r="EW74" s="303"/>
      <c r="EX74" s="303"/>
      <c r="EY74" s="309"/>
      <c r="EZ74" s="304">
        <f>IFERROR(IF(AND((#REF!+FF74)=100%,#REF!&lt;1),$EQ74,0),0)</f>
        <v>0</v>
      </c>
      <c r="FA74" s="304">
        <f>IFERROR(IF(AND((FI74+FP74)=FH74,ES74=0),$EQ74,0),0)</f>
        <v>0</v>
      </c>
      <c r="FB74" s="304">
        <f>IFERROR(IF(AND((FI74+FP74+#REF!)=FH74,ES74=0,FA74=0),EQ74,0),0)</f>
        <v>0</v>
      </c>
      <c r="FC74" s="304"/>
      <c r="FD74" s="304">
        <f>IFERROR(IF(AND((FI74+FP74+#REF!+HB74+#REF!)=FH74,ES74=0,FA74=0,FB74=0,FC74=0),$EQ74,0),0)</f>
        <v>0</v>
      </c>
      <c r="FE74" s="216"/>
      <c r="FK74" s="245"/>
      <c r="FL74" s="245"/>
      <c r="FM74" s="245"/>
      <c r="FN74" s="245"/>
      <c r="FO74" s="245"/>
      <c r="FP74" s="245"/>
      <c r="FQ74" s="245"/>
      <c r="FR74" s="254"/>
      <c r="FS74" s="254"/>
      <c r="FT74" s="254"/>
      <c r="FU74" s="254"/>
      <c r="FV74" s="254"/>
      <c r="FW74" s="254"/>
      <c r="FX74" s="276"/>
      <c r="FY74" s="276"/>
      <c r="FZ74" s="276"/>
      <c r="GA74" s="276"/>
      <c r="GB74" s="276"/>
      <c r="GC74" s="276"/>
      <c r="GD74" s="277"/>
      <c r="GE74" s="366">
        <f>IFERROR(IF(AND((#REF!+GK74)=100%,#REF!&lt;1),$EQ74,0),0)</f>
        <v>0</v>
      </c>
      <c r="GF74" s="366">
        <f>IFERROR(IF(AND((GN74+GU74)=GM74,FX74=0),$EQ74,0),0)</f>
        <v>0</v>
      </c>
      <c r="GG74" s="366">
        <f>IFERROR(IF(AND((GN74+GU74+#REF!)=GM74,FX74=0,GF74=0),FV74,0),0)</f>
        <v>0</v>
      </c>
      <c r="GH74" s="278"/>
      <c r="GI74" s="366">
        <f>IFERROR(IF(AND((GN74+GU74+#REF!+IG74+#REF!)=GM74,FX74=0,GF74=0,GG74=0,GH74=0),$EQ74,0),0)</f>
        <v>0</v>
      </c>
      <c r="GJ74" s="230"/>
      <c r="GK74" s="274"/>
      <c r="GL74" s="274"/>
      <c r="GM74" s="274"/>
      <c r="GN74" s="275"/>
      <c r="GP74" s="245"/>
      <c r="GQ74" s="245"/>
      <c r="GR74" s="245"/>
      <c r="GS74" s="245"/>
      <c r="GT74" s="245"/>
      <c r="GU74" s="245"/>
      <c r="GV74" s="245"/>
      <c r="GW74" s="254"/>
      <c r="GX74" s="254"/>
      <c r="GY74" s="254"/>
      <c r="GZ74" s="254"/>
      <c r="HA74" s="254"/>
      <c r="HB74" s="245"/>
      <c r="HC74" s="276"/>
      <c r="HD74" s="276"/>
      <c r="HE74" s="276"/>
      <c r="HF74" s="276"/>
      <c r="HG74" s="276"/>
      <c r="HH74" s="276"/>
      <c r="HI74" s="277"/>
      <c r="HJ74" s="366">
        <f>IFERROR(IF(AND((#REF!+HP74)=100%,#REF!&lt;1),$EQ74,0),0)</f>
        <v>0</v>
      </c>
      <c r="HK74" s="366">
        <f>IFERROR(IF(AND((HS74+HZ74)=HR74,HC74=0),$EQ74,0),0)</f>
        <v>0</v>
      </c>
      <c r="HL74" s="366">
        <f>IFERROR(IF(AND((HS74+HZ74+#REF!)=HR74,HC74=0,HK74=0),HA74,0),0)</f>
        <v>0</v>
      </c>
      <c r="HM74" s="278"/>
      <c r="HN74" s="366">
        <f>IFERROR(IF(AND((HS74+HZ74+#REF!+JM74+#REF!)=HR74,HC74=0,HK74=0,HL74=0,HM74=0),$EQ74,0),0)</f>
        <v>0</v>
      </c>
      <c r="HO74" s="230"/>
      <c r="HP74" s="274"/>
      <c r="HQ74" s="274"/>
      <c r="HR74" s="274"/>
      <c r="HS74" s="275"/>
      <c r="HU74" s="245"/>
      <c r="HV74" s="245"/>
      <c r="HW74" s="245"/>
      <c r="HX74" s="245"/>
      <c r="HY74" s="245"/>
      <c r="HZ74" s="245"/>
      <c r="IA74" s="245"/>
      <c r="IB74" s="254"/>
      <c r="IC74" s="254"/>
      <c r="ID74" s="254"/>
      <c r="IE74" s="254"/>
      <c r="IF74" s="254"/>
      <c r="IG74" s="245"/>
      <c r="IH74" s="245"/>
      <c r="II74" s="311"/>
      <c r="IJ74" s="269"/>
      <c r="IK74" s="302"/>
      <c r="IL74" s="302"/>
      <c r="IM74" s="303"/>
      <c r="IN74" s="303"/>
      <c r="IO74" s="303"/>
      <c r="IP74" s="303"/>
      <c r="IQ74" s="303"/>
      <c r="IR74" s="303"/>
      <c r="IS74" s="309"/>
      <c r="IT74" s="304">
        <f>IFERROR(IF(AND((#REF!+IZ74)=100%,#REF!&lt;1),$IK74,0),0)</f>
        <v>0</v>
      </c>
      <c r="IU74" s="304">
        <f>IFERROR(IF(AND((JC74+JJ74)=JB74,IM74=0),$IK74,0),0)</f>
        <v>0</v>
      </c>
      <c r="IV74" s="304">
        <f>IFERROR(IF(AND((JC74+JJ74+#REF!)=JB74,IM74=0,IU74=0),IK74,0),0)</f>
        <v>0</v>
      </c>
      <c r="IW74" s="304"/>
      <c r="IX74" s="304">
        <f>IFERROR(IF(AND((JC74+JJ74+#REF!+KV74+#REF!)=JB74,IM74=0,IU74=0,IV74=0,IW74=0),$IK74,0),0)</f>
        <v>0</v>
      </c>
      <c r="IY74" s="230"/>
      <c r="IZ74" s="274"/>
      <c r="JA74" s="274"/>
      <c r="JB74" s="274"/>
      <c r="JC74" s="275"/>
      <c r="JE74" s="245"/>
      <c r="JF74" s="245"/>
      <c r="JG74" s="245"/>
      <c r="JH74" s="245"/>
      <c r="JI74" s="245"/>
      <c r="JJ74" s="245"/>
      <c r="JK74" s="245"/>
      <c r="JL74" s="254"/>
      <c r="JM74" s="254"/>
      <c r="JN74" s="254"/>
      <c r="JO74" s="254"/>
      <c r="JP74" s="254"/>
      <c r="JQ74" s="254"/>
      <c r="JR74" s="303"/>
      <c r="JS74" s="303"/>
      <c r="JT74" s="303"/>
      <c r="JU74" s="303"/>
      <c r="JV74" s="303"/>
      <c r="JW74" s="303"/>
      <c r="JX74" s="309"/>
      <c r="JY74" s="304">
        <f>IFERROR(IF(AND((#REF!+KE74)=100%,#REF!&lt;1),$IK74,0),0)</f>
        <v>0</v>
      </c>
      <c r="JZ74" s="304">
        <f>IFERROR(IF(AND((KH74+KO74)=KG74,JR74=0),$IK74,0),0)</f>
        <v>0</v>
      </c>
      <c r="KA74" s="304">
        <f>IFERROR(IF(AND((KH74+KO74+#REF!)=KG74,JR74=0,JZ74=0),JP74,0),0)</f>
        <v>0</v>
      </c>
      <c r="KB74" s="304"/>
      <c r="KC74" s="304">
        <f>IFERROR(IF(AND((KH74+KO74+#REF!+MA74+#REF!)=KG74,JR74=0,JZ74=0,KA74=0,KB74=0),$IK74,0),0)</f>
        <v>0</v>
      </c>
      <c r="KD74" s="230"/>
      <c r="KE74" s="274"/>
      <c r="KF74" s="274"/>
      <c r="KG74" s="274"/>
      <c r="KH74" s="275"/>
      <c r="KJ74" s="245"/>
      <c r="KK74" s="245"/>
      <c r="KL74" s="245"/>
      <c r="KM74" s="245"/>
      <c r="KN74" s="245"/>
      <c r="KO74" s="245"/>
      <c r="KP74" s="245"/>
      <c r="KQ74" s="254"/>
      <c r="KR74" s="254"/>
      <c r="KS74" s="254"/>
      <c r="KT74" s="254"/>
      <c r="KU74" s="254"/>
      <c r="KV74" s="245"/>
      <c r="KW74" s="303"/>
      <c r="KX74" s="303"/>
      <c r="KY74" s="303"/>
      <c r="KZ74" s="303"/>
      <c r="LA74" s="303"/>
      <c r="LB74" s="303"/>
      <c r="LC74" s="309"/>
      <c r="LD74" s="304">
        <f>IFERROR(IF(AND((#REF!+LJ74)=100%,#REF!&lt;1),$IK74,0),0)</f>
        <v>0</v>
      </c>
      <c r="LE74" s="304">
        <f>IFERROR(IF(AND((LM74+LT74)=LL74,KW74=0),$IK74,0),0)</f>
        <v>0</v>
      </c>
      <c r="LF74" s="304">
        <f>IFERROR(IF(AND((LM74+LT74+#REF!)=LL74,KW74=0,LE74=0),KU74,0),0)</f>
        <v>0</v>
      </c>
      <c r="LG74" s="304"/>
      <c r="LH74" s="304">
        <f>IFERROR(IF(AND((LM74+LT74+#REF!+NG74+#REF!)=LL74,KW74=0,LE74=0,LF74=0,LG74=0),$IK74,0),0)</f>
        <v>0</v>
      </c>
      <c r="LI74" s="230"/>
      <c r="LJ74" s="274"/>
      <c r="LK74" s="274"/>
      <c r="LL74" s="274"/>
      <c r="LM74" s="275"/>
      <c r="LO74" s="245"/>
      <c r="LP74" s="245"/>
      <c r="LQ74" s="245"/>
      <c r="LR74" s="245"/>
      <c r="LS74" s="245"/>
      <c r="LT74" s="245"/>
      <c r="LU74" s="245"/>
      <c r="LV74" s="254"/>
      <c r="LW74" s="254"/>
      <c r="LX74" s="254"/>
      <c r="LY74" s="254"/>
      <c r="LZ74" s="254"/>
      <c r="MA74" s="245"/>
      <c r="MB74" s="245"/>
      <c r="MC74" s="311"/>
      <c r="MD74" s="269"/>
      <c r="ME74" s="302"/>
      <c r="MF74" s="302"/>
      <c r="MG74" s="303"/>
      <c r="MH74" s="303"/>
      <c r="MI74" s="303"/>
      <c r="MJ74" s="303"/>
      <c r="MK74" s="303"/>
      <c r="ML74" s="303"/>
      <c r="MM74" s="309"/>
      <c r="MN74" s="304">
        <f>IFERROR(IF(AND((#REF!+MT74)=100%,#REF!&lt;1),$ME74,0),0)</f>
        <v>0</v>
      </c>
      <c r="MO74" s="304">
        <f>IFERROR(IF(AND((MW74+ND74)=MV74,MG74=0),$ME74,0),0)</f>
        <v>0</v>
      </c>
      <c r="MP74" s="304">
        <f>IFERROR(IF(AND((MW74+ND74+#REF!)=MV74,MG74=0,MO74=0),ME74,0),0)</f>
        <v>0</v>
      </c>
      <c r="MQ74" s="304"/>
      <c r="MR74" s="304">
        <f>IFERROR(IF(AND((MW74+ND74+#REF!+OP74+#REF!)=MV74,MG74=0,MO74=0,MP74=0,MQ74=0),$ME74,0),0)</f>
        <v>0</v>
      </c>
      <c r="MS74" s="230"/>
      <c r="MT74" s="274"/>
      <c r="MU74" s="274"/>
      <c r="MV74" s="274"/>
      <c r="MW74" s="275"/>
      <c r="MY74" s="245"/>
      <c r="MZ74" s="245"/>
      <c r="NA74" s="245"/>
      <c r="NB74" s="245"/>
      <c r="NC74" s="245"/>
      <c r="ND74" s="245"/>
      <c r="NE74" s="245"/>
      <c r="NF74" s="254"/>
      <c r="NG74" s="254"/>
      <c r="NH74" s="254"/>
      <c r="NI74" s="254"/>
      <c r="NJ74" s="254"/>
      <c r="NK74" s="254"/>
      <c r="NL74" s="303"/>
      <c r="NM74" s="303"/>
      <c r="NN74" s="303"/>
      <c r="NO74" s="303"/>
      <c r="NP74" s="303"/>
      <c r="NQ74" s="303"/>
      <c r="NR74" s="309"/>
      <c r="NS74" s="304">
        <f>IFERROR(IF(AND((#REF!+NY74)=100%,#REF!&lt;1),$ME74,0),0)</f>
        <v>0</v>
      </c>
      <c r="NT74" s="304">
        <f>IFERROR(IF(AND((OB74+OI74)=OA74,NL74=0),$ME74,0),0)</f>
        <v>0</v>
      </c>
      <c r="NU74" s="304">
        <f>IFERROR(IF(AND((OB74+OI74+#REF!)=OA74,NL74=0,NT74=0),NJ74,0),0)</f>
        <v>0</v>
      </c>
      <c r="NV74" s="304"/>
      <c r="NW74" s="304">
        <f>IFERROR(IF(AND((OB74+OI74+#REF!+PU74+#REF!)=OA74,NL74=0,NT74=0,NU74=0,NV74=0),$ME74,0),0)</f>
        <v>0</v>
      </c>
      <c r="NX74" s="230"/>
      <c r="NY74" s="274"/>
      <c r="NZ74" s="274"/>
      <c r="OA74" s="274"/>
      <c r="OB74" s="275"/>
      <c r="OD74" s="245"/>
      <c r="OE74" s="245"/>
      <c r="OF74" s="245"/>
      <c r="OG74" s="245"/>
      <c r="OH74" s="245"/>
      <c r="OI74" s="245"/>
      <c r="OJ74" s="245"/>
      <c r="OK74" s="254"/>
      <c r="OL74" s="254"/>
      <c r="OM74" s="254"/>
      <c r="ON74" s="254"/>
      <c r="OO74" s="254"/>
      <c r="OP74" s="245"/>
      <c r="OQ74" s="303"/>
      <c r="OR74" s="303"/>
      <c r="OS74" s="303"/>
      <c r="OT74" s="303"/>
      <c r="OU74" s="303"/>
      <c r="OV74" s="303"/>
      <c r="OW74" s="309"/>
      <c r="OX74" s="304">
        <f>IFERROR(IF(AND((#REF!+PD74)=100%,#REF!&lt;1),$ME74,0),0)</f>
        <v>0</v>
      </c>
      <c r="OY74" s="304">
        <f>IFERROR(IF(AND((PG74+PN74)=PF74,OQ74=0),$ME74,0),0)</f>
        <v>0</v>
      </c>
      <c r="OZ74" s="304">
        <f>IFERROR(IF(AND((PG74+PN74+#REF!)=PF74,OQ74=0,OY74=0),OO74,0),0)</f>
        <v>0</v>
      </c>
      <c r="PA74" s="304"/>
      <c r="PB74" s="304">
        <f>IFERROR(IF(AND((PG74+PN74+#REF!+QX74+#REF!)=PF74,OQ74=0,OY74=0,OZ74=0,PA74=0),$ME74,0),0)</f>
        <v>0</v>
      </c>
      <c r="PC74" s="230"/>
      <c r="PD74" s="274"/>
      <c r="PE74" s="274"/>
      <c r="PF74" s="274"/>
      <c r="PG74" s="275"/>
      <c r="PI74" s="245"/>
      <c r="PJ74" s="245"/>
      <c r="PK74" s="245"/>
      <c r="PL74" s="245"/>
      <c r="PM74" s="245"/>
      <c r="PN74" s="245"/>
      <c r="PO74" s="245"/>
      <c r="PP74" s="254"/>
      <c r="PQ74" s="254"/>
      <c r="PR74" s="254"/>
      <c r="PS74" s="254"/>
      <c r="PT74" s="254"/>
      <c r="PU74" s="245"/>
      <c r="PV74" s="311"/>
    </row>
    <row r="75" spans="2:438" ht="15.75" outlineLevel="1">
      <c r="B75" s="255" t="s">
        <v>84</v>
      </c>
      <c r="C75" s="256" t="s">
        <v>85</v>
      </c>
      <c r="D75" s="381"/>
      <c r="E75" s="400">
        <f t="shared" ref="E75:F79" si="1120">AW75+EQ75+IK75+ME75</f>
        <v>4.6391566557260697</v>
      </c>
      <c r="F75" s="400">
        <f t="shared" si="1120"/>
        <v>0.69590719464727613</v>
      </c>
      <c r="G75" s="400">
        <f t="shared" ref="G75" si="1121">E75-F75</f>
        <v>3.9432494610787936</v>
      </c>
      <c r="H75" s="400">
        <f>AY75+ES75+IM75+MG75</f>
        <v>0.57989458196575872</v>
      </c>
      <c r="I75" s="400">
        <f t="shared" ref="I75" si="1122">AZ75+ET75+IN75+MH75</f>
        <v>4.0592620737603102</v>
      </c>
      <c r="J75" s="400">
        <f t="shared" ref="J75" si="1123">BA75+EU75+IO75+MI75</f>
        <v>1.5686390962500003</v>
      </c>
      <c r="K75" s="400">
        <f t="shared" ref="K75" si="1124">BB75+EV75+IP75+MJ75</f>
        <v>0</v>
      </c>
      <c r="L75" s="400">
        <f t="shared" ref="L75" si="1125">BC75+EW75+IQ75+MK75</f>
        <v>0.171044649647276</v>
      </c>
      <c r="M75" s="400">
        <f t="shared" ref="M75" si="1126">BD75+EX75+IR75+ML75</f>
        <v>2.3195783278630349</v>
      </c>
      <c r="N75" s="401"/>
      <c r="O75" s="402">
        <f t="shared" ref="O75" si="1127">BF75+EZ75+IT75+MN75</f>
        <v>0.11601261268151733</v>
      </c>
      <c r="P75" s="402">
        <f t="shared" ref="P75" si="1128">BG75+FA75+IU75+MO75</f>
        <v>0</v>
      </c>
      <c r="Q75" s="402">
        <f t="shared" ref="Q75" si="1129">BH75+FB75+IV75+MP75</f>
        <v>0</v>
      </c>
      <c r="R75" s="402">
        <f t="shared" ref="R75" si="1130">BI75+FC75+IW75+MQ75</f>
        <v>1.3218975000000002E-3</v>
      </c>
      <c r="S75" s="402">
        <f t="shared" ref="S75" si="1131">BJ75+FD75+IX75+MR75</f>
        <v>0.11469071518151733</v>
      </c>
      <c r="T75" s="399"/>
      <c r="U75" s="440">
        <f>CD75+FX75+JR75+NL75</f>
        <v>0</v>
      </c>
      <c r="V75" s="402">
        <f t="shared" ref="V75" si="1132">CE75+FY75+JS75+NM75</f>
        <v>0</v>
      </c>
      <c r="W75" s="402">
        <f t="shared" ref="W75" si="1133">CF75+FZ75+JT75+NN75</f>
        <v>0</v>
      </c>
      <c r="X75" s="402">
        <f t="shared" ref="X75" si="1134">CG75+GA75+JU75+NO75</f>
        <v>0</v>
      </c>
      <c r="Y75" s="402">
        <f t="shared" ref="Y75" si="1135">CH75+GB75+JV75+NP75</f>
        <v>0</v>
      </c>
      <c r="Z75" s="402">
        <f t="shared" ref="Z75" si="1136">CI75+GC75+JW75+NQ75</f>
        <v>0</v>
      </c>
      <c r="AA75" s="404"/>
      <c r="AB75" s="403">
        <f>CK75+GE75+JY75+NS75</f>
        <v>0</v>
      </c>
      <c r="AC75" s="403">
        <f t="shared" ref="AC75" si="1137">CL75+GF75+JZ75+NT75</f>
        <v>0</v>
      </c>
      <c r="AD75" s="403">
        <f t="shared" ref="AD75" si="1138">CM75+GG75+KA75+NU75</f>
        <v>0</v>
      </c>
      <c r="AE75" s="403">
        <f t="shared" ref="AE75" si="1139">CN75+GH75+KB75+NV75</f>
        <v>0</v>
      </c>
      <c r="AF75" s="403">
        <f t="shared" ref="AF75" si="1140">CO75+GI75+KC75+NW75</f>
        <v>0</v>
      </c>
      <c r="AG75" s="405"/>
      <c r="AH75" s="403">
        <f>DI75+HC75+KW75+OQ75</f>
        <v>0</v>
      </c>
      <c r="AI75" s="402">
        <f t="shared" ref="AI75" si="1141">DJ75+HD75+KX75+OR75</f>
        <v>0</v>
      </c>
      <c r="AJ75" s="402">
        <f t="shared" ref="AJ75" si="1142">DK75+HE75+KY75+OS75</f>
        <v>0</v>
      </c>
      <c r="AK75" s="402">
        <f t="shared" ref="AK75" si="1143">DL75+HF75+KZ75+OT75</f>
        <v>0</v>
      </c>
      <c r="AL75" s="402">
        <f t="shared" ref="AL75" si="1144">DM75+HG75+LA75+OU75</f>
        <v>0</v>
      </c>
      <c r="AM75" s="402">
        <f t="shared" ref="AM75" si="1145">DN75+HH75+LB75+OV75</f>
        <v>0</v>
      </c>
      <c r="AN75" s="404"/>
      <c r="AO75" s="403">
        <f t="shared" ref="AO75" si="1146">DP75+HJ75+LD75+OX75</f>
        <v>0</v>
      </c>
      <c r="AP75" s="403">
        <f t="shared" ref="AP75" si="1147">DQ75+HK75+LE75+OY75</f>
        <v>0</v>
      </c>
      <c r="AQ75" s="403">
        <f t="shared" ref="AQ75" si="1148">DR75+HL75+LF75+OZ75</f>
        <v>0</v>
      </c>
      <c r="AR75" s="403">
        <f t="shared" ref="AR75" si="1149">DS75+HM75+LG75+PA75</f>
        <v>0</v>
      </c>
      <c r="AS75" s="403">
        <f t="shared" ref="AS75" si="1150">DT75+HN75+LH75+PB75</f>
        <v>0</v>
      </c>
      <c r="AT75" s="230"/>
      <c r="AU75" s="257">
        <v>0.5</v>
      </c>
      <c r="AV75" s="257"/>
      <c r="AW75" s="300">
        <f>AU75*($AU$4*'BOQ COST'!$E$17)</f>
        <v>4.1777500000000005</v>
      </c>
      <c r="AX75" s="300">
        <f t="shared" ref="AX75:AX79" si="1151">AY75+BF75+CK75+DP75</f>
        <v>0.52221875000000006</v>
      </c>
      <c r="AY75" s="361">
        <f t="shared" ref="AY75" si="1152">SUM(AY76:AY78)</f>
        <v>0.52221875000000006</v>
      </c>
      <c r="AZ75" s="361">
        <f>SUM(AZ76:AZ83)</f>
        <v>3.6555312500000001</v>
      </c>
      <c r="BA75" s="361">
        <f>SUM(BA76:BA83)</f>
        <v>1.5666562500000003</v>
      </c>
      <c r="BB75" s="361">
        <f>SUM(BB76:BB83)</f>
        <v>0</v>
      </c>
      <c r="BC75" s="361">
        <f>SUM(BC76:BC83)</f>
        <v>0</v>
      </c>
      <c r="BD75" s="361">
        <f>SUM(BD76:BD83)</f>
        <v>2.0888750000000003</v>
      </c>
      <c r="BE75" s="301"/>
      <c r="BF75" s="361">
        <f>SUM(BF76:BF83)</f>
        <v>0</v>
      </c>
      <c r="BG75" s="361">
        <f>SUM(BG76:BG83)</f>
        <v>0</v>
      </c>
      <c r="BH75" s="361">
        <f>SUM(BH76:BH83)</f>
        <v>0</v>
      </c>
      <c r="BI75" s="361">
        <f>SUM(BI76:BI83)</f>
        <v>0</v>
      </c>
      <c r="BJ75" s="361">
        <f>SUM(BJ76:BJ83)</f>
        <v>0</v>
      </c>
      <c r="BK75" s="216"/>
      <c r="BL75" s="425"/>
      <c r="BM75" s="425"/>
      <c r="BN75" s="425"/>
      <c r="BO75" s="317"/>
      <c r="BP75" s="439">
        <f t="shared" ref="BP75:BV75" si="1153">SUM(BP76:BP83)</f>
        <v>310</v>
      </c>
      <c r="BQ75" s="439">
        <f t="shared" si="1153"/>
        <v>47</v>
      </c>
      <c r="BR75" s="439">
        <f t="shared" si="1153"/>
        <v>263</v>
      </c>
      <c r="BS75" s="439">
        <f t="shared" si="1153"/>
        <v>108</v>
      </c>
      <c r="BT75" s="439">
        <f t="shared" si="1153"/>
        <v>0</v>
      </c>
      <c r="BU75" s="439">
        <f t="shared" si="1153"/>
        <v>0</v>
      </c>
      <c r="BV75" s="439">
        <f t="shared" si="1153"/>
        <v>155</v>
      </c>
      <c r="BW75" s="245"/>
      <c r="BX75" s="439">
        <f>SUM(BX76:BX83)</f>
        <v>0</v>
      </c>
      <c r="BY75" s="439">
        <f>SUM(BY76:BY83)</f>
        <v>0</v>
      </c>
      <c r="BZ75" s="439">
        <f>SUM(BZ76:BZ83)</f>
        <v>0</v>
      </c>
      <c r="CA75" s="439">
        <f>SUM(CA76:CA83)</f>
        <v>0</v>
      </c>
      <c r="CB75" s="439">
        <f>SUM(CB76:CB83)</f>
        <v>0</v>
      </c>
      <c r="CC75" s="265"/>
      <c r="CD75" s="361"/>
      <c r="CE75" s="361">
        <f t="shared" ref="CE75:CI75" si="1154">SUM(CE76:CE83)</f>
        <v>0</v>
      </c>
      <c r="CF75" s="361">
        <f t="shared" si="1154"/>
        <v>0</v>
      </c>
      <c r="CG75" s="361">
        <f t="shared" si="1154"/>
        <v>0</v>
      </c>
      <c r="CH75" s="361">
        <f t="shared" si="1154"/>
        <v>0</v>
      </c>
      <c r="CI75" s="361">
        <f t="shared" si="1154"/>
        <v>0</v>
      </c>
      <c r="CJ75" s="263"/>
      <c r="CK75" s="361">
        <f>SUM(CK76:CK83)</f>
        <v>0</v>
      </c>
      <c r="CL75" s="361">
        <f>SUM(CL76:CL83)</f>
        <v>0</v>
      </c>
      <c r="CM75" s="361">
        <f>SUM(CM76:CM83)</f>
        <v>0</v>
      </c>
      <c r="CN75" s="361">
        <f>SUM(CN76:CN83)</f>
        <v>0</v>
      </c>
      <c r="CO75" s="361">
        <f>SUM(CO76:CO83)</f>
        <v>0</v>
      </c>
      <c r="CP75" s="230"/>
      <c r="CQ75" s="425"/>
      <c r="CR75" s="425"/>
      <c r="CS75" s="425"/>
      <c r="CT75" s="317"/>
      <c r="CU75" s="439">
        <f t="shared" ref="CU75:DA75" si="1155">SUM(CU76:CU83)</f>
        <v>310</v>
      </c>
      <c r="CV75" s="439">
        <f t="shared" si="1155"/>
        <v>0</v>
      </c>
      <c r="CW75" s="439">
        <f t="shared" si="1155"/>
        <v>0</v>
      </c>
      <c r="CX75" s="439">
        <f t="shared" si="1155"/>
        <v>0</v>
      </c>
      <c r="CY75" s="439">
        <f t="shared" si="1155"/>
        <v>0</v>
      </c>
      <c r="CZ75" s="439">
        <f t="shared" si="1155"/>
        <v>0</v>
      </c>
      <c r="DA75" s="439">
        <f t="shared" si="1155"/>
        <v>0</v>
      </c>
      <c r="DB75" s="245"/>
      <c r="DC75" s="439">
        <f>SUM(DC76:DC83)</f>
        <v>0</v>
      </c>
      <c r="DD75" s="439">
        <f>SUM(DD76:DD83)</f>
        <v>0</v>
      </c>
      <c r="DE75" s="439">
        <f>SUM(DE76:DE83)</f>
        <v>0</v>
      </c>
      <c r="DF75" s="439">
        <f>SUM(DF76:DF83)</f>
        <v>0</v>
      </c>
      <c r="DG75" s="439">
        <f>SUM(DG76:DG83)</f>
        <v>0</v>
      </c>
      <c r="DH75" s="266"/>
      <c r="DI75" s="361"/>
      <c r="DJ75" s="361">
        <f t="shared" ref="DJ75:DN75" si="1156">SUM(DJ76:DJ83)</f>
        <v>0</v>
      </c>
      <c r="DK75" s="361">
        <f t="shared" si="1156"/>
        <v>0</v>
      </c>
      <c r="DL75" s="361">
        <f t="shared" si="1156"/>
        <v>0</v>
      </c>
      <c r="DM75" s="361">
        <f t="shared" si="1156"/>
        <v>0</v>
      </c>
      <c r="DN75" s="361">
        <f t="shared" si="1156"/>
        <v>0</v>
      </c>
      <c r="DO75" s="263"/>
      <c r="DP75" s="361">
        <f>SUM(DP76:DP83)</f>
        <v>0</v>
      </c>
      <c r="DQ75" s="361">
        <f>SUM(DQ76:DQ83)</f>
        <v>0</v>
      </c>
      <c r="DR75" s="361">
        <f>SUM(DR76:DR83)</f>
        <v>0</v>
      </c>
      <c r="DS75" s="361">
        <f>SUM(DS76:DS83)</f>
        <v>0</v>
      </c>
      <c r="DT75" s="361">
        <f>SUM(DT76:DT83)</f>
        <v>0</v>
      </c>
      <c r="DU75" s="230"/>
      <c r="DV75" s="425"/>
      <c r="DW75" s="425"/>
      <c r="DX75" s="425"/>
      <c r="DY75" s="317"/>
      <c r="DZ75" s="439">
        <f t="shared" ref="DZ75:EF75" si="1157">SUM(DZ76:DZ83)</f>
        <v>310</v>
      </c>
      <c r="EA75" s="439">
        <f t="shared" si="1157"/>
        <v>0</v>
      </c>
      <c r="EB75" s="439">
        <f t="shared" si="1157"/>
        <v>0</v>
      </c>
      <c r="EC75" s="439">
        <f t="shared" si="1157"/>
        <v>0</v>
      </c>
      <c r="ED75" s="439">
        <f t="shared" si="1157"/>
        <v>0</v>
      </c>
      <c r="EE75" s="439">
        <f t="shared" si="1157"/>
        <v>0</v>
      </c>
      <c r="EF75" s="439">
        <f t="shared" si="1157"/>
        <v>0</v>
      </c>
      <c r="EG75" s="245"/>
      <c r="EH75" s="439">
        <f>SUM(EH76:EH83)</f>
        <v>0</v>
      </c>
      <c r="EI75" s="439">
        <f>SUM(EI76:EI83)</f>
        <v>0</v>
      </c>
      <c r="EJ75" s="439">
        <f>SUM(EJ76:EJ83)</f>
        <v>0</v>
      </c>
      <c r="EK75" s="439">
        <f>SUM(EK76:EK83)</f>
        <v>0</v>
      </c>
      <c r="EL75" s="439">
        <f>SUM(EL76:EL83)</f>
        <v>0</v>
      </c>
      <c r="EM75" s="266"/>
      <c r="EN75" s="266"/>
      <c r="EO75" s="368">
        <f>SUM(EO76:EO78)</f>
        <v>0</v>
      </c>
      <c r="EP75" s="257"/>
      <c r="EQ75" s="300"/>
      <c r="ER75" s="300">
        <f t="shared" ref="ER75:ER79" si="1158">ES75+EZ75+GE75+HJ75</f>
        <v>0</v>
      </c>
      <c r="ES75" s="361">
        <f t="shared" ref="ES75" si="1159">SUM(ES76:ES78)</f>
        <v>0</v>
      </c>
      <c r="ET75" s="361">
        <f>SUM(ET76:ET83)</f>
        <v>0</v>
      </c>
      <c r="EU75" s="361">
        <f>SUM(EU76:EU83)</f>
        <v>0</v>
      </c>
      <c r="EV75" s="361">
        <f>SUM(EV76:EV83)</f>
        <v>0</v>
      </c>
      <c r="EW75" s="361">
        <f>SUM(EW76:EW83)</f>
        <v>0</v>
      </c>
      <c r="EX75" s="361">
        <f>SUM(EX76:EX83)</f>
        <v>0</v>
      </c>
      <c r="EY75" s="301"/>
      <c r="EZ75" s="361">
        <f>SUM(EZ76:EZ83)</f>
        <v>0</v>
      </c>
      <c r="FA75" s="361">
        <f>SUM(FA76:FA83)</f>
        <v>0</v>
      </c>
      <c r="FB75" s="361">
        <f>SUM(FB76:FB83)</f>
        <v>0</v>
      </c>
      <c r="FC75" s="361">
        <f>SUM(FC76:FC83)</f>
        <v>0</v>
      </c>
      <c r="FD75" s="361">
        <f>SUM(FD76:FD83)</f>
        <v>0</v>
      </c>
      <c r="FE75" s="216"/>
      <c r="FF75" s="425"/>
      <c r="FG75" s="425"/>
      <c r="FH75" s="425"/>
      <c r="FI75" s="431"/>
      <c r="FJ75" s="361">
        <f t="shared" ref="FJ75:FP75" si="1160">SUM(FJ76:FJ83)</f>
        <v>0</v>
      </c>
      <c r="FK75" s="361">
        <f t="shared" si="1160"/>
        <v>0</v>
      </c>
      <c r="FL75" s="361">
        <f t="shared" si="1160"/>
        <v>0</v>
      </c>
      <c r="FM75" s="361">
        <f t="shared" si="1160"/>
        <v>0</v>
      </c>
      <c r="FN75" s="361">
        <f t="shared" si="1160"/>
        <v>0</v>
      </c>
      <c r="FO75" s="361">
        <f t="shared" si="1160"/>
        <v>0</v>
      </c>
      <c r="FP75" s="361">
        <f t="shared" si="1160"/>
        <v>0</v>
      </c>
      <c r="FQ75" s="245"/>
      <c r="FR75" s="361">
        <f>SUM(FR76:FR83)</f>
        <v>0</v>
      </c>
      <c r="FS75" s="361">
        <f>SUM(FS76:FS83)</f>
        <v>0</v>
      </c>
      <c r="FT75" s="361">
        <f>SUM(FT76:FT83)</f>
        <v>0</v>
      </c>
      <c r="FU75" s="361">
        <f>SUM(FU76:FU83)</f>
        <v>0</v>
      </c>
      <c r="FV75" s="361">
        <f>SUM(FV76:FV83)</f>
        <v>0</v>
      </c>
      <c r="FW75" s="265"/>
      <c r="FX75" s="361"/>
      <c r="FY75" s="361">
        <f t="shared" ref="FY75:GC75" si="1161">SUM(FY76:FY83)</f>
        <v>0</v>
      </c>
      <c r="FZ75" s="361">
        <f t="shared" si="1161"/>
        <v>0</v>
      </c>
      <c r="GA75" s="361">
        <f t="shared" si="1161"/>
        <v>0</v>
      </c>
      <c r="GB75" s="361">
        <f t="shared" si="1161"/>
        <v>0</v>
      </c>
      <c r="GC75" s="361">
        <f t="shared" si="1161"/>
        <v>0</v>
      </c>
      <c r="GD75" s="263"/>
      <c r="GE75" s="361">
        <f>SUM(GE76:GE83)</f>
        <v>0</v>
      </c>
      <c r="GF75" s="361">
        <f>SUM(GF76:GF83)</f>
        <v>0</v>
      </c>
      <c r="GG75" s="361">
        <f>SUM(GG76:GG83)</f>
        <v>0</v>
      </c>
      <c r="GH75" s="361">
        <f>SUM(GH76:GH83)</f>
        <v>0</v>
      </c>
      <c r="GI75" s="361">
        <f>SUM(GI76:GI83)</f>
        <v>0</v>
      </c>
      <c r="GJ75" s="230"/>
      <c r="GK75" s="316"/>
      <c r="GL75" s="316"/>
      <c r="GM75" s="316"/>
      <c r="GN75" s="317"/>
      <c r="GO75" s="361">
        <f t="shared" ref="GO75:GU75" si="1162">SUM(GO76:GO83)</f>
        <v>0</v>
      </c>
      <c r="GP75" s="361">
        <f t="shared" si="1162"/>
        <v>0</v>
      </c>
      <c r="GQ75" s="361">
        <f t="shared" si="1162"/>
        <v>0</v>
      </c>
      <c r="GR75" s="361">
        <f t="shared" si="1162"/>
        <v>0</v>
      </c>
      <c r="GS75" s="361">
        <f t="shared" si="1162"/>
        <v>0</v>
      </c>
      <c r="GT75" s="361">
        <f t="shared" si="1162"/>
        <v>0</v>
      </c>
      <c r="GU75" s="361">
        <f t="shared" si="1162"/>
        <v>0</v>
      </c>
      <c r="GV75" s="245"/>
      <c r="GW75" s="361">
        <f>SUM(GW76:GW83)</f>
        <v>0</v>
      </c>
      <c r="GX75" s="361">
        <f>SUM(GX76:GX83)</f>
        <v>0</v>
      </c>
      <c r="GY75" s="361">
        <f>SUM(GY76:GY83)</f>
        <v>0</v>
      </c>
      <c r="GZ75" s="361">
        <f>SUM(GZ76:GZ83)</f>
        <v>0</v>
      </c>
      <c r="HA75" s="361">
        <f>SUM(HA76:HA83)</f>
        <v>0</v>
      </c>
      <c r="HB75" s="266"/>
      <c r="HC75" s="361"/>
      <c r="HD75" s="361">
        <f t="shared" ref="HD75:HH75" si="1163">SUM(HD76:HD83)</f>
        <v>0</v>
      </c>
      <c r="HE75" s="361">
        <f t="shared" si="1163"/>
        <v>0</v>
      </c>
      <c r="HF75" s="361">
        <f t="shared" si="1163"/>
        <v>0</v>
      </c>
      <c r="HG75" s="361">
        <f t="shared" si="1163"/>
        <v>0</v>
      </c>
      <c r="HH75" s="361">
        <f t="shared" si="1163"/>
        <v>0</v>
      </c>
      <c r="HI75" s="263"/>
      <c r="HJ75" s="361">
        <f>SUM(HJ76:HJ83)</f>
        <v>0</v>
      </c>
      <c r="HK75" s="361">
        <f>SUM(HK76:HK83)</f>
        <v>0</v>
      </c>
      <c r="HL75" s="361">
        <f>SUM(HL76:HL83)</f>
        <v>0</v>
      </c>
      <c r="HM75" s="361">
        <f>SUM(HM76:HM83)</f>
        <v>0</v>
      </c>
      <c r="HN75" s="361">
        <f>SUM(HN76:HN83)</f>
        <v>0</v>
      </c>
      <c r="HO75" s="230"/>
      <c r="HP75" s="316"/>
      <c r="HQ75" s="316"/>
      <c r="HR75" s="316"/>
      <c r="HS75" s="317"/>
      <c r="HT75" s="361">
        <f t="shared" ref="HT75:HZ75" si="1164">SUM(HT76:HT83)</f>
        <v>0</v>
      </c>
      <c r="HU75" s="361">
        <f t="shared" si="1164"/>
        <v>0</v>
      </c>
      <c r="HV75" s="361">
        <f t="shared" si="1164"/>
        <v>0</v>
      </c>
      <c r="HW75" s="361">
        <f t="shared" si="1164"/>
        <v>0</v>
      </c>
      <c r="HX75" s="361">
        <f t="shared" si="1164"/>
        <v>0</v>
      </c>
      <c r="HY75" s="361">
        <f t="shared" si="1164"/>
        <v>0</v>
      </c>
      <c r="HZ75" s="361">
        <f t="shared" si="1164"/>
        <v>0</v>
      </c>
      <c r="IA75" s="245"/>
      <c r="IB75" s="361">
        <f>SUM(IB76:IB83)</f>
        <v>0</v>
      </c>
      <c r="IC75" s="361">
        <f>SUM(IC76:IC83)</f>
        <v>0</v>
      </c>
      <c r="ID75" s="361">
        <f>SUM(ID76:ID83)</f>
        <v>0</v>
      </c>
      <c r="IE75" s="361">
        <f>SUM(IE76:IE83)</f>
        <v>0</v>
      </c>
      <c r="IF75" s="361">
        <f>SUM(IF76:IF83)</f>
        <v>0</v>
      </c>
      <c r="IG75" s="266"/>
      <c r="IH75" s="266"/>
      <c r="II75" s="312">
        <v>0.65</v>
      </c>
      <c r="IJ75" s="257"/>
      <c r="IK75" s="358">
        <f>II75*($II$4*'BOQ COST'!$G$17)</f>
        <v>0.45611906572606931</v>
      </c>
      <c r="IL75" s="300">
        <f t="shared" ref="IL75:IL79" si="1165">IM75+IT75+JY75+LD75</f>
        <v>0.171044649647276</v>
      </c>
      <c r="IM75" s="361">
        <f t="shared" ref="IM75" si="1166">SUM(IM76:IM78)</f>
        <v>5.7014883215758663E-2</v>
      </c>
      <c r="IN75" s="361">
        <f>SUM(IN76:IN83)</f>
        <v>0.3991041825103106</v>
      </c>
      <c r="IO75" s="361">
        <f>SUM(IO76:IO83)</f>
        <v>0</v>
      </c>
      <c r="IP75" s="361">
        <f>SUM(IP76:IP83)</f>
        <v>0</v>
      </c>
      <c r="IQ75" s="361">
        <f>SUM(IQ76:IQ83)</f>
        <v>0.171044649647276</v>
      </c>
      <c r="IR75" s="361">
        <f>SUM(IR76:IR83)</f>
        <v>0.22805953286303465</v>
      </c>
      <c r="IS75" s="301"/>
      <c r="IT75" s="361">
        <f>SUM(IT76:IT83)</f>
        <v>0.11402976643151733</v>
      </c>
      <c r="IU75" s="361">
        <f>SUM(IU76:IU83)</f>
        <v>0</v>
      </c>
      <c r="IV75" s="361">
        <f>SUM(IV76:IV83)</f>
        <v>0</v>
      </c>
      <c r="IW75" s="361">
        <f>SUM(IW76:IW83)</f>
        <v>0</v>
      </c>
      <c r="IX75" s="361">
        <f>SUM(IX76:IX83)</f>
        <v>0.11402976643151733</v>
      </c>
      <c r="IY75" s="216"/>
      <c r="IZ75" s="316"/>
      <c r="JA75" s="316"/>
      <c r="JB75" s="316"/>
      <c r="JC75" s="317"/>
      <c r="JD75" s="361">
        <f t="shared" ref="JD75:JJ75" si="1167">SUM(JD76:JD83)</f>
        <v>183</v>
      </c>
      <c r="JE75" s="361">
        <f t="shared" si="1167"/>
        <v>16</v>
      </c>
      <c r="JF75" s="361">
        <f t="shared" si="1167"/>
        <v>167</v>
      </c>
      <c r="JG75" s="361">
        <f t="shared" si="1167"/>
        <v>0</v>
      </c>
      <c r="JH75" s="361">
        <f t="shared" si="1167"/>
        <v>0</v>
      </c>
      <c r="JI75" s="361">
        <f t="shared" si="1167"/>
        <v>75</v>
      </c>
      <c r="JJ75" s="361">
        <f t="shared" si="1167"/>
        <v>92</v>
      </c>
      <c r="JK75" s="245"/>
      <c r="JL75" s="361">
        <f>SUM(JL76:JL83)</f>
        <v>42</v>
      </c>
      <c r="JM75" s="361">
        <f>SUM(JM76:JM83)</f>
        <v>0</v>
      </c>
      <c r="JN75" s="361">
        <f>SUM(JN76:JN83)</f>
        <v>0</v>
      </c>
      <c r="JO75" s="361">
        <f>SUM(JO76:JO83)</f>
        <v>0</v>
      </c>
      <c r="JP75" s="361">
        <f>SUM(JP76:JP83)</f>
        <v>42</v>
      </c>
      <c r="JQ75" s="265"/>
      <c r="JR75" s="361"/>
      <c r="JS75" s="361">
        <f t="shared" ref="JS75:JW75" si="1168">SUM(JS76:JS83)</f>
        <v>0</v>
      </c>
      <c r="JT75" s="361">
        <f t="shared" si="1168"/>
        <v>0</v>
      </c>
      <c r="JU75" s="361">
        <f t="shared" si="1168"/>
        <v>0</v>
      </c>
      <c r="JV75" s="361">
        <f t="shared" si="1168"/>
        <v>0</v>
      </c>
      <c r="JW75" s="361">
        <f t="shared" si="1168"/>
        <v>0</v>
      </c>
      <c r="JX75" s="263"/>
      <c r="JY75" s="361">
        <f>SUM(JY76:JY83)</f>
        <v>0</v>
      </c>
      <c r="JZ75" s="361">
        <f>SUM(JZ76:JZ83)</f>
        <v>0</v>
      </c>
      <c r="KA75" s="361">
        <f>SUM(KA76:KA83)</f>
        <v>0</v>
      </c>
      <c r="KB75" s="361">
        <f>SUM(KB76:KB83)</f>
        <v>0</v>
      </c>
      <c r="KC75" s="361">
        <f>SUM(KC76:KC83)</f>
        <v>0</v>
      </c>
      <c r="KD75" s="230"/>
      <c r="KE75" s="316"/>
      <c r="KF75" s="316"/>
      <c r="KG75" s="316"/>
      <c r="KH75" s="317"/>
      <c r="KI75" s="361">
        <f t="shared" ref="KI75:KO75" si="1169">SUM(KI76:KI83)</f>
        <v>183</v>
      </c>
      <c r="KJ75" s="361">
        <f t="shared" si="1169"/>
        <v>0</v>
      </c>
      <c r="KK75" s="361">
        <f t="shared" si="1169"/>
        <v>0</v>
      </c>
      <c r="KL75" s="361">
        <f t="shared" si="1169"/>
        <v>0</v>
      </c>
      <c r="KM75" s="361">
        <f t="shared" si="1169"/>
        <v>0</v>
      </c>
      <c r="KN75" s="361">
        <f t="shared" si="1169"/>
        <v>0</v>
      </c>
      <c r="KO75" s="361">
        <f t="shared" si="1169"/>
        <v>0</v>
      </c>
      <c r="KP75" s="245"/>
      <c r="KQ75" s="361">
        <f>SUM(KQ76:KQ83)</f>
        <v>0</v>
      </c>
      <c r="KR75" s="361">
        <f>SUM(KR76:KR83)</f>
        <v>0</v>
      </c>
      <c r="KS75" s="361">
        <f>SUM(KS76:KS83)</f>
        <v>0</v>
      </c>
      <c r="KT75" s="361">
        <f>SUM(KT76:KT83)</f>
        <v>0</v>
      </c>
      <c r="KU75" s="361">
        <f>SUM(KU76:KU83)</f>
        <v>0</v>
      </c>
      <c r="KV75" s="266"/>
      <c r="KW75" s="361"/>
      <c r="KX75" s="361">
        <f t="shared" ref="KX75:LB75" si="1170">SUM(KX76:KX83)</f>
        <v>0</v>
      </c>
      <c r="KY75" s="361">
        <f t="shared" si="1170"/>
        <v>0</v>
      </c>
      <c r="KZ75" s="361">
        <f t="shared" si="1170"/>
        <v>0</v>
      </c>
      <c r="LA75" s="361">
        <f t="shared" si="1170"/>
        <v>0</v>
      </c>
      <c r="LB75" s="361">
        <f t="shared" si="1170"/>
        <v>0</v>
      </c>
      <c r="LC75" s="263"/>
      <c r="LD75" s="361">
        <f>SUM(LD76:LD83)</f>
        <v>0</v>
      </c>
      <c r="LE75" s="361">
        <f>SUM(LE76:LE83)</f>
        <v>0</v>
      </c>
      <c r="LF75" s="361">
        <f>SUM(LF76:LF83)</f>
        <v>0</v>
      </c>
      <c r="LG75" s="361">
        <f>SUM(LG76:LG83)</f>
        <v>0</v>
      </c>
      <c r="LH75" s="361">
        <f>SUM(LH76:LH83)</f>
        <v>0</v>
      </c>
      <c r="LI75" s="230"/>
      <c r="LJ75" s="316"/>
      <c r="LK75" s="316"/>
      <c r="LL75" s="316"/>
      <c r="LM75" s="317"/>
      <c r="LN75" s="361">
        <f t="shared" ref="LN75:LT75" si="1171">SUM(LN76:LN83)</f>
        <v>183</v>
      </c>
      <c r="LO75" s="361">
        <f t="shared" si="1171"/>
        <v>0</v>
      </c>
      <c r="LP75" s="361">
        <f t="shared" si="1171"/>
        <v>0</v>
      </c>
      <c r="LQ75" s="361">
        <f t="shared" si="1171"/>
        <v>0</v>
      </c>
      <c r="LR75" s="361">
        <f t="shared" si="1171"/>
        <v>0</v>
      </c>
      <c r="LS75" s="361">
        <f t="shared" si="1171"/>
        <v>0</v>
      </c>
      <c r="LT75" s="361">
        <f t="shared" si="1171"/>
        <v>0</v>
      </c>
      <c r="LU75" s="245"/>
      <c r="LV75" s="361">
        <f>SUM(LV76:LV83)</f>
        <v>0</v>
      </c>
      <c r="LW75" s="361">
        <f>SUM(LW76:LW83)</f>
        <v>0</v>
      </c>
      <c r="LX75" s="361">
        <f>SUM(LX76:LX83)</f>
        <v>0</v>
      </c>
      <c r="LY75" s="361">
        <f>SUM(LY76:LY83)</f>
        <v>0</v>
      </c>
      <c r="LZ75" s="361">
        <f>SUM(LZ76:LZ83)</f>
        <v>0</v>
      </c>
      <c r="MA75" s="266"/>
      <c r="MB75" s="266"/>
      <c r="MC75" s="257">
        <v>0.55000000000000004</v>
      </c>
      <c r="MD75" s="257"/>
      <c r="ME75" s="358">
        <f>MC75*($MC$4*'BOQ COST'!$H$17)</f>
        <v>5.2875900000000009E-3</v>
      </c>
      <c r="MF75" s="300">
        <f t="shared" ref="MF75:MF79" si="1172">MG75+MN75+NS75+OX75</f>
        <v>2.6437950000000004E-3</v>
      </c>
      <c r="MG75" s="361">
        <f t="shared" ref="MG75" si="1173">SUM(MG76:MG78)</f>
        <v>6.6094875000000011E-4</v>
      </c>
      <c r="MH75" s="361">
        <f>SUM(MH76:MH83)</f>
        <v>4.6266412500000006E-3</v>
      </c>
      <c r="MI75" s="361">
        <f>SUM(MI76:MI83)</f>
        <v>1.9828462500000002E-3</v>
      </c>
      <c r="MJ75" s="361">
        <f>SUM(MJ76:MJ83)</f>
        <v>0</v>
      </c>
      <c r="MK75" s="361">
        <f>SUM(MK76:MK83)</f>
        <v>0</v>
      </c>
      <c r="ML75" s="361">
        <f>SUM(ML76:ML83)</f>
        <v>2.6437950000000004E-3</v>
      </c>
      <c r="MM75" s="301"/>
      <c r="MN75" s="361">
        <f>SUM(MN76:MN83)</f>
        <v>1.9828462500000002E-3</v>
      </c>
      <c r="MO75" s="361">
        <f>SUM(MO76:MO83)</f>
        <v>0</v>
      </c>
      <c r="MP75" s="361">
        <f>SUM(MP76:MP83)</f>
        <v>0</v>
      </c>
      <c r="MQ75" s="361">
        <f>SUM(MQ76:MQ83)</f>
        <v>1.3218975000000002E-3</v>
      </c>
      <c r="MR75" s="361">
        <f>SUM(MR76:MR83)</f>
        <v>6.6094875000000011E-4</v>
      </c>
      <c r="MS75" s="216"/>
      <c r="MT75" s="316"/>
      <c r="MU75" s="316"/>
      <c r="MV75" s="316"/>
      <c r="MW75" s="317"/>
      <c r="MX75" s="361">
        <f t="shared" ref="MX75:ND75" si="1174">SUM(MX76:MX83)</f>
        <v>68</v>
      </c>
      <c r="MY75" s="361">
        <f t="shared" si="1174"/>
        <v>10</v>
      </c>
      <c r="MZ75" s="361">
        <f t="shared" si="1174"/>
        <v>58</v>
      </c>
      <c r="NA75" s="361">
        <f t="shared" si="1174"/>
        <v>24</v>
      </c>
      <c r="NB75" s="361">
        <f t="shared" si="1174"/>
        <v>0</v>
      </c>
      <c r="NC75" s="361">
        <f t="shared" si="1174"/>
        <v>0</v>
      </c>
      <c r="ND75" s="361">
        <f t="shared" si="1174"/>
        <v>34</v>
      </c>
      <c r="NE75" s="245"/>
      <c r="NF75" s="361">
        <f>SUM(NF76:NF83)</f>
        <v>24</v>
      </c>
      <c r="NG75" s="361">
        <f>SUM(NG76:NG83)</f>
        <v>0</v>
      </c>
      <c r="NH75" s="361">
        <f>SUM(NH76:NH83)</f>
        <v>0</v>
      </c>
      <c r="NI75" s="361">
        <f>SUM(NI76:NI83)</f>
        <v>16</v>
      </c>
      <c r="NJ75" s="361">
        <f>SUM(NJ76:NJ83)</f>
        <v>8</v>
      </c>
      <c r="NK75" s="265"/>
      <c r="NL75" s="361">
        <f t="shared" ref="NL75:NQ75" si="1175">SUM(NL76:NL83)</f>
        <v>0</v>
      </c>
      <c r="NM75" s="361">
        <f t="shared" si="1175"/>
        <v>0</v>
      </c>
      <c r="NN75" s="361">
        <f t="shared" si="1175"/>
        <v>0</v>
      </c>
      <c r="NO75" s="361">
        <f t="shared" si="1175"/>
        <v>0</v>
      </c>
      <c r="NP75" s="361">
        <f t="shared" si="1175"/>
        <v>0</v>
      </c>
      <c r="NQ75" s="361">
        <f t="shared" si="1175"/>
        <v>0</v>
      </c>
      <c r="NR75" s="263"/>
      <c r="NS75" s="361">
        <f>SUM(NS76:NS83)</f>
        <v>0</v>
      </c>
      <c r="NT75" s="361">
        <f>SUM(NT76:NT83)</f>
        <v>0</v>
      </c>
      <c r="NU75" s="361">
        <f>SUM(NU76:NU83)</f>
        <v>0</v>
      </c>
      <c r="NV75" s="361">
        <f>SUM(NV76:NV83)</f>
        <v>0</v>
      </c>
      <c r="NW75" s="361">
        <f>SUM(NW76:NW83)</f>
        <v>0</v>
      </c>
      <c r="NX75" s="230"/>
      <c r="NY75" s="316"/>
      <c r="NZ75" s="316"/>
      <c r="OA75" s="316"/>
      <c r="OB75" s="317"/>
      <c r="OC75" s="361">
        <f t="shared" ref="OC75:OI75" si="1176">SUM(OC76:OC83)</f>
        <v>68</v>
      </c>
      <c r="OD75" s="361">
        <f t="shared" si="1176"/>
        <v>0</v>
      </c>
      <c r="OE75" s="361">
        <f t="shared" si="1176"/>
        <v>0</v>
      </c>
      <c r="OF75" s="361">
        <f t="shared" si="1176"/>
        <v>0</v>
      </c>
      <c r="OG75" s="361">
        <f t="shared" si="1176"/>
        <v>0</v>
      </c>
      <c r="OH75" s="361">
        <f t="shared" si="1176"/>
        <v>0</v>
      </c>
      <c r="OI75" s="361">
        <f t="shared" si="1176"/>
        <v>0</v>
      </c>
      <c r="OJ75" s="245"/>
      <c r="OK75" s="361">
        <f>SUM(OK76:OK83)</f>
        <v>0</v>
      </c>
      <c r="OL75" s="361">
        <f>SUM(OL76:OL83)</f>
        <v>0</v>
      </c>
      <c r="OM75" s="361">
        <f>SUM(OM76:OM83)</f>
        <v>0</v>
      </c>
      <c r="ON75" s="361">
        <f>SUM(ON76:ON83)</f>
        <v>0</v>
      </c>
      <c r="OO75" s="361">
        <f>SUM(OO76:OO83)</f>
        <v>0</v>
      </c>
      <c r="OP75" s="266"/>
      <c r="OQ75" s="361">
        <f t="shared" ref="OQ75:OV75" si="1177">SUM(OQ76:OQ83)</f>
        <v>0</v>
      </c>
      <c r="OR75" s="361">
        <f t="shared" si="1177"/>
        <v>0</v>
      </c>
      <c r="OS75" s="361">
        <f t="shared" si="1177"/>
        <v>0</v>
      </c>
      <c r="OT75" s="361">
        <f t="shared" si="1177"/>
        <v>0</v>
      </c>
      <c r="OU75" s="361">
        <f t="shared" si="1177"/>
        <v>0</v>
      </c>
      <c r="OV75" s="361">
        <f t="shared" si="1177"/>
        <v>0</v>
      </c>
      <c r="OW75" s="263"/>
      <c r="OX75" s="361">
        <f>SUM(OX76:OX83)</f>
        <v>0</v>
      </c>
      <c r="OY75" s="361">
        <f>SUM(OY76:OY83)</f>
        <v>0</v>
      </c>
      <c r="OZ75" s="361">
        <f>SUM(OZ76:OZ83)</f>
        <v>0</v>
      </c>
      <c r="PA75" s="361">
        <f>SUM(PA76:PA83)</f>
        <v>0</v>
      </c>
      <c r="PB75" s="361">
        <f>SUM(PB76:PB83)</f>
        <v>0</v>
      </c>
      <c r="PC75" s="230"/>
      <c r="PD75" s="316"/>
      <c r="PE75" s="316"/>
      <c r="PF75" s="316"/>
      <c r="PG75" s="317"/>
      <c r="PH75" s="361">
        <f t="shared" ref="PH75:PN75" si="1178">SUM(PH76:PH83)</f>
        <v>68</v>
      </c>
      <c r="PI75" s="361">
        <f t="shared" si="1178"/>
        <v>0</v>
      </c>
      <c r="PJ75" s="361">
        <f t="shared" si="1178"/>
        <v>0</v>
      </c>
      <c r="PK75" s="361">
        <f t="shared" si="1178"/>
        <v>0</v>
      </c>
      <c r="PL75" s="361">
        <f t="shared" si="1178"/>
        <v>0</v>
      </c>
      <c r="PM75" s="361">
        <f t="shared" si="1178"/>
        <v>0</v>
      </c>
      <c r="PN75" s="361">
        <f t="shared" si="1178"/>
        <v>0</v>
      </c>
      <c r="PO75" s="245"/>
      <c r="PP75" s="361">
        <f>SUM(PP76:PP83)</f>
        <v>0</v>
      </c>
      <c r="PQ75" s="361">
        <f>SUM(PQ76:PQ83)</f>
        <v>0</v>
      </c>
      <c r="PR75" s="361">
        <f>SUM(PR76:PR83)</f>
        <v>0</v>
      </c>
      <c r="PS75" s="361">
        <f>SUM(PS76:PS83)</f>
        <v>0</v>
      </c>
      <c r="PT75" s="361">
        <f>SUM(PT76:PT83)</f>
        <v>0</v>
      </c>
      <c r="PU75" s="266"/>
      <c r="PV75" s="312"/>
    </row>
    <row r="76" spans="2:438" ht="11.85" customHeight="1" outlineLevel="2">
      <c r="B76" s="579" t="s">
        <v>86</v>
      </c>
      <c r="C76" s="679" t="s">
        <v>87</v>
      </c>
      <c r="D76" s="306"/>
      <c r="E76" s="302">
        <f t="shared" si="1120"/>
        <v>0.57989458196575872</v>
      </c>
      <c r="F76" s="302">
        <f t="shared" si="1120"/>
        <v>0.57989458196575872</v>
      </c>
      <c r="G76" s="303">
        <f t="shared" ref="G76:G79" si="1179">E76-F76</f>
        <v>0</v>
      </c>
      <c r="H76" s="302">
        <f t="shared" ref="H76:H79" si="1180">AY76+ES76+IM76+MG76</f>
        <v>0.57989458196575872</v>
      </c>
      <c r="I76" s="302">
        <f t="shared" ref="I76:I79" si="1181">AZ76+ET76+IN76+MH76</f>
        <v>0</v>
      </c>
      <c r="J76" s="302">
        <f t="shared" ref="J76:J79" si="1182">BA76+EU76+IO76+MI76</f>
        <v>0</v>
      </c>
      <c r="K76" s="302">
        <f t="shared" ref="K76:K79" si="1183">BB76+EV76+IP76+MJ76</f>
        <v>0</v>
      </c>
      <c r="L76" s="302">
        <f t="shared" ref="L76:L79" si="1184">BC76+EW76+IQ76+MK76</f>
        <v>0</v>
      </c>
      <c r="M76" s="302">
        <f t="shared" ref="M76:M79" si="1185">BD76+EX76+IR76+ML76</f>
        <v>0</v>
      </c>
      <c r="N76" s="305"/>
      <c r="O76" s="302">
        <f t="shared" ref="O76:O79" si="1186">BF76+EZ76+IT76+MN76</f>
        <v>0</v>
      </c>
      <c r="P76" s="302">
        <f t="shared" ref="P76:P79" si="1187">BG76+FA76+IU76+MO76</f>
        <v>0</v>
      </c>
      <c r="Q76" s="302">
        <f t="shared" ref="Q76:Q79" si="1188">BH76+FB76+IV76+MP76</f>
        <v>0</v>
      </c>
      <c r="R76" s="302">
        <f t="shared" ref="R76:R79" si="1189">BI76+FC76+IW76+MQ76</f>
        <v>0</v>
      </c>
      <c r="S76" s="302">
        <f t="shared" ref="S76:S79" si="1190">BJ76+FD76+IX76+MR76</f>
        <v>0</v>
      </c>
      <c r="T76" s="216"/>
      <c r="U76" s="302">
        <f t="shared" ref="U76:U79" si="1191">CD76+FX76+JR76+NL76</f>
        <v>0</v>
      </c>
      <c r="V76" s="302">
        <f t="shared" ref="V76:V79" si="1192">CE76+FY76+JS76+NM76</f>
        <v>0</v>
      </c>
      <c r="W76" s="302">
        <f t="shared" ref="W76:W79" si="1193">CF76+FZ76+JT76+NN76</f>
        <v>0</v>
      </c>
      <c r="X76" s="302">
        <f t="shared" ref="X76:X79" si="1194">CG76+GA76+JU76+NO76</f>
        <v>0</v>
      </c>
      <c r="Y76" s="302">
        <f t="shared" ref="Y76:Y79" si="1195">CH76+GB76+JV76+NP76</f>
        <v>0</v>
      </c>
      <c r="Z76" s="302">
        <f t="shared" ref="Z76:Z79" si="1196">CI76+GC76+JW76+NQ76</f>
        <v>0</v>
      </c>
      <c r="AA76" s="305"/>
      <c r="AB76" s="302">
        <f t="shared" ref="AB76:AB79" si="1197">CK76+GE76+JY76+NS76</f>
        <v>0</v>
      </c>
      <c r="AC76" s="302">
        <f t="shared" ref="AC76:AC79" si="1198">CL76+GF76+JZ76+NT76</f>
        <v>0</v>
      </c>
      <c r="AD76" s="302">
        <f t="shared" ref="AD76:AD79" si="1199">CM76+GG76+KA76+NU76</f>
        <v>0</v>
      </c>
      <c r="AE76" s="302">
        <f t="shared" ref="AE76:AE79" si="1200">CN76+GH76+KB76+NV76</f>
        <v>0</v>
      </c>
      <c r="AF76" s="302">
        <f t="shared" ref="AF76:AF79" si="1201">CO76+GI76+KC76+NW76</f>
        <v>0</v>
      </c>
      <c r="AG76" s="245"/>
      <c r="AH76" s="302">
        <f t="shared" ref="AH76:AH79" si="1202">DI76+HC76+KW76+OQ76</f>
        <v>0</v>
      </c>
      <c r="AI76" s="302">
        <f t="shared" ref="AI76:AI79" si="1203">DJ76+HD76+KX76+OR76</f>
        <v>0</v>
      </c>
      <c r="AJ76" s="302">
        <f t="shared" ref="AJ76:AJ79" si="1204">DK76+HE76+KY76+OS76</f>
        <v>0</v>
      </c>
      <c r="AK76" s="302">
        <f t="shared" ref="AK76:AK79" si="1205">DL76+HF76+KZ76+OT76</f>
        <v>0</v>
      </c>
      <c r="AL76" s="302">
        <f t="shared" ref="AL76:AL79" si="1206">DM76+HG76+LA76+OU76</f>
        <v>0</v>
      </c>
      <c r="AM76" s="302">
        <f t="shared" ref="AM76:AM79" si="1207">DN76+HH76+LB76+OV76</f>
        <v>0</v>
      </c>
      <c r="AN76" s="305"/>
      <c r="AO76" s="302">
        <f t="shared" ref="AO76:AO79" si="1208">DP76+HJ76+LD76+OX76</f>
        <v>0</v>
      </c>
      <c r="AP76" s="302">
        <f t="shared" ref="AP76:AP79" si="1209">DQ76+HK76+LE76+OY76</f>
        <v>0</v>
      </c>
      <c r="AQ76" s="302">
        <f t="shared" ref="AQ76:AQ79" si="1210">DR76+HL76+LF76+OZ76</f>
        <v>0</v>
      </c>
      <c r="AR76" s="302">
        <f t="shared" ref="AR76:AR79" si="1211">DS76+HM76+LG76+PA76</f>
        <v>0</v>
      </c>
      <c r="AS76" s="302">
        <f t="shared" ref="AS76:AS79" si="1212">DT76+HN76+LH76+PB76</f>
        <v>0</v>
      </c>
      <c r="AT76" s="230"/>
      <c r="AU76" s="675">
        <f t="shared" ref="AU76:AU83" si="1213">$AU$75/8</f>
        <v>6.25E-2</v>
      </c>
      <c r="AV76" s="269"/>
      <c r="AW76" s="302">
        <f>$AW$75/$AU$75*AU76</f>
        <v>0.52221875000000006</v>
      </c>
      <c r="AX76" s="302">
        <f t="shared" si="1151"/>
        <v>0.52221875000000006</v>
      </c>
      <c r="AY76" s="303">
        <f t="shared" ref="AY76:AY79" si="1214">IFERROR(IF(BL76=100%,$AW76,0),0)</f>
        <v>0.52221875000000006</v>
      </c>
      <c r="AZ76" s="304">
        <f t="shared" ref="AZ76:AZ79" si="1215">IFERROR(IF(AND((BL76+BM76)=100%,BL76&lt;1),$AW76,0),0)</f>
        <v>0</v>
      </c>
      <c r="BA76" s="304">
        <f>IFERROR(IF(AND((BQ76+BS76)=BP76,AY76=0),$AW76,0),0)</f>
        <v>0</v>
      </c>
      <c r="BB76" s="304">
        <f>IFERROR(IF(AND((BQ76+BS76+BT76)=BP76,AY76=0,BA76=0),$AW76,0),0)</f>
        <v>0</v>
      </c>
      <c r="BC76" s="304">
        <f>IFERROR(IF(AND((BQ76+BS76+BT76+BU76)=BP76,AY76=0,BA76=0,BB76=0),$AW76,0),0)</f>
        <v>0</v>
      </c>
      <c r="BD76" s="304">
        <f>IFERROR(IF(AND((BQ76+BS76+BT76+BU76+BV76)=BP76,AY76=0,BA76=0,BB76=0,BC76=0),$AW76,0),0)</f>
        <v>0</v>
      </c>
      <c r="BE76" s="305"/>
      <c r="BF76" s="304">
        <f t="shared" ref="BF76:BF79" si="1216">IFERROR(IF(AND((BL76+BN76)=100%,BL76&lt;1),$AW76,0),0)</f>
        <v>0</v>
      </c>
      <c r="BG76" s="304">
        <f>IFERROR(IF(AND((BQ76+BY76)=BP76,AY76=0),$AW76,0),0)</f>
        <v>0</v>
      </c>
      <c r="BH76" s="304">
        <f t="shared" ref="BH76:BH79" si="1217">IFERROR(IF(AND((BQ76+BY76+BZ76)=BP76,AY76=0,BG76=0),AW76,0),0)</f>
        <v>0</v>
      </c>
      <c r="BI76" s="304">
        <f t="shared" ref="BI76:BI79" si="1218">IFERROR(IF(AND((BQ76+BY76+BZ76+CA76)=BP76,AY76=0,BG76=0,BH76=0),$AW76,0),0)</f>
        <v>0</v>
      </c>
      <c r="BJ76" s="304">
        <f>IFERROR(IF(AND((BQ76+BY76+CB76+BZ76+CA76)=BP76,AY76=0,BG76=0,BH76=0,BI76=0),$AW76,0),0)</f>
        <v>0</v>
      </c>
      <c r="BK76" s="216"/>
      <c r="BL76" s="331">
        <f t="shared" ref="BL76:BL78" si="1219">IFERROR(BQ76/BP76,0)</f>
        <v>1</v>
      </c>
      <c r="BM76" s="331">
        <f t="shared" ref="BM76:BM78" si="1220">IFERROR(BR76/BP76,0)</f>
        <v>0</v>
      </c>
      <c r="BN76" s="331">
        <f t="shared" ref="BN76:BN79" si="1221">IFERROR(BX76/BP76,0)</f>
        <v>0</v>
      </c>
      <c r="BO76" s="275"/>
      <c r="BP76" s="436">
        <f>COUNTIF('AR | Drawing List'!$H:$H,$B76)</f>
        <v>47</v>
      </c>
      <c r="BQ76" s="437">
        <f>COUNTIFS('AR | Drawing List'!$H:$H,$B76,INDEX('AR | Drawing List'!$A:$AT,,MATCH('Design Fee'!BQ$8,'AR | Drawing List'!$A$1:$AT$1,0)),1)</f>
        <v>47</v>
      </c>
      <c r="BR76" s="437">
        <f>COUNTIFS('AR | Drawing List'!$H:$H,$B76,INDEX('AR | Drawing List'!$K:$AT,,MATCH('Design Fee'!BR$8,'AR | Drawing List'!$K$1:$AT$1,0)),1)</f>
        <v>0</v>
      </c>
      <c r="BS76" s="437">
        <f>COUNTIFS('AR | Drawing List'!$H:$H,$B76,INDEX('AR | Drawing List'!$K:$AT,,MATCH('Design Fee'!BS$8,'AR | Drawing List'!$K$1:$AT$1,0)),1)</f>
        <v>0</v>
      </c>
      <c r="BT76" s="437">
        <f>COUNTIFS('AR | Drawing List'!$H:$H,$B76,INDEX('AR | Drawing List'!$K:$AT,,MATCH('Design Fee'!BT$8,'AR | Drawing List'!$K$1:$AT$1,0)),1)</f>
        <v>0</v>
      </c>
      <c r="BU76" s="437">
        <f>COUNTIFS('AR | Drawing List'!$H:$H,$B76,INDEX('AR | Drawing List'!$K:$AT,,MATCH('Design Fee'!BU$8,'AR | Drawing List'!$K$1:$AT$1,0)),1)</f>
        <v>0</v>
      </c>
      <c r="BV76" s="437">
        <f>COUNTIFS('AR | Drawing List'!$H:$H,$B76,INDEX('AR | Drawing List'!$K:$AT,,MATCH('Design Fee'!BV$8,'AR | Drawing List'!$K$1:$AT$1,0)),1)</f>
        <v>0</v>
      </c>
      <c r="BW76" s="245"/>
      <c r="BX76" s="437">
        <f>COUNTIFS('AR | Drawing List'!$H:$H,$B76,INDEX('AR | Drawing List'!$K:$AT,,MATCH('Design Fee'!BX$8,'AR | Drawing List'!$K$1:$AT$1,0)),1)</f>
        <v>0</v>
      </c>
      <c r="BY76" s="437">
        <f>COUNTIFS('AR | Drawing List'!$H:$H,$B76,INDEX('AR | Drawing List'!$K:$AT,,MATCH('Design Fee'!BY$8,'AR | Drawing List'!$K$1:$AT$1,0)),1)</f>
        <v>0</v>
      </c>
      <c r="BZ76" s="437">
        <f>COUNTIFS('AR | Drawing List'!$H:$H,$B76,INDEX('AR | Drawing List'!$K:$AT,,MATCH('Design Fee'!BZ$8,'AR | Drawing List'!$K$1:$AT$1,0)),1)</f>
        <v>0</v>
      </c>
      <c r="CA76" s="437">
        <f>COUNTIFS('AR | Drawing List'!$H:$H,$B76,INDEX('AR | Drawing List'!$K:$AT,,MATCH('Design Fee'!CA$8,'AR | Drawing List'!$K$1:$AT$1,0)),1)</f>
        <v>0</v>
      </c>
      <c r="CB76" s="437">
        <f>COUNTIFS('AR | Drawing List'!$H:$H,$B76,INDEX('AR | Drawing List'!$K:$AT,,MATCH('Design Fee'!CB$8,'AR | Drawing List'!$K$1:$AT$1,0)),1)</f>
        <v>0</v>
      </c>
      <c r="CC76" s="254"/>
      <c r="CD76" s="365"/>
      <c r="CE76" s="366">
        <f t="shared" ref="CE76:CE79" si="1222">IFERROR(IF(AND((CQ76+CR76)=100%,CQ76&lt;1),$AW76,0),0)</f>
        <v>0</v>
      </c>
      <c r="CF76" s="366">
        <f>IFERROR(IF(AND((CV76+CX76)=CU76,CD76=0),$AW76,0),0)</f>
        <v>0</v>
      </c>
      <c r="CG76" s="366">
        <f>IFERROR(IF(AND((CV76+CX76+CY76)=CU76,CD76=0,CF76=0),$AW76,0),0)</f>
        <v>0</v>
      </c>
      <c r="CH76" s="366">
        <f>IFERROR(IF(AND((CV76+CX76+CY76+CZ76)=CU76,CD76=0,CF76=0,CG76=0),$AW76,0),0)</f>
        <v>0</v>
      </c>
      <c r="CI76" s="366">
        <f>IFERROR(IF(AND((CV76+CX76+CY76+CZ76+DA76)=CU76,CD76=0,CF76=0,CG76=0,CH76=0),$AW76,0),0)</f>
        <v>0</v>
      </c>
      <c r="CJ76" s="291"/>
      <c r="CK76" s="366">
        <f>IFERROR(IF(AND((CQ76+CS76)=100%,CQ76&lt;1),$AW76,0),0)</f>
        <v>0</v>
      </c>
      <c r="CL76" s="366">
        <f>IFERROR(IF(AND((CV76+DD76)=CU76,CD76=0),$AW76,0),0)</f>
        <v>0</v>
      </c>
      <c r="CM76" s="366">
        <f t="shared" ref="CM76:CM79" si="1223">IFERROR(IF(AND((CV76+DD76+DE76)=CU76,CD76=0,CL76=0),CC76,0),0)</f>
        <v>0</v>
      </c>
      <c r="CN76" s="366">
        <f t="shared" ref="CN76:CN79" si="1224">IFERROR(IF(AND((CV76+DD76+DE76+DF76)=CU76,CD76=0,CL76=0,CM76=0),$AW76,0),0)</f>
        <v>0</v>
      </c>
      <c r="CO76" s="366">
        <f>IFERROR(IF(AND((CV76+DD76+DG76+DE76+DF76)=CU76,CD76=0,CL76=0,CM76=0,CN76=0),$AW76,0),0)</f>
        <v>0</v>
      </c>
      <c r="CP76" s="230"/>
      <c r="CQ76" s="331">
        <f t="shared" ref="CQ76:CQ79" si="1225">IFERROR(CV76/CU76,0)</f>
        <v>0</v>
      </c>
      <c r="CR76" s="331">
        <f t="shared" ref="CR76:CR79" si="1226">IFERROR(CW76/CU76,0)</f>
        <v>0</v>
      </c>
      <c r="CS76" s="331">
        <f>IFERROR(#REF!/CU76,0)</f>
        <v>0</v>
      </c>
      <c r="CT76" s="275"/>
      <c r="CU76" s="436">
        <f>COUNTIF('AR | Drawing List'!$H:$H,$B76)</f>
        <v>47</v>
      </c>
      <c r="CV76" s="437">
        <f>COUNTIFS('AR | Drawing List'!$H:$H,$B76,INDEX('AR | Drawing List'!$A:$AT,,MATCH('Design Fee'!CV$8,'AR | Drawing List'!$A$1:$AT$1,0)),"&gt;="&amp;"1")</f>
        <v>0</v>
      </c>
      <c r="CW76" s="437">
        <f>COUNTIFS('AR | Drawing List'!$H:$H,$B76,INDEX('AR | Drawing List'!$K:$AT,,MATCH('Design Fee'!CW$8,'AR | Drawing List'!$K$1:$AT$1,0)),1)</f>
        <v>0</v>
      </c>
      <c r="CX76" s="437">
        <f>COUNTIFS('AR | Drawing List'!$H:$H,$B76,INDEX('AR | Drawing List'!$K:$AT,,MATCH('Design Fee'!CX$8,'AR | Drawing List'!$K$1:$AT$1,0)),1)</f>
        <v>0</v>
      </c>
      <c r="CY76" s="437">
        <f>COUNTIFS('AR | Drawing List'!$H:$H,$B76,INDEX('AR | Drawing List'!$K:$AT,,MATCH('Design Fee'!CY$8,'AR | Drawing List'!$K$1:$AT$1,0)),1)</f>
        <v>0</v>
      </c>
      <c r="CZ76" s="437">
        <f>COUNTIFS('AR | Drawing List'!$H:$H,$B76,INDEX('AR | Drawing List'!$K:$AT,,MATCH('Design Fee'!CZ$8,'AR | Drawing List'!$K$1:$AT$1,0)),1)</f>
        <v>0</v>
      </c>
      <c r="DA76" s="437">
        <f>COUNTIFS('AR | Drawing List'!$H:$H,$B76,INDEX('AR | Drawing List'!$K:$AT,,MATCH('Design Fee'!DA$8,'AR | Drawing List'!$K$1:$AT$1,0)),1)</f>
        <v>0</v>
      </c>
      <c r="DB76" s="245"/>
      <c r="DC76" s="437">
        <f>COUNTIFS('AR | Drawing List'!$H:$H,$B76,INDEX('AR | Drawing List'!$K:$AT,,MATCH('Design Fee'!DC$8,'AR | Drawing List'!$K$1:$AT$1,0)),1)</f>
        <v>0</v>
      </c>
      <c r="DD76" s="437">
        <f>COUNTIFS('AR | Drawing List'!$H:$H,$B76,INDEX('AR | Drawing List'!$K:$AT,,MATCH('Design Fee'!DD$8,'AR | Drawing List'!$K$1:$AT$1,0)),1)</f>
        <v>0</v>
      </c>
      <c r="DE76" s="437">
        <f>COUNTIFS('AR | Drawing List'!$H:$H,$B76,INDEX('AR | Drawing List'!$K:$AT,,MATCH('Design Fee'!DE$8,'AR | Drawing List'!$K$1:$AT$1,0)),1)</f>
        <v>0</v>
      </c>
      <c r="DF76" s="437">
        <f>COUNTIFS('AR | Drawing List'!$H:$H,$B76,INDEX('AR | Drawing List'!$K:$AT,,MATCH('Design Fee'!DF$8,'AR | Drawing List'!$K$1:$AT$1,0)),1)</f>
        <v>0</v>
      </c>
      <c r="DG76" s="437">
        <f>COUNTIFS('AR | Drawing List'!$H:$H,$B76,INDEX('AR | Drawing List'!$K:$AT,,MATCH('Design Fee'!DG$8,'AR | Drawing List'!$K$1:$AT$1,0)),1)</f>
        <v>0</v>
      </c>
      <c r="DH76" s="245"/>
      <c r="DI76" s="365"/>
      <c r="DJ76" s="366">
        <f t="shared" ref="DJ76:DJ79" si="1227">IFERROR(IF(AND((DV76+DW76)=100%,DV76&lt;1),$AW76,0),0)</f>
        <v>0</v>
      </c>
      <c r="DK76" s="366">
        <f>IFERROR(IF(AND((EA76+EC76)=DZ76,DI76=0),$AW76,0),0)</f>
        <v>0</v>
      </c>
      <c r="DL76" s="366">
        <f>IFERROR(IF(AND((EA76+EC76+ED76)=DZ76,DI76=0,DK76=0),$AW76,0),0)</f>
        <v>0</v>
      </c>
      <c r="DM76" s="366">
        <f>IFERROR(IF(AND((EA76+EC76+ED76+EE76)=DZ76,DI76=0,DK76=0,DL76=0),$AW76,0),0)</f>
        <v>0</v>
      </c>
      <c r="DN76" s="366">
        <f>IFERROR(IF(AND((EA76+EC76+ED76+EE76+EF76)=DZ76,DI76=0,DK76=0,DL76=0,DM76=0),$AW76,0),0)</f>
        <v>0</v>
      </c>
      <c r="DO76" s="291"/>
      <c r="DP76" s="366">
        <f>IFERROR(IF(AND((DV76+DX76)=100%,DV76&lt;1),$AW76,0),0)</f>
        <v>0</v>
      </c>
      <c r="DQ76" s="366">
        <f>IFERROR(IF(AND((EA76+EI76)=DZ76,DI76=0),$AW76,0),0)</f>
        <v>0</v>
      </c>
      <c r="DR76" s="366">
        <f t="shared" ref="DR76:DR79" si="1228">IFERROR(IF(AND((EA76+EI76+EJ76)=DZ76,DI76=0,DQ76=0),DH76,0),0)</f>
        <v>0</v>
      </c>
      <c r="DS76" s="366">
        <f t="shared" ref="DS76:DS79" si="1229">IFERROR(IF(AND((EA76+EI76+EJ76+EK76)=DZ76,DI76=0,DQ76=0,DR76=0),$AW76,0),0)</f>
        <v>0</v>
      </c>
      <c r="DT76" s="366">
        <f>IFERROR(IF(AND((EA76+EI76+EL76+EJ76+EK76)=DZ76,DI76=0,DQ76=0,DR76=0,DS76=0),$AW76,0),0)</f>
        <v>0</v>
      </c>
      <c r="DU76" s="230"/>
      <c r="DV76" s="331">
        <f t="shared" ref="DV76:DV79" si="1230">IFERROR(EA76/DZ76,0)</f>
        <v>0</v>
      </c>
      <c r="DW76" s="331">
        <f t="shared" ref="DW76:DW79" si="1231">IFERROR(EB76/DZ76,0)</f>
        <v>0</v>
      </c>
      <c r="DX76" s="331">
        <f>IFERROR(#REF!/DZ76,0)</f>
        <v>0</v>
      </c>
      <c r="DY76" s="275"/>
      <c r="DZ76" s="436">
        <f>COUNTIF('AR | Drawing List'!$H:$H,$B76)</f>
        <v>47</v>
      </c>
      <c r="EA76" s="437">
        <f>COUNTIFS('AR | Drawing List'!$H:$H,$B76,INDEX('AR | Drawing List'!$A:$AT,,MATCH('Design Fee'!EA$8,'AR | Drawing List'!$A$1:$AT$1,0)),"&gt;="&amp;"1")</f>
        <v>0</v>
      </c>
      <c r="EB76" s="437">
        <f>COUNTIFS('AR | Drawing List'!$H:$H,$B76,INDEX('AR | Drawing List'!$K:$AT,,MATCH('Design Fee'!EB$8,'AR | Drawing List'!$K$1:$AT$1,0)),1)</f>
        <v>0</v>
      </c>
      <c r="EC76" s="437">
        <f>COUNTIFS('AR | Drawing List'!$H:$H,$B76,INDEX('AR | Drawing List'!$K:$AT,,MATCH('Design Fee'!EC$8,'AR | Drawing List'!$K$1:$AT$1,0)),1)</f>
        <v>0</v>
      </c>
      <c r="ED76" s="437">
        <f>COUNTIFS('AR | Drawing List'!$H:$H,$B76,INDEX('AR | Drawing List'!$K:$AT,,MATCH('Design Fee'!ED$8,'AR | Drawing List'!$K$1:$AT$1,0)),1)</f>
        <v>0</v>
      </c>
      <c r="EE76" s="437">
        <f>COUNTIFS('AR | Drawing List'!$H:$H,$B76,INDEX('AR | Drawing List'!$K:$AT,,MATCH('Design Fee'!EE$8,'AR | Drawing List'!$K$1:$AT$1,0)),1)</f>
        <v>0</v>
      </c>
      <c r="EF76" s="437">
        <f>COUNTIFS('AR | Drawing List'!$H:$H,$B76,INDEX('AR | Drawing List'!$K:$AT,,MATCH('Design Fee'!EF$8,'AR | Drawing List'!$K$1:$AT$1,0)),1)</f>
        <v>0</v>
      </c>
      <c r="EG76" s="245"/>
      <c r="EH76" s="437">
        <f>COUNTIFS('AR | Drawing List'!$H:$H,$B76,INDEX('AR | Drawing List'!$K:$AT,,MATCH('Design Fee'!EH$8,'AR | Drawing List'!$K$1:$AT$1,0)),1)</f>
        <v>0</v>
      </c>
      <c r="EI76" s="437">
        <f>COUNTIFS('AR | Drawing List'!$H:$H,$B76,INDEX('AR | Drawing List'!$K:$AT,,MATCH('Design Fee'!EI$8,'AR | Drawing List'!$K$1:$AT$1,0)),1)</f>
        <v>0</v>
      </c>
      <c r="EJ76" s="437">
        <f>COUNTIFS('AR | Drawing List'!$H:$H,$B76,INDEX('AR | Drawing List'!$K:$AT,,MATCH('Design Fee'!EJ$8,'AR | Drawing List'!$K$1:$AT$1,0)),1)</f>
        <v>0</v>
      </c>
      <c r="EK76" s="437">
        <f>COUNTIFS('AR | Drawing List'!$H:$H,$B76,INDEX('AR | Drawing List'!$K:$AT,,MATCH('Design Fee'!EK$8,'AR | Drawing List'!$K$1:$AT$1,0)),1)</f>
        <v>0</v>
      </c>
      <c r="EL76" s="437">
        <f>COUNTIFS('AR | Drawing List'!$H:$H,$B76,INDEX('AR | Drawing List'!$K:$AT,,MATCH('Design Fee'!EL$8,'AR | Drawing List'!$K$1:$AT$1,0)),1)</f>
        <v>0</v>
      </c>
      <c r="EM76" s="245"/>
      <c r="EN76" s="245"/>
      <c r="EO76" s="311">
        <v>0</v>
      </c>
      <c r="EP76" s="269"/>
      <c r="EQ76" s="302"/>
      <c r="ER76" s="302">
        <f t="shared" si="1158"/>
        <v>0</v>
      </c>
      <c r="ES76" s="303">
        <f>IFERROR(IF(FF76=100%,$EQ76,0),0)</f>
        <v>0</v>
      </c>
      <c r="ET76" s="304">
        <f>IFERROR(IF(AND((FF76+FG76)=100%,FF76&lt;1),$EQ76,0),0)</f>
        <v>0</v>
      </c>
      <c r="EU76" s="304">
        <f>IFERROR(IF(AND((FK76+FM76)=FJ76,ES76=0),$EQ76,0),0)</f>
        <v>0</v>
      </c>
      <c r="EV76" s="304">
        <f>IFERROR(IF(AND((FK76+FM76+FN76)=FJ76,ES76=0,EU76=0),$EQ76,0),0)</f>
        <v>0</v>
      </c>
      <c r="EW76" s="304">
        <f>IFERROR(IF(AND((FK76+FM76+FN76+FO76)=FJ76,ES76=0,EU76=0,EV76=0),$EQ76,0),0)</f>
        <v>0</v>
      </c>
      <c r="EX76" s="304">
        <f>IFERROR(IF(AND((FK76+FM76+FN76+FO76+FP76)=FJ76,ES76=0,EU76=0,EV76=0,EW76=0),$EQ76,0),0)</f>
        <v>0</v>
      </c>
      <c r="EY76" s="305"/>
      <c r="EZ76" s="304">
        <f>IFERROR(IF(AND((FF76+FH76)=100%,FF76&lt;1),$EQ76,0),0)</f>
        <v>0</v>
      </c>
      <c r="FA76" s="304">
        <f>IFERROR(IF(AND((FK76+FS76)=FJ76,ES76=0),$EQ76,0),0)</f>
        <v>0</v>
      </c>
      <c r="FB76" s="304">
        <f t="shared" ref="FB76:FB79" si="1232">IFERROR(IF(AND((FK76+FS76+FT76)=FJ76,ES76=0,FA76=0),EQ76,0),0)</f>
        <v>0</v>
      </c>
      <c r="FC76" s="304">
        <f>IFERROR(IF(AND((FK76+FS76+FT76+FU76)=FJ76,ES76=0,FA76=0,FB76=0),$EQ76,0),0)</f>
        <v>0</v>
      </c>
      <c r="FD76" s="304">
        <f>IFERROR(IF(AND((FK76+FS76+FV76+FT76+FU76)=FJ76,ES76=0,FA76=0,FB76=0,FC76=0),$EQ76,0),0)</f>
        <v>0</v>
      </c>
      <c r="FE76" s="216"/>
      <c r="FF76" s="331">
        <f t="shared" ref="FF76:FF79" si="1233">IFERROR(FK76/FJ76,0)</f>
        <v>0</v>
      </c>
      <c r="FG76" s="331">
        <f t="shared" ref="FG76:FG79" si="1234">IFERROR(FL76/FJ76,0)</f>
        <v>0</v>
      </c>
      <c r="FH76" s="331">
        <f>IFERROR(#REF!/FJ76,0)</f>
        <v>0</v>
      </c>
      <c r="FJ76" s="363">
        <f>COUNTIF('ST | Drawing List'!$H:$H,$B76)</f>
        <v>0</v>
      </c>
      <c r="FK76" s="238">
        <f>COUNTIFS('ST | Drawing List'!$H:$H,$B76,INDEX('ST | Drawing List'!$A:$AT,,MATCH('[13]Design Fee'!FK$8,'ST | Drawing List'!$A$1:$AT$1,0)),1)</f>
        <v>0</v>
      </c>
      <c r="FL76" s="238">
        <f>COUNTIFS('ST | Drawing List'!$H:$H,$B76,INDEX('ST | Drawing List'!$K:$AT,,MATCH('[13]Design Fee'!FL$8,'ST | Drawing List'!$K$1:$AT$1,0)),1)</f>
        <v>0</v>
      </c>
      <c r="FM76" s="238">
        <f>COUNTIFS('ST | Drawing List'!$H:$H,$B76,INDEX('ST | Drawing List'!$K:$AT,,MATCH('[13]Design Fee'!FM$8,'ST | Drawing List'!$K$1:$AT$1,0)),1)</f>
        <v>0</v>
      </c>
      <c r="FN76" s="238">
        <f>COUNTIFS('ST | Drawing List'!$H:$H,$B76,INDEX('ST | Drawing List'!$K:$AT,,MATCH('[13]Design Fee'!FN$8,'ST | Drawing List'!$K$1:$AT$1,0)),1)</f>
        <v>0</v>
      </c>
      <c r="FO76" s="238">
        <f>COUNTIFS('ST | Drawing List'!$H:$H,$B76,INDEX('ST | Drawing List'!$K:$AT,,MATCH('[13]Design Fee'!FO$8,'ST | Drawing List'!$K$1:$AT$1,0)),1)</f>
        <v>0</v>
      </c>
      <c r="FP76" s="238">
        <f>COUNTIFS('ST | Drawing List'!$H:$H,$B76,INDEX('ST | Drawing List'!$K:$AT,,MATCH('[13]Design Fee'!FP$8,'ST | Drawing List'!$K$1:$AT$1,0)),1)</f>
        <v>0</v>
      </c>
      <c r="FQ76" s="245"/>
      <c r="FR76" s="238">
        <f>COUNTIFS('ST | Drawing List'!$H:$H,$B76,INDEX('ST | Drawing List'!$K:$AT,,MATCH('[13]Design Fee'!FR$8,'ST | Drawing List'!$K$1:$AT$1,0)),1)</f>
        <v>0</v>
      </c>
      <c r="FS76" s="238">
        <f>COUNTIFS('ST | Drawing List'!$H:$H,$B76,INDEX('ST | Drawing List'!$K:$AT,,MATCH('[13]Design Fee'!FS$8,'ST | Drawing List'!$K$1:$AT$1,0)),1)</f>
        <v>0</v>
      </c>
      <c r="FT76" s="238">
        <f>COUNTIFS('ST | Drawing List'!$H:$H,$B76,INDEX('ST | Drawing List'!$K:$AT,,MATCH('[13]Design Fee'!FT$8,'ST | Drawing List'!$K$1:$AT$1,0)),1)</f>
        <v>0</v>
      </c>
      <c r="FU76" s="238">
        <f>COUNTIFS('ST | Drawing List'!$H:$H,$B76,INDEX('ST | Drawing List'!$K:$AT,,MATCH('[13]Design Fee'!FU$8,'ST | Drawing List'!$K$1:$AT$1,0)),1)</f>
        <v>0</v>
      </c>
      <c r="FV76" s="238">
        <f>COUNTIFS('ST | Drawing List'!$H:$H,$B76,INDEX('ST | Drawing List'!$K:$AT,,MATCH('[13]Design Fee'!FV$8,'ST | Drawing List'!$K$1:$AT$1,0)),1)</f>
        <v>0</v>
      </c>
      <c r="FW76" s="254"/>
      <c r="FX76" s="365"/>
      <c r="FY76" s="366">
        <f>IFERROR(IF(AND((GK76+GL76)=100%,GK76&lt;1),$EQ76,0),0)</f>
        <v>0</v>
      </c>
      <c r="FZ76" s="366">
        <f>IFERROR(IF(AND((GP76+GR76)=GO76,FX76=0),$EQ76,0),0)</f>
        <v>0</v>
      </c>
      <c r="GA76" s="366">
        <f>IFERROR(IF(AND((GP76+GR76+GS76)=GO76,FX76=0,FZ76=0),$EQ76,0),0)</f>
        <v>0</v>
      </c>
      <c r="GB76" s="366">
        <f>IFERROR(IF(AND((GP76+GR76+GS76+GT76)=GO76,FX76=0,FZ76=0,GA76=0),$EQ76,0),0)</f>
        <v>0</v>
      </c>
      <c r="GC76" s="366">
        <f>IFERROR(IF(AND((GP76+GR76+GS76+GT76+GU76)=GO76,FX76=0,FZ76=0,GA76=0,GB76=0),$EQ76,0),0)</f>
        <v>0</v>
      </c>
      <c r="GD76" s="291"/>
      <c r="GE76" s="366">
        <f>IFERROR(IF(AND((GK76+GM76)=100%,GK76&lt;1),$EQ76,0),0)</f>
        <v>0</v>
      </c>
      <c r="GF76" s="366">
        <f>IFERROR(IF(AND((GP76+GX76)=GO76,FX76=0),$EQ76,0),0)</f>
        <v>0</v>
      </c>
      <c r="GG76" s="366">
        <f t="shared" ref="GG76:GG79" si="1235">IFERROR(IF(AND((GP76+GX76+GY76)=GO76,FX76=0,GF76=0),FV76,0),0)</f>
        <v>0</v>
      </c>
      <c r="GH76" s="366">
        <f>IFERROR(IF(AND((GP76+GX76+GY76+GZ76)=GO76,FX76=0,GF76=0,GG76=0),$EQ76,0),0)</f>
        <v>0</v>
      </c>
      <c r="GI76" s="366">
        <f>IFERROR(IF(AND((GP76+GX76+HA76+GY76+GZ76)=GO76,FX76=0,GF76=0,GG76=0,GH76=0),$EQ76,0),0)</f>
        <v>0</v>
      </c>
      <c r="GJ76" s="230"/>
      <c r="GK76" s="367">
        <f t="shared" ref="GK76:GK79" si="1236">IFERROR(GP76/GO76,0)</f>
        <v>0</v>
      </c>
      <c r="GL76" s="367">
        <f t="shared" ref="GL76:GL79" si="1237">IFERROR(GQ76/GO76,0)</f>
        <v>0</v>
      </c>
      <c r="GM76" s="367">
        <f>IFERROR(#REF!/GO76,0)</f>
        <v>0</v>
      </c>
      <c r="GN76" s="275"/>
      <c r="GO76" s="363">
        <f>COUNTIF('ST | Drawing List'!$H:$H,$B76)</f>
        <v>0</v>
      </c>
      <c r="GP76" s="238">
        <f>COUNTIFS('ST | Drawing List'!$H:$H,$B76,INDEX('ST | Drawing List'!$A:$AT,,MATCH('[13]Design Fee'!GP$8,'ST | Drawing List'!$A$1:$AT$1,0)),1)</f>
        <v>0</v>
      </c>
      <c r="GQ76" s="238">
        <f>COUNTIFS('ST | Drawing List'!$H:$H,$B76,INDEX('ST | Drawing List'!$K:$AT,,MATCH('[13]Design Fee'!GQ$8,'ST | Drawing List'!$K$1:$AT$1,0)),1)</f>
        <v>0</v>
      </c>
      <c r="GR76" s="238">
        <f>COUNTIFS('ST | Drawing List'!$H:$H,$B76,INDEX('ST | Drawing List'!$K:$AT,,MATCH('[13]Design Fee'!GR$8,'ST | Drawing List'!$K$1:$AT$1,0)),1)</f>
        <v>0</v>
      </c>
      <c r="GS76" s="238">
        <f>COUNTIFS('ST | Drawing List'!$H:$H,$B76,INDEX('ST | Drawing List'!$K:$AT,,MATCH('[13]Design Fee'!GS$8,'ST | Drawing List'!$K$1:$AT$1,0)),1)</f>
        <v>0</v>
      </c>
      <c r="GT76" s="238">
        <f>COUNTIFS('ST | Drawing List'!$H:$H,$B76,INDEX('ST | Drawing List'!$K:$AT,,MATCH('[13]Design Fee'!GT$8,'ST | Drawing List'!$K$1:$AT$1,0)),1)</f>
        <v>0</v>
      </c>
      <c r="GU76" s="238">
        <f>COUNTIFS('ST | Drawing List'!$H:$H,$B76,INDEX('ST | Drawing List'!$K:$AT,,MATCH('[13]Design Fee'!GU$8,'ST | Drawing List'!$K$1:$AT$1,0)),1)</f>
        <v>0</v>
      </c>
      <c r="GV76" s="245"/>
      <c r="GW76" s="238">
        <f>COUNTIFS('ST | Drawing List'!$H:$H,$B76,INDEX('ST | Drawing List'!$K:$AT,,MATCH('[13]Design Fee'!GW$8,'ST | Drawing List'!$K$1:$AT$1,0)),1)</f>
        <v>0</v>
      </c>
      <c r="GX76" s="238">
        <f>COUNTIFS('ST | Drawing List'!$H:$H,$B76,INDEX('ST | Drawing List'!$K:$AT,,MATCH('[13]Design Fee'!GX$8,'ST | Drawing List'!$K$1:$AT$1,0)),1)</f>
        <v>0</v>
      </c>
      <c r="GY76" s="238">
        <f>COUNTIFS('ST | Drawing List'!$H:$H,$B76,INDEX('ST | Drawing List'!$K:$AT,,MATCH('[13]Design Fee'!GY$8,'ST | Drawing List'!$K$1:$AT$1,0)),1)</f>
        <v>0</v>
      </c>
      <c r="GZ76" s="238">
        <f>COUNTIFS('ST | Drawing List'!$H:$H,$B76,INDEX('ST | Drawing List'!$K:$AT,,MATCH('[13]Design Fee'!GZ$8,'ST | Drawing List'!$K$1:$AT$1,0)),1)</f>
        <v>0</v>
      </c>
      <c r="HA76" s="238">
        <f>COUNTIFS('ST | Drawing List'!$H:$H,$B76,INDEX('ST | Drawing List'!$K:$AT,,MATCH('[13]Design Fee'!HA$8,'ST | Drawing List'!$K$1:$AT$1,0)),1)</f>
        <v>0</v>
      </c>
      <c r="HB76" s="245"/>
      <c r="HC76" s="365"/>
      <c r="HD76" s="366">
        <f>IFERROR(IF(AND((HP76+HQ76)=100%,HP76&lt;1),$EQ76,0),0)</f>
        <v>0</v>
      </c>
      <c r="HE76" s="366">
        <f>IFERROR(IF(AND((HU76+HW76)=HT76,HC76=0),$EQ76,0),0)</f>
        <v>0</v>
      </c>
      <c r="HF76" s="366">
        <f>IFERROR(IF(AND((HU76+HW76+HX76)=HT76,HC76=0,HE76=0),$EQ76,0),0)</f>
        <v>0</v>
      </c>
      <c r="HG76" s="366">
        <f>IFERROR(IF(AND((HU76+HW76+HX76+HY76)=HT76,HC76=0,HE76=0,HF76=0),$EQ76,0),0)</f>
        <v>0</v>
      </c>
      <c r="HH76" s="366">
        <f>IFERROR(IF(AND((HU76+HW76+HX76+HY76+HZ76)=HT76,HC76=0,HE76=0,HF76=0,HG76=0),$EQ76,0),0)</f>
        <v>0</v>
      </c>
      <c r="HI76" s="291"/>
      <c r="HJ76" s="366">
        <f>IFERROR(IF(AND((HP76+HR76)=100%,HP76&lt;1),$EQ76,0),0)</f>
        <v>0</v>
      </c>
      <c r="HK76" s="366">
        <f>IFERROR(IF(AND((HU76+IC76)=HT76,HC76=0),$EQ76,0),0)</f>
        <v>0</v>
      </c>
      <c r="HL76" s="366">
        <f t="shared" ref="HL76:HL79" si="1238">IFERROR(IF(AND((HU76+IC76+ID76)=HT76,HC76=0,HK76=0),HA76,0),0)</f>
        <v>0</v>
      </c>
      <c r="HM76" s="366">
        <f>IFERROR(IF(AND((HU76+IC76+ID76+IE76)=HT76,HC76=0,HK76=0,HL76=0),$EQ76,0),0)</f>
        <v>0</v>
      </c>
      <c r="HN76" s="366">
        <f>IFERROR(IF(AND((HU76+IC76+IF76+ID76+IE76)=HT76,HC76=0,HK76=0,HL76=0,HM76=0),$EQ76,0),0)</f>
        <v>0</v>
      </c>
      <c r="HO76" s="230"/>
      <c r="HP76" s="367">
        <f t="shared" ref="HP76:HP79" si="1239">IFERROR(HU76/HT76,0)</f>
        <v>0</v>
      </c>
      <c r="HQ76" s="367">
        <f t="shared" ref="HQ76:HQ79" si="1240">IFERROR(HV76/HT76,0)</f>
        <v>0</v>
      </c>
      <c r="HR76" s="367">
        <f>IFERROR(#REF!/HT76,0)</f>
        <v>0</v>
      </c>
      <c r="HS76" s="275"/>
      <c r="HT76" s="363">
        <f>COUNTIF('ST | Drawing List'!$H:$H,$B76)</f>
        <v>0</v>
      </c>
      <c r="HU76" s="238">
        <f>COUNTIFS('ST | Drawing List'!$H:$H,$B76,INDEX('ST | Drawing List'!$A:$AT,,MATCH('[13]Design Fee'!HU$8,'ST | Drawing List'!$A$1:$AT$1,0)),1)</f>
        <v>0</v>
      </c>
      <c r="HV76" s="238">
        <f>COUNTIFS('ST | Drawing List'!$H:$H,$B76,INDEX('ST | Drawing List'!$K:$AT,,MATCH('[13]Design Fee'!HV$8,'ST | Drawing List'!$K$1:$AT$1,0)),1)</f>
        <v>0</v>
      </c>
      <c r="HW76" s="238">
        <f>COUNTIFS('ST | Drawing List'!$H:$H,$B76,INDEX('ST | Drawing List'!$K:$AT,,MATCH('[13]Design Fee'!HW$8,'ST | Drawing List'!$K$1:$AT$1,0)),1)</f>
        <v>0</v>
      </c>
      <c r="HX76" s="238">
        <f>COUNTIFS('ST | Drawing List'!$H:$H,$B76,INDEX('ST | Drawing List'!$K:$AT,,MATCH('[13]Design Fee'!HX$8,'ST | Drawing List'!$K$1:$AT$1,0)),1)</f>
        <v>0</v>
      </c>
      <c r="HY76" s="238">
        <f>COUNTIFS('ST | Drawing List'!$H:$H,$B76,INDEX('ST | Drawing List'!$K:$AT,,MATCH('[13]Design Fee'!HY$8,'ST | Drawing List'!$K$1:$AT$1,0)),1)</f>
        <v>0</v>
      </c>
      <c r="HZ76" s="238">
        <f>COUNTIFS('ST | Drawing List'!$H:$H,$B76,INDEX('ST | Drawing List'!$K:$AT,,MATCH('[13]Design Fee'!HZ$8,'ST | Drawing List'!$K$1:$AT$1,0)),1)</f>
        <v>0</v>
      </c>
      <c r="IA76" s="245"/>
      <c r="IB76" s="238">
        <f>COUNTIFS('ST | Drawing List'!$H:$H,$B76,INDEX('ST | Drawing List'!$K:$AT,,MATCH('[13]Design Fee'!IB$8,'ST | Drawing List'!$K$1:$AT$1,0)),1)</f>
        <v>0</v>
      </c>
      <c r="IC76" s="238">
        <f>COUNTIFS('ST | Drawing List'!$H:$H,$B76,INDEX('ST | Drawing List'!$K:$AT,,MATCH('[13]Design Fee'!IC$8,'ST | Drawing List'!$K$1:$AT$1,0)),1)</f>
        <v>0</v>
      </c>
      <c r="ID76" s="238">
        <f>COUNTIFS('ST | Drawing List'!$H:$H,$B76,INDEX('ST | Drawing List'!$K:$AT,,MATCH('[13]Design Fee'!ID$8,'ST | Drawing List'!$K$1:$AT$1,0)),1)</f>
        <v>0</v>
      </c>
      <c r="IE76" s="238">
        <f>COUNTIFS('ST | Drawing List'!$H:$H,$B76,INDEX('ST | Drawing List'!$K:$AT,,MATCH('[13]Design Fee'!IE$8,'ST | Drawing List'!$K$1:$AT$1,0)),1)</f>
        <v>0</v>
      </c>
      <c r="IF76" s="238">
        <f>COUNTIFS('ST | Drawing List'!$H:$H,$B76,INDEX('ST | Drawing List'!$K:$AT,,MATCH('[13]Design Fee'!IF$8,'ST | Drawing List'!$K$1:$AT$1,0)),1)</f>
        <v>0</v>
      </c>
      <c r="IG76" s="245"/>
      <c r="IH76" s="245"/>
      <c r="II76" s="675">
        <f t="shared" ref="II76:II83" si="1241">$II$75/8</f>
        <v>8.1250000000000003E-2</v>
      </c>
      <c r="IJ76" s="269"/>
      <c r="IK76" s="302">
        <f>$IK$75/$II$75*II76</f>
        <v>5.7014883215758663E-2</v>
      </c>
      <c r="IL76" s="302">
        <f t="shared" si="1165"/>
        <v>5.7014883215758663E-2</v>
      </c>
      <c r="IM76" s="303">
        <f>IFERROR(IF(IZ76=100%,$IK76,0),0)</f>
        <v>5.7014883215758663E-2</v>
      </c>
      <c r="IN76" s="304">
        <f>IFERROR(IF(AND((IZ76+JA76)=100%,IZ76&lt;1),$IK76,0),0)</f>
        <v>0</v>
      </c>
      <c r="IO76" s="304">
        <f>IFERROR(IF(AND((JE76+JG76)=JD76,IM76=0),$IK76,0),0)</f>
        <v>0</v>
      </c>
      <c r="IP76" s="304">
        <f>IFERROR(IF(AND((JE76+JG76+JH76)=JD76,IM76=0,IO76=0),$IK76,0),0)</f>
        <v>0</v>
      </c>
      <c r="IQ76" s="304">
        <f>IFERROR(IF(AND((JE76+JG76+JH76+JI76)=JD76,IM76=0,IO76=0,IP76=0),$IK76,0),0)</f>
        <v>0</v>
      </c>
      <c r="IR76" s="304">
        <f>IFERROR(IF(AND((JE76+JG76+JH76+JI76+JJ76)=JD76,IM76=0,IO76=0,IP76=0,IQ76=0),$IK76,0),0)</f>
        <v>0</v>
      </c>
      <c r="IS76" s="305"/>
      <c r="IT76" s="304">
        <f>IFERROR(IF(AND((IZ76+JB76)=100%,IZ76&lt;1),$IK76,0),0)</f>
        <v>0</v>
      </c>
      <c r="IU76" s="304">
        <f>IFERROR(IF(AND((JE76+JM76)=JD76,IM76=0),$IK76,0),0)</f>
        <v>0</v>
      </c>
      <c r="IV76" s="304">
        <f t="shared" ref="IV76:IV79" si="1242">IFERROR(IF(AND((JE76+JM76+JN76)=JD76,IM76=0,IU76=0),IK76,0),0)</f>
        <v>0</v>
      </c>
      <c r="IW76" s="304">
        <f>IFERROR(IF(AND((JE76+JM76+JN76+JO76)=JD76,IM76=0,IU76=0,IV76=0),$IK76,0),0)</f>
        <v>0</v>
      </c>
      <c r="IX76" s="304">
        <f>IFERROR(IF(AND((JE76+JM76+JP76+JN76+JO76)=JD76,IM76=0,IU76=0,IV76=0,IW76=0),$IK76,0),0)</f>
        <v>0</v>
      </c>
      <c r="IY76" s="230"/>
      <c r="IZ76" s="367">
        <f t="shared" ref="IZ76:IZ79" si="1243">IFERROR(JE76/JD76,0)</f>
        <v>1</v>
      </c>
      <c r="JA76" s="367">
        <f t="shared" ref="JA76:JA79" si="1244">IFERROR(JF76/JD76,0)</f>
        <v>0</v>
      </c>
      <c r="JB76" s="367">
        <f t="shared" ref="JB76:JB79" si="1245">IFERROR(JL76/JD76,0)</f>
        <v>0</v>
      </c>
      <c r="JC76" s="275"/>
      <c r="JD76" s="363">
        <f>COUNTIF('MEP | Drawing List'!$H:$H,$B76)</f>
        <v>16</v>
      </c>
      <c r="JE76" s="238">
        <f>COUNTIFS('MEP | Drawing List'!$H:$H,$B76,INDEX('MEP | Drawing List'!$A:$AU,,MATCH('[13]Design Fee'!JE$8,'MEP | Drawing List'!$A$1:$AU$1,0)),1)</f>
        <v>16</v>
      </c>
      <c r="JF76" s="238">
        <f>COUNTIFS('MEP | Drawing List'!$H:$H,$B76,INDEX('MEP | Drawing List'!$K:$AU,,MATCH('[13]Design Fee'!JF$8,'MEP | Drawing List'!$K$1:$AU$1,0)),1)</f>
        <v>0</v>
      </c>
      <c r="JG76" s="238">
        <f>COUNTIFS('MEP | Drawing List'!$H:$H,$B76,INDEX('MEP | Drawing List'!$K:$AU,,MATCH('[13]Design Fee'!JG$8,'MEP | Drawing List'!$K$1:$AU$1,0)),1)</f>
        <v>0</v>
      </c>
      <c r="JH76" s="238">
        <f>COUNTIFS('MEP | Drawing List'!$H:$H,$B76,INDEX('MEP | Drawing List'!$K:$AU,,MATCH('[13]Design Fee'!JH$8,'MEP | Drawing List'!$K$1:$AU$1,0)),1)</f>
        <v>0</v>
      </c>
      <c r="JI76" s="238">
        <f>COUNTIFS('MEP | Drawing List'!$H:$H,$B76,INDEX('MEP | Drawing List'!$K:$AU,,MATCH('[13]Design Fee'!JI$8,'MEP | Drawing List'!$K$1:$AU$1,0)),1)</f>
        <v>0</v>
      </c>
      <c r="JJ76" s="238">
        <f>COUNTIFS('MEP | Drawing List'!$H:$H,$B76,INDEX('MEP | Drawing List'!$K:$AU,,MATCH('[13]Design Fee'!JJ$8,'MEP | Drawing List'!$K$1:$AU$1,0)),1)</f>
        <v>0</v>
      </c>
      <c r="JK76" s="245"/>
      <c r="JL76" s="238">
        <f>COUNTIFS('MEP | Drawing List'!$H:$H,$B76,INDEX('MEP | Drawing List'!$K:$AU,,MATCH('[13]Design Fee'!JL$8,'MEP | Drawing List'!$K$1:$AU$1,0)),1)</f>
        <v>0</v>
      </c>
      <c r="JM76" s="238">
        <f>COUNTIFS('MEP | Drawing List'!$H:$H,$B76,INDEX('MEP | Drawing List'!$K:$AU,,MATCH('[13]Design Fee'!JM$8,'MEP | Drawing List'!$K$1:$AU$1,0)),1)</f>
        <v>0</v>
      </c>
      <c r="JN76" s="238">
        <f>COUNTIFS('MEP | Drawing List'!$H:$H,$B76,INDEX('MEP | Drawing List'!$K:$AU,,MATCH('[13]Design Fee'!JN$8,'MEP | Drawing List'!$K$1:$AU$1,0)),1)</f>
        <v>0</v>
      </c>
      <c r="JO76" s="238">
        <f>COUNTIFS('MEP | Drawing List'!$H:$H,$B76,INDEX('MEP | Drawing List'!$K:$AU,,MATCH('[13]Design Fee'!JO$8,'MEP | Drawing List'!$K$1:$AU$1,0)),1)</f>
        <v>0</v>
      </c>
      <c r="JP76" s="238">
        <f>COUNTIFS('MEP | Drawing List'!$H:$H,$B76,INDEX('MEP | Drawing List'!$K:$AU,,MATCH('[13]Design Fee'!JP$8,'MEP | Drawing List'!$K$1:$AU$1,0)),1)</f>
        <v>0</v>
      </c>
      <c r="JQ76" s="254"/>
      <c r="JR76" s="303"/>
      <c r="JS76" s="304">
        <f>IFERROR(IF(AND((KE76+KF76)=100%,KE76&lt;1),$IK76,0),0)</f>
        <v>0</v>
      </c>
      <c r="JT76" s="304">
        <f>IFERROR(IF(AND((KJ76+KL76)=KI76,JR76=0),$IK76,0),0)</f>
        <v>0</v>
      </c>
      <c r="JU76" s="304">
        <f>IFERROR(IF(AND((KJ76+KL76+KM76)=KI76,JR76=0,JT76=0),$IK76,0),0)</f>
        <v>0</v>
      </c>
      <c r="JV76" s="304">
        <f>IFERROR(IF(AND((KJ76+KL76+KM76+KN76)=KI76,JR76=0,JT76=0,JU76=0),$IK76,0),0)</f>
        <v>0</v>
      </c>
      <c r="JW76" s="304">
        <f>IFERROR(IF(AND((KJ76+KL76+KM76+KN76+KO76)=KI76,JR76=0,JT76=0,JU76=0,JV76=0),$IK76,0),0)</f>
        <v>0</v>
      </c>
      <c r="JX76" s="305"/>
      <c r="JY76" s="304">
        <f>IFERROR(IF(AND((KE76+KG76)=100%,KE76&lt;1),$IK76,0),0)</f>
        <v>0</v>
      </c>
      <c r="JZ76" s="304">
        <f>IFERROR(IF(AND((KJ76+KR76)=KI76,JR76=0),$IK76,0),0)</f>
        <v>0</v>
      </c>
      <c r="KA76" s="304">
        <f t="shared" ref="KA76:KA79" si="1246">IFERROR(IF(AND((KJ76+KR76+KS76)=KI76,JR76=0,JZ76=0),JP76,0),0)</f>
        <v>0</v>
      </c>
      <c r="KB76" s="304">
        <f>IFERROR(IF(AND((KJ76+KR76+KS76+KT76)=KI76,JR76=0,JZ76=0,KA76=0),$IK76,0),0)</f>
        <v>0</v>
      </c>
      <c r="KC76" s="304">
        <f>IFERROR(IF(AND((KJ76+KR76+KU76+KS76+KT76)=KI76,JR76=0,JZ76=0,KA76=0,KB76=0),$IK76,0),0)</f>
        <v>0</v>
      </c>
      <c r="KD76" s="230"/>
      <c r="KE76" s="367">
        <f t="shared" ref="KE76:KE79" si="1247">IFERROR(KJ76/KI76,0)</f>
        <v>0</v>
      </c>
      <c r="KF76" s="367">
        <f t="shared" ref="KF76:KF79" si="1248">IFERROR(KK76/KI76,0)</f>
        <v>0</v>
      </c>
      <c r="KG76" s="367">
        <f>IFERROR(#REF!/KI76,0)</f>
        <v>0</v>
      </c>
      <c r="KH76" s="275"/>
      <c r="KI76" s="363">
        <f>COUNTIF('MEP | Drawing List'!$H:$H,$B76)</f>
        <v>16</v>
      </c>
      <c r="KJ76" s="238">
        <f>COUNTIFS('MEP | Drawing List'!$H:$H,$B76,INDEX('MEP | Drawing List'!$A:$AU,,MATCH('[13]Design Fee'!KJ$8,'MEP | Drawing List'!$A$1:$AU$1,0)),1)</f>
        <v>0</v>
      </c>
      <c r="KK76" s="238">
        <f>COUNTIFS('MEP | Drawing List'!$H:$H,$B76,INDEX('MEP | Drawing List'!$K:$AU,,MATCH('[13]Design Fee'!KK$8,'MEP | Drawing List'!$K$1:$AU$1,0)),1)</f>
        <v>0</v>
      </c>
      <c r="KL76" s="238">
        <f>COUNTIFS('MEP | Drawing List'!$H:$H,$B76,INDEX('MEP | Drawing List'!$K:$AU,,MATCH('[13]Design Fee'!KL$8,'MEP | Drawing List'!$K$1:$AU$1,0)),1)</f>
        <v>0</v>
      </c>
      <c r="KM76" s="238">
        <f>COUNTIFS('MEP | Drawing List'!$H:$H,$B76,INDEX('MEP | Drawing List'!$K:$AU,,MATCH('[13]Design Fee'!KM$8,'MEP | Drawing List'!$K$1:$AU$1,0)),1)</f>
        <v>0</v>
      </c>
      <c r="KN76" s="238">
        <f>COUNTIFS('MEP | Drawing List'!$H:$H,$B76,INDEX('MEP | Drawing List'!$K:$AU,,MATCH('[13]Design Fee'!KN$8,'MEP | Drawing List'!$K$1:$AU$1,0)),1)</f>
        <v>0</v>
      </c>
      <c r="KO76" s="238">
        <f>COUNTIFS('MEP | Drawing List'!$H:$H,$B76,INDEX('MEP | Drawing List'!$K:$AU,,MATCH('[13]Design Fee'!KO$8,'MEP | Drawing List'!$K$1:$AU$1,0)),1)</f>
        <v>0</v>
      </c>
      <c r="KP76" s="245"/>
      <c r="KQ76" s="238">
        <f>COUNTIFS('MEP | Drawing List'!$H:$H,$B76,INDEX('MEP | Drawing List'!$K:$AU,,MATCH('[13]Design Fee'!KQ$8,'MEP | Drawing List'!$K$1:$AU$1,0)),1)</f>
        <v>0</v>
      </c>
      <c r="KR76" s="238">
        <f>COUNTIFS('MEP | Drawing List'!$H:$H,$B76,INDEX('MEP | Drawing List'!$K:$AU,,MATCH('[13]Design Fee'!KR$8,'MEP | Drawing List'!$K$1:$AU$1,0)),1)</f>
        <v>0</v>
      </c>
      <c r="KS76" s="238">
        <f>COUNTIFS('MEP | Drawing List'!$H:$H,$B76,INDEX('MEP | Drawing List'!$K:$AU,,MATCH('[13]Design Fee'!KS$8,'MEP | Drawing List'!$K$1:$AU$1,0)),1)</f>
        <v>0</v>
      </c>
      <c r="KT76" s="238">
        <f>COUNTIFS('MEP | Drawing List'!$H:$H,$B76,INDEX('MEP | Drawing List'!$K:$AU,,MATCH('[13]Design Fee'!KT$8,'MEP | Drawing List'!$K$1:$AU$1,0)),1)</f>
        <v>0</v>
      </c>
      <c r="KU76" s="238">
        <f>COUNTIFS('MEP | Drawing List'!$H:$H,$B76,INDEX('MEP | Drawing List'!$K:$AU,,MATCH('[13]Design Fee'!KU$8,'MEP | Drawing List'!$K$1:$AU$1,0)),1)</f>
        <v>0</v>
      </c>
      <c r="KV76" s="245"/>
      <c r="KW76" s="303"/>
      <c r="KX76" s="304">
        <f>IFERROR(IF(AND((LJ76+LK76)=100%,LJ76&lt;1),$IK76,0),0)</f>
        <v>0</v>
      </c>
      <c r="KY76" s="304">
        <f>IFERROR(IF(AND((LO76+LQ76)=LN76,KW76=0),$IK76,0),0)</f>
        <v>0</v>
      </c>
      <c r="KZ76" s="304">
        <f>IFERROR(IF(AND((LO76+LQ76+LR76)=LN76,KW76=0,KY76=0),$IK76,0),0)</f>
        <v>0</v>
      </c>
      <c r="LA76" s="304">
        <f>IFERROR(IF(AND((LO76+LQ76+LR76+LS76)=LN76,KW76=0,KY76=0,KZ76=0),$IK76,0),0)</f>
        <v>0</v>
      </c>
      <c r="LB76" s="304">
        <f>IFERROR(IF(AND((LO76+LQ76+LR76+LS76+LT76)=LN76,KW76=0,KY76=0,KZ76=0,LA76=0),$IK76,0),0)</f>
        <v>0</v>
      </c>
      <c r="LC76" s="305"/>
      <c r="LD76" s="304">
        <f>IFERROR(IF(AND((LJ76+LL76)=100%,LJ76&lt;1),$IK76,0),0)</f>
        <v>0</v>
      </c>
      <c r="LE76" s="304">
        <f>IFERROR(IF(AND((LO76+LW76)=LN76,KW76=0),$IK76,0),0)</f>
        <v>0</v>
      </c>
      <c r="LF76" s="304">
        <f t="shared" ref="LF76:LF79" si="1249">IFERROR(IF(AND((LO76+LW76+LX76)=LN76,KW76=0,LE76=0),KU76,0),0)</f>
        <v>0</v>
      </c>
      <c r="LG76" s="304">
        <f>IFERROR(IF(AND((LO76+LW76+LX76+LY76)=LN76,KW76=0,LE76=0,LF76=0),$IK76,0),0)</f>
        <v>0</v>
      </c>
      <c r="LH76" s="304">
        <f>IFERROR(IF(AND((LO76+LW76+LZ76+LX76+LY76)=LN76,KW76=0,LE76=0,LF76=0,LG76=0),$IK76,0),0)</f>
        <v>0</v>
      </c>
      <c r="LI76" s="230"/>
      <c r="LJ76" s="367">
        <f t="shared" ref="LJ76:LJ79" si="1250">IFERROR(LO76/LN76,0)</f>
        <v>0</v>
      </c>
      <c r="LK76" s="367">
        <f t="shared" ref="LK76:LK79" si="1251">IFERROR(LP76/LN76,0)</f>
        <v>0</v>
      </c>
      <c r="LL76" s="367">
        <f>IFERROR(#REF!/LN76,0)</f>
        <v>0</v>
      </c>
      <c r="LM76" s="275"/>
      <c r="LN76" s="363">
        <f>COUNTIF('MEP | Drawing List'!$H:$H,$B76)</f>
        <v>16</v>
      </c>
      <c r="LO76" s="238">
        <f>COUNTIFS('MEP | Drawing List'!$H:$H,$B76,INDEX('MEP | Drawing List'!$A:$AU,,MATCH('[13]Design Fee'!LO$8,'MEP | Drawing List'!$A$1:$AU$1,0)),1)</f>
        <v>0</v>
      </c>
      <c r="LP76" s="238">
        <f>COUNTIFS('MEP | Drawing List'!$H:$H,$B76,INDEX('MEP | Drawing List'!$K:$AU,,MATCH('[13]Design Fee'!LP$8,'MEP | Drawing List'!$K$1:$AU$1,0)),1)</f>
        <v>0</v>
      </c>
      <c r="LQ76" s="238">
        <f>COUNTIFS('MEP | Drawing List'!$H:$H,$B76,INDEX('MEP | Drawing List'!$K:$AU,,MATCH('[13]Design Fee'!LQ$8,'MEP | Drawing List'!$K$1:$AU$1,0)),1)</f>
        <v>0</v>
      </c>
      <c r="LR76" s="238">
        <f>COUNTIFS('MEP | Drawing List'!$H:$H,$B76,INDEX('MEP | Drawing List'!$K:$AU,,MATCH('[13]Design Fee'!LR$8,'MEP | Drawing List'!$K$1:$AU$1,0)),1)</f>
        <v>0</v>
      </c>
      <c r="LS76" s="238">
        <f>COUNTIFS('MEP | Drawing List'!$H:$H,$B76,INDEX('MEP | Drawing List'!$K:$AU,,MATCH('[13]Design Fee'!LS$8,'MEP | Drawing List'!$K$1:$AU$1,0)),1)</f>
        <v>0</v>
      </c>
      <c r="LT76" s="238">
        <f>COUNTIFS('MEP | Drawing List'!$H:$H,$B76,INDEX('MEP | Drawing List'!$K:$AU,,MATCH('[13]Design Fee'!LT$8,'MEP | Drawing List'!$K$1:$AU$1,0)),1)</f>
        <v>0</v>
      </c>
      <c r="LU76" s="245"/>
      <c r="LV76" s="238">
        <f>COUNTIFS('MEP | Drawing List'!$H:$H,$B76,INDEX('MEP | Drawing List'!$K:$AU,,MATCH('[13]Design Fee'!LV$8,'MEP | Drawing List'!$K$1:$AU$1,0)),1)</f>
        <v>0</v>
      </c>
      <c r="LW76" s="238">
        <f>COUNTIFS('MEP | Drawing List'!$H:$H,$B76,INDEX('MEP | Drawing List'!$K:$AU,,MATCH('[13]Design Fee'!LW$8,'MEP | Drawing List'!$K$1:$AU$1,0)),1)</f>
        <v>0</v>
      </c>
      <c r="LX76" s="238">
        <f>COUNTIFS('MEP | Drawing List'!$H:$H,$B76,INDEX('MEP | Drawing List'!$K:$AU,,MATCH('[13]Design Fee'!LX$8,'MEP | Drawing List'!$K$1:$AU$1,0)),1)</f>
        <v>0</v>
      </c>
      <c r="LY76" s="238">
        <f>COUNTIFS('MEP | Drawing List'!$H:$H,$B76,INDEX('MEP | Drawing List'!$K:$AU,,MATCH('[13]Design Fee'!LY$8,'MEP | Drawing List'!$K$1:$AU$1,0)),1)</f>
        <v>0</v>
      </c>
      <c r="LZ76" s="238">
        <f>COUNTIFS('MEP | Drawing List'!$H:$H,$B76,INDEX('MEP | Drawing List'!$K:$AU,,MATCH('[13]Design Fee'!LZ$8,'MEP | Drawing List'!$K$1:$AU$1,0)),1)</f>
        <v>0</v>
      </c>
      <c r="MA76" s="245"/>
      <c r="MB76" s="245"/>
      <c r="MC76" s="279">
        <f t="shared" ref="MC76:MC83" si="1252">$MC$75/8</f>
        <v>6.8750000000000006E-2</v>
      </c>
      <c r="MD76" s="269"/>
      <c r="ME76" s="302">
        <f>$ME$75/$MC$75*MC76</f>
        <v>6.6094875000000011E-4</v>
      </c>
      <c r="MF76" s="302">
        <f t="shared" si="1172"/>
        <v>6.6094875000000011E-4</v>
      </c>
      <c r="MG76" s="303">
        <f>IFERROR(IF(MT76=100%,$ME76,0),0)</f>
        <v>6.6094875000000011E-4</v>
      </c>
      <c r="MH76" s="304">
        <f>IFERROR(IF(AND((MT76+MU76)=100%,MT76&lt;1),$ME76,0),0)</f>
        <v>0</v>
      </c>
      <c r="MI76" s="304">
        <f>IFERROR(IF(AND((MY76+NA76)=MX76,MG76=0),$ME76,0),0)</f>
        <v>0</v>
      </c>
      <c r="MJ76" s="304">
        <f>IFERROR(IF(AND((MY76+NA76+NB76)=MX76,MG76=0,MI76=0),$ME76,0),0)</f>
        <v>0</v>
      </c>
      <c r="MK76" s="304">
        <f>IFERROR(IF(AND((MY76+NA76+NB76+NC76)=MX76,MG76=0,MI76=0,MJ76=0),$ME76,0),0)</f>
        <v>0</v>
      </c>
      <c r="ML76" s="304">
        <f>IFERROR(IF(AND((MY76+NA76+NB76+NC76+ND76)=MX76,MG76=0,MI76=0,MJ76=0,MK76=0),$ME76,0),0)</f>
        <v>0</v>
      </c>
      <c r="MM76" s="305"/>
      <c r="MN76" s="304">
        <f>IFERROR(IF(AND((MT76+MV76)=100%,MT76&lt;1),$ME76,0),0)</f>
        <v>0</v>
      </c>
      <c r="MO76" s="304">
        <f>IFERROR(IF(AND((MY76+NG76)=MX76,MG76=0),$ME76,0),0)</f>
        <v>0</v>
      </c>
      <c r="MP76" s="304">
        <f>IFERROR(IF(AND((MY76+NG76+NH76)=MX76,MG76=0,MO76=0),ME76,0),0)</f>
        <v>0</v>
      </c>
      <c r="MQ76" s="304">
        <f>IFERROR(IF(AND((MY76+NG76+NH76+NI76)=MX76,MG76=0,MO76=0,MP76=0),$ME76,0),0)</f>
        <v>0</v>
      </c>
      <c r="MR76" s="304">
        <f>IFERROR(IF(AND((MY76+NG76+NJ76+NH76+NI76)=MX76,MG76=0,MO76=0,MP76=0,MQ76=0),$ME76,0),0)</f>
        <v>0</v>
      </c>
      <c r="MS76" s="230"/>
      <c r="MT76" s="367">
        <f t="shared" ref="MT76:MT79" si="1253">IFERROR(MY76/MX76,0)</f>
        <v>1</v>
      </c>
      <c r="MU76" s="367">
        <f t="shared" ref="MU76:MU79" si="1254">IFERROR(MZ76/MX76,0)</f>
        <v>0</v>
      </c>
      <c r="MV76" s="367">
        <f t="shared" ref="MV76:MV79" si="1255">IFERROR(NF76/MX76,0)</f>
        <v>0</v>
      </c>
      <c r="MW76" s="275"/>
      <c r="MX76" s="363">
        <f>COUNTIF('LS | Drawing List'!$H:$H,$B76)</f>
        <v>10</v>
      </c>
      <c r="MY76" s="238">
        <f>COUNTIFS('LS | Drawing List'!$H:$H,$B76,INDEX('LS | Drawing List'!$A:$AT,,MATCH('Design Fee'!MY$8,'LS | Drawing List'!$A$1:$AT$1,0)),1)</f>
        <v>10</v>
      </c>
      <c r="MZ76" s="238">
        <f>COUNTIFS('LS | Drawing List'!$H:$H,$B76,INDEX('LS | Drawing List'!$K:$AT,,MATCH('Design Fee'!MZ$8,'LS | Drawing List'!$K$1:$AT$1,0)),1)</f>
        <v>0</v>
      </c>
      <c r="NA76" s="238">
        <f>COUNTIFS('LS | Drawing List'!$H:$H,$B76,INDEX('LS | Drawing List'!$K:$AT,,MATCH('Design Fee'!NA$8,'LS | Drawing List'!$K$1:$AT$1,0)),1)</f>
        <v>0</v>
      </c>
      <c r="NB76" s="238">
        <f>COUNTIFS('LS | Drawing List'!$H:$H,$B76,INDEX('LS | Drawing List'!$K:$AT,,MATCH('Design Fee'!NB$8,'LS | Drawing List'!$K$1:$AT$1,0)),1)</f>
        <v>0</v>
      </c>
      <c r="NC76" s="238">
        <f>COUNTIFS('LS | Drawing List'!$H:$H,$B76,INDEX('LS | Drawing List'!$K:$AT,,MATCH('Design Fee'!NC$8,'LS | Drawing List'!$K$1:$AT$1,0)),1)</f>
        <v>0</v>
      </c>
      <c r="ND76" s="238">
        <f>COUNTIFS('LS | Drawing List'!$H:$H,$B76,INDEX('LS | Drawing List'!$K:$AT,,MATCH('Design Fee'!ND$8,'LS | Drawing List'!$K$1:$AT$1,0)),1)</f>
        <v>0</v>
      </c>
      <c r="NE76" s="245"/>
      <c r="NF76" s="238">
        <f>COUNTIFS('LS | Drawing List'!$H:$H,$B76,INDEX('LS | Drawing List'!$K:$AT,,MATCH('Design Fee'!NF$8,'LS | Drawing List'!$K$1:$AT$1,0)),1)</f>
        <v>0</v>
      </c>
      <c r="NG76" s="238">
        <f>COUNTIFS('LS | Drawing List'!$H:$H,$B76,INDEX('LS | Drawing List'!$K:$AT,,MATCH('Design Fee'!NG$8,'LS | Drawing List'!$K$1:$AT$1,0)),1)</f>
        <v>0</v>
      </c>
      <c r="NH76" s="238">
        <f>COUNTIFS('LS | Drawing List'!$H:$H,$B76,INDEX('LS | Drawing List'!$K:$AT,,MATCH('Design Fee'!NH$8,'LS | Drawing List'!$K$1:$AT$1,0)),1)</f>
        <v>0</v>
      </c>
      <c r="NI76" s="238">
        <f>COUNTIFS('LS | Drawing List'!$H:$H,$B76,INDEX('LS | Drawing List'!$K:$AT,,MATCH('Design Fee'!NI$8,'LS | Drawing List'!$K$1:$AT$1,0)),1)</f>
        <v>0</v>
      </c>
      <c r="NJ76" s="238">
        <f>COUNTIFS('LS | Drawing List'!$H:$H,$B76,INDEX('LS | Drawing List'!$K:$AT,,MATCH('Design Fee'!NJ$8,'LS | Drawing List'!$K$1:$AT$1,0)),1)</f>
        <v>0</v>
      </c>
      <c r="NK76" s="254"/>
      <c r="NL76" s="303">
        <f>IFERROR(IF(NY76=100%,$ME76,0),0)</f>
        <v>0</v>
      </c>
      <c r="NM76" s="304">
        <f>IFERROR(IF(AND((NY76+NZ76)=100%,NY76&lt;1),$ME76,0),0)</f>
        <v>0</v>
      </c>
      <c r="NN76" s="304">
        <f>IFERROR(IF(AND((OD76+OF76)=OC76,NL76=0),$ME76,0),0)</f>
        <v>0</v>
      </c>
      <c r="NO76" s="304">
        <f>IFERROR(IF(AND((OD76+OF76+OG76)=OC76,NL76=0,NN76=0),$ME76,0),0)</f>
        <v>0</v>
      </c>
      <c r="NP76" s="304">
        <f>IFERROR(IF(AND((OD76+OF76+OG76+OH76)=OC76,NL76=0,NN76=0,NO76=0),$ME76,0),0)</f>
        <v>0</v>
      </c>
      <c r="NQ76" s="304">
        <f>IFERROR(IF(AND((OD76+OF76+OG76+OH76+OI76)=OC76,NL76=0,NN76=0,NO76=0,NP76=0),$ME76,0),0)</f>
        <v>0</v>
      </c>
      <c r="NR76" s="305"/>
      <c r="NS76" s="304">
        <f>IFERROR(IF(AND((NY76+OA76)=100%,NY76&lt;1),$ME76,0),0)</f>
        <v>0</v>
      </c>
      <c r="NT76" s="304">
        <f>IFERROR(IF(AND((OD76+OL76)=OC76,NL76=0),$ME76,0),0)</f>
        <v>0</v>
      </c>
      <c r="NU76" s="304">
        <f t="shared" ref="NU76:NU79" si="1256">IFERROR(IF(AND((OD76+OL76+OM76)=OC76,NL76=0,NT76=0),NJ76,0),0)</f>
        <v>0</v>
      </c>
      <c r="NV76" s="304">
        <f>IFERROR(IF(AND((OD76+OL76+OM76+ON76)=OC76,NL76=0,NT76=0,NU76=0),$ME76,0),0)</f>
        <v>0</v>
      </c>
      <c r="NW76" s="304">
        <f>IFERROR(IF(AND((OD76+OL76+OO76+OM76+ON76)=OC76,NL76=0,NT76=0,NU76=0,NV76=0),$ME76,0),0)</f>
        <v>0</v>
      </c>
      <c r="NX76" s="230"/>
      <c r="NY76" s="367">
        <f t="shared" ref="NY76:NY79" si="1257">IFERROR(OD76/OC76,0)</f>
        <v>0</v>
      </c>
      <c r="NZ76" s="367">
        <f t="shared" ref="NZ76:NZ79" si="1258">IFERROR(OE76/OC76,0)</f>
        <v>0</v>
      </c>
      <c r="OA76" s="367">
        <f>IFERROR(#REF!/OC76,0)</f>
        <v>0</v>
      </c>
      <c r="OB76" s="275"/>
      <c r="OC76" s="363">
        <f>COUNTIF('LS | Drawing List'!$H:$H,$B76)</f>
        <v>10</v>
      </c>
      <c r="OD76" s="238">
        <f>COUNTIFS('LS | Drawing List'!$H:$H,$B76,INDEX('LS | Drawing List'!$A:$AT,,MATCH('Design Fee'!OD$8,'LS | Drawing List'!$A$1:$AT$1,0)),1)</f>
        <v>0</v>
      </c>
      <c r="OE76" s="238">
        <f>COUNTIFS('LS | Drawing List'!$H:$H,$B76,INDEX('LS | Drawing List'!$K:$AT,,MATCH('Design Fee'!OE$8,'LS | Drawing List'!$K$1:$AT$1,0)),1)</f>
        <v>0</v>
      </c>
      <c r="OF76" s="238">
        <f>COUNTIFS('LS | Drawing List'!$H:$H,$B76,INDEX('LS | Drawing List'!$K:$AT,,MATCH('Design Fee'!OF$8,'LS | Drawing List'!$K$1:$AT$1,0)),1)</f>
        <v>0</v>
      </c>
      <c r="OG76" s="238">
        <f>COUNTIFS('LS | Drawing List'!$H:$H,$B76,INDEX('LS | Drawing List'!$K:$AT,,MATCH('Design Fee'!OG$8,'LS | Drawing List'!$K$1:$AT$1,0)),1)</f>
        <v>0</v>
      </c>
      <c r="OH76" s="238">
        <f>COUNTIFS('LS | Drawing List'!$H:$H,$B76,INDEX('LS | Drawing List'!$K:$AT,,MATCH('Design Fee'!OH$8,'LS | Drawing List'!$K$1:$AT$1,0)),1)</f>
        <v>0</v>
      </c>
      <c r="OI76" s="238">
        <f>COUNTIFS('LS | Drawing List'!$H:$H,$B76,INDEX('LS | Drawing List'!$K:$AT,,MATCH('Design Fee'!OI$8,'LS | Drawing List'!$K$1:$AT$1,0)),1)</f>
        <v>0</v>
      </c>
      <c r="OJ76" s="245"/>
      <c r="OK76" s="238">
        <f>COUNTIFS('LS | Drawing List'!$H:$H,$B76,INDEX('LS | Drawing List'!$K:$AT,,MATCH('Design Fee'!OK$8,'LS | Drawing List'!$K$1:$AT$1,0)),1)</f>
        <v>0</v>
      </c>
      <c r="OL76" s="238">
        <f>COUNTIFS('LS | Drawing List'!$H:$H,$B76,INDEX('LS | Drawing List'!$K:$AT,,MATCH('Design Fee'!OL$8,'LS | Drawing List'!$K$1:$AT$1,0)),1)</f>
        <v>0</v>
      </c>
      <c r="OM76" s="238">
        <f>COUNTIFS('LS | Drawing List'!$H:$H,$B76,INDEX('LS | Drawing List'!$K:$AT,,MATCH('Design Fee'!OM$8,'LS | Drawing List'!$K$1:$AT$1,0)),1)</f>
        <v>0</v>
      </c>
      <c r="ON76" s="238">
        <f>COUNTIFS('LS | Drawing List'!$H:$H,$B76,INDEX('LS | Drawing List'!$K:$AT,,MATCH('Design Fee'!ON$8,'LS | Drawing List'!$K$1:$AT$1,0)),1)</f>
        <v>0</v>
      </c>
      <c r="OO76" s="238">
        <f>COUNTIFS('LS | Drawing List'!$H:$H,$B76,INDEX('LS | Drawing List'!$K:$AT,,MATCH('Design Fee'!OO$8,'LS | Drawing List'!$K$1:$AT$1,0)),1)</f>
        <v>0</v>
      </c>
      <c r="OP76" s="245"/>
      <c r="OQ76" s="303">
        <f>IFERROR(IF(PD76=100%,$ME76,0),0)</f>
        <v>0</v>
      </c>
      <c r="OR76" s="304">
        <f>IFERROR(IF(AND((PD76+PE76)=100%,PD76&lt;1),$ME76,0),0)</f>
        <v>0</v>
      </c>
      <c r="OS76" s="304">
        <f>IFERROR(IF(AND((PI76+PK76)=PH76,OQ76=0),$ME76,0),0)</f>
        <v>0</v>
      </c>
      <c r="OT76" s="304">
        <f>IFERROR(IF(AND((PI76+PK76+PL76)=PH76,OQ76=0,OS76=0),$ME76,0),0)</f>
        <v>0</v>
      </c>
      <c r="OU76" s="304">
        <f>IFERROR(IF(AND((PI76+PK76+PL76+PM76)=PH76,OQ76=0,OS76=0,OT76=0),$ME76,0),0)</f>
        <v>0</v>
      </c>
      <c r="OV76" s="304">
        <f>IFERROR(IF(AND((PI76+PK76+PL76+PM76+PN76)=PH76,OQ76=0,OS76=0,OT76=0,OU76=0),$ME76,0),0)</f>
        <v>0</v>
      </c>
      <c r="OW76" s="305"/>
      <c r="OX76" s="304">
        <f>IFERROR(IF(AND((PD76+PF76)=100%,PD76&lt;1),$ME76,0),0)</f>
        <v>0</v>
      </c>
      <c r="OY76" s="304">
        <f>IFERROR(IF(AND((PI76+PQ76)=PH76,OQ76=0),$ME76,0),0)</f>
        <v>0</v>
      </c>
      <c r="OZ76" s="304">
        <f t="shared" ref="OZ76:OZ79" si="1259">IFERROR(IF(AND((PI76+PQ76+PR76)=PH76,OQ76=0,OY76=0),OO76,0),0)</f>
        <v>0</v>
      </c>
      <c r="PA76" s="304">
        <f>IFERROR(IF(AND((PI76+PQ76+PR76+PS76)=PH76,OQ76=0,OY76=0,OZ76=0),$ME76,0),0)</f>
        <v>0</v>
      </c>
      <c r="PB76" s="304">
        <f>IFERROR(IF(AND((PI76+PQ76+PT76+PR76+PS76)=PH76,OQ76=0,OY76=0,OZ76=0,PA76=0),$ME76,0),0)</f>
        <v>0</v>
      </c>
      <c r="PC76" s="230"/>
      <c r="PD76" s="367">
        <f t="shared" ref="PD76:PD79" si="1260">IFERROR(PI76/PH76,0)</f>
        <v>0</v>
      </c>
      <c r="PE76" s="367">
        <f t="shared" ref="PE76:PE79" si="1261">IFERROR(PJ76/PH76,0)</f>
        <v>0</v>
      </c>
      <c r="PF76" s="367">
        <f>IFERROR(#REF!/PH76,0)</f>
        <v>0</v>
      </c>
      <c r="PG76" s="275"/>
      <c r="PH76" s="363">
        <f>COUNTIF('LS | Drawing List'!$H:$H,$B76)</f>
        <v>10</v>
      </c>
      <c r="PI76" s="238">
        <f>COUNTIFS('LS | Drawing List'!$H:$H,$B76,INDEX('LS | Drawing List'!$A:$AT,,MATCH('Design Fee'!PI$8,'LS | Drawing List'!$A$1:$AT$1,0)),1)</f>
        <v>0</v>
      </c>
      <c r="PJ76" s="238">
        <f>COUNTIFS('LS | Drawing List'!$H:$H,$B76,INDEX('LS | Drawing List'!$K:$AT,,MATCH('Design Fee'!PJ$8,'LS | Drawing List'!$K$1:$AT$1,0)),1)</f>
        <v>0</v>
      </c>
      <c r="PK76" s="238">
        <f>COUNTIFS('LS | Drawing List'!$H:$H,$B76,INDEX('LS | Drawing List'!$K:$AT,,MATCH('Design Fee'!PK$8,'LS | Drawing List'!$K$1:$AT$1,0)),1)</f>
        <v>0</v>
      </c>
      <c r="PL76" s="238">
        <f>COUNTIFS('LS | Drawing List'!$H:$H,$B76,INDEX('LS | Drawing List'!$K:$AT,,MATCH('Design Fee'!PL$8,'LS | Drawing List'!$K$1:$AT$1,0)),1)</f>
        <v>0</v>
      </c>
      <c r="PM76" s="238">
        <f>COUNTIFS('LS | Drawing List'!$H:$H,$B76,INDEX('LS | Drawing List'!$K:$AT,,MATCH('Design Fee'!PM$8,'LS | Drawing List'!$K$1:$AT$1,0)),1)</f>
        <v>0</v>
      </c>
      <c r="PN76" s="238">
        <f>COUNTIFS('LS | Drawing List'!$H:$H,$B76,INDEX('LS | Drawing List'!$K:$AT,,MATCH('Design Fee'!PN$8,'LS | Drawing List'!$K$1:$AT$1,0)),1)</f>
        <v>0</v>
      </c>
      <c r="PO76" s="245"/>
      <c r="PP76" s="238">
        <f>COUNTIFS('LS | Drawing List'!$H:$H,$B76,INDEX('LS | Drawing List'!$K:$AT,,MATCH('Design Fee'!PP$8,'LS | Drawing List'!$K$1:$AT$1,0)),1)</f>
        <v>0</v>
      </c>
      <c r="PQ76" s="238">
        <f>COUNTIFS('LS | Drawing List'!$H:$H,$B76,INDEX('LS | Drawing List'!$K:$AT,,MATCH('Design Fee'!PQ$8,'LS | Drawing List'!$K$1:$AT$1,0)),1)</f>
        <v>0</v>
      </c>
      <c r="PR76" s="238">
        <f>COUNTIFS('LS | Drawing List'!$H:$H,$B76,INDEX('LS | Drawing List'!$K:$AT,,MATCH('Design Fee'!PR$8,'LS | Drawing List'!$K$1:$AT$1,0)),1)</f>
        <v>0</v>
      </c>
      <c r="PS76" s="238">
        <f>COUNTIFS('LS | Drawing List'!$H:$H,$B76,INDEX('LS | Drawing List'!$K:$AT,,MATCH('Design Fee'!PS$8,'LS | Drawing List'!$K$1:$AT$1,0)),1)</f>
        <v>0</v>
      </c>
      <c r="PT76" s="238">
        <f>COUNTIFS('LS | Drawing List'!$H:$H,$B76,INDEX('LS | Drawing List'!$K:$AT,,MATCH('Design Fee'!PT$8,'LS | Drawing List'!$K$1:$AT$1,0)),1)</f>
        <v>0</v>
      </c>
      <c r="PU76" s="245"/>
      <c r="PV76" s="318"/>
    </row>
    <row r="77" spans="2:438" ht="11.85" customHeight="1" outlineLevel="2">
      <c r="B77" s="579" t="s">
        <v>88</v>
      </c>
      <c r="C77" s="679" t="s">
        <v>89</v>
      </c>
      <c r="D77" s="306"/>
      <c r="E77" s="302">
        <f t="shared" si="1120"/>
        <v>0.57989458196575872</v>
      </c>
      <c r="F77" s="302">
        <f t="shared" si="1120"/>
        <v>6.6094875000000011E-4</v>
      </c>
      <c r="G77" s="303">
        <f t="shared" si="1179"/>
        <v>0.57923363321575871</v>
      </c>
      <c r="H77" s="302">
        <f t="shared" si="1180"/>
        <v>0</v>
      </c>
      <c r="I77" s="302">
        <f t="shared" si="1181"/>
        <v>0.57989458196575872</v>
      </c>
      <c r="J77" s="302">
        <f t="shared" si="1182"/>
        <v>0.52287969875000007</v>
      </c>
      <c r="K77" s="302">
        <f t="shared" si="1183"/>
        <v>0</v>
      </c>
      <c r="L77" s="302">
        <f t="shared" si="1184"/>
        <v>5.7014883215758663E-2</v>
      </c>
      <c r="M77" s="302">
        <f t="shared" si="1185"/>
        <v>0</v>
      </c>
      <c r="N77" s="305"/>
      <c r="O77" s="302">
        <f t="shared" si="1186"/>
        <v>6.6094875000000011E-4</v>
      </c>
      <c r="P77" s="302">
        <f t="shared" si="1187"/>
        <v>0</v>
      </c>
      <c r="Q77" s="302">
        <f t="shared" si="1188"/>
        <v>0</v>
      </c>
      <c r="R77" s="302">
        <f t="shared" si="1189"/>
        <v>6.6094875000000011E-4</v>
      </c>
      <c r="S77" s="302">
        <f t="shared" si="1190"/>
        <v>0</v>
      </c>
      <c r="T77" s="216"/>
      <c r="U77" s="302">
        <f t="shared" si="1191"/>
        <v>0</v>
      </c>
      <c r="V77" s="302">
        <f t="shared" si="1192"/>
        <v>0</v>
      </c>
      <c r="W77" s="302">
        <f t="shared" si="1193"/>
        <v>0</v>
      </c>
      <c r="X77" s="302">
        <f t="shared" si="1194"/>
        <v>0</v>
      </c>
      <c r="Y77" s="302">
        <f t="shared" si="1195"/>
        <v>0</v>
      </c>
      <c r="Z77" s="302">
        <f t="shared" si="1196"/>
        <v>0</v>
      </c>
      <c r="AA77" s="305"/>
      <c r="AB77" s="302">
        <f t="shared" si="1197"/>
        <v>0</v>
      </c>
      <c r="AC77" s="302">
        <f t="shared" si="1198"/>
        <v>0</v>
      </c>
      <c r="AD77" s="302">
        <f t="shared" si="1199"/>
        <v>0</v>
      </c>
      <c r="AE77" s="302">
        <f t="shared" si="1200"/>
        <v>0</v>
      </c>
      <c r="AF77" s="302">
        <f t="shared" si="1201"/>
        <v>0</v>
      </c>
      <c r="AG77" s="245"/>
      <c r="AH77" s="302">
        <f t="shared" si="1202"/>
        <v>0</v>
      </c>
      <c r="AI77" s="302">
        <f t="shared" si="1203"/>
        <v>0</v>
      </c>
      <c r="AJ77" s="302">
        <f t="shared" si="1204"/>
        <v>0</v>
      </c>
      <c r="AK77" s="302">
        <f t="shared" si="1205"/>
        <v>0</v>
      </c>
      <c r="AL77" s="302">
        <f t="shared" si="1206"/>
        <v>0</v>
      </c>
      <c r="AM77" s="302">
        <f t="shared" si="1207"/>
        <v>0</v>
      </c>
      <c r="AN77" s="305"/>
      <c r="AO77" s="302">
        <f t="shared" si="1208"/>
        <v>0</v>
      </c>
      <c r="AP77" s="302">
        <f t="shared" si="1209"/>
        <v>0</v>
      </c>
      <c r="AQ77" s="302">
        <f t="shared" si="1210"/>
        <v>0</v>
      </c>
      <c r="AR77" s="302">
        <f t="shared" si="1211"/>
        <v>0</v>
      </c>
      <c r="AS77" s="302">
        <f t="shared" si="1212"/>
        <v>0</v>
      </c>
      <c r="AT77" s="230"/>
      <c r="AU77" s="675">
        <f t="shared" si="1213"/>
        <v>6.25E-2</v>
      </c>
      <c r="AV77" s="269"/>
      <c r="AW77" s="302">
        <f t="shared" ref="AW77:AW79" si="1262">$AW$75/$AU$75*AU77</f>
        <v>0.52221875000000006</v>
      </c>
      <c r="AX77" s="302">
        <f t="shared" si="1151"/>
        <v>0</v>
      </c>
      <c r="AY77" s="303">
        <f t="shared" si="1214"/>
        <v>0</v>
      </c>
      <c r="AZ77" s="304">
        <f t="shared" si="1215"/>
        <v>0.52221875000000006</v>
      </c>
      <c r="BA77" s="304">
        <f t="shared" ref="BA77:BA79" si="1263">IFERROR(IF(AND((BQ77+BS77)=BP77,AY77=0),$AW77,0),0)</f>
        <v>0.52221875000000006</v>
      </c>
      <c r="BB77" s="304">
        <f>IFERROR(IF(AND((BQ77+BS77+BT77)=BP77,AY77=0,BA77=0),$AW77,0),0)</f>
        <v>0</v>
      </c>
      <c r="BC77" s="304">
        <f>IFERROR(IF(AND((BQ77+BS77+BT77+BU77)=BP77,AY77=0,BA77=0,BB77=0),$AW77,0),0)</f>
        <v>0</v>
      </c>
      <c r="BD77" s="304">
        <f>IFERROR(IF(AND((BQ77+BS77+BT77+BU77+BV77)=BP77,AY77=0,BA77=0,BB77=0,BC77=0),$AW77,0),0)</f>
        <v>0</v>
      </c>
      <c r="BE77" s="305"/>
      <c r="BF77" s="304">
        <f t="shared" si="1216"/>
        <v>0</v>
      </c>
      <c r="BG77" s="304">
        <f>IFERROR(IF(AND((BQ77+BY77)=BP77,AY77=0),$AW77,0),0)</f>
        <v>0</v>
      </c>
      <c r="BH77" s="304">
        <f t="shared" si="1217"/>
        <v>0</v>
      </c>
      <c r="BI77" s="304">
        <f t="shared" si="1218"/>
        <v>0</v>
      </c>
      <c r="BJ77" s="304">
        <f>IFERROR(IF(AND((BQ77+BY77+CB77+BZ77+CA77)=BP77,AY77=0,BG77=0,BH77=0,BI77=0),$AW77,0),0)</f>
        <v>0</v>
      </c>
      <c r="BK77" s="216"/>
      <c r="BL77" s="334">
        <f t="shared" si="1219"/>
        <v>0</v>
      </c>
      <c r="BM77" s="334">
        <f t="shared" si="1220"/>
        <v>1</v>
      </c>
      <c r="BN77" s="331">
        <f t="shared" si="1221"/>
        <v>0</v>
      </c>
      <c r="BO77" s="275"/>
      <c r="BP77" s="436">
        <f>COUNTIF('AR | Drawing List'!$H:$H,$B77)</f>
        <v>36</v>
      </c>
      <c r="BQ77" s="437">
        <f>COUNTIFS('AR | Drawing List'!$H:$H,$B77,INDEX('AR | Drawing List'!$A:$AT,,MATCH('Design Fee'!BQ$8,'AR | Drawing List'!$A$1:$AT$1,0)),1)</f>
        <v>0</v>
      </c>
      <c r="BR77" s="437">
        <f>COUNTIFS('AR | Drawing List'!$H:$H,$B77,INDEX('AR | Drawing List'!$K:$AT,,MATCH('Design Fee'!BR$8,'AR | Drawing List'!$K$1:$AT$1,0)),1)</f>
        <v>36</v>
      </c>
      <c r="BS77" s="437">
        <f>COUNTIFS('AR | Drawing List'!$H:$H,$B77,INDEX('AR | Drawing List'!$K:$AT,,MATCH('Design Fee'!BS$8,'AR | Drawing List'!$K$1:$AT$1,0)),1)</f>
        <v>36</v>
      </c>
      <c r="BT77" s="437">
        <f>COUNTIFS('AR | Drawing List'!$H:$H,$B77,INDEX('AR | Drawing List'!$K:$AT,,MATCH('Design Fee'!BT$8,'AR | Drawing List'!$K$1:$AT$1,0)),1)</f>
        <v>0</v>
      </c>
      <c r="BU77" s="437">
        <f>COUNTIFS('AR | Drawing List'!$H:$H,$B77,INDEX('AR | Drawing List'!$K:$AT,,MATCH('Design Fee'!BU$8,'AR | Drawing List'!$K$1:$AT$1,0)),1)</f>
        <v>0</v>
      </c>
      <c r="BV77" s="437">
        <f>COUNTIFS('AR | Drawing List'!$H:$H,$B77,INDEX('AR | Drawing List'!$K:$AT,,MATCH('Design Fee'!BV$8,'AR | Drawing List'!$K$1:$AT$1,0)),1)</f>
        <v>0</v>
      </c>
      <c r="BW77" s="245"/>
      <c r="BX77" s="437">
        <f>COUNTIFS('AR | Drawing List'!$H:$H,$B77,INDEX('AR | Drawing List'!$K:$AT,,MATCH('Design Fee'!BX$8,'AR | Drawing List'!$K$1:$AT$1,0)),1)</f>
        <v>0</v>
      </c>
      <c r="BY77" s="437">
        <f>COUNTIFS('AR | Drawing List'!$H:$H,$B77,INDEX('AR | Drawing List'!$K:$AT,,MATCH('Design Fee'!BY$8,'AR | Drawing List'!$K$1:$AT$1,0)),1)</f>
        <v>0</v>
      </c>
      <c r="BZ77" s="437">
        <f>COUNTIFS('AR | Drawing List'!$H:$H,$B77,INDEX('AR | Drawing List'!$K:$AT,,MATCH('Design Fee'!BZ$8,'AR | Drawing List'!$K$1:$AT$1,0)),1)</f>
        <v>0</v>
      </c>
      <c r="CA77" s="437">
        <f>COUNTIFS('AR | Drawing List'!$H:$H,$B77,INDEX('AR | Drawing List'!$K:$AT,,MATCH('Design Fee'!CA$8,'AR | Drawing List'!$K$1:$AT$1,0)),1)</f>
        <v>0</v>
      </c>
      <c r="CB77" s="437">
        <f>COUNTIFS('AR | Drawing List'!$H:$H,$B77,INDEX('AR | Drawing List'!$K:$AT,,MATCH('Design Fee'!CB$8,'AR | Drawing List'!$K$1:$AT$1,0)),1)</f>
        <v>0</v>
      </c>
      <c r="CC77" s="254"/>
      <c r="CD77" s="365"/>
      <c r="CE77" s="366">
        <f t="shared" si="1222"/>
        <v>0</v>
      </c>
      <c r="CF77" s="366">
        <f t="shared" ref="CF77:CF79" si="1264">IFERROR(IF(AND((CV77+CX77)=CU77,CD77=0),$AW77,0),0)</f>
        <v>0</v>
      </c>
      <c r="CG77" s="366">
        <f>IFERROR(IF(AND((CV77+CX77+CY77)=CU77,CD77=0,CF77=0),$AW77,0),0)</f>
        <v>0</v>
      </c>
      <c r="CH77" s="366">
        <f>IFERROR(IF(AND((CV77+CX77+CY77+CZ77)=CU77,CD77=0,CF77=0,CG77=0),$AW77,0),0)</f>
        <v>0</v>
      </c>
      <c r="CI77" s="366">
        <f>IFERROR(IF(AND((CV77+CX77+CY77+CZ77+DA77)=CU77,CD77=0,CF77=0,CG77=0,CH77=0),$AW77,0),0)</f>
        <v>0</v>
      </c>
      <c r="CJ77" s="291"/>
      <c r="CK77" s="366">
        <f>IFERROR(IF(AND((CQ77+CS77)=100%,CQ77&lt;1),$AW77,0),0)</f>
        <v>0</v>
      </c>
      <c r="CL77" s="366">
        <f>IFERROR(IF(AND((CV77+DD77)=CU77,CD77=0),$AW77,0),0)</f>
        <v>0</v>
      </c>
      <c r="CM77" s="366">
        <f t="shared" si="1223"/>
        <v>0</v>
      </c>
      <c r="CN77" s="366">
        <f t="shared" si="1224"/>
        <v>0</v>
      </c>
      <c r="CO77" s="366">
        <f>IFERROR(IF(AND((CV77+DD77+DG77+DE77+DF77)=CU77,CD77=0,CL77=0,CM77=0,CN77=0),$AW77,0),0)</f>
        <v>0</v>
      </c>
      <c r="CP77" s="230"/>
      <c r="CQ77" s="334">
        <f t="shared" si="1225"/>
        <v>0</v>
      </c>
      <c r="CR77" s="334">
        <f t="shared" si="1226"/>
        <v>0</v>
      </c>
      <c r="CS77" s="334">
        <f>IFERROR(#REF!/CU77,0)</f>
        <v>0</v>
      </c>
      <c r="CT77" s="275"/>
      <c r="CU77" s="436">
        <f>COUNTIF('AR | Drawing List'!$H:$H,$B77)</f>
        <v>36</v>
      </c>
      <c r="CV77" s="437">
        <f>COUNTIFS('AR | Drawing List'!$H:$H,$B77,INDEX('AR | Drawing List'!$A:$AT,,MATCH('Design Fee'!CV$8,'AR | Drawing List'!$A$1:$AT$1,0)),"&gt;="&amp;"1")</f>
        <v>0</v>
      </c>
      <c r="CW77" s="437">
        <f>COUNTIFS('AR | Drawing List'!$H:$H,$B77,INDEX('AR | Drawing List'!$K:$AT,,MATCH('Design Fee'!CW$8,'AR | Drawing List'!$K$1:$AT$1,0)),1)</f>
        <v>0</v>
      </c>
      <c r="CX77" s="437">
        <f>COUNTIFS('AR | Drawing List'!$H:$H,$B77,INDEX('AR | Drawing List'!$K:$AT,,MATCH('Design Fee'!CX$8,'AR | Drawing List'!$K$1:$AT$1,0)),1)</f>
        <v>0</v>
      </c>
      <c r="CY77" s="437">
        <f>COUNTIFS('AR | Drawing List'!$H:$H,$B77,INDEX('AR | Drawing List'!$K:$AT,,MATCH('Design Fee'!CY$8,'AR | Drawing List'!$K$1:$AT$1,0)),1)</f>
        <v>0</v>
      </c>
      <c r="CZ77" s="437">
        <f>COUNTIFS('AR | Drawing List'!$H:$H,$B77,INDEX('AR | Drawing List'!$K:$AT,,MATCH('Design Fee'!CZ$8,'AR | Drawing List'!$K$1:$AT$1,0)),1)</f>
        <v>0</v>
      </c>
      <c r="DA77" s="437">
        <f>COUNTIFS('AR | Drawing List'!$H:$H,$B77,INDEX('AR | Drawing List'!$K:$AT,,MATCH('Design Fee'!DA$8,'AR | Drawing List'!$K$1:$AT$1,0)),1)</f>
        <v>0</v>
      </c>
      <c r="DB77" s="245"/>
      <c r="DC77" s="437">
        <f>COUNTIFS('AR | Drawing List'!$H:$H,$B77,INDEX('AR | Drawing List'!$K:$AT,,MATCH('Design Fee'!DC$8,'AR | Drawing List'!$K$1:$AT$1,0)),1)</f>
        <v>0</v>
      </c>
      <c r="DD77" s="437">
        <f>COUNTIFS('AR | Drawing List'!$H:$H,$B77,INDEX('AR | Drawing List'!$K:$AT,,MATCH('Design Fee'!DD$8,'AR | Drawing List'!$K$1:$AT$1,0)),1)</f>
        <v>0</v>
      </c>
      <c r="DE77" s="437">
        <f>COUNTIFS('AR | Drawing List'!$H:$H,$B77,INDEX('AR | Drawing List'!$K:$AT,,MATCH('Design Fee'!DE$8,'AR | Drawing List'!$K$1:$AT$1,0)),1)</f>
        <v>0</v>
      </c>
      <c r="DF77" s="437">
        <f>COUNTIFS('AR | Drawing List'!$H:$H,$B77,INDEX('AR | Drawing List'!$K:$AT,,MATCH('Design Fee'!DF$8,'AR | Drawing List'!$K$1:$AT$1,0)),1)</f>
        <v>0</v>
      </c>
      <c r="DG77" s="437">
        <f>COUNTIFS('AR | Drawing List'!$H:$H,$B77,INDEX('AR | Drawing List'!$K:$AT,,MATCH('Design Fee'!DG$8,'AR | Drawing List'!$K$1:$AT$1,0)),1)</f>
        <v>0</v>
      </c>
      <c r="DH77" s="245"/>
      <c r="DI77" s="365"/>
      <c r="DJ77" s="366">
        <f t="shared" si="1227"/>
        <v>0</v>
      </c>
      <c r="DK77" s="366">
        <f t="shared" ref="DK77:DK79" si="1265">IFERROR(IF(AND((EA77+EC77)=DZ77,DI77=0),$AW77,0),0)</f>
        <v>0</v>
      </c>
      <c r="DL77" s="366">
        <f>IFERROR(IF(AND((EA77+EC77+ED77)=DZ77,DI77=0,DK77=0),$AW77,0),0)</f>
        <v>0</v>
      </c>
      <c r="DM77" s="366">
        <f>IFERROR(IF(AND((EA77+EC77+ED77+EE77)=DZ77,DI77=0,DK77=0,DL77=0),$AW77,0),0)</f>
        <v>0</v>
      </c>
      <c r="DN77" s="366">
        <f>IFERROR(IF(AND((EA77+EC77+ED77+EE77+EF77)=DZ77,DI77=0,DK77=0,DL77=0,DM77=0),$AW77,0),0)</f>
        <v>0</v>
      </c>
      <c r="DO77" s="291"/>
      <c r="DP77" s="366">
        <f>IFERROR(IF(AND((DV77+DX77)=100%,DV77&lt;1),$AW77,0),0)</f>
        <v>0</v>
      </c>
      <c r="DQ77" s="366">
        <f>IFERROR(IF(AND((EA77+EI77)=DZ77,DI77=0),$AW77,0),0)</f>
        <v>0</v>
      </c>
      <c r="DR77" s="366">
        <f t="shared" si="1228"/>
        <v>0</v>
      </c>
      <c r="DS77" s="366">
        <f t="shared" si="1229"/>
        <v>0</v>
      </c>
      <c r="DT77" s="366">
        <f>IFERROR(IF(AND((EA77+EI77+EL77+EJ77+EK77)=DZ77,DI77=0,DQ77=0,DR77=0,DS77=0),$AW77,0),0)</f>
        <v>0</v>
      </c>
      <c r="DU77" s="230"/>
      <c r="DV77" s="334">
        <f t="shared" si="1230"/>
        <v>0</v>
      </c>
      <c r="DW77" s="334">
        <f t="shared" si="1231"/>
        <v>0</v>
      </c>
      <c r="DX77" s="334">
        <f>IFERROR(#REF!/DZ77,0)</f>
        <v>0</v>
      </c>
      <c r="DY77" s="275"/>
      <c r="DZ77" s="436">
        <f>COUNTIF('AR | Drawing List'!$H:$H,$B77)</f>
        <v>36</v>
      </c>
      <c r="EA77" s="437">
        <f>COUNTIFS('AR | Drawing List'!$H:$H,$B77,INDEX('AR | Drawing List'!$A:$AT,,MATCH('Design Fee'!EA$8,'AR | Drawing List'!$A$1:$AT$1,0)),"&gt;="&amp;"1")</f>
        <v>0</v>
      </c>
      <c r="EB77" s="437">
        <f>COUNTIFS('AR | Drawing List'!$H:$H,$B77,INDEX('AR | Drawing List'!$K:$AT,,MATCH('Design Fee'!EB$8,'AR | Drawing List'!$K$1:$AT$1,0)),1)</f>
        <v>0</v>
      </c>
      <c r="EC77" s="437">
        <f>COUNTIFS('AR | Drawing List'!$H:$H,$B77,INDEX('AR | Drawing List'!$K:$AT,,MATCH('Design Fee'!EC$8,'AR | Drawing List'!$K$1:$AT$1,0)),1)</f>
        <v>0</v>
      </c>
      <c r="ED77" s="437">
        <f>COUNTIFS('AR | Drawing List'!$H:$H,$B77,INDEX('AR | Drawing List'!$K:$AT,,MATCH('Design Fee'!ED$8,'AR | Drawing List'!$K$1:$AT$1,0)),1)</f>
        <v>0</v>
      </c>
      <c r="EE77" s="437">
        <f>COUNTIFS('AR | Drawing List'!$H:$H,$B77,INDEX('AR | Drawing List'!$K:$AT,,MATCH('Design Fee'!EE$8,'AR | Drawing List'!$K$1:$AT$1,0)),1)</f>
        <v>0</v>
      </c>
      <c r="EF77" s="437">
        <f>COUNTIFS('AR | Drawing List'!$H:$H,$B77,INDEX('AR | Drawing List'!$K:$AT,,MATCH('Design Fee'!EF$8,'AR | Drawing List'!$K$1:$AT$1,0)),1)</f>
        <v>0</v>
      </c>
      <c r="EG77" s="245"/>
      <c r="EH77" s="437">
        <f>COUNTIFS('AR | Drawing List'!$H:$H,$B77,INDEX('AR | Drawing List'!$K:$AT,,MATCH('Design Fee'!EH$8,'AR | Drawing List'!$K$1:$AT$1,0)),1)</f>
        <v>0</v>
      </c>
      <c r="EI77" s="437">
        <f>COUNTIFS('AR | Drawing List'!$H:$H,$B77,INDEX('AR | Drawing List'!$K:$AT,,MATCH('Design Fee'!EI$8,'AR | Drawing List'!$K$1:$AT$1,0)),1)</f>
        <v>0</v>
      </c>
      <c r="EJ77" s="437">
        <f>COUNTIFS('AR | Drawing List'!$H:$H,$B77,INDEX('AR | Drawing List'!$K:$AT,,MATCH('Design Fee'!EJ$8,'AR | Drawing List'!$K$1:$AT$1,0)),1)</f>
        <v>0</v>
      </c>
      <c r="EK77" s="437">
        <f>COUNTIFS('AR | Drawing List'!$H:$H,$B77,INDEX('AR | Drawing List'!$K:$AT,,MATCH('Design Fee'!EK$8,'AR | Drawing List'!$K$1:$AT$1,0)),1)</f>
        <v>0</v>
      </c>
      <c r="EL77" s="437">
        <f>COUNTIFS('AR | Drawing List'!$H:$H,$B77,INDEX('AR | Drawing List'!$K:$AT,,MATCH('Design Fee'!EL$8,'AR | Drawing List'!$K$1:$AT$1,0)),1)</f>
        <v>0</v>
      </c>
      <c r="EM77" s="245"/>
      <c r="EN77" s="245"/>
      <c r="EO77" s="311">
        <v>0</v>
      </c>
      <c r="EP77" s="269"/>
      <c r="EQ77" s="302"/>
      <c r="ER77" s="302">
        <f t="shared" si="1158"/>
        <v>0</v>
      </c>
      <c r="ES77" s="303">
        <f>IFERROR(IF(FF77=100%,$EQ77,0),0)</f>
        <v>0</v>
      </c>
      <c r="ET77" s="304">
        <f>IFERROR(IF(AND((FF77+FG77)=100%,FF77&lt;1),$EQ77,0),0)</f>
        <v>0</v>
      </c>
      <c r="EU77" s="304">
        <f>IFERROR(IF(AND((FK77+FM77)=FJ77,ES77=0),$EQ77,0),0)</f>
        <v>0</v>
      </c>
      <c r="EV77" s="304">
        <f>IFERROR(IF(AND((FK77+FM77+FN77)=FJ77,ES77=0,EU77=0),$EQ77,0),0)</f>
        <v>0</v>
      </c>
      <c r="EW77" s="304">
        <f>IFERROR(IF(AND((FK77+FM77+FN77+FO77)=FJ77,ES77=0,EU77=0,EV77=0),$EQ77,0),0)</f>
        <v>0</v>
      </c>
      <c r="EX77" s="304">
        <f>IFERROR(IF(AND((FK77+FM77+FN77+FO77+FP77)=FJ77,ES77=0,EU77=0,EV77=0,EW77=0),$EQ77,0),0)</f>
        <v>0</v>
      </c>
      <c r="EY77" s="305"/>
      <c r="EZ77" s="304">
        <f>IFERROR(IF(AND((FF77+FH77)=100%,FF77&lt;1),$EQ77,0),0)</f>
        <v>0</v>
      </c>
      <c r="FA77" s="304">
        <f>IFERROR(IF(AND((FK77+FS77)=FJ77,ES77=0),$EQ77,0),0)</f>
        <v>0</v>
      </c>
      <c r="FB77" s="304">
        <f t="shared" si="1232"/>
        <v>0</v>
      </c>
      <c r="FC77" s="304">
        <f>IFERROR(IF(AND((FK77+FS77+FT77+FU77)=FJ77,ES77=0,FA77=0,FB77=0),$EQ77,0),0)</f>
        <v>0</v>
      </c>
      <c r="FD77" s="304">
        <f>IFERROR(IF(AND((FK77+FS77+FV77+FT77+FU77)=FJ77,ES77=0,FA77=0,FB77=0,FC77=0),$EQ77,0),0)</f>
        <v>0</v>
      </c>
      <c r="FE77" s="216"/>
      <c r="FF77" s="334">
        <f t="shared" si="1233"/>
        <v>0</v>
      </c>
      <c r="FG77" s="334">
        <f t="shared" si="1234"/>
        <v>0</v>
      </c>
      <c r="FH77" s="334">
        <f>IFERROR(#REF!/FJ77,0)</f>
        <v>0</v>
      </c>
      <c r="FJ77" s="363">
        <f>COUNTIF('ST | Drawing List'!$H:$H,$B77)</f>
        <v>0</v>
      </c>
      <c r="FK77" s="238">
        <f>COUNTIFS('ST | Drawing List'!$H:$H,$B77,INDEX('ST | Drawing List'!$A:$AT,,MATCH('[13]Design Fee'!FK$8,'ST | Drawing List'!$A$1:$AT$1,0)),1)</f>
        <v>0</v>
      </c>
      <c r="FL77" s="238">
        <f>COUNTIFS('ST | Drawing List'!$H:$H,$B77,INDEX('ST | Drawing List'!$K:$AT,,MATCH('[13]Design Fee'!FL$8,'ST | Drawing List'!$K$1:$AT$1,0)),1)</f>
        <v>0</v>
      </c>
      <c r="FM77" s="238">
        <f>COUNTIFS('ST | Drawing List'!$H:$H,$B77,INDEX('ST | Drawing List'!$K:$AT,,MATCH('[13]Design Fee'!FM$8,'ST | Drawing List'!$K$1:$AT$1,0)),1)</f>
        <v>0</v>
      </c>
      <c r="FN77" s="238">
        <f>COUNTIFS('ST | Drawing List'!$H:$H,$B77,INDEX('ST | Drawing List'!$K:$AT,,MATCH('[13]Design Fee'!FN$8,'ST | Drawing List'!$K$1:$AT$1,0)),1)</f>
        <v>0</v>
      </c>
      <c r="FO77" s="238">
        <f>COUNTIFS('ST | Drawing List'!$H:$H,$B77,INDEX('ST | Drawing List'!$K:$AT,,MATCH('[13]Design Fee'!FO$8,'ST | Drawing List'!$K$1:$AT$1,0)),1)</f>
        <v>0</v>
      </c>
      <c r="FP77" s="238">
        <f>COUNTIFS('ST | Drawing List'!$H:$H,$B77,INDEX('ST | Drawing List'!$K:$AT,,MATCH('[13]Design Fee'!FP$8,'ST | Drawing List'!$K$1:$AT$1,0)),1)</f>
        <v>0</v>
      </c>
      <c r="FQ77" s="245"/>
      <c r="FR77" s="238">
        <f>COUNTIFS('ST | Drawing List'!$H:$H,$B77,INDEX('ST | Drawing List'!$K:$AT,,MATCH('[13]Design Fee'!FR$8,'ST | Drawing List'!$K$1:$AT$1,0)),1)</f>
        <v>0</v>
      </c>
      <c r="FS77" s="238">
        <f>COUNTIFS('ST | Drawing List'!$H:$H,$B77,INDEX('ST | Drawing List'!$K:$AT,,MATCH('[13]Design Fee'!FS$8,'ST | Drawing List'!$K$1:$AT$1,0)),1)</f>
        <v>0</v>
      </c>
      <c r="FT77" s="238">
        <f>COUNTIFS('ST | Drawing List'!$H:$H,$B77,INDEX('ST | Drawing List'!$K:$AT,,MATCH('[13]Design Fee'!FT$8,'ST | Drawing List'!$K$1:$AT$1,0)),1)</f>
        <v>0</v>
      </c>
      <c r="FU77" s="238">
        <f>COUNTIFS('ST | Drawing List'!$H:$H,$B77,INDEX('ST | Drawing List'!$K:$AT,,MATCH('[13]Design Fee'!FU$8,'ST | Drawing List'!$K$1:$AT$1,0)),1)</f>
        <v>0</v>
      </c>
      <c r="FV77" s="238">
        <f>COUNTIFS('ST | Drawing List'!$H:$H,$B77,INDEX('ST | Drawing List'!$K:$AT,,MATCH('[13]Design Fee'!FV$8,'ST | Drawing List'!$K$1:$AT$1,0)),1)</f>
        <v>0</v>
      </c>
      <c r="FW77" s="254"/>
      <c r="FX77" s="365"/>
      <c r="FY77" s="366">
        <f>IFERROR(IF(AND((GK77+GL77)=100%,GK77&lt;1),$EQ77,0),0)</f>
        <v>0</v>
      </c>
      <c r="FZ77" s="366">
        <f>IFERROR(IF(AND((GP77+GR77)=GO77,FX77=0),$EQ77,0),0)</f>
        <v>0</v>
      </c>
      <c r="GA77" s="366">
        <f>IFERROR(IF(AND((GP77+GR77+GS77)=GO77,FX77=0,FZ77=0),$EQ77,0),0)</f>
        <v>0</v>
      </c>
      <c r="GB77" s="366">
        <f>IFERROR(IF(AND((GP77+GR77+GS77+GT77)=GO77,FX77=0,FZ77=0,GA77=0),$EQ77,0),0)</f>
        <v>0</v>
      </c>
      <c r="GC77" s="366">
        <f>IFERROR(IF(AND((GP77+GR77+GS77+GT77+GU77)=GO77,FX77=0,FZ77=0,GA77=0,GB77=0),$EQ77,0),0)</f>
        <v>0</v>
      </c>
      <c r="GD77" s="291"/>
      <c r="GE77" s="366">
        <f>IFERROR(IF(AND((GK77+GM77)=100%,GK77&lt;1),$EQ77,0),0)</f>
        <v>0</v>
      </c>
      <c r="GF77" s="366">
        <f>IFERROR(IF(AND((GP77+GX77)=GO77,FX77=0),$EQ77,0),0)</f>
        <v>0</v>
      </c>
      <c r="GG77" s="366">
        <f t="shared" si="1235"/>
        <v>0</v>
      </c>
      <c r="GH77" s="366">
        <f>IFERROR(IF(AND((GP77+GX77+GY77+GZ77)=GO77,FX77=0,GF77=0,GG77=0),$EQ77,0),0)</f>
        <v>0</v>
      </c>
      <c r="GI77" s="366">
        <f>IFERROR(IF(AND((GP77+GX77+HA77+GY77+GZ77)=GO77,FX77=0,GF77=0,GG77=0,GH77=0),$EQ77,0),0)</f>
        <v>0</v>
      </c>
      <c r="GJ77" s="230"/>
      <c r="GK77" s="373">
        <f t="shared" si="1236"/>
        <v>0</v>
      </c>
      <c r="GL77" s="373">
        <f t="shared" si="1237"/>
        <v>0</v>
      </c>
      <c r="GM77" s="373">
        <f>IFERROR(#REF!/GO77,0)</f>
        <v>0</v>
      </c>
      <c r="GN77" s="275"/>
      <c r="GO77" s="363">
        <f>COUNTIF('ST | Drawing List'!$H:$H,$B77)</f>
        <v>0</v>
      </c>
      <c r="GP77" s="238">
        <f>COUNTIFS('ST | Drawing List'!$H:$H,$B77,INDEX('ST | Drawing List'!$A:$AT,,MATCH('[13]Design Fee'!GP$8,'ST | Drawing List'!$A$1:$AT$1,0)),1)</f>
        <v>0</v>
      </c>
      <c r="GQ77" s="238">
        <f>COUNTIFS('ST | Drawing List'!$H:$H,$B77,INDEX('ST | Drawing List'!$K:$AT,,MATCH('[13]Design Fee'!GQ$8,'ST | Drawing List'!$K$1:$AT$1,0)),1)</f>
        <v>0</v>
      </c>
      <c r="GR77" s="238">
        <f>COUNTIFS('ST | Drawing List'!$H:$H,$B77,INDEX('ST | Drawing List'!$K:$AT,,MATCH('[13]Design Fee'!GR$8,'ST | Drawing List'!$K$1:$AT$1,0)),1)</f>
        <v>0</v>
      </c>
      <c r="GS77" s="238">
        <f>COUNTIFS('ST | Drawing List'!$H:$H,$B77,INDEX('ST | Drawing List'!$K:$AT,,MATCH('[13]Design Fee'!GS$8,'ST | Drawing List'!$K$1:$AT$1,0)),1)</f>
        <v>0</v>
      </c>
      <c r="GT77" s="238">
        <f>COUNTIFS('ST | Drawing List'!$H:$H,$B77,INDEX('ST | Drawing List'!$K:$AT,,MATCH('[13]Design Fee'!GT$8,'ST | Drawing List'!$K$1:$AT$1,0)),1)</f>
        <v>0</v>
      </c>
      <c r="GU77" s="238">
        <f>COUNTIFS('ST | Drawing List'!$H:$H,$B77,INDEX('ST | Drawing List'!$K:$AT,,MATCH('[13]Design Fee'!GU$8,'ST | Drawing List'!$K$1:$AT$1,0)),1)</f>
        <v>0</v>
      </c>
      <c r="GV77" s="245"/>
      <c r="GW77" s="238">
        <f>COUNTIFS('ST | Drawing List'!$H:$H,$B77,INDEX('ST | Drawing List'!$K:$AT,,MATCH('[13]Design Fee'!GW$8,'ST | Drawing List'!$K$1:$AT$1,0)),1)</f>
        <v>0</v>
      </c>
      <c r="GX77" s="238">
        <f>COUNTIFS('ST | Drawing List'!$H:$H,$B77,INDEX('ST | Drawing List'!$K:$AT,,MATCH('[13]Design Fee'!GX$8,'ST | Drawing List'!$K$1:$AT$1,0)),1)</f>
        <v>0</v>
      </c>
      <c r="GY77" s="238">
        <f>COUNTIFS('ST | Drawing List'!$H:$H,$B77,INDEX('ST | Drawing List'!$K:$AT,,MATCH('[13]Design Fee'!GY$8,'ST | Drawing List'!$K$1:$AT$1,0)),1)</f>
        <v>0</v>
      </c>
      <c r="GZ77" s="238">
        <f>COUNTIFS('ST | Drawing List'!$H:$H,$B77,INDEX('ST | Drawing List'!$K:$AT,,MATCH('[13]Design Fee'!GZ$8,'ST | Drawing List'!$K$1:$AT$1,0)),1)</f>
        <v>0</v>
      </c>
      <c r="HA77" s="238">
        <f>COUNTIFS('ST | Drawing List'!$H:$H,$B77,INDEX('ST | Drawing List'!$K:$AT,,MATCH('[13]Design Fee'!HA$8,'ST | Drawing List'!$K$1:$AT$1,0)),1)</f>
        <v>0</v>
      </c>
      <c r="HB77" s="245"/>
      <c r="HC77" s="365"/>
      <c r="HD77" s="366">
        <f>IFERROR(IF(AND((HP77+HQ77)=100%,HP77&lt;1),$EQ77,0),0)</f>
        <v>0</v>
      </c>
      <c r="HE77" s="366">
        <f>IFERROR(IF(AND((HU77+HW77)=HT77,HC77=0),$EQ77,0),0)</f>
        <v>0</v>
      </c>
      <c r="HF77" s="366">
        <f>IFERROR(IF(AND((HU77+HW77+HX77)=HT77,HC77=0,HE77=0),$EQ77,0),0)</f>
        <v>0</v>
      </c>
      <c r="HG77" s="366">
        <f>IFERROR(IF(AND((HU77+HW77+HX77+HY77)=HT77,HC77=0,HE77=0,HF77=0),$EQ77,0),0)</f>
        <v>0</v>
      </c>
      <c r="HH77" s="366">
        <f>IFERROR(IF(AND((HU77+HW77+HX77+HY77+HZ77)=HT77,HC77=0,HE77=0,HF77=0,HG77=0),$EQ77,0),0)</f>
        <v>0</v>
      </c>
      <c r="HI77" s="291"/>
      <c r="HJ77" s="366">
        <f>IFERROR(IF(AND((HP77+HR77)=100%,HP77&lt;1),$EQ77,0),0)</f>
        <v>0</v>
      </c>
      <c r="HK77" s="366">
        <f>IFERROR(IF(AND((HU77+IC77)=HT77,HC77=0),$EQ77,0),0)</f>
        <v>0</v>
      </c>
      <c r="HL77" s="366">
        <f t="shared" si="1238"/>
        <v>0</v>
      </c>
      <c r="HM77" s="366">
        <f>IFERROR(IF(AND((HU77+IC77+ID77+IE77)=HT77,HC77=0,HK77=0,HL77=0),$EQ77,0),0)</f>
        <v>0</v>
      </c>
      <c r="HN77" s="366">
        <f>IFERROR(IF(AND((HU77+IC77+IF77+ID77+IE77)=HT77,HC77=0,HK77=0,HL77=0,HM77=0),$EQ77,0),0)</f>
        <v>0</v>
      </c>
      <c r="HO77" s="230"/>
      <c r="HP77" s="373">
        <f t="shared" si="1239"/>
        <v>0</v>
      </c>
      <c r="HQ77" s="373">
        <f t="shared" si="1240"/>
        <v>0</v>
      </c>
      <c r="HR77" s="373">
        <f>IFERROR(#REF!/HT77,0)</f>
        <v>0</v>
      </c>
      <c r="HS77" s="275"/>
      <c r="HT77" s="363">
        <f>COUNTIF('ST | Drawing List'!$H:$H,$B77)</f>
        <v>0</v>
      </c>
      <c r="HU77" s="238">
        <f>COUNTIFS('ST | Drawing List'!$H:$H,$B77,INDEX('ST | Drawing List'!$A:$AT,,MATCH('[13]Design Fee'!HU$8,'ST | Drawing List'!$A$1:$AT$1,0)),1)</f>
        <v>0</v>
      </c>
      <c r="HV77" s="238">
        <f>COUNTIFS('ST | Drawing List'!$H:$H,$B77,INDEX('ST | Drawing List'!$K:$AT,,MATCH('[13]Design Fee'!HV$8,'ST | Drawing List'!$K$1:$AT$1,0)),1)</f>
        <v>0</v>
      </c>
      <c r="HW77" s="238">
        <f>COUNTIFS('ST | Drawing List'!$H:$H,$B77,INDEX('ST | Drawing List'!$K:$AT,,MATCH('[13]Design Fee'!HW$8,'ST | Drawing List'!$K$1:$AT$1,0)),1)</f>
        <v>0</v>
      </c>
      <c r="HX77" s="238">
        <f>COUNTIFS('ST | Drawing List'!$H:$H,$B77,INDEX('ST | Drawing List'!$K:$AT,,MATCH('[13]Design Fee'!HX$8,'ST | Drawing List'!$K$1:$AT$1,0)),1)</f>
        <v>0</v>
      </c>
      <c r="HY77" s="238">
        <f>COUNTIFS('ST | Drawing List'!$H:$H,$B77,INDEX('ST | Drawing List'!$K:$AT,,MATCH('[13]Design Fee'!HY$8,'ST | Drawing List'!$K$1:$AT$1,0)),1)</f>
        <v>0</v>
      </c>
      <c r="HZ77" s="238">
        <f>COUNTIFS('ST | Drawing List'!$H:$H,$B77,INDEX('ST | Drawing List'!$K:$AT,,MATCH('[13]Design Fee'!HZ$8,'ST | Drawing List'!$K$1:$AT$1,0)),1)</f>
        <v>0</v>
      </c>
      <c r="IA77" s="245"/>
      <c r="IB77" s="238">
        <f>COUNTIFS('ST | Drawing List'!$H:$H,$B77,INDEX('ST | Drawing List'!$K:$AT,,MATCH('[13]Design Fee'!IB$8,'ST | Drawing List'!$K$1:$AT$1,0)),1)</f>
        <v>0</v>
      </c>
      <c r="IC77" s="238">
        <f>COUNTIFS('ST | Drawing List'!$H:$H,$B77,INDEX('ST | Drawing List'!$K:$AT,,MATCH('[13]Design Fee'!IC$8,'ST | Drawing List'!$K$1:$AT$1,0)),1)</f>
        <v>0</v>
      </c>
      <c r="ID77" s="238">
        <f>COUNTIFS('ST | Drawing List'!$H:$H,$B77,INDEX('ST | Drawing List'!$K:$AT,,MATCH('[13]Design Fee'!ID$8,'ST | Drawing List'!$K$1:$AT$1,0)),1)</f>
        <v>0</v>
      </c>
      <c r="IE77" s="238">
        <f>COUNTIFS('ST | Drawing List'!$H:$H,$B77,INDEX('ST | Drawing List'!$K:$AT,,MATCH('[13]Design Fee'!IE$8,'ST | Drawing List'!$K$1:$AT$1,0)),1)</f>
        <v>0</v>
      </c>
      <c r="IF77" s="238">
        <f>COUNTIFS('ST | Drawing List'!$H:$H,$B77,INDEX('ST | Drawing List'!$K:$AT,,MATCH('[13]Design Fee'!IF$8,'ST | Drawing List'!$K$1:$AT$1,0)),1)</f>
        <v>0</v>
      </c>
      <c r="IG77" s="245"/>
      <c r="IH77" s="245"/>
      <c r="II77" s="675">
        <f t="shared" si="1241"/>
        <v>8.1250000000000003E-2</v>
      </c>
      <c r="IJ77" s="269"/>
      <c r="IK77" s="302">
        <f t="shared" ref="IK77:IK79" si="1266">$IK$75/$II$75*II77</f>
        <v>5.7014883215758663E-2</v>
      </c>
      <c r="IL77" s="302">
        <f t="shared" si="1165"/>
        <v>0</v>
      </c>
      <c r="IM77" s="303">
        <f>IFERROR(IF(IZ77=100%,$IK77,0),0)</f>
        <v>0</v>
      </c>
      <c r="IN77" s="304">
        <f>IFERROR(IF(AND((IZ77+JA77)=100%,IZ77&lt;1),$IK77,0),0)</f>
        <v>5.7014883215758663E-2</v>
      </c>
      <c r="IO77" s="304">
        <f>IFERROR(IF(AND((JE77+JG77)=JD77,IM77=0),$IK77,0),0)</f>
        <v>0</v>
      </c>
      <c r="IP77" s="304">
        <f>IFERROR(IF(AND((JE77+JG77+JH77)=JD77,IM77=0,IO77=0),$IK77,0),0)</f>
        <v>0</v>
      </c>
      <c r="IQ77" s="304">
        <f>IFERROR(IF(AND((JE77+JG77+JH77+JI77)=JD77,IM77=0,IO77=0,IP77=0),$IK77,0),0)</f>
        <v>5.7014883215758663E-2</v>
      </c>
      <c r="IR77" s="304">
        <f>IFERROR(IF(AND((JE77+JG77+JH77+JI77+JJ77)=JD77,IM77=0,IO77=0,IP77=0,IQ77=0),$IK77,0),0)</f>
        <v>0</v>
      </c>
      <c r="IS77" s="305"/>
      <c r="IT77" s="304">
        <f>IFERROR(IF(AND((IZ77+JB77)=100%,IZ77&lt;1),$IK77,0),0)</f>
        <v>0</v>
      </c>
      <c r="IU77" s="304">
        <f>IFERROR(IF(AND((JE77+JM77)=JD77,IM77=0),$IK77,0),0)</f>
        <v>0</v>
      </c>
      <c r="IV77" s="304">
        <f t="shared" si="1242"/>
        <v>0</v>
      </c>
      <c r="IW77" s="304">
        <f>IFERROR(IF(AND((JE77+JM77+JN77+JO77)=JD77,IM77=0,IU77=0,IV77=0),$IK77,0),0)</f>
        <v>0</v>
      </c>
      <c r="IX77" s="304">
        <f>IFERROR(IF(AND((JE77+JM77+JP77+JN77+JO77)=JD77,IM77=0,IU77=0,IV77=0,IW77=0),$IK77,0),0)</f>
        <v>0</v>
      </c>
      <c r="IY77" s="230"/>
      <c r="IZ77" s="373">
        <f t="shared" si="1243"/>
        <v>0</v>
      </c>
      <c r="JA77" s="373">
        <f t="shared" si="1244"/>
        <v>1</v>
      </c>
      <c r="JB77" s="367">
        <f t="shared" si="1245"/>
        <v>0</v>
      </c>
      <c r="JC77" s="275"/>
      <c r="JD77" s="363">
        <f>COUNTIF('MEP | Drawing List'!$H:$H,$B77)</f>
        <v>25</v>
      </c>
      <c r="JE77" s="238">
        <f>COUNTIFS('MEP | Drawing List'!$H:$H,$B77,INDEX('MEP | Drawing List'!$A:$AU,,MATCH('[13]Design Fee'!JE$8,'MEP | Drawing List'!$A$1:$AU$1,0)),1)</f>
        <v>0</v>
      </c>
      <c r="JF77" s="238">
        <f>COUNTIFS('MEP | Drawing List'!$H:$H,$B77,INDEX('MEP | Drawing List'!$K:$AU,,MATCH('[13]Design Fee'!JF$8,'MEP | Drawing List'!$K$1:$AU$1,0)),1)</f>
        <v>25</v>
      </c>
      <c r="JG77" s="238">
        <f>COUNTIFS('MEP | Drawing List'!$H:$H,$B77,INDEX('MEP | Drawing List'!$K:$AU,,MATCH('[13]Design Fee'!JG$8,'MEP | Drawing List'!$K$1:$AU$1,0)),1)</f>
        <v>0</v>
      </c>
      <c r="JH77" s="238">
        <f>COUNTIFS('MEP | Drawing List'!$H:$H,$B77,INDEX('MEP | Drawing List'!$K:$AU,,MATCH('[13]Design Fee'!JH$8,'MEP | Drawing List'!$K$1:$AU$1,0)),1)</f>
        <v>0</v>
      </c>
      <c r="JI77" s="238">
        <f>COUNTIFS('MEP | Drawing List'!$H:$H,$B77,INDEX('MEP | Drawing List'!$K:$AU,,MATCH('[13]Design Fee'!JI$8,'MEP | Drawing List'!$K$1:$AU$1,0)),1)</f>
        <v>25</v>
      </c>
      <c r="JJ77" s="238">
        <f>COUNTIFS('MEP | Drawing List'!$H:$H,$B77,INDEX('MEP | Drawing List'!$K:$AU,,MATCH('[13]Design Fee'!JJ$8,'MEP | Drawing List'!$K$1:$AU$1,0)),1)</f>
        <v>0</v>
      </c>
      <c r="JK77" s="245"/>
      <c r="JL77" s="238">
        <f>COUNTIFS('MEP | Drawing List'!$H:$H,$B77,INDEX('MEP | Drawing List'!$K:$AU,,MATCH('[13]Design Fee'!JL$8,'MEP | Drawing List'!$K$1:$AU$1,0)),1)</f>
        <v>0</v>
      </c>
      <c r="JM77" s="238">
        <f>COUNTIFS('MEP | Drawing List'!$H:$H,$B77,INDEX('MEP | Drawing List'!$K:$AU,,MATCH('[13]Design Fee'!JM$8,'MEP | Drawing List'!$K$1:$AU$1,0)),1)</f>
        <v>0</v>
      </c>
      <c r="JN77" s="238">
        <f>COUNTIFS('MEP | Drawing List'!$H:$H,$B77,INDEX('MEP | Drawing List'!$K:$AU,,MATCH('[13]Design Fee'!JN$8,'MEP | Drawing List'!$K$1:$AU$1,0)),1)</f>
        <v>0</v>
      </c>
      <c r="JO77" s="238">
        <f>COUNTIFS('MEP | Drawing List'!$H:$H,$B77,INDEX('MEP | Drawing List'!$K:$AU,,MATCH('[13]Design Fee'!JO$8,'MEP | Drawing List'!$K$1:$AU$1,0)),1)</f>
        <v>0</v>
      </c>
      <c r="JP77" s="238">
        <f>COUNTIFS('MEP | Drawing List'!$H:$H,$B77,INDEX('MEP | Drawing List'!$K:$AU,,MATCH('[13]Design Fee'!JP$8,'MEP | Drawing List'!$K$1:$AU$1,0)),1)</f>
        <v>0</v>
      </c>
      <c r="JQ77" s="254"/>
      <c r="JR77" s="303"/>
      <c r="JS77" s="304">
        <f>IFERROR(IF(AND((KE77+KF77)=100%,KE77&lt;1),$IK77,0),0)</f>
        <v>0</v>
      </c>
      <c r="JT77" s="304">
        <f>IFERROR(IF(AND((KJ77+KL77)=KI77,JR77=0),$IK77,0),0)</f>
        <v>0</v>
      </c>
      <c r="JU77" s="304">
        <f>IFERROR(IF(AND((KJ77+KL77+KM77)=KI77,JR77=0,JT77=0),$IK77,0),0)</f>
        <v>0</v>
      </c>
      <c r="JV77" s="304">
        <f>IFERROR(IF(AND((KJ77+KL77+KM77+KN77)=KI77,JR77=0,JT77=0,JU77=0),$IK77,0),0)</f>
        <v>0</v>
      </c>
      <c r="JW77" s="304">
        <f>IFERROR(IF(AND((KJ77+KL77+KM77+KN77+KO77)=KI77,JR77=0,JT77=0,JU77=0,JV77=0),$IK77,0),0)</f>
        <v>0</v>
      </c>
      <c r="JX77" s="305"/>
      <c r="JY77" s="304">
        <f>IFERROR(IF(AND((KE77+KG77)=100%,KE77&lt;1),$IK77,0),0)</f>
        <v>0</v>
      </c>
      <c r="JZ77" s="304">
        <f>IFERROR(IF(AND((KJ77+KR77)=KI77,JR77=0),$IK77,0),0)</f>
        <v>0</v>
      </c>
      <c r="KA77" s="304">
        <f t="shared" si="1246"/>
        <v>0</v>
      </c>
      <c r="KB77" s="304">
        <f>IFERROR(IF(AND((KJ77+KR77+KS77+KT77)=KI77,JR77=0,JZ77=0,KA77=0),$IK77,0),0)</f>
        <v>0</v>
      </c>
      <c r="KC77" s="304">
        <f>IFERROR(IF(AND((KJ77+KR77+KU77+KS77+KT77)=KI77,JR77=0,JZ77=0,KA77=0,KB77=0),$IK77,0),0)</f>
        <v>0</v>
      </c>
      <c r="KD77" s="230"/>
      <c r="KE77" s="373">
        <f t="shared" si="1247"/>
        <v>0</v>
      </c>
      <c r="KF77" s="373">
        <f t="shared" si="1248"/>
        <v>0</v>
      </c>
      <c r="KG77" s="373">
        <f>IFERROR(#REF!/KI77,0)</f>
        <v>0</v>
      </c>
      <c r="KH77" s="275"/>
      <c r="KI77" s="363">
        <f>COUNTIF('MEP | Drawing List'!$H:$H,$B77)</f>
        <v>25</v>
      </c>
      <c r="KJ77" s="238">
        <f>COUNTIFS('MEP | Drawing List'!$H:$H,$B77,INDEX('MEP | Drawing List'!$A:$AU,,MATCH('[13]Design Fee'!KJ$8,'MEP | Drawing List'!$A$1:$AU$1,0)),1)</f>
        <v>0</v>
      </c>
      <c r="KK77" s="238">
        <f>COUNTIFS('MEP | Drawing List'!$H:$H,$B77,INDEX('MEP | Drawing List'!$K:$AU,,MATCH('[13]Design Fee'!KK$8,'MEP | Drawing List'!$K$1:$AU$1,0)),1)</f>
        <v>0</v>
      </c>
      <c r="KL77" s="238">
        <f>COUNTIFS('MEP | Drawing List'!$H:$H,$B77,INDEX('MEP | Drawing List'!$K:$AU,,MATCH('[13]Design Fee'!KL$8,'MEP | Drawing List'!$K$1:$AU$1,0)),1)</f>
        <v>0</v>
      </c>
      <c r="KM77" s="238">
        <f>COUNTIFS('MEP | Drawing List'!$H:$H,$B77,INDEX('MEP | Drawing List'!$K:$AU,,MATCH('[13]Design Fee'!KM$8,'MEP | Drawing List'!$K$1:$AU$1,0)),1)</f>
        <v>0</v>
      </c>
      <c r="KN77" s="238">
        <f>COUNTIFS('MEP | Drawing List'!$H:$H,$B77,INDEX('MEP | Drawing List'!$K:$AU,,MATCH('[13]Design Fee'!KN$8,'MEP | Drawing List'!$K$1:$AU$1,0)),1)</f>
        <v>0</v>
      </c>
      <c r="KO77" s="238">
        <f>COUNTIFS('MEP | Drawing List'!$H:$H,$B77,INDEX('MEP | Drawing List'!$K:$AU,,MATCH('[13]Design Fee'!KO$8,'MEP | Drawing List'!$K$1:$AU$1,0)),1)</f>
        <v>0</v>
      </c>
      <c r="KP77" s="245"/>
      <c r="KQ77" s="238">
        <f>COUNTIFS('MEP | Drawing List'!$H:$H,$B77,INDEX('MEP | Drawing List'!$K:$AU,,MATCH('[13]Design Fee'!KQ$8,'MEP | Drawing List'!$K$1:$AU$1,0)),1)</f>
        <v>0</v>
      </c>
      <c r="KR77" s="238">
        <f>COUNTIFS('MEP | Drawing List'!$H:$H,$B77,INDEX('MEP | Drawing List'!$K:$AU,,MATCH('[13]Design Fee'!KR$8,'MEP | Drawing List'!$K$1:$AU$1,0)),1)</f>
        <v>0</v>
      </c>
      <c r="KS77" s="238">
        <f>COUNTIFS('MEP | Drawing List'!$H:$H,$B77,INDEX('MEP | Drawing List'!$K:$AU,,MATCH('[13]Design Fee'!KS$8,'MEP | Drawing List'!$K$1:$AU$1,0)),1)</f>
        <v>0</v>
      </c>
      <c r="KT77" s="238">
        <f>COUNTIFS('MEP | Drawing List'!$H:$H,$B77,INDEX('MEP | Drawing List'!$K:$AU,,MATCH('[13]Design Fee'!KT$8,'MEP | Drawing List'!$K$1:$AU$1,0)),1)</f>
        <v>0</v>
      </c>
      <c r="KU77" s="238">
        <f>COUNTIFS('MEP | Drawing List'!$H:$H,$B77,INDEX('MEP | Drawing List'!$K:$AU,,MATCH('[13]Design Fee'!KU$8,'MEP | Drawing List'!$K$1:$AU$1,0)),1)</f>
        <v>0</v>
      </c>
      <c r="KV77" s="245"/>
      <c r="KW77" s="303"/>
      <c r="KX77" s="304">
        <f>IFERROR(IF(AND((LJ77+LK77)=100%,LJ77&lt;1),$IK77,0),0)</f>
        <v>0</v>
      </c>
      <c r="KY77" s="304">
        <f>IFERROR(IF(AND((LO77+LQ77)=LN77,KW77=0),$IK77,0),0)</f>
        <v>0</v>
      </c>
      <c r="KZ77" s="304">
        <f>IFERROR(IF(AND((LO77+LQ77+LR77)=LN77,KW77=0,KY77=0),$IK77,0),0)</f>
        <v>0</v>
      </c>
      <c r="LA77" s="304">
        <f>IFERROR(IF(AND((LO77+LQ77+LR77+LS77)=LN77,KW77=0,KY77=0,KZ77=0),$IK77,0),0)</f>
        <v>0</v>
      </c>
      <c r="LB77" s="304">
        <f>IFERROR(IF(AND((LO77+LQ77+LR77+LS77+LT77)=LN77,KW77=0,KY77=0,KZ77=0,LA77=0),$IK77,0),0)</f>
        <v>0</v>
      </c>
      <c r="LC77" s="305"/>
      <c r="LD77" s="304">
        <f>IFERROR(IF(AND((LJ77+LL77)=100%,LJ77&lt;1),$IK77,0),0)</f>
        <v>0</v>
      </c>
      <c r="LE77" s="304">
        <f>IFERROR(IF(AND((LO77+LW77)=LN77,KW77=0),$IK77,0),0)</f>
        <v>0</v>
      </c>
      <c r="LF77" s="304">
        <f t="shared" si="1249"/>
        <v>0</v>
      </c>
      <c r="LG77" s="304">
        <f>IFERROR(IF(AND((LO77+LW77+LX77+LY77)=LN77,KW77=0,LE77=0,LF77=0),$IK77,0),0)</f>
        <v>0</v>
      </c>
      <c r="LH77" s="304">
        <f>IFERROR(IF(AND((LO77+LW77+LZ77+LX77+LY77)=LN77,KW77=0,LE77=0,LF77=0,LG77=0),$IK77,0),0)</f>
        <v>0</v>
      </c>
      <c r="LI77" s="230"/>
      <c r="LJ77" s="373">
        <f t="shared" si="1250"/>
        <v>0</v>
      </c>
      <c r="LK77" s="373">
        <f t="shared" si="1251"/>
        <v>0</v>
      </c>
      <c r="LL77" s="373">
        <f>IFERROR(#REF!/LN77,0)</f>
        <v>0</v>
      </c>
      <c r="LM77" s="275"/>
      <c r="LN77" s="363">
        <f>COUNTIF('MEP | Drawing List'!$H:$H,$B77)</f>
        <v>25</v>
      </c>
      <c r="LO77" s="238">
        <f>COUNTIFS('MEP | Drawing List'!$H:$H,$B77,INDEX('MEP | Drawing List'!$A:$AU,,MATCH('[13]Design Fee'!LO$8,'MEP | Drawing List'!$A$1:$AU$1,0)),1)</f>
        <v>0</v>
      </c>
      <c r="LP77" s="238">
        <f>COUNTIFS('MEP | Drawing List'!$H:$H,$B77,INDEX('MEP | Drawing List'!$K:$AU,,MATCH('[13]Design Fee'!LP$8,'MEP | Drawing List'!$K$1:$AU$1,0)),1)</f>
        <v>0</v>
      </c>
      <c r="LQ77" s="238">
        <f>COUNTIFS('MEP | Drawing List'!$H:$H,$B77,INDEX('MEP | Drawing List'!$K:$AU,,MATCH('[13]Design Fee'!LQ$8,'MEP | Drawing List'!$K$1:$AU$1,0)),1)</f>
        <v>0</v>
      </c>
      <c r="LR77" s="238">
        <f>COUNTIFS('MEP | Drawing List'!$H:$H,$B77,INDEX('MEP | Drawing List'!$K:$AU,,MATCH('[13]Design Fee'!LR$8,'MEP | Drawing List'!$K$1:$AU$1,0)),1)</f>
        <v>0</v>
      </c>
      <c r="LS77" s="238">
        <f>COUNTIFS('MEP | Drawing List'!$H:$H,$B77,INDEX('MEP | Drawing List'!$K:$AU,,MATCH('[13]Design Fee'!LS$8,'MEP | Drawing List'!$K$1:$AU$1,0)),1)</f>
        <v>0</v>
      </c>
      <c r="LT77" s="238">
        <f>COUNTIFS('MEP | Drawing List'!$H:$H,$B77,INDEX('MEP | Drawing List'!$K:$AU,,MATCH('[13]Design Fee'!LT$8,'MEP | Drawing List'!$K$1:$AU$1,0)),1)</f>
        <v>0</v>
      </c>
      <c r="LU77" s="245"/>
      <c r="LV77" s="238">
        <f>COUNTIFS('MEP | Drawing List'!$H:$H,$B77,INDEX('MEP | Drawing List'!$K:$AU,,MATCH('[13]Design Fee'!LV$8,'MEP | Drawing List'!$K$1:$AU$1,0)),1)</f>
        <v>0</v>
      </c>
      <c r="LW77" s="238">
        <f>COUNTIFS('MEP | Drawing List'!$H:$H,$B77,INDEX('MEP | Drawing List'!$K:$AU,,MATCH('[13]Design Fee'!LW$8,'MEP | Drawing List'!$K$1:$AU$1,0)),1)</f>
        <v>0</v>
      </c>
      <c r="LX77" s="238">
        <f>COUNTIFS('MEP | Drawing List'!$H:$H,$B77,INDEX('MEP | Drawing List'!$K:$AU,,MATCH('[13]Design Fee'!LX$8,'MEP | Drawing List'!$K$1:$AU$1,0)),1)</f>
        <v>0</v>
      </c>
      <c r="LY77" s="238">
        <f>COUNTIFS('MEP | Drawing List'!$H:$H,$B77,INDEX('MEP | Drawing List'!$K:$AU,,MATCH('[13]Design Fee'!LY$8,'MEP | Drawing List'!$K$1:$AU$1,0)),1)</f>
        <v>0</v>
      </c>
      <c r="LZ77" s="238">
        <f>COUNTIFS('MEP | Drawing List'!$H:$H,$B77,INDEX('MEP | Drawing List'!$K:$AU,,MATCH('[13]Design Fee'!LZ$8,'MEP | Drawing List'!$K$1:$AU$1,0)),1)</f>
        <v>0</v>
      </c>
      <c r="MA77" s="245"/>
      <c r="MB77" s="245"/>
      <c r="MC77" s="279">
        <f t="shared" si="1252"/>
        <v>6.8750000000000006E-2</v>
      </c>
      <c r="MD77" s="269"/>
      <c r="ME77" s="302">
        <f t="shared" ref="ME77:ME79" si="1267">$ME$75/$MC$75*MC77</f>
        <v>6.6094875000000011E-4</v>
      </c>
      <c r="MF77" s="302">
        <f t="shared" si="1172"/>
        <v>6.6094875000000011E-4</v>
      </c>
      <c r="MG77" s="303">
        <f>IFERROR(IF(MT77=100%,$ME77,0),0)</f>
        <v>0</v>
      </c>
      <c r="MH77" s="304">
        <f>IFERROR(IF(AND((MT77+MU77)=100%,MT77&lt;1),$ME77,0),0)</f>
        <v>6.6094875000000011E-4</v>
      </c>
      <c r="MI77" s="304">
        <f>IFERROR(IF(AND((MY77+NA77)=MX77,MG77=0),$ME77,0),0)</f>
        <v>6.6094875000000011E-4</v>
      </c>
      <c r="MJ77" s="304">
        <f>IFERROR(IF(AND((MY77+NA77+NB77)=MX77,MG77=0,MI77=0),$ME77,0),0)</f>
        <v>0</v>
      </c>
      <c r="MK77" s="304">
        <f>IFERROR(IF(AND((MY77+NA77+NB77+NC77)=MX77,MG77=0,MI77=0,MJ77=0),$ME77,0),0)</f>
        <v>0</v>
      </c>
      <c r="ML77" s="304">
        <f>IFERROR(IF(AND((MY77+NA77+NB77+NC77+ND77)=MX77,MG77=0,MI77=0,MJ77=0,MK77=0),$ME77,0),0)</f>
        <v>0</v>
      </c>
      <c r="MM77" s="305"/>
      <c r="MN77" s="304">
        <f>IFERROR(IF(AND((MT77+MV77)=100%,MT77&lt;1),$ME77,0),0)</f>
        <v>6.6094875000000011E-4</v>
      </c>
      <c r="MO77" s="304">
        <f>IFERROR(IF(AND((MY77+NG77)=MX77,MG77=0),$ME77,0),0)</f>
        <v>0</v>
      </c>
      <c r="MP77" s="304">
        <f>IFERROR(IF(AND((MY77+NG77+NH77)=MX77,MG77=0,MO77=0),ME77,0),0)</f>
        <v>0</v>
      </c>
      <c r="MQ77" s="304">
        <f>IFERROR(IF(AND((MY77+NG77+NH77+NI77)=MX77,MG77=0,MO77=0,MP77=0),$ME77,0),0)</f>
        <v>6.6094875000000011E-4</v>
      </c>
      <c r="MR77" s="304">
        <f>IFERROR(IF(AND((MY77+NG77+NJ77+NH77+NI77)=MX77,MG77=0,MO77=0,MP77=0,MQ77=0),$ME77,0),0)</f>
        <v>0</v>
      </c>
      <c r="MS77" s="230"/>
      <c r="MT77" s="373">
        <f t="shared" si="1253"/>
        <v>0</v>
      </c>
      <c r="MU77" s="373">
        <f t="shared" si="1254"/>
        <v>1</v>
      </c>
      <c r="MV77" s="367">
        <f t="shared" si="1255"/>
        <v>1</v>
      </c>
      <c r="MW77" s="275"/>
      <c r="MX77" s="363">
        <f>COUNTIF('LS | Drawing List'!$H:$H,$B77)</f>
        <v>8</v>
      </c>
      <c r="MY77" s="238">
        <f>COUNTIFS('LS | Drawing List'!$H:$H,$B77,INDEX('LS | Drawing List'!$A:$AT,,MATCH('Design Fee'!MY$8,'LS | Drawing List'!$A$1:$AT$1,0)),1)</f>
        <v>0</v>
      </c>
      <c r="MZ77" s="238">
        <f>COUNTIFS('LS | Drawing List'!$H:$H,$B77,INDEX('LS | Drawing List'!$K:$AT,,MATCH('Design Fee'!MZ$8,'LS | Drawing List'!$K$1:$AT$1,0)),1)</f>
        <v>8</v>
      </c>
      <c r="NA77" s="238">
        <f>COUNTIFS('LS | Drawing List'!$H:$H,$B77,INDEX('LS | Drawing List'!$K:$AT,,MATCH('Design Fee'!NA$8,'LS | Drawing List'!$K$1:$AT$1,0)),1)</f>
        <v>8</v>
      </c>
      <c r="NB77" s="238">
        <f>COUNTIFS('LS | Drawing List'!$H:$H,$B77,INDEX('LS | Drawing List'!$K:$AT,,MATCH('Design Fee'!NB$8,'LS | Drawing List'!$K$1:$AT$1,0)),1)</f>
        <v>0</v>
      </c>
      <c r="NC77" s="238">
        <f>COUNTIFS('LS | Drawing List'!$H:$H,$B77,INDEX('LS | Drawing List'!$K:$AT,,MATCH('Design Fee'!NC$8,'LS | Drawing List'!$K$1:$AT$1,0)),1)</f>
        <v>0</v>
      </c>
      <c r="ND77" s="238">
        <f>COUNTIFS('LS | Drawing List'!$H:$H,$B77,INDEX('LS | Drawing List'!$K:$AT,,MATCH('Design Fee'!ND$8,'LS | Drawing List'!$K$1:$AT$1,0)),1)</f>
        <v>0</v>
      </c>
      <c r="NE77" s="245"/>
      <c r="NF77" s="238">
        <f>COUNTIFS('LS | Drawing List'!$H:$H,$B77,INDEX('LS | Drawing List'!$K:$AT,,MATCH('Design Fee'!NF$8,'LS | Drawing List'!$K$1:$AT$1,0)),1)</f>
        <v>8</v>
      </c>
      <c r="NG77" s="238">
        <f>COUNTIFS('LS | Drawing List'!$H:$H,$B77,INDEX('LS | Drawing List'!$K:$AT,,MATCH('Design Fee'!NG$8,'LS | Drawing List'!$K$1:$AT$1,0)),1)</f>
        <v>0</v>
      </c>
      <c r="NH77" s="238">
        <f>COUNTIFS('LS | Drawing List'!$H:$H,$B77,INDEX('LS | Drawing List'!$K:$AT,,MATCH('Design Fee'!NH$8,'LS | Drawing List'!$K$1:$AT$1,0)),1)</f>
        <v>0</v>
      </c>
      <c r="NI77" s="238">
        <f>COUNTIFS('LS | Drawing List'!$H:$H,$B77,INDEX('LS | Drawing List'!$K:$AT,,MATCH('Design Fee'!NI$8,'LS | Drawing List'!$K$1:$AT$1,0)),1)</f>
        <v>8</v>
      </c>
      <c r="NJ77" s="238">
        <f>COUNTIFS('LS | Drawing List'!$H:$H,$B77,INDEX('LS | Drawing List'!$K:$AT,,MATCH('Design Fee'!NJ$8,'LS | Drawing List'!$K$1:$AT$1,0)),1)</f>
        <v>0</v>
      </c>
      <c r="NK77" s="254"/>
      <c r="NL77" s="303">
        <f>IFERROR(IF(NY77=100%,$ME77,0),0)</f>
        <v>0</v>
      </c>
      <c r="NM77" s="304">
        <f>IFERROR(IF(AND((NY77+NZ77)=100%,NY77&lt;1),$ME77,0),0)</f>
        <v>0</v>
      </c>
      <c r="NN77" s="304">
        <f>IFERROR(IF(AND((OD77+OF77)=OC77,NL77=0),$ME77,0),0)</f>
        <v>0</v>
      </c>
      <c r="NO77" s="304">
        <f>IFERROR(IF(AND((OD77+OF77+OG77)=OC77,NL77=0,NN77=0),$ME77,0),0)</f>
        <v>0</v>
      </c>
      <c r="NP77" s="304">
        <f>IFERROR(IF(AND((OD77+OF77+OG77+OH77)=OC77,NL77=0,NN77=0,NO77=0),$ME77,0),0)</f>
        <v>0</v>
      </c>
      <c r="NQ77" s="304">
        <f>IFERROR(IF(AND((OD77+OF77+OG77+OH77+OI77)=OC77,NL77=0,NN77=0,NO77=0,NP77=0),$ME77,0),0)</f>
        <v>0</v>
      </c>
      <c r="NR77" s="305"/>
      <c r="NS77" s="304">
        <f>IFERROR(IF(AND((NY77+OA77)=100%,NY77&lt;1),$ME77,0),0)</f>
        <v>0</v>
      </c>
      <c r="NT77" s="304">
        <f>IFERROR(IF(AND((OD77+OL77)=OC77,NL77=0),$ME77,0),0)</f>
        <v>0</v>
      </c>
      <c r="NU77" s="304">
        <f t="shared" si="1256"/>
        <v>0</v>
      </c>
      <c r="NV77" s="304">
        <f>IFERROR(IF(AND((OD77+OL77+OM77+ON77)=OC77,NL77=0,NT77=0,NU77=0),$ME77,0),0)</f>
        <v>0</v>
      </c>
      <c r="NW77" s="304">
        <f>IFERROR(IF(AND((OD77+OL77+OO77+OM77+ON77)=OC77,NL77=0,NT77=0,NU77=0,NV77=0),$ME77,0),0)</f>
        <v>0</v>
      </c>
      <c r="NX77" s="230"/>
      <c r="NY77" s="373">
        <f t="shared" si="1257"/>
        <v>0</v>
      </c>
      <c r="NZ77" s="373">
        <f t="shared" si="1258"/>
        <v>0</v>
      </c>
      <c r="OA77" s="373">
        <f>IFERROR(#REF!/OC77,0)</f>
        <v>0</v>
      </c>
      <c r="OB77" s="275"/>
      <c r="OC77" s="363">
        <f>COUNTIF('LS | Drawing List'!$H:$H,$B77)</f>
        <v>8</v>
      </c>
      <c r="OD77" s="238">
        <f>COUNTIFS('LS | Drawing List'!$H:$H,$B77,INDEX('LS | Drawing List'!$A:$AT,,MATCH('Design Fee'!OD$8,'LS | Drawing List'!$A$1:$AT$1,0)),1)</f>
        <v>0</v>
      </c>
      <c r="OE77" s="238">
        <f>COUNTIFS('LS | Drawing List'!$H:$H,$B77,INDEX('LS | Drawing List'!$K:$AT,,MATCH('Design Fee'!OE$8,'LS | Drawing List'!$K$1:$AT$1,0)),1)</f>
        <v>0</v>
      </c>
      <c r="OF77" s="238">
        <f>COUNTIFS('LS | Drawing List'!$H:$H,$B77,INDEX('LS | Drawing List'!$K:$AT,,MATCH('Design Fee'!OF$8,'LS | Drawing List'!$K$1:$AT$1,0)),1)</f>
        <v>0</v>
      </c>
      <c r="OG77" s="238">
        <f>COUNTIFS('LS | Drawing List'!$H:$H,$B77,INDEX('LS | Drawing List'!$K:$AT,,MATCH('Design Fee'!OG$8,'LS | Drawing List'!$K$1:$AT$1,0)),1)</f>
        <v>0</v>
      </c>
      <c r="OH77" s="238">
        <f>COUNTIFS('LS | Drawing List'!$H:$H,$B77,INDEX('LS | Drawing List'!$K:$AT,,MATCH('Design Fee'!OH$8,'LS | Drawing List'!$K$1:$AT$1,0)),1)</f>
        <v>0</v>
      </c>
      <c r="OI77" s="238">
        <f>COUNTIFS('LS | Drawing List'!$H:$H,$B77,INDEX('LS | Drawing List'!$K:$AT,,MATCH('Design Fee'!OI$8,'LS | Drawing List'!$K$1:$AT$1,0)),1)</f>
        <v>0</v>
      </c>
      <c r="OJ77" s="245"/>
      <c r="OK77" s="238">
        <f>COUNTIFS('LS | Drawing List'!$H:$H,$B77,INDEX('LS | Drawing List'!$K:$AT,,MATCH('Design Fee'!OK$8,'LS | Drawing List'!$K$1:$AT$1,0)),1)</f>
        <v>0</v>
      </c>
      <c r="OL77" s="238">
        <f>COUNTIFS('LS | Drawing List'!$H:$H,$B77,INDEX('LS | Drawing List'!$K:$AT,,MATCH('Design Fee'!OL$8,'LS | Drawing List'!$K$1:$AT$1,0)),1)</f>
        <v>0</v>
      </c>
      <c r="OM77" s="238">
        <f>COUNTIFS('LS | Drawing List'!$H:$H,$B77,INDEX('LS | Drawing List'!$K:$AT,,MATCH('Design Fee'!OM$8,'LS | Drawing List'!$K$1:$AT$1,0)),1)</f>
        <v>0</v>
      </c>
      <c r="ON77" s="238">
        <f>COUNTIFS('LS | Drawing List'!$H:$H,$B77,INDEX('LS | Drawing List'!$K:$AT,,MATCH('Design Fee'!ON$8,'LS | Drawing List'!$K$1:$AT$1,0)),1)</f>
        <v>0</v>
      </c>
      <c r="OO77" s="238">
        <f>COUNTIFS('LS | Drawing List'!$H:$H,$B77,INDEX('LS | Drawing List'!$K:$AT,,MATCH('Design Fee'!OO$8,'LS | Drawing List'!$K$1:$AT$1,0)),1)</f>
        <v>0</v>
      </c>
      <c r="OP77" s="245"/>
      <c r="OQ77" s="303">
        <f>IFERROR(IF(PD77=100%,$ME77,0),0)</f>
        <v>0</v>
      </c>
      <c r="OR77" s="304">
        <f>IFERROR(IF(AND((PD77+PE77)=100%,PD77&lt;1),$ME77,0),0)</f>
        <v>0</v>
      </c>
      <c r="OS77" s="304">
        <f>IFERROR(IF(AND((PI77+PK77)=PH77,OQ77=0),$ME77,0),0)</f>
        <v>0</v>
      </c>
      <c r="OT77" s="304">
        <f>IFERROR(IF(AND((PI77+PK77+PL77)=PH77,OQ77=0,OS77=0),$ME77,0),0)</f>
        <v>0</v>
      </c>
      <c r="OU77" s="304">
        <f>IFERROR(IF(AND((PI77+PK77+PL77+PM77)=PH77,OQ77=0,OS77=0,OT77=0),$ME77,0),0)</f>
        <v>0</v>
      </c>
      <c r="OV77" s="304">
        <f>IFERROR(IF(AND((PI77+PK77+PL77+PM77+PN77)=PH77,OQ77=0,OS77=0,OT77=0,OU77=0),$ME77,0),0)</f>
        <v>0</v>
      </c>
      <c r="OW77" s="305"/>
      <c r="OX77" s="304">
        <f>IFERROR(IF(AND((PD77+PF77)=100%,PD77&lt;1),$ME77,0),0)</f>
        <v>0</v>
      </c>
      <c r="OY77" s="304">
        <f>IFERROR(IF(AND((PI77+PQ77)=PH77,OQ77=0),$ME77,0),0)</f>
        <v>0</v>
      </c>
      <c r="OZ77" s="304">
        <f t="shared" si="1259"/>
        <v>0</v>
      </c>
      <c r="PA77" s="304">
        <f>IFERROR(IF(AND((PI77+PQ77+PR77+PS77)=PH77,OQ77=0,OY77=0,OZ77=0),$ME77,0),0)</f>
        <v>0</v>
      </c>
      <c r="PB77" s="304">
        <f>IFERROR(IF(AND((PI77+PQ77+PT77+PR77+PS77)=PH77,OQ77=0,OY77=0,OZ77=0,PA77=0),$ME77,0),0)</f>
        <v>0</v>
      </c>
      <c r="PC77" s="230"/>
      <c r="PD77" s="373">
        <f t="shared" si="1260"/>
        <v>0</v>
      </c>
      <c r="PE77" s="373">
        <f t="shared" si="1261"/>
        <v>0</v>
      </c>
      <c r="PF77" s="373">
        <f>IFERROR(#REF!/PH77,0)</f>
        <v>0</v>
      </c>
      <c r="PG77" s="275"/>
      <c r="PH77" s="363">
        <f>COUNTIF('LS | Drawing List'!$H:$H,$B77)</f>
        <v>8</v>
      </c>
      <c r="PI77" s="238">
        <f>COUNTIFS('LS | Drawing List'!$H:$H,$B77,INDEX('LS | Drawing List'!$A:$AT,,MATCH('Design Fee'!PI$8,'LS | Drawing List'!$A$1:$AT$1,0)),1)</f>
        <v>0</v>
      </c>
      <c r="PJ77" s="238">
        <f>COUNTIFS('LS | Drawing List'!$H:$H,$B77,INDEX('LS | Drawing List'!$K:$AT,,MATCH('Design Fee'!PJ$8,'LS | Drawing List'!$K$1:$AT$1,0)),1)</f>
        <v>0</v>
      </c>
      <c r="PK77" s="238">
        <f>COUNTIFS('LS | Drawing List'!$H:$H,$B77,INDEX('LS | Drawing List'!$K:$AT,,MATCH('Design Fee'!PK$8,'LS | Drawing List'!$K$1:$AT$1,0)),1)</f>
        <v>0</v>
      </c>
      <c r="PL77" s="238">
        <f>COUNTIFS('LS | Drawing List'!$H:$H,$B77,INDEX('LS | Drawing List'!$K:$AT,,MATCH('Design Fee'!PL$8,'LS | Drawing List'!$K$1:$AT$1,0)),1)</f>
        <v>0</v>
      </c>
      <c r="PM77" s="238">
        <f>COUNTIFS('LS | Drawing List'!$H:$H,$B77,INDEX('LS | Drawing List'!$K:$AT,,MATCH('Design Fee'!PM$8,'LS | Drawing List'!$K$1:$AT$1,0)),1)</f>
        <v>0</v>
      </c>
      <c r="PN77" s="238">
        <f>COUNTIFS('LS | Drawing List'!$H:$H,$B77,INDEX('LS | Drawing List'!$K:$AT,,MATCH('Design Fee'!PN$8,'LS | Drawing List'!$K$1:$AT$1,0)),1)</f>
        <v>0</v>
      </c>
      <c r="PO77" s="245"/>
      <c r="PP77" s="238">
        <f>COUNTIFS('LS | Drawing List'!$H:$H,$B77,INDEX('LS | Drawing List'!$K:$AT,,MATCH('Design Fee'!PP$8,'LS | Drawing List'!$K$1:$AT$1,0)),1)</f>
        <v>0</v>
      </c>
      <c r="PQ77" s="238">
        <f>COUNTIFS('LS | Drawing List'!$H:$H,$B77,INDEX('LS | Drawing List'!$K:$AT,,MATCH('Design Fee'!PQ$8,'LS | Drawing List'!$K$1:$AT$1,0)),1)</f>
        <v>0</v>
      </c>
      <c r="PR77" s="238">
        <f>COUNTIFS('LS | Drawing List'!$H:$H,$B77,INDEX('LS | Drawing List'!$K:$AT,,MATCH('Design Fee'!PR$8,'LS | Drawing List'!$K$1:$AT$1,0)),1)</f>
        <v>0</v>
      </c>
      <c r="PS77" s="238">
        <f>COUNTIFS('LS | Drawing List'!$H:$H,$B77,INDEX('LS | Drawing List'!$K:$AT,,MATCH('Design Fee'!PS$8,'LS | Drawing List'!$K$1:$AT$1,0)),1)</f>
        <v>0</v>
      </c>
      <c r="PT77" s="238">
        <f>COUNTIFS('LS | Drawing List'!$H:$H,$B77,INDEX('LS | Drawing List'!$K:$AT,,MATCH('Design Fee'!PT$8,'LS | Drawing List'!$K$1:$AT$1,0)),1)</f>
        <v>0</v>
      </c>
      <c r="PU77" s="245"/>
      <c r="PV77" s="318"/>
    </row>
    <row r="78" spans="2:438" ht="11.85" customHeight="1" outlineLevel="2">
      <c r="B78" s="579" t="s">
        <v>90</v>
      </c>
      <c r="C78" s="679" t="s">
        <v>91</v>
      </c>
      <c r="D78" s="306"/>
      <c r="E78" s="302">
        <f t="shared" si="1120"/>
        <v>0.57989458196575872</v>
      </c>
      <c r="F78" s="302">
        <f t="shared" si="1120"/>
        <v>6.6094875000000011E-4</v>
      </c>
      <c r="G78" s="303">
        <f t="shared" si="1179"/>
        <v>0.57923363321575871</v>
      </c>
      <c r="H78" s="302">
        <f t="shared" si="1180"/>
        <v>0</v>
      </c>
      <c r="I78" s="302">
        <f t="shared" si="1181"/>
        <v>0.57989458196575872</v>
      </c>
      <c r="J78" s="302">
        <f t="shared" si="1182"/>
        <v>0.52287969875000007</v>
      </c>
      <c r="K78" s="302">
        <f t="shared" si="1183"/>
        <v>0</v>
      </c>
      <c r="L78" s="302">
        <f t="shared" si="1184"/>
        <v>5.7014883215758663E-2</v>
      </c>
      <c r="M78" s="302">
        <f t="shared" si="1185"/>
        <v>0</v>
      </c>
      <c r="N78" s="305"/>
      <c r="O78" s="302">
        <f t="shared" si="1186"/>
        <v>6.6094875000000011E-4</v>
      </c>
      <c r="P78" s="302">
        <f t="shared" si="1187"/>
        <v>0</v>
      </c>
      <c r="Q78" s="302">
        <f t="shared" si="1188"/>
        <v>0</v>
      </c>
      <c r="R78" s="302">
        <f t="shared" si="1189"/>
        <v>6.6094875000000011E-4</v>
      </c>
      <c r="S78" s="302">
        <f t="shared" si="1190"/>
        <v>0</v>
      </c>
      <c r="T78" s="216"/>
      <c r="U78" s="302">
        <f t="shared" si="1191"/>
        <v>0</v>
      </c>
      <c r="V78" s="302">
        <f t="shared" si="1192"/>
        <v>0</v>
      </c>
      <c r="W78" s="302">
        <f t="shared" si="1193"/>
        <v>0</v>
      </c>
      <c r="X78" s="302">
        <f t="shared" si="1194"/>
        <v>0</v>
      </c>
      <c r="Y78" s="302">
        <f t="shared" si="1195"/>
        <v>0</v>
      </c>
      <c r="Z78" s="302">
        <f t="shared" si="1196"/>
        <v>0</v>
      </c>
      <c r="AA78" s="305"/>
      <c r="AB78" s="302">
        <f t="shared" si="1197"/>
        <v>0</v>
      </c>
      <c r="AC78" s="302">
        <f t="shared" si="1198"/>
        <v>0</v>
      </c>
      <c r="AD78" s="302">
        <f t="shared" si="1199"/>
        <v>0</v>
      </c>
      <c r="AE78" s="302">
        <f t="shared" si="1200"/>
        <v>0</v>
      </c>
      <c r="AF78" s="302">
        <f t="shared" si="1201"/>
        <v>0</v>
      </c>
      <c r="AG78" s="245"/>
      <c r="AH78" s="302">
        <f t="shared" si="1202"/>
        <v>0</v>
      </c>
      <c r="AI78" s="302">
        <f t="shared" si="1203"/>
        <v>0</v>
      </c>
      <c r="AJ78" s="302">
        <f t="shared" si="1204"/>
        <v>0</v>
      </c>
      <c r="AK78" s="302">
        <f t="shared" si="1205"/>
        <v>0</v>
      </c>
      <c r="AL78" s="302">
        <f t="shared" si="1206"/>
        <v>0</v>
      </c>
      <c r="AM78" s="302">
        <f t="shared" si="1207"/>
        <v>0</v>
      </c>
      <c r="AN78" s="305"/>
      <c r="AO78" s="302">
        <f t="shared" si="1208"/>
        <v>0</v>
      </c>
      <c r="AP78" s="302">
        <f t="shared" si="1209"/>
        <v>0</v>
      </c>
      <c r="AQ78" s="302">
        <f t="shared" si="1210"/>
        <v>0</v>
      </c>
      <c r="AR78" s="302">
        <f t="shared" si="1211"/>
        <v>0</v>
      </c>
      <c r="AS78" s="302">
        <f t="shared" si="1212"/>
        <v>0</v>
      </c>
      <c r="AT78" s="230"/>
      <c r="AU78" s="675">
        <f t="shared" si="1213"/>
        <v>6.25E-2</v>
      </c>
      <c r="AV78" s="269"/>
      <c r="AW78" s="302">
        <f t="shared" si="1262"/>
        <v>0.52221875000000006</v>
      </c>
      <c r="AX78" s="302">
        <f t="shared" si="1151"/>
        <v>0</v>
      </c>
      <c r="AY78" s="303">
        <f t="shared" si="1214"/>
        <v>0</v>
      </c>
      <c r="AZ78" s="304">
        <f t="shared" si="1215"/>
        <v>0.52221875000000006</v>
      </c>
      <c r="BA78" s="304">
        <f t="shared" si="1263"/>
        <v>0.52221875000000006</v>
      </c>
      <c r="BB78" s="304">
        <f>IFERROR(IF(AND((BQ78+BS78+BT78)=BP78,AY78=0,BA78=0),$AW78,0),0)</f>
        <v>0</v>
      </c>
      <c r="BC78" s="304">
        <f>IFERROR(IF(AND((BQ78+BS78+BT78+BU78)=BP78,AY78=0,BA78=0,BB78=0),$AW78,0),0)</f>
        <v>0</v>
      </c>
      <c r="BD78" s="304">
        <f>IFERROR(IF(AND((BQ78+BS78+BT78+BU78+BV78)=BP78,AY78=0,BA78=0,BB78=0,BC78=0),$AW78,0),0)</f>
        <v>0</v>
      </c>
      <c r="BE78" s="305"/>
      <c r="BF78" s="304">
        <f t="shared" si="1216"/>
        <v>0</v>
      </c>
      <c r="BG78" s="304">
        <f>IFERROR(IF(AND((BQ78+BY78)=BP78,AY78=0),$AW78,0),0)</f>
        <v>0</v>
      </c>
      <c r="BH78" s="304">
        <f t="shared" si="1217"/>
        <v>0</v>
      </c>
      <c r="BI78" s="304">
        <f t="shared" si="1218"/>
        <v>0</v>
      </c>
      <c r="BJ78" s="304">
        <f>IFERROR(IF(AND((BQ78+BY78+CB78+BZ78+CA78)=BP78,AY78=0,BG78=0,BH78=0,BI78=0),$AW78,0),0)</f>
        <v>0</v>
      </c>
      <c r="BK78" s="216"/>
      <c r="BL78" s="331">
        <f t="shared" si="1219"/>
        <v>0</v>
      </c>
      <c r="BM78" s="331">
        <f t="shared" si="1220"/>
        <v>1</v>
      </c>
      <c r="BN78" s="331">
        <f t="shared" si="1221"/>
        <v>0</v>
      </c>
      <c r="BO78" s="275"/>
      <c r="BP78" s="436">
        <f>COUNTIF('AR | Drawing List'!$H:$H,$B78)</f>
        <v>36</v>
      </c>
      <c r="BQ78" s="437">
        <f>COUNTIFS('AR | Drawing List'!$H:$H,$B78,INDEX('AR | Drawing List'!$A:$AT,,MATCH('Design Fee'!BQ$8,'AR | Drawing List'!$A$1:$AT$1,0)),1)</f>
        <v>0</v>
      </c>
      <c r="BR78" s="437">
        <f>COUNTIFS('AR | Drawing List'!$H:$H,$B78,INDEX('AR | Drawing List'!$K:$AT,,MATCH('Design Fee'!BR$8,'AR | Drawing List'!$K$1:$AT$1,0)),1)</f>
        <v>36</v>
      </c>
      <c r="BS78" s="437">
        <f>COUNTIFS('AR | Drawing List'!$H:$H,$B78,INDEX('AR | Drawing List'!$K:$AT,,MATCH('Design Fee'!BS$8,'AR | Drawing List'!$K$1:$AT$1,0)),1)</f>
        <v>36</v>
      </c>
      <c r="BT78" s="437">
        <f>COUNTIFS('AR | Drawing List'!$H:$H,$B78,INDEX('AR | Drawing List'!$K:$AT,,MATCH('Design Fee'!BT$8,'AR | Drawing List'!$K$1:$AT$1,0)),1)</f>
        <v>0</v>
      </c>
      <c r="BU78" s="437">
        <f>COUNTIFS('AR | Drawing List'!$H:$H,$B78,INDEX('AR | Drawing List'!$K:$AT,,MATCH('Design Fee'!BU$8,'AR | Drawing List'!$K$1:$AT$1,0)),1)</f>
        <v>0</v>
      </c>
      <c r="BV78" s="437">
        <f>COUNTIFS('AR | Drawing List'!$H:$H,$B78,INDEX('AR | Drawing List'!$K:$AT,,MATCH('Design Fee'!BV$8,'AR | Drawing List'!$K$1:$AT$1,0)),1)</f>
        <v>0</v>
      </c>
      <c r="BW78" s="245"/>
      <c r="BX78" s="437">
        <f>COUNTIFS('AR | Drawing List'!$H:$H,$B78,INDEX('AR | Drawing List'!$K:$AT,,MATCH('Design Fee'!BX$8,'AR | Drawing List'!$K$1:$AT$1,0)),1)</f>
        <v>0</v>
      </c>
      <c r="BY78" s="437">
        <f>COUNTIFS('AR | Drawing List'!$H:$H,$B78,INDEX('AR | Drawing List'!$K:$AT,,MATCH('Design Fee'!BY$8,'AR | Drawing List'!$K$1:$AT$1,0)),1)</f>
        <v>0</v>
      </c>
      <c r="BZ78" s="437">
        <f>COUNTIFS('AR | Drawing List'!$H:$H,$B78,INDEX('AR | Drawing List'!$K:$AT,,MATCH('Design Fee'!BZ$8,'AR | Drawing List'!$K$1:$AT$1,0)),1)</f>
        <v>0</v>
      </c>
      <c r="CA78" s="437">
        <f>COUNTIFS('AR | Drawing List'!$H:$H,$B78,INDEX('AR | Drawing List'!$K:$AT,,MATCH('Design Fee'!CA$8,'AR | Drawing List'!$K$1:$AT$1,0)),1)</f>
        <v>0</v>
      </c>
      <c r="CB78" s="437">
        <f>COUNTIFS('AR | Drawing List'!$H:$H,$B78,INDEX('AR | Drawing List'!$K:$AT,,MATCH('Design Fee'!CB$8,'AR | Drawing List'!$K$1:$AT$1,0)),1)</f>
        <v>0</v>
      </c>
      <c r="CC78" s="254"/>
      <c r="CD78" s="365"/>
      <c r="CE78" s="366">
        <f t="shared" si="1222"/>
        <v>0</v>
      </c>
      <c r="CF78" s="366">
        <f t="shared" si="1264"/>
        <v>0</v>
      </c>
      <c r="CG78" s="366">
        <f>IFERROR(IF(AND((CV78+CX78+CY78)=CU78,CD78=0,CF78=0),$AW78,0),0)</f>
        <v>0</v>
      </c>
      <c r="CH78" s="366">
        <f>IFERROR(IF(AND((CV78+CX78+CY78+CZ78)=CU78,CD78=0,CF78=0,CG78=0),$AW78,0),0)</f>
        <v>0</v>
      </c>
      <c r="CI78" s="366">
        <f>IFERROR(IF(AND((CV78+CX78+CY78+CZ78+DA78)=CU78,CD78=0,CF78=0,CG78=0,CH78=0),$AW78,0),0)</f>
        <v>0</v>
      </c>
      <c r="CJ78" s="291"/>
      <c r="CK78" s="366">
        <f>IFERROR(IF(AND((CQ78+CS78)=100%,CQ78&lt;1),$AW78,0),0)</f>
        <v>0</v>
      </c>
      <c r="CL78" s="366">
        <f>IFERROR(IF(AND((CV78+DD78)=CU78,CD78=0),$AW78,0),0)</f>
        <v>0</v>
      </c>
      <c r="CM78" s="366">
        <f t="shared" si="1223"/>
        <v>0</v>
      </c>
      <c r="CN78" s="366">
        <f t="shared" si="1224"/>
        <v>0</v>
      </c>
      <c r="CO78" s="366">
        <f>IFERROR(IF(AND((CV78+DD78+DG78+DE78+DF78)=CU78,CD78=0,CL78=0,CM78=0,CN78=0),$AW78,0),0)</f>
        <v>0</v>
      </c>
      <c r="CP78" s="230"/>
      <c r="CQ78" s="331">
        <f t="shared" si="1225"/>
        <v>0</v>
      </c>
      <c r="CR78" s="331">
        <f t="shared" si="1226"/>
        <v>0</v>
      </c>
      <c r="CS78" s="331">
        <f>IFERROR(#REF!/CU78,0)</f>
        <v>0</v>
      </c>
      <c r="CT78" s="275"/>
      <c r="CU78" s="436">
        <f>COUNTIF('AR | Drawing List'!$H:$H,$B78)</f>
        <v>36</v>
      </c>
      <c r="CV78" s="437">
        <f>COUNTIFS('AR | Drawing List'!$H:$H,$B78,INDEX('AR | Drawing List'!$A:$AT,,MATCH('Design Fee'!CV$8,'AR | Drawing List'!$A$1:$AT$1,0)),"&gt;="&amp;"1")</f>
        <v>0</v>
      </c>
      <c r="CW78" s="437">
        <f>COUNTIFS('AR | Drawing List'!$H:$H,$B78,INDEX('AR | Drawing List'!$K:$AT,,MATCH('Design Fee'!CW$8,'AR | Drawing List'!$K$1:$AT$1,0)),1)</f>
        <v>0</v>
      </c>
      <c r="CX78" s="437">
        <f>COUNTIFS('AR | Drawing List'!$H:$H,$B78,INDEX('AR | Drawing List'!$K:$AT,,MATCH('Design Fee'!CX$8,'AR | Drawing List'!$K$1:$AT$1,0)),1)</f>
        <v>0</v>
      </c>
      <c r="CY78" s="437">
        <f>COUNTIFS('AR | Drawing List'!$H:$H,$B78,INDEX('AR | Drawing List'!$K:$AT,,MATCH('Design Fee'!CY$8,'AR | Drawing List'!$K$1:$AT$1,0)),1)</f>
        <v>0</v>
      </c>
      <c r="CZ78" s="437">
        <f>COUNTIFS('AR | Drawing List'!$H:$H,$B78,INDEX('AR | Drawing List'!$K:$AT,,MATCH('Design Fee'!CZ$8,'AR | Drawing List'!$K$1:$AT$1,0)),1)</f>
        <v>0</v>
      </c>
      <c r="DA78" s="437">
        <f>COUNTIFS('AR | Drawing List'!$H:$H,$B78,INDEX('AR | Drawing List'!$K:$AT,,MATCH('Design Fee'!DA$8,'AR | Drawing List'!$K$1:$AT$1,0)),1)</f>
        <v>0</v>
      </c>
      <c r="DB78" s="245"/>
      <c r="DC78" s="437">
        <f>COUNTIFS('AR | Drawing List'!$H:$H,$B78,INDEX('AR | Drawing List'!$K:$AT,,MATCH('Design Fee'!DC$8,'AR | Drawing List'!$K$1:$AT$1,0)),1)</f>
        <v>0</v>
      </c>
      <c r="DD78" s="437">
        <f>COUNTIFS('AR | Drawing List'!$H:$H,$B78,INDEX('AR | Drawing List'!$K:$AT,,MATCH('Design Fee'!DD$8,'AR | Drawing List'!$K$1:$AT$1,0)),1)</f>
        <v>0</v>
      </c>
      <c r="DE78" s="437">
        <f>COUNTIFS('AR | Drawing List'!$H:$H,$B78,INDEX('AR | Drawing List'!$K:$AT,,MATCH('Design Fee'!DE$8,'AR | Drawing List'!$K$1:$AT$1,0)),1)</f>
        <v>0</v>
      </c>
      <c r="DF78" s="437">
        <f>COUNTIFS('AR | Drawing List'!$H:$H,$B78,INDEX('AR | Drawing List'!$K:$AT,,MATCH('Design Fee'!DF$8,'AR | Drawing List'!$K$1:$AT$1,0)),1)</f>
        <v>0</v>
      </c>
      <c r="DG78" s="437">
        <f>COUNTIFS('AR | Drawing List'!$H:$H,$B78,INDEX('AR | Drawing List'!$K:$AT,,MATCH('Design Fee'!DG$8,'AR | Drawing List'!$K$1:$AT$1,0)),1)</f>
        <v>0</v>
      </c>
      <c r="DH78" s="245"/>
      <c r="DI78" s="365"/>
      <c r="DJ78" s="366">
        <f t="shared" si="1227"/>
        <v>0</v>
      </c>
      <c r="DK78" s="366">
        <f t="shared" si="1265"/>
        <v>0</v>
      </c>
      <c r="DL78" s="366">
        <f>IFERROR(IF(AND((EA78+EC78+ED78)=DZ78,DI78=0,DK78=0),$AW78,0),0)</f>
        <v>0</v>
      </c>
      <c r="DM78" s="366">
        <f>IFERROR(IF(AND((EA78+EC78+ED78+EE78)=DZ78,DI78=0,DK78=0,DL78=0),$AW78,0),0)</f>
        <v>0</v>
      </c>
      <c r="DN78" s="366">
        <f>IFERROR(IF(AND((EA78+EC78+ED78+EE78+EF78)=DZ78,DI78=0,DK78=0,DL78=0,DM78=0),$AW78,0),0)</f>
        <v>0</v>
      </c>
      <c r="DO78" s="291"/>
      <c r="DP78" s="366">
        <f>IFERROR(IF(AND((DV78+DX78)=100%,DV78&lt;1),$AW78,0),0)</f>
        <v>0</v>
      </c>
      <c r="DQ78" s="366">
        <f>IFERROR(IF(AND((EA78+EI78)=DZ78,DI78=0),$AW78,0),0)</f>
        <v>0</v>
      </c>
      <c r="DR78" s="366">
        <f t="shared" si="1228"/>
        <v>0</v>
      </c>
      <c r="DS78" s="366">
        <f t="shared" si="1229"/>
        <v>0</v>
      </c>
      <c r="DT78" s="366">
        <f>IFERROR(IF(AND((EA78+EI78+EL78+EJ78+EK78)=DZ78,DI78=0,DQ78=0,DR78=0,DS78=0),$AW78,0),0)</f>
        <v>0</v>
      </c>
      <c r="DU78" s="230"/>
      <c r="DV78" s="331">
        <f t="shared" si="1230"/>
        <v>0</v>
      </c>
      <c r="DW78" s="331">
        <f t="shared" si="1231"/>
        <v>0</v>
      </c>
      <c r="DX78" s="331">
        <f>IFERROR(#REF!/DZ78,0)</f>
        <v>0</v>
      </c>
      <c r="DY78" s="275"/>
      <c r="DZ78" s="436">
        <f>COUNTIF('AR | Drawing List'!$H:$H,$B78)</f>
        <v>36</v>
      </c>
      <c r="EA78" s="437">
        <f>COUNTIFS('AR | Drawing List'!$H:$H,$B78,INDEX('AR | Drawing List'!$A:$AT,,MATCH('Design Fee'!EA$8,'AR | Drawing List'!$A$1:$AT$1,0)),"&gt;="&amp;"1")</f>
        <v>0</v>
      </c>
      <c r="EB78" s="437">
        <f>COUNTIFS('AR | Drawing List'!$H:$H,$B78,INDEX('AR | Drawing List'!$K:$AT,,MATCH('Design Fee'!EB$8,'AR | Drawing List'!$K$1:$AT$1,0)),1)</f>
        <v>0</v>
      </c>
      <c r="EC78" s="437">
        <f>COUNTIFS('AR | Drawing List'!$H:$H,$B78,INDEX('AR | Drawing List'!$K:$AT,,MATCH('Design Fee'!EC$8,'AR | Drawing List'!$K$1:$AT$1,0)),1)</f>
        <v>0</v>
      </c>
      <c r="ED78" s="437">
        <f>COUNTIFS('AR | Drawing List'!$H:$H,$B78,INDEX('AR | Drawing List'!$K:$AT,,MATCH('Design Fee'!ED$8,'AR | Drawing List'!$K$1:$AT$1,0)),1)</f>
        <v>0</v>
      </c>
      <c r="EE78" s="437">
        <f>COUNTIFS('AR | Drawing List'!$H:$H,$B78,INDEX('AR | Drawing List'!$K:$AT,,MATCH('Design Fee'!EE$8,'AR | Drawing List'!$K$1:$AT$1,0)),1)</f>
        <v>0</v>
      </c>
      <c r="EF78" s="437">
        <f>COUNTIFS('AR | Drawing List'!$H:$H,$B78,INDEX('AR | Drawing List'!$K:$AT,,MATCH('Design Fee'!EF$8,'AR | Drawing List'!$K$1:$AT$1,0)),1)</f>
        <v>0</v>
      </c>
      <c r="EG78" s="245"/>
      <c r="EH78" s="437">
        <f>COUNTIFS('AR | Drawing List'!$H:$H,$B78,INDEX('AR | Drawing List'!$K:$AT,,MATCH('Design Fee'!EH$8,'AR | Drawing List'!$K$1:$AT$1,0)),1)</f>
        <v>0</v>
      </c>
      <c r="EI78" s="437">
        <f>COUNTIFS('AR | Drawing List'!$H:$H,$B78,INDEX('AR | Drawing List'!$K:$AT,,MATCH('Design Fee'!EI$8,'AR | Drawing List'!$K$1:$AT$1,0)),1)</f>
        <v>0</v>
      </c>
      <c r="EJ78" s="437">
        <f>COUNTIFS('AR | Drawing List'!$H:$H,$B78,INDEX('AR | Drawing List'!$K:$AT,,MATCH('Design Fee'!EJ$8,'AR | Drawing List'!$K$1:$AT$1,0)),1)</f>
        <v>0</v>
      </c>
      <c r="EK78" s="437">
        <f>COUNTIFS('AR | Drawing List'!$H:$H,$B78,INDEX('AR | Drawing List'!$K:$AT,,MATCH('Design Fee'!EK$8,'AR | Drawing List'!$K$1:$AT$1,0)),1)</f>
        <v>0</v>
      </c>
      <c r="EL78" s="437">
        <f>COUNTIFS('AR | Drawing List'!$H:$H,$B78,INDEX('AR | Drawing List'!$K:$AT,,MATCH('Design Fee'!EL$8,'AR | Drawing List'!$K$1:$AT$1,0)),1)</f>
        <v>0</v>
      </c>
      <c r="EM78" s="245"/>
      <c r="EN78" s="245"/>
      <c r="EO78" s="311">
        <v>0</v>
      </c>
      <c r="EP78" s="269"/>
      <c r="EQ78" s="302"/>
      <c r="ER78" s="302">
        <f t="shared" si="1158"/>
        <v>0</v>
      </c>
      <c r="ES78" s="303">
        <f>IFERROR(IF(FF78=100%,$EQ78,0),0)</f>
        <v>0</v>
      </c>
      <c r="ET78" s="304">
        <f>IFERROR(IF(AND((FF78+FG78)=100%,FF78&lt;1),$EQ78,0),0)</f>
        <v>0</v>
      </c>
      <c r="EU78" s="304">
        <f>IFERROR(IF(AND((FK78+FM78)=FJ78,ES78=0),$EQ78,0),0)</f>
        <v>0</v>
      </c>
      <c r="EV78" s="304">
        <f>IFERROR(IF(AND((FK78+FM78+FN78)=FJ78,ES78=0,EU78=0),$EQ78,0),0)</f>
        <v>0</v>
      </c>
      <c r="EW78" s="304">
        <f>IFERROR(IF(AND((FK78+FM78+FN78+FO78)=FJ78,ES78=0,EU78=0,EV78=0),$EQ78,0),0)</f>
        <v>0</v>
      </c>
      <c r="EX78" s="304">
        <f>IFERROR(IF(AND((FK78+FM78+FN78+FO78+FP78)=FJ78,ES78=0,EU78=0,EV78=0,EW78=0),$EQ78,0),0)</f>
        <v>0</v>
      </c>
      <c r="EY78" s="305"/>
      <c r="EZ78" s="304">
        <f>IFERROR(IF(AND((FF78+FH78)=100%,FF78&lt;1),$EQ78,0),0)</f>
        <v>0</v>
      </c>
      <c r="FA78" s="304">
        <f>IFERROR(IF(AND((FK78+FS78)=FJ78,ES78=0),$EQ78,0),0)</f>
        <v>0</v>
      </c>
      <c r="FB78" s="304">
        <f t="shared" si="1232"/>
        <v>0</v>
      </c>
      <c r="FC78" s="304">
        <f>IFERROR(IF(AND((FK78+FS78+FT78+FU78)=FJ78,ES78=0,FA78=0,FB78=0),$EQ78,0),0)</f>
        <v>0</v>
      </c>
      <c r="FD78" s="304">
        <f>IFERROR(IF(AND((FK78+FS78+FV78+FT78+FU78)=FJ78,ES78=0,FA78=0,FB78=0,FC78=0),$EQ78,0),0)</f>
        <v>0</v>
      </c>
      <c r="FE78" s="216"/>
      <c r="FF78" s="331">
        <f t="shared" si="1233"/>
        <v>0</v>
      </c>
      <c r="FG78" s="331">
        <f t="shared" si="1234"/>
        <v>0</v>
      </c>
      <c r="FH78" s="331">
        <f>IFERROR(#REF!/FJ78,0)</f>
        <v>0</v>
      </c>
      <c r="FJ78" s="363">
        <f>COUNTIF('ST | Drawing List'!$H:$H,$B78)</f>
        <v>0</v>
      </c>
      <c r="FK78" s="238">
        <f>COUNTIFS('ST | Drawing List'!$H:$H,$B78,INDEX('ST | Drawing List'!$A:$AT,,MATCH('[13]Design Fee'!FK$8,'ST | Drawing List'!$A$1:$AT$1,0)),1)</f>
        <v>0</v>
      </c>
      <c r="FL78" s="238">
        <f>COUNTIFS('ST | Drawing List'!$H:$H,$B78,INDEX('ST | Drawing List'!$K:$AT,,MATCH('[13]Design Fee'!FL$8,'ST | Drawing List'!$K$1:$AT$1,0)),1)</f>
        <v>0</v>
      </c>
      <c r="FM78" s="238">
        <f>COUNTIFS('ST | Drawing List'!$H:$H,$B78,INDEX('ST | Drawing List'!$K:$AT,,MATCH('[13]Design Fee'!FM$8,'ST | Drawing List'!$K$1:$AT$1,0)),1)</f>
        <v>0</v>
      </c>
      <c r="FN78" s="238">
        <f>COUNTIFS('ST | Drawing List'!$H:$H,$B78,INDEX('ST | Drawing List'!$K:$AT,,MATCH('[13]Design Fee'!FN$8,'ST | Drawing List'!$K$1:$AT$1,0)),1)</f>
        <v>0</v>
      </c>
      <c r="FO78" s="238">
        <f>COUNTIFS('ST | Drawing List'!$H:$H,$B78,INDEX('ST | Drawing List'!$K:$AT,,MATCH('[13]Design Fee'!FO$8,'ST | Drawing List'!$K$1:$AT$1,0)),1)</f>
        <v>0</v>
      </c>
      <c r="FP78" s="238">
        <f>COUNTIFS('ST | Drawing List'!$H:$H,$B78,INDEX('ST | Drawing List'!$K:$AT,,MATCH('[13]Design Fee'!FP$8,'ST | Drawing List'!$K$1:$AT$1,0)),1)</f>
        <v>0</v>
      </c>
      <c r="FQ78" s="245"/>
      <c r="FR78" s="238">
        <f>COUNTIFS('ST | Drawing List'!$H:$H,$B78,INDEX('ST | Drawing List'!$K:$AT,,MATCH('[13]Design Fee'!FR$8,'ST | Drawing List'!$K$1:$AT$1,0)),1)</f>
        <v>0</v>
      </c>
      <c r="FS78" s="238">
        <f>COUNTIFS('ST | Drawing List'!$H:$H,$B78,INDEX('ST | Drawing List'!$K:$AT,,MATCH('[13]Design Fee'!FS$8,'ST | Drawing List'!$K$1:$AT$1,0)),1)</f>
        <v>0</v>
      </c>
      <c r="FT78" s="238">
        <f>COUNTIFS('ST | Drawing List'!$H:$H,$B78,INDEX('ST | Drawing List'!$K:$AT,,MATCH('[13]Design Fee'!FT$8,'ST | Drawing List'!$K$1:$AT$1,0)),1)</f>
        <v>0</v>
      </c>
      <c r="FU78" s="238">
        <f>COUNTIFS('ST | Drawing List'!$H:$H,$B78,INDEX('ST | Drawing List'!$K:$AT,,MATCH('[13]Design Fee'!FU$8,'ST | Drawing List'!$K$1:$AT$1,0)),1)</f>
        <v>0</v>
      </c>
      <c r="FV78" s="238">
        <f>COUNTIFS('ST | Drawing List'!$H:$H,$B78,INDEX('ST | Drawing List'!$K:$AT,,MATCH('[13]Design Fee'!FV$8,'ST | Drawing List'!$K$1:$AT$1,0)),1)</f>
        <v>0</v>
      </c>
      <c r="FW78" s="254"/>
      <c r="FX78" s="365"/>
      <c r="FY78" s="366">
        <f>IFERROR(IF(AND((GK78+GL78)=100%,GK78&lt;1),$EQ78,0),0)</f>
        <v>0</v>
      </c>
      <c r="FZ78" s="366">
        <f>IFERROR(IF(AND((GP78+GR78)=GO78,FX78=0),$EQ78,0),0)</f>
        <v>0</v>
      </c>
      <c r="GA78" s="366">
        <f>IFERROR(IF(AND((GP78+GR78+GS78)=GO78,FX78=0,FZ78=0),$EQ78,0),0)</f>
        <v>0</v>
      </c>
      <c r="GB78" s="366">
        <f>IFERROR(IF(AND((GP78+GR78+GS78+GT78)=GO78,FX78=0,FZ78=0,GA78=0),$EQ78,0),0)</f>
        <v>0</v>
      </c>
      <c r="GC78" s="366">
        <f>IFERROR(IF(AND((GP78+GR78+GS78+GT78+GU78)=GO78,FX78=0,FZ78=0,GA78=0,GB78=0),$EQ78,0),0)</f>
        <v>0</v>
      </c>
      <c r="GD78" s="291"/>
      <c r="GE78" s="366">
        <f>IFERROR(IF(AND((GK78+GM78)=100%,GK78&lt;1),$EQ78,0),0)</f>
        <v>0</v>
      </c>
      <c r="GF78" s="366">
        <f>IFERROR(IF(AND((GP78+GX78)=GO78,FX78=0),$EQ78,0),0)</f>
        <v>0</v>
      </c>
      <c r="GG78" s="366">
        <f t="shared" si="1235"/>
        <v>0</v>
      </c>
      <c r="GH78" s="366">
        <f>IFERROR(IF(AND((GP78+GX78+GY78+GZ78)=GO78,FX78=0,GF78=0,GG78=0),$EQ78,0),0)</f>
        <v>0</v>
      </c>
      <c r="GI78" s="366">
        <f>IFERROR(IF(AND((GP78+GX78+HA78+GY78+GZ78)=GO78,FX78=0,GF78=0,GG78=0,GH78=0),$EQ78,0),0)</f>
        <v>0</v>
      </c>
      <c r="GJ78" s="230"/>
      <c r="GK78" s="367">
        <f t="shared" si="1236"/>
        <v>0</v>
      </c>
      <c r="GL78" s="367">
        <f t="shared" si="1237"/>
        <v>0</v>
      </c>
      <c r="GM78" s="367">
        <f>IFERROR(#REF!/GO78,0)</f>
        <v>0</v>
      </c>
      <c r="GN78" s="275"/>
      <c r="GO78" s="363">
        <f>COUNTIF('ST | Drawing List'!$H:$H,$B78)</f>
        <v>0</v>
      </c>
      <c r="GP78" s="238">
        <f>COUNTIFS('ST | Drawing List'!$H:$H,$B78,INDEX('ST | Drawing List'!$A:$AT,,MATCH('[13]Design Fee'!GP$8,'ST | Drawing List'!$A$1:$AT$1,0)),1)</f>
        <v>0</v>
      </c>
      <c r="GQ78" s="238">
        <f>COUNTIFS('ST | Drawing List'!$H:$H,$B78,INDEX('ST | Drawing List'!$K:$AT,,MATCH('[13]Design Fee'!GQ$8,'ST | Drawing List'!$K$1:$AT$1,0)),1)</f>
        <v>0</v>
      </c>
      <c r="GR78" s="238">
        <f>COUNTIFS('ST | Drawing List'!$H:$H,$B78,INDEX('ST | Drawing List'!$K:$AT,,MATCH('[13]Design Fee'!GR$8,'ST | Drawing List'!$K$1:$AT$1,0)),1)</f>
        <v>0</v>
      </c>
      <c r="GS78" s="238">
        <f>COUNTIFS('ST | Drawing List'!$H:$H,$B78,INDEX('ST | Drawing List'!$K:$AT,,MATCH('[13]Design Fee'!GS$8,'ST | Drawing List'!$K$1:$AT$1,0)),1)</f>
        <v>0</v>
      </c>
      <c r="GT78" s="238">
        <f>COUNTIFS('ST | Drawing List'!$H:$H,$B78,INDEX('ST | Drawing List'!$K:$AT,,MATCH('[13]Design Fee'!GT$8,'ST | Drawing List'!$K$1:$AT$1,0)),1)</f>
        <v>0</v>
      </c>
      <c r="GU78" s="238">
        <f>COUNTIFS('ST | Drawing List'!$H:$H,$B78,INDEX('ST | Drawing List'!$K:$AT,,MATCH('[13]Design Fee'!GU$8,'ST | Drawing List'!$K$1:$AT$1,0)),1)</f>
        <v>0</v>
      </c>
      <c r="GV78" s="245"/>
      <c r="GW78" s="238">
        <f>COUNTIFS('ST | Drawing List'!$H:$H,$B78,INDEX('ST | Drawing List'!$K:$AT,,MATCH('[13]Design Fee'!GW$8,'ST | Drawing List'!$K$1:$AT$1,0)),1)</f>
        <v>0</v>
      </c>
      <c r="GX78" s="238">
        <f>COUNTIFS('ST | Drawing List'!$H:$H,$B78,INDEX('ST | Drawing List'!$K:$AT,,MATCH('[13]Design Fee'!GX$8,'ST | Drawing List'!$K$1:$AT$1,0)),1)</f>
        <v>0</v>
      </c>
      <c r="GY78" s="238">
        <f>COUNTIFS('ST | Drawing List'!$H:$H,$B78,INDEX('ST | Drawing List'!$K:$AT,,MATCH('[13]Design Fee'!GY$8,'ST | Drawing List'!$K$1:$AT$1,0)),1)</f>
        <v>0</v>
      </c>
      <c r="GZ78" s="238">
        <f>COUNTIFS('ST | Drawing List'!$H:$H,$B78,INDEX('ST | Drawing List'!$K:$AT,,MATCH('[13]Design Fee'!GZ$8,'ST | Drawing List'!$K$1:$AT$1,0)),1)</f>
        <v>0</v>
      </c>
      <c r="HA78" s="238">
        <f>COUNTIFS('ST | Drawing List'!$H:$H,$B78,INDEX('ST | Drawing List'!$K:$AT,,MATCH('[13]Design Fee'!HA$8,'ST | Drawing List'!$K$1:$AT$1,0)),1)</f>
        <v>0</v>
      </c>
      <c r="HB78" s="245"/>
      <c r="HC78" s="365"/>
      <c r="HD78" s="366">
        <f>IFERROR(IF(AND((HP78+HQ78)=100%,HP78&lt;1),$EQ78,0),0)</f>
        <v>0</v>
      </c>
      <c r="HE78" s="366">
        <f>IFERROR(IF(AND((HU78+HW78)=HT78,HC78=0),$EQ78,0),0)</f>
        <v>0</v>
      </c>
      <c r="HF78" s="366">
        <f>IFERROR(IF(AND((HU78+HW78+HX78)=HT78,HC78=0,HE78=0),$EQ78,0),0)</f>
        <v>0</v>
      </c>
      <c r="HG78" s="366">
        <f>IFERROR(IF(AND((HU78+HW78+HX78+HY78)=HT78,HC78=0,HE78=0,HF78=0),$EQ78,0),0)</f>
        <v>0</v>
      </c>
      <c r="HH78" s="366">
        <f>IFERROR(IF(AND((HU78+HW78+HX78+HY78+HZ78)=HT78,HC78=0,HE78=0,HF78=0,HG78=0),$EQ78,0),0)</f>
        <v>0</v>
      </c>
      <c r="HI78" s="291"/>
      <c r="HJ78" s="366">
        <f>IFERROR(IF(AND((HP78+HR78)=100%,HP78&lt;1),$EQ78,0),0)</f>
        <v>0</v>
      </c>
      <c r="HK78" s="366">
        <f>IFERROR(IF(AND((HU78+IC78)=HT78,HC78=0),$EQ78,0),0)</f>
        <v>0</v>
      </c>
      <c r="HL78" s="366">
        <f t="shared" si="1238"/>
        <v>0</v>
      </c>
      <c r="HM78" s="366">
        <f>IFERROR(IF(AND((HU78+IC78+ID78+IE78)=HT78,HC78=0,HK78=0,HL78=0),$EQ78,0),0)</f>
        <v>0</v>
      </c>
      <c r="HN78" s="366">
        <f>IFERROR(IF(AND((HU78+IC78+IF78+ID78+IE78)=HT78,HC78=0,HK78=0,HL78=0,HM78=0),$EQ78,0),0)</f>
        <v>0</v>
      </c>
      <c r="HO78" s="230"/>
      <c r="HP78" s="367">
        <f t="shared" si="1239"/>
        <v>0</v>
      </c>
      <c r="HQ78" s="367">
        <f t="shared" si="1240"/>
        <v>0</v>
      </c>
      <c r="HR78" s="367">
        <f>IFERROR(#REF!/HT78,0)</f>
        <v>0</v>
      </c>
      <c r="HS78" s="275"/>
      <c r="HT78" s="363">
        <f>COUNTIF('ST | Drawing List'!$H:$H,$B78)</f>
        <v>0</v>
      </c>
      <c r="HU78" s="238">
        <f>COUNTIFS('ST | Drawing List'!$H:$H,$B78,INDEX('ST | Drawing List'!$A:$AT,,MATCH('[13]Design Fee'!HU$8,'ST | Drawing List'!$A$1:$AT$1,0)),1)</f>
        <v>0</v>
      </c>
      <c r="HV78" s="238">
        <f>COUNTIFS('ST | Drawing List'!$H:$H,$B78,INDEX('ST | Drawing List'!$K:$AT,,MATCH('[13]Design Fee'!HV$8,'ST | Drawing List'!$K$1:$AT$1,0)),1)</f>
        <v>0</v>
      </c>
      <c r="HW78" s="238">
        <f>COUNTIFS('ST | Drawing List'!$H:$H,$B78,INDEX('ST | Drawing List'!$K:$AT,,MATCH('[13]Design Fee'!HW$8,'ST | Drawing List'!$K$1:$AT$1,0)),1)</f>
        <v>0</v>
      </c>
      <c r="HX78" s="238">
        <f>COUNTIFS('ST | Drawing List'!$H:$H,$B78,INDEX('ST | Drawing List'!$K:$AT,,MATCH('[13]Design Fee'!HX$8,'ST | Drawing List'!$K$1:$AT$1,0)),1)</f>
        <v>0</v>
      </c>
      <c r="HY78" s="238">
        <f>COUNTIFS('ST | Drawing List'!$H:$H,$B78,INDEX('ST | Drawing List'!$K:$AT,,MATCH('[13]Design Fee'!HY$8,'ST | Drawing List'!$K$1:$AT$1,0)),1)</f>
        <v>0</v>
      </c>
      <c r="HZ78" s="238">
        <f>COUNTIFS('ST | Drawing List'!$H:$H,$B78,INDEX('ST | Drawing List'!$K:$AT,,MATCH('[13]Design Fee'!HZ$8,'ST | Drawing List'!$K$1:$AT$1,0)),1)</f>
        <v>0</v>
      </c>
      <c r="IA78" s="245"/>
      <c r="IB78" s="238">
        <f>COUNTIFS('ST | Drawing List'!$H:$H,$B78,INDEX('ST | Drawing List'!$K:$AT,,MATCH('[13]Design Fee'!IB$8,'ST | Drawing List'!$K$1:$AT$1,0)),1)</f>
        <v>0</v>
      </c>
      <c r="IC78" s="238">
        <f>COUNTIFS('ST | Drawing List'!$H:$H,$B78,INDEX('ST | Drawing List'!$K:$AT,,MATCH('[13]Design Fee'!IC$8,'ST | Drawing List'!$K$1:$AT$1,0)),1)</f>
        <v>0</v>
      </c>
      <c r="ID78" s="238">
        <f>COUNTIFS('ST | Drawing List'!$H:$H,$B78,INDEX('ST | Drawing List'!$K:$AT,,MATCH('[13]Design Fee'!ID$8,'ST | Drawing List'!$K$1:$AT$1,0)),1)</f>
        <v>0</v>
      </c>
      <c r="IE78" s="238">
        <f>COUNTIFS('ST | Drawing List'!$H:$H,$B78,INDEX('ST | Drawing List'!$K:$AT,,MATCH('[13]Design Fee'!IE$8,'ST | Drawing List'!$K$1:$AT$1,0)),1)</f>
        <v>0</v>
      </c>
      <c r="IF78" s="238">
        <f>COUNTIFS('ST | Drawing List'!$H:$H,$B78,INDEX('ST | Drawing List'!$K:$AT,,MATCH('[13]Design Fee'!IF$8,'ST | Drawing List'!$K$1:$AT$1,0)),1)</f>
        <v>0</v>
      </c>
      <c r="IG78" s="245"/>
      <c r="IH78" s="245"/>
      <c r="II78" s="675">
        <f t="shared" si="1241"/>
        <v>8.1250000000000003E-2</v>
      </c>
      <c r="IJ78" s="269"/>
      <c r="IK78" s="302">
        <f t="shared" si="1266"/>
        <v>5.7014883215758663E-2</v>
      </c>
      <c r="IL78" s="302">
        <f t="shared" si="1165"/>
        <v>0</v>
      </c>
      <c r="IM78" s="303">
        <f>IFERROR(IF(IZ78=100%,$IK78,0),0)</f>
        <v>0</v>
      </c>
      <c r="IN78" s="304">
        <f>IFERROR(IF(AND((IZ78+JA78)=100%,IZ78&lt;1),$IK78,0),0)</f>
        <v>5.7014883215758663E-2</v>
      </c>
      <c r="IO78" s="304">
        <f>IFERROR(IF(AND((JE78+JG78)=JD78,IM78=0),$IK78,0),0)</f>
        <v>0</v>
      </c>
      <c r="IP78" s="304">
        <f>IFERROR(IF(AND((JE78+JG78+JH78)=JD78,IM78=0,IO78=0),$IK78,0),0)</f>
        <v>0</v>
      </c>
      <c r="IQ78" s="304">
        <f>IFERROR(IF(AND((JE78+JG78+JH78+JI78)=JD78,IM78=0,IO78=0,IP78=0),$IK78,0),0)</f>
        <v>5.7014883215758663E-2</v>
      </c>
      <c r="IR78" s="304">
        <f>IFERROR(IF(AND((JE78+JG78+JH78+JI78+JJ78)=JD78,IM78=0,IO78=0,IP78=0,IQ78=0),$IK78,0),0)</f>
        <v>0</v>
      </c>
      <c r="IS78" s="305"/>
      <c r="IT78" s="304">
        <f>IFERROR(IF(AND((IZ78+JB78)=100%,IZ78&lt;1),$IK78,0),0)</f>
        <v>0</v>
      </c>
      <c r="IU78" s="304">
        <f>IFERROR(IF(AND((JE78+JM78)=JD78,IM78=0),$IK78,0),0)</f>
        <v>0</v>
      </c>
      <c r="IV78" s="304">
        <f t="shared" si="1242"/>
        <v>0</v>
      </c>
      <c r="IW78" s="304">
        <f>IFERROR(IF(AND((JE78+JM78+JN78+JO78)=JD78,IM78=0,IU78=0,IV78=0),$IK78,0),0)</f>
        <v>0</v>
      </c>
      <c r="IX78" s="304">
        <f>IFERROR(IF(AND((JE78+JM78+JP78+JN78+JO78)=JD78,IM78=0,IU78=0,IV78=0,IW78=0),$IK78,0),0)</f>
        <v>0</v>
      </c>
      <c r="IY78" s="230"/>
      <c r="IZ78" s="367">
        <f t="shared" si="1243"/>
        <v>0</v>
      </c>
      <c r="JA78" s="367">
        <f t="shared" si="1244"/>
        <v>1</v>
      </c>
      <c r="JB78" s="367">
        <f t="shared" si="1245"/>
        <v>7.407407407407407E-2</v>
      </c>
      <c r="JC78" s="275"/>
      <c r="JD78" s="363">
        <f>COUNTIF('MEP | Drawing List'!$H:$H,$B78)</f>
        <v>27</v>
      </c>
      <c r="JE78" s="238">
        <f>COUNTIFS('MEP | Drawing List'!$H:$H,$B78,INDEX('MEP | Drawing List'!$A:$AU,,MATCH('[13]Design Fee'!JE$8,'MEP | Drawing List'!$A$1:$AU$1,0)),1)</f>
        <v>0</v>
      </c>
      <c r="JF78" s="238">
        <f>COUNTIFS('MEP | Drawing List'!$H:$H,$B78,INDEX('MEP | Drawing List'!$K:$AU,,MATCH('[13]Design Fee'!JF$8,'MEP | Drawing List'!$K$1:$AU$1,0)),1)</f>
        <v>27</v>
      </c>
      <c r="JG78" s="238">
        <f>COUNTIFS('MEP | Drawing List'!$H:$H,$B78,INDEX('MEP | Drawing List'!$K:$AU,,MATCH('[13]Design Fee'!JG$8,'MEP | Drawing List'!$K$1:$AU$1,0)),1)</f>
        <v>0</v>
      </c>
      <c r="JH78" s="238">
        <f>COUNTIFS('MEP | Drawing List'!$H:$H,$B78,INDEX('MEP | Drawing List'!$K:$AU,,MATCH('[13]Design Fee'!JH$8,'MEP | Drawing List'!$K$1:$AU$1,0)),1)</f>
        <v>0</v>
      </c>
      <c r="JI78" s="238">
        <f>COUNTIFS('MEP | Drawing List'!$H:$H,$B78,INDEX('MEP | Drawing List'!$K:$AU,,MATCH('[13]Design Fee'!JI$8,'MEP | Drawing List'!$K$1:$AU$1,0)),1)</f>
        <v>27</v>
      </c>
      <c r="JJ78" s="238">
        <f>COUNTIFS('MEP | Drawing List'!$H:$H,$B78,INDEX('MEP | Drawing List'!$K:$AU,,MATCH('[13]Design Fee'!JJ$8,'MEP | Drawing List'!$K$1:$AU$1,0)),1)</f>
        <v>0</v>
      </c>
      <c r="JK78" s="245"/>
      <c r="JL78" s="238">
        <f>COUNTIFS('MEP | Drawing List'!$H:$H,$B78,INDEX('MEP | Drawing List'!$K:$AU,,MATCH('[13]Design Fee'!JL$8,'MEP | Drawing List'!$K$1:$AU$1,0)),1)</f>
        <v>2</v>
      </c>
      <c r="JM78" s="238">
        <f>COUNTIFS('MEP | Drawing List'!$H:$H,$B78,INDEX('MEP | Drawing List'!$K:$AU,,MATCH('[13]Design Fee'!JM$8,'MEP | Drawing List'!$K$1:$AU$1,0)),1)</f>
        <v>0</v>
      </c>
      <c r="JN78" s="238">
        <f>COUNTIFS('MEP | Drawing List'!$H:$H,$B78,INDEX('MEP | Drawing List'!$K:$AU,,MATCH('[13]Design Fee'!JN$8,'MEP | Drawing List'!$K$1:$AU$1,0)),1)</f>
        <v>0</v>
      </c>
      <c r="JO78" s="238">
        <f>COUNTIFS('MEP | Drawing List'!$H:$H,$B78,INDEX('MEP | Drawing List'!$K:$AU,,MATCH('[13]Design Fee'!JO$8,'MEP | Drawing List'!$K$1:$AU$1,0)),1)</f>
        <v>0</v>
      </c>
      <c r="JP78" s="238">
        <f>COUNTIFS('MEP | Drawing List'!$H:$H,$B78,INDEX('MEP | Drawing List'!$K:$AU,,MATCH('[13]Design Fee'!JP$8,'MEP | Drawing List'!$K$1:$AU$1,0)),1)</f>
        <v>2</v>
      </c>
      <c r="JQ78" s="254"/>
      <c r="JR78" s="303"/>
      <c r="JS78" s="304">
        <f>IFERROR(IF(AND((KE78+KF78)=100%,KE78&lt;1),$IK78,0),0)</f>
        <v>0</v>
      </c>
      <c r="JT78" s="304">
        <f>IFERROR(IF(AND((KJ78+KL78)=KI78,JR78=0),$IK78,0),0)</f>
        <v>0</v>
      </c>
      <c r="JU78" s="304">
        <f>IFERROR(IF(AND((KJ78+KL78+KM78)=KI78,JR78=0,JT78=0),$IK78,0),0)</f>
        <v>0</v>
      </c>
      <c r="JV78" s="304">
        <f>IFERROR(IF(AND((KJ78+KL78+KM78+KN78)=KI78,JR78=0,JT78=0,JU78=0),$IK78,0),0)</f>
        <v>0</v>
      </c>
      <c r="JW78" s="304">
        <f>IFERROR(IF(AND((KJ78+KL78+KM78+KN78+KO78)=KI78,JR78=0,JT78=0,JU78=0,JV78=0),$IK78,0),0)</f>
        <v>0</v>
      </c>
      <c r="JX78" s="305"/>
      <c r="JY78" s="304">
        <f>IFERROR(IF(AND((KE78+KG78)=100%,KE78&lt;1),$IK78,0),0)</f>
        <v>0</v>
      </c>
      <c r="JZ78" s="304">
        <f>IFERROR(IF(AND((KJ78+KR78)=KI78,JR78=0),$IK78,0),0)</f>
        <v>0</v>
      </c>
      <c r="KA78" s="304">
        <f t="shared" si="1246"/>
        <v>0</v>
      </c>
      <c r="KB78" s="304">
        <f>IFERROR(IF(AND((KJ78+KR78+KS78+KT78)=KI78,JR78=0,JZ78=0,KA78=0),$IK78,0),0)</f>
        <v>0</v>
      </c>
      <c r="KC78" s="304">
        <f>IFERROR(IF(AND((KJ78+KR78+KU78+KS78+KT78)=KI78,JR78=0,JZ78=0,KA78=0,KB78=0),$IK78,0),0)</f>
        <v>0</v>
      </c>
      <c r="KD78" s="230"/>
      <c r="KE78" s="367">
        <f t="shared" si="1247"/>
        <v>0</v>
      </c>
      <c r="KF78" s="367">
        <f t="shared" si="1248"/>
        <v>0</v>
      </c>
      <c r="KG78" s="367">
        <f>IFERROR(#REF!/KI78,0)</f>
        <v>0</v>
      </c>
      <c r="KH78" s="275"/>
      <c r="KI78" s="363">
        <f>COUNTIF('MEP | Drawing List'!$H:$H,$B78)</f>
        <v>27</v>
      </c>
      <c r="KJ78" s="238">
        <f>COUNTIFS('MEP | Drawing List'!$H:$H,$B78,INDEX('MEP | Drawing List'!$A:$AU,,MATCH('[13]Design Fee'!KJ$8,'MEP | Drawing List'!$A$1:$AU$1,0)),1)</f>
        <v>0</v>
      </c>
      <c r="KK78" s="238">
        <f>COUNTIFS('MEP | Drawing List'!$H:$H,$B78,INDEX('MEP | Drawing List'!$K:$AU,,MATCH('[13]Design Fee'!KK$8,'MEP | Drawing List'!$K$1:$AU$1,0)),1)</f>
        <v>0</v>
      </c>
      <c r="KL78" s="238">
        <f>COUNTIFS('MEP | Drawing List'!$H:$H,$B78,INDEX('MEP | Drawing List'!$K:$AU,,MATCH('[13]Design Fee'!KL$8,'MEP | Drawing List'!$K$1:$AU$1,0)),1)</f>
        <v>0</v>
      </c>
      <c r="KM78" s="238">
        <f>COUNTIFS('MEP | Drawing List'!$H:$H,$B78,INDEX('MEP | Drawing List'!$K:$AU,,MATCH('[13]Design Fee'!KM$8,'MEP | Drawing List'!$K$1:$AU$1,0)),1)</f>
        <v>0</v>
      </c>
      <c r="KN78" s="238">
        <f>COUNTIFS('MEP | Drawing List'!$H:$H,$B78,INDEX('MEP | Drawing List'!$K:$AU,,MATCH('[13]Design Fee'!KN$8,'MEP | Drawing List'!$K$1:$AU$1,0)),1)</f>
        <v>0</v>
      </c>
      <c r="KO78" s="238">
        <f>COUNTIFS('MEP | Drawing List'!$H:$H,$B78,INDEX('MEP | Drawing List'!$K:$AU,,MATCH('[13]Design Fee'!KO$8,'MEP | Drawing List'!$K$1:$AU$1,0)),1)</f>
        <v>0</v>
      </c>
      <c r="KP78" s="245"/>
      <c r="KQ78" s="238">
        <f>COUNTIFS('MEP | Drawing List'!$H:$H,$B78,INDEX('MEP | Drawing List'!$K:$AU,,MATCH('[13]Design Fee'!KQ$8,'MEP | Drawing List'!$K$1:$AU$1,0)),1)</f>
        <v>0</v>
      </c>
      <c r="KR78" s="238">
        <f>COUNTIFS('MEP | Drawing List'!$H:$H,$B78,INDEX('MEP | Drawing List'!$K:$AU,,MATCH('[13]Design Fee'!KR$8,'MEP | Drawing List'!$K$1:$AU$1,0)),1)</f>
        <v>0</v>
      </c>
      <c r="KS78" s="238">
        <f>COUNTIFS('MEP | Drawing List'!$H:$H,$B78,INDEX('MEP | Drawing List'!$K:$AU,,MATCH('[13]Design Fee'!KS$8,'MEP | Drawing List'!$K$1:$AU$1,0)),1)</f>
        <v>0</v>
      </c>
      <c r="KT78" s="238">
        <f>COUNTIFS('MEP | Drawing List'!$H:$H,$B78,INDEX('MEP | Drawing List'!$K:$AU,,MATCH('[13]Design Fee'!KT$8,'MEP | Drawing List'!$K$1:$AU$1,0)),1)</f>
        <v>0</v>
      </c>
      <c r="KU78" s="238">
        <f>COUNTIFS('MEP | Drawing List'!$H:$H,$B78,INDEX('MEP | Drawing List'!$K:$AU,,MATCH('[13]Design Fee'!KU$8,'MEP | Drawing List'!$K$1:$AU$1,0)),1)</f>
        <v>0</v>
      </c>
      <c r="KV78" s="245"/>
      <c r="KW78" s="303"/>
      <c r="KX78" s="304">
        <f>IFERROR(IF(AND((LJ78+LK78)=100%,LJ78&lt;1),$IK78,0),0)</f>
        <v>0</v>
      </c>
      <c r="KY78" s="304">
        <f>IFERROR(IF(AND((LO78+LQ78)=LN78,KW78=0),$IK78,0),0)</f>
        <v>0</v>
      </c>
      <c r="KZ78" s="304">
        <f>IFERROR(IF(AND((LO78+LQ78+LR78)=LN78,KW78=0,KY78=0),$IK78,0),0)</f>
        <v>0</v>
      </c>
      <c r="LA78" s="304">
        <f>IFERROR(IF(AND((LO78+LQ78+LR78+LS78)=LN78,KW78=0,KY78=0,KZ78=0),$IK78,0),0)</f>
        <v>0</v>
      </c>
      <c r="LB78" s="304">
        <f>IFERROR(IF(AND((LO78+LQ78+LR78+LS78+LT78)=LN78,KW78=0,KY78=0,KZ78=0,LA78=0),$IK78,0),0)</f>
        <v>0</v>
      </c>
      <c r="LC78" s="305"/>
      <c r="LD78" s="304">
        <f>IFERROR(IF(AND((LJ78+LL78)=100%,LJ78&lt;1),$IK78,0),0)</f>
        <v>0</v>
      </c>
      <c r="LE78" s="304">
        <f>IFERROR(IF(AND((LO78+LW78)=LN78,KW78=0),$IK78,0),0)</f>
        <v>0</v>
      </c>
      <c r="LF78" s="304">
        <f t="shared" si="1249"/>
        <v>0</v>
      </c>
      <c r="LG78" s="304">
        <f>IFERROR(IF(AND((LO78+LW78+LX78+LY78)=LN78,KW78=0,LE78=0,LF78=0),$IK78,0),0)</f>
        <v>0</v>
      </c>
      <c r="LH78" s="304">
        <f>IFERROR(IF(AND((LO78+LW78+LZ78+LX78+LY78)=LN78,KW78=0,LE78=0,LF78=0,LG78=0),$IK78,0),0)</f>
        <v>0</v>
      </c>
      <c r="LI78" s="230"/>
      <c r="LJ78" s="367">
        <f t="shared" si="1250"/>
        <v>0</v>
      </c>
      <c r="LK78" s="367">
        <f t="shared" si="1251"/>
        <v>0</v>
      </c>
      <c r="LL78" s="367">
        <f>IFERROR(#REF!/LN78,0)</f>
        <v>0</v>
      </c>
      <c r="LM78" s="275"/>
      <c r="LN78" s="363">
        <f>COUNTIF('MEP | Drawing List'!$H:$H,$B78)</f>
        <v>27</v>
      </c>
      <c r="LO78" s="238">
        <f>COUNTIFS('MEP | Drawing List'!$H:$H,$B78,INDEX('MEP | Drawing List'!$A:$AU,,MATCH('[13]Design Fee'!LO$8,'MEP | Drawing List'!$A$1:$AU$1,0)),1)</f>
        <v>0</v>
      </c>
      <c r="LP78" s="238">
        <f>COUNTIFS('MEP | Drawing List'!$H:$H,$B78,INDEX('MEP | Drawing List'!$K:$AU,,MATCH('[13]Design Fee'!LP$8,'MEP | Drawing List'!$K$1:$AU$1,0)),1)</f>
        <v>0</v>
      </c>
      <c r="LQ78" s="238">
        <f>COUNTIFS('MEP | Drawing List'!$H:$H,$B78,INDEX('MEP | Drawing List'!$K:$AU,,MATCH('[13]Design Fee'!LQ$8,'MEP | Drawing List'!$K$1:$AU$1,0)),1)</f>
        <v>0</v>
      </c>
      <c r="LR78" s="238">
        <f>COUNTIFS('MEP | Drawing List'!$H:$H,$B78,INDEX('MEP | Drawing List'!$K:$AU,,MATCH('[13]Design Fee'!LR$8,'MEP | Drawing List'!$K$1:$AU$1,0)),1)</f>
        <v>0</v>
      </c>
      <c r="LS78" s="238">
        <f>COUNTIFS('MEP | Drawing List'!$H:$H,$B78,INDEX('MEP | Drawing List'!$K:$AU,,MATCH('[13]Design Fee'!LS$8,'MEP | Drawing List'!$K$1:$AU$1,0)),1)</f>
        <v>0</v>
      </c>
      <c r="LT78" s="238">
        <f>COUNTIFS('MEP | Drawing List'!$H:$H,$B78,INDEX('MEP | Drawing List'!$K:$AU,,MATCH('[13]Design Fee'!LT$8,'MEP | Drawing List'!$K$1:$AU$1,0)),1)</f>
        <v>0</v>
      </c>
      <c r="LU78" s="245"/>
      <c r="LV78" s="238">
        <f>COUNTIFS('MEP | Drawing List'!$H:$H,$B78,INDEX('MEP | Drawing List'!$K:$AU,,MATCH('[13]Design Fee'!LV$8,'MEP | Drawing List'!$K$1:$AU$1,0)),1)</f>
        <v>0</v>
      </c>
      <c r="LW78" s="238">
        <f>COUNTIFS('MEP | Drawing List'!$H:$H,$B78,INDEX('MEP | Drawing List'!$K:$AU,,MATCH('[13]Design Fee'!LW$8,'MEP | Drawing List'!$K$1:$AU$1,0)),1)</f>
        <v>0</v>
      </c>
      <c r="LX78" s="238">
        <f>COUNTIFS('MEP | Drawing List'!$H:$H,$B78,INDEX('MEP | Drawing List'!$K:$AU,,MATCH('[13]Design Fee'!LX$8,'MEP | Drawing List'!$K$1:$AU$1,0)),1)</f>
        <v>0</v>
      </c>
      <c r="LY78" s="238">
        <f>COUNTIFS('MEP | Drawing List'!$H:$H,$B78,INDEX('MEP | Drawing List'!$K:$AU,,MATCH('[13]Design Fee'!LY$8,'MEP | Drawing List'!$K$1:$AU$1,0)),1)</f>
        <v>0</v>
      </c>
      <c r="LZ78" s="238">
        <f>COUNTIFS('MEP | Drawing List'!$H:$H,$B78,INDEX('MEP | Drawing List'!$K:$AU,,MATCH('[13]Design Fee'!LZ$8,'MEP | Drawing List'!$K$1:$AU$1,0)),1)</f>
        <v>0</v>
      </c>
      <c r="MA78" s="245"/>
      <c r="MB78" s="245"/>
      <c r="MC78" s="279">
        <f t="shared" si="1252"/>
        <v>6.8750000000000006E-2</v>
      </c>
      <c r="MD78" s="269"/>
      <c r="ME78" s="302">
        <f t="shared" si="1267"/>
        <v>6.6094875000000011E-4</v>
      </c>
      <c r="MF78" s="302">
        <f t="shared" si="1172"/>
        <v>6.6094875000000011E-4</v>
      </c>
      <c r="MG78" s="303">
        <f>IFERROR(IF(MT78=100%,$ME78,0),0)</f>
        <v>0</v>
      </c>
      <c r="MH78" s="304">
        <f>IFERROR(IF(AND((MT78+MU78)=100%,MT78&lt;1),$ME78,0),0)</f>
        <v>6.6094875000000011E-4</v>
      </c>
      <c r="MI78" s="304">
        <f>IFERROR(IF(AND((MY78+NA78)=MX78,MG78=0),$ME78,0),0)</f>
        <v>6.6094875000000011E-4</v>
      </c>
      <c r="MJ78" s="304">
        <f>IFERROR(IF(AND((MY78+NA78+NB78)=MX78,MG78=0,MI78=0),$ME78,0),0)</f>
        <v>0</v>
      </c>
      <c r="MK78" s="304">
        <f>IFERROR(IF(AND((MY78+NA78+NB78+NC78)=MX78,MG78=0,MI78=0,MJ78=0),$ME78,0),0)</f>
        <v>0</v>
      </c>
      <c r="ML78" s="304">
        <f>IFERROR(IF(AND((MY78+NA78+NB78+NC78+ND78)=MX78,MG78=0,MI78=0,MJ78=0,MK78=0),$ME78,0),0)</f>
        <v>0</v>
      </c>
      <c r="MM78" s="305"/>
      <c r="MN78" s="304">
        <f>IFERROR(IF(AND((MT78+MV78)=100%,MT78&lt;1),$ME78,0),0)</f>
        <v>6.6094875000000011E-4</v>
      </c>
      <c r="MO78" s="304">
        <f>IFERROR(IF(AND((MY78+NG78)=MX78,MG78=0),$ME78,0),0)</f>
        <v>0</v>
      </c>
      <c r="MP78" s="304">
        <f>IFERROR(IF(AND((MY78+NG78+NH78)=MX78,MG78=0,MO78=0),ME78,0),0)</f>
        <v>0</v>
      </c>
      <c r="MQ78" s="304">
        <f>IFERROR(IF(AND((MY78+NG78+NH78+NI78)=MX78,MG78=0,MO78=0,MP78=0),$ME78,0),0)</f>
        <v>6.6094875000000011E-4</v>
      </c>
      <c r="MR78" s="304">
        <f>IFERROR(IF(AND((MY78+NG78+NJ78+NH78+NI78)=MX78,MG78=0,MO78=0,MP78=0,MQ78=0),$ME78,0),0)</f>
        <v>0</v>
      </c>
      <c r="MS78" s="230"/>
      <c r="MT78" s="367">
        <f t="shared" si="1253"/>
        <v>0</v>
      </c>
      <c r="MU78" s="367">
        <f t="shared" si="1254"/>
        <v>1</v>
      </c>
      <c r="MV78" s="367">
        <f t="shared" si="1255"/>
        <v>1</v>
      </c>
      <c r="MW78" s="275"/>
      <c r="MX78" s="363">
        <f>COUNTIF('LS | Drawing List'!$H:$H,$B78)</f>
        <v>8</v>
      </c>
      <c r="MY78" s="238">
        <f>COUNTIFS('LS | Drawing List'!$H:$H,$B78,INDEX('LS | Drawing List'!$A:$AT,,MATCH('Design Fee'!MY$8,'LS | Drawing List'!$A$1:$AT$1,0)),1)</f>
        <v>0</v>
      </c>
      <c r="MZ78" s="238">
        <f>COUNTIFS('LS | Drawing List'!$H:$H,$B78,INDEX('LS | Drawing List'!$K:$AT,,MATCH('Design Fee'!MZ$8,'LS | Drawing List'!$K$1:$AT$1,0)),1)</f>
        <v>8</v>
      </c>
      <c r="NA78" s="238">
        <f>COUNTIFS('LS | Drawing List'!$H:$H,$B78,INDEX('LS | Drawing List'!$K:$AT,,MATCH('Design Fee'!NA$8,'LS | Drawing List'!$K$1:$AT$1,0)),1)</f>
        <v>8</v>
      </c>
      <c r="NB78" s="238">
        <f>COUNTIFS('LS | Drawing List'!$H:$H,$B78,INDEX('LS | Drawing List'!$K:$AT,,MATCH('Design Fee'!NB$8,'LS | Drawing List'!$K$1:$AT$1,0)),1)</f>
        <v>0</v>
      </c>
      <c r="NC78" s="238">
        <f>COUNTIFS('LS | Drawing List'!$H:$H,$B78,INDEX('LS | Drawing List'!$K:$AT,,MATCH('Design Fee'!NC$8,'LS | Drawing List'!$K$1:$AT$1,0)),1)</f>
        <v>0</v>
      </c>
      <c r="ND78" s="238">
        <f>COUNTIFS('LS | Drawing List'!$H:$H,$B78,INDEX('LS | Drawing List'!$K:$AT,,MATCH('Design Fee'!ND$8,'LS | Drawing List'!$K$1:$AT$1,0)),1)</f>
        <v>0</v>
      </c>
      <c r="NE78" s="245"/>
      <c r="NF78" s="238">
        <f>COUNTIFS('LS | Drawing List'!$H:$H,$B78,INDEX('LS | Drawing List'!$K:$AT,,MATCH('Design Fee'!NF$8,'LS | Drawing List'!$K$1:$AT$1,0)),1)</f>
        <v>8</v>
      </c>
      <c r="NG78" s="238">
        <f>COUNTIFS('LS | Drawing List'!$H:$H,$B78,INDEX('LS | Drawing List'!$K:$AT,,MATCH('Design Fee'!NG$8,'LS | Drawing List'!$K$1:$AT$1,0)),1)</f>
        <v>0</v>
      </c>
      <c r="NH78" s="238">
        <f>COUNTIFS('LS | Drawing List'!$H:$H,$B78,INDEX('LS | Drawing List'!$K:$AT,,MATCH('Design Fee'!NH$8,'LS | Drawing List'!$K$1:$AT$1,0)),1)</f>
        <v>0</v>
      </c>
      <c r="NI78" s="238">
        <f>COUNTIFS('LS | Drawing List'!$H:$H,$B78,INDEX('LS | Drawing List'!$K:$AT,,MATCH('Design Fee'!NI$8,'LS | Drawing List'!$K$1:$AT$1,0)),1)</f>
        <v>8</v>
      </c>
      <c r="NJ78" s="238">
        <f>COUNTIFS('LS | Drawing List'!$H:$H,$B78,INDEX('LS | Drawing List'!$K:$AT,,MATCH('Design Fee'!NJ$8,'LS | Drawing List'!$K$1:$AT$1,0)),1)</f>
        <v>0</v>
      </c>
      <c r="NK78" s="254"/>
      <c r="NL78" s="303">
        <f>IFERROR(IF(NY78=100%,$ME78,0),0)</f>
        <v>0</v>
      </c>
      <c r="NM78" s="304">
        <f>IFERROR(IF(AND((NY78+NZ78)=100%,NY78&lt;1),$ME78,0),0)</f>
        <v>0</v>
      </c>
      <c r="NN78" s="304">
        <f>IFERROR(IF(AND((OD78+OF78)=OC78,NL78=0),$ME78,0),0)</f>
        <v>0</v>
      </c>
      <c r="NO78" s="304">
        <f>IFERROR(IF(AND((OD78+OF78+OG78)=OC78,NL78=0,NN78=0),$ME78,0),0)</f>
        <v>0</v>
      </c>
      <c r="NP78" s="304">
        <f>IFERROR(IF(AND((OD78+OF78+OG78+OH78)=OC78,NL78=0,NN78=0,NO78=0),$ME78,0),0)</f>
        <v>0</v>
      </c>
      <c r="NQ78" s="304">
        <f>IFERROR(IF(AND((OD78+OF78+OG78+OH78+OI78)=OC78,NL78=0,NN78=0,NO78=0,NP78=0),$ME78,0),0)</f>
        <v>0</v>
      </c>
      <c r="NR78" s="305"/>
      <c r="NS78" s="304">
        <f>IFERROR(IF(AND((NY78+OA78)=100%,NY78&lt;1),$ME78,0),0)</f>
        <v>0</v>
      </c>
      <c r="NT78" s="304">
        <f>IFERROR(IF(AND((OD78+OL78)=OC78,NL78=0),$ME78,0),0)</f>
        <v>0</v>
      </c>
      <c r="NU78" s="304">
        <f t="shared" si="1256"/>
        <v>0</v>
      </c>
      <c r="NV78" s="304">
        <f>IFERROR(IF(AND((OD78+OL78+OM78+ON78)=OC78,NL78=0,NT78=0,NU78=0),$ME78,0),0)</f>
        <v>0</v>
      </c>
      <c r="NW78" s="304">
        <f>IFERROR(IF(AND((OD78+OL78+OO78+OM78+ON78)=OC78,NL78=0,NT78=0,NU78=0,NV78=0),$ME78,0),0)</f>
        <v>0</v>
      </c>
      <c r="NX78" s="230"/>
      <c r="NY78" s="367">
        <f t="shared" si="1257"/>
        <v>0</v>
      </c>
      <c r="NZ78" s="367">
        <f t="shared" si="1258"/>
        <v>0</v>
      </c>
      <c r="OA78" s="367">
        <f>IFERROR(#REF!/OC78,0)</f>
        <v>0</v>
      </c>
      <c r="OB78" s="275"/>
      <c r="OC78" s="363">
        <f>COUNTIF('LS | Drawing List'!$H:$H,$B78)</f>
        <v>8</v>
      </c>
      <c r="OD78" s="238">
        <f>COUNTIFS('LS | Drawing List'!$H:$H,$B78,INDEX('LS | Drawing List'!$A:$AT,,MATCH('Design Fee'!OD$8,'LS | Drawing List'!$A$1:$AT$1,0)),1)</f>
        <v>0</v>
      </c>
      <c r="OE78" s="238">
        <f>COUNTIFS('LS | Drawing List'!$H:$H,$B78,INDEX('LS | Drawing List'!$K:$AT,,MATCH('Design Fee'!OE$8,'LS | Drawing List'!$K$1:$AT$1,0)),1)</f>
        <v>0</v>
      </c>
      <c r="OF78" s="238">
        <f>COUNTIFS('LS | Drawing List'!$H:$H,$B78,INDEX('LS | Drawing List'!$K:$AT,,MATCH('Design Fee'!OF$8,'LS | Drawing List'!$K$1:$AT$1,0)),1)</f>
        <v>0</v>
      </c>
      <c r="OG78" s="238">
        <f>COUNTIFS('LS | Drawing List'!$H:$H,$B78,INDEX('LS | Drawing List'!$K:$AT,,MATCH('Design Fee'!OG$8,'LS | Drawing List'!$K$1:$AT$1,0)),1)</f>
        <v>0</v>
      </c>
      <c r="OH78" s="238">
        <f>COUNTIFS('LS | Drawing List'!$H:$H,$B78,INDEX('LS | Drawing List'!$K:$AT,,MATCH('Design Fee'!OH$8,'LS | Drawing List'!$K$1:$AT$1,0)),1)</f>
        <v>0</v>
      </c>
      <c r="OI78" s="238">
        <f>COUNTIFS('LS | Drawing List'!$H:$H,$B78,INDEX('LS | Drawing List'!$K:$AT,,MATCH('Design Fee'!OI$8,'LS | Drawing List'!$K$1:$AT$1,0)),1)</f>
        <v>0</v>
      </c>
      <c r="OJ78" s="245"/>
      <c r="OK78" s="238">
        <f>COUNTIFS('LS | Drawing List'!$H:$H,$B78,INDEX('LS | Drawing List'!$K:$AT,,MATCH('Design Fee'!OK$8,'LS | Drawing List'!$K$1:$AT$1,0)),1)</f>
        <v>0</v>
      </c>
      <c r="OL78" s="238">
        <f>COUNTIFS('LS | Drawing List'!$H:$H,$B78,INDEX('LS | Drawing List'!$K:$AT,,MATCH('Design Fee'!OL$8,'LS | Drawing List'!$K$1:$AT$1,0)),1)</f>
        <v>0</v>
      </c>
      <c r="OM78" s="238">
        <f>COUNTIFS('LS | Drawing List'!$H:$H,$B78,INDEX('LS | Drawing List'!$K:$AT,,MATCH('Design Fee'!OM$8,'LS | Drawing List'!$K$1:$AT$1,0)),1)</f>
        <v>0</v>
      </c>
      <c r="ON78" s="238">
        <f>COUNTIFS('LS | Drawing List'!$H:$H,$B78,INDEX('LS | Drawing List'!$K:$AT,,MATCH('Design Fee'!ON$8,'LS | Drawing List'!$K$1:$AT$1,0)),1)</f>
        <v>0</v>
      </c>
      <c r="OO78" s="238">
        <f>COUNTIFS('LS | Drawing List'!$H:$H,$B78,INDEX('LS | Drawing List'!$K:$AT,,MATCH('Design Fee'!OO$8,'LS | Drawing List'!$K$1:$AT$1,0)),1)</f>
        <v>0</v>
      </c>
      <c r="OP78" s="245"/>
      <c r="OQ78" s="303">
        <f>IFERROR(IF(PD78=100%,$ME78,0),0)</f>
        <v>0</v>
      </c>
      <c r="OR78" s="304">
        <f>IFERROR(IF(AND((PD78+PE78)=100%,PD78&lt;1),$ME78,0),0)</f>
        <v>0</v>
      </c>
      <c r="OS78" s="304">
        <f>IFERROR(IF(AND((PI78+PK78)=PH78,OQ78=0),$ME78,0),0)</f>
        <v>0</v>
      </c>
      <c r="OT78" s="304">
        <f>IFERROR(IF(AND((PI78+PK78+PL78)=PH78,OQ78=0,OS78=0),$ME78,0),0)</f>
        <v>0</v>
      </c>
      <c r="OU78" s="304">
        <f>IFERROR(IF(AND((PI78+PK78+PL78+PM78)=PH78,OQ78=0,OS78=0,OT78=0),$ME78,0),0)</f>
        <v>0</v>
      </c>
      <c r="OV78" s="304">
        <f>IFERROR(IF(AND((PI78+PK78+PL78+PM78+PN78)=PH78,OQ78=0,OS78=0,OT78=0,OU78=0),$ME78,0),0)</f>
        <v>0</v>
      </c>
      <c r="OW78" s="305"/>
      <c r="OX78" s="304">
        <f>IFERROR(IF(AND((PD78+PF78)=100%,PD78&lt;1),$ME78,0),0)</f>
        <v>0</v>
      </c>
      <c r="OY78" s="304">
        <f>IFERROR(IF(AND((PI78+PQ78)=PH78,OQ78=0),$ME78,0),0)</f>
        <v>0</v>
      </c>
      <c r="OZ78" s="304">
        <f t="shared" si="1259"/>
        <v>0</v>
      </c>
      <c r="PA78" s="304">
        <f>IFERROR(IF(AND((PI78+PQ78+PR78+PS78)=PH78,OQ78=0,OY78=0,OZ78=0),$ME78,0),0)</f>
        <v>0</v>
      </c>
      <c r="PB78" s="304">
        <f>IFERROR(IF(AND((PI78+PQ78+PT78+PR78+PS78)=PH78,OQ78=0,OY78=0,OZ78=0,PA78=0),$ME78,0),0)</f>
        <v>0</v>
      </c>
      <c r="PC78" s="230"/>
      <c r="PD78" s="367">
        <f t="shared" si="1260"/>
        <v>0</v>
      </c>
      <c r="PE78" s="367">
        <f t="shared" si="1261"/>
        <v>0</v>
      </c>
      <c r="PF78" s="367">
        <f>IFERROR(#REF!/PH78,0)</f>
        <v>0</v>
      </c>
      <c r="PG78" s="275"/>
      <c r="PH78" s="363">
        <f>COUNTIF('LS | Drawing List'!$H:$H,$B78)</f>
        <v>8</v>
      </c>
      <c r="PI78" s="238">
        <f>COUNTIFS('LS | Drawing List'!$H:$H,$B78,INDEX('LS | Drawing List'!$A:$AT,,MATCH('Design Fee'!PI$8,'LS | Drawing List'!$A$1:$AT$1,0)),1)</f>
        <v>0</v>
      </c>
      <c r="PJ78" s="238">
        <f>COUNTIFS('LS | Drawing List'!$H:$H,$B78,INDEX('LS | Drawing List'!$K:$AT,,MATCH('Design Fee'!PJ$8,'LS | Drawing List'!$K$1:$AT$1,0)),1)</f>
        <v>0</v>
      </c>
      <c r="PK78" s="238">
        <f>COUNTIFS('LS | Drawing List'!$H:$H,$B78,INDEX('LS | Drawing List'!$K:$AT,,MATCH('Design Fee'!PK$8,'LS | Drawing List'!$K$1:$AT$1,0)),1)</f>
        <v>0</v>
      </c>
      <c r="PL78" s="238">
        <f>COUNTIFS('LS | Drawing List'!$H:$H,$B78,INDEX('LS | Drawing List'!$K:$AT,,MATCH('Design Fee'!PL$8,'LS | Drawing List'!$K$1:$AT$1,0)),1)</f>
        <v>0</v>
      </c>
      <c r="PM78" s="238">
        <f>COUNTIFS('LS | Drawing List'!$H:$H,$B78,INDEX('LS | Drawing List'!$K:$AT,,MATCH('Design Fee'!PM$8,'LS | Drawing List'!$K$1:$AT$1,0)),1)</f>
        <v>0</v>
      </c>
      <c r="PN78" s="238">
        <f>COUNTIFS('LS | Drawing List'!$H:$H,$B78,INDEX('LS | Drawing List'!$K:$AT,,MATCH('Design Fee'!PN$8,'LS | Drawing List'!$K$1:$AT$1,0)),1)</f>
        <v>0</v>
      </c>
      <c r="PO78" s="245"/>
      <c r="PP78" s="238">
        <f>COUNTIFS('LS | Drawing List'!$H:$H,$B78,INDEX('LS | Drawing List'!$K:$AT,,MATCH('Design Fee'!PP$8,'LS | Drawing List'!$K$1:$AT$1,0)),1)</f>
        <v>0</v>
      </c>
      <c r="PQ78" s="238">
        <f>COUNTIFS('LS | Drawing List'!$H:$H,$B78,INDEX('LS | Drawing List'!$K:$AT,,MATCH('Design Fee'!PQ$8,'LS | Drawing List'!$K$1:$AT$1,0)),1)</f>
        <v>0</v>
      </c>
      <c r="PR78" s="238">
        <f>COUNTIFS('LS | Drawing List'!$H:$H,$B78,INDEX('LS | Drawing List'!$K:$AT,,MATCH('Design Fee'!PR$8,'LS | Drawing List'!$K$1:$AT$1,0)),1)</f>
        <v>0</v>
      </c>
      <c r="PS78" s="238">
        <f>COUNTIFS('LS | Drawing List'!$H:$H,$B78,INDEX('LS | Drawing List'!$K:$AT,,MATCH('Design Fee'!PS$8,'LS | Drawing List'!$K$1:$AT$1,0)),1)</f>
        <v>0</v>
      </c>
      <c r="PT78" s="238">
        <f>COUNTIFS('LS | Drawing List'!$H:$H,$B78,INDEX('LS | Drawing List'!$K:$AT,,MATCH('Design Fee'!PT$8,'LS | Drawing List'!$K$1:$AT$1,0)),1)</f>
        <v>0</v>
      </c>
      <c r="PU78" s="245"/>
      <c r="PV78" s="318"/>
    </row>
    <row r="79" spans="2:438" s="319" customFormat="1" ht="11.85" customHeight="1" outlineLevel="2">
      <c r="B79" s="579" t="s">
        <v>92</v>
      </c>
      <c r="C79" s="679" t="s">
        <v>93</v>
      </c>
      <c r="D79" s="306"/>
      <c r="E79" s="302">
        <f t="shared" si="1120"/>
        <v>0.57989458196575872</v>
      </c>
      <c r="F79" s="302">
        <f t="shared" si="1120"/>
        <v>5.7675831965758664E-2</v>
      </c>
      <c r="G79" s="303">
        <f t="shared" si="1179"/>
        <v>0.52221875000000006</v>
      </c>
      <c r="H79" s="302">
        <f t="shared" si="1180"/>
        <v>0</v>
      </c>
      <c r="I79" s="302">
        <f t="shared" si="1181"/>
        <v>0.57989458196575872</v>
      </c>
      <c r="J79" s="302">
        <f t="shared" si="1182"/>
        <v>0.52287969875000007</v>
      </c>
      <c r="K79" s="302">
        <f t="shared" si="1183"/>
        <v>0</v>
      </c>
      <c r="L79" s="302">
        <f t="shared" si="1184"/>
        <v>5.7014883215758663E-2</v>
      </c>
      <c r="M79" s="302">
        <f t="shared" si="1185"/>
        <v>0</v>
      </c>
      <c r="N79" s="305"/>
      <c r="O79" s="302">
        <f t="shared" si="1186"/>
        <v>5.7675831965758664E-2</v>
      </c>
      <c r="P79" s="302">
        <f t="shared" si="1187"/>
        <v>0</v>
      </c>
      <c r="Q79" s="302">
        <f t="shared" si="1188"/>
        <v>0</v>
      </c>
      <c r="R79" s="302">
        <f t="shared" si="1189"/>
        <v>0</v>
      </c>
      <c r="S79" s="302">
        <f t="shared" si="1190"/>
        <v>5.7675831965758664E-2</v>
      </c>
      <c r="T79" s="216"/>
      <c r="U79" s="302">
        <f t="shared" si="1191"/>
        <v>0</v>
      </c>
      <c r="V79" s="302">
        <f t="shared" si="1192"/>
        <v>0</v>
      </c>
      <c r="W79" s="302">
        <f t="shared" si="1193"/>
        <v>0</v>
      </c>
      <c r="X79" s="302">
        <f t="shared" si="1194"/>
        <v>0</v>
      </c>
      <c r="Y79" s="302">
        <f t="shared" si="1195"/>
        <v>0</v>
      </c>
      <c r="Z79" s="302">
        <f t="shared" si="1196"/>
        <v>0</v>
      </c>
      <c r="AA79" s="305"/>
      <c r="AB79" s="302">
        <f t="shared" si="1197"/>
        <v>0</v>
      </c>
      <c r="AC79" s="302">
        <f t="shared" si="1198"/>
        <v>0</v>
      </c>
      <c r="AD79" s="302">
        <f t="shared" si="1199"/>
        <v>0</v>
      </c>
      <c r="AE79" s="302">
        <f t="shared" si="1200"/>
        <v>0</v>
      </c>
      <c r="AF79" s="302">
        <f t="shared" si="1201"/>
        <v>0</v>
      </c>
      <c r="AG79" s="325"/>
      <c r="AH79" s="302">
        <f t="shared" si="1202"/>
        <v>0</v>
      </c>
      <c r="AI79" s="302">
        <f t="shared" si="1203"/>
        <v>0</v>
      </c>
      <c r="AJ79" s="302">
        <f t="shared" si="1204"/>
        <v>0</v>
      </c>
      <c r="AK79" s="302">
        <f t="shared" si="1205"/>
        <v>0</v>
      </c>
      <c r="AL79" s="302">
        <f t="shared" si="1206"/>
        <v>0</v>
      </c>
      <c r="AM79" s="302">
        <f t="shared" si="1207"/>
        <v>0</v>
      </c>
      <c r="AN79" s="305"/>
      <c r="AO79" s="302">
        <f t="shared" si="1208"/>
        <v>0</v>
      </c>
      <c r="AP79" s="302">
        <f t="shared" si="1209"/>
        <v>0</v>
      </c>
      <c r="AQ79" s="302">
        <f t="shared" si="1210"/>
        <v>0</v>
      </c>
      <c r="AR79" s="302">
        <f t="shared" si="1211"/>
        <v>0</v>
      </c>
      <c r="AS79" s="302">
        <f t="shared" si="1212"/>
        <v>0</v>
      </c>
      <c r="AT79" s="230"/>
      <c r="AU79" s="675">
        <f t="shared" si="1213"/>
        <v>6.25E-2</v>
      </c>
      <c r="AV79" s="320"/>
      <c r="AW79" s="321">
        <f t="shared" si="1262"/>
        <v>0.52221875000000006</v>
      </c>
      <c r="AX79" s="302">
        <f t="shared" si="1151"/>
        <v>0</v>
      </c>
      <c r="AY79" s="303">
        <f t="shared" si="1214"/>
        <v>0</v>
      </c>
      <c r="AZ79" s="304">
        <f t="shared" si="1215"/>
        <v>0.52221875000000006</v>
      </c>
      <c r="BA79" s="304">
        <f t="shared" si="1263"/>
        <v>0.52221875000000006</v>
      </c>
      <c r="BB79" s="322">
        <f>IFERROR(IF(AND((BQ79+BS79+BT79)=BP79,AY79=0,BA79=0),$AW79,0),0)</f>
        <v>0</v>
      </c>
      <c r="BC79" s="322">
        <f>IFERROR(IF(AND((BQ79+BS79+BT79+BU79)=BP79,AY79=0,BA79=0,BB79=0),$AW79,0),0)</f>
        <v>0</v>
      </c>
      <c r="BD79" s="322">
        <f>IFERROR(IF(AND((BQ79+BS79+BT79+BU79+BV79)=BP79,AY79=0,BA79=0,BB79=0,BC79=0),$AW79,0),0)</f>
        <v>0</v>
      </c>
      <c r="BE79" s="322"/>
      <c r="BF79" s="304">
        <f t="shared" si="1216"/>
        <v>0</v>
      </c>
      <c r="BG79" s="322">
        <f>IFERROR(IF(AND((BQ79+BY79)=BP79,AY79=0),$AW79,0),0)</f>
        <v>0</v>
      </c>
      <c r="BH79" s="322">
        <f t="shared" si="1217"/>
        <v>0</v>
      </c>
      <c r="BI79" s="304">
        <f t="shared" si="1218"/>
        <v>0</v>
      </c>
      <c r="BJ79" s="322">
        <f>IFERROR(IF(AND((BQ79+BY79+CB79+BZ79+CA79)=BP79,AY79=0,BG79=0,BH79=0,BI79=0),$AW79,0),0)</f>
        <v>0</v>
      </c>
      <c r="BK79" s="216"/>
      <c r="BL79" s="426">
        <f t="shared" ref="BL79" si="1268">IFERROR(BQ79/BP79,0)</f>
        <v>0</v>
      </c>
      <c r="BM79" s="426">
        <f t="shared" ref="BM79" si="1269">IFERROR(BR79/BP79,0)</f>
        <v>1</v>
      </c>
      <c r="BN79" s="331">
        <f t="shared" si="1221"/>
        <v>0</v>
      </c>
      <c r="BO79" s="323"/>
      <c r="BP79" s="436">
        <f>COUNTIF('AR | Drawing List'!$H:$H,$B79)</f>
        <v>36</v>
      </c>
      <c r="BQ79" s="437">
        <f>COUNTIFS('AR | Drawing List'!$H:$H,$B79,INDEX('AR | Drawing List'!$A:$AT,,MATCH('Design Fee'!BQ$8,'AR | Drawing List'!$A$1:$AT$1,0)),1)</f>
        <v>0</v>
      </c>
      <c r="BR79" s="437">
        <f>COUNTIFS('AR | Drawing List'!$H:$H,$B79,INDEX('AR | Drawing List'!$K:$AT,,MATCH('Design Fee'!BR$8,'AR | Drawing List'!$K$1:$AT$1,0)),1)</f>
        <v>36</v>
      </c>
      <c r="BS79" s="437">
        <f>COUNTIFS('AR | Drawing List'!$H:$H,$B79,INDEX('AR | Drawing List'!$K:$AT,,MATCH('Design Fee'!BS$8,'AR | Drawing List'!$K$1:$AT$1,0)),1)</f>
        <v>36</v>
      </c>
      <c r="BT79" s="437">
        <f>COUNTIFS('AR | Drawing List'!$H:$H,$B79,INDEX('AR | Drawing List'!$K:$AT,,MATCH('Design Fee'!BT$8,'AR | Drawing List'!$K$1:$AT$1,0)),1)</f>
        <v>0</v>
      </c>
      <c r="BU79" s="437">
        <f>COUNTIFS('AR | Drawing List'!$H:$H,$B79,INDEX('AR | Drawing List'!$K:$AT,,MATCH('Design Fee'!BU$8,'AR | Drawing List'!$K$1:$AT$1,0)),1)</f>
        <v>0</v>
      </c>
      <c r="BV79" s="437">
        <f>COUNTIFS('AR | Drawing List'!$H:$H,$B79,INDEX('AR | Drawing List'!$K:$AT,,MATCH('Design Fee'!BV$8,'AR | Drawing List'!$K$1:$AT$1,0)),1)</f>
        <v>0</v>
      </c>
      <c r="BW79" s="245"/>
      <c r="BX79" s="437">
        <f>COUNTIFS('AR | Drawing List'!$H:$H,$B79,INDEX('AR | Drawing List'!$K:$AT,,MATCH('Design Fee'!BX$8,'AR | Drawing List'!$K$1:$AT$1,0)),1)</f>
        <v>0</v>
      </c>
      <c r="BY79" s="437">
        <f>COUNTIFS('AR | Drawing List'!$H:$H,$B79,INDEX('AR | Drawing List'!$K:$AT,,MATCH('Design Fee'!BY$8,'AR | Drawing List'!$K$1:$AT$1,0)),1)</f>
        <v>0</v>
      </c>
      <c r="BZ79" s="437">
        <f>COUNTIFS('AR | Drawing List'!$H:$H,$B79,INDEX('AR | Drawing List'!$K:$AT,,MATCH('Design Fee'!BZ$8,'AR | Drawing List'!$K$1:$AT$1,0)),1)</f>
        <v>0</v>
      </c>
      <c r="CA79" s="437">
        <f>COUNTIFS('AR | Drawing List'!$H:$H,$B79,INDEX('AR | Drawing List'!$K:$AT,,MATCH('Design Fee'!CA$8,'AR | Drawing List'!$K$1:$AT$1,0)),1)</f>
        <v>0</v>
      </c>
      <c r="CB79" s="437">
        <f>COUNTIFS('AR | Drawing List'!$H:$H,$B79,INDEX('AR | Drawing List'!$K:$AT,,MATCH('Design Fee'!CB$8,'AR | Drawing List'!$K$1:$AT$1,0)),1)</f>
        <v>0</v>
      </c>
      <c r="CC79" s="307"/>
      <c r="CD79" s="365"/>
      <c r="CE79" s="366">
        <f t="shared" si="1222"/>
        <v>0</v>
      </c>
      <c r="CF79" s="366">
        <f t="shared" si="1264"/>
        <v>0</v>
      </c>
      <c r="CG79" s="372">
        <f>IFERROR(IF(AND((CV79+CX79+CY79)=CU79,CD79=0,CF79=0),$AW79,0),0)</f>
        <v>0</v>
      </c>
      <c r="CH79" s="372">
        <f>IFERROR(IF(AND((CV79+CX79+CY79+CZ79)=CU79,CD79=0,CF79=0,CG79=0),$AW79,0),0)</f>
        <v>0</v>
      </c>
      <c r="CI79" s="372">
        <f>IFERROR(IF(AND((CV79+CX79+CY79+CZ79+DA79)=CU79,CD79=0,CF79=0,CG79=0,CH79=0),$AW79,0),0)</f>
        <v>0</v>
      </c>
      <c r="CJ79" s="324"/>
      <c r="CK79" s="372">
        <f>IFERROR(IF(AND((CQ79+CS79)=100%,CQ79&lt;1),$AW79,0),0)</f>
        <v>0</v>
      </c>
      <c r="CL79" s="372">
        <f>IFERROR(IF(AND((CV79+DD79)=CU79,CD79=0),$AW79,0),0)</f>
        <v>0</v>
      </c>
      <c r="CM79" s="372">
        <f t="shared" si="1223"/>
        <v>0</v>
      </c>
      <c r="CN79" s="366">
        <f t="shared" si="1224"/>
        <v>0</v>
      </c>
      <c r="CO79" s="372">
        <f>IFERROR(IF(AND((CV79+DD79+DG79+DE79+DF79)=CU79,CD79=0,CL79=0,CM79=0,CN79=0),$AW79,0),0)</f>
        <v>0</v>
      </c>
      <c r="CP79" s="230"/>
      <c r="CQ79" s="426">
        <f t="shared" si="1225"/>
        <v>0</v>
      </c>
      <c r="CR79" s="426">
        <f t="shared" si="1226"/>
        <v>0</v>
      </c>
      <c r="CS79" s="426">
        <f>IFERROR(#REF!/CU79,0)</f>
        <v>0</v>
      </c>
      <c r="CT79" s="323"/>
      <c r="CU79" s="436">
        <f>COUNTIF('AR | Drawing List'!$H:$H,$B79)</f>
        <v>36</v>
      </c>
      <c r="CV79" s="437">
        <f>COUNTIFS('AR | Drawing List'!$H:$H,$B79,INDEX('AR | Drawing List'!$A:$AT,,MATCH('Design Fee'!CV$8,'AR | Drawing List'!$A$1:$AT$1,0)),"&gt;="&amp;"1")</f>
        <v>0</v>
      </c>
      <c r="CW79" s="437">
        <f>COUNTIFS('AR | Drawing List'!$H:$H,$B79,INDEX('AR | Drawing List'!$K:$AT,,MATCH('Design Fee'!CW$8,'AR | Drawing List'!$K$1:$AT$1,0)),1)</f>
        <v>0</v>
      </c>
      <c r="CX79" s="437">
        <f>COUNTIFS('AR | Drawing List'!$H:$H,$B79,INDEX('AR | Drawing List'!$K:$AT,,MATCH('Design Fee'!CX$8,'AR | Drawing List'!$K$1:$AT$1,0)),1)</f>
        <v>0</v>
      </c>
      <c r="CY79" s="437">
        <f>COUNTIFS('AR | Drawing List'!$H:$H,$B79,INDEX('AR | Drawing List'!$K:$AT,,MATCH('Design Fee'!CY$8,'AR | Drawing List'!$K$1:$AT$1,0)),1)</f>
        <v>0</v>
      </c>
      <c r="CZ79" s="437">
        <f>COUNTIFS('AR | Drawing List'!$H:$H,$B79,INDEX('AR | Drawing List'!$K:$AT,,MATCH('Design Fee'!CZ$8,'AR | Drawing List'!$K$1:$AT$1,0)),1)</f>
        <v>0</v>
      </c>
      <c r="DA79" s="437">
        <f>COUNTIFS('AR | Drawing List'!$H:$H,$B79,INDEX('AR | Drawing List'!$K:$AT,,MATCH('Design Fee'!DA$8,'AR | Drawing List'!$K$1:$AT$1,0)),1)</f>
        <v>0</v>
      </c>
      <c r="DB79" s="245"/>
      <c r="DC79" s="437">
        <f>COUNTIFS('AR | Drawing List'!$H:$H,$B79,INDEX('AR | Drawing List'!$K:$AT,,MATCH('Design Fee'!DC$8,'AR | Drawing List'!$K$1:$AT$1,0)),1)</f>
        <v>0</v>
      </c>
      <c r="DD79" s="437">
        <f>COUNTIFS('AR | Drawing List'!$H:$H,$B79,INDEX('AR | Drawing List'!$K:$AT,,MATCH('Design Fee'!DD$8,'AR | Drawing List'!$K$1:$AT$1,0)),1)</f>
        <v>0</v>
      </c>
      <c r="DE79" s="437">
        <f>COUNTIFS('AR | Drawing List'!$H:$H,$B79,INDEX('AR | Drawing List'!$K:$AT,,MATCH('Design Fee'!DE$8,'AR | Drawing List'!$K$1:$AT$1,0)),1)</f>
        <v>0</v>
      </c>
      <c r="DF79" s="437">
        <f>COUNTIFS('AR | Drawing List'!$H:$H,$B79,INDEX('AR | Drawing List'!$K:$AT,,MATCH('Design Fee'!DF$8,'AR | Drawing List'!$K$1:$AT$1,0)),1)</f>
        <v>0</v>
      </c>
      <c r="DG79" s="437">
        <f>COUNTIFS('AR | Drawing List'!$H:$H,$B79,INDEX('AR | Drawing List'!$K:$AT,,MATCH('Design Fee'!DG$8,'AR | Drawing List'!$K$1:$AT$1,0)),1)</f>
        <v>0</v>
      </c>
      <c r="DH79" s="325"/>
      <c r="DI79" s="365"/>
      <c r="DJ79" s="366">
        <f t="shared" si="1227"/>
        <v>0</v>
      </c>
      <c r="DK79" s="366">
        <f t="shared" si="1265"/>
        <v>0</v>
      </c>
      <c r="DL79" s="372">
        <f>IFERROR(IF(AND((EA79+EC79+ED79)=DZ79,DI79=0,DK79=0),$AW79,0),0)</f>
        <v>0</v>
      </c>
      <c r="DM79" s="372">
        <f>IFERROR(IF(AND((EA79+EC79+ED79+EE79)=DZ79,DI79=0,DK79=0,DL79=0),$AW79,0),0)</f>
        <v>0</v>
      </c>
      <c r="DN79" s="372">
        <f>IFERROR(IF(AND((EA79+EC79+ED79+EE79+EF79)=DZ79,DI79=0,DK79=0,DL79=0,DM79=0),$AW79,0),0)</f>
        <v>0</v>
      </c>
      <c r="DO79" s="324"/>
      <c r="DP79" s="372">
        <f>IFERROR(IF(AND((DV79+DX79)=100%,DV79&lt;1),$AW79,0),0)</f>
        <v>0</v>
      </c>
      <c r="DQ79" s="372">
        <f>IFERROR(IF(AND((EA79+EI79)=DZ79,DI79=0),$AW79,0),0)</f>
        <v>0</v>
      </c>
      <c r="DR79" s="372">
        <f t="shared" si="1228"/>
        <v>0</v>
      </c>
      <c r="DS79" s="366">
        <f t="shared" si="1229"/>
        <v>0</v>
      </c>
      <c r="DT79" s="372">
        <f>IFERROR(IF(AND((EA79+EI79+EL79+EJ79+EK79)=DZ79,DI79=0,DQ79=0,DR79=0,DS79=0),$AW79,0),0)</f>
        <v>0</v>
      </c>
      <c r="DU79" s="230"/>
      <c r="DV79" s="426">
        <f t="shared" si="1230"/>
        <v>0</v>
      </c>
      <c r="DW79" s="426">
        <f t="shared" si="1231"/>
        <v>0</v>
      </c>
      <c r="DX79" s="426">
        <f>IFERROR(#REF!/DZ79,0)</f>
        <v>0</v>
      </c>
      <c r="DY79" s="323"/>
      <c r="DZ79" s="436">
        <f>COUNTIF('AR | Drawing List'!$H:$H,$B79)</f>
        <v>36</v>
      </c>
      <c r="EA79" s="437">
        <f>COUNTIFS('AR | Drawing List'!$H:$H,$B79,INDEX('AR | Drawing List'!$A:$AT,,MATCH('Design Fee'!EA$8,'AR | Drawing List'!$A$1:$AT$1,0)),"&gt;="&amp;"1")</f>
        <v>0</v>
      </c>
      <c r="EB79" s="437">
        <f>COUNTIFS('AR | Drawing List'!$H:$H,$B79,INDEX('AR | Drawing List'!$K:$AT,,MATCH('Design Fee'!EB$8,'AR | Drawing List'!$K$1:$AT$1,0)),1)</f>
        <v>0</v>
      </c>
      <c r="EC79" s="437">
        <f>COUNTIFS('AR | Drawing List'!$H:$H,$B79,INDEX('AR | Drawing List'!$K:$AT,,MATCH('Design Fee'!EC$8,'AR | Drawing List'!$K$1:$AT$1,0)),1)</f>
        <v>0</v>
      </c>
      <c r="ED79" s="437">
        <f>COUNTIFS('AR | Drawing List'!$H:$H,$B79,INDEX('AR | Drawing List'!$K:$AT,,MATCH('Design Fee'!ED$8,'AR | Drawing List'!$K$1:$AT$1,0)),1)</f>
        <v>0</v>
      </c>
      <c r="EE79" s="437">
        <f>COUNTIFS('AR | Drawing List'!$H:$H,$B79,INDEX('AR | Drawing List'!$K:$AT,,MATCH('Design Fee'!EE$8,'AR | Drawing List'!$K$1:$AT$1,0)),1)</f>
        <v>0</v>
      </c>
      <c r="EF79" s="437">
        <f>COUNTIFS('AR | Drawing List'!$H:$H,$B79,INDEX('AR | Drawing List'!$K:$AT,,MATCH('Design Fee'!EF$8,'AR | Drawing List'!$K$1:$AT$1,0)),1)</f>
        <v>0</v>
      </c>
      <c r="EG79" s="245"/>
      <c r="EH79" s="437">
        <f>COUNTIFS('AR | Drawing List'!$H:$H,$B79,INDEX('AR | Drawing List'!$K:$AT,,MATCH('Design Fee'!EH$8,'AR | Drawing List'!$K$1:$AT$1,0)),1)</f>
        <v>0</v>
      </c>
      <c r="EI79" s="437">
        <f>COUNTIFS('AR | Drawing List'!$H:$H,$B79,INDEX('AR | Drawing List'!$K:$AT,,MATCH('Design Fee'!EI$8,'AR | Drawing List'!$K$1:$AT$1,0)),1)</f>
        <v>0</v>
      </c>
      <c r="EJ79" s="437">
        <f>COUNTIFS('AR | Drawing List'!$H:$H,$B79,INDEX('AR | Drawing List'!$K:$AT,,MATCH('Design Fee'!EJ$8,'AR | Drawing List'!$K$1:$AT$1,0)),1)</f>
        <v>0</v>
      </c>
      <c r="EK79" s="437">
        <f>COUNTIFS('AR | Drawing List'!$H:$H,$B79,INDEX('AR | Drawing List'!$K:$AT,,MATCH('Design Fee'!EK$8,'AR | Drawing List'!$K$1:$AT$1,0)),1)</f>
        <v>0</v>
      </c>
      <c r="EL79" s="437">
        <f>COUNTIFS('AR | Drawing List'!$H:$H,$B79,INDEX('AR | Drawing List'!$K:$AT,,MATCH('Design Fee'!EL$8,'AR | Drawing List'!$K$1:$AT$1,0)),1)</f>
        <v>0</v>
      </c>
      <c r="EM79" s="325"/>
      <c r="EN79" s="325"/>
      <c r="EO79" s="326">
        <v>0</v>
      </c>
      <c r="EP79" s="320"/>
      <c r="EQ79" s="321"/>
      <c r="ER79" s="302">
        <f t="shared" si="1158"/>
        <v>0</v>
      </c>
      <c r="ES79" s="303">
        <f>IFERROR(IF(FF79=100%,$EQ79,0),0)</f>
        <v>0</v>
      </c>
      <c r="ET79" s="304">
        <f>IFERROR(IF(AND((FF79+FG79)=100%,FF79&lt;1),$EQ79,0),0)</f>
        <v>0</v>
      </c>
      <c r="EU79" s="304">
        <f>IFERROR(IF(AND((FK79+FM79)=FJ79,ES79=0),$EQ79,0),0)</f>
        <v>0</v>
      </c>
      <c r="EV79" s="322">
        <f>IFERROR(IF(AND((FK79+FM79+FN79)=FJ79,ES79=0,EU79=0),$EQ79,0),0)</f>
        <v>0</v>
      </c>
      <c r="EW79" s="322">
        <f>IFERROR(IF(AND((FK79+FM79+FN79+FO79)=FJ79,ES79=0,EU79=0,EV79=0),$EQ79,0),0)</f>
        <v>0</v>
      </c>
      <c r="EX79" s="322">
        <f>IFERROR(IF(AND((FK79+FM79+FN79+FO79+FP79)=FJ79,ES79=0,EU79=0,EV79=0,EW79=0),$EQ79,0),0)</f>
        <v>0</v>
      </c>
      <c r="EY79" s="322"/>
      <c r="EZ79" s="322">
        <f>IFERROR(IF(AND((FF79+FH79)=100%,FF79&lt;1),$EQ79,0),0)</f>
        <v>0</v>
      </c>
      <c r="FA79" s="322">
        <f>IFERROR(IF(AND((FK79+FS79)=FJ79,ES79=0),$EQ79,0),0)</f>
        <v>0</v>
      </c>
      <c r="FB79" s="322">
        <f t="shared" si="1232"/>
        <v>0</v>
      </c>
      <c r="FC79" s="304">
        <f>IFERROR(IF(AND((FK79+FS79+FT79+FU79)=FJ79,ES79=0,FA79=0,FB79=0),$EQ79,0),0)</f>
        <v>0</v>
      </c>
      <c r="FD79" s="322">
        <f>IFERROR(IF(AND((FK79+FS79+FV79+FT79+FU79)=FJ79,ES79=0,FA79=0,FB79=0,FC79=0),$EQ79,0),0)</f>
        <v>0</v>
      </c>
      <c r="FE79" s="216"/>
      <c r="FF79" s="426">
        <f t="shared" si="1233"/>
        <v>0</v>
      </c>
      <c r="FG79" s="426">
        <f t="shared" si="1234"/>
        <v>0</v>
      </c>
      <c r="FH79" s="426">
        <f>IFERROR(#REF!/FJ79,0)</f>
        <v>0</v>
      </c>
      <c r="FI79" s="432"/>
      <c r="FJ79" s="363">
        <f>COUNTIF('ST | Drawing List'!$H:$H,$B79)</f>
        <v>0</v>
      </c>
      <c r="FK79" s="238">
        <f>COUNTIFS('ST | Drawing List'!$H:$H,$B79,INDEX('ST | Drawing List'!$A:$AT,,MATCH('[13]Design Fee'!FK$8,'ST | Drawing List'!$A$1:$AT$1,0)),1)</f>
        <v>0</v>
      </c>
      <c r="FL79" s="238">
        <f>COUNTIFS('ST | Drawing List'!$H:$H,$B79,INDEX('ST | Drawing List'!$K:$AT,,MATCH('[13]Design Fee'!FL$8,'ST | Drawing List'!$K$1:$AT$1,0)),1)</f>
        <v>0</v>
      </c>
      <c r="FM79" s="238">
        <f>COUNTIFS('ST | Drawing List'!$H:$H,$B79,INDEX('ST | Drawing List'!$K:$AT,,MATCH('[13]Design Fee'!FM$8,'ST | Drawing List'!$K$1:$AT$1,0)),1)</f>
        <v>0</v>
      </c>
      <c r="FN79" s="238">
        <f>COUNTIFS('ST | Drawing List'!$H:$H,$B79,INDEX('ST | Drawing List'!$K:$AT,,MATCH('[13]Design Fee'!FN$8,'ST | Drawing List'!$K$1:$AT$1,0)),1)</f>
        <v>0</v>
      </c>
      <c r="FO79" s="238">
        <f>COUNTIFS('ST | Drawing List'!$H:$H,$B79,INDEX('ST | Drawing List'!$K:$AT,,MATCH('[13]Design Fee'!FO$8,'ST | Drawing List'!$K$1:$AT$1,0)),1)</f>
        <v>0</v>
      </c>
      <c r="FP79" s="238">
        <f>COUNTIFS('ST | Drawing List'!$H:$H,$B79,INDEX('ST | Drawing List'!$K:$AT,,MATCH('[13]Design Fee'!FP$8,'ST | Drawing List'!$K$1:$AT$1,0)),1)</f>
        <v>0</v>
      </c>
      <c r="FQ79" s="245"/>
      <c r="FR79" s="238">
        <f>COUNTIFS('ST | Drawing List'!$H:$H,$B79,INDEX('ST | Drawing List'!$K:$AT,,MATCH('[13]Design Fee'!FR$8,'ST | Drawing List'!$K$1:$AT$1,0)),1)</f>
        <v>0</v>
      </c>
      <c r="FS79" s="238">
        <f>COUNTIFS('ST | Drawing List'!$H:$H,$B79,INDEX('ST | Drawing List'!$K:$AT,,MATCH('[13]Design Fee'!FS$8,'ST | Drawing List'!$K$1:$AT$1,0)),1)</f>
        <v>0</v>
      </c>
      <c r="FT79" s="238">
        <f>COUNTIFS('ST | Drawing List'!$H:$H,$B79,INDEX('ST | Drawing List'!$K:$AT,,MATCH('[13]Design Fee'!FT$8,'ST | Drawing List'!$K$1:$AT$1,0)),1)</f>
        <v>0</v>
      </c>
      <c r="FU79" s="238">
        <f>COUNTIFS('ST | Drawing List'!$H:$H,$B79,INDEX('ST | Drawing List'!$K:$AT,,MATCH('[13]Design Fee'!FU$8,'ST | Drawing List'!$K$1:$AT$1,0)),1)</f>
        <v>0</v>
      </c>
      <c r="FV79" s="238">
        <f>COUNTIFS('ST | Drawing List'!$H:$H,$B79,INDEX('ST | Drawing List'!$K:$AT,,MATCH('[13]Design Fee'!FV$8,'ST | Drawing List'!$K$1:$AT$1,0)),1)</f>
        <v>0</v>
      </c>
      <c r="FW79" s="307"/>
      <c r="FX79" s="365"/>
      <c r="FY79" s="366">
        <f>IFERROR(IF(AND((GK79+GL79)=100%,GK79&lt;1),$EQ79,0),0)</f>
        <v>0</v>
      </c>
      <c r="FZ79" s="366">
        <f>IFERROR(IF(AND((GP79+GR79)=GO79,FX79=0),$EQ79,0),0)</f>
        <v>0</v>
      </c>
      <c r="GA79" s="372">
        <f>IFERROR(IF(AND((GP79+GR79+GS79)=GO79,FX79=0,FZ79=0),$EQ79,0),0)</f>
        <v>0</v>
      </c>
      <c r="GB79" s="372">
        <f>IFERROR(IF(AND((GP79+GR79+GS79+GT79)=GO79,FX79=0,FZ79=0,GA79=0),$EQ79,0),0)</f>
        <v>0</v>
      </c>
      <c r="GC79" s="372">
        <f>IFERROR(IF(AND((GP79+GR79+GS79+GT79+GU79)=GO79,FX79=0,FZ79=0,GA79=0,GB79=0),$EQ79,0),0)</f>
        <v>0</v>
      </c>
      <c r="GD79" s="324"/>
      <c r="GE79" s="372">
        <f>IFERROR(IF(AND((GK79+GM79)=100%,GK79&lt;1),$EQ79,0),0)</f>
        <v>0</v>
      </c>
      <c r="GF79" s="372">
        <f>IFERROR(IF(AND((GP79+GX79)=GO79,FX79=0),$EQ79,0),0)</f>
        <v>0</v>
      </c>
      <c r="GG79" s="372">
        <f t="shared" si="1235"/>
        <v>0</v>
      </c>
      <c r="GH79" s="366">
        <f>IFERROR(IF(AND((GP79+GX79+GY79+GZ79)=GO79,FX79=0,GF79=0,GG79=0),$EQ79,0),0)</f>
        <v>0</v>
      </c>
      <c r="GI79" s="372">
        <f>IFERROR(IF(AND((GP79+GX79+HA79+GY79+GZ79)=GO79,FX79=0,GF79=0,GG79=0,GH79=0),$EQ79,0),0)</f>
        <v>0</v>
      </c>
      <c r="GJ79" s="230"/>
      <c r="GK79" s="374">
        <f t="shared" si="1236"/>
        <v>0</v>
      </c>
      <c r="GL79" s="374">
        <f t="shared" si="1237"/>
        <v>0</v>
      </c>
      <c r="GM79" s="374">
        <f>IFERROR(#REF!/GO79,0)</f>
        <v>0</v>
      </c>
      <c r="GN79" s="323"/>
      <c r="GO79" s="363">
        <f>COUNTIF('ST | Drawing List'!$H:$H,$B79)</f>
        <v>0</v>
      </c>
      <c r="GP79" s="238">
        <f>COUNTIFS('ST | Drawing List'!$H:$H,$B79,INDEX('ST | Drawing List'!$A:$AT,,MATCH('[13]Design Fee'!GP$8,'ST | Drawing List'!$A$1:$AT$1,0)),1)</f>
        <v>0</v>
      </c>
      <c r="GQ79" s="238">
        <f>COUNTIFS('ST | Drawing List'!$H:$H,$B79,INDEX('ST | Drawing List'!$K:$AT,,MATCH('[13]Design Fee'!GQ$8,'ST | Drawing List'!$K$1:$AT$1,0)),1)</f>
        <v>0</v>
      </c>
      <c r="GR79" s="238">
        <f>COUNTIFS('ST | Drawing List'!$H:$H,$B79,INDEX('ST | Drawing List'!$K:$AT,,MATCH('[13]Design Fee'!GR$8,'ST | Drawing List'!$K$1:$AT$1,0)),1)</f>
        <v>0</v>
      </c>
      <c r="GS79" s="238">
        <f>COUNTIFS('ST | Drawing List'!$H:$H,$B79,INDEX('ST | Drawing List'!$K:$AT,,MATCH('[13]Design Fee'!GS$8,'ST | Drawing List'!$K$1:$AT$1,0)),1)</f>
        <v>0</v>
      </c>
      <c r="GT79" s="238">
        <f>COUNTIFS('ST | Drawing List'!$H:$H,$B79,INDEX('ST | Drawing List'!$K:$AT,,MATCH('[13]Design Fee'!GT$8,'ST | Drawing List'!$K$1:$AT$1,0)),1)</f>
        <v>0</v>
      </c>
      <c r="GU79" s="238">
        <f>COUNTIFS('ST | Drawing List'!$H:$H,$B79,INDEX('ST | Drawing List'!$K:$AT,,MATCH('[13]Design Fee'!GU$8,'ST | Drawing List'!$K$1:$AT$1,0)),1)</f>
        <v>0</v>
      </c>
      <c r="GV79" s="245"/>
      <c r="GW79" s="238">
        <f>COUNTIFS('ST | Drawing List'!$H:$H,$B79,INDEX('ST | Drawing List'!$K:$AT,,MATCH('[13]Design Fee'!GW$8,'ST | Drawing List'!$K$1:$AT$1,0)),1)</f>
        <v>0</v>
      </c>
      <c r="GX79" s="238">
        <f>COUNTIFS('ST | Drawing List'!$H:$H,$B79,INDEX('ST | Drawing List'!$K:$AT,,MATCH('[13]Design Fee'!GX$8,'ST | Drawing List'!$K$1:$AT$1,0)),1)</f>
        <v>0</v>
      </c>
      <c r="GY79" s="238">
        <f>COUNTIFS('ST | Drawing List'!$H:$H,$B79,INDEX('ST | Drawing List'!$K:$AT,,MATCH('[13]Design Fee'!GY$8,'ST | Drawing List'!$K$1:$AT$1,0)),1)</f>
        <v>0</v>
      </c>
      <c r="GZ79" s="238">
        <f>COUNTIFS('ST | Drawing List'!$H:$H,$B79,INDEX('ST | Drawing List'!$K:$AT,,MATCH('[13]Design Fee'!GZ$8,'ST | Drawing List'!$K$1:$AT$1,0)),1)</f>
        <v>0</v>
      </c>
      <c r="HA79" s="238">
        <f>COUNTIFS('ST | Drawing List'!$H:$H,$B79,INDEX('ST | Drawing List'!$K:$AT,,MATCH('[13]Design Fee'!HA$8,'ST | Drawing List'!$K$1:$AT$1,0)),1)</f>
        <v>0</v>
      </c>
      <c r="HB79" s="325"/>
      <c r="HC79" s="365"/>
      <c r="HD79" s="366">
        <f>IFERROR(IF(AND((HP79+HQ79)=100%,HP79&lt;1),$EQ79,0),0)</f>
        <v>0</v>
      </c>
      <c r="HE79" s="366">
        <f>IFERROR(IF(AND((HU79+HW79)=HT79,HC79=0),$EQ79,0),0)</f>
        <v>0</v>
      </c>
      <c r="HF79" s="372">
        <f>IFERROR(IF(AND((HU79+HW79+HX79)=HT79,HC79=0,HE79=0),$EQ79,0),0)</f>
        <v>0</v>
      </c>
      <c r="HG79" s="372">
        <f>IFERROR(IF(AND((HU79+HW79+HX79+HY79)=HT79,HC79=0,HE79=0,HF79=0),$EQ79,0),0)</f>
        <v>0</v>
      </c>
      <c r="HH79" s="372">
        <f>IFERROR(IF(AND((HU79+HW79+HX79+HY79+HZ79)=HT79,HC79=0,HE79=0,HF79=0,HG79=0),$EQ79,0),0)</f>
        <v>0</v>
      </c>
      <c r="HI79" s="324"/>
      <c r="HJ79" s="372">
        <f>IFERROR(IF(AND((HP79+HR79)=100%,HP79&lt;1),$EQ79,0),0)</f>
        <v>0</v>
      </c>
      <c r="HK79" s="372">
        <f>IFERROR(IF(AND((HU79+IC79)=HT79,HC79=0),$EQ79,0),0)</f>
        <v>0</v>
      </c>
      <c r="HL79" s="372">
        <f t="shared" si="1238"/>
        <v>0</v>
      </c>
      <c r="HM79" s="366">
        <f>IFERROR(IF(AND((HU79+IC79+ID79+IE79)=HT79,HC79=0,HK79=0,HL79=0),$EQ79,0),0)</f>
        <v>0</v>
      </c>
      <c r="HN79" s="372">
        <f>IFERROR(IF(AND((HU79+IC79+IF79+ID79+IE79)=HT79,HC79=0,HK79=0,HL79=0,HM79=0),$EQ79,0),0)</f>
        <v>0</v>
      </c>
      <c r="HO79" s="230"/>
      <c r="HP79" s="374">
        <f t="shared" si="1239"/>
        <v>0</v>
      </c>
      <c r="HQ79" s="374">
        <f t="shared" si="1240"/>
        <v>0</v>
      </c>
      <c r="HR79" s="374">
        <f>IFERROR(#REF!/HT79,0)</f>
        <v>0</v>
      </c>
      <c r="HS79" s="323"/>
      <c r="HT79" s="363">
        <f>COUNTIF('ST | Drawing List'!$H:$H,$B79)</f>
        <v>0</v>
      </c>
      <c r="HU79" s="238">
        <f>COUNTIFS('ST | Drawing List'!$H:$H,$B79,INDEX('ST | Drawing List'!$A:$AT,,MATCH('[13]Design Fee'!HU$8,'ST | Drawing List'!$A$1:$AT$1,0)),1)</f>
        <v>0</v>
      </c>
      <c r="HV79" s="238">
        <f>COUNTIFS('ST | Drawing List'!$H:$H,$B79,INDEX('ST | Drawing List'!$K:$AT,,MATCH('[13]Design Fee'!HV$8,'ST | Drawing List'!$K$1:$AT$1,0)),1)</f>
        <v>0</v>
      </c>
      <c r="HW79" s="238">
        <f>COUNTIFS('ST | Drawing List'!$H:$H,$B79,INDEX('ST | Drawing List'!$K:$AT,,MATCH('[13]Design Fee'!HW$8,'ST | Drawing List'!$K$1:$AT$1,0)),1)</f>
        <v>0</v>
      </c>
      <c r="HX79" s="238">
        <f>COUNTIFS('ST | Drawing List'!$H:$H,$B79,INDEX('ST | Drawing List'!$K:$AT,,MATCH('[13]Design Fee'!HX$8,'ST | Drawing List'!$K$1:$AT$1,0)),1)</f>
        <v>0</v>
      </c>
      <c r="HY79" s="238">
        <f>COUNTIFS('ST | Drawing List'!$H:$H,$B79,INDEX('ST | Drawing List'!$K:$AT,,MATCH('[13]Design Fee'!HY$8,'ST | Drawing List'!$K$1:$AT$1,0)),1)</f>
        <v>0</v>
      </c>
      <c r="HZ79" s="238">
        <f>COUNTIFS('ST | Drawing List'!$H:$H,$B79,INDEX('ST | Drawing List'!$K:$AT,,MATCH('[13]Design Fee'!HZ$8,'ST | Drawing List'!$K$1:$AT$1,0)),1)</f>
        <v>0</v>
      </c>
      <c r="IA79" s="245"/>
      <c r="IB79" s="238">
        <f>COUNTIFS('ST | Drawing List'!$H:$H,$B79,INDEX('ST | Drawing List'!$K:$AT,,MATCH('[13]Design Fee'!IB$8,'ST | Drawing List'!$K$1:$AT$1,0)),1)</f>
        <v>0</v>
      </c>
      <c r="IC79" s="238">
        <f>COUNTIFS('ST | Drawing List'!$H:$H,$B79,INDEX('ST | Drawing List'!$K:$AT,,MATCH('[13]Design Fee'!IC$8,'ST | Drawing List'!$K$1:$AT$1,0)),1)</f>
        <v>0</v>
      </c>
      <c r="ID79" s="238">
        <f>COUNTIFS('ST | Drawing List'!$H:$H,$B79,INDEX('ST | Drawing List'!$K:$AT,,MATCH('[13]Design Fee'!ID$8,'ST | Drawing List'!$K$1:$AT$1,0)),1)</f>
        <v>0</v>
      </c>
      <c r="IE79" s="238">
        <f>COUNTIFS('ST | Drawing List'!$H:$H,$B79,INDEX('ST | Drawing List'!$K:$AT,,MATCH('[13]Design Fee'!IE$8,'ST | Drawing List'!$K$1:$AT$1,0)),1)</f>
        <v>0</v>
      </c>
      <c r="IF79" s="238">
        <f>COUNTIFS('ST | Drawing List'!$H:$H,$B79,INDEX('ST | Drawing List'!$K:$AT,,MATCH('[13]Design Fee'!IF$8,'ST | Drawing List'!$K$1:$AT$1,0)),1)</f>
        <v>0</v>
      </c>
      <c r="IG79" s="325"/>
      <c r="IH79" s="325"/>
      <c r="II79" s="675">
        <f t="shared" si="1241"/>
        <v>8.1250000000000003E-2</v>
      </c>
      <c r="IJ79" s="320"/>
      <c r="IK79" s="302">
        <f t="shared" si="1266"/>
        <v>5.7014883215758663E-2</v>
      </c>
      <c r="IL79" s="321">
        <f t="shared" si="1165"/>
        <v>5.7014883215758663E-2</v>
      </c>
      <c r="IM79" s="303">
        <f>IFERROR(IF(IZ79=100%,$IK79,0),0)</f>
        <v>0</v>
      </c>
      <c r="IN79" s="304">
        <f>IFERROR(IF(AND((IZ79+JA79)=100%,IZ79&lt;1),$IK79,0),0)</f>
        <v>5.7014883215758663E-2</v>
      </c>
      <c r="IO79" s="304">
        <f>IFERROR(IF(AND((JE79+JG79)=JD79,IM79=0),$IK79,0),0)</f>
        <v>0</v>
      </c>
      <c r="IP79" s="322">
        <f>IFERROR(IF(AND((JE79+JG79+JH79)=JD79,IM79=0,IO79=0),$IK79,0),0)</f>
        <v>0</v>
      </c>
      <c r="IQ79" s="322">
        <f>IFERROR(IF(AND((JE79+JG79+JH79+JI79)=JD79,IM79=0,IO79=0,IP79=0),$IK79,0),0)</f>
        <v>5.7014883215758663E-2</v>
      </c>
      <c r="IR79" s="322">
        <f>IFERROR(IF(AND((JE79+JG79+JH79+JI79+JJ79)=JD79,IM79=0,IO79=0,IP79=0,IQ79=0),$IK79,0),0)</f>
        <v>0</v>
      </c>
      <c r="IS79" s="322"/>
      <c r="IT79" s="322">
        <f>IFERROR(IF(AND((IZ79+JB79)=100%,IZ79&lt;1),$IK79,0),0)</f>
        <v>5.7014883215758663E-2</v>
      </c>
      <c r="IU79" s="322">
        <f>IFERROR(IF(AND((JE79+JM79)=JD79,IM79=0),$IK79,0),0)</f>
        <v>0</v>
      </c>
      <c r="IV79" s="322">
        <f t="shared" si="1242"/>
        <v>0</v>
      </c>
      <c r="IW79" s="304">
        <f>IFERROR(IF(AND((JE79+JM79+JN79+JO79)=JD79,IM79=0,IU79=0,IV79=0),$IK79,0),0)</f>
        <v>0</v>
      </c>
      <c r="IX79" s="322">
        <f>IFERROR(IF(AND((JE79+JM79+JP79+JN79+JO79)=JD79,IM79=0,IU79=0,IV79=0,IW79=0),$IK79,0),0)</f>
        <v>5.7014883215758663E-2</v>
      </c>
      <c r="IY79" s="230"/>
      <c r="IZ79" s="374">
        <f t="shared" si="1243"/>
        <v>0</v>
      </c>
      <c r="JA79" s="374">
        <f t="shared" si="1244"/>
        <v>1</v>
      </c>
      <c r="JB79" s="367">
        <f t="shared" si="1245"/>
        <v>1</v>
      </c>
      <c r="JC79" s="323"/>
      <c r="JD79" s="363">
        <f>COUNTIF('MEP | Drawing List'!$H:$H,$B79)</f>
        <v>23</v>
      </c>
      <c r="JE79" s="238">
        <f>COUNTIFS('MEP | Drawing List'!$H:$H,$B79,INDEX('MEP | Drawing List'!$A:$AU,,MATCH('[13]Design Fee'!JE$8,'MEP | Drawing List'!$A$1:$AU$1,0)),1)</f>
        <v>0</v>
      </c>
      <c r="JF79" s="238">
        <f>COUNTIFS('MEP | Drawing List'!$H:$H,$B79,INDEX('MEP | Drawing List'!$K:$AU,,MATCH('[13]Design Fee'!JF$8,'MEP | Drawing List'!$K$1:$AU$1,0)),1)</f>
        <v>23</v>
      </c>
      <c r="JG79" s="238">
        <f>COUNTIFS('MEP | Drawing List'!$H:$H,$B79,INDEX('MEP | Drawing List'!$K:$AU,,MATCH('[13]Design Fee'!JG$8,'MEP | Drawing List'!$K$1:$AU$1,0)),1)</f>
        <v>0</v>
      </c>
      <c r="JH79" s="238">
        <f>COUNTIFS('MEP | Drawing List'!$H:$H,$B79,INDEX('MEP | Drawing List'!$K:$AU,,MATCH('[13]Design Fee'!JH$8,'MEP | Drawing List'!$K$1:$AU$1,0)),1)</f>
        <v>0</v>
      </c>
      <c r="JI79" s="238">
        <f>COUNTIFS('MEP | Drawing List'!$H:$H,$B79,INDEX('MEP | Drawing List'!$K:$AU,,MATCH('[13]Design Fee'!JI$8,'MEP | Drawing List'!$K$1:$AU$1,0)),1)</f>
        <v>23</v>
      </c>
      <c r="JJ79" s="238">
        <f>COUNTIFS('MEP | Drawing List'!$H:$H,$B79,INDEX('MEP | Drawing List'!$K:$AU,,MATCH('[13]Design Fee'!JJ$8,'MEP | Drawing List'!$K$1:$AU$1,0)),1)</f>
        <v>0</v>
      </c>
      <c r="JK79" s="245"/>
      <c r="JL79" s="238">
        <f>COUNTIFS('MEP | Drawing List'!$H:$H,$B79,INDEX('MEP | Drawing List'!$K:$AU,,MATCH('[13]Design Fee'!JL$8,'MEP | Drawing List'!$K$1:$AU$1,0)),1)</f>
        <v>23</v>
      </c>
      <c r="JM79" s="238">
        <f>COUNTIFS('MEP | Drawing List'!$H:$H,$B79,INDEX('MEP | Drawing List'!$K:$AU,,MATCH('[13]Design Fee'!JM$8,'MEP | Drawing List'!$K$1:$AU$1,0)),1)</f>
        <v>0</v>
      </c>
      <c r="JN79" s="238">
        <f>COUNTIFS('MEP | Drawing List'!$H:$H,$B79,INDEX('MEP | Drawing List'!$K:$AU,,MATCH('[13]Design Fee'!JN$8,'MEP | Drawing List'!$K$1:$AU$1,0)),1)</f>
        <v>0</v>
      </c>
      <c r="JO79" s="238">
        <f>COUNTIFS('MEP | Drawing List'!$H:$H,$B79,INDEX('MEP | Drawing List'!$K:$AU,,MATCH('[13]Design Fee'!JO$8,'MEP | Drawing List'!$K$1:$AU$1,0)),1)</f>
        <v>0</v>
      </c>
      <c r="JP79" s="238">
        <f>COUNTIFS('MEP | Drawing List'!$H:$H,$B79,INDEX('MEP | Drawing List'!$K:$AU,,MATCH('[13]Design Fee'!JP$8,'MEP | Drawing List'!$K$1:$AU$1,0)),1)</f>
        <v>23</v>
      </c>
      <c r="JQ79" s="307"/>
      <c r="JR79" s="303"/>
      <c r="JS79" s="304">
        <f>IFERROR(IF(AND((KE79+KF79)=100%,KE79&lt;1),$IK79,0),0)</f>
        <v>0</v>
      </c>
      <c r="JT79" s="304">
        <f>IFERROR(IF(AND((KJ79+KL79)=KI79,JR79=0),$IK79,0),0)</f>
        <v>0</v>
      </c>
      <c r="JU79" s="322">
        <f>IFERROR(IF(AND((KJ79+KL79+KM79)=KI79,JR79=0,JT79=0),$IK79,0),0)</f>
        <v>0</v>
      </c>
      <c r="JV79" s="322">
        <f>IFERROR(IF(AND((KJ79+KL79+KM79+KN79)=KI79,JR79=0,JT79=0,JU79=0),$IK79,0),0)</f>
        <v>0</v>
      </c>
      <c r="JW79" s="322">
        <f>IFERROR(IF(AND((KJ79+KL79+KM79+KN79+KO79)=KI79,JR79=0,JT79=0,JU79=0,JV79=0),$IK79,0),0)</f>
        <v>0</v>
      </c>
      <c r="JX79" s="322"/>
      <c r="JY79" s="322">
        <f>IFERROR(IF(AND((KE79+KG79)=100%,KE79&lt;1),$IK79,0),0)</f>
        <v>0</v>
      </c>
      <c r="JZ79" s="322">
        <f>IFERROR(IF(AND((KJ79+KR79)=KI79,JR79=0),$IK79,0),0)</f>
        <v>0</v>
      </c>
      <c r="KA79" s="322">
        <f t="shared" si="1246"/>
        <v>0</v>
      </c>
      <c r="KB79" s="304">
        <f>IFERROR(IF(AND((KJ79+KR79+KS79+KT79)=KI79,JR79=0,JZ79=0,KA79=0),$IK79,0),0)</f>
        <v>0</v>
      </c>
      <c r="KC79" s="322">
        <f>IFERROR(IF(AND((KJ79+KR79+KU79+KS79+KT79)=KI79,JR79=0,JZ79=0,KA79=0,KB79=0),$IK79,0),0)</f>
        <v>0</v>
      </c>
      <c r="KD79" s="230"/>
      <c r="KE79" s="374">
        <f t="shared" si="1247"/>
        <v>0</v>
      </c>
      <c r="KF79" s="374">
        <f t="shared" si="1248"/>
        <v>0</v>
      </c>
      <c r="KG79" s="374">
        <f>IFERROR(#REF!/KI79,0)</f>
        <v>0</v>
      </c>
      <c r="KH79" s="323"/>
      <c r="KI79" s="363">
        <f>COUNTIF('MEP | Drawing List'!$H:$H,$B79)</f>
        <v>23</v>
      </c>
      <c r="KJ79" s="238">
        <f>COUNTIFS('MEP | Drawing List'!$H:$H,$B79,INDEX('MEP | Drawing List'!$A:$AU,,MATCH('[13]Design Fee'!KJ$8,'MEP | Drawing List'!$A$1:$AU$1,0)),1)</f>
        <v>0</v>
      </c>
      <c r="KK79" s="238">
        <f>COUNTIFS('MEP | Drawing List'!$H:$H,$B79,INDEX('MEP | Drawing List'!$K:$AU,,MATCH('[13]Design Fee'!KK$8,'MEP | Drawing List'!$K$1:$AU$1,0)),1)</f>
        <v>0</v>
      </c>
      <c r="KL79" s="238">
        <f>COUNTIFS('MEP | Drawing List'!$H:$H,$B79,INDEX('MEP | Drawing List'!$K:$AU,,MATCH('[13]Design Fee'!KL$8,'MEP | Drawing List'!$K$1:$AU$1,0)),1)</f>
        <v>0</v>
      </c>
      <c r="KM79" s="238">
        <f>COUNTIFS('MEP | Drawing List'!$H:$H,$B79,INDEX('MEP | Drawing List'!$K:$AU,,MATCH('[13]Design Fee'!KM$8,'MEP | Drawing List'!$K$1:$AU$1,0)),1)</f>
        <v>0</v>
      </c>
      <c r="KN79" s="238">
        <f>COUNTIFS('MEP | Drawing List'!$H:$H,$B79,INDEX('MEP | Drawing List'!$K:$AU,,MATCH('[13]Design Fee'!KN$8,'MEP | Drawing List'!$K$1:$AU$1,0)),1)</f>
        <v>0</v>
      </c>
      <c r="KO79" s="238">
        <f>COUNTIFS('MEP | Drawing List'!$H:$H,$B79,INDEX('MEP | Drawing List'!$K:$AU,,MATCH('[13]Design Fee'!KO$8,'MEP | Drawing List'!$K$1:$AU$1,0)),1)</f>
        <v>0</v>
      </c>
      <c r="KP79" s="245"/>
      <c r="KQ79" s="238">
        <f>COUNTIFS('MEP | Drawing List'!$H:$H,$B79,INDEX('MEP | Drawing List'!$K:$AU,,MATCH('[13]Design Fee'!KQ$8,'MEP | Drawing List'!$K$1:$AU$1,0)),1)</f>
        <v>0</v>
      </c>
      <c r="KR79" s="238">
        <f>COUNTIFS('MEP | Drawing List'!$H:$H,$B79,INDEX('MEP | Drawing List'!$K:$AU,,MATCH('[13]Design Fee'!KR$8,'MEP | Drawing List'!$K$1:$AU$1,0)),1)</f>
        <v>0</v>
      </c>
      <c r="KS79" s="238">
        <f>COUNTIFS('MEP | Drawing List'!$H:$H,$B79,INDEX('MEP | Drawing List'!$K:$AU,,MATCH('[13]Design Fee'!KS$8,'MEP | Drawing List'!$K$1:$AU$1,0)),1)</f>
        <v>0</v>
      </c>
      <c r="KT79" s="238">
        <f>COUNTIFS('MEP | Drawing List'!$H:$H,$B79,INDEX('MEP | Drawing List'!$K:$AU,,MATCH('[13]Design Fee'!KT$8,'MEP | Drawing List'!$K$1:$AU$1,0)),1)</f>
        <v>0</v>
      </c>
      <c r="KU79" s="238">
        <f>COUNTIFS('MEP | Drawing List'!$H:$H,$B79,INDEX('MEP | Drawing List'!$K:$AU,,MATCH('[13]Design Fee'!KU$8,'MEP | Drawing List'!$K$1:$AU$1,0)),1)</f>
        <v>0</v>
      </c>
      <c r="KV79" s="325"/>
      <c r="KW79" s="303"/>
      <c r="KX79" s="304">
        <f>IFERROR(IF(AND((LJ79+LK79)=100%,LJ79&lt;1),$IK79,0),0)</f>
        <v>0</v>
      </c>
      <c r="KY79" s="304">
        <f>IFERROR(IF(AND((LO79+LQ79)=LN79,KW79=0),$IK79,0),0)</f>
        <v>0</v>
      </c>
      <c r="KZ79" s="322">
        <f>IFERROR(IF(AND((LO79+LQ79+LR79)=LN79,KW79=0,KY79=0),$IK79,0),0)</f>
        <v>0</v>
      </c>
      <c r="LA79" s="322">
        <f>IFERROR(IF(AND((LO79+LQ79+LR79+LS79)=LN79,KW79=0,KY79=0,KZ79=0),$IK79,0),0)</f>
        <v>0</v>
      </c>
      <c r="LB79" s="322">
        <f>IFERROR(IF(AND((LO79+LQ79+LR79+LS79+LT79)=LN79,KW79=0,KY79=0,KZ79=0,LA79=0),$IK79,0),0)</f>
        <v>0</v>
      </c>
      <c r="LC79" s="322"/>
      <c r="LD79" s="322">
        <f>IFERROR(IF(AND((LJ79+LL79)=100%,LJ79&lt;1),$IK79,0),0)</f>
        <v>0</v>
      </c>
      <c r="LE79" s="322">
        <f>IFERROR(IF(AND((LO79+LW79)=LN79,KW79=0),$IK79,0),0)</f>
        <v>0</v>
      </c>
      <c r="LF79" s="322">
        <f t="shared" si="1249"/>
        <v>0</v>
      </c>
      <c r="LG79" s="304">
        <f>IFERROR(IF(AND((LO79+LW79+LX79+LY79)=LN79,KW79=0,LE79=0,LF79=0),$IK79,0),0)</f>
        <v>0</v>
      </c>
      <c r="LH79" s="322">
        <f>IFERROR(IF(AND((LO79+LW79+LZ79+LX79+LY79)=LN79,KW79=0,LE79=0,LF79=0,LG79=0),$IK79,0),0)</f>
        <v>0</v>
      </c>
      <c r="LI79" s="230"/>
      <c r="LJ79" s="374">
        <f t="shared" si="1250"/>
        <v>0</v>
      </c>
      <c r="LK79" s="374">
        <f t="shared" si="1251"/>
        <v>0</v>
      </c>
      <c r="LL79" s="374">
        <f>IFERROR(#REF!/LN79,0)</f>
        <v>0</v>
      </c>
      <c r="LM79" s="323"/>
      <c r="LN79" s="363">
        <f>COUNTIF('MEP | Drawing List'!$H:$H,$B79)</f>
        <v>23</v>
      </c>
      <c r="LO79" s="238">
        <f>COUNTIFS('MEP | Drawing List'!$H:$H,$B79,INDEX('MEP | Drawing List'!$A:$AU,,MATCH('[13]Design Fee'!LO$8,'MEP | Drawing List'!$A$1:$AU$1,0)),1)</f>
        <v>0</v>
      </c>
      <c r="LP79" s="238">
        <f>COUNTIFS('MEP | Drawing List'!$H:$H,$B79,INDEX('MEP | Drawing List'!$K:$AU,,MATCH('[13]Design Fee'!LP$8,'MEP | Drawing List'!$K$1:$AU$1,0)),1)</f>
        <v>0</v>
      </c>
      <c r="LQ79" s="238">
        <f>COUNTIFS('MEP | Drawing List'!$H:$H,$B79,INDEX('MEP | Drawing List'!$K:$AU,,MATCH('[13]Design Fee'!LQ$8,'MEP | Drawing List'!$K$1:$AU$1,0)),1)</f>
        <v>0</v>
      </c>
      <c r="LR79" s="238">
        <f>COUNTIFS('MEP | Drawing List'!$H:$H,$B79,INDEX('MEP | Drawing List'!$K:$AU,,MATCH('[13]Design Fee'!LR$8,'MEP | Drawing List'!$K$1:$AU$1,0)),1)</f>
        <v>0</v>
      </c>
      <c r="LS79" s="238">
        <f>COUNTIFS('MEP | Drawing List'!$H:$H,$B79,INDEX('MEP | Drawing List'!$K:$AU,,MATCH('[13]Design Fee'!LS$8,'MEP | Drawing List'!$K$1:$AU$1,0)),1)</f>
        <v>0</v>
      </c>
      <c r="LT79" s="238">
        <f>COUNTIFS('MEP | Drawing List'!$H:$H,$B79,INDEX('MEP | Drawing List'!$K:$AU,,MATCH('[13]Design Fee'!LT$8,'MEP | Drawing List'!$K$1:$AU$1,0)),1)</f>
        <v>0</v>
      </c>
      <c r="LU79" s="245"/>
      <c r="LV79" s="238">
        <f>COUNTIFS('MEP | Drawing List'!$H:$H,$B79,INDEX('MEP | Drawing List'!$K:$AU,,MATCH('[13]Design Fee'!LV$8,'MEP | Drawing List'!$K$1:$AU$1,0)),1)</f>
        <v>0</v>
      </c>
      <c r="LW79" s="238">
        <f>COUNTIFS('MEP | Drawing List'!$H:$H,$B79,INDEX('MEP | Drawing List'!$K:$AU,,MATCH('[13]Design Fee'!LW$8,'MEP | Drawing List'!$K$1:$AU$1,0)),1)</f>
        <v>0</v>
      </c>
      <c r="LX79" s="238">
        <f>COUNTIFS('MEP | Drawing List'!$H:$H,$B79,INDEX('MEP | Drawing List'!$K:$AU,,MATCH('[13]Design Fee'!LX$8,'MEP | Drawing List'!$K$1:$AU$1,0)),1)</f>
        <v>0</v>
      </c>
      <c r="LY79" s="238">
        <f>COUNTIFS('MEP | Drawing List'!$H:$H,$B79,INDEX('MEP | Drawing List'!$K:$AU,,MATCH('[13]Design Fee'!LY$8,'MEP | Drawing List'!$K$1:$AU$1,0)),1)</f>
        <v>0</v>
      </c>
      <c r="LZ79" s="238">
        <f>COUNTIFS('MEP | Drawing List'!$H:$H,$B79,INDEX('MEP | Drawing List'!$K:$AU,,MATCH('[13]Design Fee'!LZ$8,'MEP | Drawing List'!$K$1:$AU$1,0)),1)</f>
        <v>0</v>
      </c>
      <c r="MA79" s="325"/>
      <c r="MB79" s="325"/>
      <c r="MC79" s="279">
        <f t="shared" si="1252"/>
        <v>6.8750000000000006E-2</v>
      </c>
      <c r="MD79" s="320"/>
      <c r="ME79" s="302">
        <f t="shared" si="1267"/>
        <v>6.6094875000000011E-4</v>
      </c>
      <c r="MF79" s="321">
        <f t="shared" si="1172"/>
        <v>6.6094875000000011E-4</v>
      </c>
      <c r="MG79" s="303">
        <f>IFERROR(IF(MT79=100%,$ME79,0),0)</f>
        <v>0</v>
      </c>
      <c r="MH79" s="304">
        <f>IFERROR(IF(AND((MT79+MU79)=100%,MT79&lt;1),$ME79,0),0)</f>
        <v>6.6094875000000011E-4</v>
      </c>
      <c r="MI79" s="304">
        <f>IFERROR(IF(AND((MY79+NA79)=MX79,MG79=0),$ME79,0),0)</f>
        <v>6.6094875000000011E-4</v>
      </c>
      <c r="MJ79" s="322">
        <f>IFERROR(IF(AND((MY79+NA79+NB79)=MX79,MG79=0,MI79=0),$ME79,0),0)</f>
        <v>0</v>
      </c>
      <c r="MK79" s="322">
        <f>IFERROR(IF(AND((MY79+NA79+NB79+NC79)=MX79,MG79=0,MI79=0,MJ79=0),$ME79,0),0)</f>
        <v>0</v>
      </c>
      <c r="ML79" s="322">
        <f>IFERROR(IF(AND((MY79+NA79+NB79+NC79+ND79)=MX79,MG79=0,MI79=0,MJ79=0,MK79=0),$ME79,0),0)</f>
        <v>0</v>
      </c>
      <c r="MM79" s="322"/>
      <c r="MN79" s="322">
        <f>IFERROR(IF(AND((MT79+MV79)=100%,MT79&lt;1),$ME79,0),0)</f>
        <v>6.6094875000000011E-4</v>
      </c>
      <c r="MO79" s="322">
        <f>IFERROR(IF(AND((MY79+NG79)=MX79,MG79=0),$ME79,0),0)</f>
        <v>0</v>
      </c>
      <c r="MP79" s="322">
        <f>IFERROR(IF(AND((MY79+NG79+NH79)=MX79,MG79=0,MO79=0),ME79,0),0)</f>
        <v>0</v>
      </c>
      <c r="MQ79" s="304">
        <f>IFERROR(IF(AND((MY79+NG79+NH79+NI79)=MX79,MG79=0,MO79=0,MP79=0),$ME79,0),0)</f>
        <v>0</v>
      </c>
      <c r="MR79" s="322">
        <f>IFERROR(IF(AND((MY79+NG79+NJ79+NH79+NI79)=MX79,MG79=0,MO79=0,MP79=0,MQ79=0),$ME79,0),0)</f>
        <v>6.6094875000000011E-4</v>
      </c>
      <c r="MS79" s="230"/>
      <c r="MT79" s="374">
        <f t="shared" si="1253"/>
        <v>0</v>
      </c>
      <c r="MU79" s="374">
        <f t="shared" si="1254"/>
        <v>1</v>
      </c>
      <c r="MV79" s="367">
        <f t="shared" si="1255"/>
        <v>1</v>
      </c>
      <c r="MW79" s="323"/>
      <c r="MX79" s="363">
        <f>COUNTIF('LS | Drawing List'!$H:$H,$B79)</f>
        <v>8</v>
      </c>
      <c r="MY79" s="238">
        <f>COUNTIFS('LS | Drawing List'!$H:$H,$B79,INDEX('LS | Drawing List'!$A:$AT,,MATCH('Design Fee'!MY$8,'LS | Drawing List'!$A$1:$AT$1,0)),1)</f>
        <v>0</v>
      </c>
      <c r="MZ79" s="238">
        <f>COUNTIFS('LS | Drawing List'!$H:$H,$B79,INDEX('LS | Drawing List'!$K:$AT,,MATCH('Design Fee'!MZ$8,'LS | Drawing List'!$K$1:$AT$1,0)),1)</f>
        <v>8</v>
      </c>
      <c r="NA79" s="238">
        <f>COUNTIFS('LS | Drawing List'!$H:$H,$B79,INDEX('LS | Drawing List'!$K:$AT,,MATCH('Design Fee'!NA$8,'LS | Drawing List'!$K$1:$AT$1,0)),1)</f>
        <v>8</v>
      </c>
      <c r="NB79" s="238">
        <f>COUNTIFS('LS | Drawing List'!$H:$H,$B79,INDEX('LS | Drawing List'!$K:$AT,,MATCH('Design Fee'!NB$8,'LS | Drawing List'!$K$1:$AT$1,0)),1)</f>
        <v>0</v>
      </c>
      <c r="NC79" s="238">
        <f>COUNTIFS('LS | Drawing List'!$H:$H,$B79,INDEX('LS | Drawing List'!$K:$AT,,MATCH('Design Fee'!NC$8,'LS | Drawing List'!$K$1:$AT$1,0)),1)</f>
        <v>0</v>
      </c>
      <c r="ND79" s="238">
        <f>COUNTIFS('LS | Drawing List'!$H:$H,$B79,INDEX('LS | Drawing List'!$K:$AT,,MATCH('Design Fee'!ND$8,'LS | Drawing List'!$K$1:$AT$1,0)),1)</f>
        <v>0</v>
      </c>
      <c r="NE79" s="245"/>
      <c r="NF79" s="238">
        <f>COUNTIFS('LS | Drawing List'!$H:$H,$B79,INDEX('LS | Drawing List'!$K:$AT,,MATCH('Design Fee'!NF$8,'LS | Drawing List'!$K$1:$AT$1,0)),1)</f>
        <v>8</v>
      </c>
      <c r="NG79" s="238">
        <f>COUNTIFS('LS | Drawing List'!$H:$H,$B79,INDEX('LS | Drawing List'!$K:$AT,,MATCH('Design Fee'!NG$8,'LS | Drawing List'!$K$1:$AT$1,0)),1)</f>
        <v>0</v>
      </c>
      <c r="NH79" s="238">
        <f>COUNTIFS('LS | Drawing List'!$H:$H,$B79,INDEX('LS | Drawing List'!$K:$AT,,MATCH('Design Fee'!NH$8,'LS | Drawing List'!$K$1:$AT$1,0)),1)</f>
        <v>0</v>
      </c>
      <c r="NI79" s="238">
        <f>COUNTIFS('LS | Drawing List'!$H:$H,$B79,INDEX('LS | Drawing List'!$K:$AT,,MATCH('Design Fee'!NI$8,'LS | Drawing List'!$K$1:$AT$1,0)),1)</f>
        <v>0</v>
      </c>
      <c r="NJ79" s="238">
        <f>COUNTIFS('LS | Drawing List'!$H:$H,$B79,INDEX('LS | Drawing List'!$K:$AT,,MATCH('Design Fee'!NJ$8,'LS | Drawing List'!$K$1:$AT$1,0)),1)</f>
        <v>8</v>
      </c>
      <c r="NK79" s="307"/>
      <c r="NL79" s="303">
        <f>IFERROR(IF(NY79=100%,$ME79,0),0)</f>
        <v>0</v>
      </c>
      <c r="NM79" s="304">
        <f>IFERROR(IF(AND((NY79+NZ79)=100%,NY79&lt;1),$ME79,0),0)</f>
        <v>0</v>
      </c>
      <c r="NN79" s="304">
        <f>IFERROR(IF(AND((OD79+OF79)=OC79,NL79=0),$ME79,0),0)</f>
        <v>0</v>
      </c>
      <c r="NO79" s="322">
        <f>IFERROR(IF(AND((OD79+OF79+OG79)=OC79,NL79=0,NN79=0),$ME79,0),0)</f>
        <v>0</v>
      </c>
      <c r="NP79" s="322">
        <f>IFERROR(IF(AND((OD79+OF79+OG79+OH79)=OC79,NL79=0,NN79=0,NO79=0),$ME79,0),0)</f>
        <v>0</v>
      </c>
      <c r="NQ79" s="322">
        <f>IFERROR(IF(AND((OD79+OF79+OG79+OH79+OI79)=OC79,NL79=0,NN79=0,NO79=0,NP79=0),$ME79,0),0)</f>
        <v>0</v>
      </c>
      <c r="NR79" s="322"/>
      <c r="NS79" s="322">
        <f>IFERROR(IF(AND((NY79+OA79)=100%,NY79&lt;1),$ME79,0),0)</f>
        <v>0</v>
      </c>
      <c r="NT79" s="322">
        <f>IFERROR(IF(AND((OD79+OL79)=OC79,NL79=0),$ME79,0),0)</f>
        <v>0</v>
      </c>
      <c r="NU79" s="322">
        <f t="shared" si="1256"/>
        <v>0</v>
      </c>
      <c r="NV79" s="304">
        <f>IFERROR(IF(AND((OD79+OL79+OM79+ON79)=OC79,NL79=0,NT79=0,NU79=0),$ME79,0),0)</f>
        <v>0</v>
      </c>
      <c r="NW79" s="322">
        <f>IFERROR(IF(AND((OD79+OL79+OO79+OM79+ON79)=OC79,NL79=0,NT79=0,NU79=0,NV79=0),$ME79,0),0)</f>
        <v>0</v>
      </c>
      <c r="NX79" s="230"/>
      <c r="NY79" s="374">
        <f t="shared" si="1257"/>
        <v>0</v>
      </c>
      <c r="NZ79" s="374">
        <f t="shared" si="1258"/>
        <v>0</v>
      </c>
      <c r="OA79" s="374">
        <f>IFERROR(#REF!/OC79,0)</f>
        <v>0</v>
      </c>
      <c r="OB79" s="323"/>
      <c r="OC79" s="363">
        <f>COUNTIF('LS | Drawing List'!$H:$H,$B79)</f>
        <v>8</v>
      </c>
      <c r="OD79" s="238">
        <f>COUNTIFS('LS | Drawing List'!$H:$H,$B79,INDEX('LS | Drawing List'!$A:$AT,,MATCH('Design Fee'!OD$8,'LS | Drawing List'!$A$1:$AT$1,0)),1)</f>
        <v>0</v>
      </c>
      <c r="OE79" s="238">
        <f>COUNTIFS('LS | Drawing List'!$H:$H,$B79,INDEX('LS | Drawing List'!$K:$AT,,MATCH('Design Fee'!OE$8,'LS | Drawing List'!$K$1:$AT$1,0)),1)</f>
        <v>0</v>
      </c>
      <c r="OF79" s="238">
        <f>COUNTIFS('LS | Drawing List'!$H:$H,$B79,INDEX('LS | Drawing List'!$K:$AT,,MATCH('Design Fee'!OF$8,'LS | Drawing List'!$K$1:$AT$1,0)),1)</f>
        <v>0</v>
      </c>
      <c r="OG79" s="238">
        <f>COUNTIFS('LS | Drawing List'!$H:$H,$B79,INDEX('LS | Drawing List'!$K:$AT,,MATCH('Design Fee'!OG$8,'LS | Drawing List'!$K$1:$AT$1,0)),1)</f>
        <v>0</v>
      </c>
      <c r="OH79" s="238">
        <f>COUNTIFS('LS | Drawing List'!$H:$H,$B79,INDEX('LS | Drawing List'!$K:$AT,,MATCH('Design Fee'!OH$8,'LS | Drawing List'!$K$1:$AT$1,0)),1)</f>
        <v>0</v>
      </c>
      <c r="OI79" s="238">
        <f>COUNTIFS('LS | Drawing List'!$H:$H,$B79,INDEX('LS | Drawing List'!$K:$AT,,MATCH('Design Fee'!OI$8,'LS | Drawing List'!$K$1:$AT$1,0)),1)</f>
        <v>0</v>
      </c>
      <c r="OJ79" s="245"/>
      <c r="OK79" s="238">
        <f>COUNTIFS('LS | Drawing List'!$H:$H,$B79,INDEX('LS | Drawing List'!$K:$AT,,MATCH('Design Fee'!OK$8,'LS | Drawing List'!$K$1:$AT$1,0)),1)</f>
        <v>0</v>
      </c>
      <c r="OL79" s="238">
        <f>COUNTIFS('LS | Drawing List'!$H:$H,$B79,INDEX('LS | Drawing List'!$K:$AT,,MATCH('Design Fee'!OL$8,'LS | Drawing List'!$K$1:$AT$1,0)),1)</f>
        <v>0</v>
      </c>
      <c r="OM79" s="238">
        <f>COUNTIFS('LS | Drawing List'!$H:$H,$B79,INDEX('LS | Drawing List'!$K:$AT,,MATCH('Design Fee'!OM$8,'LS | Drawing List'!$K$1:$AT$1,0)),1)</f>
        <v>0</v>
      </c>
      <c r="ON79" s="238">
        <f>COUNTIFS('LS | Drawing List'!$H:$H,$B79,INDEX('LS | Drawing List'!$K:$AT,,MATCH('Design Fee'!ON$8,'LS | Drawing List'!$K$1:$AT$1,0)),1)</f>
        <v>0</v>
      </c>
      <c r="OO79" s="238">
        <f>COUNTIFS('LS | Drawing List'!$H:$H,$B79,INDEX('LS | Drawing List'!$K:$AT,,MATCH('Design Fee'!OO$8,'LS | Drawing List'!$K$1:$AT$1,0)),1)</f>
        <v>0</v>
      </c>
      <c r="OP79" s="325"/>
      <c r="OQ79" s="303">
        <f>IFERROR(IF(PD79=100%,$ME79,0),0)</f>
        <v>0</v>
      </c>
      <c r="OR79" s="304">
        <f>IFERROR(IF(AND((PD79+PE79)=100%,PD79&lt;1),$ME79,0),0)</f>
        <v>0</v>
      </c>
      <c r="OS79" s="304">
        <f>IFERROR(IF(AND((PI79+PK79)=PH79,OQ79=0),$ME79,0),0)</f>
        <v>0</v>
      </c>
      <c r="OT79" s="322">
        <f>IFERROR(IF(AND((PI79+PK79+PL79)=PH79,OQ79=0,OS79=0),$ME79,0),0)</f>
        <v>0</v>
      </c>
      <c r="OU79" s="322">
        <f>IFERROR(IF(AND((PI79+PK79+PL79+PM79)=PH79,OQ79=0,OS79=0,OT79=0),$ME79,0),0)</f>
        <v>0</v>
      </c>
      <c r="OV79" s="322">
        <f>IFERROR(IF(AND((PI79+PK79+PL79+PM79+PN79)=PH79,OQ79=0,OS79=0,OT79=0,OU79=0),$ME79,0),0)</f>
        <v>0</v>
      </c>
      <c r="OW79" s="322"/>
      <c r="OX79" s="322">
        <f>IFERROR(IF(AND((PD79+PF79)=100%,PD79&lt;1),$ME79,0),0)</f>
        <v>0</v>
      </c>
      <c r="OY79" s="322">
        <f>IFERROR(IF(AND((PI79+PQ79)=PH79,OQ79=0),$ME79,0),0)</f>
        <v>0</v>
      </c>
      <c r="OZ79" s="322">
        <f t="shared" si="1259"/>
        <v>0</v>
      </c>
      <c r="PA79" s="304">
        <f>IFERROR(IF(AND((PI79+PQ79+PR79+PS79)=PH79,OQ79=0,OY79=0,OZ79=0),$ME79,0),0)</f>
        <v>0</v>
      </c>
      <c r="PB79" s="322">
        <f>IFERROR(IF(AND((PI79+PQ79+PT79+PR79+PS79)=PH79,OQ79=0,OY79=0,OZ79=0,PA79=0),$ME79,0),0)</f>
        <v>0</v>
      </c>
      <c r="PC79" s="230"/>
      <c r="PD79" s="374">
        <f t="shared" si="1260"/>
        <v>0</v>
      </c>
      <c r="PE79" s="374">
        <f t="shared" si="1261"/>
        <v>0</v>
      </c>
      <c r="PF79" s="374">
        <f>IFERROR(#REF!/PH79,0)</f>
        <v>0</v>
      </c>
      <c r="PG79" s="323"/>
      <c r="PH79" s="363">
        <f>COUNTIF('LS | Drawing List'!$H:$H,$B79)</f>
        <v>8</v>
      </c>
      <c r="PI79" s="238">
        <f>COUNTIFS('LS | Drawing List'!$H:$H,$B79,INDEX('LS | Drawing List'!$A:$AT,,MATCH('Design Fee'!PI$8,'LS | Drawing List'!$A$1:$AT$1,0)),1)</f>
        <v>0</v>
      </c>
      <c r="PJ79" s="238">
        <f>COUNTIFS('LS | Drawing List'!$H:$H,$B79,INDEX('LS | Drawing List'!$K:$AT,,MATCH('Design Fee'!PJ$8,'LS | Drawing List'!$K$1:$AT$1,0)),1)</f>
        <v>0</v>
      </c>
      <c r="PK79" s="238">
        <f>COUNTIFS('LS | Drawing List'!$H:$H,$B79,INDEX('LS | Drawing List'!$K:$AT,,MATCH('Design Fee'!PK$8,'LS | Drawing List'!$K$1:$AT$1,0)),1)</f>
        <v>0</v>
      </c>
      <c r="PL79" s="238">
        <f>COUNTIFS('LS | Drawing List'!$H:$H,$B79,INDEX('LS | Drawing List'!$K:$AT,,MATCH('Design Fee'!PL$8,'LS | Drawing List'!$K$1:$AT$1,0)),1)</f>
        <v>0</v>
      </c>
      <c r="PM79" s="238">
        <f>COUNTIFS('LS | Drawing List'!$H:$H,$B79,INDEX('LS | Drawing List'!$K:$AT,,MATCH('Design Fee'!PM$8,'LS | Drawing List'!$K$1:$AT$1,0)),1)</f>
        <v>0</v>
      </c>
      <c r="PN79" s="238">
        <f>COUNTIFS('LS | Drawing List'!$H:$H,$B79,INDEX('LS | Drawing List'!$K:$AT,,MATCH('Design Fee'!PN$8,'LS | Drawing List'!$K$1:$AT$1,0)),1)</f>
        <v>0</v>
      </c>
      <c r="PO79" s="245"/>
      <c r="PP79" s="238">
        <f>COUNTIFS('LS | Drawing List'!$H:$H,$B79,INDEX('LS | Drawing List'!$K:$AT,,MATCH('Design Fee'!PP$8,'LS | Drawing List'!$K$1:$AT$1,0)),1)</f>
        <v>0</v>
      </c>
      <c r="PQ79" s="238">
        <f>COUNTIFS('LS | Drawing List'!$H:$H,$B79,INDEX('LS | Drawing List'!$K:$AT,,MATCH('Design Fee'!PQ$8,'LS | Drawing List'!$K$1:$AT$1,0)),1)</f>
        <v>0</v>
      </c>
      <c r="PR79" s="238">
        <f>COUNTIFS('LS | Drawing List'!$H:$H,$B79,INDEX('LS | Drawing List'!$K:$AT,,MATCH('Design Fee'!PR$8,'LS | Drawing List'!$K$1:$AT$1,0)),1)</f>
        <v>0</v>
      </c>
      <c r="PS79" s="238">
        <f>COUNTIFS('LS | Drawing List'!$H:$H,$B79,INDEX('LS | Drawing List'!$K:$AT,,MATCH('Design Fee'!PS$8,'LS | Drawing List'!$K$1:$AT$1,0)),1)</f>
        <v>0</v>
      </c>
      <c r="PT79" s="238">
        <f>COUNTIFS('LS | Drawing List'!$H:$H,$B79,INDEX('LS | Drawing List'!$K:$AT,,MATCH('Design Fee'!PT$8,'LS | Drawing List'!$K$1:$AT$1,0)),1)</f>
        <v>0</v>
      </c>
      <c r="PU79" s="325"/>
      <c r="PV79" s="318"/>
    </row>
    <row r="80" spans="2:438" s="319" customFormat="1" ht="11.85" customHeight="1" outlineLevel="2">
      <c r="B80" s="579" t="s">
        <v>94</v>
      </c>
      <c r="C80" s="679" t="s">
        <v>95</v>
      </c>
      <c r="D80" s="306"/>
      <c r="E80" s="302">
        <f t="shared" ref="E80:E83" si="1270">AW80+EQ80+IK80+ME80</f>
        <v>0.57989458196575872</v>
      </c>
      <c r="F80" s="302">
        <f t="shared" ref="F80:F83" si="1271">AX80+ER80+IL80+MF80</f>
        <v>5.7014883215758663E-2</v>
      </c>
      <c r="G80" s="303">
        <f t="shared" ref="G80:G83" si="1272">E80-F80</f>
        <v>0.52287969875000007</v>
      </c>
      <c r="H80" s="302">
        <f t="shared" ref="H80:H83" si="1273">AY80+ES80+IM80+MG80</f>
        <v>0</v>
      </c>
      <c r="I80" s="302">
        <f t="shared" ref="I80:I83" si="1274">AZ80+ET80+IN80+MH80</f>
        <v>0.57989458196575872</v>
      </c>
      <c r="J80" s="302">
        <f t="shared" ref="J80:J83" si="1275">BA80+EU80+IO80+MI80</f>
        <v>0</v>
      </c>
      <c r="K80" s="302">
        <f t="shared" ref="K80:K83" si="1276">BB80+EV80+IP80+MJ80</f>
        <v>0</v>
      </c>
      <c r="L80" s="302">
        <f t="shared" ref="L80:L83" si="1277">BC80+EW80+IQ80+MK80</f>
        <v>0</v>
      </c>
      <c r="M80" s="302">
        <f t="shared" ref="M80:M83" si="1278">BD80+EX80+IR80+ML80</f>
        <v>0.57989458196575872</v>
      </c>
      <c r="N80" s="305"/>
      <c r="O80" s="302">
        <f t="shared" ref="O80:O83" si="1279">BF80+EZ80+IT80+MN80</f>
        <v>5.7014883215758663E-2</v>
      </c>
      <c r="P80" s="302">
        <f t="shared" ref="P80:P83" si="1280">BG80+FA80+IU80+MO80</f>
        <v>0</v>
      </c>
      <c r="Q80" s="302">
        <f t="shared" ref="Q80:Q83" si="1281">BH80+FB80+IV80+MP80</f>
        <v>0</v>
      </c>
      <c r="R80" s="302">
        <f t="shared" ref="R80:R83" si="1282">BI80+FC80+IW80+MQ80</f>
        <v>0</v>
      </c>
      <c r="S80" s="302">
        <f t="shared" ref="S80:S83" si="1283">BJ80+FD80+IX80+MR80</f>
        <v>5.7014883215758663E-2</v>
      </c>
      <c r="T80" s="216"/>
      <c r="U80" s="302">
        <f t="shared" ref="U80:U83" si="1284">CD80+FX80+JR80+NL80</f>
        <v>0</v>
      </c>
      <c r="V80" s="302">
        <f t="shared" ref="V80:V83" si="1285">CE80+FY80+JS80+NM80</f>
        <v>0</v>
      </c>
      <c r="W80" s="302">
        <f t="shared" ref="W80:W83" si="1286">CF80+FZ80+JT80+NN80</f>
        <v>0</v>
      </c>
      <c r="X80" s="302">
        <f t="shared" ref="X80:X83" si="1287">CG80+GA80+JU80+NO80</f>
        <v>0</v>
      </c>
      <c r="Y80" s="302">
        <f t="shared" ref="Y80:Y83" si="1288">CH80+GB80+JV80+NP80</f>
        <v>0</v>
      </c>
      <c r="Z80" s="302">
        <f t="shared" ref="Z80:Z83" si="1289">CI80+GC80+JW80+NQ80</f>
        <v>0</v>
      </c>
      <c r="AA80" s="305"/>
      <c r="AB80" s="302">
        <f t="shared" ref="AB80:AB83" si="1290">CK80+GE80+JY80+NS80</f>
        <v>0</v>
      </c>
      <c r="AC80" s="302">
        <f t="shared" ref="AC80:AC83" si="1291">CL80+GF80+JZ80+NT80</f>
        <v>0</v>
      </c>
      <c r="AD80" s="302">
        <f t="shared" ref="AD80:AD83" si="1292">CM80+GG80+KA80+NU80</f>
        <v>0</v>
      </c>
      <c r="AE80" s="302">
        <f t="shared" ref="AE80:AE83" si="1293">CN80+GH80+KB80+NV80</f>
        <v>0</v>
      </c>
      <c r="AF80" s="302">
        <f t="shared" ref="AF80:AF83" si="1294">CO80+GI80+KC80+NW80</f>
        <v>0</v>
      </c>
      <c r="AG80" s="325"/>
      <c r="AH80" s="302">
        <f t="shared" ref="AH80:AH83" si="1295">DI80+HC80+KW80+OQ80</f>
        <v>0</v>
      </c>
      <c r="AI80" s="302">
        <f t="shared" ref="AI80:AI83" si="1296">DJ80+HD80+KX80+OR80</f>
        <v>0</v>
      </c>
      <c r="AJ80" s="302">
        <f t="shared" ref="AJ80:AJ83" si="1297">DK80+HE80+KY80+OS80</f>
        <v>0</v>
      </c>
      <c r="AK80" s="302">
        <f t="shared" ref="AK80:AK83" si="1298">DL80+HF80+KZ80+OT80</f>
        <v>0</v>
      </c>
      <c r="AL80" s="302">
        <f t="shared" ref="AL80:AL83" si="1299">DM80+HG80+LA80+OU80</f>
        <v>0</v>
      </c>
      <c r="AM80" s="302">
        <f t="shared" ref="AM80:AM83" si="1300">DN80+HH80+LB80+OV80</f>
        <v>0</v>
      </c>
      <c r="AN80" s="305"/>
      <c r="AO80" s="302">
        <f t="shared" ref="AO80:AO83" si="1301">DP80+HJ80+LD80+OX80</f>
        <v>0</v>
      </c>
      <c r="AP80" s="302">
        <f t="shared" ref="AP80:AP83" si="1302">DQ80+HK80+LE80+OY80</f>
        <v>0</v>
      </c>
      <c r="AQ80" s="302">
        <f t="shared" ref="AQ80:AQ83" si="1303">DR80+HL80+LF80+OZ80</f>
        <v>0</v>
      </c>
      <c r="AR80" s="302">
        <f t="shared" ref="AR80:AR83" si="1304">DS80+HM80+LG80+PA80</f>
        <v>0</v>
      </c>
      <c r="AS80" s="302">
        <f t="shared" ref="AS80:AS83" si="1305">DT80+HN80+LH80+PB80</f>
        <v>0</v>
      </c>
      <c r="AT80" s="230"/>
      <c r="AU80" s="675">
        <f t="shared" si="1213"/>
        <v>6.25E-2</v>
      </c>
      <c r="AV80" s="320"/>
      <c r="AW80" s="321">
        <f t="shared" ref="AW80:AW83" si="1306">$AW$75/$AU$75*AU80</f>
        <v>0.52221875000000006</v>
      </c>
      <c r="AX80" s="302">
        <f t="shared" ref="AX80:AX83" si="1307">AY80+BF80+CK80+DP80</f>
        <v>0</v>
      </c>
      <c r="AY80" s="303">
        <f t="shared" ref="AY80:AY83" si="1308">IFERROR(IF(BL80=100%,$AW80,0),0)</f>
        <v>0</v>
      </c>
      <c r="AZ80" s="304">
        <f t="shared" ref="AZ80:AZ83" si="1309">IFERROR(IF(AND((BL80+BM80)=100%,BL80&lt;1),$AW80,0),0)</f>
        <v>0.52221875000000006</v>
      </c>
      <c r="BA80" s="304">
        <f t="shared" ref="BA80:BA83" si="1310">IFERROR(IF(AND((BQ80+BS80)=BP80,AY80=0),$AW80,0),0)</f>
        <v>0</v>
      </c>
      <c r="BB80" s="322">
        <f t="shared" ref="BB80:BB83" si="1311">IFERROR(IF(AND((BQ80+BS80+BT80)=BP80,AY80=0,BA80=0),$AW80,0),0)</f>
        <v>0</v>
      </c>
      <c r="BC80" s="322">
        <f t="shared" ref="BC80:BC83" si="1312">IFERROR(IF(AND((BQ80+BS80+BT80+BU80)=BP80,AY80=0,BA80=0,BB80=0),$AW80,0),0)</f>
        <v>0</v>
      </c>
      <c r="BD80" s="322">
        <f t="shared" ref="BD80:BD83" si="1313">IFERROR(IF(AND((BQ80+BS80+BT80+BU80+BV80)=BP80,AY80=0,BA80=0,BB80=0,BC80=0),$AW80,0),0)</f>
        <v>0.52221875000000006</v>
      </c>
      <c r="BE80" s="322"/>
      <c r="BF80" s="304">
        <f t="shared" ref="BF80:BF83" si="1314">IFERROR(IF(AND((BL80+BN80)=100%,BL80&lt;1),$AW80,0),0)</f>
        <v>0</v>
      </c>
      <c r="BG80" s="322">
        <f t="shared" ref="BG80:BG83" si="1315">IFERROR(IF(AND((BQ80+BY80)=BP80,AY80=0),$AW80,0),0)</f>
        <v>0</v>
      </c>
      <c r="BH80" s="322">
        <f t="shared" ref="BH80:BH83" si="1316">IFERROR(IF(AND((BQ80+BY80+BZ80)=BP80,AY80=0,BG80=0),AW80,0),0)</f>
        <v>0</v>
      </c>
      <c r="BI80" s="304">
        <f t="shared" ref="BI80:BI83" si="1317">IFERROR(IF(AND((BQ80+BY80+BZ80+CA80)=BP80,AY80=0,BG80=0,BH80=0),$AW80,0),0)</f>
        <v>0</v>
      </c>
      <c r="BJ80" s="322">
        <f t="shared" ref="BJ80:BJ83" si="1318">IFERROR(IF(AND((BQ80+BY80+CB80+BZ80+CA80)=BP80,AY80=0,BG80=0,BH80=0,BI80=0),$AW80,0),0)</f>
        <v>0</v>
      </c>
      <c r="BK80" s="216"/>
      <c r="BL80" s="426">
        <f t="shared" ref="BL80:BL83" si="1319">IFERROR(BQ80/BP80,0)</f>
        <v>0</v>
      </c>
      <c r="BM80" s="426">
        <f t="shared" ref="BM80:BM83" si="1320">IFERROR(BR80/BP80,0)</f>
        <v>1</v>
      </c>
      <c r="BN80" s="331">
        <f t="shared" ref="BN80:BN83" si="1321">IFERROR(BX80/BP80,0)</f>
        <v>0</v>
      </c>
      <c r="BO80" s="323"/>
      <c r="BP80" s="436">
        <f>COUNTIF('AR | Drawing List'!$H:$H,$B80)</f>
        <v>47</v>
      </c>
      <c r="BQ80" s="437">
        <f>COUNTIFS('AR | Drawing List'!$H:$H,$B80,INDEX('AR | Drawing List'!$A:$AT,,MATCH('Design Fee'!BQ$8,'AR | Drawing List'!$A$1:$AT$1,0)),1)</f>
        <v>0</v>
      </c>
      <c r="BR80" s="437">
        <f>COUNTIFS('AR | Drawing List'!$H:$H,$B80,INDEX('AR | Drawing List'!$K:$AT,,MATCH('Design Fee'!BR$8,'AR | Drawing List'!$K$1:$AT$1,0)),1)</f>
        <v>47</v>
      </c>
      <c r="BS80" s="437">
        <f>COUNTIFS('AR | Drawing List'!$H:$H,$B80,INDEX('AR | Drawing List'!$K:$AT,,MATCH('Design Fee'!BS$8,'AR | Drawing List'!$K$1:$AT$1,0)),1)</f>
        <v>0</v>
      </c>
      <c r="BT80" s="437">
        <f>COUNTIFS('AR | Drawing List'!$H:$H,$B80,INDEX('AR | Drawing List'!$K:$AT,,MATCH('Design Fee'!BT$8,'AR | Drawing List'!$K$1:$AT$1,0)),1)</f>
        <v>0</v>
      </c>
      <c r="BU80" s="437">
        <f>COUNTIFS('AR | Drawing List'!$H:$H,$B80,INDEX('AR | Drawing List'!$K:$AT,,MATCH('Design Fee'!BU$8,'AR | Drawing List'!$K$1:$AT$1,0)),1)</f>
        <v>0</v>
      </c>
      <c r="BV80" s="437">
        <f>COUNTIFS('AR | Drawing List'!$H:$H,$B80,INDEX('AR | Drawing List'!$K:$AT,,MATCH('Design Fee'!BV$8,'AR | Drawing List'!$K$1:$AT$1,0)),1)</f>
        <v>47</v>
      </c>
      <c r="BW80" s="245"/>
      <c r="BX80" s="437">
        <f>COUNTIFS('AR | Drawing List'!$H:$H,$B80,INDEX('AR | Drawing List'!$K:$AT,,MATCH('Design Fee'!BX$8,'AR | Drawing List'!$K$1:$AT$1,0)),1)</f>
        <v>0</v>
      </c>
      <c r="BY80" s="437">
        <f>COUNTIFS('AR | Drawing List'!$H:$H,$B80,INDEX('AR | Drawing List'!$K:$AT,,MATCH('Design Fee'!BY$8,'AR | Drawing List'!$K$1:$AT$1,0)),1)</f>
        <v>0</v>
      </c>
      <c r="BZ80" s="437">
        <f>COUNTIFS('AR | Drawing List'!$H:$H,$B80,INDEX('AR | Drawing List'!$K:$AT,,MATCH('Design Fee'!BZ$8,'AR | Drawing List'!$K$1:$AT$1,0)),1)</f>
        <v>0</v>
      </c>
      <c r="CA80" s="437">
        <f>COUNTIFS('AR | Drawing List'!$H:$H,$B80,INDEX('AR | Drawing List'!$K:$AT,,MATCH('Design Fee'!CA$8,'AR | Drawing List'!$K$1:$AT$1,0)),1)</f>
        <v>0</v>
      </c>
      <c r="CB80" s="437">
        <f>COUNTIFS('AR | Drawing List'!$H:$H,$B80,INDEX('AR | Drawing List'!$K:$AT,,MATCH('Design Fee'!CB$8,'AR | Drawing List'!$K$1:$AT$1,0)),1)</f>
        <v>0</v>
      </c>
      <c r="CC80" s="307"/>
      <c r="CD80" s="365"/>
      <c r="CE80" s="366">
        <f t="shared" ref="CE80:CE83" si="1322">IFERROR(IF(AND((CQ80+CR80)=100%,CQ80&lt;1),$AW80,0),0)</f>
        <v>0</v>
      </c>
      <c r="CF80" s="366">
        <f t="shared" ref="CF80:CF83" si="1323">IFERROR(IF(AND((CV80+CX80)=CU80,CD80=0),$AW80,0),0)</f>
        <v>0</v>
      </c>
      <c r="CG80" s="372">
        <f t="shared" ref="CG80:CG83" si="1324">IFERROR(IF(AND((CV80+CX80+CY80)=CU80,CD80=0,CF80=0),$AW80,0),0)</f>
        <v>0</v>
      </c>
      <c r="CH80" s="372">
        <f t="shared" ref="CH80:CH83" si="1325">IFERROR(IF(AND((CV80+CX80+CY80+CZ80)=CU80,CD80=0,CF80=0,CG80=0),$AW80,0),0)</f>
        <v>0</v>
      </c>
      <c r="CI80" s="372">
        <f t="shared" ref="CI80:CI83" si="1326">IFERROR(IF(AND((CV80+CX80+CY80+CZ80+DA80)=CU80,CD80=0,CF80=0,CG80=0,CH80=0),$AW80,0),0)</f>
        <v>0</v>
      </c>
      <c r="CJ80" s="324"/>
      <c r="CK80" s="372">
        <f t="shared" ref="CK80:CK83" si="1327">IFERROR(IF(AND((CQ80+CS80)=100%,CQ80&lt;1),$AW80,0),0)</f>
        <v>0</v>
      </c>
      <c r="CL80" s="372">
        <f t="shared" ref="CL80:CL83" si="1328">IFERROR(IF(AND((CV80+DD80)=CU80,CD80=0),$AW80,0),0)</f>
        <v>0</v>
      </c>
      <c r="CM80" s="372">
        <f t="shared" ref="CM80:CM83" si="1329">IFERROR(IF(AND((CV80+DD80+DE80)=CU80,CD80=0,CL80=0),CC80,0),0)</f>
        <v>0</v>
      </c>
      <c r="CN80" s="366">
        <f t="shared" ref="CN80:CN83" si="1330">IFERROR(IF(AND((CV80+DD80+DE80+DF80)=CU80,CD80=0,CL80=0,CM80=0),$AW80,0),0)</f>
        <v>0</v>
      </c>
      <c r="CO80" s="372">
        <f t="shared" ref="CO80:CO83" si="1331">IFERROR(IF(AND((CV80+DD80+DG80+DE80+DF80)=CU80,CD80=0,CL80=0,CM80=0,CN80=0),$AW80,0),0)</f>
        <v>0</v>
      </c>
      <c r="CP80" s="230"/>
      <c r="CQ80" s="426">
        <f t="shared" ref="CQ80:CQ83" si="1332">IFERROR(CV80/CU80,0)</f>
        <v>0</v>
      </c>
      <c r="CR80" s="426">
        <f t="shared" ref="CR80:CR83" si="1333">IFERROR(CW80/CU80,0)</f>
        <v>0</v>
      </c>
      <c r="CS80" s="426">
        <f>IFERROR(#REF!/CU80,0)</f>
        <v>0</v>
      </c>
      <c r="CT80" s="323"/>
      <c r="CU80" s="436">
        <f>COUNTIF('AR | Drawing List'!$H:$H,$B80)</f>
        <v>47</v>
      </c>
      <c r="CV80" s="437">
        <f>COUNTIFS('AR | Drawing List'!$H:$H,$B80,INDEX('AR | Drawing List'!$A:$AT,,MATCH('Design Fee'!CV$8,'AR | Drawing List'!$A$1:$AT$1,0)),"&gt;="&amp;"1")</f>
        <v>0</v>
      </c>
      <c r="CW80" s="437">
        <f>COUNTIFS('AR | Drawing List'!$H:$H,$B80,INDEX('AR | Drawing List'!$K:$AT,,MATCH('Design Fee'!CW$8,'AR | Drawing List'!$K$1:$AT$1,0)),1)</f>
        <v>0</v>
      </c>
      <c r="CX80" s="437">
        <f>COUNTIFS('AR | Drawing List'!$H:$H,$B80,INDEX('AR | Drawing List'!$K:$AT,,MATCH('Design Fee'!CX$8,'AR | Drawing List'!$K$1:$AT$1,0)),1)</f>
        <v>0</v>
      </c>
      <c r="CY80" s="437">
        <f>COUNTIFS('AR | Drawing List'!$H:$H,$B80,INDEX('AR | Drawing List'!$K:$AT,,MATCH('Design Fee'!CY$8,'AR | Drawing List'!$K$1:$AT$1,0)),1)</f>
        <v>0</v>
      </c>
      <c r="CZ80" s="437">
        <f>COUNTIFS('AR | Drawing List'!$H:$H,$B80,INDEX('AR | Drawing List'!$K:$AT,,MATCH('Design Fee'!CZ$8,'AR | Drawing List'!$K$1:$AT$1,0)),1)</f>
        <v>0</v>
      </c>
      <c r="DA80" s="437">
        <f>COUNTIFS('AR | Drawing List'!$H:$H,$B80,INDEX('AR | Drawing List'!$K:$AT,,MATCH('Design Fee'!DA$8,'AR | Drawing List'!$K$1:$AT$1,0)),1)</f>
        <v>0</v>
      </c>
      <c r="DB80" s="245"/>
      <c r="DC80" s="437">
        <f>COUNTIFS('AR | Drawing List'!$H:$H,$B80,INDEX('AR | Drawing List'!$K:$AT,,MATCH('Design Fee'!DC$8,'AR | Drawing List'!$K$1:$AT$1,0)),1)</f>
        <v>0</v>
      </c>
      <c r="DD80" s="437">
        <f>COUNTIFS('AR | Drawing List'!$H:$H,$B80,INDEX('AR | Drawing List'!$K:$AT,,MATCH('Design Fee'!DD$8,'AR | Drawing List'!$K$1:$AT$1,0)),1)</f>
        <v>0</v>
      </c>
      <c r="DE80" s="437">
        <f>COUNTIFS('AR | Drawing List'!$H:$H,$B80,INDEX('AR | Drawing List'!$K:$AT,,MATCH('Design Fee'!DE$8,'AR | Drawing List'!$K$1:$AT$1,0)),1)</f>
        <v>0</v>
      </c>
      <c r="DF80" s="437">
        <f>COUNTIFS('AR | Drawing List'!$H:$H,$B80,INDEX('AR | Drawing List'!$K:$AT,,MATCH('Design Fee'!DF$8,'AR | Drawing List'!$K$1:$AT$1,0)),1)</f>
        <v>0</v>
      </c>
      <c r="DG80" s="437">
        <f>COUNTIFS('AR | Drawing List'!$H:$H,$B80,INDEX('AR | Drawing List'!$K:$AT,,MATCH('Design Fee'!DG$8,'AR | Drawing List'!$K$1:$AT$1,0)),1)</f>
        <v>0</v>
      </c>
      <c r="DH80" s="325"/>
      <c r="DI80" s="365"/>
      <c r="DJ80" s="366">
        <f t="shared" ref="DJ80:DJ83" si="1334">IFERROR(IF(AND((DV80+DW80)=100%,DV80&lt;1),$AW80,0),0)</f>
        <v>0</v>
      </c>
      <c r="DK80" s="366">
        <f t="shared" ref="DK80:DK83" si="1335">IFERROR(IF(AND((EA80+EC80)=DZ80,DI80=0),$AW80,0),0)</f>
        <v>0</v>
      </c>
      <c r="DL80" s="372">
        <f t="shared" ref="DL80:DL83" si="1336">IFERROR(IF(AND((EA80+EC80+ED80)=DZ80,DI80=0,DK80=0),$AW80,0),0)</f>
        <v>0</v>
      </c>
      <c r="DM80" s="372">
        <f t="shared" ref="DM80:DM83" si="1337">IFERROR(IF(AND((EA80+EC80+ED80+EE80)=DZ80,DI80=0,DK80=0,DL80=0),$AW80,0),0)</f>
        <v>0</v>
      </c>
      <c r="DN80" s="372">
        <f t="shared" ref="DN80:DN83" si="1338">IFERROR(IF(AND((EA80+EC80+ED80+EE80+EF80)=DZ80,DI80=0,DK80=0,DL80=0,DM80=0),$AW80,0),0)</f>
        <v>0</v>
      </c>
      <c r="DO80" s="324"/>
      <c r="DP80" s="372">
        <f t="shared" ref="DP80:DP83" si="1339">IFERROR(IF(AND((DV80+DX80)=100%,DV80&lt;1),$AW80,0),0)</f>
        <v>0</v>
      </c>
      <c r="DQ80" s="372">
        <f t="shared" ref="DQ80:DQ83" si="1340">IFERROR(IF(AND((EA80+EI80)=DZ80,DI80=0),$AW80,0),0)</f>
        <v>0</v>
      </c>
      <c r="DR80" s="372">
        <f t="shared" ref="DR80:DR83" si="1341">IFERROR(IF(AND((EA80+EI80+EJ80)=DZ80,DI80=0,DQ80=0),DH80,0),0)</f>
        <v>0</v>
      </c>
      <c r="DS80" s="366">
        <f t="shared" ref="DS80:DS83" si="1342">IFERROR(IF(AND((EA80+EI80+EJ80+EK80)=DZ80,DI80=0,DQ80=0,DR80=0),$AW80,0),0)</f>
        <v>0</v>
      </c>
      <c r="DT80" s="372">
        <f t="shared" ref="DT80:DT83" si="1343">IFERROR(IF(AND((EA80+EI80+EL80+EJ80+EK80)=DZ80,DI80=0,DQ80=0,DR80=0,DS80=0),$AW80,0),0)</f>
        <v>0</v>
      </c>
      <c r="DU80" s="230"/>
      <c r="DV80" s="426">
        <f t="shared" ref="DV80:DV83" si="1344">IFERROR(EA80/DZ80,0)</f>
        <v>0</v>
      </c>
      <c r="DW80" s="426">
        <f t="shared" ref="DW80:DW83" si="1345">IFERROR(EB80/DZ80,0)</f>
        <v>0</v>
      </c>
      <c r="DX80" s="426">
        <f>IFERROR(#REF!/DZ80,0)</f>
        <v>0</v>
      </c>
      <c r="DY80" s="323"/>
      <c r="DZ80" s="436">
        <f>COUNTIF('AR | Drawing List'!$H:$H,$B80)</f>
        <v>47</v>
      </c>
      <c r="EA80" s="437">
        <f>COUNTIFS('AR | Drawing List'!$H:$H,$B80,INDEX('AR | Drawing List'!$A:$AT,,MATCH('Design Fee'!EA$8,'AR | Drawing List'!$A$1:$AT$1,0)),"&gt;="&amp;"1")</f>
        <v>0</v>
      </c>
      <c r="EB80" s="437">
        <f>COUNTIFS('AR | Drawing List'!$H:$H,$B80,INDEX('AR | Drawing List'!$K:$AT,,MATCH('Design Fee'!EB$8,'AR | Drawing List'!$K$1:$AT$1,0)),1)</f>
        <v>0</v>
      </c>
      <c r="EC80" s="437">
        <f>COUNTIFS('AR | Drawing List'!$H:$H,$B80,INDEX('AR | Drawing List'!$K:$AT,,MATCH('Design Fee'!EC$8,'AR | Drawing List'!$K$1:$AT$1,0)),1)</f>
        <v>0</v>
      </c>
      <c r="ED80" s="437">
        <f>COUNTIFS('AR | Drawing List'!$H:$H,$B80,INDEX('AR | Drawing List'!$K:$AT,,MATCH('Design Fee'!ED$8,'AR | Drawing List'!$K$1:$AT$1,0)),1)</f>
        <v>0</v>
      </c>
      <c r="EE80" s="437">
        <f>COUNTIFS('AR | Drawing List'!$H:$H,$B80,INDEX('AR | Drawing List'!$K:$AT,,MATCH('Design Fee'!EE$8,'AR | Drawing List'!$K$1:$AT$1,0)),1)</f>
        <v>0</v>
      </c>
      <c r="EF80" s="437">
        <f>COUNTIFS('AR | Drawing List'!$H:$H,$B80,INDEX('AR | Drawing List'!$K:$AT,,MATCH('Design Fee'!EF$8,'AR | Drawing List'!$K$1:$AT$1,0)),1)</f>
        <v>0</v>
      </c>
      <c r="EG80" s="245"/>
      <c r="EH80" s="437">
        <f>COUNTIFS('AR | Drawing List'!$H:$H,$B80,INDEX('AR | Drawing List'!$K:$AT,,MATCH('Design Fee'!EH$8,'AR | Drawing List'!$K$1:$AT$1,0)),1)</f>
        <v>0</v>
      </c>
      <c r="EI80" s="437">
        <f>COUNTIFS('AR | Drawing List'!$H:$H,$B80,INDEX('AR | Drawing List'!$K:$AT,,MATCH('Design Fee'!EI$8,'AR | Drawing List'!$K$1:$AT$1,0)),1)</f>
        <v>0</v>
      </c>
      <c r="EJ80" s="437">
        <f>COUNTIFS('AR | Drawing List'!$H:$H,$B80,INDEX('AR | Drawing List'!$K:$AT,,MATCH('Design Fee'!EJ$8,'AR | Drawing List'!$K$1:$AT$1,0)),1)</f>
        <v>0</v>
      </c>
      <c r="EK80" s="437">
        <f>COUNTIFS('AR | Drawing List'!$H:$H,$B80,INDEX('AR | Drawing List'!$K:$AT,,MATCH('Design Fee'!EK$8,'AR | Drawing List'!$K$1:$AT$1,0)),1)</f>
        <v>0</v>
      </c>
      <c r="EL80" s="437">
        <f>COUNTIFS('AR | Drawing List'!$H:$H,$B80,INDEX('AR | Drawing List'!$K:$AT,,MATCH('Design Fee'!EL$8,'AR | Drawing List'!$K$1:$AT$1,0)),1)</f>
        <v>0</v>
      </c>
      <c r="EM80" s="325"/>
      <c r="EN80" s="325"/>
      <c r="EO80" s="326">
        <v>0</v>
      </c>
      <c r="EP80" s="320"/>
      <c r="EQ80" s="321"/>
      <c r="ER80" s="302">
        <f t="shared" ref="ER80:ER83" si="1346">ES80+EZ80+GE80+HJ80</f>
        <v>0</v>
      </c>
      <c r="ES80" s="303">
        <f t="shared" ref="ES80:ES83" si="1347">IFERROR(IF(FF80=100%,$EQ80,0),0)</f>
        <v>0</v>
      </c>
      <c r="ET80" s="304">
        <f t="shared" ref="ET80:ET83" si="1348">IFERROR(IF(AND((FF80+FG80)=100%,FF80&lt;1),$EQ80,0),0)</f>
        <v>0</v>
      </c>
      <c r="EU80" s="304">
        <f t="shared" ref="EU80:EU83" si="1349">IFERROR(IF(AND((FK80+FM80)=FJ80,ES80=0),$EQ80,0),0)</f>
        <v>0</v>
      </c>
      <c r="EV80" s="322">
        <f t="shared" ref="EV80:EV83" si="1350">IFERROR(IF(AND((FK80+FM80+FN80)=FJ80,ES80=0,EU80=0),$EQ80,0),0)</f>
        <v>0</v>
      </c>
      <c r="EW80" s="322">
        <f t="shared" ref="EW80:EW83" si="1351">IFERROR(IF(AND((FK80+FM80+FN80+FO80)=FJ80,ES80=0,EU80=0,EV80=0),$EQ80,0),0)</f>
        <v>0</v>
      </c>
      <c r="EX80" s="322">
        <f t="shared" ref="EX80:EX83" si="1352">IFERROR(IF(AND((FK80+FM80+FN80+FO80+FP80)=FJ80,ES80=0,EU80=0,EV80=0,EW80=0),$EQ80,0),0)</f>
        <v>0</v>
      </c>
      <c r="EY80" s="322"/>
      <c r="EZ80" s="322">
        <f t="shared" ref="EZ80:EZ83" si="1353">IFERROR(IF(AND((FF80+FH80)=100%,FF80&lt;1),$EQ80,0),0)</f>
        <v>0</v>
      </c>
      <c r="FA80" s="322">
        <f t="shared" ref="FA80:FA83" si="1354">IFERROR(IF(AND((FK80+FS80)=FJ80,ES80=0),$EQ80,0),0)</f>
        <v>0</v>
      </c>
      <c r="FB80" s="322">
        <f t="shared" ref="FB80:FB83" si="1355">IFERROR(IF(AND((FK80+FS80+FT80)=FJ80,ES80=0,FA80=0),EQ80,0),0)</f>
        <v>0</v>
      </c>
      <c r="FC80" s="304">
        <f t="shared" ref="FC80:FC83" si="1356">IFERROR(IF(AND((FK80+FS80+FT80+FU80)=FJ80,ES80=0,FA80=0,FB80=0),$EQ80,0),0)</f>
        <v>0</v>
      </c>
      <c r="FD80" s="322">
        <f t="shared" ref="FD80:FD83" si="1357">IFERROR(IF(AND((FK80+FS80+FV80+FT80+FU80)=FJ80,ES80=0,FA80=0,FB80=0,FC80=0),$EQ80,0),0)</f>
        <v>0</v>
      </c>
      <c r="FE80" s="216"/>
      <c r="FF80" s="426">
        <f t="shared" ref="FF80:FF83" si="1358">IFERROR(FK80/FJ80,0)</f>
        <v>0</v>
      </c>
      <c r="FG80" s="426">
        <f t="shared" ref="FG80:FG83" si="1359">IFERROR(FL80/FJ80,0)</f>
        <v>0</v>
      </c>
      <c r="FH80" s="426">
        <f>IFERROR(#REF!/FJ80,0)</f>
        <v>0</v>
      </c>
      <c r="FI80" s="432"/>
      <c r="FJ80" s="363">
        <f>COUNTIF('ST | Drawing List'!$H:$H,$B80)</f>
        <v>0</v>
      </c>
      <c r="FK80" s="238">
        <f>COUNTIFS('ST | Drawing List'!$H:$H,$B80,INDEX('ST | Drawing List'!$A:$AT,,MATCH('[13]Design Fee'!FK$8,'ST | Drawing List'!$A$1:$AT$1,0)),1)</f>
        <v>0</v>
      </c>
      <c r="FL80" s="238">
        <f>COUNTIFS('ST | Drawing List'!$H:$H,$B80,INDEX('ST | Drawing List'!$K:$AT,,MATCH('[13]Design Fee'!FL$8,'ST | Drawing List'!$K$1:$AT$1,0)),1)</f>
        <v>0</v>
      </c>
      <c r="FM80" s="238">
        <f>COUNTIFS('ST | Drawing List'!$H:$H,$B80,INDEX('ST | Drawing List'!$K:$AT,,MATCH('[13]Design Fee'!FM$8,'ST | Drawing List'!$K$1:$AT$1,0)),1)</f>
        <v>0</v>
      </c>
      <c r="FN80" s="238">
        <f>COUNTIFS('ST | Drawing List'!$H:$H,$B80,INDEX('ST | Drawing List'!$K:$AT,,MATCH('[13]Design Fee'!FN$8,'ST | Drawing List'!$K$1:$AT$1,0)),1)</f>
        <v>0</v>
      </c>
      <c r="FO80" s="238">
        <f>COUNTIFS('ST | Drawing List'!$H:$H,$B80,INDEX('ST | Drawing List'!$K:$AT,,MATCH('[13]Design Fee'!FO$8,'ST | Drawing List'!$K$1:$AT$1,0)),1)</f>
        <v>0</v>
      </c>
      <c r="FP80" s="238">
        <f>COUNTIFS('ST | Drawing List'!$H:$H,$B80,INDEX('ST | Drawing List'!$K:$AT,,MATCH('[13]Design Fee'!FP$8,'ST | Drawing List'!$K$1:$AT$1,0)),1)</f>
        <v>0</v>
      </c>
      <c r="FQ80" s="245"/>
      <c r="FR80" s="238">
        <f>COUNTIFS('ST | Drawing List'!$H:$H,$B80,INDEX('ST | Drawing List'!$K:$AT,,MATCH('[13]Design Fee'!FR$8,'ST | Drawing List'!$K$1:$AT$1,0)),1)</f>
        <v>0</v>
      </c>
      <c r="FS80" s="238">
        <f>COUNTIFS('ST | Drawing List'!$H:$H,$B80,INDEX('ST | Drawing List'!$K:$AT,,MATCH('[13]Design Fee'!FS$8,'ST | Drawing List'!$K$1:$AT$1,0)),1)</f>
        <v>0</v>
      </c>
      <c r="FT80" s="238">
        <f>COUNTIFS('ST | Drawing List'!$H:$H,$B80,INDEX('ST | Drawing List'!$K:$AT,,MATCH('[13]Design Fee'!FT$8,'ST | Drawing List'!$K$1:$AT$1,0)),1)</f>
        <v>0</v>
      </c>
      <c r="FU80" s="238">
        <f>COUNTIFS('ST | Drawing List'!$H:$H,$B80,INDEX('ST | Drawing List'!$K:$AT,,MATCH('[13]Design Fee'!FU$8,'ST | Drawing List'!$K$1:$AT$1,0)),1)</f>
        <v>0</v>
      </c>
      <c r="FV80" s="238">
        <f>COUNTIFS('ST | Drawing List'!$H:$H,$B80,INDEX('ST | Drawing List'!$K:$AT,,MATCH('[13]Design Fee'!FV$8,'ST | Drawing List'!$K$1:$AT$1,0)),1)</f>
        <v>0</v>
      </c>
      <c r="FW80" s="307"/>
      <c r="FX80" s="365"/>
      <c r="FY80" s="366">
        <f t="shared" ref="FY80:FY83" si="1360">IFERROR(IF(AND((GK80+GL80)=100%,GK80&lt;1),$EQ80,0),0)</f>
        <v>0</v>
      </c>
      <c r="FZ80" s="366">
        <f t="shared" ref="FZ80:FZ83" si="1361">IFERROR(IF(AND((GP80+GR80)=GO80,FX80=0),$EQ80,0),0)</f>
        <v>0</v>
      </c>
      <c r="GA80" s="372">
        <f t="shared" ref="GA80:GA83" si="1362">IFERROR(IF(AND((GP80+GR80+GS80)=GO80,FX80=0,FZ80=0),$EQ80,0),0)</f>
        <v>0</v>
      </c>
      <c r="GB80" s="372">
        <f t="shared" ref="GB80:GB83" si="1363">IFERROR(IF(AND((GP80+GR80+GS80+GT80)=GO80,FX80=0,FZ80=0,GA80=0),$EQ80,0),0)</f>
        <v>0</v>
      </c>
      <c r="GC80" s="372">
        <f t="shared" ref="GC80:GC83" si="1364">IFERROR(IF(AND((GP80+GR80+GS80+GT80+GU80)=GO80,FX80=0,FZ80=0,GA80=0,GB80=0),$EQ80,0),0)</f>
        <v>0</v>
      </c>
      <c r="GD80" s="324"/>
      <c r="GE80" s="372">
        <f t="shared" ref="GE80:GE83" si="1365">IFERROR(IF(AND((GK80+GM80)=100%,GK80&lt;1),$EQ80,0),0)</f>
        <v>0</v>
      </c>
      <c r="GF80" s="372">
        <f t="shared" ref="GF80:GF83" si="1366">IFERROR(IF(AND((GP80+GX80)=GO80,FX80=0),$EQ80,0),0)</f>
        <v>0</v>
      </c>
      <c r="GG80" s="372">
        <f t="shared" ref="GG80:GG83" si="1367">IFERROR(IF(AND((GP80+GX80+GY80)=GO80,FX80=0,GF80=0),FV80,0),0)</f>
        <v>0</v>
      </c>
      <c r="GH80" s="366">
        <f t="shared" ref="GH80:GH83" si="1368">IFERROR(IF(AND((GP80+GX80+GY80+GZ80)=GO80,FX80=0,GF80=0,GG80=0),$EQ80,0),0)</f>
        <v>0</v>
      </c>
      <c r="GI80" s="372">
        <f t="shared" ref="GI80:GI83" si="1369">IFERROR(IF(AND((GP80+GX80+HA80+GY80+GZ80)=GO80,FX80=0,GF80=0,GG80=0,GH80=0),$EQ80,0),0)</f>
        <v>0</v>
      </c>
      <c r="GJ80" s="230"/>
      <c r="GK80" s="374">
        <f t="shared" ref="GK80:GK83" si="1370">IFERROR(GP80/GO80,0)</f>
        <v>0</v>
      </c>
      <c r="GL80" s="374">
        <f t="shared" ref="GL80:GL83" si="1371">IFERROR(GQ80/GO80,0)</f>
        <v>0</v>
      </c>
      <c r="GM80" s="374">
        <f>IFERROR(#REF!/GO80,0)</f>
        <v>0</v>
      </c>
      <c r="GN80" s="323"/>
      <c r="GO80" s="363">
        <f>COUNTIF('ST | Drawing List'!$H:$H,$B80)</f>
        <v>0</v>
      </c>
      <c r="GP80" s="238">
        <f>COUNTIFS('ST | Drawing List'!$H:$H,$B80,INDEX('ST | Drawing List'!$A:$AT,,MATCH('[13]Design Fee'!GP$8,'ST | Drawing List'!$A$1:$AT$1,0)),1)</f>
        <v>0</v>
      </c>
      <c r="GQ80" s="238">
        <f>COUNTIFS('ST | Drawing List'!$H:$H,$B80,INDEX('ST | Drawing List'!$K:$AT,,MATCH('[13]Design Fee'!GQ$8,'ST | Drawing List'!$K$1:$AT$1,0)),1)</f>
        <v>0</v>
      </c>
      <c r="GR80" s="238">
        <f>COUNTIFS('ST | Drawing List'!$H:$H,$B80,INDEX('ST | Drawing List'!$K:$AT,,MATCH('[13]Design Fee'!GR$8,'ST | Drawing List'!$K$1:$AT$1,0)),1)</f>
        <v>0</v>
      </c>
      <c r="GS80" s="238">
        <f>COUNTIFS('ST | Drawing List'!$H:$H,$B80,INDEX('ST | Drawing List'!$K:$AT,,MATCH('[13]Design Fee'!GS$8,'ST | Drawing List'!$K$1:$AT$1,0)),1)</f>
        <v>0</v>
      </c>
      <c r="GT80" s="238">
        <f>COUNTIFS('ST | Drawing List'!$H:$H,$B80,INDEX('ST | Drawing List'!$K:$AT,,MATCH('[13]Design Fee'!GT$8,'ST | Drawing List'!$K$1:$AT$1,0)),1)</f>
        <v>0</v>
      </c>
      <c r="GU80" s="238">
        <f>COUNTIFS('ST | Drawing List'!$H:$H,$B80,INDEX('ST | Drawing List'!$K:$AT,,MATCH('[13]Design Fee'!GU$8,'ST | Drawing List'!$K$1:$AT$1,0)),1)</f>
        <v>0</v>
      </c>
      <c r="GV80" s="245"/>
      <c r="GW80" s="238">
        <f>COUNTIFS('ST | Drawing List'!$H:$H,$B80,INDEX('ST | Drawing List'!$K:$AT,,MATCH('[13]Design Fee'!GW$8,'ST | Drawing List'!$K$1:$AT$1,0)),1)</f>
        <v>0</v>
      </c>
      <c r="GX80" s="238">
        <f>COUNTIFS('ST | Drawing List'!$H:$H,$B80,INDEX('ST | Drawing List'!$K:$AT,,MATCH('[13]Design Fee'!GX$8,'ST | Drawing List'!$K$1:$AT$1,0)),1)</f>
        <v>0</v>
      </c>
      <c r="GY80" s="238">
        <f>COUNTIFS('ST | Drawing List'!$H:$H,$B80,INDEX('ST | Drawing List'!$K:$AT,,MATCH('[13]Design Fee'!GY$8,'ST | Drawing List'!$K$1:$AT$1,0)),1)</f>
        <v>0</v>
      </c>
      <c r="GZ80" s="238">
        <f>COUNTIFS('ST | Drawing List'!$H:$H,$B80,INDEX('ST | Drawing List'!$K:$AT,,MATCH('[13]Design Fee'!GZ$8,'ST | Drawing List'!$K$1:$AT$1,0)),1)</f>
        <v>0</v>
      </c>
      <c r="HA80" s="238">
        <f>COUNTIFS('ST | Drawing List'!$H:$H,$B80,INDEX('ST | Drawing List'!$K:$AT,,MATCH('[13]Design Fee'!HA$8,'ST | Drawing List'!$K$1:$AT$1,0)),1)</f>
        <v>0</v>
      </c>
      <c r="HB80" s="325"/>
      <c r="HC80" s="365"/>
      <c r="HD80" s="366">
        <f t="shared" ref="HD80:HD83" si="1372">IFERROR(IF(AND((HP80+HQ80)=100%,HP80&lt;1),$EQ80,0),0)</f>
        <v>0</v>
      </c>
      <c r="HE80" s="366">
        <f t="shared" ref="HE80:HE83" si="1373">IFERROR(IF(AND((HU80+HW80)=HT80,HC80=0),$EQ80,0),0)</f>
        <v>0</v>
      </c>
      <c r="HF80" s="372">
        <f t="shared" ref="HF80:HF83" si="1374">IFERROR(IF(AND((HU80+HW80+HX80)=HT80,HC80=0,HE80=0),$EQ80,0),0)</f>
        <v>0</v>
      </c>
      <c r="HG80" s="372">
        <f t="shared" ref="HG80:HG83" si="1375">IFERROR(IF(AND((HU80+HW80+HX80+HY80)=HT80,HC80=0,HE80=0,HF80=0),$EQ80,0),0)</f>
        <v>0</v>
      </c>
      <c r="HH80" s="372">
        <f t="shared" ref="HH80:HH83" si="1376">IFERROR(IF(AND((HU80+HW80+HX80+HY80+HZ80)=HT80,HC80=0,HE80=0,HF80=0,HG80=0),$EQ80,0),0)</f>
        <v>0</v>
      </c>
      <c r="HI80" s="324"/>
      <c r="HJ80" s="372">
        <f t="shared" ref="HJ80:HJ83" si="1377">IFERROR(IF(AND((HP80+HR80)=100%,HP80&lt;1),$EQ80,0),0)</f>
        <v>0</v>
      </c>
      <c r="HK80" s="372">
        <f t="shared" ref="HK80:HK83" si="1378">IFERROR(IF(AND((HU80+IC80)=HT80,HC80=0),$EQ80,0),0)</f>
        <v>0</v>
      </c>
      <c r="HL80" s="372">
        <f t="shared" ref="HL80:HL83" si="1379">IFERROR(IF(AND((HU80+IC80+ID80)=HT80,HC80=0,HK80=0),HA80,0),0)</f>
        <v>0</v>
      </c>
      <c r="HM80" s="366">
        <f t="shared" ref="HM80:HM83" si="1380">IFERROR(IF(AND((HU80+IC80+ID80+IE80)=HT80,HC80=0,HK80=0,HL80=0),$EQ80,0),0)</f>
        <v>0</v>
      </c>
      <c r="HN80" s="372">
        <f t="shared" ref="HN80:HN83" si="1381">IFERROR(IF(AND((HU80+IC80+IF80+ID80+IE80)=HT80,HC80=0,HK80=0,HL80=0,HM80=0),$EQ80,0),0)</f>
        <v>0</v>
      </c>
      <c r="HO80" s="230"/>
      <c r="HP80" s="374">
        <f t="shared" ref="HP80:HP83" si="1382">IFERROR(HU80/HT80,0)</f>
        <v>0</v>
      </c>
      <c r="HQ80" s="374">
        <f t="shared" ref="HQ80:HQ83" si="1383">IFERROR(HV80/HT80,0)</f>
        <v>0</v>
      </c>
      <c r="HR80" s="374">
        <f>IFERROR(#REF!/HT80,0)</f>
        <v>0</v>
      </c>
      <c r="HS80" s="323"/>
      <c r="HT80" s="363">
        <f>COUNTIF('ST | Drawing List'!$H:$H,$B80)</f>
        <v>0</v>
      </c>
      <c r="HU80" s="238">
        <f>COUNTIFS('ST | Drawing List'!$H:$H,$B80,INDEX('ST | Drawing List'!$A:$AT,,MATCH('[13]Design Fee'!HU$8,'ST | Drawing List'!$A$1:$AT$1,0)),1)</f>
        <v>0</v>
      </c>
      <c r="HV80" s="238">
        <f>COUNTIFS('ST | Drawing List'!$H:$H,$B80,INDEX('ST | Drawing List'!$K:$AT,,MATCH('[13]Design Fee'!HV$8,'ST | Drawing List'!$K$1:$AT$1,0)),1)</f>
        <v>0</v>
      </c>
      <c r="HW80" s="238">
        <f>COUNTIFS('ST | Drawing List'!$H:$H,$B80,INDEX('ST | Drawing List'!$K:$AT,,MATCH('[13]Design Fee'!HW$8,'ST | Drawing List'!$K$1:$AT$1,0)),1)</f>
        <v>0</v>
      </c>
      <c r="HX80" s="238">
        <f>COUNTIFS('ST | Drawing List'!$H:$H,$B80,INDEX('ST | Drawing List'!$K:$AT,,MATCH('[13]Design Fee'!HX$8,'ST | Drawing List'!$K$1:$AT$1,0)),1)</f>
        <v>0</v>
      </c>
      <c r="HY80" s="238">
        <f>COUNTIFS('ST | Drawing List'!$H:$H,$B80,INDEX('ST | Drawing List'!$K:$AT,,MATCH('[13]Design Fee'!HY$8,'ST | Drawing List'!$K$1:$AT$1,0)),1)</f>
        <v>0</v>
      </c>
      <c r="HZ80" s="238">
        <f>COUNTIFS('ST | Drawing List'!$H:$H,$B80,INDEX('ST | Drawing List'!$K:$AT,,MATCH('[13]Design Fee'!HZ$8,'ST | Drawing List'!$K$1:$AT$1,0)),1)</f>
        <v>0</v>
      </c>
      <c r="IA80" s="245"/>
      <c r="IB80" s="238">
        <f>COUNTIFS('ST | Drawing List'!$H:$H,$B80,INDEX('ST | Drawing List'!$K:$AT,,MATCH('[13]Design Fee'!IB$8,'ST | Drawing List'!$K$1:$AT$1,0)),1)</f>
        <v>0</v>
      </c>
      <c r="IC80" s="238">
        <f>COUNTIFS('ST | Drawing List'!$H:$H,$B80,INDEX('ST | Drawing List'!$K:$AT,,MATCH('[13]Design Fee'!IC$8,'ST | Drawing List'!$K$1:$AT$1,0)),1)</f>
        <v>0</v>
      </c>
      <c r="ID80" s="238">
        <f>COUNTIFS('ST | Drawing List'!$H:$H,$B80,INDEX('ST | Drawing List'!$K:$AT,,MATCH('[13]Design Fee'!ID$8,'ST | Drawing List'!$K$1:$AT$1,0)),1)</f>
        <v>0</v>
      </c>
      <c r="IE80" s="238">
        <f>COUNTIFS('ST | Drawing List'!$H:$H,$B80,INDEX('ST | Drawing List'!$K:$AT,,MATCH('[13]Design Fee'!IE$8,'ST | Drawing List'!$K$1:$AT$1,0)),1)</f>
        <v>0</v>
      </c>
      <c r="IF80" s="238">
        <f>COUNTIFS('ST | Drawing List'!$H:$H,$B80,INDEX('ST | Drawing List'!$K:$AT,,MATCH('[13]Design Fee'!IF$8,'ST | Drawing List'!$K$1:$AT$1,0)),1)</f>
        <v>0</v>
      </c>
      <c r="IG80" s="325"/>
      <c r="IH80" s="325"/>
      <c r="II80" s="675">
        <f t="shared" si="1241"/>
        <v>8.1250000000000003E-2</v>
      </c>
      <c r="IJ80" s="320"/>
      <c r="IK80" s="302">
        <f t="shared" ref="IK80:IK83" si="1384">$IK$75/$II$75*II80</f>
        <v>5.7014883215758663E-2</v>
      </c>
      <c r="IL80" s="321">
        <f t="shared" ref="IL80:IL83" si="1385">IM80+IT80+JY80+LD80</f>
        <v>5.7014883215758663E-2</v>
      </c>
      <c r="IM80" s="303">
        <f t="shared" ref="IM80:IM83" si="1386">IFERROR(IF(IZ80=100%,$IK80,0),0)</f>
        <v>0</v>
      </c>
      <c r="IN80" s="304">
        <f t="shared" ref="IN80:IN83" si="1387">IFERROR(IF(AND((IZ80+JA80)=100%,IZ80&lt;1),$IK80,0),0)</f>
        <v>5.7014883215758663E-2</v>
      </c>
      <c r="IO80" s="304">
        <f t="shared" ref="IO80:IO83" si="1388">IFERROR(IF(AND((JE80+JG80)=JD80,IM80=0),$IK80,0),0)</f>
        <v>0</v>
      </c>
      <c r="IP80" s="322">
        <f t="shared" ref="IP80:IP83" si="1389">IFERROR(IF(AND((JE80+JG80+JH80)=JD80,IM80=0,IO80=0),$IK80,0),0)</f>
        <v>0</v>
      </c>
      <c r="IQ80" s="322">
        <f t="shared" ref="IQ80:IQ83" si="1390">IFERROR(IF(AND((JE80+JG80+JH80+JI80)=JD80,IM80=0,IO80=0,IP80=0),$IK80,0),0)</f>
        <v>0</v>
      </c>
      <c r="IR80" s="322">
        <f t="shared" ref="IR80:IR83" si="1391">IFERROR(IF(AND((JE80+JG80+JH80+JI80+JJ80)=JD80,IM80=0,IO80=0,IP80=0,IQ80=0),$IK80,0),0)</f>
        <v>5.7014883215758663E-2</v>
      </c>
      <c r="IS80" s="322"/>
      <c r="IT80" s="322">
        <f t="shared" ref="IT80:IT83" si="1392">IFERROR(IF(AND((IZ80+JB80)=100%,IZ80&lt;1),$IK80,0),0)</f>
        <v>5.7014883215758663E-2</v>
      </c>
      <c r="IU80" s="322">
        <f t="shared" ref="IU80:IU83" si="1393">IFERROR(IF(AND((JE80+JM80)=JD80,IM80=0),$IK80,0),0)</f>
        <v>0</v>
      </c>
      <c r="IV80" s="322">
        <f t="shared" ref="IV80:IV83" si="1394">IFERROR(IF(AND((JE80+JM80+JN80)=JD80,IM80=0,IU80=0),IK80,0),0)</f>
        <v>0</v>
      </c>
      <c r="IW80" s="304">
        <f t="shared" ref="IW80:IW83" si="1395">IFERROR(IF(AND((JE80+JM80+JN80+JO80)=JD80,IM80=0,IU80=0,IV80=0),$IK80,0),0)</f>
        <v>0</v>
      </c>
      <c r="IX80" s="322">
        <f t="shared" ref="IX80:IX83" si="1396">IFERROR(IF(AND((JE80+JM80+JP80+JN80+JO80)=JD80,IM80=0,IU80=0,IV80=0,IW80=0),$IK80,0),0)</f>
        <v>5.7014883215758663E-2</v>
      </c>
      <c r="IY80" s="230"/>
      <c r="IZ80" s="374">
        <f t="shared" ref="IZ80:IZ83" si="1397">IFERROR(JE80/JD80,0)</f>
        <v>0</v>
      </c>
      <c r="JA80" s="374">
        <f t="shared" ref="JA80:JA83" si="1398">IFERROR(JF80/JD80,0)</f>
        <v>1</v>
      </c>
      <c r="JB80" s="367">
        <f t="shared" ref="JB80:JB83" si="1399">IFERROR(JL80/JD80,0)</f>
        <v>1</v>
      </c>
      <c r="JC80" s="323"/>
      <c r="JD80" s="363">
        <f>COUNTIF('MEP | Drawing List'!$H:$H,$B80)</f>
        <v>17</v>
      </c>
      <c r="JE80" s="238">
        <f>COUNTIFS('MEP | Drawing List'!$H:$H,$B80,INDEX('MEP | Drawing List'!$A:$AU,,MATCH('[13]Design Fee'!JE$8,'MEP | Drawing List'!$A$1:$AU$1,0)),1)</f>
        <v>0</v>
      </c>
      <c r="JF80" s="238">
        <f>COUNTIFS('MEP | Drawing List'!$H:$H,$B80,INDEX('MEP | Drawing List'!$K:$AU,,MATCH('[13]Design Fee'!JF$8,'MEP | Drawing List'!$K$1:$AU$1,0)),1)</f>
        <v>17</v>
      </c>
      <c r="JG80" s="238">
        <f>COUNTIFS('MEP | Drawing List'!$H:$H,$B80,INDEX('MEP | Drawing List'!$K:$AU,,MATCH('[13]Design Fee'!JG$8,'MEP | Drawing List'!$K$1:$AU$1,0)),1)</f>
        <v>0</v>
      </c>
      <c r="JH80" s="238">
        <f>COUNTIFS('MEP | Drawing List'!$H:$H,$B80,INDEX('MEP | Drawing List'!$K:$AU,,MATCH('[13]Design Fee'!JH$8,'MEP | Drawing List'!$K$1:$AU$1,0)),1)</f>
        <v>0</v>
      </c>
      <c r="JI80" s="238">
        <f>COUNTIFS('MEP | Drawing List'!$H:$H,$B80,INDEX('MEP | Drawing List'!$K:$AU,,MATCH('[13]Design Fee'!JI$8,'MEP | Drawing List'!$K$1:$AU$1,0)),1)</f>
        <v>0</v>
      </c>
      <c r="JJ80" s="238">
        <f>COUNTIFS('MEP | Drawing List'!$H:$H,$B80,INDEX('MEP | Drawing List'!$K:$AU,,MATCH('[13]Design Fee'!JJ$8,'MEP | Drawing List'!$K$1:$AU$1,0)),1)</f>
        <v>17</v>
      </c>
      <c r="JK80" s="245"/>
      <c r="JL80" s="238">
        <f>COUNTIFS('MEP | Drawing List'!$H:$H,$B80,INDEX('MEP | Drawing List'!$K:$AU,,MATCH('[13]Design Fee'!JL$8,'MEP | Drawing List'!$K$1:$AU$1,0)),1)</f>
        <v>17</v>
      </c>
      <c r="JM80" s="238">
        <f>COUNTIFS('MEP | Drawing List'!$H:$H,$B80,INDEX('MEP | Drawing List'!$K:$AU,,MATCH('[13]Design Fee'!JM$8,'MEP | Drawing List'!$K$1:$AU$1,0)),1)</f>
        <v>0</v>
      </c>
      <c r="JN80" s="238">
        <f>COUNTIFS('MEP | Drawing List'!$H:$H,$B80,INDEX('MEP | Drawing List'!$K:$AU,,MATCH('[13]Design Fee'!JN$8,'MEP | Drawing List'!$K$1:$AU$1,0)),1)</f>
        <v>0</v>
      </c>
      <c r="JO80" s="238">
        <f>COUNTIFS('MEP | Drawing List'!$H:$H,$B80,INDEX('MEP | Drawing List'!$K:$AU,,MATCH('[13]Design Fee'!JO$8,'MEP | Drawing List'!$K$1:$AU$1,0)),1)</f>
        <v>0</v>
      </c>
      <c r="JP80" s="238">
        <f>COUNTIFS('MEP | Drawing List'!$H:$H,$B80,INDEX('MEP | Drawing List'!$K:$AU,,MATCH('[13]Design Fee'!JP$8,'MEP | Drawing List'!$K$1:$AU$1,0)),1)</f>
        <v>17</v>
      </c>
      <c r="JQ80" s="307"/>
      <c r="JR80" s="303"/>
      <c r="JS80" s="304">
        <f t="shared" ref="JS80:JS83" si="1400">IFERROR(IF(AND((KE80+KF80)=100%,KE80&lt;1),$IK80,0),0)</f>
        <v>0</v>
      </c>
      <c r="JT80" s="304">
        <f t="shared" ref="JT80:JT83" si="1401">IFERROR(IF(AND((KJ80+KL80)=KI80,JR80=0),$IK80,0),0)</f>
        <v>0</v>
      </c>
      <c r="JU80" s="322">
        <f t="shared" ref="JU80:JU83" si="1402">IFERROR(IF(AND((KJ80+KL80+KM80)=KI80,JR80=0,JT80=0),$IK80,0),0)</f>
        <v>0</v>
      </c>
      <c r="JV80" s="322">
        <f t="shared" ref="JV80:JV83" si="1403">IFERROR(IF(AND((KJ80+KL80+KM80+KN80)=KI80,JR80=0,JT80=0,JU80=0),$IK80,0),0)</f>
        <v>0</v>
      </c>
      <c r="JW80" s="322">
        <f t="shared" ref="JW80:JW83" si="1404">IFERROR(IF(AND((KJ80+KL80+KM80+KN80+KO80)=KI80,JR80=0,JT80=0,JU80=0,JV80=0),$IK80,0),0)</f>
        <v>0</v>
      </c>
      <c r="JX80" s="322"/>
      <c r="JY80" s="322">
        <f t="shared" ref="JY80:JY83" si="1405">IFERROR(IF(AND((KE80+KG80)=100%,KE80&lt;1),$IK80,0),0)</f>
        <v>0</v>
      </c>
      <c r="JZ80" s="322">
        <f t="shared" ref="JZ80:JZ83" si="1406">IFERROR(IF(AND((KJ80+KR80)=KI80,JR80=0),$IK80,0),0)</f>
        <v>0</v>
      </c>
      <c r="KA80" s="322">
        <f t="shared" ref="KA80:KA83" si="1407">IFERROR(IF(AND((KJ80+KR80+KS80)=KI80,JR80=0,JZ80=0),JP80,0),0)</f>
        <v>0</v>
      </c>
      <c r="KB80" s="304">
        <f t="shared" ref="KB80:KB83" si="1408">IFERROR(IF(AND((KJ80+KR80+KS80+KT80)=KI80,JR80=0,JZ80=0,KA80=0),$IK80,0),0)</f>
        <v>0</v>
      </c>
      <c r="KC80" s="322">
        <f t="shared" ref="KC80:KC83" si="1409">IFERROR(IF(AND((KJ80+KR80+KU80+KS80+KT80)=KI80,JR80=0,JZ80=0,KA80=0,KB80=0),$IK80,0),0)</f>
        <v>0</v>
      </c>
      <c r="KD80" s="230"/>
      <c r="KE80" s="374">
        <f t="shared" ref="KE80:KE83" si="1410">IFERROR(KJ80/KI80,0)</f>
        <v>0</v>
      </c>
      <c r="KF80" s="374">
        <f t="shared" ref="KF80:KF83" si="1411">IFERROR(KK80/KI80,0)</f>
        <v>0</v>
      </c>
      <c r="KG80" s="374">
        <f>IFERROR(#REF!/KI80,0)</f>
        <v>0</v>
      </c>
      <c r="KH80" s="323"/>
      <c r="KI80" s="363">
        <f>COUNTIF('MEP | Drawing List'!$H:$H,$B80)</f>
        <v>17</v>
      </c>
      <c r="KJ80" s="238">
        <f>COUNTIFS('MEP | Drawing List'!$H:$H,$B80,INDEX('MEP | Drawing List'!$A:$AU,,MATCH('[13]Design Fee'!KJ$8,'MEP | Drawing List'!$A$1:$AU$1,0)),1)</f>
        <v>0</v>
      </c>
      <c r="KK80" s="238">
        <f>COUNTIFS('MEP | Drawing List'!$H:$H,$B80,INDEX('MEP | Drawing List'!$K:$AU,,MATCH('[13]Design Fee'!KK$8,'MEP | Drawing List'!$K$1:$AU$1,0)),1)</f>
        <v>0</v>
      </c>
      <c r="KL80" s="238">
        <f>COUNTIFS('MEP | Drawing List'!$H:$H,$B80,INDEX('MEP | Drawing List'!$K:$AU,,MATCH('[13]Design Fee'!KL$8,'MEP | Drawing List'!$K$1:$AU$1,0)),1)</f>
        <v>0</v>
      </c>
      <c r="KM80" s="238">
        <f>COUNTIFS('MEP | Drawing List'!$H:$H,$B80,INDEX('MEP | Drawing List'!$K:$AU,,MATCH('[13]Design Fee'!KM$8,'MEP | Drawing List'!$K$1:$AU$1,0)),1)</f>
        <v>0</v>
      </c>
      <c r="KN80" s="238">
        <f>COUNTIFS('MEP | Drawing List'!$H:$H,$B80,INDEX('MEP | Drawing List'!$K:$AU,,MATCH('[13]Design Fee'!KN$8,'MEP | Drawing List'!$K$1:$AU$1,0)),1)</f>
        <v>0</v>
      </c>
      <c r="KO80" s="238">
        <f>COUNTIFS('MEP | Drawing List'!$H:$H,$B80,INDEX('MEP | Drawing List'!$K:$AU,,MATCH('[13]Design Fee'!KO$8,'MEP | Drawing List'!$K$1:$AU$1,0)),1)</f>
        <v>0</v>
      </c>
      <c r="KP80" s="245"/>
      <c r="KQ80" s="238">
        <f>COUNTIFS('MEP | Drawing List'!$H:$H,$B80,INDEX('MEP | Drawing List'!$K:$AU,,MATCH('[13]Design Fee'!KQ$8,'MEP | Drawing List'!$K$1:$AU$1,0)),1)</f>
        <v>0</v>
      </c>
      <c r="KR80" s="238">
        <f>COUNTIFS('MEP | Drawing List'!$H:$H,$B80,INDEX('MEP | Drawing List'!$K:$AU,,MATCH('[13]Design Fee'!KR$8,'MEP | Drawing List'!$K$1:$AU$1,0)),1)</f>
        <v>0</v>
      </c>
      <c r="KS80" s="238">
        <f>COUNTIFS('MEP | Drawing List'!$H:$H,$B80,INDEX('MEP | Drawing List'!$K:$AU,,MATCH('[13]Design Fee'!KS$8,'MEP | Drawing List'!$K$1:$AU$1,0)),1)</f>
        <v>0</v>
      </c>
      <c r="KT80" s="238">
        <f>COUNTIFS('MEP | Drawing List'!$H:$H,$B80,INDEX('MEP | Drawing List'!$K:$AU,,MATCH('[13]Design Fee'!KT$8,'MEP | Drawing List'!$K$1:$AU$1,0)),1)</f>
        <v>0</v>
      </c>
      <c r="KU80" s="238">
        <f>COUNTIFS('MEP | Drawing List'!$H:$H,$B80,INDEX('MEP | Drawing List'!$K:$AU,,MATCH('[13]Design Fee'!KU$8,'MEP | Drawing List'!$K$1:$AU$1,0)),1)</f>
        <v>0</v>
      </c>
      <c r="KV80" s="325"/>
      <c r="KW80" s="303"/>
      <c r="KX80" s="304">
        <f t="shared" ref="KX80:KX83" si="1412">IFERROR(IF(AND((LJ80+LK80)=100%,LJ80&lt;1),$IK80,0),0)</f>
        <v>0</v>
      </c>
      <c r="KY80" s="304">
        <f t="shared" ref="KY80:KY83" si="1413">IFERROR(IF(AND((LO80+LQ80)=LN80,KW80=0),$IK80,0),0)</f>
        <v>0</v>
      </c>
      <c r="KZ80" s="322">
        <f t="shared" ref="KZ80:KZ83" si="1414">IFERROR(IF(AND((LO80+LQ80+LR80)=LN80,KW80=0,KY80=0),$IK80,0),0)</f>
        <v>0</v>
      </c>
      <c r="LA80" s="322">
        <f t="shared" ref="LA80:LA83" si="1415">IFERROR(IF(AND((LO80+LQ80+LR80+LS80)=LN80,KW80=0,KY80=0,KZ80=0),$IK80,0),0)</f>
        <v>0</v>
      </c>
      <c r="LB80" s="322">
        <f t="shared" ref="LB80:LB83" si="1416">IFERROR(IF(AND((LO80+LQ80+LR80+LS80+LT80)=LN80,KW80=0,KY80=0,KZ80=0,LA80=0),$IK80,0),0)</f>
        <v>0</v>
      </c>
      <c r="LC80" s="322"/>
      <c r="LD80" s="322">
        <f t="shared" ref="LD80:LD83" si="1417">IFERROR(IF(AND((LJ80+LL80)=100%,LJ80&lt;1),$IK80,0),0)</f>
        <v>0</v>
      </c>
      <c r="LE80" s="322">
        <f t="shared" ref="LE80:LE83" si="1418">IFERROR(IF(AND((LO80+LW80)=LN80,KW80=0),$IK80,0),0)</f>
        <v>0</v>
      </c>
      <c r="LF80" s="322">
        <f t="shared" ref="LF80:LF83" si="1419">IFERROR(IF(AND((LO80+LW80+LX80)=LN80,KW80=0,LE80=0),KU80,0),0)</f>
        <v>0</v>
      </c>
      <c r="LG80" s="304">
        <f t="shared" ref="LG80:LG83" si="1420">IFERROR(IF(AND((LO80+LW80+LX80+LY80)=LN80,KW80=0,LE80=0,LF80=0),$IK80,0),0)</f>
        <v>0</v>
      </c>
      <c r="LH80" s="322">
        <f t="shared" ref="LH80:LH83" si="1421">IFERROR(IF(AND((LO80+LW80+LZ80+LX80+LY80)=LN80,KW80=0,LE80=0,LF80=0,LG80=0),$IK80,0),0)</f>
        <v>0</v>
      </c>
      <c r="LI80" s="230"/>
      <c r="LJ80" s="374">
        <f t="shared" ref="LJ80:LJ83" si="1422">IFERROR(LO80/LN80,0)</f>
        <v>0</v>
      </c>
      <c r="LK80" s="374">
        <f t="shared" ref="LK80:LK83" si="1423">IFERROR(LP80/LN80,0)</f>
        <v>0</v>
      </c>
      <c r="LL80" s="374">
        <f>IFERROR(#REF!/LN80,0)</f>
        <v>0</v>
      </c>
      <c r="LM80" s="323"/>
      <c r="LN80" s="363">
        <f>COUNTIF('MEP | Drawing List'!$H:$H,$B80)</f>
        <v>17</v>
      </c>
      <c r="LO80" s="238">
        <f>COUNTIFS('MEP | Drawing List'!$H:$H,$B80,INDEX('MEP | Drawing List'!$A:$AU,,MATCH('[13]Design Fee'!LO$8,'MEP | Drawing List'!$A$1:$AU$1,0)),1)</f>
        <v>0</v>
      </c>
      <c r="LP80" s="238">
        <f>COUNTIFS('MEP | Drawing List'!$H:$H,$B80,INDEX('MEP | Drawing List'!$K:$AU,,MATCH('[13]Design Fee'!LP$8,'MEP | Drawing List'!$K$1:$AU$1,0)),1)</f>
        <v>0</v>
      </c>
      <c r="LQ80" s="238">
        <f>COUNTIFS('MEP | Drawing List'!$H:$H,$B80,INDEX('MEP | Drawing List'!$K:$AU,,MATCH('[13]Design Fee'!LQ$8,'MEP | Drawing List'!$K$1:$AU$1,0)),1)</f>
        <v>0</v>
      </c>
      <c r="LR80" s="238">
        <f>COUNTIFS('MEP | Drawing List'!$H:$H,$B80,INDEX('MEP | Drawing List'!$K:$AU,,MATCH('[13]Design Fee'!LR$8,'MEP | Drawing List'!$K$1:$AU$1,0)),1)</f>
        <v>0</v>
      </c>
      <c r="LS80" s="238">
        <f>COUNTIFS('MEP | Drawing List'!$H:$H,$B80,INDEX('MEP | Drawing List'!$K:$AU,,MATCH('[13]Design Fee'!LS$8,'MEP | Drawing List'!$K$1:$AU$1,0)),1)</f>
        <v>0</v>
      </c>
      <c r="LT80" s="238">
        <f>COUNTIFS('MEP | Drawing List'!$H:$H,$B80,INDEX('MEP | Drawing List'!$K:$AU,,MATCH('[13]Design Fee'!LT$8,'MEP | Drawing List'!$K$1:$AU$1,0)),1)</f>
        <v>0</v>
      </c>
      <c r="LU80" s="245"/>
      <c r="LV80" s="238">
        <f>COUNTIFS('MEP | Drawing List'!$H:$H,$B80,INDEX('MEP | Drawing List'!$K:$AU,,MATCH('[13]Design Fee'!LV$8,'MEP | Drawing List'!$K$1:$AU$1,0)),1)</f>
        <v>0</v>
      </c>
      <c r="LW80" s="238">
        <f>COUNTIFS('MEP | Drawing List'!$H:$H,$B80,INDEX('MEP | Drawing List'!$K:$AU,,MATCH('[13]Design Fee'!LW$8,'MEP | Drawing List'!$K$1:$AU$1,0)),1)</f>
        <v>0</v>
      </c>
      <c r="LX80" s="238">
        <f>COUNTIFS('MEP | Drawing List'!$H:$H,$B80,INDEX('MEP | Drawing List'!$K:$AU,,MATCH('[13]Design Fee'!LX$8,'MEP | Drawing List'!$K$1:$AU$1,0)),1)</f>
        <v>0</v>
      </c>
      <c r="LY80" s="238">
        <f>COUNTIFS('MEP | Drawing List'!$H:$H,$B80,INDEX('MEP | Drawing List'!$K:$AU,,MATCH('[13]Design Fee'!LY$8,'MEP | Drawing List'!$K$1:$AU$1,0)),1)</f>
        <v>0</v>
      </c>
      <c r="LZ80" s="238">
        <f>COUNTIFS('MEP | Drawing List'!$H:$H,$B80,INDEX('MEP | Drawing List'!$K:$AU,,MATCH('[13]Design Fee'!LZ$8,'MEP | Drawing List'!$K$1:$AU$1,0)),1)</f>
        <v>0</v>
      </c>
      <c r="MA80" s="325"/>
      <c r="MB80" s="325"/>
      <c r="MC80" s="279">
        <f t="shared" si="1252"/>
        <v>6.8750000000000006E-2</v>
      </c>
      <c r="MD80" s="320"/>
      <c r="ME80" s="302">
        <f t="shared" ref="ME80:ME83" si="1424">$ME$75/$MC$75*MC80</f>
        <v>6.6094875000000011E-4</v>
      </c>
      <c r="MF80" s="321">
        <f t="shared" ref="MF80:MF83" si="1425">MG80+MN80+NS80+OX80</f>
        <v>0</v>
      </c>
      <c r="MG80" s="303">
        <f t="shared" ref="MG80:MG83" si="1426">IFERROR(IF(MT80=100%,$ME80,0),0)</f>
        <v>0</v>
      </c>
      <c r="MH80" s="304">
        <f t="shared" ref="MH80:MH83" si="1427">IFERROR(IF(AND((MT80+MU80)=100%,MT80&lt;1),$ME80,0),0)</f>
        <v>6.6094875000000011E-4</v>
      </c>
      <c r="MI80" s="304">
        <f t="shared" ref="MI80:MI83" si="1428">IFERROR(IF(AND((MY80+NA80)=MX80,MG80=0),$ME80,0),0)</f>
        <v>0</v>
      </c>
      <c r="MJ80" s="322">
        <f t="shared" ref="MJ80:MJ83" si="1429">IFERROR(IF(AND((MY80+NA80+NB80)=MX80,MG80=0,MI80=0),$ME80,0),0)</f>
        <v>0</v>
      </c>
      <c r="MK80" s="322">
        <f t="shared" ref="MK80:MK83" si="1430">IFERROR(IF(AND((MY80+NA80+NB80+NC80)=MX80,MG80=0,MI80=0,MJ80=0),$ME80,0),0)</f>
        <v>0</v>
      </c>
      <c r="ML80" s="322">
        <f t="shared" ref="ML80:ML83" si="1431">IFERROR(IF(AND((MY80+NA80+NB80+NC80+ND80)=MX80,MG80=0,MI80=0,MJ80=0,MK80=0),$ME80,0),0)</f>
        <v>6.6094875000000011E-4</v>
      </c>
      <c r="MM80" s="322"/>
      <c r="MN80" s="322">
        <f t="shared" ref="MN80:MN83" si="1432">IFERROR(IF(AND((MT80+MV80)=100%,MT80&lt;1),$ME80,0),0)</f>
        <v>0</v>
      </c>
      <c r="MO80" s="322">
        <f t="shared" ref="MO80:MO83" si="1433">IFERROR(IF(AND((MY80+NG80)=MX80,MG80=0),$ME80,0),0)</f>
        <v>0</v>
      </c>
      <c r="MP80" s="322">
        <f t="shared" ref="MP80:MP83" si="1434">IFERROR(IF(AND((MY80+NG80+NH80)=MX80,MG80=0,MO80=0),ME80,0),0)</f>
        <v>0</v>
      </c>
      <c r="MQ80" s="304">
        <f t="shared" ref="MQ80:MQ83" si="1435">IFERROR(IF(AND((MY80+NG80+NH80+NI80)=MX80,MG80=0,MO80=0,MP80=0),$ME80,0),0)</f>
        <v>0</v>
      </c>
      <c r="MR80" s="322">
        <f t="shared" ref="MR80:MR83" si="1436">IFERROR(IF(AND((MY80+NG80+NJ80+NH80+NI80)=MX80,MG80=0,MO80=0,MP80=0,MQ80=0),$ME80,0),0)</f>
        <v>0</v>
      </c>
      <c r="MS80" s="230"/>
      <c r="MT80" s="374">
        <f t="shared" ref="MT80:MT83" si="1437">IFERROR(MY80/MX80,0)</f>
        <v>0</v>
      </c>
      <c r="MU80" s="374">
        <f t="shared" ref="MU80:MU83" si="1438">IFERROR(MZ80/MX80,0)</f>
        <v>1</v>
      </c>
      <c r="MV80" s="367">
        <f t="shared" ref="MV80:MV83" si="1439">IFERROR(NF80/MX80,0)</f>
        <v>0</v>
      </c>
      <c r="MW80" s="323"/>
      <c r="MX80" s="363">
        <f>COUNTIF('LS | Drawing List'!$H:$H,$B80)</f>
        <v>10</v>
      </c>
      <c r="MY80" s="238">
        <f>COUNTIFS('LS | Drawing List'!$H:$H,$B80,INDEX('LS | Drawing List'!$A:$AT,,MATCH('Design Fee'!MY$8,'LS | Drawing List'!$A$1:$AT$1,0)),1)</f>
        <v>0</v>
      </c>
      <c r="MZ80" s="238">
        <f>COUNTIFS('LS | Drawing List'!$H:$H,$B80,INDEX('LS | Drawing List'!$K:$AT,,MATCH('Design Fee'!MZ$8,'LS | Drawing List'!$K$1:$AT$1,0)),1)</f>
        <v>10</v>
      </c>
      <c r="NA80" s="238">
        <f>COUNTIFS('LS | Drawing List'!$H:$H,$B80,INDEX('LS | Drawing List'!$K:$AT,,MATCH('Design Fee'!NA$8,'LS | Drawing List'!$K$1:$AT$1,0)),1)</f>
        <v>0</v>
      </c>
      <c r="NB80" s="238">
        <f>COUNTIFS('LS | Drawing List'!$H:$H,$B80,INDEX('LS | Drawing List'!$K:$AT,,MATCH('Design Fee'!NB$8,'LS | Drawing List'!$K$1:$AT$1,0)),1)</f>
        <v>0</v>
      </c>
      <c r="NC80" s="238">
        <f>COUNTIFS('LS | Drawing List'!$H:$H,$B80,INDEX('LS | Drawing List'!$K:$AT,,MATCH('Design Fee'!NC$8,'LS | Drawing List'!$K$1:$AT$1,0)),1)</f>
        <v>0</v>
      </c>
      <c r="ND80" s="238">
        <f>COUNTIFS('LS | Drawing List'!$H:$H,$B80,INDEX('LS | Drawing List'!$K:$AT,,MATCH('Design Fee'!ND$8,'LS | Drawing List'!$K$1:$AT$1,0)),1)</f>
        <v>10</v>
      </c>
      <c r="NE80" s="245"/>
      <c r="NF80" s="238">
        <f>COUNTIFS('LS | Drawing List'!$H:$H,$B80,INDEX('LS | Drawing List'!$K:$AT,,MATCH('Design Fee'!NF$8,'LS | Drawing List'!$K$1:$AT$1,0)),1)</f>
        <v>0</v>
      </c>
      <c r="NG80" s="238">
        <f>COUNTIFS('LS | Drawing List'!$H:$H,$B80,INDEX('LS | Drawing List'!$K:$AT,,MATCH('Design Fee'!NG$8,'LS | Drawing List'!$K$1:$AT$1,0)),1)</f>
        <v>0</v>
      </c>
      <c r="NH80" s="238">
        <f>COUNTIFS('LS | Drawing List'!$H:$H,$B80,INDEX('LS | Drawing List'!$K:$AT,,MATCH('Design Fee'!NH$8,'LS | Drawing List'!$K$1:$AT$1,0)),1)</f>
        <v>0</v>
      </c>
      <c r="NI80" s="238">
        <f>COUNTIFS('LS | Drawing List'!$H:$H,$B80,INDEX('LS | Drawing List'!$K:$AT,,MATCH('Design Fee'!NI$8,'LS | Drawing List'!$K$1:$AT$1,0)),1)</f>
        <v>0</v>
      </c>
      <c r="NJ80" s="238">
        <f>COUNTIFS('LS | Drawing List'!$H:$H,$B80,INDEX('LS | Drawing List'!$K:$AT,,MATCH('Design Fee'!NJ$8,'LS | Drawing List'!$K$1:$AT$1,0)),1)</f>
        <v>0</v>
      </c>
      <c r="NK80" s="307"/>
      <c r="NL80" s="303">
        <f t="shared" ref="NL80:NL83" si="1440">IFERROR(IF(NY80=100%,$ME80,0),0)</f>
        <v>0</v>
      </c>
      <c r="NM80" s="304">
        <f t="shared" ref="NM80:NM83" si="1441">IFERROR(IF(AND((NY80+NZ80)=100%,NY80&lt;1),$ME80,0),0)</f>
        <v>0</v>
      </c>
      <c r="NN80" s="304">
        <f t="shared" ref="NN80:NN83" si="1442">IFERROR(IF(AND((OD80+OF80)=OC80,NL80=0),$ME80,0),0)</f>
        <v>0</v>
      </c>
      <c r="NO80" s="322">
        <f t="shared" ref="NO80:NO83" si="1443">IFERROR(IF(AND((OD80+OF80+OG80)=OC80,NL80=0,NN80=0),$ME80,0),0)</f>
        <v>0</v>
      </c>
      <c r="NP80" s="322">
        <f t="shared" ref="NP80:NP83" si="1444">IFERROR(IF(AND((OD80+OF80+OG80+OH80)=OC80,NL80=0,NN80=0,NO80=0),$ME80,0),0)</f>
        <v>0</v>
      </c>
      <c r="NQ80" s="322">
        <f t="shared" ref="NQ80:NQ83" si="1445">IFERROR(IF(AND((OD80+OF80+OG80+OH80+OI80)=OC80,NL80=0,NN80=0,NO80=0,NP80=0),$ME80,0),0)</f>
        <v>0</v>
      </c>
      <c r="NR80" s="322"/>
      <c r="NS80" s="322">
        <f t="shared" ref="NS80:NS83" si="1446">IFERROR(IF(AND((NY80+OA80)=100%,NY80&lt;1),$ME80,0),0)</f>
        <v>0</v>
      </c>
      <c r="NT80" s="322">
        <f t="shared" ref="NT80:NT83" si="1447">IFERROR(IF(AND((OD80+OL80)=OC80,NL80=0),$ME80,0),0)</f>
        <v>0</v>
      </c>
      <c r="NU80" s="322">
        <f t="shared" ref="NU80:NU83" si="1448">IFERROR(IF(AND((OD80+OL80+OM80)=OC80,NL80=0,NT80=0),NJ80,0),0)</f>
        <v>0</v>
      </c>
      <c r="NV80" s="304">
        <f t="shared" ref="NV80:NV83" si="1449">IFERROR(IF(AND((OD80+OL80+OM80+ON80)=OC80,NL80=0,NT80=0,NU80=0),$ME80,0),0)</f>
        <v>0</v>
      </c>
      <c r="NW80" s="322">
        <f t="shared" ref="NW80:NW83" si="1450">IFERROR(IF(AND((OD80+OL80+OO80+OM80+ON80)=OC80,NL80=0,NT80=0,NU80=0,NV80=0),$ME80,0),0)</f>
        <v>0</v>
      </c>
      <c r="NX80" s="230"/>
      <c r="NY80" s="374">
        <f t="shared" ref="NY80:NY83" si="1451">IFERROR(OD80/OC80,0)</f>
        <v>0</v>
      </c>
      <c r="NZ80" s="374">
        <f t="shared" ref="NZ80:NZ83" si="1452">IFERROR(OE80/OC80,0)</f>
        <v>0</v>
      </c>
      <c r="OA80" s="374">
        <f>IFERROR(#REF!/OC80,0)</f>
        <v>0</v>
      </c>
      <c r="OB80" s="323"/>
      <c r="OC80" s="363">
        <f>COUNTIF('LS | Drawing List'!$H:$H,$B80)</f>
        <v>10</v>
      </c>
      <c r="OD80" s="238">
        <f>COUNTIFS('LS | Drawing List'!$H:$H,$B80,INDEX('LS | Drawing List'!$A:$AT,,MATCH('Design Fee'!OD$8,'LS | Drawing List'!$A$1:$AT$1,0)),1)</f>
        <v>0</v>
      </c>
      <c r="OE80" s="238">
        <f>COUNTIFS('LS | Drawing List'!$H:$H,$B80,INDEX('LS | Drawing List'!$K:$AT,,MATCH('Design Fee'!OE$8,'LS | Drawing List'!$K$1:$AT$1,0)),1)</f>
        <v>0</v>
      </c>
      <c r="OF80" s="238">
        <f>COUNTIFS('LS | Drawing List'!$H:$H,$B80,INDEX('LS | Drawing List'!$K:$AT,,MATCH('Design Fee'!OF$8,'LS | Drawing List'!$K$1:$AT$1,0)),1)</f>
        <v>0</v>
      </c>
      <c r="OG80" s="238">
        <f>COUNTIFS('LS | Drawing List'!$H:$H,$B80,INDEX('LS | Drawing List'!$K:$AT,,MATCH('Design Fee'!OG$8,'LS | Drawing List'!$K$1:$AT$1,0)),1)</f>
        <v>0</v>
      </c>
      <c r="OH80" s="238">
        <f>COUNTIFS('LS | Drawing List'!$H:$H,$B80,INDEX('LS | Drawing List'!$K:$AT,,MATCH('Design Fee'!OH$8,'LS | Drawing List'!$K$1:$AT$1,0)),1)</f>
        <v>0</v>
      </c>
      <c r="OI80" s="238">
        <f>COUNTIFS('LS | Drawing List'!$H:$H,$B80,INDEX('LS | Drawing List'!$K:$AT,,MATCH('Design Fee'!OI$8,'LS | Drawing List'!$K$1:$AT$1,0)),1)</f>
        <v>0</v>
      </c>
      <c r="OJ80" s="245"/>
      <c r="OK80" s="238">
        <f>COUNTIFS('LS | Drawing List'!$H:$H,$B80,INDEX('LS | Drawing List'!$K:$AT,,MATCH('Design Fee'!OK$8,'LS | Drawing List'!$K$1:$AT$1,0)),1)</f>
        <v>0</v>
      </c>
      <c r="OL80" s="238">
        <f>COUNTIFS('LS | Drawing List'!$H:$H,$B80,INDEX('LS | Drawing List'!$K:$AT,,MATCH('Design Fee'!OL$8,'LS | Drawing List'!$K$1:$AT$1,0)),1)</f>
        <v>0</v>
      </c>
      <c r="OM80" s="238">
        <f>COUNTIFS('LS | Drawing List'!$H:$H,$B80,INDEX('LS | Drawing List'!$K:$AT,,MATCH('Design Fee'!OM$8,'LS | Drawing List'!$K$1:$AT$1,0)),1)</f>
        <v>0</v>
      </c>
      <c r="ON80" s="238">
        <f>COUNTIFS('LS | Drawing List'!$H:$H,$B80,INDEX('LS | Drawing List'!$K:$AT,,MATCH('Design Fee'!ON$8,'LS | Drawing List'!$K$1:$AT$1,0)),1)</f>
        <v>0</v>
      </c>
      <c r="OO80" s="238">
        <f>COUNTIFS('LS | Drawing List'!$H:$H,$B80,INDEX('LS | Drawing List'!$K:$AT,,MATCH('Design Fee'!OO$8,'LS | Drawing List'!$K$1:$AT$1,0)),1)</f>
        <v>0</v>
      </c>
      <c r="OP80" s="325"/>
      <c r="OQ80" s="303">
        <f t="shared" ref="OQ80:OQ83" si="1453">IFERROR(IF(PD80=100%,$ME80,0),0)</f>
        <v>0</v>
      </c>
      <c r="OR80" s="304">
        <f t="shared" ref="OR80:OR83" si="1454">IFERROR(IF(AND((PD80+PE80)=100%,PD80&lt;1),$ME80,0),0)</f>
        <v>0</v>
      </c>
      <c r="OS80" s="304">
        <f t="shared" ref="OS80:OS83" si="1455">IFERROR(IF(AND((PI80+PK80)=PH80,OQ80=0),$ME80,0),0)</f>
        <v>0</v>
      </c>
      <c r="OT80" s="322">
        <f t="shared" ref="OT80:OT83" si="1456">IFERROR(IF(AND((PI80+PK80+PL80)=PH80,OQ80=0,OS80=0),$ME80,0),0)</f>
        <v>0</v>
      </c>
      <c r="OU80" s="322">
        <f t="shared" ref="OU80:OU83" si="1457">IFERROR(IF(AND((PI80+PK80+PL80+PM80)=PH80,OQ80=0,OS80=0,OT80=0),$ME80,0),0)</f>
        <v>0</v>
      </c>
      <c r="OV80" s="322">
        <f t="shared" ref="OV80:OV83" si="1458">IFERROR(IF(AND((PI80+PK80+PL80+PM80+PN80)=PH80,OQ80=0,OS80=0,OT80=0,OU80=0),$ME80,0),0)</f>
        <v>0</v>
      </c>
      <c r="OW80" s="322"/>
      <c r="OX80" s="322">
        <f t="shared" ref="OX80:OX83" si="1459">IFERROR(IF(AND((PD80+PF80)=100%,PD80&lt;1),$ME80,0),0)</f>
        <v>0</v>
      </c>
      <c r="OY80" s="322">
        <f t="shared" ref="OY80:OY83" si="1460">IFERROR(IF(AND((PI80+PQ80)=PH80,OQ80=0),$ME80,0),0)</f>
        <v>0</v>
      </c>
      <c r="OZ80" s="322">
        <f t="shared" ref="OZ80:OZ83" si="1461">IFERROR(IF(AND((PI80+PQ80+PR80)=PH80,OQ80=0,OY80=0),OO80,0),0)</f>
        <v>0</v>
      </c>
      <c r="PA80" s="304">
        <f t="shared" ref="PA80:PA83" si="1462">IFERROR(IF(AND((PI80+PQ80+PR80+PS80)=PH80,OQ80=0,OY80=0,OZ80=0),$ME80,0),0)</f>
        <v>0</v>
      </c>
      <c r="PB80" s="322">
        <f t="shared" ref="PB80:PB83" si="1463">IFERROR(IF(AND((PI80+PQ80+PT80+PR80+PS80)=PH80,OQ80=0,OY80=0,OZ80=0,PA80=0),$ME80,0),0)</f>
        <v>0</v>
      </c>
      <c r="PC80" s="230"/>
      <c r="PD80" s="374">
        <f t="shared" ref="PD80:PD83" si="1464">IFERROR(PI80/PH80,0)</f>
        <v>0</v>
      </c>
      <c r="PE80" s="374">
        <f t="shared" ref="PE80:PE83" si="1465">IFERROR(PJ80/PH80,0)</f>
        <v>0</v>
      </c>
      <c r="PF80" s="374">
        <f>IFERROR(#REF!/PH80,0)</f>
        <v>0</v>
      </c>
      <c r="PG80" s="323"/>
      <c r="PH80" s="363">
        <f>COUNTIF('LS | Drawing List'!$H:$H,$B80)</f>
        <v>10</v>
      </c>
      <c r="PI80" s="238">
        <f>COUNTIFS('LS | Drawing List'!$H:$H,$B80,INDEX('LS | Drawing List'!$A:$AT,,MATCH('Design Fee'!PI$8,'LS | Drawing List'!$A$1:$AT$1,0)),1)</f>
        <v>0</v>
      </c>
      <c r="PJ80" s="238">
        <f>COUNTIFS('LS | Drawing List'!$H:$H,$B80,INDEX('LS | Drawing List'!$K:$AT,,MATCH('Design Fee'!PJ$8,'LS | Drawing List'!$K$1:$AT$1,0)),1)</f>
        <v>0</v>
      </c>
      <c r="PK80" s="238">
        <f>COUNTIFS('LS | Drawing List'!$H:$H,$B80,INDEX('LS | Drawing List'!$K:$AT,,MATCH('Design Fee'!PK$8,'LS | Drawing List'!$K$1:$AT$1,0)),1)</f>
        <v>0</v>
      </c>
      <c r="PL80" s="238">
        <f>COUNTIFS('LS | Drawing List'!$H:$H,$B80,INDEX('LS | Drawing List'!$K:$AT,,MATCH('Design Fee'!PL$8,'LS | Drawing List'!$K$1:$AT$1,0)),1)</f>
        <v>0</v>
      </c>
      <c r="PM80" s="238">
        <f>COUNTIFS('LS | Drawing List'!$H:$H,$B80,INDEX('LS | Drawing List'!$K:$AT,,MATCH('Design Fee'!PM$8,'LS | Drawing List'!$K$1:$AT$1,0)),1)</f>
        <v>0</v>
      </c>
      <c r="PN80" s="238">
        <f>COUNTIFS('LS | Drawing List'!$H:$H,$B80,INDEX('LS | Drawing List'!$K:$AT,,MATCH('Design Fee'!PN$8,'LS | Drawing List'!$K$1:$AT$1,0)),1)</f>
        <v>0</v>
      </c>
      <c r="PO80" s="245"/>
      <c r="PP80" s="238">
        <f>COUNTIFS('LS | Drawing List'!$H:$H,$B80,INDEX('LS | Drawing List'!$K:$AT,,MATCH('Design Fee'!PP$8,'LS | Drawing List'!$K$1:$AT$1,0)),1)</f>
        <v>0</v>
      </c>
      <c r="PQ80" s="238">
        <f>COUNTIFS('LS | Drawing List'!$H:$H,$B80,INDEX('LS | Drawing List'!$K:$AT,,MATCH('Design Fee'!PQ$8,'LS | Drawing List'!$K$1:$AT$1,0)),1)</f>
        <v>0</v>
      </c>
      <c r="PR80" s="238">
        <f>COUNTIFS('LS | Drawing List'!$H:$H,$B80,INDEX('LS | Drawing List'!$K:$AT,,MATCH('Design Fee'!PR$8,'LS | Drawing List'!$K$1:$AT$1,0)),1)</f>
        <v>0</v>
      </c>
      <c r="PS80" s="238">
        <f>COUNTIFS('LS | Drawing List'!$H:$H,$B80,INDEX('LS | Drawing List'!$K:$AT,,MATCH('Design Fee'!PS$8,'LS | Drawing List'!$K$1:$AT$1,0)),1)</f>
        <v>0</v>
      </c>
      <c r="PT80" s="238">
        <f>COUNTIFS('LS | Drawing List'!$H:$H,$B80,INDEX('LS | Drawing List'!$K:$AT,,MATCH('Design Fee'!PT$8,'LS | Drawing List'!$K$1:$AT$1,0)),1)</f>
        <v>0</v>
      </c>
      <c r="PU80" s="325"/>
      <c r="PV80" s="318"/>
    </row>
    <row r="81" spans="2:438" s="319" customFormat="1" ht="11.85" customHeight="1" outlineLevel="2">
      <c r="B81" s="579" t="s">
        <v>96</v>
      </c>
      <c r="C81" s="679" t="s">
        <v>97</v>
      </c>
      <c r="D81" s="306"/>
      <c r="E81" s="302">
        <f t="shared" si="1270"/>
        <v>0.57989458196575872</v>
      </c>
      <c r="F81" s="302">
        <f t="shared" si="1271"/>
        <v>0</v>
      </c>
      <c r="G81" s="303">
        <f t="shared" si="1272"/>
        <v>0.57989458196575872</v>
      </c>
      <c r="H81" s="302">
        <f t="shared" si="1273"/>
        <v>0</v>
      </c>
      <c r="I81" s="302">
        <f t="shared" si="1274"/>
        <v>0.57989458196575872</v>
      </c>
      <c r="J81" s="302">
        <f t="shared" si="1275"/>
        <v>0</v>
      </c>
      <c r="K81" s="302">
        <f t="shared" si="1276"/>
        <v>0</v>
      </c>
      <c r="L81" s="302">
        <f t="shared" si="1277"/>
        <v>0</v>
      </c>
      <c r="M81" s="302">
        <f t="shared" si="1278"/>
        <v>0.57989458196575872</v>
      </c>
      <c r="N81" s="305"/>
      <c r="O81" s="302">
        <f t="shared" si="1279"/>
        <v>0</v>
      </c>
      <c r="P81" s="302">
        <f t="shared" si="1280"/>
        <v>0</v>
      </c>
      <c r="Q81" s="302">
        <f t="shared" si="1281"/>
        <v>0</v>
      </c>
      <c r="R81" s="302">
        <f t="shared" si="1282"/>
        <v>0</v>
      </c>
      <c r="S81" s="302">
        <f t="shared" si="1283"/>
        <v>0</v>
      </c>
      <c r="T81" s="216"/>
      <c r="U81" s="302">
        <f t="shared" si="1284"/>
        <v>0</v>
      </c>
      <c r="V81" s="302">
        <f t="shared" si="1285"/>
        <v>0</v>
      </c>
      <c r="W81" s="302">
        <f t="shared" si="1286"/>
        <v>0</v>
      </c>
      <c r="X81" s="302">
        <f t="shared" si="1287"/>
        <v>0</v>
      </c>
      <c r="Y81" s="302">
        <f t="shared" si="1288"/>
        <v>0</v>
      </c>
      <c r="Z81" s="302">
        <f t="shared" si="1289"/>
        <v>0</v>
      </c>
      <c r="AA81" s="305"/>
      <c r="AB81" s="302">
        <f t="shared" si="1290"/>
        <v>0</v>
      </c>
      <c r="AC81" s="302">
        <f t="shared" si="1291"/>
        <v>0</v>
      </c>
      <c r="AD81" s="302">
        <f t="shared" si="1292"/>
        <v>0</v>
      </c>
      <c r="AE81" s="302">
        <f t="shared" si="1293"/>
        <v>0</v>
      </c>
      <c r="AF81" s="302">
        <f t="shared" si="1294"/>
        <v>0</v>
      </c>
      <c r="AG81" s="325"/>
      <c r="AH81" s="302">
        <f t="shared" si="1295"/>
        <v>0</v>
      </c>
      <c r="AI81" s="302">
        <f t="shared" si="1296"/>
        <v>0</v>
      </c>
      <c r="AJ81" s="302">
        <f t="shared" si="1297"/>
        <v>0</v>
      </c>
      <c r="AK81" s="302">
        <f t="shared" si="1298"/>
        <v>0</v>
      </c>
      <c r="AL81" s="302">
        <f t="shared" si="1299"/>
        <v>0</v>
      </c>
      <c r="AM81" s="302">
        <f t="shared" si="1300"/>
        <v>0</v>
      </c>
      <c r="AN81" s="305"/>
      <c r="AO81" s="302">
        <f t="shared" si="1301"/>
        <v>0</v>
      </c>
      <c r="AP81" s="302">
        <f t="shared" si="1302"/>
        <v>0</v>
      </c>
      <c r="AQ81" s="302">
        <f t="shared" si="1303"/>
        <v>0</v>
      </c>
      <c r="AR81" s="302">
        <f t="shared" si="1304"/>
        <v>0</v>
      </c>
      <c r="AS81" s="302">
        <f t="shared" si="1305"/>
        <v>0</v>
      </c>
      <c r="AT81" s="230"/>
      <c r="AU81" s="675">
        <f t="shared" si="1213"/>
        <v>6.25E-2</v>
      </c>
      <c r="AV81" s="320"/>
      <c r="AW81" s="321">
        <f t="shared" si="1306"/>
        <v>0.52221875000000006</v>
      </c>
      <c r="AX81" s="302">
        <f t="shared" si="1307"/>
        <v>0</v>
      </c>
      <c r="AY81" s="303">
        <f t="shared" si="1308"/>
        <v>0</v>
      </c>
      <c r="AZ81" s="304">
        <f t="shared" si="1309"/>
        <v>0.52221875000000006</v>
      </c>
      <c r="BA81" s="304">
        <f t="shared" si="1310"/>
        <v>0</v>
      </c>
      <c r="BB81" s="322">
        <f t="shared" si="1311"/>
        <v>0</v>
      </c>
      <c r="BC81" s="322">
        <f t="shared" si="1312"/>
        <v>0</v>
      </c>
      <c r="BD81" s="322">
        <f t="shared" si="1313"/>
        <v>0.52221875000000006</v>
      </c>
      <c r="BE81" s="322"/>
      <c r="BF81" s="304">
        <f t="shared" si="1314"/>
        <v>0</v>
      </c>
      <c r="BG81" s="322">
        <f t="shared" si="1315"/>
        <v>0</v>
      </c>
      <c r="BH81" s="322">
        <f t="shared" si="1316"/>
        <v>0</v>
      </c>
      <c r="BI81" s="304">
        <f t="shared" si="1317"/>
        <v>0</v>
      </c>
      <c r="BJ81" s="322">
        <f t="shared" si="1318"/>
        <v>0</v>
      </c>
      <c r="BK81" s="216"/>
      <c r="BL81" s="426">
        <f t="shared" si="1319"/>
        <v>0</v>
      </c>
      <c r="BM81" s="426">
        <f t="shared" si="1320"/>
        <v>1</v>
      </c>
      <c r="BN81" s="331">
        <f t="shared" si="1321"/>
        <v>0</v>
      </c>
      <c r="BO81" s="323"/>
      <c r="BP81" s="436">
        <f>COUNTIF('AR | Drawing List'!$H:$H,$B81)</f>
        <v>36</v>
      </c>
      <c r="BQ81" s="437">
        <f>COUNTIFS('AR | Drawing List'!$H:$H,$B81,INDEX('AR | Drawing List'!$A:$AT,,MATCH('Design Fee'!BQ$8,'AR | Drawing List'!$A$1:$AT$1,0)),1)</f>
        <v>0</v>
      </c>
      <c r="BR81" s="437">
        <f>COUNTIFS('AR | Drawing List'!$H:$H,$B81,INDEX('AR | Drawing List'!$K:$AT,,MATCH('Design Fee'!BR$8,'AR | Drawing List'!$K$1:$AT$1,0)),1)</f>
        <v>36</v>
      </c>
      <c r="BS81" s="437">
        <f>COUNTIFS('AR | Drawing List'!$H:$H,$B81,INDEX('AR | Drawing List'!$K:$AT,,MATCH('Design Fee'!BS$8,'AR | Drawing List'!$K$1:$AT$1,0)),1)</f>
        <v>0</v>
      </c>
      <c r="BT81" s="437">
        <f>COUNTIFS('AR | Drawing List'!$H:$H,$B81,INDEX('AR | Drawing List'!$K:$AT,,MATCH('Design Fee'!BT$8,'AR | Drawing List'!$K$1:$AT$1,0)),1)</f>
        <v>0</v>
      </c>
      <c r="BU81" s="437">
        <f>COUNTIFS('AR | Drawing List'!$H:$H,$B81,INDEX('AR | Drawing List'!$K:$AT,,MATCH('Design Fee'!BU$8,'AR | Drawing List'!$K$1:$AT$1,0)),1)</f>
        <v>0</v>
      </c>
      <c r="BV81" s="437">
        <f>COUNTIFS('AR | Drawing List'!$H:$H,$B81,INDEX('AR | Drawing List'!$K:$AT,,MATCH('Design Fee'!BV$8,'AR | Drawing List'!$K$1:$AT$1,0)),1)</f>
        <v>36</v>
      </c>
      <c r="BW81" s="245"/>
      <c r="BX81" s="437">
        <f>COUNTIFS('AR | Drawing List'!$H:$H,$B81,INDEX('AR | Drawing List'!$K:$AT,,MATCH('Design Fee'!BX$8,'AR | Drawing List'!$K$1:$AT$1,0)),1)</f>
        <v>0</v>
      </c>
      <c r="BY81" s="437">
        <f>COUNTIFS('AR | Drawing List'!$H:$H,$B81,INDEX('AR | Drawing List'!$K:$AT,,MATCH('Design Fee'!BY$8,'AR | Drawing List'!$K$1:$AT$1,0)),1)</f>
        <v>0</v>
      </c>
      <c r="BZ81" s="437">
        <f>COUNTIFS('AR | Drawing List'!$H:$H,$B81,INDEX('AR | Drawing List'!$K:$AT,,MATCH('Design Fee'!BZ$8,'AR | Drawing List'!$K$1:$AT$1,0)),1)</f>
        <v>0</v>
      </c>
      <c r="CA81" s="437">
        <f>COUNTIFS('AR | Drawing List'!$H:$H,$B81,INDEX('AR | Drawing List'!$K:$AT,,MATCH('Design Fee'!CA$8,'AR | Drawing List'!$K$1:$AT$1,0)),1)</f>
        <v>0</v>
      </c>
      <c r="CB81" s="437">
        <f>COUNTIFS('AR | Drawing List'!$H:$H,$B81,INDEX('AR | Drawing List'!$K:$AT,,MATCH('Design Fee'!CB$8,'AR | Drawing List'!$K$1:$AT$1,0)),1)</f>
        <v>0</v>
      </c>
      <c r="CC81" s="307"/>
      <c r="CD81" s="365"/>
      <c r="CE81" s="366">
        <f t="shared" si="1322"/>
        <v>0</v>
      </c>
      <c r="CF81" s="366">
        <f t="shared" si="1323"/>
        <v>0</v>
      </c>
      <c r="CG81" s="372">
        <f t="shared" si="1324"/>
        <v>0</v>
      </c>
      <c r="CH81" s="372">
        <f t="shared" si="1325"/>
        <v>0</v>
      </c>
      <c r="CI81" s="372">
        <f t="shared" si="1326"/>
        <v>0</v>
      </c>
      <c r="CJ81" s="324"/>
      <c r="CK81" s="372">
        <f t="shared" si="1327"/>
        <v>0</v>
      </c>
      <c r="CL81" s="372">
        <f t="shared" si="1328"/>
        <v>0</v>
      </c>
      <c r="CM81" s="372">
        <f t="shared" si="1329"/>
        <v>0</v>
      </c>
      <c r="CN81" s="366">
        <f t="shared" si="1330"/>
        <v>0</v>
      </c>
      <c r="CO81" s="372">
        <f t="shared" si="1331"/>
        <v>0</v>
      </c>
      <c r="CP81" s="230"/>
      <c r="CQ81" s="426">
        <f t="shared" si="1332"/>
        <v>0</v>
      </c>
      <c r="CR81" s="426">
        <f t="shared" si="1333"/>
        <v>0</v>
      </c>
      <c r="CS81" s="426">
        <f>IFERROR(#REF!/CU81,0)</f>
        <v>0</v>
      </c>
      <c r="CT81" s="323"/>
      <c r="CU81" s="436">
        <f>COUNTIF('AR | Drawing List'!$H:$H,$B81)</f>
        <v>36</v>
      </c>
      <c r="CV81" s="437">
        <f>COUNTIFS('AR | Drawing List'!$H:$H,$B81,INDEX('AR | Drawing List'!$A:$AT,,MATCH('Design Fee'!CV$8,'AR | Drawing List'!$A$1:$AT$1,0)),"&gt;="&amp;"1")</f>
        <v>0</v>
      </c>
      <c r="CW81" s="437">
        <f>COUNTIFS('AR | Drawing List'!$H:$H,$B81,INDEX('AR | Drawing List'!$K:$AT,,MATCH('Design Fee'!CW$8,'AR | Drawing List'!$K$1:$AT$1,0)),1)</f>
        <v>0</v>
      </c>
      <c r="CX81" s="437">
        <f>COUNTIFS('AR | Drawing List'!$H:$H,$B81,INDEX('AR | Drawing List'!$K:$AT,,MATCH('Design Fee'!CX$8,'AR | Drawing List'!$K$1:$AT$1,0)),1)</f>
        <v>0</v>
      </c>
      <c r="CY81" s="437">
        <f>COUNTIFS('AR | Drawing List'!$H:$H,$B81,INDEX('AR | Drawing List'!$K:$AT,,MATCH('Design Fee'!CY$8,'AR | Drawing List'!$K$1:$AT$1,0)),1)</f>
        <v>0</v>
      </c>
      <c r="CZ81" s="437">
        <f>COUNTIFS('AR | Drawing List'!$H:$H,$B81,INDEX('AR | Drawing List'!$K:$AT,,MATCH('Design Fee'!CZ$8,'AR | Drawing List'!$K$1:$AT$1,0)),1)</f>
        <v>0</v>
      </c>
      <c r="DA81" s="437">
        <f>COUNTIFS('AR | Drawing List'!$H:$H,$B81,INDEX('AR | Drawing List'!$K:$AT,,MATCH('Design Fee'!DA$8,'AR | Drawing List'!$K$1:$AT$1,0)),1)</f>
        <v>0</v>
      </c>
      <c r="DB81" s="245"/>
      <c r="DC81" s="437">
        <f>COUNTIFS('AR | Drawing List'!$H:$H,$B81,INDEX('AR | Drawing List'!$K:$AT,,MATCH('Design Fee'!DC$8,'AR | Drawing List'!$K$1:$AT$1,0)),1)</f>
        <v>0</v>
      </c>
      <c r="DD81" s="437">
        <f>COUNTIFS('AR | Drawing List'!$H:$H,$B81,INDEX('AR | Drawing List'!$K:$AT,,MATCH('Design Fee'!DD$8,'AR | Drawing List'!$K$1:$AT$1,0)),1)</f>
        <v>0</v>
      </c>
      <c r="DE81" s="437">
        <f>COUNTIFS('AR | Drawing List'!$H:$H,$B81,INDEX('AR | Drawing List'!$K:$AT,,MATCH('Design Fee'!DE$8,'AR | Drawing List'!$K$1:$AT$1,0)),1)</f>
        <v>0</v>
      </c>
      <c r="DF81" s="437">
        <f>COUNTIFS('AR | Drawing List'!$H:$H,$B81,INDEX('AR | Drawing List'!$K:$AT,,MATCH('Design Fee'!DF$8,'AR | Drawing List'!$K$1:$AT$1,0)),1)</f>
        <v>0</v>
      </c>
      <c r="DG81" s="437">
        <f>COUNTIFS('AR | Drawing List'!$H:$H,$B81,INDEX('AR | Drawing List'!$K:$AT,,MATCH('Design Fee'!DG$8,'AR | Drawing List'!$K$1:$AT$1,0)),1)</f>
        <v>0</v>
      </c>
      <c r="DH81" s="325"/>
      <c r="DI81" s="365"/>
      <c r="DJ81" s="366">
        <f t="shared" si="1334"/>
        <v>0</v>
      </c>
      <c r="DK81" s="366">
        <f t="shared" si="1335"/>
        <v>0</v>
      </c>
      <c r="DL81" s="372">
        <f t="shared" si="1336"/>
        <v>0</v>
      </c>
      <c r="DM81" s="372">
        <f t="shared" si="1337"/>
        <v>0</v>
      </c>
      <c r="DN81" s="372">
        <f t="shared" si="1338"/>
        <v>0</v>
      </c>
      <c r="DO81" s="324"/>
      <c r="DP81" s="372">
        <f t="shared" si="1339"/>
        <v>0</v>
      </c>
      <c r="DQ81" s="372">
        <f t="shared" si="1340"/>
        <v>0</v>
      </c>
      <c r="DR81" s="372">
        <f t="shared" si="1341"/>
        <v>0</v>
      </c>
      <c r="DS81" s="366">
        <f t="shared" si="1342"/>
        <v>0</v>
      </c>
      <c r="DT81" s="372">
        <f t="shared" si="1343"/>
        <v>0</v>
      </c>
      <c r="DU81" s="230"/>
      <c r="DV81" s="426">
        <f t="shared" si="1344"/>
        <v>0</v>
      </c>
      <c r="DW81" s="426">
        <f t="shared" si="1345"/>
        <v>0</v>
      </c>
      <c r="DX81" s="426">
        <f>IFERROR(#REF!/DZ81,0)</f>
        <v>0</v>
      </c>
      <c r="DY81" s="323"/>
      <c r="DZ81" s="436">
        <f>COUNTIF('AR | Drawing List'!$H:$H,$B81)</f>
        <v>36</v>
      </c>
      <c r="EA81" s="437">
        <f>COUNTIFS('AR | Drawing List'!$H:$H,$B81,INDEX('AR | Drawing List'!$A:$AT,,MATCH('Design Fee'!EA$8,'AR | Drawing List'!$A$1:$AT$1,0)),"&gt;="&amp;"1")</f>
        <v>0</v>
      </c>
      <c r="EB81" s="437">
        <f>COUNTIFS('AR | Drawing List'!$H:$H,$B81,INDEX('AR | Drawing List'!$K:$AT,,MATCH('Design Fee'!EB$8,'AR | Drawing List'!$K$1:$AT$1,0)),1)</f>
        <v>0</v>
      </c>
      <c r="EC81" s="437">
        <f>COUNTIFS('AR | Drawing List'!$H:$H,$B81,INDEX('AR | Drawing List'!$K:$AT,,MATCH('Design Fee'!EC$8,'AR | Drawing List'!$K$1:$AT$1,0)),1)</f>
        <v>0</v>
      </c>
      <c r="ED81" s="437">
        <f>COUNTIFS('AR | Drawing List'!$H:$H,$B81,INDEX('AR | Drawing List'!$K:$AT,,MATCH('Design Fee'!ED$8,'AR | Drawing List'!$K$1:$AT$1,0)),1)</f>
        <v>0</v>
      </c>
      <c r="EE81" s="437">
        <f>COUNTIFS('AR | Drawing List'!$H:$H,$B81,INDEX('AR | Drawing List'!$K:$AT,,MATCH('Design Fee'!EE$8,'AR | Drawing List'!$K$1:$AT$1,0)),1)</f>
        <v>0</v>
      </c>
      <c r="EF81" s="437">
        <f>COUNTIFS('AR | Drawing List'!$H:$H,$B81,INDEX('AR | Drawing List'!$K:$AT,,MATCH('Design Fee'!EF$8,'AR | Drawing List'!$K$1:$AT$1,0)),1)</f>
        <v>0</v>
      </c>
      <c r="EG81" s="245"/>
      <c r="EH81" s="437">
        <f>COUNTIFS('AR | Drawing List'!$H:$H,$B81,INDEX('AR | Drawing List'!$K:$AT,,MATCH('Design Fee'!EH$8,'AR | Drawing List'!$K$1:$AT$1,0)),1)</f>
        <v>0</v>
      </c>
      <c r="EI81" s="437">
        <f>COUNTIFS('AR | Drawing List'!$H:$H,$B81,INDEX('AR | Drawing List'!$K:$AT,,MATCH('Design Fee'!EI$8,'AR | Drawing List'!$K$1:$AT$1,0)),1)</f>
        <v>0</v>
      </c>
      <c r="EJ81" s="437">
        <f>COUNTIFS('AR | Drawing List'!$H:$H,$B81,INDEX('AR | Drawing List'!$K:$AT,,MATCH('Design Fee'!EJ$8,'AR | Drawing List'!$K$1:$AT$1,0)),1)</f>
        <v>0</v>
      </c>
      <c r="EK81" s="437">
        <f>COUNTIFS('AR | Drawing List'!$H:$H,$B81,INDEX('AR | Drawing List'!$K:$AT,,MATCH('Design Fee'!EK$8,'AR | Drawing List'!$K$1:$AT$1,0)),1)</f>
        <v>0</v>
      </c>
      <c r="EL81" s="437">
        <f>COUNTIFS('AR | Drawing List'!$H:$H,$B81,INDEX('AR | Drawing List'!$K:$AT,,MATCH('Design Fee'!EL$8,'AR | Drawing List'!$K$1:$AT$1,0)),1)</f>
        <v>0</v>
      </c>
      <c r="EM81" s="325"/>
      <c r="EN81" s="325"/>
      <c r="EO81" s="326">
        <v>0</v>
      </c>
      <c r="EP81" s="320"/>
      <c r="EQ81" s="321"/>
      <c r="ER81" s="302">
        <f t="shared" si="1346"/>
        <v>0</v>
      </c>
      <c r="ES81" s="303">
        <f t="shared" si="1347"/>
        <v>0</v>
      </c>
      <c r="ET81" s="304">
        <f t="shared" si="1348"/>
        <v>0</v>
      </c>
      <c r="EU81" s="304">
        <f t="shared" si="1349"/>
        <v>0</v>
      </c>
      <c r="EV81" s="322">
        <f t="shared" si="1350"/>
        <v>0</v>
      </c>
      <c r="EW81" s="322">
        <f t="shared" si="1351"/>
        <v>0</v>
      </c>
      <c r="EX81" s="322">
        <f t="shared" si="1352"/>
        <v>0</v>
      </c>
      <c r="EY81" s="322"/>
      <c r="EZ81" s="322">
        <f t="shared" si="1353"/>
        <v>0</v>
      </c>
      <c r="FA81" s="322">
        <f t="shared" si="1354"/>
        <v>0</v>
      </c>
      <c r="FB81" s="322">
        <f t="shared" si="1355"/>
        <v>0</v>
      </c>
      <c r="FC81" s="304">
        <f t="shared" si="1356"/>
        <v>0</v>
      </c>
      <c r="FD81" s="322">
        <f t="shared" si="1357"/>
        <v>0</v>
      </c>
      <c r="FE81" s="216"/>
      <c r="FF81" s="426">
        <f t="shared" si="1358"/>
        <v>0</v>
      </c>
      <c r="FG81" s="426">
        <f t="shared" si="1359"/>
        <v>0</v>
      </c>
      <c r="FH81" s="426">
        <f>IFERROR(#REF!/FJ81,0)</f>
        <v>0</v>
      </c>
      <c r="FI81" s="432"/>
      <c r="FJ81" s="363">
        <f>COUNTIF('ST | Drawing List'!$H:$H,$B81)</f>
        <v>0</v>
      </c>
      <c r="FK81" s="238">
        <f>COUNTIFS('ST | Drawing List'!$H:$H,$B81,INDEX('ST | Drawing List'!$A:$AT,,MATCH('[13]Design Fee'!FK$8,'ST | Drawing List'!$A$1:$AT$1,0)),1)</f>
        <v>0</v>
      </c>
      <c r="FL81" s="238">
        <f>COUNTIFS('ST | Drawing List'!$H:$H,$B81,INDEX('ST | Drawing List'!$K:$AT,,MATCH('[13]Design Fee'!FL$8,'ST | Drawing List'!$K$1:$AT$1,0)),1)</f>
        <v>0</v>
      </c>
      <c r="FM81" s="238">
        <f>COUNTIFS('ST | Drawing List'!$H:$H,$B81,INDEX('ST | Drawing List'!$K:$AT,,MATCH('[13]Design Fee'!FM$8,'ST | Drawing List'!$K$1:$AT$1,0)),1)</f>
        <v>0</v>
      </c>
      <c r="FN81" s="238">
        <f>COUNTIFS('ST | Drawing List'!$H:$H,$B81,INDEX('ST | Drawing List'!$K:$AT,,MATCH('[13]Design Fee'!FN$8,'ST | Drawing List'!$K$1:$AT$1,0)),1)</f>
        <v>0</v>
      </c>
      <c r="FO81" s="238">
        <f>COUNTIFS('ST | Drawing List'!$H:$H,$B81,INDEX('ST | Drawing List'!$K:$AT,,MATCH('[13]Design Fee'!FO$8,'ST | Drawing List'!$K$1:$AT$1,0)),1)</f>
        <v>0</v>
      </c>
      <c r="FP81" s="238">
        <f>COUNTIFS('ST | Drawing List'!$H:$H,$B81,INDEX('ST | Drawing List'!$K:$AT,,MATCH('[13]Design Fee'!FP$8,'ST | Drawing List'!$K$1:$AT$1,0)),1)</f>
        <v>0</v>
      </c>
      <c r="FQ81" s="245"/>
      <c r="FR81" s="238">
        <f>COUNTIFS('ST | Drawing List'!$H:$H,$B81,INDEX('ST | Drawing List'!$K:$AT,,MATCH('[13]Design Fee'!FR$8,'ST | Drawing List'!$K$1:$AT$1,0)),1)</f>
        <v>0</v>
      </c>
      <c r="FS81" s="238">
        <f>COUNTIFS('ST | Drawing List'!$H:$H,$B81,INDEX('ST | Drawing List'!$K:$AT,,MATCH('[13]Design Fee'!FS$8,'ST | Drawing List'!$K$1:$AT$1,0)),1)</f>
        <v>0</v>
      </c>
      <c r="FT81" s="238">
        <f>COUNTIFS('ST | Drawing List'!$H:$H,$B81,INDEX('ST | Drawing List'!$K:$AT,,MATCH('[13]Design Fee'!FT$8,'ST | Drawing List'!$K$1:$AT$1,0)),1)</f>
        <v>0</v>
      </c>
      <c r="FU81" s="238">
        <f>COUNTIFS('ST | Drawing List'!$H:$H,$B81,INDEX('ST | Drawing List'!$K:$AT,,MATCH('[13]Design Fee'!FU$8,'ST | Drawing List'!$K$1:$AT$1,0)),1)</f>
        <v>0</v>
      </c>
      <c r="FV81" s="238">
        <f>COUNTIFS('ST | Drawing List'!$H:$H,$B81,INDEX('ST | Drawing List'!$K:$AT,,MATCH('[13]Design Fee'!FV$8,'ST | Drawing List'!$K$1:$AT$1,0)),1)</f>
        <v>0</v>
      </c>
      <c r="FW81" s="307"/>
      <c r="FX81" s="365"/>
      <c r="FY81" s="366">
        <f t="shared" si="1360"/>
        <v>0</v>
      </c>
      <c r="FZ81" s="366">
        <f t="shared" si="1361"/>
        <v>0</v>
      </c>
      <c r="GA81" s="372">
        <f t="shared" si="1362"/>
        <v>0</v>
      </c>
      <c r="GB81" s="372">
        <f t="shared" si="1363"/>
        <v>0</v>
      </c>
      <c r="GC81" s="372">
        <f t="shared" si="1364"/>
        <v>0</v>
      </c>
      <c r="GD81" s="324"/>
      <c r="GE81" s="372">
        <f t="shared" si="1365"/>
        <v>0</v>
      </c>
      <c r="GF81" s="372">
        <f t="shared" si="1366"/>
        <v>0</v>
      </c>
      <c r="GG81" s="372">
        <f t="shared" si="1367"/>
        <v>0</v>
      </c>
      <c r="GH81" s="366">
        <f t="shared" si="1368"/>
        <v>0</v>
      </c>
      <c r="GI81" s="372">
        <f t="shared" si="1369"/>
        <v>0</v>
      </c>
      <c r="GJ81" s="230"/>
      <c r="GK81" s="374">
        <f t="shared" si="1370"/>
        <v>0</v>
      </c>
      <c r="GL81" s="374">
        <f t="shared" si="1371"/>
        <v>0</v>
      </c>
      <c r="GM81" s="374">
        <f>IFERROR(#REF!/GO81,0)</f>
        <v>0</v>
      </c>
      <c r="GN81" s="323"/>
      <c r="GO81" s="363">
        <f>COUNTIF('ST | Drawing List'!$H:$H,$B81)</f>
        <v>0</v>
      </c>
      <c r="GP81" s="238">
        <f>COUNTIFS('ST | Drawing List'!$H:$H,$B81,INDEX('ST | Drawing List'!$A:$AT,,MATCH('[13]Design Fee'!GP$8,'ST | Drawing List'!$A$1:$AT$1,0)),1)</f>
        <v>0</v>
      </c>
      <c r="GQ81" s="238">
        <f>COUNTIFS('ST | Drawing List'!$H:$H,$B81,INDEX('ST | Drawing List'!$K:$AT,,MATCH('[13]Design Fee'!GQ$8,'ST | Drawing List'!$K$1:$AT$1,0)),1)</f>
        <v>0</v>
      </c>
      <c r="GR81" s="238">
        <f>COUNTIFS('ST | Drawing List'!$H:$H,$B81,INDEX('ST | Drawing List'!$K:$AT,,MATCH('[13]Design Fee'!GR$8,'ST | Drawing List'!$K$1:$AT$1,0)),1)</f>
        <v>0</v>
      </c>
      <c r="GS81" s="238">
        <f>COUNTIFS('ST | Drawing List'!$H:$H,$B81,INDEX('ST | Drawing List'!$K:$AT,,MATCH('[13]Design Fee'!GS$8,'ST | Drawing List'!$K$1:$AT$1,0)),1)</f>
        <v>0</v>
      </c>
      <c r="GT81" s="238">
        <f>COUNTIFS('ST | Drawing List'!$H:$H,$B81,INDEX('ST | Drawing List'!$K:$AT,,MATCH('[13]Design Fee'!GT$8,'ST | Drawing List'!$K$1:$AT$1,0)),1)</f>
        <v>0</v>
      </c>
      <c r="GU81" s="238">
        <f>COUNTIFS('ST | Drawing List'!$H:$H,$B81,INDEX('ST | Drawing List'!$K:$AT,,MATCH('[13]Design Fee'!GU$8,'ST | Drawing List'!$K$1:$AT$1,0)),1)</f>
        <v>0</v>
      </c>
      <c r="GV81" s="245"/>
      <c r="GW81" s="238">
        <f>COUNTIFS('ST | Drawing List'!$H:$H,$B81,INDEX('ST | Drawing List'!$K:$AT,,MATCH('[13]Design Fee'!GW$8,'ST | Drawing List'!$K$1:$AT$1,0)),1)</f>
        <v>0</v>
      </c>
      <c r="GX81" s="238">
        <f>COUNTIFS('ST | Drawing List'!$H:$H,$B81,INDEX('ST | Drawing List'!$K:$AT,,MATCH('[13]Design Fee'!GX$8,'ST | Drawing List'!$K$1:$AT$1,0)),1)</f>
        <v>0</v>
      </c>
      <c r="GY81" s="238">
        <f>COUNTIFS('ST | Drawing List'!$H:$H,$B81,INDEX('ST | Drawing List'!$K:$AT,,MATCH('[13]Design Fee'!GY$8,'ST | Drawing List'!$K$1:$AT$1,0)),1)</f>
        <v>0</v>
      </c>
      <c r="GZ81" s="238">
        <f>COUNTIFS('ST | Drawing List'!$H:$H,$B81,INDEX('ST | Drawing List'!$K:$AT,,MATCH('[13]Design Fee'!GZ$8,'ST | Drawing List'!$K$1:$AT$1,0)),1)</f>
        <v>0</v>
      </c>
      <c r="HA81" s="238">
        <f>COUNTIFS('ST | Drawing List'!$H:$H,$B81,INDEX('ST | Drawing List'!$K:$AT,,MATCH('[13]Design Fee'!HA$8,'ST | Drawing List'!$K$1:$AT$1,0)),1)</f>
        <v>0</v>
      </c>
      <c r="HB81" s="325"/>
      <c r="HC81" s="365"/>
      <c r="HD81" s="366">
        <f t="shared" si="1372"/>
        <v>0</v>
      </c>
      <c r="HE81" s="366">
        <f t="shared" si="1373"/>
        <v>0</v>
      </c>
      <c r="HF81" s="372">
        <f t="shared" si="1374"/>
        <v>0</v>
      </c>
      <c r="HG81" s="372">
        <f t="shared" si="1375"/>
        <v>0</v>
      </c>
      <c r="HH81" s="372">
        <f t="shared" si="1376"/>
        <v>0</v>
      </c>
      <c r="HI81" s="324"/>
      <c r="HJ81" s="372">
        <f t="shared" si="1377"/>
        <v>0</v>
      </c>
      <c r="HK81" s="372">
        <f t="shared" si="1378"/>
        <v>0</v>
      </c>
      <c r="HL81" s="372">
        <f t="shared" si="1379"/>
        <v>0</v>
      </c>
      <c r="HM81" s="366">
        <f t="shared" si="1380"/>
        <v>0</v>
      </c>
      <c r="HN81" s="372">
        <f t="shared" si="1381"/>
        <v>0</v>
      </c>
      <c r="HO81" s="230"/>
      <c r="HP81" s="374">
        <f t="shared" si="1382"/>
        <v>0</v>
      </c>
      <c r="HQ81" s="374">
        <f t="shared" si="1383"/>
        <v>0</v>
      </c>
      <c r="HR81" s="374">
        <f>IFERROR(#REF!/HT81,0)</f>
        <v>0</v>
      </c>
      <c r="HS81" s="323"/>
      <c r="HT81" s="363">
        <f>COUNTIF('ST | Drawing List'!$H:$H,$B81)</f>
        <v>0</v>
      </c>
      <c r="HU81" s="238">
        <f>COUNTIFS('ST | Drawing List'!$H:$H,$B81,INDEX('ST | Drawing List'!$A:$AT,,MATCH('[13]Design Fee'!HU$8,'ST | Drawing List'!$A$1:$AT$1,0)),1)</f>
        <v>0</v>
      </c>
      <c r="HV81" s="238">
        <f>COUNTIFS('ST | Drawing List'!$H:$H,$B81,INDEX('ST | Drawing List'!$K:$AT,,MATCH('[13]Design Fee'!HV$8,'ST | Drawing List'!$K$1:$AT$1,0)),1)</f>
        <v>0</v>
      </c>
      <c r="HW81" s="238">
        <f>COUNTIFS('ST | Drawing List'!$H:$H,$B81,INDEX('ST | Drawing List'!$K:$AT,,MATCH('[13]Design Fee'!HW$8,'ST | Drawing List'!$K$1:$AT$1,0)),1)</f>
        <v>0</v>
      </c>
      <c r="HX81" s="238">
        <f>COUNTIFS('ST | Drawing List'!$H:$H,$B81,INDEX('ST | Drawing List'!$K:$AT,,MATCH('[13]Design Fee'!HX$8,'ST | Drawing List'!$K$1:$AT$1,0)),1)</f>
        <v>0</v>
      </c>
      <c r="HY81" s="238">
        <f>COUNTIFS('ST | Drawing List'!$H:$H,$B81,INDEX('ST | Drawing List'!$K:$AT,,MATCH('[13]Design Fee'!HY$8,'ST | Drawing List'!$K$1:$AT$1,0)),1)</f>
        <v>0</v>
      </c>
      <c r="HZ81" s="238">
        <f>COUNTIFS('ST | Drawing List'!$H:$H,$B81,INDEX('ST | Drawing List'!$K:$AT,,MATCH('[13]Design Fee'!HZ$8,'ST | Drawing List'!$K$1:$AT$1,0)),1)</f>
        <v>0</v>
      </c>
      <c r="IA81" s="245"/>
      <c r="IB81" s="238">
        <f>COUNTIFS('ST | Drawing List'!$H:$H,$B81,INDEX('ST | Drawing List'!$K:$AT,,MATCH('[13]Design Fee'!IB$8,'ST | Drawing List'!$K$1:$AT$1,0)),1)</f>
        <v>0</v>
      </c>
      <c r="IC81" s="238">
        <f>COUNTIFS('ST | Drawing List'!$H:$H,$B81,INDEX('ST | Drawing List'!$K:$AT,,MATCH('[13]Design Fee'!IC$8,'ST | Drawing List'!$K$1:$AT$1,0)),1)</f>
        <v>0</v>
      </c>
      <c r="ID81" s="238">
        <f>COUNTIFS('ST | Drawing List'!$H:$H,$B81,INDEX('ST | Drawing List'!$K:$AT,,MATCH('[13]Design Fee'!ID$8,'ST | Drawing List'!$K$1:$AT$1,0)),1)</f>
        <v>0</v>
      </c>
      <c r="IE81" s="238">
        <f>COUNTIFS('ST | Drawing List'!$H:$H,$B81,INDEX('ST | Drawing List'!$K:$AT,,MATCH('[13]Design Fee'!IE$8,'ST | Drawing List'!$K$1:$AT$1,0)),1)</f>
        <v>0</v>
      </c>
      <c r="IF81" s="238">
        <f>COUNTIFS('ST | Drawing List'!$H:$H,$B81,INDEX('ST | Drawing List'!$K:$AT,,MATCH('[13]Design Fee'!IF$8,'ST | Drawing List'!$K$1:$AT$1,0)),1)</f>
        <v>0</v>
      </c>
      <c r="IG81" s="325"/>
      <c r="IH81" s="325"/>
      <c r="II81" s="675">
        <f t="shared" si="1241"/>
        <v>8.1250000000000003E-2</v>
      </c>
      <c r="IJ81" s="320"/>
      <c r="IK81" s="302">
        <f t="shared" si="1384"/>
        <v>5.7014883215758663E-2</v>
      </c>
      <c r="IL81" s="321">
        <f t="shared" si="1385"/>
        <v>0</v>
      </c>
      <c r="IM81" s="303">
        <f t="shared" si="1386"/>
        <v>0</v>
      </c>
      <c r="IN81" s="304">
        <f t="shared" si="1387"/>
        <v>5.7014883215758663E-2</v>
      </c>
      <c r="IO81" s="304">
        <f t="shared" si="1388"/>
        <v>0</v>
      </c>
      <c r="IP81" s="322">
        <f t="shared" si="1389"/>
        <v>0</v>
      </c>
      <c r="IQ81" s="322">
        <f t="shared" si="1390"/>
        <v>0</v>
      </c>
      <c r="IR81" s="322">
        <f t="shared" si="1391"/>
        <v>5.7014883215758663E-2</v>
      </c>
      <c r="IS81" s="322"/>
      <c r="IT81" s="322">
        <f t="shared" si="1392"/>
        <v>0</v>
      </c>
      <c r="IU81" s="322">
        <f t="shared" si="1393"/>
        <v>0</v>
      </c>
      <c r="IV81" s="322">
        <f t="shared" si="1394"/>
        <v>0</v>
      </c>
      <c r="IW81" s="304">
        <f t="shared" si="1395"/>
        <v>0</v>
      </c>
      <c r="IX81" s="322">
        <f t="shared" si="1396"/>
        <v>0</v>
      </c>
      <c r="IY81" s="230"/>
      <c r="IZ81" s="374">
        <f t="shared" si="1397"/>
        <v>0</v>
      </c>
      <c r="JA81" s="374">
        <f t="shared" si="1398"/>
        <v>1</v>
      </c>
      <c r="JB81" s="367">
        <f t="shared" si="1399"/>
        <v>0</v>
      </c>
      <c r="JC81" s="323"/>
      <c r="JD81" s="363">
        <f>COUNTIF('MEP | Drawing List'!$H:$H,$B81)</f>
        <v>25</v>
      </c>
      <c r="JE81" s="238">
        <f>COUNTIFS('MEP | Drawing List'!$H:$H,$B81,INDEX('MEP | Drawing List'!$A:$AU,,MATCH('[13]Design Fee'!JE$8,'MEP | Drawing List'!$A$1:$AU$1,0)),1)</f>
        <v>0</v>
      </c>
      <c r="JF81" s="238">
        <f>COUNTIFS('MEP | Drawing List'!$H:$H,$B81,INDEX('MEP | Drawing List'!$K:$AU,,MATCH('[13]Design Fee'!JF$8,'MEP | Drawing List'!$K$1:$AU$1,0)),1)</f>
        <v>25</v>
      </c>
      <c r="JG81" s="238">
        <f>COUNTIFS('MEP | Drawing List'!$H:$H,$B81,INDEX('MEP | Drawing List'!$K:$AU,,MATCH('[13]Design Fee'!JG$8,'MEP | Drawing List'!$K$1:$AU$1,0)),1)</f>
        <v>0</v>
      </c>
      <c r="JH81" s="238">
        <f>COUNTIFS('MEP | Drawing List'!$H:$H,$B81,INDEX('MEP | Drawing List'!$K:$AU,,MATCH('[13]Design Fee'!JH$8,'MEP | Drawing List'!$K$1:$AU$1,0)),1)</f>
        <v>0</v>
      </c>
      <c r="JI81" s="238">
        <f>COUNTIFS('MEP | Drawing List'!$H:$H,$B81,INDEX('MEP | Drawing List'!$K:$AU,,MATCH('[13]Design Fee'!JI$8,'MEP | Drawing List'!$K$1:$AU$1,0)),1)</f>
        <v>0</v>
      </c>
      <c r="JJ81" s="238">
        <f>COUNTIFS('MEP | Drawing List'!$H:$H,$B81,INDEX('MEP | Drawing List'!$K:$AU,,MATCH('[13]Design Fee'!JJ$8,'MEP | Drawing List'!$K$1:$AU$1,0)),1)</f>
        <v>25</v>
      </c>
      <c r="JK81" s="245"/>
      <c r="JL81" s="238">
        <f>COUNTIFS('MEP | Drawing List'!$H:$H,$B81,INDEX('MEP | Drawing List'!$K:$AU,,MATCH('[13]Design Fee'!JL$8,'MEP | Drawing List'!$K$1:$AU$1,0)),1)</f>
        <v>0</v>
      </c>
      <c r="JM81" s="238">
        <f>COUNTIFS('MEP | Drawing List'!$H:$H,$B81,INDEX('MEP | Drawing List'!$K:$AU,,MATCH('[13]Design Fee'!JM$8,'MEP | Drawing List'!$K$1:$AU$1,0)),1)</f>
        <v>0</v>
      </c>
      <c r="JN81" s="238">
        <f>COUNTIFS('MEP | Drawing List'!$H:$H,$B81,INDEX('MEP | Drawing List'!$K:$AU,,MATCH('[13]Design Fee'!JN$8,'MEP | Drawing List'!$K$1:$AU$1,0)),1)</f>
        <v>0</v>
      </c>
      <c r="JO81" s="238">
        <f>COUNTIFS('MEP | Drawing List'!$H:$H,$B81,INDEX('MEP | Drawing List'!$K:$AU,,MATCH('[13]Design Fee'!JO$8,'MEP | Drawing List'!$K$1:$AU$1,0)),1)</f>
        <v>0</v>
      </c>
      <c r="JP81" s="238">
        <f>COUNTIFS('MEP | Drawing List'!$H:$H,$B81,INDEX('MEP | Drawing List'!$K:$AU,,MATCH('[13]Design Fee'!JP$8,'MEP | Drawing List'!$K$1:$AU$1,0)),1)</f>
        <v>0</v>
      </c>
      <c r="JQ81" s="307"/>
      <c r="JR81" s="303"/>
      <c r="JS81" s="304">
        <f t="shared" si="1400"/>
        <v>0</v>
      </c>
      <c r="JT81" s="304">
        <f t="shared" si="1401"/>
        <v>0</v>
      </c>
      <c r="JU81" s="322">
        <f t="shared" si="1402"/>
        <v>0</v>
      </c>
      <c r="JV81" s="322">
        <f t="shared" si="1403"/>
        <v>0</v>
      </c>
      <c r="JW81" s="322">
        <f t="shared" si="1404"/>
        <v>0</v>
      </c>
      <c r="JX81" s="322"/>
      <c r="JY81" s="322">
        <f t="shared" si="1405"/>
        <v>0</v>
      </c>
      <c r="JZ81" s="322">
        <f t="shared" si="1406"/>
        <v>0</v>
      </c>
      <c r="KA81" s="322">
        <f t="shared" si="1407"/>
        <v>0</v>
      </c>
      <c r="KB81" s="304">
        <f t="shared" si="1408"/>
        <v>0</v>
      </c>
      <c r="KC81" s="322">
        <f t="shared" si="1409"/>
        <v>0</v>
      </c>
      <c r="KD81" s="230"/>
      <c r="KE81" s="374">
        <f t="shared" si="1410"/>
        <v>0</v>
      </c>
      <c r="KF81" s="374">
        <f t="shared" si="1411"/>
        <v>0</v>
      </c>
      <c r="KG81" s="374">
        <f>IFERROR(#REF!/KI81,0)</f>
        <v>0</v>
      </c>
      <c r="KH81" s="323"/>
      <c r="KI81" s="363">
        <f>COUNTIF('MEP | Drawing List'!$H:$H,$B81)</f>
        <v>25</v>
      </c>
      <c r="KJ81" s="238">
        <f>COUNTIFS('MEP | Drawing List'!$H:$H,$B81,INDEX('MEP | Drawing List'!$A:$AU,,MATCH('[13]Design Fee'!KJ$8,'MEP | Drawing List'!$A$1:$AU$1,0)),1)</f>
        <v>0</v>
      </c>
      <c r="KK81" s="238">
        <f>COUNTIFS('MEP | Drawing List'!$H:$H,$B81,INDEX('MEP | Drawing List'!$K:$AU,,MATCH('[13]Design Fee'!KK$8,'MEP | Drawing List'!$K$1:$AU$1,0)),1)</f>
        <v>0</v>
      </c>
      <c r="KL81" s="238">
        <f>COUNTIFS('MEP | Drawing List'!$H:$H,$B81,INDEX('MEP | Drawing List'!$K:$AU,,MATCH('[13]Design Fee'!KL$8,'MEP | Drawing List'!$K$1:$AU$1,0)),1)</f>
        <v>0</v>
      </c>
      <c r="KM81" s="238">
        <f>COUNTIFS('MEP | Drawing List'!$H:$H,$B81,INDEX('MEP | Drawing List'!$K:$AU,,MATCH('[13]Design Fee'!KM$8,'MEP | Drawing List'!$K$1:$AU$1,0)),1)</f>
        <v>0</v>
      </c>
      <c r="KN81" s="238">
        <f>COUNTIFS('MEP | Drawing List'!$H:$H,$B81,INDEX('MEP | Drawing List'!$K:$AU,,MATCH('[13]Design Fee'!KN$8,'MEP | Drawing List'!$K$1:$AU$1,0)),1)</f>
        <v>0</v>
      </c>
      <c r="KO81" s="238">
        <f>COUNTIFS('MEP | Drawing List'!$H:$H,$B81,INDEX('MEP | Drawing List'!$K:$AU,,MATCH('[13]Design Fee'!KO$8,'MEP | Drawing List'!$K$1:$AU$1,0)),1)</f>
        <v>0</v>
      </c>
      <c r="KP81" s="245"/>
      <c r="KQ81" s="238">
        <f>COUNTIFS('MEP | Drawing List'!$H:$H,$B81,INDEX('MEP | Drawing List'!$K:$AU,,MATCH('[13]Design Fee'!KQ$8,'MEP | Drawing List'!$K$1:$AU$1,0)),1)</f>
        <v>0</v>
      </c>
      <c r="KR81" s="238">
        <f>COUNTIFS('MEP | Drawing List'!$H:$H,$B81,INDEX('MEP | Drawing List'!$K:$AU,,MATCH('[13]Design Fee'!KR$8,'MEP | Drawing List'!$K$1:$AU$1,0)),1)</f>
        <v>0</v>
      </c>
      <c r="KS81" s="238">
        <f>COUNTIFS('MEP | Drawing List'!$H:$H,$B81,INDEX('MEP | Drawing List'!$K:$AU,,MATCH('[13]Design Fee'!KS$8,'MEP | Drawing List'!$K$1:$AU$1,0)),1)</f>
        <v>0</v>
      </c>
      <c r="KT81" s="238">
        <f>COUNTIFS('MEP | Drawing List'!$H:$H,$B81,INDEX('MEP | Drawing List'!$K:$AU,,MATCH('[13]Design Fee'!KT$8,'MEP | Drawing List'!$K$1:$AU$1,0)),1)</f>
        <v>0</v>
      </c>
      <c r="KU81" s="238">
        <f>COUNTIFS('MEP | Drawing List'!$H:$H,$B81,INDEX('MEP | Drawing List'!$K:$AU,,MATCH('[13]Design Fee'!KU$8,'MEP | Drawing List'!$K$1:$AU$1,0)),1)</f>
        <v>0</v>
      </c>
      <c r="KV81" s="325"/>
      <c r="KW81" s="303"/>
      <c r="KX81" s="304">
        <f t="shared" si="1412"/>
        <v>0</v>
      </c>
      <c r="KY81" s="304">
        <f t="shared" si="1413"/>
        <v>0</v>
      </c>
      <c r="KZ81" s="322">
        <f t="shared" si="1414"/>
        <v>0</v>
      </c>
      <c r="LA81" s="322">
        <f t="shared" si="1415"/>
        <v>0</v>
      </c>
      <c r="LB81" s="322">
        <f t="shared" si="1416"/>
        <v>0</v>
      </c>
      <c r="LC81" s="322"/>
      <c r="LD81" s="322">
        <f t="shared" si="1417"/>
        <v>0</v>
      </c>
      <c r="LE81" s="322">
        <f t="shared" si="1418"/>
        <v>0</v>
      </c>
      <c r="LF81" s="322">
        <f t="shared" si="1419"/>
        <v>0</v>
      </c>
      <c r="LG81" s="304">
        <f t="shared" si="1420"/>
        <v>0</v>
      </c>
      <c r="LH81" s="322">
        <f t="shared" si="1421"/>
        <v>0</v>
      </c>
      <c r="LI81" s="230"/>
      <c r="LJ81" s="374">
        <f t="shared" si="1422"/>
        <v>0</v>
      </c>
      <c r="LK81" s="374">
        <f t="shared" si="1423"/>
        <v>0</v>
      </c>
      <c r="LL81" s="374">
        <f>IFERROR(#REF!/LN81,0)</f>
        <v>0</v>
      </c>
      <c r="LM81" s="323"/>
      <c r="LN81" s="363">
        <f>COUNTIF('MEP | Drawing List'!$H:$H,$B81)</f>
        <v>25</v>
      </c>
      <c r="LO81" s="238">
        <f>COUNTIFS('MEP | Drawing List'!$H:$H,$B81,INDEX('MEP | Drawing List'!$A:$AU,,MATCH('[13]Design Fee'!LO$8,'MEP | Drawing List'!$A$1:$AU$1,0)),1)</f>
        <v>0</v>
      </c>
      <c r="LP81" s="238">
        <f>COUNTIFS('MEP | Drawing List'!$H:$H,$B81,INDEX('MEP | Drawing List'!$K:$AU,,MATCH('[13]Design Fee'!LP$8,'MEP | Drawing List'!$K$1:$AU$1,0)),1)</f>
        <v>0</v>
      </c>
      <c r="LQ81" s="238">
        <f>COUNTIFS('MEP | Drawing List'!$H:$H,$B81,INDEX('MEP | Drawing List'!$K:$AU,,MATCH('[13]Design Fee'!LQ$8,'MEP | Drawing List'!$K$1:$AU$1,0)),1)</f>
        <v>0</v>
      </c>
      <c r="LR81" s="238">
        <f>COUNTIFS('MEP | Drawing List'!$H:$H,$B81,INDEX('MEP | Drawing List'!$K:$AU,,MATCH('[13]Design Fee'!LR$8,'MEP | Drawing List'!$K$1:$AU$1,0)),1)</f>
        <v>0</v>
      </c>
      <c r="LS81" s="238">
        <f>COUNTIFS('MEP | Drawing List'!$H:$H,$B81,INDEX('MEP | Drawing List'!$K:$AU,,MATCH('[13]Design Fee'!LS$8,'MEP | Drawing List'!$K$1:$AU$1,0)),1)</f>
        <v>0</v>
      </c>
      <c r="LT81" s="238">
        <f>COUNTIFS('MEP | Drawing List'!$H:$H,$B81,INDEX('MEP | Drawing List'!$K:$AU,,MATCH('[13]Design Fee'!LT$8,'MEP | Drawing List'!$K$1:$AU$1,0)),1)</f>
        <v>0</v>
      </c>
      <c r="LU81" s="245"/>
      <c r="LV81" s="238">
        <f>COUNTIFS('MEP | Drawing List'!$H:$H,$B81,INDEX('MEP | Drawing List'!$K:$AU,,MATCH('[13]Design Fee'!LV$8,'MEP | Drawing List'!$K$1:$AU$1,0)),1)</f>
        <v>0</v>
      </c>
      <c r="LW81" s="238">
        <f>COUNTIFS('MEP | Drawing List'!$H:$H,$B81,INDEX('MEP | Drawing List'!$K:$AU,,MATCH('[13]Design Fee'!LW$8,'MEP | Drawing List'!$K$1:$AU$1,0)),1)</f>
        <v>0</v>
      </c>
      <c r="LX81" s="238">
        <f>COUNTIFS('MEP | Drawing List'!$H:$H,$B81,INDEX('MEP | Drawing List'!$K:$AU,,MATCH('[13]Design Fee'!LX$8,'MEP | Drawing List'!$K$1:$AU$1,0)),1)</f>
        <v>0</v>
      </c>
      <c r="LY81" s="238">
        <f>COUNTIFS('MEP | Drawing List'!$H:$H,$B81,INDEX('MEP | Drawing List'!$K:$AU,,MATCH('[13]Design Fee'!LY$8,'MEP | Drawing List'!$K$1:$AU$1,0)),1)</f>
        <v>0</v>
      </c>
      <c r="LZ81" s="238">
        <f>COUNTIFS('MEP | Drawing List'!$H:$H,$B81,INDEX('MEP | Drawing List'!$K:$AU,,MATCH('[13]Design Fee'!LZ$8,'MEP | Drawing List'!$K$1:$AU$1,0)),1)</f>
        <v>0</v>
      </c>
      <c r="MA81" s="325"/>
      <c r="MB81" s="325"/>
      <c r="MC81" s="279">
        <f t="shared" si="1252"/>
        <v>6.8750000000000006E-2</v>
      </c>
      <c r="MD81" s="320"/>
      <c r="ME81" s="302">
        <f t="shared" si="1424"/>
        <v>6.6094875000000011E-4</v>
      </c>
      <c r="MF81" s="321">
        <f t="shared" si="1425"/>
        <v>0</v>
      </c>
      <c r="MG81" s="303">
        <f t="shared" si="1426"/>
        <v>0</v>
      </c>
      <c r="MH81" s="304">
        <f t="shared" si="1427"/>
        <v>6.6094875000000011E-4</v>
      </c>
      <c r="MI81" s="304">
        <f t="shared" si="1428"/>
        <v>0</v>
      </c>
      <c r="MJ81" s="322">
        <f t="shared" si="1429"/>
        <v>0</v>
      </c>
      <c r="MK81" s="322">
        <f t="shared" si="1430"/>
        <v>0</v>
      </c>
      <c r="ML81" s="322">
        <f t="shared" si="1431"/>
        <v>6.6094875000000011E-4</v>
      </c>
      <c r="MM81" s="322"/>
      <c r="MN81" s="322">
        <f t="shared" si="1432"/>
        <v>0</v>
      </c>
      <c r="MO81" s="322">
        <f t="shared" si="1433"/>
        <v>0</v>
      </c>
      <c r="MP81" s="322">
        <f t="shared" si="1434"/>
        <v>0</v>
      </c>
      <c r="MQ81" s="304">
        <f t="shared" si="1435"/>
        <v>0</v>
      </c>
      <c r="MR81" s="322">
        <f t="shared" si="1436"/>
        <v>0</v>
      </c>
      <c r="MS81" s="230"/>
      <c r="MT81" s="374">
        <f t="shared" si="1437"/>
        <v>0</v>
      </c>
      <c r="MU81" s="374">
        <f t="shared" si="1438"/>
        <v>1</v>
      </c>
      <c r="MV81" s="367">
        <f t="shared" si="1439"/>
        <v>0</v>
      </c>
      <c r="MW81" s="323"/>
      <c r="MX81" s="363">
        <f>COUNTIF('LS | Drawing List'!$H:$H,$B81)</f>
        <v>8</v>
      </c>
      <c r="MY81" s="238">
        <f>COUNTIFS('LS | Drawing List'!$H:$H,$B81,INDEX('LS | Drawing List'!$A:$AT,,MATCH('Design Fee'!MY$8,'LS | Drawing List'!$A$1:$AT$1,0)),1)</f>
        <v>0</v>
      </c>
      <c r="MZ81" s="238">
        <f>COUNTIFS('LS | Drawing List'!$H:$H,$B81,INDEX('LS | Drawing List'!$K:$AT,,MATCH('Design Fee'!MZ$8,'LS | Drawing List'!$K$1:$AT$1,0)),1)</f>
        <v>8</v>
      </c>
      <c r="NA81" s="238">
        <f>COUNTIFS('LS | Drawing List'!$H:$H,$B81,INDEX('LS | Drawing List'!$K:$AT,,MATCH('Design Fee'!NA$8,'LS | Drawing List'!$K$1:$AT$1,0)),1)</f>
        <v>0</v>
      </c>
      <c r="NB81" s="238">
        <f>COUNTIFS('LS | Drawing List'!$H:$H,$B81,INDEX('LS | Drawing List'!$K:$AT,,MATCH('Design Fee'!NB$8,'LS | Drawing List'!$K$1:$AT$1,0)),1)</f>
        <v>0</v>
      </c>
      <c r="NC81" s="238">
        <f>COUNTIFS('LS | Drawing List'!$H:$H,$B81,INDEX('LS | Drawing List'!$K:$AT,,MATCH('Design Fee'!NC$8,'LS | Drawing List'!$K$1:$AT$1,0)),1)</f>
        <v>0</v>
      </c>
      <c r="ND81" s="238">
        <f>COUNTIFS('LS | Drawing List'!$H:$H,$B81,INDEX('LS | Drawing List'!$K:$AT,,MATCH('Design Fee'!ND$8,'LS | Drawing List'!$K$1:$AT$1,0)),1)</f>
        <v>8</v>
      </c>
      <c r="NE81" s="245"/>
      <c r="NF81" s="238">
        <f>COUNTIFS('LS | Drawing List'!$H:$H,$B81,INDEX('LS | Drawing List'!$K:$AT,,MATCH('Design Fee'!NF$8,'LS | Drawing List'!$K$1:$AT$1,0)),1)</f>
        <v>0</v>
      </c>
      <c r="NG81" s="238">
        <f>COUNTIFS('LS | Drawing List'!$H:$H,$B81,INDEX('LS | Drawing List'!$K:$AT,,MATCH('Design Fee'!NG$8,'LS | Drawing List'!$K$1:$AT$1,0)),1)</f>
        <v>0</v>
      </c>
      <c r="NH81" s="238">
        <f>COUNTIFS('LS | Drawing List'!$H:$H,$B81,INDEX('LS | Drawing List'!$K:$AT,,MATCH('Design Fee'!NH$8,'LS | Drawing List'!$K$1:$AT$1,0)),1)</f>
        <v>0</v>
      </c>
      <c r="NI81" s="238">
        <f>COUNTIFS('LS | Drawing List'!$H:$H,$B81,INDEX('LS | Drawing List'!$K:$AT,,MATCH('Design Fee'!NI$8,'LS | Drawing List'!$K$1:$AT$1,0)),1)</f>
        <v>0</v>
      </c>
      <c r="NJ81" s="238">
        <f>COUNTIFS('LS | Drawing List'!$H:$H,$B81,INDEX('LS | Drawing List'!$K:$AT,,MATCH('Design Fee'!NJ$8,'LS | Drawing List'!$K$1:$AT$1,0)),1)</f>
        <v>0</v>
      </c>
      <c r="NK81" s="307"/>
      <c r="NL81" s="303">
        <f t="shared" si="1440"/>
        <v>0</v>
      </c>
      <c r="NM81" s="304">
        <f t="shared" si="1441"/>
        <v>0</v>
      </c>
      <c r="NN81" s="304">
        <f t="shared" si="1442"/>
        <v>0</v>
      </c>
      <c r="NO81" s="322">
        <f t="shared" si="1443"/>
        <v>0</v>
      </c>
      <c r="NP81" s="322">
        <f t="shared" si="1444"/>
        <v>0</v>
      </c>
      <c r="NQ81" s="322">
        <f t="shared" si="1445"/>
        <v>0</v>
      </c>
      <c r="NR81" s="322"/>
      <c r="NS81" s="322">
        <f t="shared" si="1446"/>
        <v>0</v>
      </c>
      <c r="NT81" s="322">
        <f t="shared" si="1447"/>
        <v>0</v>
      </c>
      <c r="NU81" s="322">
        <f t="shared" si="1448"/>
        <v>0</v>
      </c>
      <c r="NV81" s="304">
        <f t="shared" si="1449"/>
        <v>0</v>
      </c>
      <c r="NW81" s="322">
        <f t="shared" si="1450"/>
        <v>0</v>
      </c>
      <c r="NX81" s="230"/>
      <c r="NY81" s="374">
        <f t="shared" si="1451"/>
        <v>0</v>
      </c>
      <c r="NZ81" s="374">
        <f t="shared" si="1452"/>
        <v>0</v>
      </c>
      <c r="OA81" s="374">
        <f>IFERROR(#REF!/OC81,0)</f>
        <v>0</v>
      </c>
      <c r="OB81" s="323"/>
      <c r="OC81" s="363">
        <f>COUNTIF('LS | Drawing List'!$H:$H,$B81)</f>
        <v>8</v>
      </c>
      <c r="OD81" s="238">
        <f>COUNTIFS('LS | Drawing List'!$H:$H,$B81,INDEX('LS | Drawing List'!$A:$AT,,MATCH('Design Fee'!OD$8,'LS | Drawing List'!$A$1:$AT$1,0)),1)</f>
        <v>0</v>
      </c>
      <c r="OE81" s="238">
        <f>COUNTIFS('LS | Drawing List'!$H:$H,$B81,INDEX('LS | Drawing List'!$K:$AT,,MATCH('Design Fee'!OE$8,'LS | Drawing List'!$K$1:$AT$1,0)),1)</f>
        <v>0</v>
      </c>
      <c r="OF81" s="238">
        <f>COUNTIFS('LS | Drawing List'!$H:$H,$B81,INDEX('LS | Drawing List'!$K:$AT,,MATCH('Design Fee'!OF$8,'LS | Drawing List'!$K$1:$AT$1,0)),1)</f>
        <v>0</v>
      </c>
      <c r="OG81" s="238">
        <f>COUNTIFS('LS | Drawing List'!$H:$H,$B81,INDEX('LS | Drawing List'!$K:$AT,,MATCH('Design Fee'!OG$8,'LS | Drawing List'!$K$1:$AT$1,0)),1)</f>
        <v>0</v>
      </c>
      <c r="OH81" s="238">
        <f>COUNTIFS('LS | Drawing List'!$H:$H,$B81,INDEX('LS | Drawing List'!$K:$AT,,MATCH('Design Fee'!OH$8,'LS | Drawing List'!$K$1:$AT$1,0)),1)</f>
        <v>0</v>
      </c>
      <c r="OI81" s="238">
        <f>COUNTIFS('LS | Drawing List'!$H:$H,$B81,INDEX('LS | Drawing List'!$K:$AT,,MATCH('Design Fee'!OI$8,'LS | Drawing List'!$K$1:$AT$1,0)),1)</f>
        <v>0</v>
      </c>
      <c r="OJ81" s="245"/>
      <c r="OK81" s="238">
        <f>COUNTIFS('LS | Drawing List'!$H:$H,$B81,INDEX('LS | Drawing List'!$K:$AT,,MATCH('Design Fee'!OK$8,'LS | Drawing List'!$K$1:$AT$1,0)),1)</f>
        <v>0</v>
      </c>
      <c r="OL81" s="238">
        <f>COUNTIFS('LS | Drawing List'!$H:$H,$B81,INDEX('LS | Drawing List'!$K:$AT,,MATCH('Design Fee'!OL$8,'LS | Drawing List'!$K$1:$AT$1,0)),1)</f>
        <v>0</v>
      </c>
      <c r="OM81" s="238">
        <f>COUNTIFS('LS | Drawing List'!$H:$H,$B81,INDEX('LS | Drawing List'!$K:$AT,,MATCH('Design Fee'!OM$8,'LS | Drawing List'!$K$1:$AT$1,0)),1)</f>
        <v>0</v>
      </c>
      <c r="ON81" s="238">
        <f>COUNTIFS('LS | Drawing List'!$H:$H,$B81,INDEX('LS | Drawing List'!$K:$AT,,MATCH('Design Fee'!ON$8,'LS | Drawing List'!$K$1:$AT$1,0)),1)</f>
        <v>0</v>
      </c>
      <c r="OO81" s="238">
        <f>COUNTIFS('LS | Drawing List'!$H:$H,$B81,INDEX('LS | Drawing List'!$K:$AT,,MATCH('Design Fee'!OO$8,'LS | Drawing List'!$K$1:$AT$1,0)),1)</f>
        <v>0</v>
      </c>
      <c r="OP81" s="325"/>
      <c r="OQ81" s="303">
        <f t="shared" si="1453"/>
        <v>0</v>
      </c>
      <c r="OR81" s="304">
        <f t="shared" si="1454"/>
        <v>0</v>
      </c>
      <c r="OS81" s="304">
        <f t="shared" si="1455"/>
        <v>0</v>
      </c>
      <c r="OT81" s="322">
        <f t="shared" si="1456"/>
        <v>0</v>
      </c>
      <c r="OU81" s="322">
        <f t="shared" si="1457"/>
        <v>0</v>
      </c>
      <c r="OV81" s="322">
        <f t="shared" si="1458"/>
        <v>0</v>
      </c>
      <c r="OW81" s="322"/>
      <c r="OX81" s="322">
        <f t="shared" si="1459"/>
        <v>0</v>
      </c>
      <c r="OY81" s="322">
        <f t="shared" si="1460"/>
        <v>0</v>
      </c>
      <c r="OZ81" s="322">
        <f t="shared" si="1461"/>
        <v>0</v>
      </c>
      <c r="PA81" s="304">
        <f t="shared" si="1462"/>
        <v>0</v>
      </c>
      <c r="PB81" s="322">
        <f t="shared" si="1463"/>
        <v>0</v>
      </c>
      <c r="PC81" s="230"/>
      <c r="PD81" s="374">
        <f t="shared" si="1464"/>
        <v>0</v>
      </c>
      <c r="PE81" s="374">
        <f t="shared" si="1465"/>
        <v>0</v>
      </c>
      <c r="PF81" s="374">
        <f>IFERROR(#REF!/PH81,0)</f>
        <v>0</v>
      </c>
      <c r="PG81" s="323"/>
      <c r="PH81" s="363">
        <f>COUNTIF('LS | Drawing List'!$H:$H,$B81)</f>
        <v>8</v>
      </c>
      <c r="PI81" s="238">
        <f>COUNTIFS('LS | Drawing List'!$H:$H,$B81,INDEX('LS | Drawing List'!$A:$AT,,MATCH('Design Fee'!PI$8,'LS | Drawing List'!$A$1:$AT$1,0)),1)</f>
        <v>0</v>
      </c>
      <c r="PJ81" s="238">
        <f>COUNTIFS('LS | Drawing List'!$H:$H,$B81,INDEX('LS | Drawing List'!$K:$AT,,MATCH('Design Fee'!PJ$8,'LS | Drawing List'!$K$1:$AT$1,0)),1)</f>
        <v>0</v>
      </c>
      <c r="PK81" s="238">
        <f>COUNTIFS('LS | Drawing List'!$H:$H,$B81,INDEX('LS | Drawing List'!$K:$AT,,MATCH('Design Fee'!PK$8,'LS | Drawing List'!$K$1:$AT$1,0)),1)</f>
        <v>0</v>
      </c>
      <c r="PL81" s="238">
        <f>COUNTIFS('LS | Drawing List'!$H:$H,$B81,INDEX('LS | Drawing List'!$K:$AT,,MATCH('Design Fee'!PL$8,'LS | Drawing List'!$K$1:$AT$1,0)),1)</f>
        <v>0</v>
      </c>
      <c r="PM81" s="238">
        <f>COUNTIFS('LS | Drawing List'!$H:$H,$B81,INDEX('LS | Drawing List'!$K:$AT,,MATCH('Design Fee'!PM$8,'LS | Drawing List'!$K$1:$AT$1,0)),1)</f>
        <v>0</v>
      </c>
      <c r="PN81" s="238">
        <f>COUNTIFS('LS | Drawing List'!$H:$H,$B81,INDEX('LS | Drawing List'!$K:$AT,,MATCH('Design Fee'!PN$8,'LS | Drawing List'!$K$1:$AT$1,0)),1)</f>
        <v>0</v>
      </c>
      <c r="PO81" s="245"/>
      <c r="PP81" s="238">
        <f>COUNTIFS('LS | Drawing List'!$H:$H,$B81,INDEX('LS | Drawing List'!$K:$AT,,MATCH('Design Fee'!PP$8,'LS | Drawing List'!$K$1:$AT$1,0)),1)</f>
        <v>0</v>
      </c>
      <c r="PQ81" s="238">
        <f>COUNTIFS('LS | Drawing List'!$H:$H,$B81,INDEX('LS | Drawing List'!$K:$AT,,MATCH('Design Fee'!PQ$8,'LS | Drawing List'!$K$1:$AT$1,0)),1)</f>
        <v>0</v>
      </c>
      <c r="PR81" s="238">
        <f>COUNTIFS('LS | Drawing List'!$H:$H,$B81,INDEX('LS | Drawing List'!$K:$AT,,MATCH('Design Fee'!PR$8,'LS | Drawing List'!$K$1:$AT$1,0)),1)</f>
        <v>0</v>
      </c>
      <c r="PS81" s="238">
        <f>COUNTIFS('LS | Drawing List'!$H:$H,$B81,INDEX('LS | Drawing List'!$K:$AT,,MATCH('Design Fee'!PS$8,'LS | Drawing List'!$K$1:$AT$1,0)),1)</f>
        <v>0</v>
      </c>
      <c r="PT81" s="238">
        <f>COUNTIFS('LS | Drawing List'!$H:$H,$B81,INDEX('LS | Drawing List'!$K:$AT,,MATCH('Design Fee'!PT$8,'LS | Drawing List'!$K$1:$AT$1,0)),1)</f>
        <v>0</v>
      </c>
      <c r="PU81" s="325"/>
      <c r="PV81" s="318"/>
    </row>
    <row r="82" spans="2:438" s="319" customFormat="1" ht="11.85" customHeight="1" outlineLevel="2">
      <c r="B82" s="579" t="s">
        <v>98</v>
      </c>
      <c r="C82" s="679" t="s">
        <v>99</v>
      </c>
      <c r="D82" s="306"/>
      <c r="E82" s="302">
        <f t="shared" si="1270"/>
        <v>0.57989458196575872</v>
      </c>
      <c r="F82" s="302">
        <f t="shared" si="1271"/>
        <v>0</v>
      </c>
      <c r="G82" s="303">
        <f t="shared" si="1272"/>
        <v>0.57989458196575872</v>
      </c>
      <c r="H82" s="302">
        <f t="shared" si="1273"/>
        <v>0</v>
      </c>
      <c r="I82" s="302">
        <f t="shared" si="1274"/>
        <v>0.57989458196575872</v>
      </c>
      <c r="J82" s="302">
        <f t="shared" si="1275"/>
        <v>0</v>
      </c>
      <c r="K82" s="302">
        <f t="shared" si="1276"/>
        <v>0</v>
      </c>
      <c r="L82" s="302">
        <f t="shared" si="1277"/>
        <v>0</v>
      </c>
      <c r="M82" s="302">
        <f t="shared" si="1278"/>
        <v>0.57989458196575872</v>
      </c>
      <c r="N82" s="305"/>
      <c r="O82" s="302">
        <f t="shared" si="1279"/>
        <v>0</v>
      </c>
      <c r="P82" s="302">
        <f t="shared" si="1280"/>
        <v>0</v>
      </c>
      <c r="Q82" s="302">
        <f t="shared" si="1281"/>
        <v>0</v>
      </c>
      <c r="R82" s="302">
        <f t="shared" si="1282"/>
        <v>0</v>
      </c>
      <c r="S82" s="302">
        <f t="shared" si="1283"/>
        <v>0</v>
      </c>
      <c r="T82" s="216"/>
      <c r="U82" s="302">
        <f t="shared" si="1284"/>
        <v>0</v>
      </c>
      <c r="V82" s="302">
        <f t="shared" si="1285"/>
        <v>0</v>
      </c>
      <c r="W82" s="302">
        <f t="shared" si="1286"/>
        <v>0</v>
      </c>
      <c r="X82" s="302">
        <f t="shared" si="1287"/>
        <v>0</v>
      </c>
      <c r="Y82" s="302">
        <f t="shared" si="1288"/>
        <v>0</v>
      </c>
      <c r="Z82" s="302">
        <f t="shared" si="1289"/>
        <v>0</v>
      </c>
      <c r="AA82" s="305"/>
      <c r="AB82" s="302">
        <f t="shared" si="1290"/>
        <v>0</v>
      </c>
      <c r="AC82" s="302">
        <f t="shared" si="1291"/>
        <v>0</v>
      </c>
      <c r="AD82" s="302">
        <f t="shared" si="1292"/>
        <v>0</v>
      </c>
      <c r="AE82" s="302">
        <f t="shared" si="1293"/>
        <v>0</v>
      </c>
      <c r="AF82" s="302">
        <f t="shared" si="1294"/>
        <v>0</v>
      </c>
      <c r="AG82" s="325"/>
      <c r="AH82" s="302">
        <f t="shared" si="1295"/>
        <v>0</v>
      </c>
      <c r="AI82" s="302">
        <f t="shared" si="1296"/>
        <v>0</v>
      </c>
      <c r="AJ82" s="302">
        <f t="shared" si="1297"/>
        <v>0</v>
      </c>
      <c r="AK82" s="302">
        <f t="shared" si="1298"/>
        <v>0</v>
      </c>
      <c r="AL82" s="302">
        <f t="shared" si="1299"/>
        <v>0</v>
      </c>
      <c r="AM82" s="302">
        <f t="shared" si="1300"/>
        <v>0</v>
      </c>
      <c r="AN82" s="305"/>
      <c r="AO82" s="302">
        <f t="shared" si="1301"/>
        <v>0</v>
      </c>
      <c r="AP82" s="302">
        <f t="shared" si="1302"/>
        <v>0</v>
      </c>
      <c r="AQ82" s="302">
        <f t="shared" si="1303"/>
        <v>0</v>
      </c>
      <c r="AR82" s="302">
        <f t="shared" si="1304"/>
        <v>0</v>
      </c>
      <c r="AS82" s="302">
        <f t="shared" si="1305"/>
        <v>0</v>
      </c>
      <c r="AT82" s="230"/>
      <c r="AU82" s="675">
        <f t="shared" si="1213"/>
        <v>6.25E-2</v>
      </c>
      <c r="AV82" s="320"/>
      <c r="AW82" s="321">
        <f t="shared" si="1306"/>
        <v>0.52221875000000006</v>
      </c>
      <c r="AX82" s="302">
        <f t="shared" si="1307"/>
        <v>0</v>
      </c>
      <c r="AY82" s="303">
        <f t="shared" si="1308"/>
        <v>0</v>
      </c>
      <c r="AZ82" s="304">
        <f t="shared" si="1309"/>
        <v>0.52221875000000006</v>
      </c>
      <c r="BA82" s="304">
        <f t="shared" si="1310"/>
        <v>0</v>
      </c>
      <c r="BB82" s="322">
        <f t="shared" si="1311"/>
        <v>0</v>
      </c>
      <c r="BC82" s="322">
        <f t="shared" si="1312"/>
        <v>0</v>
      </c>
      <c r="BD82" s="322">
        <f t="shared" si="1313"/>
        <v>0.52221875000000006</v>
      </c>
      <c r="BE82" s="322"/>
      <c r="BF82" s="304">
        <f t="shared" si="1314"/>
        <v>0</v>
      </c>
      <c r="BG82" s="322">
        <f t="shared" si="1315"/>
        <v>0</v>
      </c>
      <c r="BH82" s="322">
        <f t="shared" si="1316"/>
        <v>0</v>
      </c>
      <c r="BI82" s="304">
        <f t="shared" si="1317"/>
        <v>0</v>
      </c>
      <c r="BJ82" s="322">
        <f t="shared" si="1318"/>
        <v>0</v>
      </c>
      <c r="BK82" s="216"/>
      <c r="BL82" s="426">
        <f t="shared" si="1319"/>
        <v>0</v>
      </c>
      <c r="BM82" s="426">
        <f t="shared" si="1320"/>
        <v>1</v>
      </c>
      <c r="BN82" s="331">
        <f t="shared" si="1321"/>
        <v>0</v>
      </c>
      <c r="BO82" s="323"/>
      <c r="BP82" s="436">
        <f>COUNTIF('AR | Drawing List'!$H:$H,$B82)</f>
        <v>36</v>
      </c>
      <c r="BQ82" s="437">
        <f>COUNTIFS('AR | Drawing List'!$H:$H,$B82,INDEX('AR | Drawing List'!$A:$AT,,MATCH('Design Fee'!BQ$8,'AR | Drawing List'!$A$1:$AT$1,0)),1)</f>
        <v>0</v>
      </c>
      <c r="BR82" s="437">
        <f>COUNTIFS('AR | Drawing List'!$H:$H,$B82,INDEX('AR | Drawing List'!$K:$AT,,MATCH('Design Fee'!BR$8,'AR | Drawing List'!$K$1:$AT$1,0)),1)</f>
        <v>36</v>
      </c>
      <c r="BS82" s="437">
        <f>COUNTIFS('AR | Drawing List'!$H:$H,$B82,INDEX('AR | Drawing List'!$K:$AT,,MATCH('Design Fee'!BS$8,'AR | Drawing List'!$K$1:$AT$1,0)),1)</f>
        <v>0</v>
      </c>
      <c r="BT82" s="437">
        <f>COUNTIFS('AR | Drawing List'!$H:$H,$B82,INDEX('AR | Drawing List'!$K:$AT,,MATCH('Design Fee'!BT$8,'AR | Drawing List'!$K$1:$AT$1,0)),1)</f>
        <v>0</v>
      </c>
      <c r="BU82" s="437">
        <f>COUNTIFS('AR | Drawing List'!$H:$H,$B82,INDEX('AR | Drawing List'!$K:$AT,,MATCH('Design Fee'!BU$8,'AR | Drawing List'!$K$1:$AT$1,0)),1)</f>
        <v>0</v>
      </c>
      <c r="BV82" s="437">
        <f>COUNTIFS('AR | Drawing List'!$H:$H,$B82,INDEX('AR | Drawing List'!$K:$AT,,MATCH('Design Fee'!BV$8,'AR | Drawing List'!$K$1:$AT$1,0)),1)</f>
        <v>36</v>
      </c>
      <c r="BW82" s="245"/>
      <c r="BX82" s="437">
        <f>COUNTIFS('AR | Drawing List'!$H:$H,$B82,INDEX('AR | Drawing List'!$K:$AT,,MATCH('Design Fee'!BX$8,'AR | Drawing List'!$K$1:$AT$1,0)),1)</f>
        <v>0</v>
      </c>
      <c r="BY82" s="437">
        <f>COUNTIFS('AR | Drawing List'!$H:$H,$B82,INDEX('AR | Drawing List'!$K:$AT,,MATCH('Design Fee'!BY$8,'AR | Drawing List'!$K$1:$AT$1,0)),1)</f>
        <v>0</v>
      </c>
      <c r="BZ82" s="437">
        <f>COUNTIFS('AR | Drawing List'!$H:$H,$B82,INDEX('AR | Drawing List'!$K:$AT,,MATCH('Design Fee'!BZ$8,'AR | Drawing List'!$K$1:$AT$1,0)),1)</f>
        <v>0</v>
      </c>
      <c r="CA82" s="437">
        <f>COUNTIFS('AR | Drawing List'!$H:$H,$B82,INDEX('AR | Drawing List'!$K:$AT,,MATCH('Design Fee'!CA$8,'AR | Drawing List'!$K$1:$AT$1,0)),1)</f>
        <v>0</v>
      </c>
      <c r="CB82" s="437">
        <f>COUNTIFS('AR | Drawing List'!$H:$H,$B82,INDEX('AR | Drawing List'!$K:$AT,,MATCH('Design Fee'!CB$8,'AR | Drawing List'!$K$1:$AT$1,0)),1)</f>
        <v>0</v>
      </c>
      <c r="CC82" s="307"/>
      <c r="CD82" s="365"/>
      <c r="CE82" s="366">
        <f t="shared" si="1322"/>
        <v>0</v>
      </c>
      <c r="CF82" s="366">
        <f t="shared" si="1323"/>
        <v>0</v>
      </c>
      <c r="CG82" s="372">
        <f t="shared" si="1324"/>
        <v>0</v>
      </c>
      <c r="CH82" s="372">
        <f t="shared" si="1325"/>
        <v>0</v>
      </c>
      <c r="CI82" s="372">
        <f t="shared" si="1326"/>
        <v>0</v>
      </c>
      <c r="CJ82" s="324"/>
      <c r="CK82" s="372">
        <f t="shared" si="1327"/>
        <v>0</v>
      </c>
      <c r="CL82" s="372">
        <f t="shared" si="1328"/>
        <v>0</v>
      </c>
      <c r="CM82" s="372">
        <f t="shared" si="1329"/>
        <v>0</v>
      </c>
      <c r="CN82" s="366">
        <f t="shared" si="1330"/>
        <v>0</v>
      </c>
      <c r="CO82" s="372">
        <f t="shared" si="1331"/>
        <v>0</v>
      </c>
      <c r="CP82" s="230"/>
      <c r="CQ82" s="426">
        <f t="shared" si="1332"/>
        <v>0</v>
      </c>
      <c r="CR82" s="426">
        <f t="shared" si="1333"/>
        <v>0</v>
      </c>
      <c r="CS82" s="426">
        <f>IFERROR(#REF!/CU82,0)</f>
        <v>0</v>
      </c>
      <c r="CT82" s="323"/>
      <c r="CU82" s="436">
        <f>COUNTIF('AR | Drawing List'!$H:$H,$B82)</f>
        <v>36</v>
      </c>
      <c r="CV82" s="437">
        <f>COUNTIFS('AR | Drawing List'!$H:$H,$B82,INDEX('AR | Drawing List'!$A:$AT,,MATCH('Design Fee'!CV$8,'AR | Drawing List'!$A$1:$AT$1,0)),"&gt;="&amp;"1")</f>
        <v>0</v>
      </c>
      <c r="CW82" s="437">
        <f>COUNTIFS('AR | Drawing List'!$H:$H,$B82,INDEX('AR | Drawing List'!$K:$AT,,MATCH('Design Fee'!CW$8,'AR | Drawing List'!$K$1:$AT$1,0)),1)</f>
        <v>0</v>
      </c>
      <c r="CX82" s="437">
        <f>COUNTIFS('AR | Drawing List'!$H:$H,$B82,INDEX('AR | Drawing List'!$K:$AT,,MATCH('Design Fee'!CX$8,'AR | Drawing List'!$K$1:$AT$1,0)),1)</f>
        <v>0</v>
      </c>
      <c r="CY82" s="437">
        <f>COUNTIFS('AR | Drawing List'!$H:$H,$B82,INDEX('AR | Drawing List'!$K:$AT,,MATCH('Design Fee'!CY$8,'AR | Drawing List'!$K$1:$AT$1,0)),1)</f>
        <v>0</v>
      </c>
      <c r="CZ82" s="437">
        <f>COUNTIFS('AR | Drawing List'!$H:$H,$B82,INDEX('AR | Drawing List'!$K:$AT,,MATCH('Design Fee'!CZ$8,'AR | Drawing List'!$K$1:$AT$1,0)),1)</f>
        <v>0</v>
      </c>
      <c r="DA82" s="437">
        <f>COUNTIFS('AR | Drawing List'!$H:$H,$B82,INDEX('AR | Drawing List'!$K:$AT,,MATCH('Design Fee'!DA$8,'AR | Drawing List'!$K$1:$AT$1,0)),1)</f>
        <v>0</v>
      </c>
      <c r="DB82" s="245"/>
      <c r="DC82" s="437">
        <f>COUNTIFS('AR | Drawing List'!$H:$H,$B82,INDEX('AR | Drawing List'!$K:$AT,,MATCH('Design Fee'!DC$8,'AR | Drawing List'!$K$1:$AT$1,0)),1)</f>
        <v>0</v>
      </c>
      <c r="DD82" s="437">
        <f>COUNTIFS('AR | Drawing List'!$H:$H,$B82,INDEX('AR | Drawing List'!$K:$AT,,MATCH('Design Fee'!DD$8,'AR | Drawing List'!$K$1:$AT$1,0)),1)</f>
        <v>0</v>
      </c>
      <c r="DE82" s="437">
        <f>COUNTIFS('AR | Drawing List'!$H:$H,$B82,INDEX('AR | Drawing List'!$K:$AT,,MATCH('Design Fee'!DE$8,'AR | Drawing List'!$K$1:$AT$1,0)),1)</f>
        <v>0</v>
      </c>
      <c r="DF82" s="437">
        <f>COUNTIFS('AR | Drawing List'!$H:$H,$B82,INDEX('AR | Drawing List'!$K:$AT,,MATCH('Design Fee'!DF$8,'AR | Drawing List'!$K$1:$AT$1,0)),1)</f>
        <v>0</v>
      </c>
      <c r="DG82" s="437">
        <f>COUNTIFS('AR | Drawing List'!$H:$H,$B82,INDEX('AR | Drawing List'!$K:$AT,,MATCH('Design Fee'!DG$8,'AR | Drawing List'!$K$1:$AT$1,0)),1)</f>
        <v>0</v>
      </c>
      <c r="DH82" s="325"/>
      <c r="DI82" s="365"/>
      <c r="DJ82" s="366">
        <f t="shared" si="1334"/>
        <v>0</v>
      </c>
      <c r="DK82" s="366">
        <f t="shared" si="1335"/>
        <v>0</v>
      </c>
      <c r="DL82" s="372">
        <f t="shared" si="1336"/>
        <v>0</v>
      </c>
      <c r="DM82" s="372">
        <f t="shared" si="1337"/>
        <v>0</v>
      </c>
      <c r="DN82" s="372">
        <f t="shared" si="1338"/>
        <v>0</v>
      </c>
      <c r="DO82" s="324"/>
      <c r="DP82" s="372">
        <f t="shared" si="1339"/>
        <v>0</v>
      </c>
      <c r="DQ82" s="372">
        <f t="shared" si="1340"/>
        <v>0</v>
      </c>
      <c r="DR82" s="372">
        <f t="shared" si="1341"/>
        <v>0</v>
      </c>
      <c r="DS82" s="366">
        <f t="shared" si="1342"/>
        <v>0</v>
      </c>
      <c r="DT82" s="372">
        <f t="shared" si="1343"/>
        <v>0</v>
      </c>
      <c r="DU82" s="230"/>
      <c r="DV82" s="426">
        <f t="shared" si="1344"/>
        <v>0</v>
      </c>
      <c r="DW82" s="426">
        <f t="shared" si="1345"/>
        <v>0</v>
      </c>
      <c r="DX82" s="426">
        <f>IFERROR(#REF!/DZ82,0)</f>
        <v>0</v>
      </c>
      <c r="DY82" s="323"/>
      <c r="DZ82" s="436">
        <f>COUNTIF('AR | Drawing List'!$H:$H,$B82)</f>
        <v>36</v>
      </c>
      <c r="EA82" s="437">
        <f>COUNTIFS('AR | Drawing List'!$H:$H,$B82,INDEX('AR | Drawing List'!$A:$AT,,MATCH('Design Fee'!EA$8,'AR | Drawing List'!$A$1:$AT$1,0)),"&gt;="&amp;"1")</f>
        <v>0</v>
      </c>
      <c r="EB82" s="437">
        <f>COUNTIFS('AR | Drawing List'!$H:$H,$B82,INDEX('AR | Drawing List'!$K:$AT,,MATCH('Design Fee'!EB$8,'AR | Drawing List'!$K$1:$AT$1,0)),1)</f>
        <v>0</v>
      </c>
      <c r="EC82" s="437">
        <f>COUNTIFS('AR | Drawing List'!$H:$H,$B82,INDEX('AR | Drawing List'!$K:$AT,,MATCH('Design Fee'!EC$8,'AR | Drawing List'!$K$1:$AT$1,0)),1)</f>
        <v>0</v>
      </c>
      <c r="ED82" s="437">
        <f>COUNTIFS('AR | Drawing List'!$H:$H,$B82,INDEX('AR | Drawing List'!$K:$AT,,MATCH('Design Fee'!ED$8,'AR | Drawing List'!$K$1:$AT$1,0)),1)</f>
        <v>0</v>
      </c>
      <c r="EE82" s="437">
        <f>COUNTIFS('AR | Drawing List'!$H:$H,$B82,INDEX('AR | Drawing List'!$K:$AT,,MATCH('Design Fee'!EE$8,'AR | Drawing List'!$K$1:$AT$1,0)),1)</f>
        <v>0</v>
      </c>
      <c r="EF82" s="437">
        <f>COUNTIFS('AR | Drawing List'!$H:$H,$B82,INDEX('AR | Drawing List'!$K:$AT,,MATCH('Design Fee'!EF$8,'AR | Drawing List'!$K$1:$AT$1,0)),1)</f>
        <v>0</v>
      </c>
      <c r="EG82" s="245"/>
      <c r="EH82" s="437">
        <f>COUNTIFS('AR | Drawing List'!$H:$H,$B82,INDEX('AR | Drawing List'!$K:$AT,,MATCH('Design Fee'!EH$8,'AR | Drawing List'!$K$1:$AT$1,0)),1)</f>
        <v>0</v>
      </c>
      <c r="EI82" s="437">
        <f>COUNTIFS('AR | Drawing List'!$H:$H,$B82,INDEX('AR | Drawing List'!$K:$AT,,MATCH('Design Fee'!EI$8,'AR | Drawing List'!$K$1:$AT$1,0)),1)</f>
        <v>0</v>
      </c>
      <c r="EJ82" s="437">
        <f>COUNTIFS('AR | Drawing List'!$H:$H,$B82,INDEX('AR | Drawing List'!$K:$AT,,MATCH('Design Fee'!EJ$8,'AR | Drawing List'!$K$1:$AT$1,0)),1)</f>
        <v>0</v>
      </c>
      <c r="EK82" s="437">
        <f>COUNTIFS('AR | Drawing List'!$H:$H,$B82,INDEX('AR | Drawing List'!$K:$AT,,MATCH('Design Fee'!EK$8,'AR | Drawing List'!$K$1:$AT$1,0)),1)</f>
        <v>0</v>
      </c>
      <c r="EL82" s="437">
        <f>COUNTIFS('AR | Drawing List'!$H:$H,$B82,INDEX('AR | Drawing List'!$K:$AT,,MATCH('Design Fee'!EL$8,'AR | Drawing List'!$K$1:$AT$1,0)),1)</f>
        <v>0</v>
      </c>
      <c r="EM82" s="325"/>
      <c r="EN82" s="325"/>
      <c r="EO82" s="326">
        <v>0</v>
      </c>
      <c r="EP82" s="320"/>
      <c r="EQ82" s="321"/>
      <c r="ER82" s="302">
        <f t="shared" si="1346"/>
        <v>0</v>
      </c>
      <c r="ES82" s="303">
        <f t="shared" si="1347"/>
        <v>0</v>
      </c>
      <c r="ET82" s="304">
        <f t="shared" si="1348"/>
        <v>0</v>
      </c>
      <c r="EU82" s="304">
        <f t="shared" si="1349"/>
        <v>0</v>
      </c>
      <c r="EV82" s="322">
        <f t="shared" si="1350"/>
        <v>0</v>
      </c>
      <c r="EW82" s="322">
        <f t="shared" si="1351"/>
        <v>0</v>
      </c>
      <c r="EX82" s="322">
        <f t="shared" si="1352"/>
        <v>0</v>
      </c>
      <c r="EY82" s="322"/>
      <c r="EZ82" s="322">
        <f t="shared" si="1353"/>
        <v>0</v>
      </c>
      <c r="FA82" s="322">
        <f t="shared" si="1354"/>
        <v>0</v>
      </c>
      <c r="FB82" s="322">
        <f t="shared" si="1355"/>
        <v>0</v>
      </c>
      <c r="FC82" s="304">
        <f t="shared" si="1356"/>
        <v>0</v>
      </c>
      <c r="FD82" s="322">
        <f t="shared" si="1357"/>
        <v>0</v>
      </c>
      <c r="FE82" s="216"/>
      <c r="FF82" s="426">
        <f t="shared" si="1358"/>
        <v>0</v>
      </c>
      <c r="FG82" s="426">
        <f t="shared" si="1359"/>
        <v>0</v>
      </c>
      <c r="FH82" s="426">
        <f>IFERROR(#REF!/FJ82,0)</f>
        <v>0</v>
      </c>
      <c r="FI82" s="432"/>
      <c r="FJ82" s="363">
        <f>COUNTIF('ST | Drawing List'!$H:$H,$B82)</f>
        <v>0</v>
      </c>
      <c r="FK82" s="238">
        <f>COUNTIFS('ST | Drawing List'!$H:$H,$B82,INDEX('ST | Drawing List'!$A:$AT,,MATCH('[13]Design Fee'!FK$8,'ST | Drawing List'!$A$1:$AT$1,0)),1)</f>
        <v>0</v>
      </c>
      <c r="FL82" s="238">
        <f>COUNTIFS('ST | Drawing List'!$H:$H,$B82,INDEX('ST | Drawing List'!$K:$AT,,MATCH('[13]Design Fee'!FL$8,'ST | Drawing List'!$K$1:$AT$1,0)),1)</f>
        <v>0</v>
      </c>
      <c r="FM82" s="238">
        <f>COUNTIFS('ST | Drawing List'!$H:$H,$B82,INDEX('ST | Drawing List'!$K:$AT,,MATCH('[13]Design Fee'!FM$8,'ST | Drawing List'!$K$1:$AT$1,0)),1)</f>
        <v>0</v>
      </c>
      <c r="FN82" s="238">
        <f>COUNTIFS('ST | Drawing List'!$H:$H,$B82,INDEX('ST | Drawing List'!$K:$AT,,MATCH('[13]Design Fee'!FN$8,'ST | Drawing List'!$K$1:$AT$1,0)),1)</f>
        <v>0</v>
      </c>
      <c r="FO82" s="238">
        <f>COUNTIFS('ST | Drawing List'!$H:$H,$B82,INDEX('ST | Drawing List'!$K:$AT,,MATCH('[13]Design Fee'!FO$8,'ST | Drawing List'!$K$1:$AT$1,0)),1)</f>
        <v>0</v>
      </c>
      <c r="FP82" s="238">
        <f>COUNTIFS('ST | Drawing List'!$H:$H,$B82,INDEX('ST | Drawing List'!$K:$AT,,MATCH('[13]Design Fee'!FP$8,'ST | Drawing List'!$K$1:$AT$1,0)),1)</f>
        <v>0</v>
      </c>
      <c r="FQ82" s="245"/>
      <c r="FR82" s="238">
        <f>COUNTIFS('ST | Drawing List'!$H:$H,$B82,INDEX('ST | Drawing List'!$K:$AT,,MATCH('[13]Design Fee'!FR$8,'ST | Drawing List'!$K$1:$AT$1,0)),1)</f>
        <v>0</v>
      </c>
      <c r="FS82" s="238">
        <f>COUNTIFS('ST | Drawing List'!$H:$H,$B82,INDEX('ST | Drawing List'!$K:$AT,,MATCH('[13]Design Fee'!FS$8,'ST | Drawing List'!$K$1:$AT$1,0)),1)</f>
        <v>0</v>
      </c>
      <c r="FT82" s="238">
        <f>COUNTIFS('ST | Drawing List'!$H:$H,$B82,INDEX('ST | Drawing List'!$K:$AT,,MATCH('[13]Design Fee'!FT$8,'ST | Drawing List'!$K$1:$AT$1,0)),1)</f>
        <v>0</v>
      </c>
      <c r="FU82" s="238">
        <f>COUNTIFS('ST | Drawing List'!$H:$H,$B82,INDEX('ST | Drawing List'!$K:$AT,,MATCH('[13]Design Fee'!FU$8,'ST | Drawing List'!$K$1:$AT$1,0)),1)</f>
        <v>0</v>
      </c>
      <c r="FV82" s="238">
        <f>COUNTIFS('ST | Drawing List'!$H:$H,$B82,INDEX('ST | Drawing List'!$K:$AT,,MATCH('[13]Design Fee'!FV$8,'ST | Drawing List'!$K$1:$AT$1,0)),1)</f>
        <v>0</v>
      </c>
      <c r="FW82" s="307"/>
      <c r="FX82" s="365"/>
      <c r="FY82" s="366">
        <f t="shared" si="1360"/>
        <v>0</v>
      </c>
      <c r="FZ82" s="366">
        <f t="shared" si="1361"/>
        <v>0</v>
      </c>
      <c r="GA82" s="372">
        <f t="shared" si="1362"/>
        <v>0</v>
      </c>
      <c r="GB82" s="372">
        <f t="shared" si="1363"/>
        <v>0</v>
      </c>
      <c r="GC82" s="372">
        <f t="shared" si="1364"/>
        <v>0</v>
      </c>
      <c r="GD82" s="324"/>
      <c r="GE82" s="372">
        <f t="shared" si="1365"/>
        <v>0</v>
      </c>
      <c r="GF82" s="372">
        <f t="shared" si="1366"/>
        <v>0</v>
      </c>
      <c r="GG82" s="372">
        <f t="shared" si="1367"/>
        <v>0</v>
      </c>
      <c r="GH82" s="366">
        <f t="shared" si="1368"/>
        <v>0</v>
      </c>
      <c r="GI82" s="372">
        <f t="shared" si="1369"/>
        <v>0</v>
      </c>
      <c r="GJ82" s="230"/>
      <c r="GK82" s="374">
        <f t="shared" si="1370"/>
        <v>0</v>
      </c>
      <c r="GL82" s="374">
        <f t="shared" si="1371"/>
        <v>0</v>
      </c>
      <c r="GM82" s="374">
        <f>IFERROR(#REF!/GO82,0)</f>
        <v>0</v>
      </c>
      <c r="GN82" s="323"/>
      <c r="GO82" s="363">
        <f>COUNTIF('ST | Drawing List'!$H:$H,$B82)</f>
        <v>0</v>
      </c>
      <c r="GP82" s="238">
        <f>COUNTIFS('ST | Drawing List'!$H:$H,$B82,INDEX('ST | Drawing List'!$A:$AT,,MATCH('[13]Design Fee'!GP$8,'ST | Drawing List'!$A$1:$AT$1,0)),1)</f>
        <v>0</v>
      </c>
      <c r="GQ82" s="238">
        <f>COUNTIFS('ST | Drawing List'!$H:$H,$B82,INDEX('ST | Drawing List'!$K:$AT,,MATCH('[13]Design Fee'!GQ$8,'ST | Drawing List'!$K$1:$AT$1,0)),1)</f>
        <v>0</v>
      </c>
      <c r="GR82" s="238">
        <f>COUNTIFS('ST | Drawing List'!$H:$H,$B82,INDEX('ST | Drawing List'!$K:$AT,,MATCH('[13]Design Fee'!GR$8,'ST | Drawing List'!$K$1:$AT$1,0)),1)</f>
        <v>0</v>
      </c>
      <c r="GS82" s="238">
        <f>COUNTIFS('ST | Drawing List'!$H:$H,$B82,INDEX('ST | Drawing List'!$K:$AT,,MATCH('[13]Design Fee'!GS$8,'ST | Drawing List'!$K$1:$AT$1,0)),1)</f>
        <v>0</v>
      </c>
      <c r="GT82" s="238">
        <f>COUNTIFS('ST | Drawing List'!$H:$H,$B82,INDEX('ST | Drawing List'!$K:$AT,,MATCH('[13]Design Fee'!GT$8,'ST | Drawing List'!$K$1:$AT$1,0)),1)</f>
        <v>0</v>
      </c>
      <c r="GU82" s="238">
        <f>COUNTIFS('ST | Drawing List'!$H:$H,$B82,INDEX('ST | Drawing List'!$K:$AT,,MATCH('[13]Design Fee'!GU$8,'ST | Drawing List'!$K$1:$AT$1,0)),1)</f>
        <v>0</v>
      </c>
      <c r="GV82" s="245"/>
      <c r="GW82" s="238">
        <f>COUNTIFS('ST | Drawing List'!$H:$H,$B82,INDEX('ST | Drawing List'!$K:$AT,,MATCH('[13]Design Fee'!GW$8,'ST | Drawing List'!$K$1:$AT$1,0)),1)</f>
        <v>0</v>
      </c>
      <c r="GX82" s="238">
        <f>COUNTIFS('ST | Drawing List'!$H:$H,$B82,INDEX('ST | Drawing List'!$K:$AT,,MATCH('[13]Design Fee'!GX$8,'ST | Drawing List'!$K$1:$AT$1,0)),1)</f>
        <v>0</v>
      </c>
      <c r="GY82" s="238">
        <f>COUNTIFS('ST | Drawing List'!$H:$H,$B82,INDEX('ST | Drawing List'!$K:$AT,,MATCH('[13]Design Fee'!GY$8,'ST | Drawing List'!$K$1:$AT$1,0)),1)</f>
        <v>0</v>
      </c>
      <c r="GZ82" s="238">
        <f>COUNTIFS('ST | Drawing List'!$H:$H,$B82,INDEX('ST | Drawing List'!$K:$AT,,MATCH('[13]Design Fee'!GZ$8,'ST | Drawing List'!$K$1:$AT$1,0)),1)</f>
        <v>0</v>
      </c>
      <c r="HA82" s="238">
        <f>COUNTIFS('ST | Drawing List'!$H:$H,$B82,INDEX('ST | Drawing List'!$K:$AT,,MATCH('[13]Design Fee'!HA$8,'ST | Drawing List'!$K$1:$AT$1,0)),1)</f>
        <v>0</v>
      </c>
      <c r="HB82" s="325"/>
      <c r="HC82" s="365"/>
      <c r="HD82" s="366">
        <f t="shared" si="1372"/>
        <v>0</v>
      </c>
      <c r="HE82" s="366">
        <f t="shared" si="1373"/>
        <v>0</v>
      </c>
      <c r="HF82" s="372">
        <f t="shared" si="1374"/>
        <v>0</v>
      </c>
      <c r="HG82" s="372">
        <f t="shared" si="1375"/>
        <v>0</v>
      </c>
      <c r="HH82" s="372">
        <f t="shared" si="1376"/>
        <v>0</v>
      </c>
      <c r="HI82" s="324"/>
      <c r="HJ82" s="372">
        <f t="shared" si="1377"/>
        <v>0</v>
      </c>
      <c r="HK82" s="372">
        <f t="shared" si="1378"/>
        <v>0</v>
      </c>
      <c r="HL82" s="372">
        <f t="shared" si="1379"/>
        <v>0</v>
      </c>
      <c r="HM82" s="366">
        <f t="shared" si="1380"/>
        <v>0</v>
      </c>
      <c r="HN82" s="372">
        <f t="shared" si="1381"/>
        <v>0</v>
      </c>
      <c r="HO82" s="230"/>
      <c r="HP82" s="374">
        <f t="shared" si="1382"/>
        <v>0</v>
      </c>
      <c r="HQ82" s="374">
        <f t="shared" si="1383"/>
        <v>0</v>
      </c>
      <c r="HR82" s="374">
        <f>IFERROR(#REF!/HT82,0)</f>
        <v>0</v>
      </c>
      <c r="HS82" s="323"/>
      <c r="HT82" s="363">
        <f>COUNTIF('ST | Drawing List'!$H:$H,$B82)</f>
        <v>0</v>
      </c>
      <c r="HU82" s="238">
        <f>COUNTIFS('ST | Drawing List'!$H:$H,$B82,INDEX('ST | Drawing List'!$A:$AT,,MATCH('[13]Design Fee'!HU$8,'ST | Drawing List'!$A$1:$AT$1,0)),1)</f>
        <v>0</v>
      </c>
      <c r="HV82" s="238">
        <f>COUNTIFS('ST | Drawing List'!$H:$H,$B82,INDEX('ST | Drawing List'!$K:$AT,,MATCH('[13]Design Fee'!HV$8,'ST | Drawing List'!$K$1:$AT$1,0)),1)</f>
        <v>0</v>
      </c>
      <c r="HW82" s="238">
        <f>COUNTIFS('ST | Drawing List'!$H:$H,$B82,INDEX('ST | Drawing List'!$K:$AT,,MATCH('[13]Design Fee'!HW$8,'ST | Drawing List'!$K$1:$AT$1,0)),1)</f>
        <v>0</v>
      </c>
      <c r="HX82" s="238">
        <f>COUNTIFS('ST | Drawing List'!$H:$H,$B82,INDEX('ST | Drawing List'!$K:$AT,,MATCH('[13]Design Fee'!HX$8,'ST | Drawing List'!$K$1:$AT$1,0)),1)</f>
        <v>0</v>
      </c>
      <c r="HY82" s="238">
        <f>COUNTIFS('ST | Drawing List'!$H:$H,$B82,INDEX('ST | Drawing List'!$K:$AT,,MATCH('[13]Design Fee'!HY$8,'ST | Drawing List'!$K$1:$AT$1,0)),1)</f>
        <v>0</v>
      </c>
      <c r="HZ82" s="238">
        <f>COUNTIFS('ST | Drawing List'!$H:$H,$B82,INDEX('ST | Drawing List'!$K:$AT,,MATCH('[13]Design Fee'!HZ$8,'ST | Drawing List'!$K$1:$AT$1,0)),1)</f>
        <v>0</v>
      </c>
      <c r="IA82" s="245"/>
      <c r="IB82" s="238">
        <f>COUNTIFS('ST | Drawing List'!$H:$H,$B82,INDEX('ST | Drawing List'!$K:$AT,,MATCH('[13]Design Fee'!IB$8,'ST | Drawing List'!$K$1:$AT$1,0)),1)</f>
        <v>0</v>
      </c>
      <c r="IC82" s="238">
        <f>COUNTIFS('ST | Drawing List'!$H:$H,$B82,INDEX('ST | Drawing List'!$K:$AT,,MATCH('[13]Design Fee'!IC$8,'ST | Drawing List'!$K$1:$AT$1,0)),1)</f>
        <v>0</v>
      </c>
      <c r="ID82" s="238">
        <f>COUNTIFS('ST | Drawing List'!$H:$H,$B82,INDEX('ST | Drawing List'!$K:$AT,,MATCH('[13]Design Fee'!ID$8,'ST | Drawing List'!$K$1:$AT$1,0)),1)</f>
        <v>0</v>
      </c>
      <c r="IE82" s="238">
        <f>COUNTIFS('ST | Drawing List'!$H:$H,$B82,INDEX('ST | Drawing List'!$K:$AT,,MATCH('[13]Design Fee'!IE$8,'ST | Drawing List'!$K$1:$AT$1,0)),1)</f>
        <v>0</v>
      </c>
      <c r="IF82" s="238">
        <f>COUNTIFS('ST | Drawing List'!$H:$H,$B82,INDEX('ST | Drawing List'!$K:$AT,,MATCH('[13]Design Fee'!IF$8,'ST | Drawing List'!$K$1:$AT$1,0)),1)</f>
        <v>0</v>
      </c>
      <c r="IG82" s="325"/>
      <c r="IH82" s="325"/>
      <c r="II82" s="675">
        <f t="shared" si="1241"/>
        <v>8.1250000000000003E-2</v>
      </c>
      <c r="IJ82" s="320"/>
      <c r="IK82" s="302">
        <f t="shared" si="1384"/>
        <v>5.7014883215758663E-2</v>
      </c>
      <c r="IL82" s="321">
        <f t="shared" si="1385"/>
        <v>0</v>
      </c>
      <c r="IM82" s="303">
        <f t="shared" si="1386"/>
        <v>0</v>
      </c>
      <c r="IN82" s="304">
        <f t="shared" si="1387"/>
        <v>5.7014883215758663E-2</v>
      </c>
      <c r="IO82" s="304">
        <f t="shared" si="1388"/>
        <v>0</v>
      </c>
      <c r="IP82" s="322">
        <f t="shared" si="1389"/>
        <v>0</v>
      </c>
      <c r="IQ82" s="322">
        <f t="shared" si="1390"/>
        <v>0</v>
      </c>
      <c r="IR82" s="322">
        <f t="shared" si="1391"/>
        <v>5.7014883215758663E-2</v>
      </c>
      <c r="IS82" s="322"/>
      <c r="IT82" s="322">
        <f t="shared" si="1392"/>
        <v>0</v>
      </c>
      <c r="IU82" s="322">
        <f t="shared" si="1393"/>
        <v>0</v>
      </c>
      <c r="IV82" s="322">
        <f t="shared" si="1394"/>
        <v>0</v>
      </c>
      <c r="IW82" s="304">
        <f t="shared" si="1395"/>
        <v>0</v>
      </c>
      <c r="IX82" s="322">
        <f t="shared" si="1396"/>
        <v>0</v>
      </c>
      <c r="IY82" s="230"/>
      <c r="IZ82" s="374">
        <f t="shared" si="1397"/>
        <v>0</v>
      </c>
      <c r="JA82" s="374">
        <f t="shared" si="1398"/>
        <v>1</v>
      </c>
      <c r="JB82" s="367">
        <f t="shared" si="1399"/>
        <v>0</v>
      </c>
      <c r="JC82" s="323"/>
      <c r="JD82" s="363">
        <f>COUNTIF('MEP | Drawing List'!$H:$H,$B82)</f>
        <v>25</v>
      </c>
      <c r="JE82" s="238">
        <f>COUNTIFS('MEP | Drawing List'!$H:$H,$B82,INDEX('MEP | Drawing List'!$A:$AU,,MATCH('[13]Design Fee'!JE$8,'MEP | Drawing List'!$A$1:$AU$1,0)),1)</f>
        <v>0</v>
      </c>
      <c r="JF82" s="238">
        <f>COUNTIFS('MEP | Drawing List'!$H:$H,$B82,INDEX('MEP | Drawing List'!$K:$AU,,MATCH('[13]Design Fee'!JF$8,'MEP | Drawing List'!$K$1:$AU$1,0)),1)</f>
        <v>25</v>
      </c>
      <c r="JG82" s="238">
        <f>COUNTIFS('MEP | Drawing List'!$H:$H,$B82,INDEX('MEP | Drawing List'!$K:$AU,,MATCH('[13]Design Fee'!JG$8,'MEP | Drawing List'!$K$1:$AU$1,0)),1)</f>
        <v>0</v>
      </c>
      <c r="JH82" s="238">
        <f>COUNTIFS('MEP | Drawing List'!$H:$H,$B82,INDEX('MEP | Drawing List'!$K:$AU,,MATCH('[13]Design Fee'!JH$8,'MEP | Drawing List'!$K$1:$AU$1,0)),1)</f>
        <v>0</v>
      </c>
      <c r="JI82" s="238">
        <f>COUNTIFS('MEP | Drawing List'!$H:$H,$B82,INDEX('MEP | Drawing List'!$K:$AU,,MATCH('[13]Design Fee'!JI$8,'MEP | Drawing List'!$K$1:$AU$1,0)),1)</f>
        <v>0</v>
      </c>
      <c r="JJ82" s="238">
        <f>COUNTIFS('MEP | Drawing List'!$H:$H,$B82,INDEX('MEP | Drawing List'!$K:$AU,,MATCH('[13]Design Fee'!JJ$8,'MEP | Drawing List'!$K$1:$AU$1,0)),1)</f>
        <v>25</v>
      </c>
      <c r="JK82" s="245"/>
      <c r="JL82" s="238">
        <f>COUNTIFS('MEP | Drawing List'!$H:$H,$B82,INDEX('MEP | Drawing List'!$K:$AU,,MATCH('[13]Design Fee'!JL$8,'MEP | Drawing List'!$K$1:$AU$1,0)),1)</f>
        <v>0</v>
      </c>
      <c r="JM82" s="238">
        <f>COUNTIFS('MEP | Drawing List'!$H:$H,$B82,INDEX('MEP | Drawing List'!$K:$AU,,MATCH('[13]Design Fee'!JM$8,'MEP | Drawing List'!$K$1:$AU$1,0)),1)</f>
        <v>0</v>
      </c>
      <c r="JN82" s="238">
        <f>COUNTIFS('MEP | Drawing List'!$H:$H,$B82,INDEX('MEP | Drawing List'!$K:$AU,,MATCH('[13]Design Fee'!JN$8,'MEP | Drawing List'!$K$1:$AU$1,0)),1)</f>
        <v>0</v>
      </c>
      <c r="JO82" s="238">
        <f>COUNTIFS('MEP | Drawing List'!$H:$H,$B82,INDEX('MEP | Drawing List'!$K:$AU,,MATCH('[13]Design Fee'!JO$8,'MEP | Drawing List'!$K$1:$AU$1,0)),1)</f>
        <v>0</v>
      </c>
      <c r="JP82" s="238">
        <f>COUNTIFS('MEP | Drawing List'!$H:$H,$B82,INDEX('MEP | Drawing List'!$K:$AU,,MATCH('[13]Design Fee'!JP$8,'MEP | Drawing List'!$K$1:$AU$1,0)),1)</f>
        <v>0</v>
      </c>
      <c r="JQ82" s="307"/>
      <c r="JR82" s="303"/>
      <c r="JS82" s="304">
        <f t="shared" si="1400"/>
        <v>0</v>
      </c>
      <c r="JT82" s="304">
        <f t="shared" si="1401"/>
        <v>0</v>
      </c>
      <c r="JU82" s="322">
        <f t="shared" si="1402"/>
        <v>0</v>
      </c>
      <c r="JV82" s="322">
        <f t="shared" si="1403"/>
        <v>0</v>
      </c>
      <c r="JW82" s="322">
        <f t="shared" si="1404"/>
        <v>0</v>
      </c>
      <c r="JX82" s="322"/>
      <c r="JY82" s="322">
        <f t="shared" si="1405"/>
        <v>0</v>
      </c>
      <c r="JZ82" s="322">
        <f t="shared" si="1406"/>
        <v>0</v>
      </c>
      <c r="KA82" s="322">
        <f t="shared" si="1407"/>
        <v>0</v>
      </c>
      <c r="KB82" s="304">
        <f t="shared" si="1408"/>
        <v>0</v>
      </c>
      <c r="KC82" s="322">
        <f t="shared" si="1409"/>
        <v>0</v>
      </c>
      <c r="KD82" s="230"/>
      <c r="KE82" s="374">
        <f t="shared" si="1410"/>
        <v>0</v>
      </c>
      <c r="KF82" s="374">
        <f t="shared" si="1411"/>
        <v>0</v>
      </c>
      <c r="KG82" s="374">
        <f>IFERROR(#REF!/KI82,0)</f>
        <v>0</v>
      </c>
      <c r="KH82" s="323"/>
      <c r="KI82" s="363">
        <f>COUNTIF('MEP | Drawing List'!$H:$H,$B82)</f>
        <v>25</v>
      </c>
      <c r="KJ82" s="238">
        <f>COUNTIFS('MEP | Drawing List'!$H:$H,$B82,INDEX('MEP | Drawing List'!$A:$AU,,MATCH('[13]Design Fee'!KJ$8,'MEP | Drawing List'!$A$1:$AU$1,0)),1)</f>
        <v>0</v>
      </c>
      <c r="KK82" s="238">
        <f>COUNTIFS('MEP | Drawing List'!$H:$H,$B82,INDEX('MEP | Drawing List'!$K:$AU,,MATCH('[13]Design Fee'!KK$8,'MEP | Drawing List'!$K$1:$AU$1,0)),1)</f>
        <v>0</v>
      </c>
      <c r="KL82" s="238">
        <f>COUNTIFS('MEP | Drawing List'!$H:$H,$B82,INDEX('MEP | Drawing List'!$K:$AU,,MATCH('[13]Design Fee'!KL$8,'MEP | Drawing List'!$K$1:$AU$1,0)),1)</f>
        <v>0</v>
      </c>
      <c r="KM82" s="238">
        <f>COUNTIFS('MEP | Drawing List'!$H:$H,$B82,INDEX('MEP | Drawing List'!$K:$AU,,MATCH('[13]Design Fee'!KM$8,'MEP | Drawing List'!$K$1:$AU$1,0)),1)</f>
        <v>0</v>
      </c>
      <c r="KN82" s="238">
        <f>COUNTIFS('MEP | Drawing List'!$H:$H,$B82,INDEX('MEP | Drawing List'!$K:$AU,,MATCH('[13]Design Fee'!KN$8,'MEP | Drawing List'!$K$1:$AU$1,0)),1)</f>
        <v>0</v>
      </c>
      <c r="KO82" s="238">
        <f>COUNTIFS('MEP | Drawing List'!$H:$H,$B82,INDEX('MEP | Drawing List'!$K:$AU,,MATCH('[13]Design Fee'!KO$8,'MEP | Drawing List'!$K$1:$AU$1,0)),1)</f>
        <v>0</v>
      </c>
      <c r="KP82" s="245"/>
      <c r="KQ82" s="238">
        <f>COUNTIFS('MEP | Drawing List'!$H:$H,$B82,INDEX('MEP | Drawing List'!$K:$AU,,MATCH('[13]Design Fee'!KQ$8,'MEP | Drawing List'!$K$1:$AU$1,0)),1)</f>
        <v>0</v>
      </c>
      <c r="KR82" s="238">
        <f>COUNTIFS('MEP | Drawing List'!$H:$H,$B82,INDEX('MEP | Drawing List'!$K:$AU,,MATCH('[13]Design Fee'!KR$8,'MEP | Drawing List'!$K$1:$AU$1,0)),1)</f>
        <v>0</v>
      </c>
      <c r="KS82" s="238">
        <f>COUNTIFS('MEP | Drawing List'!$H:$H,$B82,INDEX('MEP | Drawing List'!$K:$AU,,MATCH('[13]Design Fee'!KS$8,'MEP | Drawing List'!$K$1:$AU$1,0)),1)</f>
        <v>0</v>
      </c>
      <c r="KT82" s="238">
        <f>COUNTIFS('MEP | Drawing List'!$H:$H,$B82,INDEX('MEP | Drawing List'!$K:$AU,,MATCH('[13]Design Fee'!KT$8,'MEP | Drawing List'!$K$1:$AU$1,0)),1)</f>
        <v>0</v>
      </c>
      <c r="KU82" s="238">
        <f>COUNTIFS('MEP | Drawing List'!$H:$H,$B82,INDEX('MEP | Drawing List'!$K:$AU,,MATCH('[13]Design Fee'!KU$8,'MEP | Drawing List'!$K$1:$AU$1,0)),1)</f>
        <v>0</v>
      </c>
      <c r="KV82" s="325"/>
      <c r="KW82" s="303"/>
      <c r="KX82" s="304">
        <f t="shared" si="1412"/>
        <v>0</v>
      </c>
      <c r="KY82" s="304">
        <f t="shared" si="1413"/>
        <v>0</v>
      </c>
      <c r="KZ82" s="322">
        <f t="shared" si="1414"/>
        <v>0</v>
      </c>
      <c r="LA82" s="322">
        <f t="shared" si="1415"/>
        <v>0</v>
      </c>
      <c r="LB82" s="322">
        <f t="shared" si="1416"/>
        <v>0</v>
      </c>
      <c r="LC82" s="322"/>
      <c r="LD82" s="322">
        <f t="shared" si="1417"/>
        <v>0</v>
      </c>
      <c r="LE82" s="322">
        <f t="shared" si="1418"/>
        <v>0</v>
      </c>
      <c r="LF82" s="322">
        <f t="shared" si="1419"/>
        <v>0</v>
      </c>
      <c r="LG82" s="304">
        <f t="shared" si="1420"/>
        <v>0</v>
      </c>
      <c r="LH82" s="322">
        <f t="shared" si="1421"/>
        <v>0</v>
      </c>
      <c r="LI82" s="230"/>
      <c r="LJ82" s="374">
        <f t="shared" si="1422"/>
        <v>0</v>
      </c>
      <c r="LK82" s="374">
        <f t="shared" si="1423"/>
        <v>0</v>
      </c>
      <c r="LL82" s="374">
        <f>IFERROR(#REF!/LN82,0)</f>
        <v>0</v>
      </c>
      <c r="LM82" s="323"/>
      <c r="LN82" s="363">
        <f>COUNTIF('MEP | Drawing List'!$H:$H,$B82)</f>
        <v>25</v>
      </c>
      <c r="LO82" s="238">
        <f>COUNTIFS('MEP | Drawing List'!$H:$H,$B82,INDEX('MEP | Drawing List'!$A:$AU,,MATCH('[13]Design Fee'!LO$8,'MEP | Drawing List'!$A$1:$AU$1,0)),1)</f>
        <v>0</v>
      </c>
      <c r="LP82" s="238">
        <f>COUNTIFS('MEP | Drawing List'!$H:$H,$B82,INDEX('MEP | Drawing List'!$K:$AU,,MATCH('[13]Design Fee'!LP$8,'MEP | Drawing List'!$K$1:$AU$1,0)),1)</f>
        <v>0</v>
      </c>
      <c r="LQ82" s="238">
        <f>COUNTIFS('MEP | Drawing List'!$H:$H,$B82,INDEX('MEP | Drawing List'!$K:$AU,,MATCH('[13]Design Fee'!LQ$8,'MEP | Drawing List'!$K$1:$AU$1,0)),1)</f>
        <v>0</v>
      </c>
      <c r="LR82" s="238">
        <f>COUNTIFS('MEP | Drawing List'!$H:$H,$B82,INDEX('MEP | Drawing List'!$K:$AU,,MATCH('[13]Design Fee'!LR$8,'MEP | Drawing List'!$K$1:$AU$1,0)),1)</f>
        <v>0</v>
      </c>
      <c r="LS82" s="238">
        <f>COUNTIFS('MEP | Drawing List'!$H:$H,$B82,INDEX('MEP | Drawing List'!$K:$AU,,MATCH('[13]Design Fee'!LS$8,'MEP | Drawing List'!$K$1:$AU$1,0)),1)</f>
        <v>0</v>
      </c>
      <c r="LT82" s="238">
        <f>COUNTIFS('MEP | Drawing List'!$H:$H,$B82,INDEX('MEP | Drawing List'!$K:$AU,,MATCH('[13]Design Fee'!LT$8,'MEP | Drawing List'!$K$1:$AU$1,0)),1)</f>
        <v>0</v>
      </c>
      <c r="LU82" s="245"/>
      <c r="LV82" s="238">
        <f>COUNTIFS('MEP | Drawing List'!$H:$H,$B82,INDEX('MEP | Drawing List'!$K:$AU,,MATCH('[13]Design Fee'!LV$8,'MEP | Drawing List'!$K$1:$AU$1,0)),1)</f>
        <v>0</v>
      </c>
      <c r="LW82" s="238">
        <f>COUNTIFS('MEP | Drawing List'!$H:$H,$B82,INDEX('MEP | Drawing List'!$K:$AU,,MATCH('[13]Design Fee'!LW$8,'MEP | Drawing List'!$K$1:$AU$1,0)),1)</f>
        <v>0</v>
      </c>
      <c r="LX82" s="238">
        <f>COUNTIFS('MEP | Drawing List'!$H:$H,$B82,INDEX('MEP | Drawing List'!$K:$AU,,MATCH('[13]Design Fee'!LX$8,'MEP | Drawing List'!$K$1:$AU$1,0)),1)</f>
        <v>0</v>
      </c>
      <c r="LY82" s="238">
        <f>COUNTIFS('MEP | Drawing List'!$H:$H,$B82,INDEX('MEP | Drawing List'!$K:$AU,,MATCH('[13]Design Fee'!LY$8,'MEP | Drawing List'!$K$1:$AU$1,0)),1)</f>
        <v>0</v>
      </c>
      <c r="LZ82" s="238">
        <f>COUNTIFS('MEP | Drawing List'!$H:$H,$B82,INDEX('MEP | Drawing List'!$K:$AU,,MATCH('[13]Design Fee'!LZ$8,'MEP | Drawing List'!$K$1:$AU$1,0)),1)</f>
        <v>0</v>
      </c>
      <c r="MA82" s="325"/>
      <c r="MB82" s="325"/>
      <c r="MC82" s="279">
        <f t="shared" si="1252"/>
        <v>6.8750000000000006E-2</v>
      </c>
      <c r="MD82" s="320"/>
      <c r="ME82" s="302">
        <f t="shared" si="1424"/>
        <v>6.6094875000000011E-4</v>
      </c>
      <c r="MF82" s="321">
        <f t="shared" si="1425"/>
        <v>0</v>
      </c>
      <c r="MG82" s="303">
        <f t="shared" si="1426"/>
        <v>0</v>
      </c>
      <c r="MH82" s="304">
        <f t="shared" si="1427"/>
        <v>6.6094875000000011E-4</v>
      </c>
      <c r="MI82" s="304">
        <f t="shared" si="1428"/>
        <v>0</v>
      </c>
      <c r="MJ82" s="322">
        <f t="shared" si="1429"/>
        <v>0</v>
      </c>
      <c r="MK82" s="322">
        <f t="shared" si="1430"/>
        <v>0</v>
      </c>
      <c r="ML82" s="322">
        <f t="shared" si="1431"/>
        <v>6.6094875000000011E-4</v>
      </c>
      <c r="MM82" s="322"/>
      <c r="MN82" s="322">
        <f t="shared" si="1432"/>
        <v>0</v>
      </c>
      <c r="MO82" s="322">
        <f t="shared" si="1433"/>
        <v>0</v>
      </c>
      <c r="MP82" s="322">
        <f t="shared" si="1434"/>
        <v>0</v>
      </c>
      <c r="MQ82" s="304">
        <f t="shared" si="1435"/>
        <v>0</v>
      </c>
      <c r="MR82" s="322">
        <f t="shared" si="1436"/>
        <v>0</v>
      </c>
      <c r="MS82" s="230"/>
      <c r="MT82" s="374">
        <f t="shared" si="1437"/>
        <v>0</v>
      </c>
      <c r="MU82" s="374">
        <f t="shared" si="1438"/>
        <v>1</v>
      </c>
      <c r="MV82" s="367">
        <f t="shared" si="1439"/>
        <v>0</v>
      </c>
      <c r="MW82" s="323"/>
      <c r="MX82" s="363">
        <f>COUNTIF('LS | Drawing List'!$H:$H,$B82)</f>
        <v>8</v>
      </c>
      <c r="MY82" s="238">
        <f>COUNTIFS('LS | Drawing List'!$H:$H,$B82,INDEX('LS | Drawing List'!$A:$AT,,MATCH('Design Fee'!MY$8,'LS | Drawing List'!$A$1:$AT$1,0)),1)</f>
        <v>0</v>
      </c>
      <c r="MZ82" s="238">
        <f>COUNTIFS('LS | Drawing List'!$H:$H,$B82,INDEX('LS | Drawing List'!$K:$AT,,MATCH('Design Fee'!MZ$8,'LS | Drawing List'!$K$1:$AT$1,0)),1)</f>
        <v>8</v>
      </c>
      <c r="NA82" s="238">
        <f>COUNTIFS('LS | Drawing List'!$H:$H,$B82,INDEX('LS | Drawing List'!$K:$AT,,MATCH('Design Fee'!NA$8,'LS | Drawing List'!$K$1:$AT$1,0)),1)</f>
        <v>0</v>
      </c>
      <c r="NB82" s="238">
        <f>COUNTIFS('LS | Drawing List'!$H:$H,$B82,INDEX('LS | Drawing List'!$K:$AT,,MATCH('Design Fee'!NB$8,'LS | Drawing List'!$K$1:$AT$1,0)),1)</f>
        <v>0</v>
      </c>
      <c r="NC82" s="238">
        <f>COUNTIFS('LS | Drawing List'!$H:$H,$B82,INDEX('LS | Drawing List'!$K:$AT,,MATCH('Design Fee'!NC$8,'LS | Drawing List'!$K$1:$AT$1,0)),1)</f>
        <v>0</v>
      </c>
      <c r="ND82" s="238">
        <f>COUNTIFS('LS | Drawing List'!$H:$H,$B82,INDEX('LS | Drawing List'!$K:$AT,,MATCH('Design Fee'!ND$8,'LS | Drawing List'!$K$1:$AT$1,0)),1)</f>
        <v>8</v>
      </c>
      <c r="NE82" s="245"/>
      <c r="NF82" s="238">
        <f>COUNTIFS('LS | Drawing List'!$H:$H,$B82,INDEX('LS | Drawing List'!$K:$AT,,MATCH('Design Fee'!NF$8,'LS | Drawing List'!$K$1:$AT$1,0)),1)</f>
        <v>0</v>
      </c>
      <c r="NG82" s="238">
        <f>COUNTIFS('LS | Drawing List'!$H:$H,$B82,INDEX('LS | Drawing List'!$K:$AT,,MATCH('Design Fee'!NG$8,'LS | Drawing List'!$K$1:$AT$1,0)),1)</f>
        <v>0</v>
      </c>
      <c r="NH82" s="238">
        <f>COUNTIFS('LS | Drawing List'!$H:$H,$B82,INDEX('LS | Drawing List'!$K:$AT,,MATCH('Design Fee'!NH$8,'LS | Drawing List'!$K$1:$AT$1,0)),1)</f>
        <v>0</v>
      </c>
      <c r="NI82" s="238">
        <f>COUNTIFS('LS | Drawing List'!$H:$H,$B82,INDEX('LS | Drawing List'!$K:$AT,,MATCH('Design Fee'!NI$8,'LS | Drawing List'!$K$1:$AT$1,0)),1)</f>
        <v>0</v>
      </c>
      <c r="NJ82" s="238">
        <f>COUNTIFS('LS | Drawing List'!$H:$H,$B82,INDEX('LS | Drawing List'!$K:$AT,,MATCH('Design Fee'!NJ$8,'LS | Drawing List'!$K$1:$AT$1,0)),1)</f>
        <v>0</v>
      </c>
      <c r="NK82" s="307"/>
      <c r="NL82" s="303">
        <f t="shared" si="1440"/>
        <v>0</v>
      </c>
      <c r="NM82" s="304">
        <f t="shared" si="1441"/>
        <v>0</v>
      </c>
      <c r="NN82" s="304">
        <f t="shared" si="1442"/>
        <v>0</v>
      </c>
      <c r="NO82" s="322">
        <f t="shared" si="1443"/>
        <v>0</v>
      </c>
      <c r="NP82" s="322">
        <f t="shared" si="1444"/>
        <v>0</v>
      </c>
      <c r="NQ82" s="322">
        <f t="shared" si="1445"/>
        <v>0</v>
      </c>
      <c r="NR82" s="322"/>
      <c r="NS82" s="322">
        <f t="shared" si="1446"/>
        <v>0</v>
      </c>
      <c r="NT82" s="322">
        <f t="shared" si="1447"/>
        <v>0</v>
      </c>
      <c r="NU82" s="322">
        <f t="shared" si="1448"/>
        <v>0</v>
      </c>
      <c r="NV82" s="304">
        <f t="shared" si="1449"/>
        <v>0</v>
      </c>
      <c r="NW82" s="322">
        <f t="shared" si="1450"/>
        <v>0</v>
      </c>
      <c r="NX82" s="230"/>
      <c r="NY82" s="374">
        <f t="shared" si="1451"/>
        <v>0</v>
      </c>
      <c r="NZ82" s="374">
        <f t="shared" si="1452"/>
        <v>0</v>
      </c>
      <c r="OA82" s="374">
        <f>IFERROR(#REF!/OC82,0)</f>
        <v>0</v>
      </c>
      <c r="OB82" s="323"/>
      <c r="OC82" s="363">
        <f>COUNTIF('LS | Drawing List'!$H:$H,$B82)</f>
        <v>8</v>
      </c>
      <c r="OD82" s="238">
        <f>COUNTIFS('LS | Drawing List'!$H:$H,$B82,INDEX('LS | Drawing List'!$A:$AT,,MATCH('Design Fee'!OD$8,'LS | Drawing List'!$A$1:$AT$1,0)),1)</f>
        <v>0</v>
      </c>
      <c r="OE82" s="238">
        <f>COUNTIFS('LS | Drawing List'!$H:$H,$B82,INDEX('LS | Drawing List'!$K:$AT,,MATCH('Design Fee'!OE$8,'LS | Drawing List'!$K$1:$AT$1,0)),1)</f>
        <v>0</v>
      </c>
      <c r="OF82" s="238">
        <f>COUNTIFS('LS | Drawing List'!$H:$H,$B82,INDEX('LS | Drawing List'!$K:$AT,,MATCH('Design Fee'!OF$8,'LS | Drawing List'!$K$1:$AT$1,0)),1)</f>
        <v>0</v>
      </c>
      <c r="OG82" s="238">
        <f>COUNTIFS('LS | Drawing List'!$H:$H,$B82,INDEX('LS | Drawing List'!$K:$AT,,MATCH('Design Fee'!OG$8,'LS | Drawing List'!$K$1:$AT$1,0)),1)</f>
        <v>0</v>
      </c>
      <c r="OH82" s="238">
        <f>COUNTIFS('LS | Drawing List'!$H:$H,$B82,INDEX('LS | Drawing List'!$K:$AT,,MATCH('Design Fee'!OH$8,'LS | Drawing List'!$K$1:$AT$1,0)),1)</f>
        <v>0</v>
      </c>
      <c r="OI82" s="238">
        <f>COUNTIFS('LS | Drawing List'!$H:$H,$B82,INDEX('LS | Drawing List'!$K:$AT,,MATCH('Design Fee'!OI$8,'LS | Drawing List'!$K$1:$AT$1,0)),1)</f>
        <v>0</v>
      </c>
      <c r="OJ82" s="245"/>
      <c r="OK82" s="238">
        <f>COUNTIFS('LS | Drawing List'!$H:$H,$B82,INDEX('LS | Drawing List'!$K:$AT,,MATCH('Design Fee'!OK$8,'LS | Drawing List'!$K$1:$AT$1,0)),1)</f>
        <v>0</v>
      </c>
      <c r="OL82" s="238">
        <f>COUNTIFS('LS | Drawing List'!$H:$H,$B82,INDEX('LS | Drawing List'!$K:$AT,,MATCH('Design Fee'!OL$8,'LS | Drawing List'!$K$1:$AT$1,0)),1)</f>
        <v>0</v>
      </c>
      <c r="OM82" s="238">
        <f>COUNTIFS('LS | Drawing List'!$H:$H,$B82,INDEX('LS | Drawing List'!$K:$AT,,MATCH('Design Fee'!OM$8,'LS | Drawing List'!$K$1:$AT$1,0)),1)</f>
        <v>0</v>
      </c>
      <c r="ON82" s="238">
        <f>COUNTIFS('LS | Drawing List'!$H:$H,$B82,INDEX('LS | Drawing List'!$K:$AT,,MATCH('Design Fee'!ON$8,'LS | Drawing List'!$K$1:$AT$1,0)),1)</f>
        <v>0</v>
      </c>
      <c r="OO82" s="238">
        <f>COUNTIFS('LS | Drawing List'!$H:$H,$B82,INDEX('LS | Drawing List'!$K:$AT,,MATCH('Design Fee'!OO$8,'LS | Drawing List'!$K$1:$AT$1,0)),1)</f>
        <v>0</v>
      </c>
      <c r="OP82" s="325"/>
      <c r="OQ82" s="303">
        <f t="shared" si="1453"/>
        <v>0</v>
      </c>
      <c r="OR82" s="304">
        <f t="shared" si="1454"/>
        <v>0</v>
      </c>
      <c r="OS82" s="304">
        <f t="shared" si="1455"/>
        <v>0</v>
      </c>
      <c r="OT82" s="322">
        <f t="shared" si="1456"/>
        <v>0</v>
      </c>
      <c r="OU82" s="322">
        <f t="shared" si="1457"/>
        <v>0</v>
      </c>
      <c r="OV82" s="322">
        <f t="shared" si="1458"/>
        <v>0</v>
      </c>
      <c r="OW82" s="322"/>
      <c r="OX82" s="322">
        <f t="shared" si="1459"/>
        <v>0</v>
      </c>
      <c r="OY82" s="322">
        <f t="shared" si="1460"/>
        <v>0</v>
      </c>
      <c r="OZ82" s="322">
        <f t="shared" si="1461"/>
        <v>0</v>
      </c>
      <c r="PA82" s="304">
        <f t="shared" si="1462"/>
        <v>0</v>
      </c>
      <c r="PB82" s="322">
        <f t="shared" si="1463"/>
        <v>0</v>
      </c>
      <c r="PC82" s="230"/>
      <c r="PD82" s="374">
        <f t="shared" si="1464"/>
        <v>0</v>
      </c>
      <c r="PE82" s="374">
        <f t="shared" si="1465"/>
        <v>0</v>
      </c>
      <c r="PF82" s="374">
        <f>IFERROR(#REF!/PH82,0)</f>
        <v>0</v>
      </c>
      <c r="PG82" s="323"/>
      <c r="PH82" s="363">
        <f>COUNTIF('LS | Drawing List'!$H:$H,$B82)</f>
        <v>8</v>
      </c>
      <c r="PI82" s="238">
        <f>COUNTIFS('LS | Drawing List'!$H:$H,$B82,INDEX('LS | Drawing List'!$A:$AT,,MATCH('Design Fee'!PI$8,'LS | Drawing List'!$A$1:$AT$1,0)),1)</f>
        <v>0</v>
      </c>
      <c r="PJ82" s="238">
        <f>COUNTIFS('LS | Drawing List'!$H:$H,$B82,INDEX('LS | Drawing List'!$K:$AT,,MATCH('Design Fee'!PJ$8,'LS | Drawing List'!$K$1:$AT$1,0)),1)</f>
        <v>0</v>
      </c>
      <c r="PK82" s="238">
        <f>COUNTIFS('LS | Drawing List'!$H:$H,$B82,INDEX('LS | Drawing List'!$K:$AT,,MATCH('Design Fee'!PK$8,'LS | Drawing List'!$K$1:$AT$1,0)),1)</f>
        <v>0</v>
      </c>
      <c r="PL82" s="238">
        <f>COUNTIFS('LS | Drawing List'!$H:$H,$B82,INDEX('LS | Drawing List'!$K:$AT,,MATCH('Design Fee'!PL$8,'LS | Drawing List'!$K$1:$AT$1,0)),1)</f>
        <v>0</v>
      </c>
      <c r="PM82" s="238">
        <f>COUNTIFS('LS | Drawing List'!$H:$H,$B82,INDEX('LS | Drawing List'!$K:$AT,,MATCH('Design Fee'!PM$8,'LS | Drawing List'!$K$1:$AT$1,0)),1)</f>
        <v>0</v>
      </c>
      <c r="PN82" s="238">
        <f>COUNTIFS('LS | Drawing List'!$H:$H,$B82,INDEX('LS | Drawing List'!$K:$AT,,MATCH('Design Fee'!PN$8,'LS | Drawing List'!$K$1:$AT$1,0)),1)</f>
        <v>0</v>
      </c>
      <c r="PO82" s="245"/>
      <c r="PP82" s="238">
        <f>COUNTIFS('LS | Drawing List'!$H:$H,$B82,INDEX('LS | Drawing List'!$K:$AT,,MATCH('Design Fee'!PP$8,'LS | Drawing List'!$K$1:$AT$1,0)),1)</f>
        <v>0</v>
      </c>
      <c r="PQ82" s="238">
        <f>COUNTIFS('LS | Drawing List'!$H:$H,$B82,INDEX('LS | Drawing List'!$K:$AT,,MATCH('Design Fee'!PQ$8,'LS | Drawing List'!$K$1:$AT$1,0)),1)</f>
        <v>0</v>
      </c>
      <c r="PR82" s="238">
        <f>COUNTIFS('LS | Drawing List'!$H:$H,$B82,INDEX('LS | Drawing List'!$K:$AT,,MATCH('Design Fee'!PR$8,'LS | Drawing List'!$K$1:$AT$1,0)),1)</f>
        <v>0</v>
      </c>
      <c r="PS82" s="238">
        <f>COUNTIFS('LS | Drawing List'!$H:$H,$B82,INDEX('LS | Drawing List'!$K:$AT,,MATCH('Design Fee'!PS$8,'LS | Drawing List'!$K$1:$AT$1,0)),1)</f>
        <v>0</v>
      </c>
      <c r="PT82" s="238">
        <f>COUNTIFS('LS | Drawing List'!$H:$H,$B82,INDEX('LS | Drawing List'!$K:$AT,,MATCH('Design Fee'!PT$8,'LS | Drawing List'!$K$1:$AT$1,0)),1)</f>
        <v>0</v>
      </c>
      <c r="PU82" s="325"/>
      <c r="PV82" s="318"/>
    </row>
    <row r="83" spans="2:438" s="319" customFormat="1" ht="11.85" customHeight="1" outlineLevel="2">
      <c r="B83" s="579" t="s">
        <v>100</v>
      </c>
      <c r="C83" s="679" t="s">
        <v>101</v>
      </c>
      <c r="D83" s="306"/>
      <c r="E83" s="302">
        <f t="shared" si="1270"/>
        <v>0.57989458196575872</v>
      </c>
      <c r="F83" s="302">
        <f t="shared" si="1271"/>
        <v>0</v>
      </c>
      <c r="G83" s="303">
        <f t="shared" si="1272"/>
        <v>0.57989458196575872</v>
      </c>
      <c r="H83" s="302">
        <f t="shared" si="1273"/>
        <v>0</v>
      </c>
      <c r="I83" s="302">
        <f t="shared" si="1274"/>
        <v>0.57989458196575872</v>
      </c>
      <c r="J83" s="302">
        <f t="shared" si="1275"/>
        <v>0</v>
      </c>
      <c r="K83" s="302">
        <f t="shared" si="1276"/>
        <v>0</v>
      </c>
      <c r="L83" s="302">
        <f t="shared" si="1277"/>
        <v>0</v>
      </c>
      <c r="M83" s="302">
        <f t="shared" si="1278"/>
        <v>0.57989458196575872</v>
      </c>
      <c r="N83" s="305"/>
      <c r="O83" s="302">
        <f t="shared" si="1279"/>
        <v>0</v>
      </c>
      <c r="P83" s="302">
        <f t="shared" si="1280"/>
        <v>0</v>
      </c>
      <c r="Q83" s="302">
        <f t="shared" si="1281"/>
        <v>0</v>
      </c>
      <c r="R83" s="302">
        <f t="shared" si="1282"/>
        <v>0</v>
      </c>
      <c r="S83" s="302">
        <f t="shared" si="1283"/>
        <v>0</v>
      </c>
      <c r="T83" s="216"/>
      <c r="U83" s="302">
        <f t="shared" si="1284"/>
        <v>0</v>
      </c>
      <c r="V83" s="302">
        <f t="shared" si="1285"/>
        <v>0</v>
      </c>
      <c r="W83" s="302">
        <f t="shared" si="1286"/>
        <v>0</v>
      </c>
      <c r="X83" s="302">
        <f t="shared" si="1287"/>
        <v>0</v>
      </c>
      <c r="Y83" s="302">
        <f t="shared" si="1288"/>
        <v>0</v>
      </c>
      <c r="Z83" s="302">
        <f t="shared" si="1289"/>
        <v>0</v>
      </c>
      <c r="AA83" s="305"/>
      <c r="AB83" s="302">
        <f t="shared" si="1290"/>
        <v>0</v>
      </c>
      <c r="AC83" s="302">
        <f t="shared" si="1291"/>
        <v>0</v>
      </c>
      <c r="AD83" s="302">
        <f t="shared" si="1292"/>
        <v>0</v>
      </c>
      <c r="AE83" s="302">
        <f t="shared" si="1293"/>
        <v>0</v>
      </c>
      <c r="AF83" s="302">
        <f t="shared" si="1294"/>
        <v>0</v>
      </c>
      <c r="AG83" s="325"/>
      <c r="AH83" s="302">
        <f t="shared" si="1295"/>
        <v>0</v>
      </c>
      <c r="AI83" s="302">
        <f t="shared" si="1296"/>
        <v>0</v>
      </c>
      <c r="AJ83" s="302">
        <f t="shared" si="1297"/>
        <v>0</v>
      </c>
      <c r="AK83" s="302">
        <f t="shared" si="1298"/>
        <v>0</v>
      </c>
      <c r="AL83" s="302">
        <f t="shared" si="1299"/>
        <v>0</v>
      </c>
      <c r="AM83" s="302">
        <f t="shared" si="1300"/>
        <v>0</v>
      </c>
      <c r="AN83" s="305"/>
      <c r="AO83" s="302">
        <f t="shared" si="1301"/>
        <v>0</v>
      </c>
      <c r="AP83" s="302">
        <f t="shared" si="1302"/>
        <v>0</v>
      </c>
      <c r="AQ83" s="302">
        <f t="shared" si="1303"/>
        <v>0</v>
      </c>
      <c r="AR83" s="302">
        <f t="shared" si="1304"/>
        <v>0</v>
      </c>
      <c r="AS83" s="302">
        <f t="shared" si="1305"/>
        <v>0</v>
      </c>
      <c r="AT83" s="230"/>
      <c r="AU83" s="675">
        <f t="shared" si="1213"/>
        <v>6.25E-2</v>
      </c>
      <c r="AV83" s="320"/>
      <c r="AW83" s="321">
        <f t="shared" si="1306"/>
        <v>0.52221875000000006</v>
      </c>
      <c r="AX83" s="302">
        <f t="shared" si="1307"/>
        <v>0</v>
      </c>
      <c r="AY83" s="303">
        <f t="shared" si="1308"/>
        <v>0</v>
      </c>
      <c r="AZ83" s="304">
        <f t="shared" si="1309"/>
        <v>0.52221875000000006</v>
      </c>
      <c r="BA83" s="304">
        <f t="shared" si="1310"/>
        <v>0</v>
      </c>
      <c r="BB83" s="322">
        <f t="shared" si="1311"/>
        <v>0</v>
      </c>
      <c r="BC83" s="322">
        <f t="shared" si="1312"/>
        <v>0</v>
      </c>
      <c r="BD83" s="322">
        <f t="shared" si="1313"/>
        <v>0.52221875000000006</v>
      </c>
      <c r="BE83" s="322"/>
      <c r="BF83" s="304">
        <f t="shared" si="1314"/>
        <v>0</v>
      </c>
      <c r="BG83" s="322">
        <f t="shared" si="1315"/>
        <v>0</v>
      </c>
      <c r="BH83" s="322">
        <f t="shared" si="1316"/>
        <v>0</v>
      </c>
      <c r="BI83" s="304">
        <f t="shared" si="1317"/>
        <v>0</v>
      </c>
      <c r="BJ83" s="322">
        <f t="shared" si="1318"/>
        <v>0</v>
      </c>
      <c r="BK83" s="216"/>
      <c r="BL83" s="426">
        <f t="shared" si="1319"/>
        <v>0</v>
      </c>
      <c r="BM83" s="426">
        <f t="shared" si="1320"/>
        <v>1</v>
      </c>
      <c r="BN83" s="331">
        <f t="shared" si="1321"/>
        <v>0</v>
      </c>
      <c r="BO83" s="323"/>
      <c r="BP83" s="436">
        <f>COUNTIF('AR | Drawing List'!$H:$H,$B83)</f>
        <v>36</v>
      </c>
      <c r="BQ83" s="437">
        <f>COUNTIFS('AR | Drawing List'!$H:$H,$B83,INDEX('AR | Drawing List'!$A:$AT,,MATCH('Design Fee'!BQ$8,'AR | Drawing List'!$A$1:$AT$1,0)),1)</f>
        <v>0</v>
      </c>
      <c r="BR83" s="437">
        <f>COUNTIFS('AR | Drawing List'!$H:$H,$B83,INDEX('AR | Drawing List'!$K:$AT,,MATCH('Design Fee'!BR$8,'AR | Drawing List'!$K$1:$AT$1,0)),1)</f>
        <v>36</v>
      </c>
      <c r="BS83" s="437">
        <f>COUNTIFS('AR | Drawing List'!$H:$H,$B83,INDEX('AR | Drawing List'!$K:$AT,,MATCH('Design Fee'!BS$8,'AR | Drawing List'!$K$1:$AT$1,0)),1)</f>
        <v>0</v>
      </c>
      <c r="BT83" s="437">
        <f>COUNTIFS('AR | Drawing List'!$H:$H,$B83,INDEX('AR | Drawing List'!$K:$AT,,MATCH('Design Fee'!BT$8,'AR | Drawing List'!$K$1:$AT$1,0)),1)</f>
        <v>0</v>
      </c>
      <c r="BU83" s="437">
        <f>COUNTIFS('AR | Drawing List'!$H:$H,$B83,INDEX('AR | Drawing List'!$K:$AT,,MATCH('Design Fee'!BU$8,'AR | Drawing List'!$K$1:$AT$1,0)),1)</f>
        <v>0</v>
      </c>
      <c r="BV83" s="437">
        <f>COUNTIFS('AR | Drawing List'!$H:$H,$B83,INDEX('AR | Drawing List'!$K:$AT,,MATCH('Design Fee'!BV$8,'AR | Drawing List'!$K$1:$AT$1,0)),1)</f>
        <v>36</v>
      </c>
      <c r="BW83" s="245"/>
      <c r="BX83" s="437">
        <f>COUNTIFS('AR | Drawing List'!$H:$H,$B83,INDEX('AR | Drawing List'!$K:$AT,,MATCH('Design Fee'!BX$8,'AR | Drawing List'!$K$1:$AT$1,0)),1)</f>
        <v>0</v>
      </c>
      <c r="BY83" s="437">
        <f>COUNTIFS('AR | Drawing List'!$H:$H,$B83,INDEX('AR | Drawing List'!$K:$AT,,MATCH('Design Fee'!BY$8,'AR | Drawing List'!$K$1:$AT$1,0)),1)</f>
        <v>0</v>
      </c>
      <c r="BZ83" s="437">
        <f>COUNTIFS('AR | Drawing List'!$H:$H,$B83,INDEX('AR | Drawing List'!$K:$AT,,MATCH('Design Fee'!BZ$8,'AR | Drawing List'!$K$1:$AT$1,0)),1)</f>
        <v>0</v>
      </c>
      <c r="CA83" s="437">
        <f>COUNTIFS('AR | Drawing List'!$H:$H,$B83,INDEX('AR | Drawing List'!$K:$AT,,MATCH('Design Fee'!CA$8,'AR | Drawing List'!$K$1:$AT$1,0)),1)</f>
        <v>0</v>
      </c>
      <c r="CB83" s="437">
        <f>COUNTIFS('AR | Drawing List'!$H:$H,$B83,INDEX('AR | Drawing List'!$K:$AT,,MATCH('Design Fee'!CB$8,'AR | Drawing List'!$K$1:$AT$1,0)),1)</f>
        <v>0</v>
      </c>
      <c r="CC83" s="307"/>
      <c r="CD83" s="365"/>
      <c r="CE83" s="366">
        <f t="shared" si="1322"/>
        <v>0</v>
      </c>
      <c r="CF83" s="366">
        <f t="shared" si="1323"/>
        <v>0</v>
      </c>
      <c r="CG83" s="372">
        <f t="shared" si="1324"/>
        <v>0</v>
      </c>
      <c r="CH83" s="372">
        <f t="shared" si="1325"/>
        <v>0</v>
      </c>
      <c r="CI83" s="372">
        <f t="shared" si="1326"/>
        <v>0</v>
      </c>
      <c r="CJ83" s="324"/>
      <c r="CK83" s="372">
        <f t="shared" si="1327"/>
        <v>0</v>
      </c>
      <c r="CL83" s="372">
        <f t="shared" si="1328"/>
        <v>0</v>
      </c>
      <c r="CM83" s="372">
        <f t="shared" si="1329"/>
        <v>0</v>
      </c>
      <c r="CN83" s="366">
        <f t="shared" si="1330"/>
        <v>0</v>
      </c>
      <c r="CO83" s="372">
        <f t="shared" si="1331"/>
        <v>0</v>
      </c>
      <c r="CP83" s="230"/>
      <c r="CQ83" s="426">
        <f t="shared" si="1332"/>
        <v>0</v>
      </c>
      <c r="CR83" s="426">
        <f t="shared" si="1333"/>
        <v>0</v>
      </c>
      <c r="CS83" s="426">
        <f>IFERROR(#REF!/CU83,0)</f>
        <v>0</v>
      </c>
      <c r="CT83" s="323"/>
      <c r="CU83" s="436">
        <f>COUNTIF('AR | Drawing List'!$H:$H,$B83)</f>
        <v>36</v>
      </c>
      <c r="CV83" s="437">
        <f>COUNTIFS('AR | Drawing List'!$H:$H,$B83,INDEX('AR | Drawing List'!$A:$AT,,MATCH('Design Fee'!CV$8,'AR | Drawing List'!$A$1:$AT$1,0)),"&gt;="&amp;"1")</f>
        <v>0</v>
      </c>
      <c r="CW83" s="437">
        <f>COUNTIFS('AR | Drawing List'!$H:$H,$B83,INDEX('AR | Drawing List'!$K:$AT,,MATCH('Design Fee'!CW$8,'AR | Drawing List'!$K$1:$AT$1,0)),1)</f>
        <v>0</v>
      </c>
      <c r="CX83" s="437">
        <f>COUNTIFS('AR | Drawing List'!$H:$H,$B83,INDEX('AR | Drawing List'!$K:$AT,,MATCH('Design Fee'!CX$8,'AR | Drawing List'!$K$1:$AT$1,0)),1)</f>
        <v>0</v>
      </c>
      <c r="CY83" s="437">
        <f>COUNTIFS('AR | Drawing List'!$H:$H,$B83,INDEX('AR | Drawing List'!$K:$AT,,MATCH('Design Fee'!CY$8,'AR | Drawing List'!$K$1:$AT$1,0)),1)</f>
        <v>0</v>
      </c>
      <c r="CZ83" s="437">
        <f>COUNTIFS('AR | Drawing List'!$H:$H,$B83,INDEX('AR | Drawing List'!$K:$AT,,MATCH('Design Fee'!CZ$8,'AR | Drawing List'!$K$1:$AT$1,0)),1)</f>
        <v>0</v>
      </c>
      <c r="DA83" s="437">
        <f>COUNTIFS('AR | Drawing List'!$H:$H,$B83,INDEX('AR | Drawing List'!$K:$AT,,MATCH('Design Fee'!DA$8,'AR | Drawing List'!$K$1:$AT$1,0)),1)</f>
        <v>0</v>
      </c>
      <c r="DB83" s="245"/>
      <c r="DC83" s="437">
        <f>COUNTIFS('AR | Drawing List'!$H:$H,$B83,INDEX('AR | Drawing List'!$K:$AT,,MATCH('Design Fee'!DC$8,'AR | Drawing List'!$K$1:$AT$1,0)),1)</f>
        <v>0</v>
      </c>
      <c r="DD83" s="437">
        <f>COUNTIFS('AR | Drawing List'!$H:$H,$B83,INDEX('AR | Drawing List'!$K:$AT,,MATCH('Design Fee'!DD$8,'AR | Drawing List'!$K$1:$AT$1,0)),1)</f>
        <v>0</v>
      </c>
      <c r="DE83" s="437">
        <f>COUNTIFS('AR | Drawing List'!$H:$H,$B83,INDEX('AR | Drawing List'!$K:$AT,,MATCH('Design Fee'!DE$8,'AR | Drawing List'!$K$1:$AT$1,0)),1)</f>
        <v>0</v>
      </c>
      <c r="DF83" s="437">
        <f>COUNTIFS('AR | Drawing List'!$H:$H,$B83,INDEX('AR | Drawing List'!$K:$AT,,MATCH('Design Fee'!DF$8,'AR | Drawing List'!$K$1:$AT$1,0)),1)</f>
        <v>0</v>
      </c>
      <c r="DG83" s="437">
        <f>COUNTIFS('AR | Drawing List'!$H:$H,$B83,INDEX('AR | Drawing List'!$K:$AT,,MATCH('Design Fee'!DG$8,'AR | Drawing List'!$K$1:$AT$1,0)),1)</f>
        <v>0</v>
      </c>
      <c r="DH83" s="325"/>
      <c r="DI83" s="365"/>
      <c r="DJ83" s="366">
        <f t="shared" si="1334"/>
        <v>0</v>
      </c>
      <c r="DK83" s="366">
        <f t="shared" si="1335"/>
        <v>0</v>
      </c>
      <c r="DL83" s="372">
        <f t="shared" si="1336"/>
        <v>0</v>
      </c>
      <c r="DM83" s="372">
        <f t="shared" si="1337"/>
        <v>0</v>
      </c>
      <c r="DN83" s="372">
        <f t="shared" si="1338"/>
        <v>0</v>
      </c>
      <c r="DO83" s="324"/>
      <c r="DP83" s="372">
        <f t="shared" si="1339"/>
        <v>0</v>
      </c>
      <c r="DQ83" s="372">
        <f t="shared" si="1340"/>
        <v>0</v>
      </c>
      <c r="DR83" s="372">
        <f t="shared" si="1341"/>
        <v>0</v>
      </c>
      <c r="DS83" s="366">
        <f t="shared" si="1342"/>
        <v>0</v>
      </c>
      <c r="DT83" s="372">
        <f t="shared" si="1343"/>
        <v>0</v>
      </c>
      <c r="DU83" s="230"/>
      <c r="DV83" s="426">
        <f t="shared" si="1344"/>
        <v>0</v>
      </c>
      <c r="DW83" s="426">
        <f t="shared" si="1345"/>
        <v>0</v>
      </c>
      <c r="DX83" s="426">
        <f>IFERROR(#REF!/DZ83,0)</f>
        <v>0</v>
      </c>
      <c r="DY83" s="323"/>
      <c r="DZ83" s="436">
        <f>COUNTIF('AR | Drawing List'!$H:$H,$B83)</f>
        <v>36</v>
      </c>
      <c r="EA83" s="437">
        <f>COUNTIFS('AR | Drawing List'!$H:$H,$B83,INDEX('AR | Drawing List'!$A:$AT,,MATCH('Design Fee'!EA$8,'AR | Drawing List'!$A$1:$AT$1,0)),"&gt;="&amp;"1")</f>
        <v>0</v>
      </c>
      <c r="EB83" s="437">
        <f>COUNTIFS('AR | Drawing List'!$H:$H,$B83,INDEX('AR | Drawing List'!$K:$AT,,MATCH('Design Fee'!EB$8,'AR | Drawing List'!$K$1:$AT$1,0)),1)</f>
        <v>0</v>
      </c>
      <c r="EC83" s="437">
        <f>COUNTIFS('AR | Drawing List'!$H:$H,$B83,INDEX('AR | Drawing List'!$K:$AT,,MATCH('Design Fee'!EC$8,'AR | Drawing List'!$K$1:$AT$1,0)),1)</f>
        <v>0</v>
      </c>
      <c r="ED83" s="437">
        <f>COUNTIFS('AR | Drawing List'!$H:$H,$B83,INDEX('AR | Drawing List'!$K:$AT,,MATCH('Design Fee'!ED$8,'AR | Drawing List'!$K$1:$AT$1,0)),1)</f>
        <v>0</v>
      </c>
      <c r="EE83" s="437">
        <f>COUNTIFS('AR | Drawing List'!$H:$H,$B83,INDEX('AR | Drawing List'!$K:$AT,,MATCH('Design Fee'!EE$8,'AR | Drawing List'!$K$1:$AT$1,0)),1)</f>
        <v>0</v>
      </c>
      <c r="EF83" s="437">
        <f>COUNTIFS('AR | Drawing List'!$H:$H,$B83,INDEX('AR | Drawing List'!$K:$AT,,MATCH('Design Fee'!EF$8,'AR | Drawing List'!$K$1:$AT$1,0)),1)</f>
        <v>0</v>
      </c>
      <c r="EG83" s="245"/>
      <c r="EH83" s="437">
        <f>COUNTIFS('AR | Drawing List'!$H:$H,$B83,INDEX('AR | Drawing List'!$K:$AT,,MATCH('Design Fee'!EH$8,'AR | Drawing List'!$K$1:$AT$1,0)),1)</f>
        <v>0</v>
      </c>
      <c r="EI83" s="437">
        <f>COUNTIFS('AR | Drawing List'!$H:$H,$B83,INDEX('AR | Drawing List'!$K:$AT,,MATCH('Design Fee'!EI$8,'AR | Drawing List'!$K$1:$AT$1,0)),1)</f>
        <v>0</v>
      </c>
      <c r="EJ83" s="437">
        <f>COUNTIFS('AR | Drawing List'!$H:$H,$B83,INDEX('AR | Drawing List'!$K:$AT,,MATCH('Design Fee'!EJ$8,'AR | Drawing List'!$K$1:$AT$1,0)),1)</f>
        <v>0</v>
      </c>
      <c r="EK83" s="437">
        <f>COUNTIFS('AR | Drawing List'!$H:$H,$B83,INDEX('AR | Drawing List'!$K:$AT,,MATCH('Design Fee'!EK$8,'AR | Drawing List'!$K$1:$AT$1,0)),1)</f>
        <v>0</v>
      </c>
      <c r="EL83" s="437">
        <f>COUNTIFS('AR | Drawing List'!$H:$H,$B83,INDEX('AR | Drawing List'!$K:$AT,,MATCH('Design Fee'!EL$8,'AR | Drawing List'!$K$1:$AT$1,0)),1)</f>
        <v>0</v>
      </c>
      <c r="EM83" s="325"/>
      <c r="EN83" s="325"/>
      <c r="EO83" s="326">
        <v>0</v>
      </c>
      <c r="EP83" s="320"/>
      <c r="EQ83" s="321"/>
      <c r="ER83" s="302">
        <f t="shared" si="1346"/>
        <v>0</v>
      </c>
      <c r="ES83" s="303">
        <f t="shared" si="1347"/>
        <v>0</v>
      </c>
      <c r="ET83" s="304">
        <f t="shared" si="1348"/>
        <v>0</v>
      </c>
      <c r="EU83" s="304">
        <f t="shared" si="1349"/>
        <v>0</v>
      </c>
      <c r="EV83" s="322">
        <f t="shared" si="1350"/>
        <v>0</v>
      </c>
      <c r="EW83" s="322">
        <f t="shared" si="1351"/>
        <v>0</v>
      </c>
      <c r="EX83" s="322">
        <f t="shared" si="1352"/>
        <v>0</v>
      </c>
      <c r="EY83" s="322"/>
      <c r="EZ83" s="322">
        <f t="shared" si="1353"/>
        <v>0</v>
      </c>
      <c r="FA83" s="322">
        <f t="shared" si="1354"/>
        <v>0</v>
      </c>
      <c r="FB83" s="322">
        <f t="shared" si="1355"/>
        <v>0</v>
      </c>
      <c r="FC83" s="304">
        <f t="shared" si="1356"/>
        <v>0</v>
      </c>
      <c r="FD83" s="322">
        <f t="shared" si="1357"/>
        <v>0</v>
      </c>
      <c r="FE83" s="216"/>
      <c r="FF83" s="426">
        <f t="shared" si="1358"/>
        <v>0</v>
      </c>
      <c r="FG83" s="426">
        <f t="shared" si="1359"/>
        <v>0</v>
      </c>
      <c r="FH83" s="426">
        <f>IFERROR(#REF!/FJ83,0)</f>
        <v>0</v>
      </c>
      <c r="FI83" s="432"/>
      <c r="FJ83" s="363">
        <f>COUNTIF('ST | Drawing List'!$H:$H,$B83)</f>
        <v>0</v>
      </c>
      <c r="FK83" s="238">
        <f>COUNTIFS('ST | Drawing List'!$H:$H,$B83,INDEX('ST | Drawing List'!$A:$AT,,MATCH('[13]Design Fee'!FK$8,'ST | Drawing List'!$A$1:$AT$1,0)),1)</f>
        <v>0</v>
      </c>
      <c r="FL83" s="238">
        <f>COUNTIFS('ST | Drawing List'!$H:$H,$B83,INDEX('ST | Drawing List'!$K:$AT,,MATCH('[13]Design Fee'!FL$8,'ST | Drawing List'!$K$1:$AT$1,0)),1)</f>
        <v>0</v>
      </c>
      <c r="FM83" s="238">
        <f>COUNTIFS('ST | Drawing List'!$H:$H,$B83,INDEX('ST | Drawing List'!$K:$AT,,MATCH('[13]Design Fee'!FM$8,'ST | Drawing List'!$K$1:$AT$1,0)),1)</f>
        <v>0</v>
      </c>
      <c r="FN83" s="238">
        <f>COUNTIFS('ST | Drawing List'!$H:$H,$B83,INDEX('ST | Drawing List'!$K:$AT,,MATCH('[13]Design Fee'!FN$8,'ST | Drawing List'!$K$1:$AT$1,0)),1)</f>
        <v>0</v>
      </c>
      <c r="FO83" s="238">
        <f>COUNTIFS('ST | Drawing List'!$H:$H,$B83,INDEX('ST | Drawing List'!$K:$AT,,MATCH('[13]Design Fee'!FO$8,'ST | Drawing List'!$K$1:$AT$1,0)),1)</f>
        <v>0</v>
      </c>
      <c r="FP83" s="238">
        <f>COUNTIFS('ST | Drawing List'!$H:$H,$B83,INDEX('ST | Drawing List'!$K:$AT,,MATCH('[13]Design Fee'!FP$8,'ST | Drawing List'!$K$1:$AT$1,0)),1)</f>
        <v>0</v>
      </c>
      <c r="FQ83" s="245"/>
      <c r="FR83" s="238">
        <f>COUNTIFS('ST | Drawing List'!$H:$H,$B83,INDEX('ST | Drawing List'!$K:$AT,,MATCH('[13]Design Fee'!FR$8,'ST | Drawing List'!$K$1:$AT$1,0)),1)</f>
        <v>0</v>
      </c>
      <c r="FS83" s="238">
        <f>COUNTIFS('ST | Drawing List'!$H:$H,$B83,INDEX('ST | Drawing List'!$K:$AT,,MATCH('[13]Design Fee'!FS$8,'ST | Drawing List'!$K$1:$AT$1,0)),1)</f>
        <v>0</v>
      </c>
      <c r="FT83" s="238">
        <f>COUNTIFS('ST | Drawing List'!$H:$H,$B83,INDEX('ST | Drawing List'!$K:$AT,,MATCH('[13]Design Fee'!FT$8,'ST | Drawing List'!$K$1:$AT$1,0)),1)</f>
        <v>0</v>
      </c>
      <c r="FU83" s="238">
        <f>COUNTIFS('ST | Drawing List'!$H:$H,$B83,INDEX('ST | Drawing List'!$K:$AT,,MATCH('[13]Design Fee'!FU$8,'ST | Drawing List'!$K$1:$AT$1,0)),1)</f>
        <v>0</v>
      </c>
      <c r="FV83" s="238">
        <f>COUNTIFS('ST | Drawing List'!$H:$H,$B83,INDEX('ST | Drawing List'!$K:$AT,,MATCH('[13]Design Fee'!FV$8,'ST | Drawing List'!$K$1:$AT$1,0)),1)</f>
        <v>0</v>
      </c>
      <c r="FW83" s="307"/>
      <c r="FX83" s="365"/>
      <c r="FY83" s="366">
        <f t="shared" si="1360"/>
        <v>0</v>
      </c>
      <c r="FZ83" s="366">
        <f t="shared" si="1361"/>
        <v>0</v>
      </c>
      <c r="GA83" s="372">
        <f t="shared" si="1362"/>
        <v>0</v>
      </c>
      <c r="GB83" s="372">
        <f t="shared" si="1363"/>
        <v>0</v>
      </c>
      <c r="GC83" s="372">
        <f t="shared" si="1364"/>
        <v>0</v>
      </c>
      <c r="GD83" s="324"/>
      <c r="GE83" s="372">
        <f t="shared" si="1365"/>
        <v>0</v>
      </c>
      <c r="GF83" s="372">
        <f t="shared" si="1366"/>
        <v>0</v>
      </c>
      <c r="GG83" s="372">
        <f t="shared" si="1367"/>
        <v>0</v>
      </c>
      <c r="GH83" s="366">
        <f t="shared" si="1368"/>
        <v>0</v>
      </c>
      <c r="GI83" s="372">
        <f t="shared" si="1369"/>
        <v>0</v>
      </c>
      <c r="GJ83" s="230"/>
      <c r="GK83" s="374">
        <f t="shared" si="1370"/>
        <v>0</v>
      </c>
      <c r="GL83" s="374">
        <f t="shared" si="1371"/>
        <v>0</v>
      </c>
      <c r="GM83" s="374">
        <f>IFERROR(#REF!/GO83,0)</f>
        <v>0</v>
      </c>
      <c r="GN83" s="323"/>
      <c r="GO83" s="363">
        <f>COUNTIF('ST | Drawing List'!$H:$H,$B83)</f>
        <v>0</v>
      </c>
      <c r="GP83" s="238">
        <f>COUNTIFS('ST | Drawing List'!$H:$H,$B83,INDEX('ST | Drawing List'!$A:$AT,,MATCH('[13]Design Fee'!GP$8,'ST | Drawing List'!$A$1:$AT$1,0)),1)</f>
        <v>0</v>
      </c>
      <c r="GQ83" s="238">
        <f>COUNTIFS('ST | Drawing List'!$H:$H,$B83,INDEX('ST | Drawing List'!$K:$AT,,MATCH('[13]Design Fee'!GQ$8,'ST | Drawing List'!$K$1:$AT$1,0)),1)</f>
        <v>0</v>
      </c>
      <c r="GR83" s="238">
        <f>COUNTIFS('ST | Drawing List'!$H:$H,$B83,INDEX('ST | Drawing List'!$K:$AT,,MATCH('[13]Design Fee'!GR$8,'ST | Drawing List'!$K$1:$AT$1,0)),1)</f>
        <v>0</v>
      </c>
      <c r="GS83" s="238">
        <f>COUNTIFS('ST | Drawing List'!$H:$H,$B83,INDEX('ST | Drawing List'!$K:$AT,,MATCH('[13]Design Fee'!GS$8,'ST | Drawing List'!$K$1:$AT$1,0)),1)</f>
        <v>0</v>
      </c>
      <c r="GT83" s="238">
        <f>COUNTIFS('ST | Drawing List'!$H:$H,$B83,INDEX('ST | Drawing List'!$K:$AT,,MATCH('[13]Design Fee'!GT$8,'ST | Drawing List'!$K$1:$AT$1,0)),1)</f>
        <v>0</v>
      </c>
      <c r="GU83" s="238">
        <f>COUNTIFS('ST | Drawing List'!$H:$H,$B83,INDEX('ST | Drawing List'!$K:$AT,,MATCH('[13]Design Fee'!GU$8,'ST | Drawing List'!$K$1:$AT$1,0)),1)</f>
        <v>0</v>
      </c>
      <c r="GV83" s="245"/>
      <c r="GW83" s="238">
        <f>COUNTIFS('ST | Drawing List'!$H:$H,$B83,INDEX('ST | Drawing List'!$K:$AT,,MATCH('[13]Design Fee'!GW$8,'ST | Drawing List'!$K$1:$AT$1,0)),1)</f>
        <v>0</v>
      </c>
      <c r="GX83" s="238">
        <f>COUNTIFS('ST | Drawing List'!$H:$H,$B83,INDEX('ST | Drawing List'!$K:$AT,,MATCH('[13]Design Fee'!GX$8,'ST | Drawing List'!$K$1:$AT$1,0)),1)</f>
        <v>0</v>
      </c>
      <c r="GY83" s="238">
        <f>COUNTIFS('ST | Drawing List'!$H:$H,$B83,INDEX('ST | Drawing List'!$K:$AT,,MATCH('[13]Design Fee'!GY$8,'ST | Drawing List'!$K$1:$AT$1,0)),1)</f>
        <v>0</v>
      </c>
      <c r="GZ83" s="238">
        <f>COUNTIFS('ST | Drawing List'!$H:$H,$B83,INDEX('ST | Drawing List'!$K:$AT,,MATCH('[13]Design Fee'!GZ$8,'ST | Drawing List'!$K$1:$AT$1,0)),1)</f>
        <v>0</v>
      </c>
      <c r="HA83" s="238">
        <f>COUNTIFS('ST | Drawing List'!$H:$H,$B83,INDEX('ST | Drawing List'!$K:$AT,,MATCH('[13]Design Fee'!HA$8,'ST | Drawing List'!$K$1:$AT$1,0)),1)</f>
        <v>0</v>
      </c>
      <c r="HB83" s="325"/>
      <c r="HC83" s="365"/>
      <c r="HD83" s="366">
        <f t="shared" si="1372"/>
        <v>0</v>
      </c>
      <c r="HE83" s="366">
        <f t="shared" si="1373"/>
        <v>0</v>
      </c>
      <c r="HF83" s="372">
        <f t="shared" si="1374"/>
        <v>0</v>
      </c>
      <c r="HG83" s="372">
        <f t="shared" si="1375"/>
        <v>0</v>
      </c>
      <c r="HH83" s="372">
        <f t="shared" si="1376"/>
        <v>0</v>
      </c>
      <c r="HI83" s="324"/>
      <c r="HJ83" s="372">
        <f t="shared" si="1377"/>
        <v>0</v>
      </c>
      <c r="HK83" s="372">
        <f t="shared" si="1378"/>
        <v>0</v>
      </c>
      <c r="HL83" s="372">
        <f t="shared" si="1379"/>
        <v>0</v>
      </c>
      <c r="HM83" s="366">
        <f t="shared" si="1380"/>
        <v>0</v>
      </c>
      <c r="HN83" s="372">
        <f t="shared" si="1381"/>
        <v>0</v>
      </c>
      <c r="HO83" s="230"/>
      <c r="HP83" s="374">
        <f t="shared" si="1382"/>
        <v>0</v>
      </c>
      <c r="HQ83" s="374">
        <f t="shared" si="1383"/>
        <v>0</v>
      </c>
      <c r="HR83" s="374">
        <f>IFERROR(#REF!/HT83,0)</f>
        <v>0</v>
      </c>
      <c r="HS83" s="323"/>
      <c r="HT83" s="363">
        <f>COUNTIF('ST | Drawing List'!$H:$H,$B83)</f>
        <v>0</v>
      </c>
      <c r="HU83" s="238">
        <f>COUNTIFS('ST | Drawing List'!$H:$H,$B83,INDEX('ST | Drawing List'!$A:$AT,,MATCH('[13]Design Fee'!HU$8,'ST | Drawing List'!$A$1:$AT$1,0)),1)</f>
        <v>0</v>
      </c>
      <c r="HV83" s="238">
        <f>COUNTIFS('ST | Drawing List'!$H:$H,$B83,INDEX('ST | Drawing List'!$K:$AT,,MATCH('[13]Design Fee'!HV$8,'ST | Drawing List'!$K$1:$AT$1,0)),1)</f>
        <v>0</v>
      </c>
      <c r="HW83" s="238">
        <f>COUNTIFS('ST | Drawing List'!$H:$H,$B83,INDEX('ST | Drawing List'!$K:$AT,,MATCH('[13]Design Fee'!HW$8,'ST | Drawing List'!$K$1:$AT$1,0)),1)</f>
        <v>0</v>
      </c>
      <c r="HX83" s="238">
        <f>COUNTIFS('ST | Drawing List'!$H:$H,$B83,INDEX('ST | Drawing List'!$K:$AT,,MATCH('[13]Design Fee'!HX$8,'ST | Drawing List'!$K$1:$AT$1,0)),1)</f>
        <v>0</v>
      </c>
      <c r="HY83" s="238">
        <f>COUNTIFS('ST | Drawing List'!$H:$H,$B83,INDEX('ST | Drawing List'!$K:$AT,,MATCH('[13]Design Fee'!HY$8,'ST | Drawing List'!$K$1:$AT$1,0)),1)</f>
        <v>0</v>
      </c>
      <c r="HZ83" s="238">
        <f>COUNTIFS('ST | Drawing List'!$H:$H,$B83,INDEX('ST | Drawing List'!$K:$AT,,MATCH('[13]Design Fee'!HZ$8,'ST | Drawing List'!$K$1:$AT$1,0)),1)</f>
        <v>0</v>
      </c>
      <c r="IA83" s="245"/>
      <c r="IB83" s="238">
        <f>COUNTIFS('ST | Drawing List'!$H:$H,$B83,INDEX('ST | Drawing List'!$K:$AT,,MATCH('[13]Design Fee'!IB$8,'ST | Drawing List'!$K$1:$AT$1,0)),1)</f>
        <v>0</v>
      </c>
      <c r="IC83" s="238">
        <f>COUNTIFS('ST | Drawing List'!$H:$H,$B83,INDEX('ST | Drawing List'!$K:$AT,,MATCH('[13]Design Fee'!IC$8,'ST | Drawing List'!$K$1:$AT$1,0)),1)</f>
        <v>0</v>
      </c>
      <c r="ID83" s="238">
        <f>COUNTIFS('ST | Drawing List'!$H:$H,$B83,INDEX('ST | Drawing List'!$K:$AT,,MATCH('[13]Design Fee'!ID$8,'ST | Drawing List'!$K$1:$AT$1,0)),1)</f>
        <v>0</v>
      </c>
      <c r="IE83" s="238">
        <f>COUNTIFS('ST | Drawing List'!$H:$H,$B83,INDEX('ST | Drawing List'!$K:$AT,,MATCH('[13]Design Fee'!IE$8,'ST | Drawing List'!$K$1:$AT$1,0)),1)</f>
        <v>0</v>
      </c>
      <c r="IF83" s="238">
        <f>COUNTIFS('ST | Drawing List'!$H:$H,$B83,INDEX('ST | Drawing List'!$K:$AT,,MATCH('[13]Design Fee'!IF$8,'ST | Drawing List'!$K$1:$AT$1,0)),1)</f>
        <v>0</v>
      </c>
      <c r="IG83" s="325"/>
      <c r="IH83" s="325"/>
      <c r="II83" s="675">
        <f t="shared" si="1241"/>
        <v>8.1250000000000003E-2</v>
      </c>
      <c r="IJ83" s="320"/>
      <c r="IK83" s="302">
        <f t="shared" si="1384"/>
        <v>5.7014883215758663E-2</v>
      </c>
      <c r="IL83" s="321">
        <f t="shared" si="1385"/>
        <v>0</v>
      </c>
      <c r="IM83" s="303">
        <f t="shared" si="1386"/>
        <v>0</v>
      </c>
      <c r="IN83" s="304">
        <f t="shared" si="1387"/>
        <v>5.7014883215758663E-2</v>
      </c>
      <c r="IO83" s="304">
        <f t="shared" si="1388"/>
        <v>0</v>
      </c>
      <c r="IP83" s="322">
        <f t="shared" si="1389"/>
        <v>0</v>
      </c>
      <c r="IQ83" s="322">
        <f t="shared" si="1390"/>
        <v>0</v>
      </c>
      <c r="IR83" s="322">
        <f t="shared" si="1391"/>
        <v>5.7014883215758663E-2</v>
      </c>
      <c r="IS83" s="322"/>
      <c r="IT83" s="322">
        <f t="shared" si="1392"/>
        <v>0</v>
      </c>
      <c r="IU83" s="322">
        <f t="shared" si="1393"/>
        <v>0</v>
      </c>
      <c r="IV83" s="322">
        <f t="shared" si="1394"/>
        <v>0</v>
      </c>
      <c r="IW83" s="304">
        <f t="shared" si="1395"/>
        <v>0</v>
      </c>
      <c r="IX83" s="322">
        <f t="shared" si="1396"/>
        <v>0</v>
      </c>
      <c r="IY83" s="230"/>
      <c r="IZ83" s="374">
        <f t="shared" si="1397"/>
        <v>0</v>
      </c>
      <c r="JA83" s="374">
        <f t="shared" si="1398"/>
        <v>1</v>
      </c>
      <c r="JB83" s="367">
        <f t="shared" si="1399"/>
        <v>0</v>
      </c>
      <c r="JC83" s="323"/>
      <c r="JD83" s="363">
        <f>COUNTIF('MEP | Drawing List'!$H:$H,$B83)</f>
        <v>25</v>
      </c>
      <c r="JE83" s="238">
        <f>COUNTIFS('MEP | Drawing List'!$H:$H,$B83,INDEX('MEP | Drawing List'!$A:$AU,,MATCH('[13]Design Fee'!JE$8,'MEP | Drawing List'!$A$1:$AU$1,0)),1)</f>
        <v>0</v>
      </c>
      <c r="JF83" s="238">
        <f>COUNTIFS('MEP | Drawing List'!$H:$H,$B83,INDEX('MEP | Drawing List'!$K:$AU,,MATCH('[13]Design Fee'!JF$8,'MEP | Drawing List'!$K$1:$AU$1,0)),1)</f>
        <v>25</v>
      </c>
      <c r="JG83" s="238">
        <f>COUNTIFS('MEP | Drawing List'!$H:$H,$B83,INDEX('MEP | Drawing List'!$K:$AU,,MATCH('[13]Design Fee'!JG$8,'MEP | Drawing List'!$K$1:$AU$1,0)),1)</f>
        <v>0</v>
      </c>
      <c r="JH83" s="238">
        <f>COUNTIFS('MEP | Drawing List'!$H:$H,$B83,INDEX('MEP | Drawing List'!$K:$AU,,MATCH('[13]Design Fee'!JH$8,'MEP | Drawing List'!$K$1:$AU$1,0)),1)</f>
        <v>0</v>
      </c>
      <c r="JI83" s="238">
        <f>COUNTIFS('MEP | Drawing List'!$H:$H,$B83,INDEX('MEP | Drawing List'!$K:$AU,,MATCH('[13]Design Fee'!JI$8,'MEP | Drawing List'!$K$1:$AU$1,0)),1)</f>
        <v>0</v>
      </c>
      <c r="JJ83" s="238">
        <f>COUNTIFS('MEP | Drawing List'!$H:$H,$B83,INDEX('MEP | Drawing List'!$K:$AU,,MATCH('[13]Design Fee'!JJ$8,'MEP | Drawing List'!$K$1:$AU$1,0)),1)</f>
        <v>25</v>
      </c>
      <c r="JK83" s="245"/>
      <c r="JL83" s="238">
        <f>COUNTIFS('MEP | Drawing List'!$H:$H,$B83,INDEX('MEP | Drawing List'!$K:$AU,,MATCH('[13]Design Fee'!JL$8,'MEP | Drawing List'!$K$1:$AU$1,0)),1)</f>
        <v>0</v>
      </c>
      <c r="JM83" s="238">
        <f>COUNTIFS('MEP | Drawing List'!$H:$H,$B83,INDEX('MEP | Drawing List'!$K:$AU,,MATCH('[13]Design Fee'!JM$8,'MEP | Drawing List'!$K$1:$AU$1,0)),1)</f>
        <v>0</v>
      </c>
      <c r="JN83" s="238">
        <f>COUNTIFS('MEP | Drawing List'!$H:$H,$B83,INDEX('MEP | Drawing List'!$K:$AU,,MATCH('[13]Design Fee'!JN$8,'MEP | Drawing List'!$K$1:$AU$1,0)),1)</f>
        <v>0</v>
      </c>
      <c r="JO83" s="238">
        <f>COUNTIFS('MEP | Drawing List'!$H:$H,$B83,INDEX('MEP | Drawing List'!$K:$AU,,MATCH('[13]Design Fee'!JO$8,'MEP | Drawing List'!$K$1:$AU$1,0)),1)</f>
        <v>0</v>
      </c>
      <c r="JP83" s="238">
        <f>COUNTIFS('MEP | Drawing List'!$H:$H,$B83,INDEX('MEP | Drawing List'!$K:$AU,,MATCH('[13]Design Fee'!JP$8,'MEP | Drawing List'!$K$1:$AU$1,0)),1)</f>
        <v>0</v>
      </c>
      <c r="JQ83" s="307"/>
      <c r="JR83" s="303"/>
      <c r="JS83" s="304">
        <f t="shared" si="1400"/>
        <v>0</v>
      </c>
      <c r="JT83" s="304">
        <f t="shared" si="1401"/>
        <v>0</v>
      </c>
      <c r="JU83" s="322">
        <f t="shared" si="1402"/>
        <v>0</v>
      </c>
      <c r="JV83" s="322">
        <f t="shared" si="1403"/>
        <v>0</v>
      </c>
      <c r="JW83" s="322">
        <f t="shared" si="1404"/>
        <v>0</v>
      </c>
      <c r="JX83" s="322"/>
      <c r="JY83" s="322">
        <f t="shared" si="1405"/>
        <v>0</v>
      </c>
      <c r="JZ83" s="322">
        <f t="shared" si="1406"/>
        <v>0</v>
      </c>
      <c r="KA83" s="322">
        <f t="shared" si="1407"/>
        <v>0</v>
      </c>
      <c r="KB83" s="304">
        <f t="shared" si="1408"/>
        <v>0</v>
      </c>
      <c r="KC83" s="322">
        <f t="shared" si="1409"/>
        <v>0</v>
      </c>
      <c r="KD83" s="230"/>
      <c r="KE83" s="374">
        <f t="shared" si="1410"/>
        <v>0</v>
      </c>
      <c r="KF83" s="374">
        <f t="shared" si="1411"/>
        <v>0</v>
      </c>
      <c r="KG83" s="374">
        <f>IFERROR(#REF!/KI83,0)</f>
        <v>0</v>
      </c>
      <c r="KH83" s="323"/>
      <c r="KI83" s="363">
        <f>COUNTIF('MEP | Drawing List'!$H:$H,$B83)</f>
        <v>25</v>
      </c>
      <c r="KJ83" s="238">
        <f>COUNTIFS('MEP | Drawing List'!$H:$H,$B83,INDEX('MEP | Drawing List'!$A:$AU,,MATCH('[13]Design Fee'!KJ$8,'MEP | Drawing List'!$A$1:$AU$1,0)),1)</f>
        <v>0</v>
      </c>
      <c r="KK83" s="238">
        <f>COUNTIFS('MEP | Drawing List'!$H:$H,$B83,INDEX('MEP | Drawing List'!$K:$AU,,MATCH('[13]Design Fee'!KK$8,'MEP | Drawing List'!$K$1:$AU$1,0)),1)</f>
        <v>0</v>
      </c>
      <c r="KL83" s="238">
        <f>COUNTIFS('MEP | Drawing List'!$H:$H,$B83,INDEX('MEP | Drawing List'!$K:$AU,,MATCH('[13]Design Fee'!KL$8,'MEP | Drawing List'!$K$1:$AU$1,0)),1)</f>
        <v>0</v>
      </c>
      <c r="KM83" s="238">
        <f>COUNTIFS('MEP | Drawing List'!$H:$H,$B83,INDEX('MEP | Drawing List'!$K:$AU,,MATCH('[13]Design Fee'!KM$8,'MEP | Drawing List'!$K$1:$AU$1,0)),1)</f>
        <v>0</v>
      </c>
      <c r="KN83" s="238">
        <f>COUNTIFS('MEP | Drawing List'!$H:$H,$B83,INDEX('MEP | Drawing List'!$K:$AU,,MATCH('[13]Design Fee'!KN$8,'MEP | Drawing List'!$K$1:$AU$1,0)),1)</f>
        <v>0</v>
      </c>
      <c r="KO83" s="238">
        <f>COUNTIFS('MEP | Drawing List'!$H:$H,$B83,INDEX('MEP | Drawing List'!$K:$AU,,MATCH('[13]Design Fee'!KO$8,'MEP | Drawing List'!$K$1:$AU$1,0)),1)</f>
        <v>0</v>
      </c>
      <c r="KP83" s="245"/>
      <c r="KQ83" s="238">
        <f>COUNTIFS('MEP | Drawing List'!$H:$H,$B83,INDEX('MEP | Drawing List'!$K:$AU,,MATCH('[13]Design Fee'!KQ$8,'MEP | Drawing List'!$K$1:$AU$1,0)),1)</f>
        <v>0</v>
      </c>
      <c r="KR83" s="238">
        <f>COUNTIFS('MEP | Drawing List'!$H:$H,$B83,INDEX('MEP | Drawing List'!$K:$AU,,MATCH('[13]Design Fee'!KR$8,'MEP | Drawing List'!$K$1:$AU$1,0)),1)</f>
        <v>0</v>
      </c>
      <c r="KS83" s="238">
        <f>COUNTIFS('MEP | Drawing List'!$H:$H,$B83,INDEX('MEP | Drawing List'!$K:$AU,,MATCH('[13]Design Fee'!KS$8,'MEP | Drawing List'!$K$1:$AU$1,0)),1)</f>
        <v>0</v>
      </c>
      <c r="KT83" s="238">
        <f>COUNTIFS('MEP | Drawing List'!$H:$H,$B83,INDEX('MEP | Drawing List'!$K:$AU,,MATCH('[13]Design Fee'!KT$8,'MEP | Drawing List'!$K$1:$AU$1,0)),1)</f>
        <v>0</v>
      </c>
      <c r="KU83" s="238">
        <f>COUNTIFS('MEP | Drawing List'!$H:$H,$B83,INDEX('MEP | Drawing List'!$K:$AU,,MATCH('[13]Design Fee'!KU$8,'MEP | Drawing List'!$K$1:$AU$1,0)),1)</f>
        <v>0</v>
      </c>
      <c r="KV83" s="325"/>
      <c r="KW83" s="303"/>
      <c r="KX83" s="304">
        <f t="shared" si="1412"/>
        <v>0</v>
      </c>
      <c r="KY83" s="304">
        <f t="shared" si="1413"/>
        <v>0</v>
      </c>
      <c r="KZ83" s="322">
        <f t="shared" si="1414"/>
        <v>0</v>
      </c>
      <c r="LA83" s="322">
        <f t="shared" si="1415"/>
        <v>0</v>
      </c>
      <c r="LB83" s="322">
        <f t="shared" si="1416"/>
        <v>0</v>
      </c>
      <c r="LC83" s="322"/>
      <c r="LD83" s="322">
        <f t="shared" si="1417"/>
        <v>0</v>
      </c>
      <c r="LE83" s="322">
        <f t="shared" si="1418"/>
        <v>0</v>
      </c>
      <c r="LF83" s="322">
        <f t="shared" si="1419"/>
        <v>0</v>
      </c>
      <c r="LG83" s="304">
        <f t="shared" si="1420"/>
        <v>0</v>
      </c>
      <c r="LH83" s="322">
        <f t="shared" si="1421"/>
        <v>0</v>
      </c>
      <c r="LI83" s="230"/>
      <c r="LJ83" s="374">
        <f t="shared" si="1422"/>
        <v>0</v>
      </c>
      <c r="LK83" s="374">
        <f t="shared" si="1423"/>
        <v>0</v>
      </c>
      <c r="LL83" s="374">
        <f>IFERROR(#REF!/LN83,0)</f>
        <v>0</v>
      </c>
      <c r="LM83" s="323"/>
      <c r="LN83" s="363">
        <f>COUNTIF('MEP | Drawing List'!$H:$H,$B83)</f>
        <v>25</v>
      </c>
      <c r="LO83" s="238">
        <f>COUNTIFS('MEP | Drawing List'!$H:$H,$B83,INDEX('MEP | Drawing List'!$A:$AU,,MATCH('[13]Design Fee'!LO$8,'MEP | Drawing List'!$A$1:$AU$1,0)),1)</f>
        <v>0</v>
      </c>
      <c r="LP83" s="238">
        <f>COUNTIFS('MEP | Drawing List'!$H:$H,$B83,INDEX('MEP | Drawing List'!$K:$AU,,MATCH('[13]Design Fee'!LP$8,'MEP | Drawing List'!$K$1:$AU$1,0)),1)</f>
        <v>0</v>
      </c>
      <c r="LQ83" s="238">
        <f>COUNTIFS('MEP | Drawing List'!$H:$H,$B83,INDEX('MEP | Drawing List'!$K:$AU,,MATCH('[13]Design Fee'!LQ$8,'MEP | Drawing List'!$K$1:$AU$1,0)),1)</f>
        <v>0</v>
      </c>
      <c r="LR83" s="238">
        <f>COUNTIFS('MEP | Drawing List'!$H:$H,$B83,INDEX('MEP | Drawing List'!$K:$AU,,MATCH('[13]Design Fee'!LR$8,'MEP | Drawing List'!$K$1:$AU$1,0)),1)</f>
        <v>0</v>
      </c>
      <c r="LS83" s="238">
        <f>COUNTIFS('MEP | Drawing List'!$H:$H,$B83,INDEX('MEP | Drawing List'!$K:$AU,,MATCH('[13]Design Fee'!LS$8,'MEP | Drawing List'!$K$1:$AU$1,0)),1)</f>
        <v>0</v>
      </c>
      <c r="LT83" s="238">
        <f>COUNTIFS('MEP | Drawing List'!$H:$H,$B83,INDEX('MEP | Drawing List'!$K:$AU,,MATCH('[13]Design Fee'!LT$8,'MEP | Drawing List'!$K$1:$AU$1,0)),1)</f>
        <v>0</v>
      </c>
      <c r="LU83" s="245"/>
      <c r="LV83" s="238">
        <f>COUNTIFS('MEP | Drawing List'!$H:$H,$B83,INDEX('MEP | Drawing List'!$K:$AU,,MATCH('[13]Design Fee'!LV$8,'MEP | Drawing List'!$K$1:$AU$1,0)),1)</f>
        <v>0</v>
      </c>
      <c r="LW83" s="238">
        <f>COUNTIFS('MEP | Drawing List'!$H:$H,$B83,INDEX('MEP | Drawing List'!$K:$AU,,MATCH('[13]Design Fee'!LW$8,'MEP | Drawing List'!$K$1:$AU$1,0)),1)</f>
        <v>0</v>
      </c>
      <c r="LX83" s="238">
        <f>COUNTIFS('MEP | Drawing List'!$H:$H,$B83,INDEX('MEP | Drawing List'!$K:$AU,,MATCH('[13]Design Fee'!LX$8,'MEP | Drawing List'!$K$1:$AU$1,0)),1)</f>
        <v>0</v>
      </c>
      <c r="LY83" s="238">
        <f>COUNTIFS('MEP | Drawing List'!$H:$H,$B83,INDEX('MEP | Drawing List'!$K:$AU,,MATCH('[13]Design Fee'!LY$8,'MEP | Drawing List'!$K$1:$AU$1,0)),1)</f>
        <v>0</v>
      </c>
      <c r="LZ83" s="238">
        <f>COUNTIFS('MEP | Drawing List'!$H:$H,$B83,INDEX('MEP | Drawing List'!$K:$AU,,MATCH('[13]Design Fee'!LZ$8,'MEP | Drawing List'!$K$1:$AU$1,0)),1)</f>
        <v>0</v>
      </c>
      <c r="MA83" s="325"/>
      <c r="MB83" s="325"/>
      <c r="MC83" s="279">
        <f t="shared" si="1252"/>
        <v>6.8750000000000006E-2</v>
      </c>
      <c r="MD83" s="320"/>
      <c r="ME83" s="302">
        <f t="shared" si="1424"/>
        <v>6.6094875000000011E-4</v>
      </c>
      <c r="MF83" s="321">
        <f t="shared" si="1425"/>
        <v>0</v>
      </c>
      <c r="MG83" s="303">
        <f t="shared" si="1426"/>
        <v>0</v>
      </c>
      <c r="MH83" s="304">
        <f t="shared" si="1427"/>
        <v>6.6094875000000011E-4</v>
      </c>
      <c r="MI83" s="304">
        <f t="shared" si="1428"/>
        <v>0</v>
      </c>
      <c r="MJ83" s="322">
        <f t="shared" si="1429"/>
        <v>0</v>
      </c>
      <c r="MK83" s="322">
        <f t="shared" si="1430"/>
        <v>0</v>
      </c>
      <c r="ML83" s="322">
        <f t="shared" si="1431"/>
        <v>6.6094875000000011E-4</v>
      </c>
      <c r="MM83" s="322"/>
      <c r="MN83" s="322">
        <f t="shared" si="1432"/>
        <v>0</v>
      </c>
      <c r="MO83" s="322">
        <f t="shared" si="1433"/>
        <v>0</v>
      </c>
      <c r="MP83" s="322">
        <f t="shared" si="1434"/>
        <v>0</v>
      </c>
      <c r="MQ83" s="304">
        <f t="shared" si="1435"/>
        <v>0</v>
      </c>
      <c r="MR83" s="322">
        <f t="shared" si="1436"/>
        <v>0</v>
      </c>
      <c r="MS83" s="230"/>
      <c r="MT83" s="374">
        <f t="shared" si="1437"/>
        <v>0</v>
      </c>
      <c r="MU83" s="374">
        <f t="shared" si="1438"/>
        <v>1</v>
      </c>
      <c r="MV83" s="367">
        <f t="shared" si="1439"/>
        <v>0</v>
      </c>
      <c r="MW83" s="323"/>
      <c r="MX83" s="363">
        <f>COUNTIF('LS | Drawing List'!$H:$H,$B83)</f>
        <v>8</v>
      </c>
      <c r="MY83" s="238">
        <f>COUNTIFS('LS | Drawing List'!$H:$H,$B83,INDEX('LS | Drawing List'!$A:$AT,,MATCH('Design Fee'!MY$8,'LS | Drawing List'!$A$1:$AT$1,0)),1)</f>
        <v>0</v>
      </c>
      <c r="MZ83" s="238">
        <f>COUNTIFS('LS | Drawing List'!$H:$H,$B83,INDEX('LS | Drawing List'!$K:$AT,,MATCH('Design Fee'!MZ$8,'LS | Drawing List'!$K$1:$AT$1,0)),1)</f>
        <v>8</v>
      </c>
      <c r="NA83" s="238">
        <f>COUNTIFS('LS | Drawing List'!$H:$H,$B83,INDEX('LS | Drawing List'!$K:$AT,,MATCH('Design Fee'!NA$8,'LS | Drawing List'!$K$1:$AT$1,0)),1)</f>
        <v>0</v>
      </c>
      <c r="NB83" s="238">
        <f>COUNTIFS('LS | Drawing List'!$H:$H,$B83,INDEX('LS | Drawing List'!$K:$AT,,MATCH('Design Fee'!NB$8,'LS | Drawing List'!$K$1:$AT$1,0)),1)</f>
        <v>0</v>
      </c>
      <c r="NC83" s="238">
        <f>COUNTIFS('LS | Drawing List'!$H:$H,$B83,INDEX('LS | Drawing List'!$K:$AT,,MATCH('Design Fee'!NC$8,'LS | Drawing List'!$K$1:$AT$1,0)),1)</f>
        <v>0</v>
      </c>
      <c r="ND83" s="238">
        <f>COUNTIFS('LS | Drawing List'!$H:$H,$B83,INDEX('LS | Drawing List'!$K:$AT,,MATCH('Design Fee'!ND$8,'LS | Drawing List'!$K$1:$AT$1,0)),1)</f>
        <v>8</v>
      </c>
      <c r="NE83" s="245"/>
      <c r="NF83" s="238">
        <f>COUNTIFS('LS | Drawing List'!$H:$H,$B83,INDEX('LS | Drawing List'!$K:$AT,,MATCH('Design Fee'!NF$8,'LS | Drawing List'!$K$1:$AT$1,0)),1)</f>
        <v>0</v>
      </c>
      <c r="NG83" s="238">
        <f>COUNTIFS('LS | Drawing List'!$H:$H,$B83,INDEX('LS | Drawing List'!$K:$AT,,MATCH('Design Fee'!NG$8,'LS | Drawing List'!$K$1:$AT$1,0)),1)</f>
        <v>0</v>
      </c>
      <c r="NH83" s="238">
        <f>COUNTIFS('LS | Drawing List'!$H:$H,$B83,INDEX('LS | Drawing List'!$K:$AT,,MATCH('Design Fee'!NH$8,'LS | Drawing List'!$K$1:$AT$1,0)),1)</f>
        <v>0</v>
      </c>
      <c r="NI83" s="238">
        <f>COUNTIFS('LS | Drawing List'!$H:$H,$B83,INDEX('LS | Drawing List'!$K:$AT,,MATCH('Design Fee'!NI$8,'LS | Drawing List'!$K$1:$AT$1,0)),1)</f>
        <v>0</v>
      </c>
      <c r="NJ83" s="238">
        <f>COUNTIFS('LS | Drawing List'!$H:$H,$B83,INDEX('LS | Drawing List'!$K:$AT,,MATCH('Design Fee'!NJ$8,'LS | Drawing List'!$K$1:$AT$1,0)),1)</f>
        <v>0</v>
      </c>
      <c r="NK83" s="307"/>
      <c r="NL83" s="303">
        <f t="shared" si="1440"/>
        <v>0</v>
      </c>
      <c r="NM83" s="304">
        <f t="shared" si="1441"/>
        <v>0</v>
      </c>
      <c r="NN83" s="304">
        <f t="shared" si="1442"/>
        <v>0</v>
      </c>
      <c r="NO83" s="322">
        <f t="shared" si="1443"/>
        <v>0</v>
      </c>
      <c r="NP83" s="322">
        <f t="shared" si="1444"/>
        <v>0</v>
      </c>
      <c r="NQ83" s="322">
        <f t="shared" si="1445"/>
        <v>0</v>
      </c>
      <c r="NR83" s="322"/>
      <c r="NS83" s="322">
        <f t="shared" si="1446"/>
        <v>0</v>
      </c>
      <c r="NT83" s="322">
        <f t="shared" si="1447"/>
        <v>0</v>
      </c>
      <c r="NU83" s="322">
        <f t="shared" si="1448"/>
        <v>0</v>
      </c>
      <c r="NV83" s="304">
        <f t="shared" si="1449"/>
        <v>0</v>
      </c>
      <c r="NW83" s="322">
        <f t="shared" si="1450"/>
        <v>0</v>
      </c>
      <c r="NX83" s="230"/>
      <c r="NY83" s="374">
        <f t="shared" si="1451"/>
        <v>0</v>
      </c>
      <c r="NZ83" s="374">
        <f t="shared" si="1452"/>
        <v>0</v>
      </c>
      <c r="OA83" s="374">
        <f>IFERROR(#REF!/OC83,0)</f>
        <v>0</v>
      </c>
      <c r="OB83" s="323"/>
      <c r="OC83" s="363">
        <f>COUNTIF('LS | Drawing List'!$H:$H,$B83)</f>
        <v>8</v>
      </c>
      <c r="OD83" s="238">
        <f>COUNTIFS('LS | Drawing List'!$H:$H,$B83,INDEX('LS | Drawing List'!$A:$AT,,MATCH('Design Fee'!OD$8,'LS | Drawing List'!$A$1:$AT$1,0)),1)</f>
        <v>0</v>
      </c>
      <c r="OE83" s="238">
        <f>COUNTIFS('LS | Drawing List'!$H:$H,$B83,INDEX('LS | Drawing List'!$K:$AT,,MATCH('Design Fee'!OE$8,'LS | Drawing List'!$K$1:$AT$1,0)),1)</f>
        <v>0</v>
      </c>
      <c r="OF83" s="238">
        <f>COUNTIFS('LS | Drawing List'!$H:$H,$B83,INDEX('LS | Drawing List'!$K:$AT,,MATCH('Design Fee'!OF$8,'LS | Drawing List'!$K$1:$AT$1,0)),1)</f>
        <v>0</v>
      </c>
      <c r="OG83" s="238">
        <f>COUNTIFS('LS | Drawing List'!$H:$H,$B83,INDEX('LS | Drawing List'!$K:$AT,,MATCH('Design Fee'!OG$8,'LS | Drawing List'!$K$1:$AT$1,0)),1)</f>
        <v>0</v>
      </c>
      <c r="OH83" s="238">
        <f>COUNTIFS('LS | Drawing List'!$H:$H,$B83,INDEX('LS | Drawing List'!$K:$AT,,MATCH('Design Fee'!OH$8,'LS | Drawing List'!$K$1:$AT$1,0)),1)</f>
        <v>0</v>
      </c>
      <c r="OI83" s="238">
        <f>COUNTIFS('LS | Drawing List'!$H:$H,$B83,INDEX('LS | Drawing List'!$K:$AT,,MATCH('Design Fee'!OI$8,'LS | Drawing List'!$K$1:$AT$1,0)),1)</f>
        <v>0</v>
      </c>
      <c r="OJ83" s="245"/>
      <c r="OK83" s="238">
        <f>COUNTIFS('LS | Drawing List'!$H:$H,$B83,INDEX('LS | Drawing List'!$K:$AT,,MATCH('Design Fee'!OK$8,'LS | Drawing List'!$K$1:$AT$1,0)),1)</f>
        <v>0</v>
      </c>
      <c r="OL83" s="238">
        <f>COUNTIFS('LS | Drawing List'!$H:$H,$B83,INDEX('LS | Drawing List'!$K:$AT,,MATCH('Design Fee'!OL$8,'LS | Drawing List'!$K$1:$AT$1,0)),1)</f>
        <v>0</v>
      </c>
      <c r="OM83" s="238">
        <f>COUNTIFS('LS | Drawing List'!$H:$H,$B83,INDEX('LS | Drawing List'!$K:$AT,,MATCH('Design Fee'!OM$8,'LS | Drawing List'!$K$1:$AT$1,0)),1)</f>
        <v>0</v>
      </c>
      <c r="ON83" s="238">
        <f>COUNTIFS('LS | Drawing List'!$H:$H,$B83,INDEX('LS | Drawing List'!$K:$AT,,MATCH('Design Fee'!ON$8,'LS | Drawing List'!$K$1:$AT$1,0)),1)</f>
        <v>0</v>
      </c>
      <c r="OO83" s="238">
        <f>COUNTIFS('LS | Drawing List'!$H:$H,$B83,INDEX('LS | Drawing List'!$K:$AT,,MATCH('Design Fee'!OO$8,'LS | Drawing List'!$K$1:$AT$1,0)),1)</f>
        <v>0</v>
      </c>
      <c r="OP83" s="325"/>
      <c r="OQ83" s="303">
        <f t="shared" si="1453"/>
        <v>0</v>
      </c>
      <c r="OR83" s="304">
        <f t="shared" si="1454"/>
        <v>0</v>
      </c>
      <c r="OS83" s="304">
        <f t="shared" si="1455"/>
        <v>0</v>
      </c>
      <c r="OT83" s="322">
        <f t="shared" si="1456"/>
        <v>0</v>
      </c>
      <c r="OU83" s="322">
        <f t="shared" si="1457"/>
        <v>0</v>
      </c>
      <c r="OV83" s="322">
        <f t="shared" si="1458"/>
        <v>0</v>
      </c>
      <c r="OW83" s="322"/>
      <c r="OX83" s="322">
        <f t="shared" si="1459"/>
        <v>0</v>
      </c>
      <c r="OY83" s="322">
        <f t="shared" si="1460"/>
        <v>0</v>
      </c>
      <c r="OZ83" s="322">
        <f t="shared" si="1461"/>
        <v>0</v>
      </c>
      <c r="PA83" s="304">
        <f t="shared" si="1462"/>
        <v>0</v>
      </c>
      <c r="PB83" s="322">
        <f t="shared" si="1463"/>
        <v>0</v>
      </c>
      <c r="PC83" s="230"/>
      <c r="PD83" s="374">
        <f t="shared" si="1464"/>
        <v>0</v>
      </c>
      <c r="PE83" s="374">
        <f t="shared" si="1465"/>
        <v>0</v>
      </c>
      <c r="PF83" s="374">
        <f>IFERROR(#REF!/PH83,0)</f>
        <v>0</v>
      </c>
      <c r="PG83" s="323"/>
      <c r="PH83" s="363">
        <f>COUNTIF('LS | Drawing List'!$H:$H,$B83)</f>
        <v>8</v>
      </c>
      <c r="PI83" s="238">
        <f>COUNTIFS('LS | Drawing List'!$H:$H,$B83,INDEX('LS | Drawing List'!$A:$AT,,MATCH('Design Fee'!PI$8,'LS | Drawing List'!$A$1:$AT$1,0)),1)</f>
        <v>0</v>
      </c>
      <c r="PJ83" s="238">
        <f>COUNTIFS('LS | Drawing List'!$H:$H,$B83,INDEX('LS | Drawing List'!$K:$AT,,MATCH('Design Fee'!PJ$8,'LS | Drawing List'!$K$1:$AT$1,0)),1)</f>
        <v>0</v>
      </c>
      <c r="PK83" s="238">
        <f>COUNTIFS('LS | Drawing List'!$H:$H,$B83,INDEX('LS | Drawing List'!$K:$AT,,MATCH('Design Fee'!PK$8,'LS | Drawing List'!$K$1:$AT$1,0)),1)</f>
        <v>0</v>
      </c>
      <c r="PL83" s="238">
        <f>COUNTIFS('LS | Drawing List'!$H:$H,$B83,INDEX('LS | Drawing List'!$K:$AT,,MATCH('Design Fee'!PL$8,'LS | Drawing List'!$K$1:$AT$1,0)),1)</f>
        <v>0</v>
      </c>
      <c r="PM83" s="238">
        <f>COUNTIFS('LS | Drawing List'!$H:$H,$B83,INDEX('LS | Drawing List'!$K:$AT,,MATCH('Design Fee'!PM$8,'LS | Drawing List'!$K$1:$AT$1,0)),1)</f>
        <v>0</v>
      </c>
      <c r="PN83" s="238">
        <f>COUNTIFS('LS | Drawing List'!$H:$H,$B83,INDEX('LS | Drawing List'!$K:$AT,,MATCH('Design Fee'!PN$8,'LS | Drawing List'!$K$1:$AT$1,0)),1)</f>
        <v>0</v>
      </c>
      <c r="PO83" s="245"/>
      <c r="PP83" s="238">
        <f>COUNTIFS('LS | Drawing List'!$H:$H,$B83,INDEX('LS | Drawing List'!$K:$AT,,MATCH('Design Fee'!PP$8,'LS | Drawing List'!$K$1:$AT$1,0)),1)</f>
        <v>0</v>
      </c>
      <c r="PQ83" s="238">
        <f>COUNTIFS('LS | Drawing List'!$H:$H,$B83,INDEX('LS | Drawing List'!$K:$AT,,MATCH('Design Fee'!PQ$8,'LS | Drawing List'!$K$1:$AT$1,0)),1)</f>
        <v>0</v>
      </c>
      <c r="PR83" s="238">
        <f>COUNTIFS('LS | Drawing List'!$H:$H,$B83,INDEX('LS | Drawing List'!$K:$AT,,MATCH('Design Fee'!PR$8,'LS | Drawing List'!$K$1:$AT$1,0)),1)</f>
        <v>0</v>
      </c>
      <c r="PS83" s="238">
        <f>COUNTIFS('LS | Drawing List'!$H:$H,$B83,INDEX('LS | Drawing List'!$K:$AT,,MATCH('Design Fee'!PS$8,'LS | Drawing List'!$K$1:$AT$1,0)),1)</f>
        <v>0</v>
      </c>
      <c r="PT83" s="238">
        <f>COUNTIFS('LS | Drawing List'!$H:$H,$B83,INDEX('LS | Drawing List'!$K:$AT,,MATCH('Design Fee'!PT$8,'LS | Drawing List'!$K$1:$AT$1,0)),1)</f>
        <v>0</v>
      </c>
      <c r="PU83" s="325"/>
      <c r="PV83" s="318"/>
    </row>
    <row r="84" spans="2:438" ht="3" customHeight="1" outlineLevel="1">
      <c r="B84" s="288"/>
      <c r="C84" s="288"/>
      <c r="D84" s="288"/>
      <c r="E84" s="288"/>
      <c r="F84" s="288"/>
      <c r="G84" s="288"/>
      <c r="H84" s="303"/>
      <c r="I84" s="303"/>
      <c r="J84" s="303"/>
      <c r="K84" s="303"/>
      <c r="L84" s="303"/>
      <c r="M84" s="303"/>
      <c r="N84" s="309"/>
      <c r="O84" s="303"/>
      <c r="P84" s="303"/>
      <c r="Q84" s="303"/>
      <c r="R84" s="303"/>
      <c r="S84" s="303"/>
      <c r="T84" s="216"/>
      <c r="U84" s="303"/>
      <c r="V84" s="303"/>
      <c r="W84" s="303"/>
      <c r="X84" s="303"/>
      <c r="Y84" s="303"/>
      <c r="Z84" s="303"/>
      <c r="AA84" s="309"/>
      <c r="AB84" s="303"/>
      <c r="AC84" s="303"/>
      <c r="AD84" s="303"/>
      <c r="AE84" s="303"/>
      <c r="AF84" s="303"/>
      <c r="AG84" s="245"/>
      <c r="AH84" s="303"/>
      <c r="AI84" s="303"/>
      <c r="AJ84" s="303"/>
      <c r="AK84" s="303"/>
      <c r="AL84" s="303"/>
      <c r="AM84" s="303"/>
      <c r="AN84" s="309"/>
      <c r="AO84" s="303"/>
      <c r="AP84" s="303"/>
      <c r="AQ84" s="303"/>
      <c r="AR84" s="303"/>
      <c r="AS84" s="303"/>
      <c r="AT84" s="230"/>
      <c r="AU84" s="279"/>
      <c r="AV84" s="269"/>
      <c r="AW84" s="302"/>
      <c r="AX84" s="302"/>
      <c r="AY84" s="303"/>
      <c r="AZ84" s="303"/>
      <c r="BA84" s="303"/>
      <c r="BB84" s="303"/>
      <c r="BC84" s="303"/>
      <c r="BD84" s="303"/>
      <c r="BE84" s="309"/>
      <c r="BF84" s="304"/>
      <c r="BG84" s="304"/>
      <c r="BH84" s="304"/>
      <c r="BI84" s="304"/>
      <c r="BJ84" s="304"/>
      <c r="BK84" s="216"/>
      <c r="BO84" s="275"/>
      <c r="BQ84" s="245"/>
      <c r="BR84" s="245"/>
      <c r="BS84" s="245"/>
      <c r="BT84" s="245"/>
      <c r="BU84" s="245"/>
      <c r="BV84" s="245"/>
      <c r="BW84" s="245"/>
      <c r="BX84" s="307"/>
      <c r="BY84" s="307"/>
      <c r="BZ84" s="307"/>
      <c r="CA84" s="307"/>
      <c r="CB84" s="307"/>
      <c r="CC84" s="307"/>
      <c r="CD84" s="310"/>
      <c r="CE84" s="310"/>
      <c r="CF84" s="276"/>
      <c r="CG84" s="276"/>
      <c r="CH84" s="276"/>
      <c r="CI84" s="276"/>
      <c r="CJ84" s="277"/>
      <c r="CK84" s="278"/>
      <c r="CL84" s="278"/>
      <c r="CM84" s="278"/>
      <c r="CN84" s="278"/>
      <c r="CO84" s="278"/>
      <c r="CP84" s="230"/>
      <c r="CT84" s="275"/>
      <c r="CV84" s="245"/>
      <c r="CW84" s="245"/>
      <c r="CX84" s="245"/>
      <c r="CY84" s="245"/>
      <c r="CZ84" s="245"/>
      <c r="DA84" s="245"/>
      <c r="DB84" s="245"/>
      <c r="DC84" s="307"/>
      <c r="DD84" s="307"/>
      <c r="DE84" s="307"/>
      <c r="DF84" s="307"/>
      <c r="DG84" s="307"/>
      <c r="DH84" s="245"/>
      <c r="DI84" s="310"/>
      <c r="DJ84" s="310"/>
      <c r="DK84" s="276"/>
      <c r="DL84" s="276"/>
      <c r="DM84" s="276"/>
      <c r="DN84" s="276"/>
      <c r="DO84" s="277"/>
      <c r="DP84" s="278"/>
      <c r="DQ84" s="278"/>
      <c r="DR84" s="278"/>
      <c r="DS84" s="278"/>
      <c r="DT84" s="278"/>
      <c r="DU84" s="230"/>
      <c r="DY84" s="275"/>
      <c r="EA84" s="245"/>
      <c r="EB84" s="245"/>
      <c r="EC84" s="245"/>
      <c r="ED84" s="245"/>
      <c r="EE84" s="245"/>
      <c r="EF84" s="245"/>
      <c r="EG84" s="245"/>
      <c r="EH84" s="307"/>
      <c r="EI84" s="307"/>
      <c r="EJ84" s="307"/>
      <c r="EK84" s="307"/>
      <c r="EL84" s="307"/>
      <c r="EM84" s="245"/>
      <c r="EN84" s="245"/>
      <c r="EO84" s="311"/>
      <c r="EP84" s="269"/>
      <c r="EQ84" s="302"/>
      <c r="ER84" s="302"/>
      <c r="ES84" s="303"/>
      <c r="ET84" s="303"/>
      <c r="EU84" s="303"/>
      <c r="EV84" s="303"/>
      <c r="EW84" s="303"/>
      <c r="EX84" s="303"/>
      <c r="EY84" s="309"/>
      <c r="EZ84" s="304"/>
      <c r="FA84" s="304"/>
      <c r="FB84" s="304"/>
      <c r="FC84" s="304"/>
      <c r="FD84" s="304"/>
      <c r="FE84" s="216"/>
      <c r="FK84" s="245"/>
      <c r="FL84" s="245"/>
      <c r="FM84" s="245"/>
      <c r="FN84" s="245"/>
      <c r="FO84" s="245"/>
      <c r="FP84" s="245"/>
      <c r="FQ84" s="245"/>
      <c r="FR84" s="307"/>
      <c r="FS84" s="307"/>
      <c r="FT84" s="307"/>
      <c r="FU84" s="307"/>
      <c r="FV84" s="307"/>
      <c r="FW84" s="307"/>
      <c r="FX84" s="310"/>
      <c r="FY84" s="310"/>
      <c r="FZ84" s="276"/>
      <c r="GA84" s="276"/>
      <c r="GB84" s="276"/>
      <c r="GC84" s="276"/>
      <c r="GD84" s="277"/>
      <c r="GE84" s="278"/>
      <c r="GF84" s="278"/>
      <c r="GG84" s="278"/>
      <c r="GH84" s="278"/>
      <c r="GI84" s="278"/>
      <c r="GJ84" s="230"/>
      <c r="GK84" s="274"/>
      <c r="GL84" s="274"/>
      <c r="GM84" s="274"/>
      <c r="GN84" s="275"/>
      <c r="GP84" s="245"/>
      <c r="GQ84" s="245"/>
      <c r="GR84" s="245"/>
      <c r="GS84" s="245"/>
      <c r="GT84" s="245"/>
      <c r="GU84" s="245"/>
      <c r="GV84" s="245"/>
      <c r="GW84" s="307"/>
      <c r="GX84" s="307"/>
      <c r="GY84" s="307"/>
      <c r="GZ84" s="307"/>
      <c r="HA84" s="307"/>
      <c r="HB84" s="245"/>
      <c r="HC84" s="310"/>
      <c r="HD84" s="310"/>
      <c r="HE84" s="276"/>
      <c r="HF84" s="276"/>
      <c r="HG84" s="276"/>
      <c r="HH84" s="276"/>
      <c r="HI84" s="277"/>
      <c r="HJ84" s="278"/>
      <c r="HK84" s="278"/>
      <c r="HL84" s="278"/>
      <c r="HM84" s="278"/>
      <c r="HN84" s="278"/>
      <c r="HO84" s="230"/>
      <c r="HP84" s="274"/>
      <c r="HQ84" s="274"/>
      <c r="HR84" s="274"/>
      <c r="HS84" s="275"/>
      <c r="HU84" s="245"/>
      <c r="HV84" s="245"/>
      <c r="HW84" s="245"/>
      <c r="HX84" s="245"/>
      <c r="HY84" s="245"/>
      <c r="HZ84" s="245"/>
      <c r="IA84" s="245"/>
      <c r="IB84" s="307"/>
      <c r="IC84" s="307"/>
      <c r="ID84" s="307"/>
      <c r="IE84" s="307"/>
      <c r="IF84" s="307"/>
      <c r="IG84" s="245"/>
      <c r="IH84" s="245"/>
      <c r="II84" s="311"/>
      <c r="IJ84" s="269"/>
      <c r="IK84" s="302"/>
      <c r="IL84" s="302"/>
      <c r="IM84" s="303"/>
      <c r="IN84" s="303"/>
      <c r="IO84" s="303"/>
      <c r="IP84" s="303"/>
      <c r="IQ84" s="303"/>
      <c r="IR84" s="303"/>
      <c r="IS84" s="309"/>
      <c r="IT84" s="304"/>
      <c r="IU84" s="304"/>
      <c r="IV84" s="304"/>
      <c r="IW84" s="304"/>
      <c r="IX84" s="304"/>
      <c r="IY84" s="230"/>
      <c r="IZ84" s="274"/>
      <c r="JA84" s="274"/>
      <c r="JB84" s="274"/>
      <c r="JC84" s="275"/>
      <c r="JE84" s="245"/>
      <c r="JF84" s="245"/>
      <c r="JG84" s="245"/>
      <c r="JH84" s="245"/>
      <c r="JI84" s="245"/>
      <c r="JJ84" s="245"/>
      <c r="JK84" s="245"/>
      <c r="JL84" s="307"/>
      <c r="JM84" s="307"/>
      <c r="JN84" s="307"/>
      <c r="JO84" s="307"/>
      <c r="JP84" s="307"/>
      <c r="JQ84" s="307"/>
      <c r="JR84" s="303"/>
      <c r="JS84" s="303"/>
      <c r="JT84" s="303"/>
      <c r="JU84" s="303"/>
      <c r="JV84" s="303"/>
      <c r="JW84" s="303"/>
      <c r="JX84" s="309"/>
      <c r="JY84" s="304"/>
      <c r="JZ84" s="304"/>
      <c r="KA84" s="304"/>
      <c r="KB84" s="304"/>
      <c r="KC84" s="304"/>
      <c r="KD84" s="230"/>
      <c r="KE84" s="274"/>
      <c r="KF84" s="274"/>
      <c r="KG84" s="274"/>
      <c r="KH84" s="275"/>
      <c r="KJ84" s="245"/>
      <c r="KK84" s="245"/>
      <c r="KL84" s="245"/>
      <c r="KM84" s="245"/>
      <c r="KN84" s="245"/>
      <c r="KO84" s="245"/>
      <c r="KP84" s="245"/>
      <c r="KQ84" s="307"/>
      <c r="KR84" s="307"/>
      <c r="KS84" s="307"/>
      <c r="KT84" s="307"/>
      <c r="KU84" s="307"/>
      <c r="KV84" s="245"/>
      <c r="KW84" s="303"/>
      <c r="KX84" s="303"/>
      <c r="KY84" s="303"/>
      <c r="KZ84" s="303"/>
      <c r="LA84" s="303"/>
      <c r="LB84" s="303"/>
      <c r="LC84" s="309"/>
      <c r="LD84" s="304"/>
      <c r="LE84" s="304"/>
      <c r="LF84" s="304"/>
      <c r="LG84" s="304"/>
      <c r="LH84" s="304"/>
      <c r="LI84" s="230"/>
      <c r="LJ84" s="274"/>
      <c r="LK84" s="274"/>
      <c r="LL84" s="274"/>
      <c r="LM84" s="275"/>
      <c r="LO84" s="245"/>
      <c r="LP84" s="245"/>
      <c r="LQ84" s="245"/>
      <c r="LR84" s="245"/>
      <c r="LS84" s="245"/>
      <c r="LT84" s="245"/>
      <c r="LU84" s="245"/>
      <c r="LV84" s="307"/>
      <c r="LW84" s="307"/>
      <c r="LX84" s="307"/>
      <c r="LY84" s="307"/>
      <c r="LZ84" s="307"/>
      <c r="MA84" s="245"/>
      <c r="MB84" s="245"/>
      <c r="MC84" s="311"/>
      <c r="MD84" s="269"/>
      <c r="ME84" s="302"/>
      <c r="MF84" s="302"/>
      <c r="MG84" s="303"/>
      <c r="MH84" s="303"/>
      <c r="MI84" s="303"/>
      <c r="MJ84" s="303"/>
      <c r="MK84" s="303"/>
      <c r="ML84" s="303"/>
      <c r="MM84" s="309"/>
      <c r="MN84" s="304"/>
      <c r="MO84" s="304"/>
      <c r="MP84" s="304"/>
      <c r="MQ84" s="304"/>
      <c r="MR84" s="304"/>
      <c r="MS84" s="230"/>
      <c r="MT84" s="274"/>
      <c r="MU84" s="274"/>
      <c r="MV84" s="274"/>
      <c r="MW84" s="275"/>
      <c r="MY84" s="245"/>
      <c r="MZ84" s="245"/>
      <c r="NA84" s="245"/>
      <c r="NB84" s="245"/>
      <c r="NC84" s="245"/>
      <c r="ND84" s="245"/>
      <c r="NE84" s="245"/>
      <c r="NF84" s="307"/>
      <c r="NG84" s="307"/>
      <c r="NH84" s="307"/>
      <c r="NI84" s="307"/>
      <c r="NJ84" s="307"/>
      <c r="NK84" s="307"/>
      <c r="NL84" s="303"/>
      <c r="NM84" s="303"/>
      <c r="NN84" s="303"/>
      <c r="NO84" s="303"/>
      <c r="NP84" s="303"/>
      <c r="NQ84" s="303"/>
      <c r="NR84" s="309"/>
      <c r="NS84" s="304"/>
      <c r="NT84" s="304"/>
      <c r="NU84" s="304"/>
      <c r="NV84" s="304"/>
      <c r="NW84" s="304"/>
      <c r="NX84" s="230"/>
      <c r="NY84" s="274"/>
      <c r="NZ84" s="274"/>
      <c r="OA84" s="274"/>
      <c r="OB84" s="275"/>
      <c r="OD84" s="245"/>
      <c r="OE84" s="245"/>
      <c r="OF84" s="245"/>
      <c r="OG84" s="245"/>
      <c r="OH84" s="245"/>
      <c r="OI84" s="245"/>
      <c r="OJ84" s="245"/>
      <c r="OK84" s="307"/>
      <c r="OL84" s="307"/>
      <c r="OM84" s="307"/>
      <c r="ON84" s="307"/>
      <c r="OO84" s="307"/>
      <c r="OP84" s="245"/>
      <c r="OQ84" s="303"/>
      <c r="OR84" s="303"/>
      <c r="OS84" s="303"/>
      <c r="OT84" s="303"/>
      <c r="OU84" s="303"/>
      <c r="OV84" s="303"/>
      <c r="OW84" s="309"/>
      <c r="OX84" s="304"/>
      <c r="OY84" s="304"/>
      <c r="OZ84" s="304"/>
      <c r="PA84" s="304"/>
      <c r="PB84" s="304"/>
      <c r="PC84" s="230"/>
      <c r="PD84" s="274"/>
      <c r="PE84" s="274"/>
      <c r="PF84" s="274"/>
      <c r="PG84" s="275"/>
      <c r="PI84" s="245"/>
      <c r="PJ84" s="245"/>
      <c r="PK84" s="245"/>
      <c r="PL84" s="245"/>
      <c r="PM84" s="245"/>
      <c r="PN84" s="245"/>
      <c r="PO84" s="245"/>
      <c r="PP84" s="307"/>
      <c r="PQ84" s="307"/>
      <c r="PR84" s="307"/>
      <c r="PS84" s="307"/>
      <c r="PT84" s="307"/>
      <c r="PU84" s="245"/>
      <c r="PV84" s="311"/>
    </row>
    <row r="85" spans="2:438" ht="15.75" outlineLevel="1">
      <c r="B85" s="255" t="s">
        <v>102</v>
      </c>
      <c r="C85" s="256" t="s">
        <v>103</v>
      </c>
      <c r="D85" s="381"/>
      <c r="E85" s="400">
        <f t="shared" ref="E85:F89" si="1466">AW85+EQ85+IK85+ME85</f>
        <v>0.58136089999999996</v>
      </c>
      <c r="F85" s="400">
        <f t="shared" si="1466"/>
        <v>0</v>
      </c>
      <c r="G85" s="400">
        <f t="shared" ref="G85" si="1467">E85-F85</f>
        <v>0.58136089999999996</v>
      </c>
      <c r="H85" s="400">
        <f>AY85+ES85+IM85+MG85</f>
        <v>0</v>
      </c>
      <c r="I85" s="400">
        <f t="shared" ref="I85" si="1468">AZ85+ET85+IN85+MH85</f>
        <v>0.58136089999999996</v>
      </c>
      <c r="J85" s="400">
        <f t="shared" ref="J85" si="1469">BA85+EU85+IO85+MI85</f>
        <v>0.29955949999999998</v>
      </c>
      <c r="K85" s="400">
        <f t="shared" ref="K85" si="1470">BB85+EV85+IP85+MJ85</f>
        <v>3.4900000000000007E-2</v>
      </c>
      <c r="L85" s="400">
        <f t="shared" ref="L85" si="1471">BC85+EW85+IQ85+MK85</f>
        <v>7.4991400000000014E-2</v>
      </c>
      <c r="M85" s="400">
        <f t="shared" ref="M85" si="1472">BD85+EX85+IR85+ML85</f>
        <v>0.17191000000000001</v>
      </c>
      <c r="N85" s="401"/>
      <c r="O85" s="402">
        <f t="shared" ref="O85" si="1473">BF85+EZ85+IT85+MN85</f>
        <v>0</v>
      </c>
      <c r="P85" s="402">
        <f t="shared" ref="P85" si="1474">BG85+FA85+IU85+MO85</f>
        <v>0</v>
      </c>
      <c r="Q85" s="402">
        <f t="shared" ref="Q85" si="1475">BH85+FB85+IV85+MP85</f>
        <v>0</v>
      </c>
      <c r="R85" s="402">
        <f t="shared" ref="R85" si="1476">BI85+FC85+IW85+MQ85</f>
        <v>0</v>
      </c>
      <c r="S85" s="402">
        <f t="shared" ref="S85" si="1477">BJ85+FD85+IX85+MR85</f>
        <v>0</v>
      </c>
      <c r="T85" s="399"/>
      <c r="U85" s="403">
        <f>CD85+FX85+JR85+NL85</f>
        <v>0</v>
      </c>
      <c r="V85" s="402">
        <f t="shared" ref="V85" si="1478">CE85+FY85+JS85+NM85</f>
        <v>0</v>
      </c>
      <c r="W85" s="402">
        <f t="shared" ref="W85" si="1479">CF85+FZ85+JT85+NN85</f>
        <v>0</v>
      </c>
      <c r="X85" s="402">
        <f t="shared" ref="X85" si="1480">CG85+GA85+JU85+NO85</f>
        <v>0</v>
      </c>
      <c r="Y85" s="402">
        <f t="shared" ref="Y85" si="1481">CH85+GB85+JV85+NP85</f>
        <v>0</v>
      </c>
      <c r="Z85" s="402">
        <f t="shared" ref="Z85" si="1482">CI85+GC85+JW85+NQ85</f>
        <v>0</v>
      </c>
      <c r="AA85" s="404"/>
      <c r="AB85" s="403">
        <f>CK85+GE85+JY85+NS85</f>
        <v>0</v>
      </c>
      <c r="AC85" s="403">
        <f t="shared" ref="AC85" si="1483">CL85+GF85+JZ85+NT85</f>
        <v>0</v>
      </c>
      <c r="AD85" s="403">
        <f t="shared" ref="AD85" si="1484">CM85+GG85+KA85+NU85</f>
        <v>0</v>
      </c>
      <c r="AE85" s="403">
        <f t="shared" ref="AE85" si="1485">CN85+GH85+KB85+NV85</f>
        <v>0</v>
      </c>
      <c r="AF85" s="403">
        <f t="shared" ref="AF85" si="1486">CO85+GI85+KC85+NW85</f>
        <v>0</v>
      </c>
      <c r="AG85" s="405"/>
      <c r="AH85" s="403">
        <f>DI85+HC85+KW85+OQ85</f>
        <v>0</v>
      </c>
      <c r="AI85" s="402">
        <f t="shared" ref="AI85" si="1487">DJ85+HD85+KX85+OR85</f>
        <v>0</v>
      </c>
      <c r="AJ85" s="402">
        <f t="shared" ref="AJ85" si="1488">DK85+HE85+KY85+OS85</f>
        <v>0</v>
      </c>
      <c r="AK85" s="402">
        <f t="shared" ref="AK85" si="1489">DL85+HF85+KZ85+OT85</f>
        <v>0</v>
      </c>
      <c r="AL85" s="402">
        <f t="shared" ref="AL85" si="1490">DM85+HG85+LA85+OU85</f>
        <v>0</v>
      </c>
      <c r="AM85" s="402">
        <f t="shared" ref="AM85" si="1491">DN85+HH85+LB85+OV85</f>
        <v>0</v>
      </c>
      <c r="AN85" s="404"/>
      <c r="AO85" s="403">
        <f t="shared" ref="AO85" si="1492">DP85+HJ85+LD85+OX85</f>
        <v>0</v>
      </c>
      <c r="AP85" s="403">
        <f t="shared" ref="AP85" si="1493">DQ85+HK85+LE85+OY85</f>
        <v>0</v>
      </c>
      <c r="AQ85" s="403">
        <f t="shared" ref="AQ85" si="1494">DR85+HL85+LF85+OZ85</f>
        <v>0</v>
      </c>
      <c r="AR85" s="403">
        <f t="shared" ref="AR85" si="1495">DS85+HM85+LG85+PA85</f>
        <v>0</v>
      </c>
      <c r="AS85" s="403">
        <f t="shared" ref="AS85" si="1496">DT85+HN85+LH85+PB85</f>
        <v>0</v>
      </c>
      <c r="AT85" s="230"/>
      <c r="AU85" s="257">
        <f>SUM(AU86:AU89)</f>
        <v>0.5</v>
      </c>
      <c r="AV85" s="257"/>
      <c r="AW85" s="300">
        <f>AU85*($AU$4*'BOQ COST'!$E$18)</f>
        <v>0.34900000000000003</v>
      </c>
      <c r="AX85" s="300">
        <f t="shared" ref="AX85:AX89" si="1497">AY85+BF85+CK85+DP85</f>
        <v>0</v>
      </c>
      <c r="AY85" s="361">
        <f t="shared" ref="AY85:BJ85" si="1498">SUM(AY86:AY89)</f>
        <v>0</v>
      </c>
      <c r="AZ85" s="361">
        <f t="shared" si="1498"/>
        <v>0.34899999999999998</v>
      </c>
      <c r="BA85" s="361">
        <f t="shared" si="1498"/>
        <v>0.2792</v>
      </c>
      <c r="BB85" s="361">
        <f t="shared" si="1498"/>
        <v>3.4900000000000007E-2</v>
      </c>
      <c r="BC85" s="361">
        <f t="shared" si="1498"/>
        <v>3.4900000000000007E-2</v>
      </c>
      <c r="BD85" s="361">
        <f t="shared" si="1498"/>
        <v>0</v>
      </c>
      <c r="BE85" s="301"/>
      <c r="BF85" s="362">
        <f t="shared" si="1498"/>
        <v>0</v>
      </c>
      <c r="BG85" s="362">
        <f t="shared" si="1498"/>
        <v>0</v>
      </c>
      <c r="BH85" s="362">
        <f t="shared" si="1498"/>
        <v>0</v>
      </c>
      <c r="BI85" s="362">
        <f t="shared" si="1498"/>
        <v>0</v>
      </c>
      <c r="BJ85" s="362">
        <f t="shared" si="1498"/>
        <v>0</v>
      </c>
      <c r="BK85" s="216"/>
      <c r="BL85" s="422"/>
      <c r="BM85" s="422"/>
      <c r="BN85" s="422"/>
      <c r="BO85" s="359">
        <f t="shared" ref="BO85:CB85" si="1499">SUM(BO86:BO89)</f>
        <v>0</v>
      </c>
      <c r="BP85" s="435">
        <f t="shared" si="1499"/>
        <v>167</v>
      </c>
      <c r="BQ85" s="435">
        <f t="shared" si="1499"/>
        <v>0</v>
      </c>
      <c r="BR85" s="435">
        <f t="shared" si="1499"/>
        <v>167</v>
      </c>
      <c r="BS85" s="435">
        <f t="shared" si="1499"/>
        <v>158</v>
      </c>
      <c r="BT85" s="435">
        <f t="shared" si="1499"/>
        <v>2</v>
      </c>
      <c r="BU85" s="435">
        <f t="shared" si="1499"/>
        <v>7</v>
      </c>
      <c r="BV85" s="435">
        <f t="shared" si="1499"/>
        <v>0</v>
      </c>
      <c r="BW85" s="263"/>
      <c r="BX85" s="438">
        <f t="shared" si="1499"/>
        <v>0</v>
      </c>
      <c r="BY85" s="438">
        <f t="shared" si="1499"/>
        <v>0</v>
      </c>
      <c r="BZ85" s="438">
        <f t="shared" si="1499"/>
        <v>0</v>
      </c>
      <c r="CA85" s="438">
        <f t="shared" si="1499"/>
        <v>0</v>
      </c>
      <c r="CB85" s="438">
        <f t="shared" si="1499"/>
        <v>0</v>
      </c>
      <c r="CC85" s="265"/>
      <c r="CD85" s="359"/>
      <c r="CE85" s="359">
        <f t="shared" ref="CE85:CO85" si="1500">SUM(CE86:CE89)</f>
        <v>0</v>
      </c>
      <c r="CF85" s="359">
        <f t="shared" si="1500"/>
        <v>0</v>
      </c>
      <c r="CG85" s="359">
        <f t="shared" si="1500"/>
        <v>0</v>
      </c>
      <c r="CH85" s="359">
        <f t="shared" si="1500"/>
        <v>0</v>
      </c>
      <c r="CI85" s="359">
        <f t="shared" si="1500"/>
        <v>0</v>
      </c>
      <c r="CJ85" s="263"/>
      <c r="CK85" s="364">
        <f t="shared" si="1500"/>
        <v>0</v>
      </c>
      <c r="CL85" s="364">
        <f t="shared" si="1500"/>
        <v>0</v>
      </c>
      <c r="CM85" s="364">
        <f t="shared" si="1500"/>
        <v>0</v>
      </c>
      <c r="CN85" s="364">
        <f t="shared" si="1500"/>
        <v>0</v>
      </c>
      <c r="CO85" s="364">
        <f t="shared" si="1500"/>
        <v>0</v>
      </c>
      <c r="CP85" s="230"/>
      <c r="CQ85" s="422"/>
      <c r="CR85" s="422"/>
      <c r="CS85" s="422"/>
      <c r="CT85" s="359">
        <f t="shared" ref="CT85:DG85" si="1501">SUM(CT86:CT89)</f>
        <v>0</v>
      </c>
      <c r="CU85" s="435">
        <f t="shared" si="1501"/>
        <v>167</v>
      </c>
      <c r="CV85" s="435">
        <f t="shared" si="1501"/>
        <v>0</v>
      </c>
      <c r="CW85" s="435">
        <f t="shared" si="1501"/>
        <v>0</v>
      </c>
      <c r="CX85" s="435">
        <f t="shared" si="1501"/>
        <v>0</v>
      </c>
      <c r="CY85" s="435">
        <f t="shared" si="1501"/>
        <v>0</v>
      </c>
      <c r="CZ85" s="435">
        <f t="shared" si="1501"/>
        <v>0</v>
      </c>
      <c r="DA85" s="435">
        <f t="shared" si="1501"/>
        <v>0</v>
      </c>
      <c r="DB85" s="263"/>
      <c r="DC85" s="438">
        <f t="shared" si="1501"/>
        <v>0</v>
      </c>
      <c r="DD85" s="438">
        <f t="shared" si="1501"/>
        <v>0</v>
      </c>
      <c r="DE85" s="438">
        <f t="shared" si="1501"/>
        <v>0</v>
      </c>
      <c r="DF85" s="438">
        <f t="shared" si="1501"/>
        <v>0</v>
      </c>
      <c r="DG85" s="438">
        <f t="shared" si="1501"/>
        <v>0</v>
      </c>
      <c r="DH85" s="266"/>
      <c r="DI85" s="359"/>
      <c r="DJ85" s="359">
        <f t="shared" ref="DJ85:DT85" si="1502">SUM(DJ86:DJ89)</f>
        <v>0</v>
      </c>
      <c r="DK85" s="359">
        <f t="shared" si="1502"/>
        <v>0</v>
      </c>
      <c r="DL85" s="359">
        <f t="shared" si="1502"/>
        <v>0</v>
      </c>
      <c r="DM85" s="359">
        <f t="shared" si="1502"/>
        <v>0</v>
      </c>
      <c r="DN85" s="359">
        <f t="shared" si="1502"/>
        <v>0</v>
      </c>
      <c r="DO85" s="263"/>
      <c r="DP85" s="364">
        <f t="shared" si="1502"/>
        <v>0</v>
      </c>
      <c r="DQ85" s="364">
        <f t="shared" si="1502"/>
        <v>0</v>
      </c>
      <c r="DR85" s="364">
        <f t="shared" si="1502"/>
        <v>0</v>
      </c>
      <c r="DS85" s="364">
        <f t="shared" si="1502"/>
        <v>0</v>
      </c>
      <c r="DT85" s="364">
        <f t="shared" si="1502"/>
        <v>0</v>
      </c>
      <c r="DU85" s="230"/>
      <c r="DV85" s="422"/>
      <c r="DW85" s="422"/>
      <c r="DX85" s="422"/>
      <c r="DY85" s="359">
        <f t="shared" ref="DY85:EL85" si="1503">SUM(DY86:DY89)</f>
        <v>0</v>
      </c>
      <c r="DZ85" s="435">
        <f t="shared" si="1503"/>
        <v>167</v>
      </c>
      <c r="EA85" s="435">
        <f t="shared" si="1503"/>
        <v>0</v>
      </c>
      <c r="EB85" s="435">
        <f t="shared" si="1503"/>
        <v>0</v>
      </c>
      <c r="EC85" s="435">
        <f t="shared" si="1503"/>
        <v>0</v>
      </c>
      <c r="ED85" s="435">
        <f t="shared" si="1503"/>
        <v>0</v>
      </c>
      <c r="EE85" s="435">
        <f t="shared" si="1503"/>
        <v>0</v>
      </c>
      <c r="EF85" s="435">
        <f t="shared" si="1503"/>
        <v>0</v>
      </c>
      <c r="EG85" s="263"/>
      <c r="EH85" s="438">
        <f t="shared" si="1503"/>
        <v>0</v>
      </c>
      <c r="EI85" s="438">
        <f t="shared" si="1503"/>
        <v>0</v>
      </c>
      <c r="EJ85" s="438">
        <f t="shared" si="1503"/>
        <v>0</v>
      </c>
      <c r="EK85" s="438">
        <f t="shared" si="1503"/>
        <v>0</v>
      </c>
      <c r="EL85" s="438">
        <f t="shared" si="1503"/>
        <v>0</v>
      </c>
      <c r="EM85" s="266"/>
      <c r="EN85" s="266"/>
      <c r="EO85" s="257">
        <f>SUM(EO86:EO89)</f>
        <v>0.55000000000000004</v>
      </c>
      <c r="EP85" s="257"/>
      <c r="EQ85" s="300">
        <f>EO85*($EO$4*'BOQ COST'!$F$18)</f>
        <v>2.8709999999999999E-2</v>
      </c>
      <c r="ER85" s="300">
        <f t="shared" ref="ER85:ER89" si="1504">ES85+EZ85+GE85+HJ85</f>
        <v>0</v>
      </c>
      <c r="ES85" s="361">
        <f t="shared" ref="ES85:FD85" si="1505">SUM(ES86:ES89)</f>
        <v>0</v>
      </c>
      <c r="ET85" s="361">
        <f t="shared" si="1505"/>
        <v>2.8709999999999996E-2</v>
      </c>
      <c r="EU85" s="361">
        <f t="shared" si="1505"/>
        <v>0</v>
      </c>
      <c r="EV85" s="361">
        <f t="shared" si="1505"/>
        <v>0</v>
      </c>
      <c r="EW85" s="361">
        <f t="shared" si="1505"/>
        <v>1.5659999999999997E-2</v>
      </c>
      <c r="EX85" s="361">
        <f t="shared" si="1505"/>
        <v>1.3049999999999999E-2</v>
      </c>
      <c r="EY85" s="301"/>
      <c r="EZ85" s="362">
        <f t="shared" si="1505"/>
        <v>0</v>
      </c>
      <c r="FA85" s="362">
        <f t="shared" si="1505"/>
        <v>0</v>
      </c>
      <c r="FB85" s="362">
        <f t="shared" si="1505"/>
        <v>0</v>
      </c>
      <c r="FC85" s="362">
        <f t="shared" si="1505"/>
        <v>0</v>
      </c>
      <c r="FD85" s="362">
        <f t="shared" si="1505"/>
        <v>0</v>
      </c>
      <c r="FE85" s="216"/>
      <c r="FF85" s="422"/>
      <c r="FG85" s="422"/>
      <c r="FH85" s="422"/>
      <c r="FI85" s="422">
        <f t="shared" ref="FI85:FV85" si="1506">SUM(FI86:FI89)</f>
        <v>0</v>
      </c>
      <c r="FJ85" s="359">
        <f t="shared" si="1506"/>
        <v>7</v>
      </c>
      <c r="FK85" s="359">
        <f t="shared" si="1506"/>
        <v>0</v>
      </c>
      <c r="FL85" s="359">
        <f t="shared" si="1506"/>
        <v>7</v>
      </c>
      <c r="FM85" s="359">
        <f t="shared" si="1506"/>
        <v>0</v>
      </c>
      <c r="FN85" s="359">
        <f t="shared" si="1506"/>
        <v>0</v>
      </c>
      <c r="FO85" s="359">
        <f t="shared" si="1506"/>
        <v>4</v>
      </c>
      <c r="FP85" s="359">
        <f t="shared" si="1506"/>
        <v>3</v>
      </c>
      <c r="FQ85" s="263"/>
      <c r="FR85" s="364">
        <f t="shared" si="1506"/>
        <v>0</v>
      </c>
      <c r="FS85" s="364">
        <f t="shared" si="1506"/>
        <v>0</v>
      </c>
      <c r="FT85" s="364">
        <f t="shared" si="1506"/>
        <v>0</v>
      </c>
      <c r="FU85" s="364">
        <f t="shared" si="1506"/>
        <v>0</v>
      </c>
      <c r="FV85" s="364">
        <f t="shared" si="1506"/>
        <v>0</v>
      </c>
      <c r="FW85" s="265"/>
      <c r="FX85" s="359"/>
      <c r="FY85" s="359">
        <f t="shared" ref="FY85:GI85" si="1507">SUM(FY86:FY89)</f>
        <v>0</v>
      </c>
      <c r="FZ85" s="359">
        <f t="shared" si="1507"/>
        <v>0</v>
      </c>
      <c r="GA85" s="359">
        <f t="shared" si="1507"/>
        <v>0</v>
      </c>
      <c r="GB85" s="359">
        <f t="shared" si="1507"/>
        <v>0</v>
      </c>
      <c r="GC85" s="359">
        <f t="shared" si="1507"/>
        <v>0</v>
      </c>
      <c r="GD85" s="263"/>
      <c r="GE85" s="364">
        <f t="shared" si="1507"/>
        <v>0</v>
      </c>
      <c r="GF85" s="364">
        <f t="shared" si="1507"/>
        <v>0</v>
      </c>
      <c r="GG85" s="364">
        <f t="shared" si="1507"/>
        <v>0</v>
      </c>
      <c r="GH85" s="364">
        <f t="shared" si="1507"/>
        <v>0</v>
      </c>
      <c r="GI85" s="364">
        <f t="shared" si="1507"/>
        <v>0</v>
      </c>
      <c r="GJ85" s="230"/>
      <c r="GK85" s="262"/>
      <c r="GL85" s="262"/>
      <c r="GM85" s="262"/>
      <c r="GN85" s="359">
        <f t="shared" ref="GN85:HA85" si="1508">SUM(GN86:GN89)</f>
        <v>0</v>
      </c>
      <c r="GO85" s="359">
        <f t="shared" si="1508"/>
        <v>7</v>
      </c>
      <c r="GP85" s="359">
        <f t="shared" si="1508"/>
        <v>0</v>
      </c>
      <c r="GQ85" s="359">
        <f t="shared" si="1508"/>
        <v>0</v>
      </c>
      <c r="GR85" s="359">
        <f t="shared" si="1508"/>
        <v>0</v>
      </c>
      <c r="GS85" s="359">
        <f t="shared" si="1508"/>
        <v>0</v>
      </c>
      <c r="GT85" s="359">
        <f t="shared" si="1508"/>
        <v>0</v>
      </c>
      <c r="GU85" s="359">
        <f t="shared" si="1508"/>
        <v>0</v>
      </c>
      <c r="GV85" s="263"/>
      <c r="GW85" s="364">
        <f t="shared" si="1508"/>
        <v>0</v>
      </c>
      <c r="GX85" s="364">
        <f t="shared" si="1508"/>
        <v>0</v>
      </c>
      <c r="GY85" s="364">
        <f t="shared" si="1508"/>
        <v>0</v>
      </c>
      <c r="GZ85" s="364">
        <f t="shared" si="1508"/>
        <v>0</v>
      </c>
      <c r="HA85" s="364">
        <f t="shared" si="1508"/>
        <v>0</v>
      </c>
      <c r="HB85" s="266"/>
      <c r="HC85" s="359"/>
      <c r="HD85" s="359">
        <f t="shared" ref="HD85:HN85" si="1509">SUM(HD86:HD89)</f>
        <v>0</v>
      </c>
      <c r="HE85" s="359">
        <f t="shared" si="1509"/>
        <v>0</v>
      </c>
      <c r="HF85" s="359">
        <f t="shared" si="1509"/>
        <v>0</v>
      </c>
      <c r="HG85" s="359">
        <f t="shared" si="1509"/>
        <v>0</v>
      </c>
      <c r="HH85" s="359">
        <f t="shared" si="1509"/>
        <v>0</v>
      </c>
      <c r="HI85" s="263"/>
      <c r="HJ85" s="364">
        <f t="shared" si="1509"/>
        <v>0</v>
      </c>
      <c r="HK85" s="364">
        <f t="shared" si="1509"/>
        <v>0</v>
      </c>
      <c r="HL85" s="364">
        <f t="shared" si="1509"/>
        <v>0</v>
      </c>
      <c r="HM85" s="364">
        <f t="shared" si="1509"/>
        <v>0</v>
      </c>
      <c r="HN85" s="364">
        <f t="shared" si="1509"/>
        <v>0</v>
      </c>
      <c r="HO85" s="230"/>
      <c r="HP85" s="262"/>
      <c r="HQ85" s="262"/>
      <c r="HR85" s="262"/>
      <c r="HS85" s="359">
        <f t="shared" ref="HS85:IF85" si="1510">SUM(HS86:HS89)</f>
        <v>0</v>
      </c>
      <c r="HT85" s="359">
        <f t="shared" si="1510"/>
        <v>7</v>
      </c>
      <c r="HU85" s="359">
        <f t="shared" si="1510"/>
        <v>0</v>
      </c>
      <c r="HV85" s="359">
        <f t="shared" si="1510"/>
        <v>0</v>
      </c>
      <c r="HW85" s="359">
        <f t="shared" si="1510"/>
        <v>0</v>
      </c>
      <c r="HX85" s="359">
        <f t="shared" si="1510"/>
        <v>0</v>
      </c>
      <c r="HY85" s="359">
        <f t="shared" si="1510"/>
        <v>0</v>
      </c>
      <c r="HZ85" s="359">
        <f t="shared" si="1510"/>
        <v>0</v>
      </c>
      <c r="IA85" s="263"/>
      <c r="IB85" s="364">
        <f t="shared" si="1510"/>
        <v>0</v>
      </c>
      <c r="IC85" s="364">
        <f t="shared" si="1510"/>
        <v>0</v>
      </c>
      <c r="ID85" s="364">
        <f t="shared" si="1510"/>
        <v>0</v>
      </c>
      <c r="IE85" s="364">
        <f t="shared" si="1510"/>
        <v>0</v>
      </c>
      <c r="IF85" s="364">
        <f t="shared" si="1510"/>
        <v>0</v>
      </c>
      <c r="IG85" s="266"/>
      <c r="IH85" s="266"/>
      <c r="II85" s="257">
        <f>SUM(II86:II89)</f>
        <v>0.65</v>
      </c>
      <c r="IJ85" s="257"/>
      <c r="IK85" s="358">
        <f>II85*($II$4*'BOQ COST'!$G$18)</f>
        <v>0.15886</v>
      </c>
      <c r="IL85" s="300">
        <f t="shared" ref="IL85:IL89" si="1511">IM85+IT85+JY85+LD85</f>
        <v>0</v>
      </c>
      <c r="IM85" s="361">
        <f t="shared" ref="IM85:IX85" si="1512">SUM(IM86:IM89)</f>
        <v>0</v>
      </c>
      <c r="IN85" s="361">
        <f t="shared" si="1512"/>
        <v>0.15886</v>
      </c>
      <c r="IO85" s="361">
        <f t="shared" si="1512"/>
        <v>0</v>
      </c>
      <c r="IP85" s="361">
        <f t="shared" si="1512"/>
        <v>0</v>
      </c>
      <c r="IQ85" s="361">
        <f t="shared" si="1512"/>
        <v>0</v>
      </c>
      <c r="IR85" s="361">
        <f t="shared" si="1512"/>
        <v>0.15886</v>
      </c>
      <c r="IS85" s="301"/>
      <c r="IT85" s="362">
        <f t="shared" si="1512"/>
        <v>0</v>
      </c>
      <c r="IU85" s="362">
        <f t="shared" si="1512"/>
        <v>0</v>
      </c>
      <c r="IV85" s="362">
        <f t="shared" si="1512"/>
        <v>0</v>
      </c>
      <c r="IW85" s="362">
        <f t="shared" si="1512"/>
        <v>0</v>
      </c>
      <c r="IX85" s="362">
        <f t="shared" si="1512"/>
        <v>0</v>
      </c>
      <c r="IY85" s="230"/>
      <c r="IZ85" s="262"/>
      <c r="JA85" s="262"/>
      <c r="JB85" s="262"/>
      <c r="JC85" s="359">
        <f t="shared" ref="JC85:JP85" si="1513">SUM(JC86:JC89)</f>
        <v>0</v>
      </c>
      <c r="JD85" s="359">
        <f t="shared" si="1513"/>
        <v>22</v>
      </c>
      <c r="JE85" s="359">
        <f t="shared" si="1513"/>
        <v>0</v>
      </c>
      <c r="JF85" s="359">
        <f t="shared" si="1513"/>
        <v>22</v>
      </c>
      <c r="JG85" s="359">
        <f t="shared" si="1513"/>
        <v>0</v>
      </c>
      <c r="JH85" s="359">
        <f t="shared" si="1513"/>
        <v>0</v>
      </c>
      <c r="JI85" s="359">
        <f t="shared" si="1513"/>
        <v>11</v>
      </c>
      <c r="JJ85" s="359">
        <f t="shared" si="1513"/>
        <v>11</v>
      </c>
      <c r="JK85" s="263"/>
      <c r="JL85" s="364">
        <f t="shared" si="1513"/>
        <v>0</v>
      </c>
      <c r="JM85" s="364">
        <f t="shared" si="1513"/>
        <v>0</v>
      </c>
      <c r="JN85" s="364">
        <f t="shared" si="1513"/>
        <v>0</v>
      </c>
      <c r="JO85" s="364">
        <f t="shared" si="1513"/>
        <v>0</v>
      </c>
      <c r="JP85" s="364">
        <f t="shared" si="1513"/>
        <v>0</v>
      </c>
      <c r="JQ85" s="265"/>
      <c r="JR85" s="361"/>
      <c r="JS85" s="361">
        <f t="shared" ref="JS85:KC85" si="1514">SUM(JS86:JS89)</f>
        <v>0</v>
      </c>
      <c r="JT85" s="361">
        <f t="shared" si="1514"/>
        <v>0</v>
      </c>
      <c r="JU85" s="361">
        <f t="shared" si="1514"/>
        <v>0</v>
      </c>
      <c r="JV85" s="361">
        <f t="shared" si="1514"/>
        <v>0</v>
      </c>
      <c r="JW85" s="361">
        <f t="shared" si="1514"/>
        <v>0</v>
      </c>
      <c r="JX85" s="301"/>
      <c r="JY85" s="362">
        <f t="shared" si="1514"/>
        <v>0</v>
      </c>
      <c r="JZ85" s="362">
        <f t="shared" si="1514"/>
        <v>0</v>
      </c>
      <c r="KA85" s="362">
        <f t="shared" si="1514"/>
        <v>0</v>
      </c>
      <c r="KB85" s="362">
        <f t="shared" si="1514"/>
        <v>0</v>
      </c>
      <c r="KC85" s="362">
        <f t="shared" si="1514"/>
        <v>0</v>
      </c>
      <c r="KD85" s="230"/>
      <c r="KE85" s="262"/>
      <c r="KF85" s="262"/>
      <c r="KG85" s="262"/>
      <c r="KH85" s="359">
        <f t="shared" ref="KH85:KU85" si="1515">SUM(KH86:KH89)</f>
        <v>0</v>
      </c>
      <c r="KI85" s="359">
        <f t="shared" si="1515"/>
        <v>22</v>
      </c>
      <c r="KJ85" s="359">
        <f t="shared" si="1515"/>
        <v>0</v>
      </c>
      <c r="KK85" s="359">
        <f t="shared" si="1515"/>
        <v>0</v>
      </c>
      <c r="KL85" s="359">
        <f t="shared" si="1515"/>
        <v>0</v>
      </c>
      <c r="KM85" s="359">
        <f t="shared" si="1515"/>
        <v>0</v>
      </c>
      <c r="KN85" s="359">
        <f t="shared" si="1515"/>
        <v>0</v>
      </c>
      <c r="KO85" s="359">
        <f t="shared" si="1515"/>
        <v>0</v>
      </c>
      <c r="KP85" s="263"/>
      <c r="KQ85" s="364">
        <f t="shared" si="1515"/>
        <v>0</v>
      </c>
      <c r="KR85" s="364">
        <f t="shared" si="1515"/>
        <v>0</v>
      </c>
      <c r="KS85" s="364">
        <f t="shared" si="1515"/>
        <v>0</v>
      </c>
      <c r="KT85" s="364">
        <f t="shared" si="1515"/>
        <v>0</v>
      </c>
      <c r="KU85" s="364">
        <f t="shared" si="1515"/>
        <v>0</v>
      </c>
      <c r="KV85" s="266"/>
      <c r="KW85" s="361"/>
      <c r="KX85" s="361">
        <f t="shared" ref="KX85:LH85" si="1516">SUM(KX86:KX89)</f>
        <v>0</v>
      </c>
      <c r="KY85" s="361">
        <f t="shared" si="1516"/>
        <v>0</v>
      </c>
      <c r="KZ85" s="361">
        <f t="shared" si="1516"/>
        <v>0</v>
      </c>
      <c r="LA85" s="361">
        <f t="shared" si="1516"/>
        <v>0</v>
      </c>
      <c r="LB85" s="361">
        <f t="shared" si="1516"/>
        <v>0</v>
      </c>
      <c r="LC85" s="301"/>
      <c r="LD85" s="362">
        <f t="shared" si="1516"/>
        <v>0</v>
      </c>
      <c r="LE85" s="362">
        <f t="shared" si="1516"/>
        <v>0</v>
      </c>
      <c r="LF85" s="362">
        <f t="shared" si="1516"/>
        <v>0</v>
      </c>
      <c r="LG85" s="362">
        <f t="shared" si="1516"/>
        <v>0</v>
      </c>
      <c r="LH85" s="362">
        <f t="shared" si="1516"/>
        <v>0</v>
      </c>
      <c r="LI85" s="230"/>
      <c r="LJ85" s="262"/>
      <c r="LK85" s="262"/>
      <c r="LL85" s="262"/>
      <c r="LM85" s="359">
        <f t="shared" ref="LM85:LZ85" si="1517">SUM(LM86:LM89)</f>
        <v>0</v>
      </c>
      <c r="LN85" s="359">
        <f t="shared" si="1517"/>
        <v>22</v>
      </c>
      <c r="LO85" s="359">
        <f t="shared" si="1517"/>
        <v>0</v>
      </c>
      <c r="LP85" s="359">
        <f t="shared" si="1517"/>
        <v>0</v>
      </c>
      <c r="LQ85" s="359">
        <f t="shared" si="1517"/>
        <v>0</v>
      </c>
      <c r="LR85" s="359">
        <f t="shared" si="1517"/>
        <v>0</v>
      </c>
      <c r="LS85" s="359">
        <f t="shared" si="1517"/>
        <v>0</v>
      </c>
      <c r="LT85" s="359">
        <f t="shared" si="1517"/>
        <v>0</v>
      </c>
      <c r="LU85" s="263"/>
      <c r="LV85" s="364">
        <f t="shared" si="1517"/>
        <v>0</v>
      </c>
      <c r="LW85" s="364">
        <f t="shared" si="1517"/>
        <v>0</v>
      </c>
      <c r="LX85" s="364">
        <f t="shared" si="1517"/>
        <v>0</v>
      </c>
      <c r="LY85" s="364">
        <f t="shared" si="1517"/>
        <v>0</v>
      </c>
      <c r="LZ85" s="364">
        <f t="shared" si="1517"/>
        <v>0</v>
      </c>
      <c r="MA85" s="266"/>
      <c r="MB85" s="266"/>
      <c r="MC85" s="257">
        <f>SUM(MC86:MC89)</f>
        <v>0.55000000000000004</v>
      </c>
      <c r="MD85" s="257"/>
      <c r="ME85" s="358">
        <f>MC85*($MC$4*'BOQ COST'!$H$18)</f>
        <v>4.4790900000000008E-2</v>
      </c>
      <c r="MF85" s="300">
        <f t="shared" ref="MF85:MF89" si="1518">MG85+MN85+NS85+OX85</f>
        <v>0</v>
      </c>
      <c r="MG85" s="361">
        <f t="shared" ref="MG85:MR85" si="1519">SUM(MG86:MG89)</f>
        <v>0</v>
      </c>
      <c r="MH85" s="361">
        <f t="shared" si="1519"/>
        <v>4.4790900000000008E-2</v>
      </c>
      <c r="MI85" s="361">
        <f t="shared" si="1519"/>
        <v>2.0359500000000003E-2</v>
      </c>
      <c r="MJ85" s="361">
        <f t="shared" si="1519"/>
        <v>0</v>
      </c>
      <c r="MK85" s="361">
        <f t="shared" si="1519"/>
        <v>2.4431400000000002E-2</v>
      </c>
      <c r="ML85" s="361">
        <f t="shared" si="1519"/>
        <v>0</v>
      </c>
      <c r="MM85" s="301"/>
      <c r="MN85" s="362">
        <f t="shared" si="1519"/>
        <v>0</v>
      </c>
      <c r="MO85" s="362">
        <f t="shared" si="1519"/>
        <v>0</v>
      </c>
      <c r="MP85" s="362">
        <f t="shared" si="1519"/>
        <v>0</v>
      </c>
      <c r="MQ85" s="362">
        <f t="shared" si="1519"/>
        <v>0</v>
      </c>
      <c r="MR85" s="362">
        <f t="shared" si="1519"/>
        <v>0</v>
      </c>
      <c r="MS85" s="230"/>
      <c r="MT85" s="262"/>
      <c r="MU85" s="262"/>
      <c r="MV85" s="262"/>
      <c r="MW85" s="359">
        <f t="shared" ref="MW85:NJ85" si="1520">SUM(MW86:MW89)</f>
        <v>0</v>
      </c>
      <c r="MX85" s="359">
        <f t="shared" si="1520"/>
        <v>12</v>
      </c>
      <c r="MY85" s="359">
        <f t="shared" si="1520"/>
        <v>0</v>
      </c>
      <c r="MZ85" s="359">
        <f t="shared" si="1520"/>
        <v>12</v>
      </c>
      <c r="NA85" s="359">
        <f t="shared" si="1520"/>
        <v>9</v>
      </c>
      <c r="NB85" s="359">
        <f t="shared" si="1520"/>
        <v>0</v>
      </c>
      <c r="NC85" s="359">
        <f t="shared" si="1520"/>
        <v>3</v>
      </c>
      <c r="ND85" s="359">
        <f t="shared" si="1520"/>
        <v>0</v>
      </c>
      <c r="NE85" s="263"/>
      <c r="NF85" s="364">
        <f t="shared" si="1520"/>
        <v>0</v>
      </c>
      <c r="NG85" s="364">
        <f t="shared" si="1520"/>
        <v>0</v>
      </c>
      <c r="NH85" s="364">
        <f t="shared" si="1520"/>
        <v>0</v>
      </c>
      <c r="NI85" s="364">
        <f t="shared" si="1520"/>
        <v>0</v>
      </c>
      <c r="NJ85" s="364">
        <f t="shared" si="1520"/>
        <v>0</v>
      </c>
      <c r="NK85" s="265"/>
      <c r="NL85" s="361">
        <f t="shared" ref="NL85:NW85" si="1521">SUM(NL86:NL89)</f>
        <v>0</v>
      </c>
      <c r="NM85" s="361">
        <f t="shared" si="1521"/>
        <v>0</v>
      </c>
      <c r="NN85" s="361">
        <f t="shared" si="1521"/>
        <v>0</v>
      </c>
      <c r="NO85" s="361">
        <f t="shared" si="1521"/>
        <v>0</v>
      </c>
      <c r="NP85" s="361">
        <f t="shared" si="1521"/>
        <v>0</v>
      </c>
      <c r="NQ85" s="361">
        <f t="shared" si="1521"/>
        <v>0</v>
      </c>
      <c r="NR85" s="301"/>
      <c r="NS85" s="362">
        <f t="shared" si="1521"/>
        <v>0</v>
      </c>
      <c r="NT85" s="362">
        <f t="shared" si="1521"/>
        <v>0</v>
      </c>
      <c r="NU85" s="362">
        <f t="shared" si="1521"/>
        <v>0</v>
      </c>
      <c r="NV85" s="362">
        <f t="shared" si="1521"/>
        <v>0</v>
      </c>
      <c r="NW85" s="362">
        <f t="shared" si="1521"/>
        <v>0</v>
      </c>
      <c r="NX85" s="230"/>
      <c r="NY85" s="262"/>
      <c r="NZ85" s="262"/>
      <c r="OA85" s="262"/>
      <c r="OB85" s="359">
        <f t="shared" ref="OB85:OO85" si="1522">SUM(OB86:OB89)</f>
        <v>0</v>
      </c>
      <c r="OC85" s="359">
        <f t="shared" si="1522"/>
        <v>12</v>
      </c>
      <c r="OD85" s="359">
        <f t="shared" si="1522"/>
        <v>0</v>
      </c>
      <c r="OE85" s="359">
        <f t="shared" si="1522"/>
        <v>0</v>
      </c>
      <c r="OF85" s="359">
        <f t="shared" si="1522"/>
        <v>0</v>
      </c>
      <c r="OG85" s="359">
        <f t="shared" si="1522"/>
        <v>0</v>
      </c>
      <c r="OH85" s="359">
        <f t="shared" si="1522"/>
        <v>0</v>
      </c>
      <c r="OI85" s="359">
        <f t="shared" si="1522"/>
        <v>0</v>
      </c>
      <c r="OJ85" s="263"/>
      <c r="OK85" s="364">
        <f t="shared" si="1522"/>
        <v>0</v>
      </c>
      <c r="OL85" s="364">
        <f t="shared" si="1522"/>
        <v>0</v>
      </c>
      <c r="OM85" s="364">
        <f t="shared" si="1522"/>
        <v>0</v>
      </c>
      <c r="ON85" s="364">
        <f t="shared" si="1522"/>
        <v>0</v>
      </c>
      <c r="OO85" s="364">
        <f t="shared" si="1522"/>
        <v>0</v>
      </c>
      <c r="OP85" s="266"/>
      <c r="OQ85" s="361">
        <f t="shared" ref="OQ85:PB85" si="1523">SUM(OQ86:OQ89)</f>
        <v>0</v>
      </c>
      <c r="OR85" s="361">
        <f t="shared" si="1523"/>
        <v>0</v>
      </c>
      <c r="OS85" s="361">
        <f t="shared" si="1523"/>
        <v>0</v>
      </c>
      <c r="OT85" s="361">
        <f t="shared" si="1523"/>
        <v>0</v>
      </c>
      <c r="OU85" s="361">
        <f t="shared" si="1523"/>
        <v>0</v>
      </c>
      <c r="OV85" s="361">
        <f t="shared" si="1523"/>
        <v>0</v>
      </c>
      <c r="OW85" s="301"/>
      <c r="OX85" s="362">
        <f t="shared" si="1523"/>
        <v>0</v>
      </c>
      <c r="OY85" s="362">
        <f t="shared" si="1523"/>
        <v>0</v>
      </c>
      <c r="OZ85" s="362">
        <f t="shared" si="1523"/>
        <v>0</v>
      </c>
      <c r="PA85" s="362">
        <f t="shared" si="1523"/>
        <v>0</v>
      </c>
      <c r="PB85" s="362">
        <f t="shared" si="1523"/>
        <v>0</v>
      </c>
      <c r="PC85" s="230"/>
      <c r="PD85" s="262"/>
      <c r="PE85" s="262"/>
      <c r="PF85" s="262"/>
      <c r="PG85" s="359">
        <f t="shared" ref="PG85:PT85" si="1524">SUM(PG86:PG89)</f>
        <v>0</v>
      </c>
      <c r="PH85" s="359">
        <f t="shared" si="1524"/>
        <v>12</v>
      </c>
      <c r="PI85" s="359">
        <f t="shared" si="1524"/>
        <v>0</v>
      </c>
      <c r="PJ85" s="359">
        <f t="shared" si="1524"/>
        <v>0</v>
      </c>
      <c r="PK85" s="359">
        <f t="shared" si="1524"/>
        <v>0</v>
      </c>
      <c r="PL85" s="359">
        <f t="shared" si="1524"/>
        <v>0</v>
      </c>
      <c r="PM85" s="359">
        <f t="shared" si="1524"/>
        <v>0</v>
      </c>
      <c r="PN85" s="359">
        <f t="shared" si="1524"/>
        <v>0</v>
      </c>
      <c r="PO85" s="263"/>
      <c r="PP85" s="364">
        <f t="shared" si="1524"/>
        <v>0</v>
      </c>
      <c r="PQ85" s="364">
        <f t="shared" si="1524"/>
        <v>0</v>
      </c>
      <c r="PR85" s="364">
        <f t="shared" si="1524"/>
        <v>0</v>
      </c>
      <c r="PS85" s="364">
        <f t="shared" si="1524"/>
        <v>0</v>
      </c>
      <c r="PT85" s="364">
        <f t="shared" si="1524"/>
        <v>0</v>
      </c>
      <c r="PU85" s="266"/>
      <c r="PV85" s="257"/>
    </row>
    <row r="86" spans="2:438" ht="11.85" customHeight="1" outlineLevel="2">
      <c r="B86" s="579" t="s">
        <v>197</v>
      </c>
      <c r="C86" s="332" t="s">
        <v>29</v>
      </c>
      <c r="E86" s="302">
        <f t="shared" si="1466"/>
        <v>0.23151950000000002</v>
      </c>
      <c r="F86" s="302">
        <f t="shared" si="1466"/>
        <v>0</v>
      </c>
      <c r="G86" s="303">
        <f t="shared" ref="G86:G89" si="1525">E86-F86</f>
        <v>0.23151950000000002</v>
      </c>
      <c r="H86" s="302">
        <f t="shared" ref="H86:H89" si="1526">AY86+ES86+IM86+MG86</f>
        <v>0</v>
      </c>
      <c r="I86" s="302">
        <f t="shared" ref="I86:I89" si="1527">AZ86+ET86+IN86+MH86</f>
        <v>0.23151950000000002</v>
      </c>
      <c r="J86" s="302">
        <f t="shared" ref="J86:J89" si="1528">BA86+EU86+IO86+MI86</f>
        <v>0.19485950000000002</v>
      </c>
      <c r="K86" s="302">
        <f t="shared" ref="K86:K89" si="1529">BB86+EV86+IP86+MJ86</f>
        <v>0</v>
      </c>
      <c r="L86" s="302">
        <f t="shared" ref="L86:L89" si="1530">BC86+EW86+IQ86+MK86</f>
        <v>0</v>
      </c>
      <c r="M86" s="302">
        <f t="shared" ref="M86:M89" si="1531">BD86+EX86+IR86+ML86</f>
        <v>3.6659999999999998E-2</v>
      </c>
      <c r="N86" s="305"/>
      <c r="O86" s="302">
        <f t="shared" ref="O86:O89" si="1532">BF86+EZ86+IT86+MN86</f>
        <v>0</v>
      </c>
      <c r="P86" s="302">
        <f t="shared" ref="P86:P89" si="1533">BG86+FA86+IU86+MO86</f>
        <v>0</v>
      </c>
      <c r="Q86" s="302">
        <f t="shared" ref="Q86:Q89" si="1534">BH86+FB86+IV86+MP86</f>
        <v>0</v>
      </c>
      <c r="R86" s="302">
        <f t="shared" ref="R86:R89" si="1535">BI86+FC86+IW86+MQ86</f>
        <v>0</v>
      </c>
      <c r="S86" s="302">
        <f t="shared" ref="S86:S89" si="1536">BJ86+FD86+IX86+MR86</f>
        <v>0</v>
      </c>
      <c r="T86" s="216"/>
      <c r="U86" s="302">
        <f t="shared" ref="U86:U89" si="1537">CD86+FX86+JR86+NL86</f>
        <v>0</v>
      </c>
      <c r="V86" s="302">
        <f t="shared" ref="V86:V89" si="1538">CE86+FY86+JS86+NM86</f>
        <v>0</v>
      </c>
      <c r="W86" s="302">
        <f t="shared" ref="W86:W89" si="1539">CF86+FZ86+JT86+NN86</f>
        <v>0</v>
      </c>
      <c r="X86" s="302">
        <f t="shared" ref="X86:X89" si="1540">CG86+GA86+JU86+NO86</f>
        <v>0</v>
      </c>
      <c r="Y86" s="302">
        <f t="shared" ref="Y86:Y89" si="1541">CH86+GB86+JV86+NP86</f>
        <v>0</v>
      </c>
      <c r="Z86" s="302">
        <f t="shared" ref="Z86:Z89" si="1542">CI86+GC86+JW86+NQ86</f>
        <v>0</v>
      </c>
      <c r="AA86" s="305"/>
      <c r="AB86" s="302">
        <f t="shared" ref="AB86:AB89" si="1543">CK86+GE86+JY86+NS86</f>
        <v>0</v>
      </c>
      <c r="AC86" s="302">
        <f t="shared" ref="AC86:AC89" si="1544">CL86+GF86+JZ86+NT86</f>
        <v>0</v>
      </c>
      <c r="AD86" s="302">
        <f t="shared" ref="AD86:AD89" si="1545">CM86+GG86+KA86+NU86</f>
        <v>0</v>
      </c>
      <c r="AE86" s="302">
        <f t="shared" ref="AE86:AE89" si="1546">CN86+GH86+KB86+NV86</f>
        <v>0</v>
      </c>
      <c r="AF86" s="302">
        <f t="shared" ref="AF86:AF89" si="1547">CO86+GI86+KC86+NW86</f>
        <v>0</v>
      </c>
      <c r="AH86" s="302">
        <f t="shared" ref="AH86:AH89" si="1548">DI86+HC86+KW86+OQ86</f>
        <v>0</v>
      </c>
      <c r="AI86" s="302">
        <f t="shared" ref="AI86:AI89" si="1549">DJ86+HD86+KX86+OR86</f>
        <v>0</v>
      </c>
      <c r="AJ86" s="302">
        <f t="shared" ref="AJ86:AJ89" si="1550">DK86+HE86+KY86+OS86</f>
        <v>0</v>
      </c>
      <c r="AK86" s="302">
        <f t="shared" ref="AK86:AK89" si="1551">DL86+HF86+KZ86+OT86</f>
        <v>0</v>
      </c>
      <c r="AL86" s="302">
        <f t="shared" ref="AL86:AL89" si="1552">DM86+HG86+LA86+OU86</f>
        <v>0</v>
      </c>
      <c r="AM86" s="302">
        <f t="shared" ref="AM86:AM89" si="1553">DN86+HH86+LB86+OV86</f>
        <v>0</v>
      </c>
      <c r="AN86" s="305"/>
      <c r="AO86" s="302">
        <f t="shared" ref="AO86:AO89" si="1554">DP86+HJ86+LD86+OX86</f>
        <v>0</v>
      </c>
      <c r="AP86" s="302">
        <f t="shared" ref="AP86:AP89" si="1555">DQ86+HK86+LE86+OY86</f>
        <v>0</v>
      </c>
      <c r="AQ86" s="302">
        <f t="shared" ref="AQ86:AQ89" si="1556">DR86+HL86+LF86+OZ86</f>
        <v>0</v>
      </c>
      <c r="AR86" s="302">
        <f t="shared" ref="AR86:AR89" si="1557">DS86+HM86+LG86+PA86</f>
        <v>0</v>
      </c>
      <c r="AS86" s="302">
        <f t="shared" ref="AS86:AS89" si="1558">DT86+HN86+LH86+PB86</f>
        <v>0</v>
      </c>
      <c r="AT86" s="230"/>
      <c r="AU86" s="279">
        <v>0.25</v>
      </c>
      <c r="AV86" s="269"/>
      <c r="AW86" s="302">
        <f>$AW$85/$AU$85*AU86</f>
        <v>0.17450000000000002</v>
      </c>
      <c r="AX86" s="302">
        <f t="shared" si="1497"/>
        <v>0</v>
      </c>
      <c r="AY86" s="303">
        <f t="shared" ref="AY86:AY89" si="1559">IFERROR(IF(BL86=100%,$AW86,0),0)</f>
        <v>0</v>
      </c>
      <c r="AZ86" s="304">
        <f t="shared" ref="AZ86:AZ89" si="1560">IFERROR(IF(AND((BL86+BM86)=100%,BL86&lt;1),$AW86,0),0)</f>
        <v>0.17450000000000002</v>
      </c>
      <c r="BA86" s="304">
        <f t="shared" ref="BA86:BA89" si="1561">IFERROR(IF(AND((BQ86+BS86)=BP86,AY86=0),$AW86,0),0)</f>
        <v>0.17450000000000002</v>
      </c>
      <c r="BB86" s="304">
        <f t="shared" ref="BB86:BB89" si="1562">IFERROR(IF(AND((BQ86+BS86+BT86)=BP86,AY86=0,BA86=0),$AW86,0),0)</f>
        <v>0</v>
      </c>
      <c r="BC86" s="304">
        <f t="shared" ref="BC86:BC89" si="1563">IFERROR(IF(AND((BQ86+BS86+BT86+BU86)=BP86,AY86=0,BA86=0,BB86=0),$AW86,0),0)</f>
        <v>0</v>
      </c>
      <c r="BD86" s="304">
        <f t="shared" ref="BD86:BD89" si="1564">IFERROR(IF(AND((BQ86+BS86+BT86+BU86+BV86)=BP86,AY86=0,BA86=0,BB86=0,BC86=0),$AW86,0),0)</f>
        <v>0</v>
      </c>
      <c r="BE86" s="305"/>
      <c r="BF86" s="304">
        <f t="shared" ref="BF86:BF89" si="1565">IFERROR(IF(AND((BL86+BN86)=100%,BL86&lt;1),$AW86,0),0)</f>
        <v>0</v>
      </c>
      <c r="BG86" s="304">
        <f t="shared" ref="BG86:BG89" si="1566">IFERROR(IF(AND((BQ86+BY86)=BP86,AY86=0),$AW86,0),0)</f>
        <v>0</v>
      </c>
      <c r="BH86" s="304">
        <f t="shared" ref="BH86" si="1567">IFERROR(IF(AND((BQ86+BY86+BZ86)=BP86,AY86=0,BG86=0),AW86,0),0)</f>
        <v>0</v>
      </c>
      <c r="BI86" s="304">
        <f t="shared" ref="BI86:BI89" si="1568">IFERROR(IF(AND((BQ86+BY86+BZ86+CA86)=BP86,AY86=0,BG86=0,BH86=0),$AW86,0),0)</f>
        <v>0</v>
      </c>
      <c r="BJ86" s="304">
        <f t="shared" ref="BJ86:BJ89" si="1569">IFERROR(IF(AND((BQ86+BY86+CB86+BZ86+CA86)=BP86,AY86=0,BG86=0,BH86=0,BI86=0),$AW86,0),0)</f>
        <v>0</v>
      </c>
      <c r="BK86" s="216"/>
      <c r="BL86" s="331">
        <f t="shared" ref="BL86:BL89" si="1570">IFERROR(BQ86/BP86,0)</f>
        <v>0</v>
      </c>
      <c r="BM86" s="331">
        <f t="shared" ref="BM86:BM89" si="1571">IFERROR(BR86/BP86,0)</f>
        <v>1</v>
      </c>
      <c r="BN86" s="331">
        <f t="shared" ref="BN86:BN89" si="1572">IFERROR(BX86/BP86,0)</f>
        <v>0</v>
      </c>
      <c r="BP86" s="436">
        <f>COUNTIF('AR | Drawing List'!$H:$H,$B86)</f>
        <v>60</v>
      </c>
      <c r="BQ86" s="437">
        <f>COUNTIFS('AR | Drawing List'!$H:$H,$B86,INDEX('AR | Drawing List'!$A:$AT,,MATCH('Design Fee'!BQ$8,'AR | Drawing List'!$A$1:$AT$1,0)),1)</f>
        <v>0</v>
      </c>
      <c r="BR86" s="437">
        <f>COUNTIFS('AR | Drawing List'!$H:$H,$B86,INDEX('AR | Drawing List'!$K:$AT,,MATCH('Design Fee'!BR$8,'AR | Drawing List'!$K$1:$AT$1,0)),1)</f>
        <v>60</v>
      </c>
      <c r="BS86" s="437">
        <f>COUNTIFS('AR | Drawing List'!$H:$H,$B86,INDEX('AR | Drawing List'!$K:$AT,,MATCH('Design Fee'!BS$8,'AR | Drawing List'!$K$1:$AT$1,0)),1)</f>
        <v>60</v>
      </c>
      <c r="BT86" s="437">
        <f>COUNTIFS('AR | Drawing List'!$H:$H,$B86,INDEX('AR | Drawing List'!$K:$AT,,MATCH('Design Fee'!BT$8,'AR | Drawing List'!$K$1:$AT$1,0)),1)</f>
        <v>0</v>
      </c>
      <c r="BU86" s="437">
        <f>COUNTIFS('AR | Drawing List'!$H:$H,$B86,INDEX('AR | Drawing List'!$K:$AT,,MATCH('Design Fee'!BU$8,'AR | Drawing List'!$K$1:$AT$1,0)),1)</f>
        <v>0</v>
      </c>
      <c r="BV86" s="437">
        <f>COUNTIFS('AR | Drawing List'!$H:$H,$B86,INDEX('AR | Drawing List'!$K:$AT,,MATCH('Design Fee'!BV$8,'AR | Drawing List'!$K$1:$AT$1,0)),1)</f>
        <v>0</v>
      </c>
      <c r="BW86" s="245"/>
      <c r="BX86" s="437">
        <f>COUNTIFS('AR | Drawing List'!$H:$H,$B86,INDEX('AR | Drawing List'!$K:$AT,,MATCH('Design Fee'!BX$8,'AR | Drawing List'!$K$1:$AT$1,0)),1)</f>
        <v>0</v>
      </c>
      <c r="BY86" s="437">
        <f>COUNTIFS('AR | Drawing List'!$H:$H,$B86,INDEX('AR | Drawing List'!$K:$AT,,MATCH('Design Fee'!BY$8,'AR | Drawing List'!$K$1:$AT$1,0)),1)</f>
        <v>0</v>
      </c>
      <c r="BZ86" s="437">
        <f>COUNTIFS('AR | Drawing List'!$H:$H,$B86,INDEX('AR | Drawing List'!$K:$AT,,MATCH('Design Fee'!BZ$8,'AR | Drawing List'!$K$1:$AT$1,0)),1)</f>
        <v>0</v>
      </c>
      <c r="CA86" s="437">
        <f>COUNTIFS('AR | Drawing List'!$H:$H,$B86,INDEX('AR | Drawing List'!$K:$AT,,MATCH('Design Fee'!CA$8,'AR | Drawing List'!$K$1:$AT$1,0)),1)</f>
        <v>0</v>
      </c>
      <c r="CB86" s="437">
        <f>COUNTIFS('AR | Drawing List'!$H:$H,$B86,INDEX('AR | Drawing List'!$K:$AT,,MATCH('Design Fee'!CB$8,'AR | Drawing List'!$K$1:$AT$1,0)),1)</f>
        <v>0</v>
      </c>
      <c r="CC86" s="254"/>
      <c r="CD86" s="365"/>
      <c r="CE86" s="366">
        <f t="shared" ref="CE86:CE89" si="1573">IFERROR(IF(AND((CQ86+CR86)=100%,CQ86&lt;1),$AW86,0),0)</f>
        <v>0</v>
      </c>
      <c r="CF86" s="366">
        <f t="shared" ref="CF86:CF89" si="1574">IFERROR(IF(AND((CV86+CX86)=CU86,CD86=0),$AW86,0),0)</f>
        <v>0</v>
      </c>
      <c r="CG86" s="366">
        <f t="shared" ref="CG86:CG89" si="1575">IFERROR(IF(AND((CV86+CX86+CY86)=CU86,CD86=0,CF86=0),$AW86,0),0)</f>
        <v>0</v>
      </c>
      <c r="CH86" s="366">
        <f t="shared" ref="CH86:CH89" si="1576">IFERROR(IF(AND((CV86+CX86+CY86+CZ86)=CU86,CD86=0,CF86=0,CG86=0),$AW86,0),0)</f>
        <v>0</v>
      </c>
      <c r="CI86" s="366">
        <f t="shared" ref="CI86:CI89" si="1577">IFERROR(IF(AND((CV86+CX86+CY86+CZ86+DA86)=CU86,CD86=0,CF86=0,CG86=0,CH86=0),$AW86,0),0)</f>
        <v>0</v>
      </c>
      <c r="CJ86" s="291"/>
      <c r="CK86" s="366">
        <f t="shared" ref="CK86:CK89" si="1578">IFERROR(IF(AND((CQ86+CS86)=100%,CQ86&lt;1),$AW86,0),0)</f>
        <v>0</v>
      </c>
      <c r="CL86" s="366">
        <f t="shared" ref="CL86:CL89" si="1579">IFERROR(IF(AND((CV86+DD86)=CU86,CD86=0),$AW86,0),0)</f>
        <v>0</v>
      </c>
      <c r="CM86" s="366">
        <f t="shared" ref="CM86:CM89" si="1580">IFERROR(IF(AND((CV86+DD86+DE86)=CU86,CD86=0,CL86=0),CC86,0),0)</f>
        <v>0</v>
      </c>
      <c r="CN86" s="366">
        <f t="shared" ref="CN86:CN89" si="1581">IFERROR(IF(AND((CV86+DD86+DE86+DF86)=CU86,CD86=0,CL86=0,CM86=0),$AW86,0),0)</f>
        <v>0</v>
      </c>
      <c r="CO86" s="366">
        <f t="shared" ref="CO86:CO89" si="1582">IFERROR(IF(AND((CV86+DD86+DG86+DE86+DF86)=CU86,CD86=0,CL86=0,CM86=0,CN86=0),$AW86,0),0)</f>
        <v>0</v>
      </c>
      <c r="CP86" s="230"/>
      <c r="CQ86" s="331">
        <f t="shared" ref="CQ86:CQ88" si="1583">IFERROR(CV86/CU86,0)</f>
        <v>0</v>
      </c>
      <c r="CR86" s="331">
        <f t="shared" ref="CR86:CR88" si="1584">IFERROR(CW86/CU86,0)</f>
        <v>0</v>
      </c>
      <c r="CS86" s="331">
        <f>IFERROR(#REF!/CU86,0)</f>
        <v>0</v>
      </c>
      <c r="CU86" s="436">
        <f>COUNTIF('AR | Drawing List'!$H:$H,$B86)</f>
        <v>60</v>
      </c>
      <c r="CV86" s="437">
        <f>COUNTIFS('AR | Drawing List'!$H:$H,$B86,INDEX('AR | Drawing List'!$A:$AT,,MATCH('Design Fee'!CV$8,'AR | Drawing List'!$A$1:$AT$1,0)),"&gt;="&amp;"1")</f>
        <v>0</v>
      </c>
      <c r="CW86" s="437">
        <f>COUNTIFS('AR | Drawing List'!$H:$H,$B86,INDEX('AR | Drawing List'!$K:$AT,,MATCH('Design Fee'!CW$8,'AR | Drawing List'!$K$1:$AT$1,0)),1)</f>
        <v>0</v>
      </c>
      <c r="CX86" s="437">
        <f>COUNTIFS('AR | Drawing List'!$H:$H,$B86,INDEX('AR | Drawing List'!$K:$AT,,MATCH('Design Fee'!CX$8,'AR | Drawing List'!$K$1:$AT$1,0)),1)</f>
        <v>0</v>
      </c>
      <c r="CY86" s="437">
        <f>COUNTIFS('AR | Drawing List'!$H:$H,$B86,INDEX('AR | Drawing List'!$K:$AT,,MATCH('Design Fee'!CY$8,'AR | Drawing List'!$K$1:$AT$1,0)),1)</f>
        <v>0</v>
      </c>
      <c r="CZ86" s="437">
        <f>COUNTIFS('AR | Drawing List'!$H:$H,$B86,INDEX('AR | Drawing List'!$K:$AT,,MATCH('Design Fee'!CZ$8,'AR | Drawing List'!$K$1:$AT$1,0)),1)</f>
        <v>0</v>
      </c>
      <c r="DA86" s="437">
        <f>COUNTIFS('AR | Drawing List'!$H:$H,$B86,INDEX('AR | Drawing List'!$K:$AT,,MATCH('Design Fee'!DA$8,'AR | Drawing List'!$K$1:$AT$1,0)),1)</f>
        <v>0</v>
      </c>
      <c r="DB86" s="245"/>
      <c r="DC86" s="437">
        <f>COUNTIFS('AR | Drawing List'!$H:$H,$B86,INDEX('AR | Drawing List'!$K:$AT,,MATCH('Design Fee'!DC$8,'AR | Drawing List'!$K$1:$AT$1,0)),1)</f>
        <v>0</v>
      </c>
      <c r="DD86" s="437">
        <f>COUNTIFS('AR | Drawing List'!$H:$H,$B86,INDEX('AR | Drawing List'!$K:$AT,,MATCH('Design Fee'!DD$8,'AR | Drawing List'!$K$1:$AT$1,0)),1)</f>
        <v>0</v>
      </c>
      <c r="DE86" s="437">
        <f>COUNTIFS('AR | Drawing List'!$H:$H,$B86,INDEX('AR | Drawing List'!$K:$AT,,MATCH('Design Fee'!DE$8,'AR | Drawing List'!$K$1:$AT$1,0)),1)</f>
        <v>0</v>
      </c>
      <c r="DF86" s="437">
        <f>COUNTIFS('AR | Drawing List'!$H:$H,$B86,INDEX('AR | Drawing List'!$K:$AT,,MATCH('Design Fee'!DF$8,'AR | Drawing List'!$K$1:$AT$1,0)),1)</f>
        <v>0</v>
      </c>
      <c r="DG86" s="437">
        <f>COUNTIFS('AR | Drawing List'!$H:$H,$B86,INDEX('AR | Drawing List'!$K:$AT,,MATCH('Design Fee'!DG$8,'AR | Drawing List'!$K$1:$AT$1,0)),1)</f>
        <v>0</v>
      </c>
      <c r="DI86" s="365"/>
      <c r="DJ86" s="366">
        <f t="shared" ref="DJ86:DJ89" si="1585">IFERROR(IF(AND((DV86+DW86)=100%,DV86&lt;1),$AW86,0),0)</f>
        <v>0</v>
      </c>
      <c r="DK86" s="366">
        <f t="shared" ref="DK86:DK89" si="1586">IFERROR(IF(AND((EA86+EC86)=DZ86,DI86=0),$AW86,0),0)</f>
        <v>0</v>
      </c>
      <c r="DL86" s="366">
        <f t="shared" ref="DL86:DL89" si="1587">IFERROR(IF(AND((EA86+EC86+ED86)=DZ86,DI86=0,DK86=0),$AW86,0),0)</f>
        <v>0</v>
      </c>
      <c r="DM86" s="366">
        <f t="shared" ref="DM86:DM89" si="1588">IFERROR(IF(AND((EA86+EC86+ED86+EE86)=DZ86,DI86=0,DK86=0,DL86=0),$AW86,0),0)</f>
        <v>0</v>
      </c>
      <c r="DN86" s="366">
        <f t="shared" ref="DN86:DN89" si="1589">IFERROR(IF(AND((EA86+EC86+ED86+EE86+EF86)=DZ86,DI86=0,DK86=0,DL86=0,DM86=0),$AW86,0),0)</f>
        <v>0</v>
      </c>
      <c r="DO86" s="291"/>
      <c r="DP86" s="366">
        <f t="shared" ref="DP86:DP89" si="1590">IFERROR(IF(AND((DV86+DX86)=100%,DV86&lt;1),$AW86,0),0)</f>
        <v>0</v>
      </c>
      <c r="DQ86" s="366">
        <f t="shared" ref="DQ86:DQ89" si="1591">IFERROR(IF(AND((EA86+EI86)=DZ86,DI86=0),$AW86,0),0)</f>
        <v>0</v>
      </c>
      <c r="DR86" s="366">
        <f t="shared" ref="DR86:DR89" si="1592">IFERROR(IF(AND((EA86+EI86+EJ86)=DZ86,DI86=0,DQ86=0),DH86,0),0)</f>
        <v>0</v>
      </c>
      <c r="DS86" s="366">
        <f t="shared" ref="DS86:DS89" si="1593">IFERROR(IF(AND((EA86+EI86+EJ86+EK86)=DZ86,DI86=0,DQ86=0,DR86=0),$AW86,0),0)</f>
        <v>0</v>
      </c>
      <c r="DT86" s="366">
        <f t="shared" ref="DT86:DT89" si="1594">IFERROR(IF(AND((EA86+EI86+EL86+EJ86+EK86)=DZ86,DI86=0,DQ86=0,DR86=0,DS86=0),$AW86,0),0)</f>
        <v>0</v>
      </c>
      <c r="DU86" s="230"/>
      <c r="DV86" s="331">
        <f t="shared" ref="DV86:DV88" si="1595">IFERROR(EA86/DZ86,0)</f>
        <v>0</v>
      </c>
      <c r="DW86" s="331">
        <f t="shared" ref="DW86:DW88" si="1596">IFERROR(EB86/DZ86,0)</f>
        <v>0</v>
      </c>
      <c r="DX86" s="331">
        <f>IFERROR(#REF!/DZ86,0)</f>
        <v>0</v>
      </c>
      <c r="DZ86" s="436">
        <f>COUNTIF('AR | Drawing List'!$H:$H,$B86)</f>
        <v>60</v>
      </c>
      <c r="EA86" s="437">
        <f>COUNTIFS('AR | Drawing List'!$H:$H,$B86,INDEX('AR | Drawing List'!$A:$AT,,MATCH('Design Fee'!EA$8,'AR | Drawing List'!$A$1:$AT$1,0)),"&gt;="&amp;"1")</f>
        <v>0</v>
      </c>
      <c r="EB86" s="437">
        <f>COUNTIFS('AR | Drawing List'!$H:$H,$B86,INDEX('AR | Drawing List'!$K:$AT,,MATCH('Design Fee'!EB$8,'AR | Drawing List'!$K$1:$AT$1,0)),1)</f>
        <v>0</v>
      </c>
      <c r="EC86" s="437">
        <f>COUNTIFS('AR | Drawing List'!$H:$H,$B86,INDEX('AR | Drawing List'!$K:$AT,,MATCH('Design Fee'!EC$8,'AR | Drawing List'!$K$1:$AT$1,0)),1)</f>
        <v>0</v>
      </c>
      <c r="ED86" s="437">
        <f>COUNTIFS('AR | Drawing List'!$H:$H,$B86,INDEX('AR | Drawing List'!$K:$AT,,MATCH('Design Fee'!ED$8,'AR | Drawing List'!$K$1:$AT$1,0)),1)</f>
        <v>0</v>
      </c>
      <c r="EE86" s="437">
        <f>COUNTIFS('AR | Drawing List'!$H:$H,$B86,INDEX('AR | Drawing List'!$K:$AT,,MATCH('Design Fee'!EE$8,'AR | Drawing List'!$K$1:$AT$1,0)),1)</f>
        <v>0</v>
      </c>
      <c r="EF86" s="437">
        <f>COUNTIFS('AR | Drawing List'!$H:$H,$B86,INDEX('AR | Drawing List'!$K:$AT,,MATCH('Design Fee'!EF$8,'AR | Drawing List'!$K$1:$AT$1,0)),1)</f>
        <v>0</v>
      </c>
      <c r="EG86" s="245"/>
      <c r="EH86" s="437">
        <f>COUNTIFS('AR | Drawing List'!$H:$H,$B86,INDEX('AR | Drawing List'!$K:$AT,,MATCH('Design Fee'!EH$8,'AR | Drawing List'!$K$1:$AT$1,0)),1)</f>
        <v>0</v>
      </c>
      <c r="EI86" s="437">
        <f>COUNTIFS('AR | Drawing List'!$H:$H,$B86,INDEX('AR | Drawing List'!$K:$AT,,MATCH('Design Fee'!EI$8,'AR | Drawing List'!$K$1:$AT$1,0)),1)</f>
        <v>0</v>
      </c>
      <c r="EJ86" s="437">
        <f>COUNTIFS('AR | Drawing List'!$H:$H,$B86,INDEX('AR | Drawing List'!$K:$AT,,MATCH('Design Fee'!EJ$8,'AR | Drawing List'!$K$1:$AT$1,0)),1)</f>
        <v>0</v>
      </c>
      <c r="EK86" s="437">
        <f>COUNTIFS('AR | Drawing List'!$H:$H,$B86,INDEX('AR | Drawing List'!$K:$AT,,MATCH('Design Fee'!EK$8,'AR | Drawing List'!$K$1:$AT$1,0)),1)</f>
        <v>0</v>
      </c>
      <c r="EL86" s="437">
        <f>COUNTIFS('AR | Drawing List'!$H:$H,$B86,INDEX('AR | Drawing List'!$K:$AT,,MATCH('Design Fee'!EL$8,'AR | Drawing List'!$K$1:$AT$1,0)),1)</f>
        <v>0</v>
      </c>
      <c r="EO86" s="279">
        <v>0</v>
      </c>
      <c r="EP86" s="269"/>
      <c r="EQ86" s="302"/>
      <c r="ER86" s="302">
        <f t="shared" si="1504"/>
        <v>0</v>
      </c>
      <c r="ES86" s="303">
        <f t="shared" ref="ES86:ES89" si="1597">IFERROR(IF(FF86=100%,$EQ86,0),0)</f>
        <v>0</v>
      </c>
      <c r="ET86" s="304">
        <f t="shared" ref="ET86:ET89" si="1598">IFERROR(IF(AND((FF86+FG86)=100%,FF86&lt;1),$EQ86,0),0)</f>
        <v>0</v>
      </c>
      <c r="EU86" s="304">
        <f t="shared" ref="EU86:EU89" si="1599">IFERROR(IF(AND((FK86+FM86)=FJ86,ES86=0),$EQ86,0),0)</f>
        <v>0</v>
      </c>
      <c r="EV86" s="304">
        <f t="shared" ref="EV86:EV89" si="1600">IFERROR(IF(AND((FK86+FM86+FN86)=FJ86,ES86=0,EU86=0),$EQ86,0),0)</f>
        <v>0</v>
      </c>
      <c r="EW86" s="304">
        <f t="shared" ref="EW86:EW89" si="1601">IFERROR(IF(AND((FK86+FM86+FN86+FO86)=FJ86,ES86=0,EU86=0,EV86=0),$EQ86,0),0)</f>
        <v>0</v>
      </c>
      <c r="EX86" s="304">
        <f t="shared" ref="EX86:EX89" si="1602">IFERROR(IF(AND((FK86+FM86+FN86+FO86+FP86)=FJ86,ES86=0,EU86=0,EV86=0,EW86=0),$EQ86,0),0)</f>
        <v>0</v>
      </c>
      <c r="EY86" s="305"/>
      <c r="EZ86" s="304">
        <f t="shared" ref="EZ86:EZ89" si="1603">IFERROR(IF(AND((FF86+FH86)=100%,FF86&lt;1),$EQ86,0),0)</f>
        <v>0</v>
      </c>
      <c r="FA86" s="304">
        <f t="shared" ref="FA86:FA89" si="1604">IFERROR(IF(AND((FK86+FS86)=FJ86,ES86=0),$EQ86,0),0)</f>
        <v>0</v>
      </c>
      <c r="FB86" s="304">
        <f t="shared" ref="FB86:FB89" si="1605">IFERROR(IF(AND((FK86+FS86+FT86)=FJ86,ES86=0,FA86=0),EQ86,0),0)</f>
        <v>0</v>
      </c>
      <c r="FC86" s="304">
        <f t="shared" ref="FC86:FC89" si="1606">IFERROR(IF(AND((FK86+FS86+FT86+FU86)=FJ86,ES86=0,FA86=0,FB86=0),$EQ86,0),0)</f>
        <v>0</v>
      </c>
      <c r="FD86" s="304">
        <f t="shared" ref="FD86:FD89" si="1607">IFERROR(IF(AND((FK86+FS86+FV86+FT86+FU86)=FJ86,ES86=0,FA86=0,FB86=0,FC86=0),$EQ86,0),0)</f>
        <v>0</v>
      </c>
      <c r="FE86" s="216"/>
      <c r="FF86" s="331">
        <f t="shared" ref="FF86:FF88" si="1608">IFERROR(FK86/FJ86,0)</f>
        <v>0</v>
      </c>
      <c r="FG86" s="331">
        <f t="shared" ref="FG86:FG88" si="1609">IFERROR(FL86/FJ86,0)</f>
        <v>0</v>
      </c>
      <c r="FH86" s="331">
        <f>IFERROR(#REF!/FJ86,0)</f>
        <v>0</v>
      </c>
      <c r="FJ86" s="363">
        <f>COUNTIF('ST | Drawing List'!$H:$H,$B86)</f>
        <v>0</v>
      </c>
      <c r="FK86" s="238">
        <f>COUNTIFS('ST | Drawing List'!$H:$H,$B86,INDEX('ST | Drawing List'!$A:$AT,,MATCH('[13]Design Fee'!FK$8,'ST | Drawing List'!$A$1:$AT$1,0)),1)</f>
        <v>0</v>
      </c>
      <c r="FL86" s="238">
        <f>COUNTIFS('ST | Drawing List'!$H:$H,$B86,INDEX('ST | Drawing List'!$K:$AT,,MATCH('[13]Design Fee'!FL$8,'ST | Drawing List'!$K$1:$AT$1,0)),1)</f>
        <v>0</v>
      </c>
      <c r="FM86" s="238">
        <f>COUNTIFS('ST | Drawing List'!$H:$H,$B86,INDEX('ST | Drawing List'!$K:$AT,,MATCH('[13]Design Fee'!FM$8,'ST | Drawing List'!$K$1:$AT$1,0)),1)</f>
        <v>0</v>
      </c>
      <c r="FN86" s="238">
        <f>COUNTIFS('ST | Drawing List'!$H:$H,$B86,INDEX('ST | Drawing List'!$K:$AT,,MATCH('[13]Design Fee'!FN$8,'ST | Drawing List'!$K$1:$AT$1,0)),1)</f>
        <v>0</v>
      </c>
      <c r="FO86" s="238">
        <f>COUNTIFS('ST | Drawing List'!$H:$H,$B86,INDEX('ST | Drawing List'!$K:$AT,,MATCH('[13]Design Fee'!FO$8,'ST | Drawing List'!$K$1:$AT$1,0)),1)</f>
        <v>0</v>
      </c>
      <c r="FP86" s="238">
        <f>COUNTIFS('ST | Drawing List'!$H:$H,$B86,INDEX('ST | Drawing List'!$K:$AT,,MATCH('[13]Design Fee'!FP$8,'ST | Drawing List'!$K$1:$AT$1,0)),1)</f>
        <v>0</v>
      </c>
      <c r="FQ86" s="245"/>
      <c r="FR86" s="238">
        <f>COUNTIFS('ST | Drawing List'!$H:$H,$B86,INDEX('ST | Drawing List'!$K:$AT,,MATCH('[13]Design Fee'!FR$8,'ST | Drawing List'!$K$1:$AT$1,0)),1)</f>
        <v>0</v>
      </c>
      <c r="FS86" s="238">
        <f>COUNTIFS('ST | Drawing List'!$H:$H,$B86,INDEX('ST | Drawing List'!$K:$AT,,MATCH('[13]Design Fee'!FS$8,'ST | Drawing List'!$K$1:$AT$1,0)),1)</f>
        <v>0</v>
      </c>
      <c r="FT86" s="238">
        <f>COUNTIFS('ST | Drawing List'!$H:$H,$B86,INDEX('ST | Drawing List'!$K:$AT,,MATCH('[13]Design Fee'!FT$8,'ST | Drawing List'!$K$1:$AT$1,0)),1)</f>
        <v>0</v>
      </c>
      <c r="FU86" s="238">
        <f>COUNTIFS('ST | Drawing List'!$H:$H,$B86,INDEX('ST | Drawing List'!$K:$AT,,MATCH('[13]Design Fee'!FU$8,'ST | Drawing List'!$K$1:$AT$1,0)),1)</f>
        <v>0</v>
      </c>
      <c r="FV86" s="238">
        <f>COUNTIFS('ST | Drawing List'!$H:$H,$B86,INDEX('ST | Drawing List'!$K:$AT,,MATCH('[13]Design Fee'!FV$8,'ST | Drawing List'!$K$1:$AT$1,0)),1)</f>
        <v>0</v>
      </c>
      <c r="FW86" s="254"/>
      <c r="FX86" s="365"/>
      <c r="FY86" s="366">
        <f t="shared" ref="FY86:FY89" si="1610">IFERROR(IF(AND((GK86+GL86)=100%,GK86&lt;1),$EQ86,0),0)</f>
        <v>0</v>
      </c>
      <c r="FZ86" s="366">
        <f t="shared" ref="FZ86:FZ89" si="1611">IFERROR(IF(AND((GP86+GR86)=GO86,FX86=0),$EQ86,0),0)</f>
        <v>0</v>
      </c>
      <c r="GA86" s="366">
        <f t="shared" ref="GA86:GA89" si="1612">IFERROR(IF(AND((GP86+GR86+GS86)=GO86,FX86=0,FZ86=0),$EQ86,0),0)</f>
        <v>0</v>
      </c>
      <c r="GB86" s="366">
        <f t="shared" ref="GB86:GB89" si="1613">IFERROR(IF(AND((GP86+GR86+GS86+GT86)=GO86,FX86=0,FZ86=0,GA86=0),$EQ86,0),0)</f>
        <v>0</v>
      </c>
      <c r="GC86" s="366">
        <f t="shared" ref="GC86:GC89" si="1614">IFERROR(IF(AND((GP86+GR86+GS86+GT86+GU86)=GO86,FX86=0,FZ86=0,GA86=0,GB86=0),$EQ86,0),0)</f>
        <v>0</v>
      </c>
      <c r="GD86" s="291"/>
      <c r="GE86" s="366">
        <f t="shared" ref="GE86:GE89" si="1615">IFERROR(IF(AND((GK86+GM86)=100%,GK86&lt;1),$EQ86,0),0)</f>
        <v>0</v>
      </c>
      <c r="GF86" s="366">
        <f t="shared" ref="GF86:GF89" si="1616">IFERROR(IF(AND((GP86+GX86)=GO86,FX86=0),$EQ86,0),0)</f>
        <v>0</v>
      </c>
      <c r="GG86" s="366">
        <f t="shared" ref="GG86:GG89" si="1617">IFERROR(IF(AND((GP86+GX86+GY86)=GO86,FX86=0,GF86=0),FV86,0),0)</f>
        <v>0</v>
      </c>
      <c r="GH86" s="366">
        <f t="shared" ref="GH86:GH89" si="1618">IFERROR(IF(AND((GP86+GX86+GY86+GZ86)=GO86,FX86=0,GF86=0,GG86=0),$EQ86,0),0)</f>
        <v>0</v>
      </c>
      <c r="GI86" s="366">
        <f t="shared" ref="GI86:GI89" si="1619">IFERROR(IF(AND((GP86+GX86+HA86+GY86+GZ86)=GO86,FX86=0,GF86=0,GG86=0,GH86=0),$EQ86,0),0)</f>
        <v>0</v>
      </c>
      <c r="GJ86" s="230"/>
      <c r="GK86" s="367">
        <f t="shared" ref="GK86:GK88" si="1620">IFERROR(GP86/GO86,0)</f>
        <v>0</v>
      </c>
      <c r="GL86" s="367">
        <f t="shared" ref="GL86:GL88" si="1621">IFERROR(GQ86/GO86,0)</f>
        <v>0</v>
      </c>
      <c r="GM86" s="367">
        <f>IFERROR(#REF!/GO86,0)</f>
        <v>0</v>
      </c>
      <c r="GO86" s="363">
        <f>COUNTIF('ST | Drawing List'!$H:$H,$B86)</f>
        <v>0</v>
      </c>
      <c r="GP86" s="238">
        <f>COUNTIFS('ST | Drawing List'!$H:$H,$B86,INDEX('ST | Drawing List'!$A:$AT,,MATCH('[13]Design Fee'!GP$8,'ST | Drawing List'!$A$1:$AT$1,0)),1)</f>
        <v>0</v>
      </c>
      <c r="GQ86" s="238">
        <f>COUNTIFS('ST | Drawing List'!$H:$H,$B86,INDEX('ST | Drawing List'!$K:$AT,,MATCH('[13]Design Fee'!GQ$8,'ST | Drawing List'!$K$1:$AT$1,0)),1)</f>
        <v>0</v>
      </c>
      <c r="GR86" s="238">
        <f>COUNTIFS('ST | Drawing List'!$H:$H,$B86,INDEX('ST | Drawing List'!$K:$AT,,MATCH('[13]Design Fee'!GR$8,'ST | Drawing List'!$K$1:$AT$1,0)),1)</f>
        <v>0</v>
      </c>
      <c r="GS86" s="238">
        <f>COUNTIFS('ST | Drawing List'!$H:$H,$B86,INDEX('ST | Drawing List'!$K:$AT,,MATCH('[13]Design Fee'!GS$8,'ST | Drawing List'!$K$1:$AT$1,0)),1)</f>
        <v>0</v>
      </c>
      <c r="GT86" s="238">
        <f>COUNTIFS('ST | Drawing List'!$H:$H,$B86,INDEX('ST | Drawing List'!$K:$AT,,MATCH('[13]Design Fee'!GT$8,'ST | Drawing List'!$K$1:$AT$1,0)),1)</f>
        <v>0</v>
      </c>
      <c r="GU86" s="238">
        <f>COUNTIFS('ST | Drawing List'!$H:$H,$B86,INDEX('ST | Drawing List'!$K:$AT,,MATCH('[13]Design Fee'!GU$8,'ST | Drawing List'!$K$1:$AT$1,0)),1)</f>
        <v>0</v>
      </c>
      <c r="GV86" s="245"/>
      <c r="GW86" s="238">
        <f>COUNTIFS('ST | Drawing List'!$H:$H,$B86,INDEX('ST | Drawing List'!$K:$AT,,MATCH('[13]Design Fee'!GW$8,'ST | Drawing List'!$K$1:$AT$1,0)),1)</f>
        <v>0</v>
      </c>
      <c r="GX86" s="238">
        <f>COUNTIFS('ST | Drawing List'!$H:$H,$B86,INDEX('ST | Drawing List'!$K:$AT,,MATCH('[13]Design Fee'!GX$8,'ST | Drawing List'!$K$1:$AT$1,0)),1)</f>
        <v>0</v>
      </c>
      <c r="GY86" s="238">
        <f>COUNTIFS('ST | Drawing List'!$H:$H,$B86,INDEX('ST | Drawing List'!$K:$AT,,MATCH('[13]Design Fee'!GY$8,'ST | Drawing List'!$K$1:$AT$1,0)),1)</f>
        <v>0</v>
      </c>
      <c r="GZ86" s="238">
        <f>COUNTIFS('ST | Drawing List'!$H:$H,$B86,INDEX('ST | Drawing List'!$K:$AT,,MATCH('[13]Design Fee'!GZ$8,'ST | Drawing List'!$K$1:$AT$1,0)),1)</f>
        <v>0</v>
      </c>
      <c r="HA86" s="238">
        <f>COUNTIFS('ST | Drawing List'!$H:$H,$B86,INDEX('ST | Drawing List'!$K:$AT,,MATCH('[13]Design Fee'!HA$8,'ST | Drawing List'!$K$1:$AT$1,0)),1)</f>
        <v>0</v>
      </c>
      <c r="HC86" s="365"/>
      <c r="HD86" s="366">
        <f t="shared" ref="HD86:HD89" si="1622">IFERROR(IF(AND((HP86+HQ86)=100%,HP86&lt;1),$EQ86,0),0)</f>
        <v>0</v>
      </c>
      <c r="HE86" s="366">
        <f t="shared" ref="HE86:HE89" si="1623">IFERROR(IF(AND((HU86+HW86)=HT86,HC86=0),$EQ86,0),0)</f>
        <v>0</v>
      </c>
      <c r="HF86" s="366">
        <f t="shared" ref="HF86:HF89" si="1624">IFERROR(IF(AND((HU86+HW86+HX86)=HT86,HC86=0,HE86=0),$EQ86,0),0)</f>
        <v>0</v>
      </c>
      <c r="HG86" s="366">
        <f t="shared" ref="HG86:HG89" si="1625">IFERROR(IF(AND((HU86+HW86+HX86+HY86)=HT86,HC86=0,HE86=0,HF86=0),$EQ86,0),0)</f>
        <v>0</v>
      </c>
      <c r="HH86" s="366">
        <f t="shared" ref="HH86:HH89" si="1626">IFERROR(IF(AND((HU86+HW86+HX86+HY86+HZ86)=HT86,HC86=0,HE86=0,HF86=0,HG86=0),$EQ86,0),0)</f>
        <v>0</v>
      </c>
      <c r="HI86" s="291"/>
      <c r="HJ86" s="366">
        <f t="shared" ref="HJ86:HJ89" si="1627">IFERROR(IF(AND((HP86+HR86)=100%,HP86&lt;1),$EQ86,0),0)</f>
        <v>0</v>
      </c>
      <c r="HK86" s="366">
        <f t="shared" ref="HK86:HK89" si="1628">IFERROR(IF(AND((HU86+IC86)=HT86,HC86=0),$EQ86,0),0)</f>
        <v>0</v>
      </c>
      <c r="HL86" s="366">
        <f t="shared" ref="HL86:HL89" si="1629">IFERROR(IF(AND((HU86+IC86+ID86)=HT86,HC86=0,HK86=0),HA86,0),0)</f>
        <v>0</v>
      </c>
      <c r="HM86" s="366">
        <f t="shared" ref="HM86:HM89" si="1630">IFERROR(IF(AND((HU86+IC86+ID86+IE86)=HT86,HC86=0,HK86=0,HL86=0),$EQ86,0),0)</f>
        <v>0</v>
      </c>
      <c r="HN86" s="366">
        <f t="shared" ref="HN86:HN89" si="1631">IFERROR(IF(AND((HU86+IC86+IF86+ID86+IE86)=HT86,HC86=0,HK86=0,HL86=0,HM86=0),$EQ86,0),0)</f>
        <v>0</v>
      </c>
      <c r="HO86" s="230"/>
      <c r="HP86" s="367">
        <f t="shared" ref="HP86:HP88" si="1632">IFERROR(HU86/HT86,0)</f>
        <v>0</v>
      </c>
      <c r="HQ86" s="367">
        <f t="shared" ref="HQ86:HQ88" si="1633">IFERROR(HV86/HT86,0)</f>
        <v>0</v>
      </c>
      <c r="HR86" s="367">
        <f>IFERROR(#REF!/HT86,0)</f>
        <v>0</v>
      </c>
      <c r="HT86" s="363">
        <f>COUNTIF('ST | Drawing List'!$H:$H,$B86)</f>
        <v>0</v>
      </c>
      <c r="HU86" s="238">
        <f>COUNTIFS('ST | Drawing List'!$H:$H,$B86,INDEX('ST | Drawing List'!$A:$AT,,MATCH('[13]Design Fee'!HU$8,'ST | Drawing List'!$A$1:$AT$1,0)),1)</f>
        <v>0</v>
      </c>
      <c r="HV86" s="238">
        <f>COUNTIFS('ST | Drawing List'!$H:$H,$B86,INDEX('ST | Drawing List'!$K:$AT,,MATCH('[13]Design Fee'!HV$8,'ST | Drawing List'!$K$1:$AT$1,0)),1)</f>
        <v>0</v>
      </c>
      <c r="HW86" s="238">
        <f>COUNTIFS('ST | Drawing List'!$H:$H,$B86,INDEX('ST | Drawing List'!$K:$AT,,MATCH('[13]Design Fee'!HW$8,'ST | Drawing List'!$K$1:$AT$1,0)),1)</f>
        <v>0</v>
      </c>
      <c r="HX86" s="238">
        <f>COUNTIFS('ST | Drawing List'!$H:$H,$B86,INDEX('ST | Drawing List'!$K:$AT,,MATCH('[13]Design Fee'!HX$8,'ST | Drawing List'!$K$1:$AT$1,0)),1)</f>
        <v>0</v>
      </c>
      <c r="HY86" s="238">
        <f>COUNTIFS('ST | Drawing List'!$H:$H,$B86,INDEX('ST | Drawing List'!$K:$AT,,MATCH('[13]Design Fee'!HY$8,'ST | Drawing List'!$K$1:$AT$1,0)),1)</f>
        <v>0</v>
      </c>
      <c r="HZ86" s="238">
        <f>COUNTIFS('ST | Drawing List'!$H:$H,$B86,INDEX('ST | Drawing List'!$K:$AT,,MATCH('[13]Design Fee'!HZ$8,'ST | Drawing List'!$K$1:$AT$1,0)),1)</f>
        <v>0</v>
      </c>
      <c r="IA86" s="245"/>
      <c r="IB86" s="238">
        <f>COUNTIFS('ST | Drawing List'!$H:$H,$B86,INDEX('ST | Drawing List'!$K:$AT,,MATCH('[13]Design Fee'!IB$8,'ST | Drawing List'!$K$1:$AT$1,0)),1)</f>
        <v>0</v>
      </c>
      <c r="IC86" s="238">
        <f>COUNTIFS('ST | Drawing List'!$H:$H,$B86,INDEX('ST | Drawing List'!$K:$AT,,MATCH('[13]Design Fee'!IC$8,'ST | Drawing List'!$K$1:$AT$1,0)),1)</f>
        <v>0</v>
      </c>
      <c r="ID86" s="238">
        <f>COUNTIFS('ST | Drawing List'!$H:$H,$B86,INDEX('ST | Drawing List'!$K:$AT,,MATCH('[13]Design Fee'!ID$8,'ST | Drawing List'!$K$1:$AT$1,0)),1)</f>
        <v>0</v>
      </c>
      <c r="IE86" s="238">
        <f>COUNTIFS('ST | Drawing List'!$H:$H,$B86,INDEX('ST | Drawing List'!$K:$AT,,MATCH('[13]Design Fee'!IE$8,'ST | Drawing List'!$K$1:$AT$1,0)),1)</f>
        <v>0</v>
      </c>
      <c r="IF86" s="238">
        <f>COUNTIFS('ST | Drawing List'!$H:$H,$B86,INDEX('ST | Drawing List'!$K:$AT,,MATCH('[13]Design Fee'!IF$8,'ST | Drawing List'!$K$1:$AT$1,0)),1)</f>
        <v>0</v>
      </c>
      <c r="II86" s="279">
        <v>0.15</v>
      </c>
      <c r="IJ86" s="269"/>
      <c r="IK86" s="302">
        <f>$IK$85/$II$85*II86</f>
        <v>3.6659999999999998E-2</v>
      </c>
      <c r="IL86" s="302">
        <f t="shared" si="1511"/>
        <v>0</v>
      </c>
      <c r="IM86" s="303">
        <f>IFERROR(IF(IZ86=100%,$IK86,0),0)</f>
        <v>0</v>
      </c>
      <c r="IN86" s="304">
        <f>IFERROR(IF(AND((IZ86+JA86)=100%,IZ86&lt;1),$IK86,0),0)</f>
        <v>3.6659999999999998E-2</v>
      </c>
      <c r="IO86" s="304">
        <f>IFERROR(IF(AND((JE86+JG86)=JD86,IM86=0),$IK86,0),0)</f>
        <v>0</v>
      </c>
      <c r="IP86" s="304">
        <f>IFERROR(IF(AND((JE86+JG86+JH86)=JD86,IM86=0,IO86=0),$IK86,0),0)</f>
        <v>0</v>
      </c>
      <c r="IQ86" s="304">
        <f>IFERROR(IF(AND((JE86+JG86+JH86+JI86)=JD86,IM86=0,IO86=0,IP86=0),$IK86,0),0)</f>
        <v>0</v>
      </c>
      <c r="IR86" s="304">
        <f>IFERROR(IF(AND((JE86+JG86+JH86+JI86+JJ86)=JD86,IM86=0,IO86=0,IP86=0,IQ86=0),$IK86,0),0)</f>
        <v>3.6659999999999998E-2</v>
      </c>
      <c r="IS86" s="305"/>
      <c r="IT86" s="304">
        <f>IFERROR(IF(AND((IZ86+JB86)=100%,IZ86&lt;1),$IK86,0),0)</f>
        <v>0</v>
      </c>
      <c r="IU86" s="304">
        <f>IFERROR(IF(AND((JE86+JM86)=JD86,IM86=0),$IK86,0),0)</f>
        <v>0</v>
      </c>
      <c r="IV86" s="304">
        <f t="shared" ref="IV86:IV89" si="1634">IFERROR(IF(AND((JE86+JM86+JN86)=JD86,IM86=0,IU86=0),IK86,0),0)</f>
        <v>0</v>
      </c>
      <c r="IW86" s="304">
        <f>IFERROR(IF(AND((JE86+JM86+JN86+JO86)=JD86,IM86=0,IU86=0,IV86=0),$IK86,0),0)</f>
        <v>0</v>
      </c>
      <c r="IX86" s="304">
        <f>IFERROR(IF(AND((JE86+JM86+JP86+JN86+JO86)=JD86,IM86=0,IU86=0,IV86=0,IW86=0),$IK86,0),0)</f>
        <v>0</v>
      </c>
      <c r="IY86" s="230"/>
      <c r="IZ86" s="367">
        <f t="shared" ref="IZ86:IZ88" si="1635">IFERROR(JE86/JD86,0)</f>
        <v>0</v>
      </c>
      <c r="JA86" s="367">
        <f t="shared" ref="JA86:JA88" si="1636">IFERROR(JF86/JD86,0)</f>
        <v>1</v>
      </c>
      <c r="JB86" s="367">
        <f t="shared" ref="JB86:JB89" si="1637">IFERROR(JL86/JD86,0)</f>
        <v>0</v>
      </c>
      <c r="JD86" s="363">
        <f>COUNTIF('MEP | Drawing List'!$H:$H,$B86)</f>
        <v>13</v>
      </c>
      <c r="JE86" s="238">
        <f>COUNTIFS('MEP | Drawing List'!$H:$H,$B86,INDEX('MEP | Drawing List'!$A:$AU,,MATCH('[13]Design Fee'!JE$8,'MEP | Drawing List'!$A$1:$AU$1,0)),1)</f>
        <v>0</v>
      </c>
      <c r="JF86" s="238">
        <f>COUNTIFS('MEP | Drawing List'!$H:$H,$B86,INDEX('MEP | Drawing List'!$K:$AU,,MATCH('[13]Design Fee'!JF$8,'MEP | Drawing List'!$K$1:$AU$1,0)),1)</f>
        <v>13</v>
      </c>
      <c r="JG86" s="238">
        <f>COUNTIFS('MEP | Drawing List'!$H:$H,$B86,INDEX('MEP | Drawing List'!$K:$AU,,MATCH('[13]Design Fee'!JG$8,'MEP | Drawing List'!$K$1:$AU$1,0)),1)</f>
        <v>0</v>
      </c>
      <c r="JH86" s="238">
        <f>COUNTIFS('MEP | Drawing List'!$H:$H,$B86,INDEX('MEP | Drawing List'!$K:$AU,,MATCH('[13]Design Fee'!JH$8,'MEP | Drawing List'!$K$1:$AU$1,0)),1)</f>
        <v>0</v>
      </c>
      <c r="JI86" s="238">
        <f>COUNTIFS('MEP | Drawing List'!$H:$H,$B86,INDEX('MEP | Drawing List'!$K:$AU,,MATCH('[13]Design Fee'!JI$8,'MEP | Drawing List'!$K$1:$AU$1,0)),1)</f>
        <v>10</v>
      </c>
      <c r="JJ86" s="238">
        <f>COUNTIFS('MEP | Drawing List'!$H:$H,$B86,INDEX('MEP | Drawing List'!$K:$AU,,MATCH('[13]Design Fee'!JJ$8,'MEP | Drawing List'!$K$1:$AU$1,0)),1)</f>
        <v>3</v>
      </c>
      <c r="JK86" s="245"/>
      <c r="JL86" s="238">
        <f>COUNTIFS('MEP | Drawing List'!$H:$H,$B86,INDEX('MEP | Drawing List'!$K:$AU,,MATCH('[13]Design Fee'!JL$8,'MEP | Drawing List'!$K$1:$AU$1,0)),1)</f>
        <v>0</v>
      </c>
      <c r="JM86" s="238">
        <f>COUNTIFS('MEP | Drawing List'!$H:$H,$B86,INDEX('MEP | Drawing List'!$K:$AU,,MATCH('[13]Design Fee'!JM$8,'MEP | Drawing List'!$K$1:$AU$1,0)),1)</f>
        <v>0</v>
      </c>
      <c r="JN86" s="238">
        <f>COUNTIFS('MEP | Drawing List'!$H:$H,$B86,INDEX('MEP | Drawing List'!$K:$AU,,MATCH('[13]Design Fee'!JN$8,'MEP | Drawing List'!$K$1:$AU$1,0)),1)</f>
        <v>0</v>
      </c>
      <c r="JO86" s="238">
        <f>COUNTIFS('MEP | Drawing List'!$H:$H,$B86,INDEX('MEP | Drawing List'!$K:$AU,,MATCH('[13]Design Fee'!JO$8,'MEP | Drawing List'!$K$1:$AU$1,0)),1)</f>
        <v>0</v>
      </c>
      <c r="JP86" s="238">
        <f>COUNTIFS('MEP | Drawing List'!$H:$H,$B86,INDEX('MEP | Drawing List'!$K:$AU,,MATCH('[13]Design Fee'!JP$8,'MEP | Drawing List'!$K$1:$AU$1,0)),1)</f>
        <v>0</v>
      </c>
      <c r="JQ86" s="254"/>
      <c r="JR86" s="303"/>
      <c r="JS86" s="304">
        <f>IFERROR(IF(AND((KE86+KF86)=100%,KE86&lt;1),$IK86,0),0)</f>
        <v>0</v>
      </c>
      <c r="JT86" s="304">
        <f>IFERROR(IF(AND((KJ86+KL86)=KI86,JR86=0),$IK86,0),0)</f>
        <v>0</v>
      </c>
      <c r="JU86" s="304">
        <f>IFERROR(IF(AND((KJ86+KL86+KM86)=KI86,JR86=0,JT86=0),$IK86,0),0)</f>
        <v>0</v>
      </c>
      <c r="JV86" s="304">
        <f>IFERROR(IF(AND((KJ86+KL86+KM86+KN86)=KI86,JR86=0,JT86=0,JU86=0),$IK86,0),0)</f>
        <v>0</v>
      </c>
      <c r="JW86" s="304">
        <f>IFERROR(IF(AND((KJ86+KL86+KM86+KN86+KO86)=KI86,JR86=0,JT86=0,JU86=0,JV86=0),$IK86,0),0)</f>
        <v>0</v>
      </c>
      <c r="JX86" s="305"/>
      <c r="JY86" s="304">
        <f>IFERROR(IF(AND((KE86+KG86)=100%,KE86&lt;1),$IK86,0),0)</f>
        <v>0</v>
      </c>
      <c r="JZ86" s="304">
        <f>IFERROR(IF(AND((KJ86+KR86)=KI86,JR86=0),$IK86,0),0)</f>
        <v>0</v>
      </c>
      <c r="KA86" s="304">
        <f t="shared" ref="KA86:KA89" si="1638">IFERROR(IF(AND((KJ86+KR86+KS86)=KI86,JR86=0,JZ86=0),JP86,0),0)</f>
        <v>0</v>
      </c>
      <c r="KB86" s="304">
        <f>IFERROR(IF(AND((KJ86+KR86+KS86+KT86)=KI86,JR86=0,JZ86=0,KA86=0),$IK86,0),0)</f>
        <v>0</v>
      </c>
      <c r="KC86" s="304">
        <f>IFERROR(IF(AND((KJ86+KR86+KU86+KS86+KT86)=KI86,JR86=0,JZ86=0,KA86=0,KB86=0),$IK86,0),0)</f>
        <v>0</v>
      </c>
      <c r="KD86" s="230"/>
      <c r="KE86" s="367">
        <f t="shared" ref="KE86:KE88" si="1639">IFERROR(KJ86/KI86,0)</f>
        <v>0</v>
      </c>
      <c r="KF86" s="367">
        <f t="shared" ref="KF86:KF88" si="1640">IFERROR(KK86/KI86,0)</f>
        <v>0</v>
      </c>
      <c r="KG86" s="367">
        <f>IFERROR(#REF!/KI86,0)</f>
        <v>0</v>
      </c>
      <c r="KI86" s="363">
        <f>COUNTIF('MEP | Drawing List'!$H:$H,$B86)</f>
        <v>13</v>
      </c>
      <c r="KJ86" s="238">
        <f>COUNTIFS('MEP | Drawing List'!$H:$H,$B86,INDEX('MEP | Drawing List'!$A:$AU,,MATCH('[13]Design Fee'!KJ$8,'MEP | Drawing List'!$A$1:$AU$1,0)),1)</f>
        <v>0</v>
      </c>
      <c r="KK86" s="238">
        <f>COUNTIFS('MEP | Drawing List'!$H:$H,$B86,INDEX('MEP | Drawing List'!$K:$AU,,MATCH('[13]Design Fee'!KK$8,'MEP | Drawing List'!$K$1:$AU$1,0)),1)</f>
        <v>0</v>
      </c>
      <c r="KL86" s="238">
        <f>COUNTIFS('MEP | Drawing List'!$H:$H,$B86,INDEX('MEP | Drawing List'!$K:$AU,,MATCH('[13]Design Fee'!KL$8,'MEP | Drawing List'!$K$1:$AU$1,0)),1)</f>
        <v>0</v>
      </c>
      <c r="KM86" s="238">
        <f>COUNTIFS('MEP | Drawing List'!$H:$H,$B86,INDEX('MEP | Drawing List'!$K:$AU,,MATCH('[13]Design Fee'!KM$8,'MEP | Drawing List'!$K$1:$AU$1,0)),1)</f>
        <v>0</v>
      </c>
      <c r="KN86" s="238">
        <f>COUNTIFS('MEP | Drawing List'!$H:$H,$B86,INDEX('MEP | Drawing List'!$K:$AU,,MATCH('[13]Design Fee'!KN$8,'MEP | Drawing List'!$K$1:$AU$1,0)),1)</f>
        <v>0</v>
      </c>
      <c r="KO86" s="238">
        <f>COUNTIFS('MEP | Drawing List'!$H:$H,$B86,INDEX('MEP | Drawing List'!$K:$AU,,MATCH('[13]Design Fee'!KO$8,'MEP | Drawing List'!$K$1:$AU$1,0)),1)</f>
        <v>0</v>
      </c>
      <c r="KP86" s="245"/>
      <c r="KQ86" s="238">
        <f>COUNTIFS('MEP | Drawing List'!$H:$H,$B86,INDEX('MEP | Drawing List'!$K:$AU,,MATCH('[13]Design Fee'!KQ$8,'MEP | Drawing List'!$K$1:$AU$1,0)),1)</f>
        <v>0</v>
      </c>
      <c r="KR86" s="238">
        <f>COUNTIFS('MEP | Drawing List'!$H:$H,$B86,INDEX('MEP | Drawing List'!$K:$AU,,MATCH('[13]Design Fee'!KR$8,'MEP | Drawing List'!$K$1:$AU$1,0)),1)</f>
        <v>0</v>
      </c>
      <c r="KS86" s="238">
        <f>COUNTIFS('MEP | Drawing List'!$H:$H,$B86,INDEX('MEP | Drawing List'!$K:$AU,,MATCH('[13]Design Fee'!KS$8,'MEP | Drawing List'!$K$1:$AU$1,0)),1)</f>
        <v>0</v>
      </c>
      <c r="KT86" s="238">
        <f>COUNTIFS('MEP | Drawing List'!$H:$H,$B86,INDEX('MEP | Drawing List'!$K:$AU,,MATCH('[13]Design Fee'!KT$8,'MEP | Drawing List'!$K$1:$AU$1,0)),1)</f>
        <v>0</v>
      </c>
      <c r="KU86" s="238">
        <f>COUNTIFS('MEP | Drawing List'!$H:$H,$B86,INDEX('MEP | Drawing List'!$K:$AU,,MATCH('[13]Design Fee'!KU$8,'MEP | Drawing List'!$K$1:$AU$1,0)),1)</f>
        <v>0</v>
      </c>
      <c r="KW86" s="303"/>
      <c r="KX86" s="304">
        <f>IFERROR(IF(AND((LJ86+LK86)=100%,LJ86&lt;1),$IK86,0),0)</f>
        <v>0</v>
      </c>
      <c r="KY86" s="304">
        <f>IFERROR(IF(AND((LO86+LQ86)=LN86,KW86=0),$IK86,0),0)</f>
        <v>0</v>
      </c>
      <c r="KZ86" s="304">
        <f>IFERROR(IF(AND((LO86+LQ86+LR86)=LN86,KW86=0,KY86=0),$IK86,0),0)</f>
        <v>0</v>
      </c>
      <c r="LA86" s="304">
        <f>IFERROR(IF(AND((LO86+LQ86+LR86+LS86)=LN86,KW86=0,KY86=0,KZ86=0),$IK86,0),0)</f>
        <v>0</v>
      </c>
      <c r="LB86" s="304">
        <f>IFERROR(IF(AND((LO86+LQ86+LR86+LS86+LT86)=LN86,KW86=0,KY86=0,KZ86=0,LA86=0),$IK86,0),0)</f>
        <v>0</v>
      </c>
      <c r="LC86" s="305"/>
      <c r="LD86" s="304">
        <f>IFERROR(IF(AND((LJ86+LL86)=100%,LJ86&lt;1),$IK86,0),0)</f>
        <v>0</v>
      </c>
      <c r="LE86" s="304">
        <f>IFERROR(IF(AND((LO86+LW86)=LN86,KW86=0),$IK86,0),0)</f>
        <v>0</v>
      </c>
      <c r="LF86" s="304">
        <f t="shared" ref="LF86:LF89" si="1641">IFERROR(IF(AND((LO86+LW86+LX86)=LN86,KW86=0,LE86=0),KU86,0),0)</f>
        <v>0</v>
      </c>
      <c r="LG86" s="304">
        <f>IFERROR(IF(AND((LO86+LW86+LX86+LY86)=LN86,KW86=0,LE86=0,LF86=0),$IK86,0),0)</f>
        <v>0</v>
      </c>
      <c r="LH86" s="304">
        <f>IFERROR(IF(AND((LO86+LW86+LZ86+LX86+LY86)=LN86,KW86=0,LE86=0,LF86=0,LG86=0),$IK86,0),0)</f>
        <v>0</v>
      </c>
      <c r="LI86" s="230"/>
      <c r="LJ86" s="367">
        <f t="shared" ref="LJ86:LJ88" si="1642">IFERROR(LO86/LN86,0)</f>
        <v>0</v>
      </c>
      <c r="LK86" s="367">
        <f t="shared" ref="LK86:LK88" si="1643">IFERROR(LP86/LN86,0)</f>
        <v>0</v>
      </c>
      <c r="LL86" s="367">
        <f>IFERROR(#REF!/LN86,0)</f>
        <v>0</v>
      </c>
      <c r="LN86" s="363">
        <f>COUNTIF('MEP | Drawing List'!$H:$H,$B86)</f>
        <v>13</v>
      </c>
      <c r="LO86" s="238">
        <f>COUNTIFS('MEP | Drawing List'!$H:$H,$B86,INDEX('MEP | Drawing List'!$A:$AU,,MATCH('[13]Design Fee'!LO$8,'MEP | Drawing List'!$A$1:$AU$1,0)),1)</f>
        <v>0</v>
      </c>
      <c r="LP86" s="238">
        <f>COUNTIFS('MEP | Drawing List'!$H:$H,$B86,INDEX('MEP | Drawing List'!$K:$AU,,MATCH('[13]Design Fee'!LP$8,'MEP | Drawing List'!$K$1:$AU$1,0)),1)</f>
        <v>0</v>
      </c>
      <c r="LQ86" s="238">
        <f>COUNTIFS('MEP | Drawing List'!$H:$H,$B86,INDEX('MEP | Drawing List'!$K:$AU,,MATCH('[13]Design Fee'!LQ$8,'MEP | Drawing List'!$K$1:$AU$1,0)),1)</f>
        <v>0</v>
      </c>
      <c r="LR86" s="238">
        <f>COUNTIFS('MEP | Drawing List'!$H:$H,$B86,INDEX('MEP | Drawing List'!$K:$AU,,MATCH('[13]Design Fee'!LR$8,'MEP | Drawing List'!$K$1:$AU$1,0)),1)</f>
        <v>0</v>
      </c>
      <c r="LS86" s="238">
        <f>COUNTIFS('MEP | Drawing List'!$H:$H,$B86,INDEX('MEP | Drawing List'!$K:$AU,,MATCH('[13]Design Fee'!LS$8,'MEP | Drawing List'!$K$1:$AU$1,0)),1)</f>
        <v>0</v>
      </c>
      <c r="LT86" s="238">
        <f>COUNTIFS('MEP | Drawing List'!$H:$H,$B86,INDEX('MEP | Drawing List'!$K:$AU,,MATCH('[13]Design Fee'!LT$8,'MEP | Drawing List'!$K$1:$AU$1,0)),1)</f>
        <v>0</v>
      </c>
      <c r="LU86" s="245"/>
      <c r="LV86" s="238">
        <f>COUNTIFS('MEP | Drawing List'!$H:$H,$B86,INDEX('MEP | Drawing List'!$K:$AU,,MATCH('[13]Design Fee'!LV$8,'MEP | Drawing List'!$K$1:$AU$1,0)),1)</f>
        <v>0</v>
      </c>
      <c r="LW86" s="238">
        <f>COUNTIFS('MEP | Drawing List'!$H:$H,$B86,INDEX('MEP | Drawing List'!$K:$AU,,MATCH('[13]Design Fee'!LW$8,'MEP | Drawing List'!$K$1:$AU$1,0)),1)</f>
        <v>0</v>
      </c>
      <c r="LX86" s="238">
        <f>COUNTIFS('MEP | Drawing List'!$H:$H,$B86,INDEX('MEP | Drawing List'!$K:$AU,,MATCH('[13]Design Fee'!LX$8,'MEP | Drawing List'!$K$1:$AU$1,0)),1)</f>
        <v>0</v>
      </c>
      <c r="LY86" s="238">
        <f>COUNTIFS('MEP | Drawing List'!$H:$H,$B86,INDEX('MEP | Drawing List'!$K:$AU,,MATCH('[13]Design Fee'!LY$8,'MEP | Drawing List'!$K$1:$AU$1,0)),1)</f>
        <v>0</v>
      </c>
      <c r="LZ86" s="238">
        <f>COUNTIFS('MEP | Drawing List'!$H:$H,$B86,INDEX('MEP | Drawing List'!$K:$AU,,MATCH('[13]Design Fee'!LZ$8,'MEP | Drawing List'!$K$1:$AU$1,0)),1)</f>
        <v>0</v>
      </c>
      <c r="MC86" s="279">
        <v>0.25</v>
      </c>
      <c r="MD86" s="269"/>
      <c r="ME86" s="302">
        <f>$ME$85/$MC$85*MC86</f>
        <v>2.0359500000000003E-2</v>
      </c>
      <c r="MF86" s="302">
        <f t="shared" si="1518"/>
        <v>0</v>
      </c>
      <c r="MG86" s="303">
        <f>IFERROR(IF(MT86=100%,$ME86,0),0)</f>
        <v>0</v>
      </c>
      <c r="MH86" s="304">
        <f>IFERROR(IF(AND((MT86+MU86)=100%,MT86&lt;1),$ME86,0),0)</f>
        <v>2.0359500000000003E-2</v>
      </c>
      <c r="MI86" s="304">
        <f>IFERROR(IF(AND((MY86+NA86)=MX86,MG86=0),$ME86,0),0)</f>
        <v>2.0359500000000003E-2</v>
      </c>
      <c r="MJ86" s="304">
        <f>IFERROR(IF(AND((MY86+NA86+NB86)=MX86,MG86=0,MI86=0),$ME86,0),0)</f>
        <v>0</v>
      </c>
      <c r="MK86" s="304">
        <f>IFERROR(IF(AND((MY86+NA86+NB86+NC86)=MX86,MG86=0,MI86=0,MJ86=0),$ME86,0),0)</f>
        <v>0</v>
      </c>
      <c r="ML86" s="304">
        <f>IFERROR(IF(AND((MY86+NA86+NB86+NC86+ND86)=MX86,MG86=0,MI86=0,MJ86=0,MK86=0),$ME86,0),0)</f>
        <v>0</v>
      </c>
      <c r="MM86" s="305"/>
      <c r="MN86" s="304">
        <f>IFERROR(IF(AND((MT86+MV86)=100%,MT86&lt;1),$ME86,0),0)</f>
        <v>0</v>
      </c>
      <c r="MO86" s="304">
        <f>IFERROR(IF(AND((MY86+NG86)=MX86,MG86=0),$ME86,0),0)</f>
        <v>0</v>
      </c>
      <c r="MP86" s="304">
        <f>IFERROR(IF(AND((MY86+NG86+NH86)=MX86,MG86=0,MO86=0),ME86,0),0)</f>
        <v>0</v>
      </c>
      <c r="MQ86" s="304">
        <f>IFERROR(IF(AND((MY86+NG86+NH86+NI86)=MX86,MG86=0,MO86=0,MP86=0),$ME86,0),0)</f>
        <v>0</v>
      </c>
      <c r="MR86" s="304">
        <f>IFERROR(IF(AND((MY86+NG86+NJ86+NH86+NI86)=MX86,MG86=0,MO86=0,MP86=0,MQ86=0),$ME86,0),0)</f>
        <v>0</v>
      </c>
      <c r="MS86" s="230"/>
      <c r="MT86" s="367">
        <f t="shared" ref="MT86:MT88" si="1644">IFERROR(MY86/MX86,0)</f>
        <v>0</v>
      </c>
      <c r="MU86" s="367">
        <f t="shared" ref="MU86:MU88" si="1645">IFERROR(MZ86/MX86,0)</f>
        <v>1</v>
      </c>
      <c r="MV86" s="367">
        <f t="shared" ref="MV86:MV89" si="1646">IFERROR(NF86/MX86,0)</f>
        <v>0</v>
      </c>
      <c r="MX86" s="363">
        <f>COUNTIF('LS | Drawing List'!$H:$H,$B86)</f>
        <v>9</v>
      </c>
      <c r="MY86" s="238">
        <f>COUNTIFS('LS | Drawing List'!$H:$H,$B86,INDEX('LS | Drawing List'!$A:$AT,,MATCH('Design Fee'!MY$8,'LS | Drawing List'!$A$1:$AT$1,0)),1)</f>
        <v>0</v>
      </c>
      <c r="MZ86" s="238">
        <f>COUNTIFS('LS | Drawing List'!$H:$H,$B86,INDEX('LS | Drawing List'!$K:$AT,,MATCH('Design Fee'!MZ$8,'LS | Drawing List'!$K$1:$AT$1,0)),1)</f>
        <v>9</v>
      </c>
      <c r="NA86" s="238">
        <f>COUNTIFS('LS | Drawing List'!$H:$H,$B86,INDEX('LS | Drawing List'!$K:$AT,,MATCH('Design Fee'!NA$8,'LS | Drawing List'!$K$1:$AT$1,0)),1)</f>
        <v>9</v>
      </c>
      <c r="NB86" s="238">
        <f>COUNTIFS('LS | Drawing List'!$H:$H,$B86,INDEX('LS | Drawing List'!$K:$AT,,MATCH('Design Fee'!NB$8,'LS | Drawing List'!$K$1:$AT$1,0)),1)</f>
        <v>0</v>
      </c>
      <c r="NC86" s="238">
        <f>COUNTIFS('LS | Drawing List'!$H:$H,$B86,INDEX('LS | Drawing List'!$K:$AT,,MATCH('Design Fee'!NC$8,'LS | Drawing List'!$K$1:$AT$1,0)),1)</f>
        <v>0</v>
      </c>
      <c r="ND86" s="238">
        <f>COUNTIFS('LS | Drawing List'!$H:$H,$B86,INDEX('LS | Drawing List'!$K:$AT,,MATCH('Design Fee'!ND$8,'LS | Drawing List'!$K$1:$AT$1,0)),1)</f>
        <v>0</v>
      </c>
      <c r="NE86" s="245"/>
      <c r="NF86" s="238">
        <f>COUNTIFS('LS | Drawing List'!$H:$H,$B86,INDEX('LS | Drawing List'!$K:$AT,,MATCH('Design Fee'!NF$8,'LS | Drawing List'!$K$1:$AT$1,0)),1)</f>
        <v>0</v>
      </c>
      <c r="NG86" s="238">
        <f>COUNTIFS('LS | Drawing List'!$H:$H,$B86,INDEX('LS | Drawing List'!$K:$AT,,MATCH('Design Fee'!NG$8,'LS | Drawing List'!$K$1:$AT$1,0)),1)</f>
        <v>0</v>
      </c>
      <c r="NH86" s="238">
        <f>COUNTIFS('LS | Drawing List'!$H:$H,$B86,INDEX('LS | Drawing List'!$K:$AT,,MATCH('Design Fee'!NH$8,'LS | Drawing List'!$K$1:$AT$1,0)),1)</f>
        <v>0</v>
      </c>
      <c r="NI86" s="238">
        <f>COUNTIFS('LS | Drawing List'!$H:$H,$B86,INDEX('LS | Drawing List'!$K:$AT,,MATCH('Design Fee'!NI$8,'LS | Drawing List'!$K$1:$AT$1,0)),1)</f>
        <v>0</v>
      </c>
      <c r="NJ86" s="238">
        <f>COUNTIFS('LS | Drawing List'!$H:$H,$B86,INDEX('LS | Drawing List'!$K:$AT,,MATCH('Design Fee'!NJ$8,'LS | Drawing List'!$K$1:$AT$1,0)),1)</f>
        <v>0</v>
      </c>
      <c r="NK86" s="254"/>
      <c r="NL86" s="303">
        <f>IFERROR(IF(NY86=100%,$ME86,0),0)</f>
        <v>0</v>
      </c>
      <c r="NM86" s="304">
        <f>IFERROR(IF(AND((NY86+NZ86)=100%,NY86&lt;1),$ME86,0),0)</f>
        <v>0</v>
      </c>
      <c r="NN86" s="304">
        <f>IFERROR(IF(AND((OD86+OF86)=OC86,NL86=0),$ME86,0),0)</f>
        <v>0</v>
      </c>
      <c r="NO86" s="304">
        <f>IFERROR(IF(AND((OD86+OF86+OG86)=OC86,NL86=0,NN86=0),$ME86,0),0)</f>
        <v>0</v>
      </c>
      <c r="NP86" s="304">
        <f>IFERROR(IF(AND((OD86+OF86+OG86+OH86)=OC86,NL86=0,NN86=0,NO86=0),$ME86,0),0)</f>
        <v>0</v>
      </c>
      <c r="NQ86" s="304">
        <f>IFERROR(IF(AND((OD86+OF86+OG86+OH86+OI86)=OC86,NL86=0,NN86=0,NO86=0,NP86=0),$ME86,0),0)</f>
        <v>0</v>
      </c>
      <c r="NR86" s="305"/>
      <c r="NS86" s="304">
        <f>IFERROR(IF(AND((NY86+OA86)=100%,NY86&lt;1),$ME86,0),0)</f>
        <v>0</v>
      </c>
      <c r="NT86" s="304">
        <f>IFERROR(IF(AND((OD86+OL86)=OC86,NL86=0),$ME86,0),0)</f>
        <v>0</v>
      </c>
      <c r="NU86" s="304">
        <f t="shared" ref="NU86:NU89" si="1647">IFERROR(IF(AND((OD86+OL86+OM86)=OC86,NL86=0,NT86=0),NJ86,0),0)</f>
        <v>0</v>
      </c>
      <c r="NV86" s="304">
        <f>IFERROR(IF(AND((OD86+OL86+OM86+ON86)=OC86,NL86=0,NT86=0,NU86=0),$ME86,0),0)</f>
        <v>0</v>
      </c>
      <c r="NW86" s="304">
        <f>IFERROR(IF(AND((OD86+OL86+OO86+OM86+ON86)=OC86,NL86=0,NT86=0,NU86=0,NV86=0),$ME86,0),0)</f>
        <v>0</v>
      </c>
      <c r="NX86" s="230"/>
      <c r="NY86" s="367">
        <f t="shared" ref="NY86:NY88" si="1648">IFERROR(OD86/OC86,0)</f>
        <v>0</v>
      </c>
      <c r="NZ86" s="367">
        <f t="shared" ref="NZ86:NZ88" si="1649">IFERROR(OE86/OC86,0)</f>
        <v>0</v>
      </c>
      <c r="OA86" s="367">
        <f>IFERROR(#REF!/OC86,0)</f>
        <v>0</v>
      </c>
      <c r="OC86" s="363">
        <f>COUNTIF('LS | Drawing List'!$H:$H,$B86)</f>
        <v>9</v>
      </c>
      <c r="OD86" s="238">
        <f>COUNTIFS('LS | Drawing List'!$H:$H,$B86,INDEX('LS | Drawing List'!$A:$AT,,MATCH('Design Fee'!OD$8,'LS | Drawing List'!$A$1:$AT$1,0)),1)</f>
        <v>0</v>
      </c>
      <c r="OE86" s="238">
        <f>COUNTIFS('LS | Drawing List'!$H:$H,$B86,INDEX('LS | Drawing List'!$K:$AT,,MATCH('Design Fee'!OE$8,'LS | Drawing List'!$K$1:$AT$1,0)),1)</f>
        <v>0</v>
      </c>
      <c r="OF86" s="238">
        <f>COUNTIFS('LS | Drawing List'!$H:$H,$B86,INDEX('LS | Drawing List'!$K:$AT,,MATCH('Design Fee'!OF$8,'LS | Drawing List'!$K$1:$AT$1,0)),1)</f>
        <v>0</v>
      </c>
      <c r="OG86" s="238">
        <f>COUNTIFS('LS | Drawing List'!$H:$H,$B86,INDEX('LS | Drawing List'!$K:$AT,,MATCH('Design Fee'!OG$8,'LS | Drawing List'!$K$1:$AT$1,0)),1)</f>
        <v>0</v>
      </c>
      <c r="OH86" s="238">
        <f>COUNTIFS('LS | Drawing List'!$H:$H,$B86,INDEX('LS | Drawing List'!$K:$AT,,MATCH('Design Fee'!OH$8,'LS | Drawing List'!$K$1:$AT$1,0)),1)</f>
        <v>0</v>
      </c>
      <c r="OI86" s="238">
        <f>COUNTIFS('LS | Drawing List'!$H:$H,$B86,INDEX('LS | Drawing List'!$K:$AT,,MATCH('Design Fee'!OI$8,'LS | Drawing List'!$K$1:$AT$1,0)),1)</f>
        <v>0</v>
      </c>
      <c r="OJ86" s="245"/>
      <c r="OK86" s="238">
        <f>COUNTIFS('LS | Drawing List'!$H:$H,$B86,INDEX('LS | Drawing List'!$K:$AT,,MATCH('Design Fee'!OK$8,'LS | Drawing List'!$K$1:$AT$1,0)),1)</f>
        <v>0</v>
      </c>
      <c r="OL86" s="238">
        <f>COUNTIFS('LS | Drawing List'!$H:$H,$B86,INDEX('LS | Drawing List'!$K:$AT,,MATCH('Design Fee'!OL$8,'LS | Drawing List'!$K$1:$AT$1,0)),1)</f>
        <v>0</v>
      </c>
      <c r="OM86" s="238">
        <f>COUNTIFS('LS | Drawing List'!$H:$H,$B86,INDEX('LS | Drawing List'!$K:$AT,,MATCH('Design Fee'!OM$8,'LS | Drawing List'!$K$1:$AT$1,0)),1)</f>
        <v>0</v>
      </c>
      <c r="ON86" s="238">
        <f>COUNTIFS('LS | Drawing List'!$H:$H,$B86,INDEX('LS | Drawing List'!$K:$AT,,MATCH('Design Fee'!ON$8,'LS | Drawing List'!$K$1:$AT$1,0)),1)</f>
        <v>0</v>
      </c>
      <c r="OO86" s="238">
        <f>COUNTIFS('LS | Drawing List'!$H:$H,$B86,INDEX('LS | Drawing List'!$K:$AT,,MATCH('Design Fee'!OO$8,'LS | Drawing List'!$K$1:$AT$1,0)),1)</f>
        <v>0</v>
      </c>
      <c r="OQ86" s="303">
        <f>IFERROR(IF(PD86=100%,$ME86,0),0)</f>
        <v>0</v>
      </c>
      <c r="OR86" s="304">
        <f>IFERROR(IF(AND((PD86+PE86)=100%,PD86&lt;1),$ME86,0),0)</f>
        <v>0</v>
      </c>
      <c r="OS86" s="304">
        <f>IFERROR(IF(AND((PI86+PK86)=PH86,OQ86=0),$ME86,0),0)</f>
        <v>0</v>
      </c>
      <c r="OT86" s="304">
        <f>IFERROR(IF(AND((PI86+PK86+PL86)=PH86,OQ86=0,OS86=0),$ME86,0),0)</f>
        <v>0</v>
      </c>
      <c r="OU86" s="304">
        <f>IFERROR(IF(AND((PI86+PK86+PL86+PM86)=PH86,OQ86=0,OS86=0,OT86=0),$ME86,0),0)</f>
        <v>0</v>
      </c>
      <c r="OV86" s="304">
        <f>IFERROR(IF(AND((PI86+PK86+PL86+PM86+PN86)=PH86,OQ86=0,OS86=0,OT86=0,OU86=0),$ME86,0),0)</f>
        <v>0</v>
      </c>
      <c r="OW86" s="305"/>
      <c r="OX86" s="304">
        <f>IFERROR(IF(AND((PD86+PF86)=100%,PD86&lt;1),$ME86,0),0)</f>
        <v>0</v>
      </c>
      <c r="OY86" s="304">
        <f>IFERROR(IF(AND((PI86+PQ86)=PH86,OQ86=0),$ME86,0),0)</f>
        <v>0</v>
      </c>
      <c r="OZ86" s="304">
        <f t="shared" ref="OZ86:OZ89" si="1650">IFERROR(IF(AND((PI86+PQ86+PR86)=PH86,OQ86=0,OY86=0),OO86,0),0)</f>
        <v>0</v>
      </c>
      <c r="PA86" s="304">
        <f>IFERROR(IF(AND((PI86+PQ86+PR86+PS86)=PH86,OQ86=0,OY86=0,OZ86=0),$ME86,0),0)</f>
        <v>0</v>
      </c>
      <c r="PB86" s="304">
        <f>IFERROR(IF(AND((PI86+PQ86+PT86+PR86+PS86)=PH86,OQ86=0,OY86=0,OZ86=0,PA86=0),$ME86,0),0)</f>
        <v>0</v>
      </c>
      <c r="PC86" s="230"/>
      <c r="PD86" s="367">
        <f t="shared" ref="PD86:PD88" si="1651">IFERROR(PI86/PH86,0)</f>
        <v>0</v>
      </c>
      <c r="PE86" s="367">
        <f t="shared" ref="PE86:PE88" si="1652">IFERROR(PJ86/PH86,0)</f>
        <v>0</v>
      </c>
      <c r="PF86" s="367">
        <f>IFERROR(#REF!/PH86,0)</f>
        <v>0</v>
      </c>
      <c r="PH86" s="363">
        <f>COUNTIF('LS | Drawing List'!$H:$H,$B86)</f>
        <v>9</v>
      </c>
      <c r="PI86" s="238">
        <f>COUNTIFS('LS | Drawing List'!$H:$H,$B86,INDEX('LS | Drawing List'!$A:$AT,,MATCH('Design Fee'!PI$8,'LS | Drawing List'!$A$1:$AT$1,0)),1)</f>
        <v>0</v>
      </c>
      <c r="PJ86" s="238">
        <f>COUNTIFS('LS | Drawing List'!$H:$H,$B86,INDEX('LS | Drawing List'!$K:$AT,,MATCH('Design Fee'!PJ$8,'LS | Drawing List'!$K$1:$AT$1,0)),1)</f>
        <v>0</v>
      </c>
      <c r="PK86" s="238">
        <f>COUNTIFS('LS | Drawing List'!$H:$H,$B86,INDEX('LS | Drawing List'!$K:$AT,,MATCH('Design Fee'!PK$8,'LS | Drawing List'!$K$1:$AT$1,0)),1)</f>
        <v>0</v>
      </c>
      <c r="PL86" s="238">
        <f>COUNTIFS('LS | Drawing List'!$H:$H,$B86,INDEX('LS | Drawing List'!$K:$AT,,MATCH('Design Fee'!PL$8,'LS | Drawing List'!$K$1:$AT$1,0)),1)</f>
        <v>0</v>
      </c>
      <c r="PM86" s="238">
        <f>COUNTIFS('LS | Drawing List'!$H:$H,$B86,INDEX('LS | Drawing List'!$K:$AT,,MATCH('Design Fee'!PM$8,'LS | Drawing List'!$K$1:$AT$1,0)),1)</f>
        <v>0</v>
      </c>
      <c r="PN86" s="238">
        <f>COUNTIFS('LS | Drawing List'!$H:$H,$B86,INDEX('LS | Drawing List'!$K:$AT,,MATCH('Design Fee'!PN$8,'LS | Drawing List'!$K$1:$AT$1,0)),1)</f>
        <v>0</v>
      </c>
      <c r="PO86" s="245"/>
      <c r="PP86" s="238">
        <f>COUNTIFS('LS | Drawing List'!$H:$H,$B86,INDEX('LS | Drawing List'!$K:$AT,,MATCH('Design Fee'!PP$8,'LS | Drawing List'!$K$1:$AT$1,0)),1)</f>
        <v>0</v>
      </c>
      <c r="PQ86" s="238">
        <f>COUNTIFS('LS | Drawing List'!$H:$H,$B86,INDEX('LS | Drawing List'!$K:$AT,,MATCH('Design Fee'!PQ$8,'LS | Drawing List'!$K$1:$AT$1,0)),1)</f>
        <v>0</v>
      </c>
      <c r="PR86" s="238">
        <f>COUNTIFS('LS | Drawing List'!$H:$H,$B86,INDEX('LS | Drawing List'!$K:$AT,,MATCH('Design Fee'!PR$8,'LS | Drawing List'!$K$1:$AT$1,0)),1)</f>
        <v>0</v>
      </c>
      <c r="PS86" s="238">
        <f>COUNTIFS('LS | Drawing List'!$H:$H,$B86,INDEX('LS | Drawing List'!$K:$AT,,MATCH('Design Fee'!PS$8,'LS | Drawing List'!$K$1:$AT$1,0)),1)</f>
        <v>0</v>
      </c>
      <c r="PT86" s="238">
        <f>COUNTIFS('LS | Drawing List'!$H:$H,$B86,INDEX('LS | Drawing List'!$K:$AT,,MATCH('Design Fee'!PT$8,'LS | Drawing List'!$K$1:$AT$1,0)),1)</f>
        <v>0</v>
      </c>
      <c r="PV86" s="279"/>
    </row>
    <row r="87" spans="2:438" ht="11.85" customHeight="1" outlineLevel="2">
      <c r="B87" s="579" t="s">
        <v>198</v>
      </c>
      <c r="C87" s="332" t="s">
        <v>106</v>
      </c>
      <c r="E87" s="302">
        <f t="shared" si="1466"/>
        <v>0.12035999999999999</v>
      </c>
      <c r="F87" s="302">
        <f t="shared" si="1466"/>
        <v>0</v>
      </c>
      <c r="G87" s="303">
        <f t="shared" si="1525"/>
        <v>0.12035999999999999</v>
      </c>
      <c r="H87" s="302">
        <f t="shared" si="1526"/>
        <v>0</v>
      </c>
      <c r="I87" s="302">
        <f t="shared" si="1527"/>
        <v>0.12035999999999999</v>
      </c>
      <c r="J87" s="302">
        <f t="shared" si="1528"/>
        <v>0.1047</v>
      </c>
      <c r="K87" s="302">
        <f t="shared" si="1529"/>
        <v>0</v>
      </c>
      <c r="L87" s="302">
        <f t="shared" si="1530"/>
        <v>1.5659999999999997E-2</v>
      </c>
      <c r="M87" s="302">
        <f t="shared" si="1531"/>
        <v>0</v>
      </c>
      <c r="N87" s="305"/>
      <c r="O87" s="302">
        <f t="shared" si="1532"/>
        <v>0</v>
      </c>
      <c r="P87" s="302">
        <f t="shared" si="1533"/>
        <v>0</v>
      </c>
      <c r="Q87" s="302">
        <f t="shared" si="1534"/>
        <v>0</v>
      </c>
      <c r="R87" s="302">
        <f t="shared" si="1535"/>
        <v>0</v>
      </c>
      <c r="S87" s="302">
        <f t="shared" si="1536"/>
        <v>0</v>
      </c>
      <c r="T87" s="216"/>
      <c r="U87" s="302">
        <f t="shared" si="1537"/>
        <v>0</v>
      </c>
      <c r="V87" s="302">
        <f t="shared" si="1538"/>
        <v>0</v>
      </c>
      <c r="W87" s="302">
        <f t="shared" si="1539"/>
        <v>0</v>
      </c>
      <c r="X87" s="302">
        <f t="shared" si="1540"/>
        <v>0</v>
      </c>
      <c r="Y87" s="302">
        <f t="shared" si="1541"/>
        <v>0</v>
      </c>
      <c r="Z87" s="302">
        <f t="shared" si="1542"/>
        <v>0</v>
      </c>
      <c r="AA87" s="305"/>
      <c r="AB87" s="302">
        <f t="shared" si="1543"/>
        <v>0</v>
      </c>
      <c r="AC87" s="302">
        <f t="shared" si="1544"/>
        <v>0</v>
      </c>
      <c r="AD87" s="302">
        <f t="shared" si="1545"/>
        <v>0</v>
      </c>
      <c r="AE87" s="302">
        <f t="shared" si="1546"/>
        <v>0</v>
      </c>
      <c r="AF87" s="302">
        <f t="shared" si="1547"/>
        <v>0</v>
      </c>
      <c r="AH87" s="302">
        <f t="shared" si="1548"/>
        <v>0</v>
      </c>
      <c r="AI87" s="302">
        <f t="shared" si="1549"/>
        <v>0</v>
      </c>
      <c r="AJ87" s="302">
        <f t="shared" si="1550"/>
        <v>0</v>
      </c>
      <c r="AK87" s="302">
        <f t="shared" si="1551"/>
        <v>0</v>
      </c>
      <c r="AL87" s="302">
        <f t="shared" si="1552"/>
        <v>0</v>
      </c>
      <c r="AM87" s="302">
        <f t="shared" si="1553"/>
        <v>0</v>
      </c>
      <c r="AN87" s="305"/>
      <c r="AO87" s="302">
        <f t="shared" si="1554"/>
        <v>0</v>
      </c>
      <c r="AP87" s="302">
        <f t="shared" si="1555"/>
        <v>0</v>
      </c>
      <c r="AQ87" s="302">
        <f t="shared" si="1556"/>
        <v>0</v>
      </c>
      <c r="AR87" s="302">
        <f t="shared" si="1557"/>
        <v>0</v>
      </c>
      <c r="AS87" s="302">
        <f t="shared" si="1558"/>
        <v>0</v>
      </c>
      <c r="AT87" s="230"/>
      <c r="AU87" s="279">
        <v>0.15</v>
      </c>
      <c r="AV87" s="269"/>
      <c r="AW87" s="302">
        <f t="shared" ref="AW87:AW89" si="1653">$AW$85/$AU$85*AU87</f>
        <v>0.1047</v>
      </c>
      <c r="AX87" s="302">
        <f t="shared" si="1497"/>
        <v>0</v>
      </c>
      <c r="AY87" s="303">
        <f t="shared" si="1559"/>
        <v>0</v>
      </c>
      <c r="AZ87" s="304">
        <f t="shared" si="1560"/>
        <v>0.1047</v>
      </c>
      <c r="BA87" s="304">
        <f t="shared" si="1561"/>
        <v>0.1047</v>
      </c>
      <c r="BB87" s="304">
        <f t="shared" si="1562"/>
        <v>0</v>
      </c>
      <c r="BC87" s="304">
        <f t="shared" si="1563"/>
        <v>0</v>
      </c>
      <c r="BD87" s="304">
        <f t="shared" si="1564"/>
        <v>0</v>
      </c>
      <c r="BE87" s="305"/>
      <c r="BF87" s="304">
        <f t="shared" si="1565"/>
        <v>0</v>
      </c>
      <c r="BG87" s="304">
        <f t="shared" si="1566"/>
        <v>0</v>
      </c>
      <c r="BH87" s="304">
        <f t="shared" ref="BH87:BH89" si="1654">IFERROR(IF(AND((BQ87+BY87+BZ87)=BP87,AY87=0,BG87=0),AW87,0),0)</f>
        <v>0</v>
      </c>
      <c r="BI87" s="304">
        <f t="shared" si="1568"/>
        <v>0</v>
      </c>
      <c r="BJ87" s="304">
        <f t="shared" si="1569"/>
        <v>0</v>
      </c>
      <c r="BK87" s="216"/>
      <c r="BL87" s="331">
        <f t="shared" si="1570"/>
        <v>0</v>
      </c>
      <c r="BM87" s="331">
        <f t="shared" si="1571"/>
        <v>1</v>
      </c>
      <c r="BN87" s="331">
        <f t="shared" si="1572"/>
        <v>0</v>
      </c>
      <c r="BP87" s="436">
        <f>COUNTIF('AR | Drawing List'!$H:$H,$B87)</f>
        <v>98</v>
      </c>
      <c r="BQ87" s="437">
        <f>COUNTIFS('AR | Drawing List'!$H:$H,$B87,INDEX('AR | Drawing List'!$A:$AT,,MATCH('Design Fee'!BQ$8,'AR | Drawing List'!$A$1:$AT$1,0)),1)</f>
        <v>0</v>
      </c>
      <c r="BR87" s="437">
        <f>COUNTIFS('AR | Drawing List'!$H:$H,$B87,INDEX('AR | Drawing List'!$K:$AT,,MATCH('Design Fee'!BR$8,'AR | Drawing List'!$K$1:$AT$1,0)),1)</f>
        <v>98</v>
      </c>
      <c r="BS87" s="437">
        <f>COUNTIFS('AR | Drawing List'!$H:$H,$B87,INDEX('AR | Drawing List'!$K:$AT,,MATCH('Design Fee'!BS$8,'AR | Drawing List'!$K$1:$AT$1,0)),1)</f>
        <v>98</v>
      </c>
      <c r="BT87" s="437">
        <f>COUNTIFS('AR | Drawing List'!$H:$H,$B87,INDEX('AR | Drawing List'!$K:$AT,,MATCH('Design Fee'!BT$8,'AR | Drawing List'!$K$1:$AT$1,0)),1)</f>
        <v>0</v>
      </c>
      <c r="BU87" s="437">
        <f>COUNTIFS('AR | Drawing List'!$H:$H,$B87,INDEX('AR | Drawing List'!$K:$AT,,MATCH('Design Fee'!BU$8,'AR | Drawing List'!$K$1:$AT$1,0)),1)</f>
        <v>0</v>
      </c>
      <c r="BV87" s="437">
        <f>COUNTIFS('AR | Drawing List'!$H:$H,$B87,INDEX('AR | Drawing List'!$K:$AT,,MATCH('Design Fee'!BV$8,'AR | Drawing List'!$K$1:$AT$1,0)),1)</f>
        <v>0</v>
      </c>
      <c r="BW87" s="245"/>
      <c r="BX87" s="437">
        <f>COUNTIFS('AR | Drawing List'!$H:$H,$B87,INDEX('AR | Drawing List'!$K:$AT,,MATCH('Design Fee'!BX$8,'AR | Drawing List'!$K$1:$AT$1,0)),1)</f>
        <v>0</v>
      </c>
      <c r="BY87" s="437">
        <f>COUNTIFS('AR | Drawing List'!$H:$H,$B87,INDEX('AR | Drawing List'!$K:$AT,,MATCH('Design Fee'!BY$8,'AR | Drawing List'!$K$1:$AT$1,0)),1)</f>
        <v>0</v>
      </c>
      <c r="BZ87" s="437">
        <f>COUNTIFS('AR | Drawing List'!$H:$H,$B87,INDEX('AR | Drawing List'!$K:$AT,,MATCH('Design Fee'!BZ$8,'AR | Drawing List'!$K$1:$AT$1,0)),1)</f>
        <v>0</v>
      </c>
      <c r="CA87" s="437">
        <f>COUNTIFS('AR | Drawing List'!$H:$H,$B87,INDEX('AR | Drawing List'!$K:$AT,,MATCH('Design Fee'!CA$8,'AR | Drawing List'!$K$1:$AT$1,0)),1)</f>
        <v>0</v>
      </c>
      <c r="CB87" s="437">
        <f>COUNTIFS('AR | Drawing List'!$H:$H,$B87,INDEX('AR | Drawing List'!$K:$AT,,MATCH('Design Fee'!CB$8,'AR | Drawing List'!$K$1:$AT$1,0)),1)</f>
        <v>0</v>
      </c>
      <c r="CC87" s="254"/>
      <c r="CD87" s="365"/>
      <c r="CE87" s="366">
        <f t="shared" si="1573"/>
        <v>0</v>
      </c>
      <c r="CF87" s="304">
        <f t="shared" si="1574"/>
        <v>0</v>
      </c>
      <c r="CG87" s="366">
        <f t="shared" si="1575"/>
        <v>0</v>
      </c>
      <c r="CH87" s="366">
        <f t="shared" si="1576"/>
        <v>0</v>
      </c>
      <c r="CI87" s="366">
        <f t="shared" si="1577"/>
        <v>0</v>
      </c>
      <c r="CJ87" s="291"/>
      <c r="CK87" s="366">
        <f t="shared" si="1578"/>
        <v>0</v>
      </c>
      <c r="CL87" s="366">
        <f t="shared" si="1579"/>
        <v>0</v>
      </c>
      <c r="CM87" s="366">
        <f t="shared" si="1580"/>
        <v>0</v>
      </c>
      <c r="CN87" s="366">
        <f t="shared" si="1581"/>
        <v>0</v>
      </c>
      <c r="CO87" s="366">
        <f t="shared" si="1582"/>
        <v>0</v>
      </c>
      <c r="CP87" s="230"/>
      <c r="CQ87" s="331">
        <f t="shared" si="1583"/>
        <v>0</v>
      </c>
      <c r="CR87" s="331">
        <f t="shared" si="1584"/>
        <v>0</v>
      </c>
      <c r="CS87" s="331">
        <f>IFERROR(#REF!/CU87,0)</f>
        <v>0</v>
      </c>
      <c r="CU87" s="436">
        <f>COUNTIF('AR | Drawing List'!$H:$H,$B87)</f>
        <v>98</v>
      </c>
      <c r="CV87" s="437">
        <f>COUNTIFS('AR | Drawing List'!$H:$H,$B87,INDEX('AR | Drawing List'!$A:$AT,,MATCH('Design Fee'!CV$8,'AR | Drawing List'!$A$1:$AT$1,0)),"&gt;="&amp;"1")</f>
        <v>0</v>
      </c>
      <c r="CW87" s="437">
        <f>COUNTIFS('AR | Drawing List'!$H:$H,$B87,INDEX('AR | Drawing List'!$K:$AT,,MATCH('Design Fee'!CW$8,'AR | Drawing List'!$K$1:$AT$1,0)),1)</f>
        <v>0</v>
      </c>
      <c r="CX87" s="437">
        <f>COUNTIFS('AR | Drawing List'!$H:$H,$B87,INDEX('AR | Drawing List'!$K:$AT,,MATCH('Design Fee'!CX$8,'AR | Drawing List'!$K$1:$AT$1,0)),1)</f>
        <v>0</v>
      </c>
      <c r="CY87" s="437">
        <f>COUNTIFS('AR | Drawing List'!$H:$H,$B87,INDEX('AR | Drawing List'!$K:$AT,,MATCH('Design Fee'!CY$8,'AR | Drawing List'!$K$1:$AT$1,0)),1)</f>
        <v>0</v>
      </c>
      <c r="CZ87" s="437">
        <f>COUNTIFS('AR | Drawing List'!$H:$H,$B87,INDEX('AR | Drawing List'!$K:$AT,,MATCH('Design Fee'!CZ$8,'AR | Drawing List'!$K$1:$AT$1,0)),1)</f>
        <v>0</v>
      </c>
      <c r="DA87" s="437">
        <f>COUNTIFS('AR | Drawing List'!$H:$H,$B87,INDEX('AR | Drawing List'!$K:$AT,,MATCH('Design Fee'!DA$8,'AR | Drawing List'!$K$1:$AT$1,0)),1)</f>
        <v>0</v>
      </c>
      <c r="DB87" s="245"/>
      <c r="DC87" s="437">
        <f>COUNTIFS('AR | Drawing List'!$H:$H,$B87,INDEX('AR | Drawing List'!$K:$AT,,MATCH('Design Fee'!DC$8,'AR | Drawing List'!$K$1:$AT$1,0)),1)</f>
        <v>0</v>
      </c>
      <c r="DD87" s="437">
        <f>COUNTIFS('AR | Drawing List'!$H:$H,$B87,INDEX('AR | Drawing List'!$K:$AT,,MATCH('Design Fee'!DD$8,'AR | Drawing List'!$K$1:$AT$1,0)),1)</f>
        <v>0</v>
      </c>
      <c r="DE87" s="437">
        <f>COUNTIFS('AR | Drawing List'!$H:$H,$B87,INDEX('AR | Drawing List'!$K:$AT,,MATCH('Design Fee'!DE$8,'AR | Drawing List'!$K$1:$AT$1,0)),1)</f>
        <v>0</v>
      </c>
      <c r="DF87" s="437">
        <f>COUNTIFS('AR | Drawing List'!$H:$H,$B87,INDEX('AR | Drawing List'!$K:$AT,,MATCH('Design Fee'!DF$8,'AR | Drawing List'!$K$1:$AT$1,0)),1)</f>
        <v>0</v>
      </c>
      <c r="DG87" s="437">
        <f>COUNTIFS('AR | Drawing List'!$H:$H,$B87,INDEX('AR | Drawing List'!$K:$AT,,MATCH('Design Fee'!DG$8,'AR | Drawing List'!$K$1:$AT$1,0)),1)</f>
        <v>0</v>
      </c>
      <c r="DI87" s="365"/>
      <c r="DJ87" s="366">
        <f t="shared" si="1585"/>
        <v>0</v>
      </c>
      <c r="DK87" s="366">
        <f t="shared" si="1586"/>
        <v>0</v>
      </c>
      <c r="DL87" s="366">
        <f t="shared" si="1587"/>
        <v>0</v>
      </c>
      <c r="DM87" s="366">
        <f t="shared" si="1588"/>
        <v>0</v>
      </c>
      <c r="DN87" s="366">
        <f t="shared" si="1589"/>
        <v>0</v>
      </c>
      <c r="DO87" s="291"/>
      <c r="DP87" s="366">
        <f t="shared" si="1590"/>
        <v>0</v>
      </c>
      <c r="DQ87" s="366">
        <f t="shared" si="1591"/>
        <v>0</v>
      </c>
      <c r="DR87" s="366">
        <f t="shared" si="1592"/>
        <v>0</v>
      </c>
      <c r="DS87" s="366">
        <f t="shared" si="1593"/>
        <v>0</v>
      </c>
      <c r="DT87" s="366">
        <f t="shared" si="1594"/>
        <v>0</v>
      </c>
      <c r="DU87" s="230"/>
      <c r="DV87" s="331">
        <f t="shared" si="1595"/>
        <v>0</v>
      </c>
      <c r="DW87" s="331">
        <f t="shared" si="1596"/>
        <v>0</v>
      </c>
      <c r="DX87" s="331">
        <f>IFERROR(#REF!/DZ87,0)</f>
        <v>0</v>
      </c>
      <c r="DZ87" s="436">
        <f>COUNTIF('AR | Drawing List'!$H:$H,$B87)</f>
        <v>98</v>
      </c>
      <c r="EA87" s="437">
        <f>COUNTIFS('AR | Drawing List'!$H:$H,$B87,INDEX('AR | Drawing List'!$A:$AT,,MATCH('Design Fee'!EA$8,'AR | Drawing List'!$A$1:$AT$1,0)),"&gt;="&amp;"1")</f>
        <v>0</v>
      </c>
      <c r="EB87" s="437">
        <f>COUNTIFS('AR | Drawing List'!$H:$H,$B87,INDEX('AR | Drawing List'!$K:$AT,,MATCH('Design Fee'!EB$8,'AR | Drawing List'!$K$1:$AT$1,0)),1)</f>
        <v>0</v>
      </c>
      <c r="EC87" s="437">
        <f>COUNTIFS('AR | Drawing List'!$H:$H,$B87,INDEX('AR | Drawing List'!$K:$AT,,MATCH('Design Fee'!EC$8,'AR | Drawing List'!$K$1:$AT$1,0)),1)</f>
        <v>0</v>
      </c>
      <c r="ED87" s="437">
        <f>COUNTIFS('AR | Drawing List'!$H:$H,$B87,INDEX('AR | Drawing List'!$K:$AT,,MATCH('Design Fee'!ED$8,'AR | Drawing List'!$K$1:$AT$1,0)),1)</f>
        <v>0</v>
      </c>
      <c r="EE87" s="437">
        <f>COUNTIFS('AR | Drawing List'!$H:$H,$B87,INDEX('AR | Drawing List'!$K:$AT,,MATCH('Design Fee'!EE$8,'AR | Drawing List'!$K$1:$AT$1,0)),1)</f>
        <v>0</v>
      </c>
      <c r="EF87" s="437">
        <f>COUNTIFS('AR | Drawing List'!$H:$H,$B87,INDEX('AR | Drawing List'!$K:$AT,,MATCH('Design Fee'!EF$8,'AR | Drawing List'!$K$1:$AT$1,0)),1)</f>
        <v>0</v>
      </c>
      <c r="EG87" s="245"/>
      <c r="EH87" s="437">
        <f>COUNTIFS('AR | Drawing List'!$H:$H,$B87,INDEX('AR | Drawing List'!$K:$AT,,MATCH('Design Fee'!EH$8,'AR | Drawing List'!$K$1:$AT$1,0)),1)</f>
        <v>0</v>
      </c>
      <c r="EI87" s="437">
        <f>COUNTIFS('AR | Drawing List'!$H:$H,$B87,INDEX('AR | Drawing List'!$K:$AT,,MATCH('Design Fee'!EI$8,'AR | Drawing List'!$K$1:$AT$1,0)),1)</f>
        <v>0</v>
      </c>
      <c r="EJ87" s="437">
        <f>COUNTIFS('AR | Drawing List'!$H:$H,$B87,INDEX('AR | Drawing List'!$K:$AT,,MATCH('Design Fee'!EJ$8,'AR | Drawing List'!$K$1:$AT$1,0)),1)</f>
        <v>0</v>
      </c>
      <c r="EK87" s="437">
        <f>COUNTIFS('AR | Drawing List'!$H:$H,$B87,INDEX('AR | Drawing List'!$K:$AT,,MATCH('Design Fee'!EK$8,'AR | Drawing List'!$K$1:$AT$1,0)),1)</f>
        <v>0</v>
      </c>
      <c r="EL87" s="437">
        <f>COUNTIFS('AR | Drawing List'!$H:$H,$B87,INDEX('AR | Drawing List'!$K:$AT,,MATCH('Design Fee'!EL$8,'AR | Drawing List'!$K$1:$AT$1,0)),1)</f>
        <v>0</v>
      </c>
      <c r="EO87" s="279">
        <v>0.3</v>
      </c>
      <c r="EP87" s="269"/>
      <c r="EQ87" s="302">
        <f t="shared" ref="EQ87:EQ88" si="1655">$EQ$85/$EO$85*EO87</f>
        <v>1.5659999999999997E-2</v>
      </c>
      <c r="ER87" s="302">
        <f t="shared" si="1504"/>
        <v>0</v>
      </c>
      <c r="ES87" s="303">
        <f t="shared" si="1597"/>
        <v>0</v>
      </c>
      <c r="ET87" s="304">
        <f t="shared" si="1598"/>
        <v>1.5659999999999997E-2</v>
      </c>
      <c r="EU87" s="304">
        <f t="shared" si="1599"/>
        <v>0</v>
      </c>
      <c r="EV87" s="304">
        <f t="shared" si="1600"/>
        <v>0</v>
      </c>
      <c r="EW87" s="304">
        <f t="shared" si="1601"/>
        <v>1.5659999999999997E-2</v>
      </c>
      <c r="EX87" s="304">
        <f t="shared" si="1602"/>
        <v>0</v>
      </c>
      <c r="EY87" s="305"/>
      <c r="EZ87" s="304">
        <f t="shared" si="1603"/>
        <v>0</v>
      </c>
      <c r="FA87" s="304">
        <f t="shared" si="1604"/>
        <v>0</v>
      </c>
      <c r="FB87" s="304">
        <f t="shared" si="1605"/>
        <v>0</v>
      </c>
      <c r="FC87" s="304">
        <f t="shared" si="1606"/>
        <v>0</v>
      </c>
      <c r="FD87" s="304">
        <f t="shared" si="1607"/>
        <v>0</v>
      </c>
      <c r="FE87" s="216"/>
      <c r="FF87" s="331">
        <f t="shared" si="1608"/>
        <v>0</v>
      </c>
      <c r="FG87" s="331">
        <f t="shared" si="1609"/>
        <v>1</v>
      </c>
      <c r="FH87" s="331">
        <f>IFERROR(#REF!/FJ87,0)</f>
        <v>0</v>
      </c>
      <c r="FJ87" s="363">
        <f>COUNTIF('ST | Drawing List'!$H:$H,$B87)</f>
        <v>4</v>
      </c>
      <c r="FK87" s="238">
        <f>COUNTIFS('ST | Drawing List'!$H:$H,$B87,INDEX('ST | Drawing List'!$A:$AT,,MATCH('[13]Design Fee'!FK$8,'ST | Drawing List'!$A$1:$AT$1,0)),1)</f>
        <v>0</v>
      </c>
      <c r="FL87" s="238">
        <f>COUNTIFS('ST | Drawing List'!$H:$H,$B87,INDEX('ST | Drawing List'!$K:$AT,,MATCH('[13]Design Fee'!FL$8,'ST | Drawing List'!$K$1:$AT$1,0)),1)</f>
        <v>4</v>
      </c>
      <c r="FM87" s="238">
        <f>COUNTIFS('ST | Drawing List'!$H:$H,$B87,INDEX('ST | Drawing List'!$K:$AT,,MATCH('[13]Design Fee'!FM$8,'ST | Drawing List'!$K$1:$AT$1,0)),1)</f>
        <v>0</v>
      </c>
      <c r="FN87" s="238">
        <f>COUNTIFS('ST | Drawing List'!$H:$H,$B87,INDEX('ST | Drawing List'!$K:$AT,,MATCH('[13]Design Fee'!FN$8,'ST | Drawing List'!$K$1:$AT$1,0)),1)</f>
        <v>0</v>
      </c>
      <c r="FO87" s="238">
        <f>COUNTIFS('ST | Drawing List'!$H:$H,$B87,INDEX('ST | Drawing List'!$K:$AT,,MATCH('[13]Design Fee'!FO$8,'ST | Drawing List'!$K$1:$AT$1,0)),1)</f>
        <v>4</v>
      </c>
      <c r="FP87" s="238">
        <f>COUNTIFS('ST | Drawing List'!$H:$H,$B87,INDEX('ST | Drawing List'!$K:$AT,,MATCH('[13]Design Fee'!FP$8,'ST | Drawing List'!$K$1:$AT$1,0)),1)</f>
        <v>0</v>
      </c>
      <c r="FQ87" s="245"/>
      <c r="FR87" s="238">
        <f>COUNTIFS('ST | Drawing List'!$H:$H,$B87,INDEX('ST | Drawing List'!$K:$AT,,MATCH('[13]Design Fee'!FR$8,'ST | Drawing List'!$K$1:$AT$1,0)),1)</f>
        <v>0</v>
      </c>
      <c r="FS87" s="238">
        <f>COUNTIFS('ST | Drawing List'!$H:$H,$B87,INDEX('ST | Drawing List'!$K:$AT,,MATCH('[13]Design Fee'!FS$8,'ST | Drawing List'!$K$1:$AT$1,0)),1)</f>
        <v>0</v>
      </c>
      <c r="FT87" s="238">
        <f>COUNTIFS('ST | Drawing List'!$H:$H,$B87,INDEX('ST | Drawing List'!$K:$AT,,MATCH('[13]Design Fee'!FT$8,'ST | Drawing List'!$K$1:$AT$1,0)),1)</f>
        <v>0</v>
      </c>
      <c r="FU87" s="238">
        <f>COUNTIFS('ST | Drawing List'!$H:$H,$B87,INDEX('ST | Drawing List'!$K:$AT,,MATCH('[13]Design Fee'!FU$8,'ST | Drawing List'!$K$1:$AT$1,0)),1)</f>
        <v>0</v>
      </c>
      <c r="FV87" s="238">
        <f>COUNTIFS('ST | Drawing List'!$H:$H,$B87,INDEX('ST | Drawing List'!$K:$AT,,MATCH('[13]Design Fee'!FV$8,'ST | Drawing List'!$K$1:$AT$1,0)),1)</f>
        <v>0</v>
      </c>
      <c r="FW87" s="254"/>
      <c r="FX87" s="365"/>
      <c r="FY87" s="366">
        <f t="shared" si="1610"/>
        <v>0</v>
      </c>
      <c r="FZ87" s="366">
        <f t="shared" si="1611"/>
        <v>0</v>
      </c>
      <c r="GA87" s="366">
        <f t="shared" si="1612"/>
        <v>0</v>
      </c>
      <c r="GB87" s="366">
        <f t="shared" si="1613"/>
        <v>0</v>
      </c>
      <c r="GC87" s="366">
        <f t="shared" si="1614"/>
        <v>0</v>
      </c>
      <c r="GD87" s="291"/>
      <c r="GE87" s="366">
        <f t="shared" si="1615"/>
        <v>0</v>
      </c>
      <c r="GF87" s="366">
        <f t="shared" si="1616"/>
        <v>0</v>
      </c>
      <c r="GG87" s="366">
        <f t="shared" si="1617"/>
        <v>0</v>
      </c>
      <c r="GH87" s="366">
        <f t="shared" si="1618"/>
        <v>0</v>
      </c>
      <c r="GI87" s="366">
        <f t="shared" si="1619"/>
        <v>0</v>
      </c>
      <c r="GJ87" s="230"/>
      <c r="GK87" s="367">
        <f t="shared" si="1620"/>
        <v>0</v>
      </c>
      <c r="GL87" s="367">
        <f t="shared" si="1621"/>
        <v>0</v>
      </c>
      <c r="GM87" s="367">
        <f>IFERROR(#REF!/GO87,0)</f>
        <v>0</v>
      </c>
      <c r="GO87" s="363">
        <f>COUNTIF('ST | Drawing List'!$H:$H,$B87)</f>
        <v>4</v>
      </c>
      <c r="GP87" s="238">
        <f>COUNTIFS('ST | Drawing List'!$H:$H,$B87,INDEX('ST | Drawing List'!$A:$AT,,MATCH('[13]Design Fee'!GP$8,'ST | Drawing List'!$A$1:$AT$1,0)),1)</f>
        <v>0</v>
      </c>
      <c r="GQ87" s="238">
        <f>COUNTIFS('ST | Drawing List'!$H:$H,$B87,INDEX('ST | Drawing List'!$K:$AT,,MATCH('[13]Design Fee'!GQ$8,'ST | Drawing List'!$K$1:$AT$1,0)),1)</f>
        <v>0</v>
      </c>
      <c r="GR87" s="238">
        <f>COUNTIFS('ST | Drawing List'!$H:$H,$B87,INDEX('ST | Drawing List'!$K:$AT,,MATCH('[13]Design Fee'!GR$8,'ST | Drawing List'!$K$1:$AT$1,0)),1)</f>
        <v>0</v>
      </c>
      <c r="GS87" s="238">
        <f>COUNTIFS('ST | Drawing List'!$H:$H,$B87,INDEX('ST | Drawing List'!$K:$AT,,MATCH('[13]Design Fee'!GS$8,'ST | Drawing List'!$K$1:$AT$1,0)),1)</f>
        <v>0</v>
      </c>
      <c r="GT87" s="238">
        <f>COUNTIFS('ST | Drawing List'!$H:$H,$B87,INDEX('ST | Drawing List'!$K:$AT,,MATCH('[13]Design Fee'!GT$8,'ST | Drawing List'!$K$1:$AT$1,0)),1)</f>
        <v>0</v>
      </c>
      <c r="GU87" s="238">
        <f>COUNTIFS('ST | Drawing List'!$H:$H,$B87,INDEX('ST | Drawing List'!$K:$AT,,MATCH('[13]Design Fee'!GU$8,'ST | Drawing List'!$K$1:$AT$1,0)),1)</f>
        <v>0</v>
      </c>
      <c r="GV87" s="245"/>
      <c r="GW87" s="238">
        <f>COUNTIFS('ST | Drawing List'!$H:$H,$B87,INDEX('ST | Drawing List'!$K:$AT,,MATCH('[13]Design Fee'!GW$8,'ST | Drawing List'!$K$1:$AT$1,0)),1)</f>
        <v>0</v>
      </c>
      <c r="GX87" s="238">
        <f>COUNTIFS('ST | Drawing List'!$H:$H,$B87,INDEX('ST | Drawing List'!$K:$AT,,MATCH('[13]Design Fee'!GX$8,'ST | Drawing List'!$K$1:$AT$1,0)),1)</f>
        <v>0</v>
      </c>
      <c r="GY87" s="238">
        <f>COUNTIFS('ST | Drawing List'!$H:$H,$B87,INDEX('ST | Drawing List'!$K:$AT,,MATCH('[13]Design Fee'!GY$8,'ST | Drawing List'!$K$1:$AT$1,0)),1)</f>
        <v>0</v>
      </c>
      <c r="GZ87" s="238">
        <f>COUNTIFS('ST | Drawing List'!$H:$H,$B87,INDEX('ST | Drawing List'!$K:$AT,,MATCH('[13]Design Fee'!GZ$8,'ST | Drawing List'!$K$1:$AT$1,0)),1)</f>
        <v>0</v>
      </c>
      <c r="HA87" s="238">
        <f>COUNTIFS('ST | Drawing List'!$H:$H,$B87,INDEX('ST | Drawing List'!$K:$AT,,MATCH('[13]Design Fee'!HA$8,'ST | Drawing List'!$K$1:$AT$1,0)),1)</f>
        <v>0</v>
      </c>
      <c r="HC87" s="365"/>
      <c r="HD87" s="366">
        <f t="shared" si="1622"/>
        <v>0</v>
      </c>
      <c r="HE87" s="366">
        <f t="shared" si="1623"/>
        <v>0</v>
      </c>
      <c r="HF87" s="366">
        <f t="shared" si="1624"/>
        <v>0</v>
      </c>
      <c r="HG87" s="366">
        <f t="shared" si="1625"/>
        <v>0</v>
      </c>
      <c r="HH87" s="366">
        <f t="shared" si="1626"/>
        <v>0</v>
      </c>
      <c r="HI87" s="291"/>
      <c r="HJ87" s="366">
        <f t="shared" si="1627"/>
        <v>0</v>
      </c>
      <c r="HK87" s="366">
        <f t="shared" si="1628"/>
        <v>0</v>
      </c>
      <c r="HL87" s="366">
        <f t="shared" si="1629"/>
        <v>0</v>
      </c>
      <c r="HM87" s="366">
        <f t="shared" si="1630"/>
        <v>0</v>
      </c>
      <c r="HN87" s="366">
        <f t="shared" si="1631"/>
        <v>0</v>
      </c>
      <c r="HO87" s="230"/>
      <c r="HP87" s="367">
        <f t="shared" si="1632"/>
        <v>0</v>
      </c>
      <c r="HQ87" s="367">
        <f t="shared" si="1633"/>
        <v>0</v>
      </c>
      <c r="HR87" s="367">
        <f>IFERROR(#REF!/HT87,0)</f>
        <v>0</v>
      </c>
      <c r="HT87" s="363">
        <f>COUNTIF('ST | Drawing List'!$H:$H,$B87)</f>
        <v>4</v>
      </c>
      <c r="HU87" s="238">
        <f>COUNTIFS('ST | Drawing List'!$H:$H,$B87,INDEX('ST | Drawing List'!$A:$AT,,MATCH('[13]Design Fee'!HU$8,'ST | Drawing List'!$A$1:$AT$1,0)),1)</f>
        <v>0</v>
      </c>
      <c r="HV87" s="238">
        <f>COUNTIFS('ST | Drawing List'!$H:$H,$B87,INDEX('ST | Drawing List'!$K:$AT,,MATCH('[13]Design Fee'!HV$8,'ST | Drawing List'!$K$1:$AT$1,0)),1)</f>
        <v>0</v>
      </c>
      <c r="HW87" s="238">
        <f>COUNTIFS('ST | Drawing List'!$H:$H,$B87,INDEX('ST | Drawing List'!$K:$AT,,MATCH('[13]Design Fee'!HW$8,'ST | Drawing List'!$K$1:$AT$1,0)),1)</f>
        <v>0</v>
      </c>
      <c r="HX87" s="238">
        <f>COUNTIFS('ST | Drawing List'!$H:$H,$B87,INDEX('ST | Drawing List'!$K:$AT,,MATCH('[13]Design Fee'!HX$8,'ST | Drawing List'!$K$1:$AT$1,0)),1)</f>
        <v>0</v>
      </c>
      <c r="HY87" s="238">
        <f>COUNTIFS('ST | Drawing List'!$H:$H,$B87,INDEX('ST | Drawing List'!$K:$AT,,MATCH('[13]Design Fee'!HY$8,'ST | Drawing List'!$K$1:$AT$1,0)),1)</f>
        <v>0</v>
      </c>
      <c r="HZ87" s="238">
        <f>COUNTIFS('ST | Drawing List'!$H:$H,$B87,INDEX('ST | Drawing List'!$K:$AT,,MATCH('[13]Design Fee'!HZ$8,'ST | Drawing List'!$K$1:$AT$1,0)),1)</f>
        <v>0</v>
      </c>
      <c r="IA87" s="245"/>
      <c r="IB87" s="238">
        <f>COUNTIFS('ST | Drawing List'!$H:$H,$B87,INDEX('ST | Drawing List'!$K:$AT,,MATCH('[13]Design Fee'!IB$8,'ST | Drawing List'!$K$1:$AT$1,0)),1)</f>
        <v>0</v>
      </c>
      <c r="IC87" s="238">
        <f>COUNTIFS('ST | Drawing List'!$H:$H,$B87,INDEX('ST | Drawing List'!$K:$AT,,MATCH('[13]Design Fee'!IC$8,'ST | Drawing List'!$K$1:$AT$1,0)),1)</f>
        <v>0</v>
      </c>
      <c r="ID87" s="238">
        <f>COUNTIFS('ST | Drawing List'!$H:$H,$B87,INDEX('ST | Drawing List'!$K:$AT,,MATCH('[13]Design Fee'!ID$8,'ST | Drawing List'!$K$1:$AT$1,0)),1)</f>
        <v>0</v>
      </c>
      <c r="IE87" s="238">
        <f>COUNTIFS('ST | Drawing List'!$H:$H,$B87,INDEX('ST | Drawing List'!$K:$AT,,MATCH('[13]Design Fee'!IE$8,'ST | Drawing List'!$K$1:$AT$1,0)),1)</f>
        <v>0</v>
      </c>
      <c r="IF87" s="238">
        <f>COUNTIFS('ST | Drawing List'!$H:$H,$B87,INDEX('ST | Drawing List'!$K:$AT,,MATCH('[13]Design Fee'!IF$8,'ST | Drawing List'!$K$1:$AT$1,0)),1)</f>
        <v>0</v>
      </c>
      <c r="II87" s="279">
        <v>0</v>
      </c>
      <c r="IJ87" s="269"/>
      <c r="IK87" s="302">
        <f t="shared" ref="IK87:IK89" si="1656">$IK$85/$II$85*II87</f>
        <v>0</v>
      </c>
      <c r="IL87" s="302">
        <f t="shared" si="1511"/>
        <v>0</v>
      </c>
      <c r="IM87" s="303">
        <f>IFERROR(IF(IZ87=100%,$IK87,0),0)</f>
        <v>0</v>
      </c>
      <c r="IN87" s="304">
        <f>IFERROR(IF(AND((IZ87+JA87)=100%,IZ87&lt;1),$IK87,0),0)</f>
        <v>0</v>
      </c>
      <c r="IO87" s="304">
        <f>IFERROR(IF(AND((JE87+JG87)=JD87,IM87=0),$IK87,0),0)</f>
        <v>0</v>
      </c>
      <c r="IP87" s="304">
        <f>IFERROR(IF(AND((JE87+JG87+JH87)=JD87,IM87=0,IO87=0),$IK87,0),0)</f>
        <v>0</v>
      </c>
      <c r="IQ87" s="304">
        <f>IFERROR(IF(AND((JE87+JG87+JH87+JI87)=JD87,IM87=0,IO87=0,IP87=0),$IK87,0),0)</f>
        <v>0</v>
      </c>
      <c r="IR87" s="304">
        <f>IFERROR(IF(AND((JE87+JG87+JH87+JI87+JJ87)=JD87,IM87=0,IO87=0,IP87=0,IQ87=0),$IK87,0),0)</f>
        <v>0</v>
      </c>
      <c r="IS87" s="305"/>
      <c r="IT87" s="304">
        <f>IFERROR(IF(AND((IZ87+JB87)=100%,IZ87&lt;1),$IK87,0),0)</f>
        <v>0</v>
      </c>
      <c r="IU87" s="304">
        <f>IFERROR(IF(AND((JE87+JM87)=JD87,IM87=0),$IK87,0),0)</f>
        <v>0</v>
      </c>
      <c r="IV87" s="304">
        <f t="shared" si="1634"/>
        <v>0</v>
      </c>
      <c r="IW87" s="304">
        <f>IFERROR(IF(AND((JE87+JM87+JN87+JO87)=JD87,IM87=0,IU87=0,IV87=0),$IK87,0),0)</f>
        <v>0</v>
      </c>
      <c r="IX87" s="304">
        <f>IFERROR(IF(AND((JE87+JM87+JP87+JN87+JO87)=JD87,IM87=0,IU87=0,IV87=0,IW87=0),$IK87,0),0)</f>
        <v>0</v>
      </c>
      <c r="IY87" s="230"/>
      <c r="IZ87" s="367">
        <f t="shared" si="1635"/>
        <v>0</v>
      </c>
      <c r="JA87" s="367">
        <f t="shared" si="1636"/>
        <v>0</v>
      </c>
      <c r="JB87" s="367">
        <f t="shared" si="1637"/>
        <v>0</v>
      </c>
      <c r="JD87" s="363">
        <f>COUNTIF('MEP | Drawing List'!$H:$H,$B87)</f>
        <v>0</v>
      </c>
      <c r="JE87" s="238">
        <f>COUNTIFS('MEP | Drawing List'!$H:$H,$B87,INDEX('MEP | Drawing List'!$A:$AU,,MATCH('[13]Design Fee'!JE$8,'MEP | Drawing List'!$A$1:$AU$1,0)),1)</f>
        <v>0</v>
      </c>
      <c r="JF87" s="238">
        <f>COUNTIFS('MEP | Drawing List'!$H:$H,$B87,INDEX('MEP | Drawing List'!$K:$AU,,MATCH('[13]Design Fee'!JF$8,'MEP | Drawing List'!$K$1:$AU$1,0)),1)</f>
        <v>0</v>
      </c>
      <c r="JG87" s="238">
        <f>COUNTIFS('MEP | Drawing List'!$H:$H,$B87,INDEX('MEP | Drawing List'!$K:$AU,,MATCH('[13]Design Fee'!JG$8,'MEP | Drawing List'!$K$1:$AU$1,0)),1)</f>
        <v>0</v>
      </c>
      <c r="JH87" s="238">
        <f>COUNTIFS('MEP | Drawing List'!$H:$H,$B87,INDEX('MEP | Drawing List'!$K:$AU,,MATCH('[13]Design Fee'!JH$8,'MEP | Drawing List'!$K$1:$AU$1,0)),1)</f>
        <v>0</v>
      </c>
      <c r="JI87" s="238">
        <f>COUNTIFS('MEP | Drawing List'!$H:$H,$B87,INDEX('MEP | Drawing List'!$K:$AU,,MATCH('[13]Design Fee'!JI$8,'MEP | Drawing List'!$K$1:$AU$1,0)),1)</f>
        <v>0</v>
      </c>
      <c r="JJ87" s="238">
        <f>COUNTIFS('MEP | Drawing List'!$H:$H,$B87,INDEX('MEP | Drawing List'!$K:$AU,,MATCH('[13]Design Fee'!JJ$8,'MEP | Drawing List'!$K$1:$AU$1,0)),1)</f>
        <v>0</v>
      </c>
      <c r="JK87" s="245"/>
      <c r="JL87" s="238">
        <f>COUNTIFS('MEP | Drawing List'!$H:$H,$B87,INDEX('MEP | Drawing List'!$K:$AU,,MATCH('[13]Design Fee'!JL$8,'MEP | Drawing List'!$K$1:$AU$1,0)),1)</f>
        <v>0</v>
      </c>
      <c r="JM87" s="238">
        <f>COUNTIFS('MEP | Drawing List'!$H:$H,$B87,INDEX('MEP | Drawing List'!$K:$AU,,MATCH('[13]Design Fee'!JM$8,'MEP | Drawing List'!$K$1:$AU$1,0)),1)</f>
        <v>0</v>
      </c>
      <c r="JN87" s="238">
        <f>COUNTIFS('MEP | Drawing List'!$H:$H,$B87,INDEX('MEP | Drawing List'!$K:$AU,,MATCH('[13]Design Fee'!JN$8,'MEP | Drawing List'!$K$1:$AU$1,0)),1)</f>
        <v>0</v>
      </c>
      <c r="JO87" s="238">
        <f>COUNTIFS('MEP | Drawing List'!$H:$H,$B87,INDEX('MEP | Drawing List'!$K:$AU,,MATCH('[13]Design Fee'!JO$8,'MEP | Drawing List'!$K$1:$AU$1,0)),1)</f>
        <v>0</v>
      </c>
      <c r="JP87" s="238">
        <f>COUNTIFS('MEP | Drawing List'!$H:$H,$B87,INDEX('MEP | Drawing List'!$K:$AU,,MATCH('[13]Design Fee'!JP$8,'MEP | Drawing List'!$K$1:$AU$1,0)),1)</f>
        <v>0</v>
      </c>
      <c r="JQ87" s="254"/>
      <c r="JR87" s="303"/>
      <c r="JS87" s="304">
        <f>IFERROR(IF(AND((KE87+KF87)=100%,KE87&lt;1),$IK87,0),0)</f>
        <v>0</v>
      </c>
      <c r="JT87" s="304">
        <f>IFERROR(IF(AND((KJ87+KL87)=KI87,JR87=0),$IK87,0),0)</f>
        <v>0</v>
      </c>
      <c r="JU87" s="304">
        <f>IFERROR(IF(AND((KJ87+KL87+KM87)=KI87,JR87=0,JT87=0),$IK87,0),0)</f>
        <v>0</v>
      </c>
      <c r="JV87" s="304">
        <f>IFERROR(IF(AND((KJ87+KL87+KM87+KN87)=KI87,JR87=0,JT87=0,JU87=0),$IK87,0),0)</f>
        <v>0</v>
      </c>
      <c r="JW87" s="304">
        <f>IFERROR(IF(AND((KJ87+KL87+KM87+KN87+KO87)=KI87,JR87=0,JT87=0,JU87=0,JV87=0),$IK87,0),0)</f>
        <v>0</v>
      </c>
      <c r="JX87" s="305"/>
      <c r="JY87" s="304">
        <f>IFERROR(IF(AND((KE87+KG87)=100%,KE87&lt;1),$IK87,0),0)</f>
        <v>0</v>
      </c>
      <c r="JZ87" s="304">
        <f>IFERROR(IF(AND((KJ87+KR87)=KI87,JR87=0),$IK87,0),0)</f>
        <v>0</v>
      </c>
      <c r="KA87" s="304">
        <f t="shared" si="1638"/>
        <v>0</v>
      </c>
      <c r="KB87" s="304">
        <f>IFERROR(IF(AND((KJ87+KR87+KS87+KT87)=KI87,JR87=0,JZ87=0,KA87=0),$IK87,0),0)</f>
        <v>0</v>
      </c>
      <c r="KC87" s="304">
        <f>IFERROR(IF(AND((KJ87+KR87+KU87+KS87+KT87)=KI87,JR87=0,JZ87=0,KA87=0,KB87=0),$IK87,0),0)</f>
        <v>0</v>
      </c>
      <c r="KD87" s="230"/>
      <c r="KE87" s="367">
        <f t="shared" si="1639"/>
        <v>0</v>
      </c>
      <c r="KF87" s="367">
        <f t="shared" si="1640"/>
        <v>0</v>
      </c>
      <c r="KG87" s="367">
        <f>IFERROR(#REF!/KI87,0)</f>
        <v>0</v>
      </c>
      <c r="KI87" s="363">
        <f>COUNTIF('MEP | Drawing List'!$H:$H,$B87)</f>
        <v>0</v>
      </c>
      <c r="KJ87" s="238">
        <f>COUNTIFS('MEP | Drawing List'!$H:$H,$B87,INDEX('MEP | Drawing List'!$A:$AU,,MATCH('[13]Design Fee'!KJ$8,'MEP | Drawing List'!$A$1:$AU$1,0)),1)</f>
        <v>0</v>
      </c>
      <c r="KK87" s="238">
        <f>COUNTIFS('MEP | Drawing List'!$H:$H,$B87,INDEX('MEP | Drawing List'!$K:$AU,,MATCH('[13]Design Fee'!KK$8,'MEP | Drawing List'!$K$1:$AU$1,0)),1)</f>
        <v>0</v>
      </c>
      <c r="KL87" s="238">
        <f>COUNTIFS('MEP | Drawing List'!$H:$H,$B87,INDEX('MEP | Drawing List'!$K:$AU,,MATCH('[13]Design Fee'!KL$8,'MEP | Drawing List'!$K$1:$AU$1,0)),1)</f>
        <v>0</v>
      </c>
      <c r="KM87" s="238">
        <f>COUNTIFS('MEP | Drawing List'!$H:$H,$B87,INDEX('MEP | Drawing List'!$K:$AU,,MATCH('[13]Design Fee'!KM$8,'MEP | Drawing List'!$K$1:$AU$1,0)),1)</f>
        <v>0</v>
      </c>
      <c r="KN87" s="238">
        <f>COUNTIFS('MEP | Drawing List'!$H:$H,$B87,INDEX('MEP | Drawing List'!$K:$AU,,MATCH('[13]Design Fee'!KN$8,'MEP | Drawing List'!$K$1:$AU$1,0)),1)</f>
        <v>0</v>
      </c>
      <c r="KO87" s="238">
        <f>COUNTIFS('MEP | Drawing List'!$H:$H,$B87,INDEX('MEP | Drawing List'!$K:$AU,,MATCH('[13]Design Fee'!KO$8,'MEP | Drawing List'!$K$1:$AU$1,0)),1)</f>
        <v>0</v>
      </c>
      <c r="KP87" s="245"/>
      <c r="KQ87" s="238">
        <f>COUNTIFS('MEP | Drawing List'!$H:$H,$B87,INDEX('MEP | Drawing List'!$K:$AU,,MATCH('[13]Design Fee'!KQ$8,'MEP | Drawing List'!$K$1:$AU$1,0)),1)</f>
        <v>0</v>
      </c>
      <c r="KR87" s="238">
        <f>COUNTIFS('MEP | Drawing List'!$H:$H,$B87,INDEX('MEP | Drawing List'!$K:$AU,,MATCH('[13]Design Fee'!KR$8,'MEP | Drawing List'!$K$1:$AU$1,0)),1)</f>
        <v>0</v>
      </c>
      <c r="KS87" s="238">
        <f>COUNTIFS('MEP | Drawing List'!$H:$H,$B87,INDEX('MEP | Drawing List'!$K:$AU,,MATCH('[13]Design Fee'!KS$8,'MEP | Drawing List'!$K$1:$AU$1,0)),1)</f>
        <v>0</v>
      </c>
      <c r="KT87" s="238">
        <f>COUNTIFS('MEP | Drawing List'!$H:$H,$B87,INDEX('MEP | Drawing List'!$K:$AU,,MATCH('[13]Design Fee'!KT$8,'MEP | Drawing List'!$K$1:$AU$1,0)),1)</f>
        <v>0</v>
      </c>
      <c r="KU87" s="238">
        <f>COUNTIFS('MEP | Drawing List'!$H:$H,$B87,INDEX('MEP | Drawing List'!$K:$AU,,MATCH('[13]Design Fee'!KU$8,'MEP | Drawing List'!$K$1:$AU$1,0)),1)</f>
        <v>0</v>
      </c>
      <c r="KW87" s="303"/>
      <c r="KX87" s="304">
        <f>IFERROR(IF(AND((LJ87+LK87)=100%,LJ87&lt;1),$IK87,0),0)</f>
        <v>0</v>
      </c>
      <c r="KY87" s="304">
        <f>IFERROR(IF(AND((LO87+LQ87)=LN87,KW87=0),$IK87,0),0)</f>
        <v>0</v>
      </c>
      <c r="KZ87" s="304">
        <f>IFERROR(IF(AND((LO87+LQ87+LR87)=LN87,KW87=0,KY87=0),$IK87,0),0)</f>
        <v>0</v>
      </c>
      <c r="LA87" s="304">
        <f>IFERROR(IF(AND((LO87+LQ87+LR87+LS87)=LN87,KW87=0,KY87=0,KZ87=0),$IK87,0),0)</f>
        <v>0</v>
      </c>
      <c r="LB87" s="304">
        <f>IFERROR(IF(AND((LO87+LQ87+LR87+LS87+LT87)=LN87,KW87=0,KY87=0,KZ87=0,LA87=0),$IK87,0),0)</f>
        <v>0</v>
      </c>
      <c r="LC87" s="305"/>
      <c r="LD87" s="304">
        <f>IFERROR(IF(AND((LJ87+LL87)=100%,LJ87&lt;1),$IK87,0),0)</f>
        <v>0</v>
      </c>
      <c r="LE87" s="304">
        <f>IFERROR(IF(AND((LO87+LW87)=LN87,KW87=0),$IK87,0),0)</f>
        <v>0</v>
      </c>
      <c r="LF87" s="304">
        <f t="shared" si="1641"/>
        <v>0</v>
      </c>
      <c r="LG87" s="304">
        <f>IFERROR(IF(AND((LO87+LW87+LX87+LY87)=LN87,KW87=0,LE87=0,LF87=0),$IK87,0),0)</f>
        <v>0</v>
      </c>
      <c r="LH87" s="304">
        <f>IFERROR(IF(AND((LO87+LW87+LZ87+LX87+LY87)=LN87,KW87=0,LE87=0,LF87=0,LG87=0),$IK87,0),0)</f>
        <v>0</v>
      </c>
      <c r="LI87" s="230"/>
      <c r="LJ87" s="367">
        <f t="shared" si="1642"/>
        <v>0</v>
      </c>
      <c r="LK87" s="367">
        <f t="shared" si="1643"/>
        <v>0</v>
      </c>
      <c r="LL87" s="367">
        <f>IFERROR(#REF!/LN87,0)</f>
        <v>0</v>
      </c>
      <c r="LN87" s="363">
        <f>COUNTIF('MEP | Drawing List'!$H:$H,$B87)</f>
        <v>0</v>
      </c>
      <c r="LO87" s="238">
        <f>COUNTIFS('MEP | Drawing List'!$H:$H,$B87,INDEX('MEP | Drawing List'!$A:$AU,,MATCH('[13]Design Fee'!LO$8,'MEP | Drawing List'!$A$1:$AU$1,0)),1)</f>
        <v>0</v>
      </c>
      <c r="LP87" s="238">
        <f>COUNTIFS('MEP | Drawing List'!$H:$H,$B87,INDEX('MEP | Drawing List'!$K:$AU,,MATCH('[13]Design Fee'!LP$8,'MEP | Drawing List'!$K$1:$AU$1,0)),1)</f>
        <v>0</v>
      </c>
      <c r="LQ87" s="238">
        <f>COUNTIFS('MEP | Drawing List'!$H:$H,$B87,INDEX('MEP | Drawing List'!$K:$AU,,MATCH('[13]Design Fee'!LQ$8,'MEP | Drawing List'!$K$1:$AU$1,0)),1)</f>
        <v>0</v>
      </c>
      <c r="LR87" s="238">
        <f>COUNTIFS('MEP | Drawing List'!$H:$H,$B87,INDEX('MEP | Drawing List'!$K:$AU,,MATCH('[13]Design Fee'!LR$8,'MEP | Drawing List'!$K$1:$AU$1,0)),1)</f>
        <v>0</v>
      </c>
      <c r="LS87" s="238">
        <f>COUNTIFS('MEP | Drawing List'!$H:$H,$B87,INDEX('MEP | Drawing List'!$K:$AU,,MATCH('[13]Design Fee'!LS$8,'MEP | Drawing List'!$K$1:$AU$1,0)),1)</f>
        <v>0</v>
      </c>
      <c r="LT87" s="238">
        <f>COUNTIFS('MEP | Drawing List'!$H:$H,$B87,INDEX('MEP | Drawing List'!$K:$AU,,MATCH('[13]Design Fee'!LT$8,'MEP | Drawing List'!$K$1:$AU$1,0)),1)</f>
        <v>0</v>
      </c>
      <c r="LU87" s="245"/>
      <c r="LV87" s="238">
        <f>COUNTIFS('MEP | Drawing List'!$H:$H,$B87,INDEX('MEP | Drawing List'!$K:$AU,,MATCH('[13]Design Fee'!LV$8,'MEP | Drawing List'!$K$1:$AU$1,0)),1)</f>
        <v>0</v>
      </c>
      <c r="LW87" s="238">
        <f>COUNTIFS('MEP | Drawing List'!$H:$H,$B87,INDEX('MEP | Drawing List'!$K:$AU,,MATCH('[13]Design Fee'!LW$8,'MEP | Drawing List'!$K$1:$AU$1,0)),1)</f>
        <v>0</v>
      </c>
      <c r="LX87" s="238">
        <f>COUNTIFS('MEP | Drawing List'!$H:$H,$B87,INDEX('MEP | Drawing List'!$K:$AU,,MATCH('[13]Design Fee'!LX$8,'MEP | Drawing List'!$K$1:$AU$1,0)),1)</f>
        <v>0</v>
      </c>
      <c r="LY87" s="238">
        <f>COUNTIFS('MEP | Drawing List'!$H:$H,$B87,INDEX('MEP | Drawing List'!$K:$AU,,MATCH('[13]Design Fee'!LY$8,'MEP | Drawing List'!$K$1:$AU$1,0)),1)</f>
        <v>0</v>
      </c>
      <c r="LZ87" s="238">
        <f>COUNTIFS('MEP | Drawing List'!$H:$H,$B87,INDEX('MEP | Drawing List'!$K:$AU,,MATCH('[13]Design Fee'!LZ$8,'MEP | Drawing List'!$K$1:$AU$1,0)),1)</f>
        <v>0</v>
      </c>
      <c r="MC87" s="279">
        <v>0</v>
      </c>
      <c r="MD87" s="269"/>
      <c r="ME87" s="302">
        <f t="shared" ref="ME87:ME89" si="1657">$ME$85/$MC$85*MC87</f>
        <v>0</v>
      </c>
      <c r="MF87" s="302">
        <f t="shared" si="1518"/>
        <v>0</v>
      </c>
      <c r="MG87" s="303">
        <f>IFERROR(IF(MT87=100%,$ME87,0),0)</f>
        <v>0</v>
      </c>
      <c r="MH87" s="304">
        <f>IFERROR(IF(AND((MT87+MU87)=100%,MT87&lt;1),$ME87,0),0)</f>
        <v>0</v>
      </c>
      <c r="MI87" s="304">
        <f>IFERROR(IF(AND((MY87+NA87)=MX87,MG87=0),$ME87,0),0)</f>
        <v>0</v>
      </c>
      <c r="MJ87" s="304">
        <f>IFERROR(IF(AND((MY87+NA87+NB87)=MX87,MG87=0,MI87=0),$ME87,0),0)</f>
        <v>0</v>
      </c>
      <c r="MK87" s="304">
        <f>IFERROR(IF(AND((MY87+NA87+NB87+NC87)=MX87,MG87=0,MI87=0,MJ87=0),$ME87,0),0)</f>
        <v>0</v>
      </c>
      <c r="ML87" s="304">
        <f>IFERROR(IF(AND((MY87+NA87+NB87+NC87+ND87)=MX87,MG87=0,MI87=0,MJ87=0,MK87=0),$ME87,0),0)</f>
        <v>0</v>
      </c>
      <c r="MM87" s="305"/>
      <c r="MN87" s="304">
        <f>IFERROR(IF(AND((MT87+MV87)=100%,MT87&lt;1),$ME87,0),0)</f>
        <v>0</v>
      </c>
      <c r="MO87" s="304">
        <f>IFERROR(IF(AND((MY87+NG87)=MX87,MG87=0),$ME87,0),0)</f>
        <v>0</v>
      </c>
      <c r="MP87" s="304">
        <f>IFERROR(IF(AND((MY87+NG87+NH87)=MX87,MG87=0,MO87=0),ME87,0),0)</f>
        <v>0</v>
      </c>
      <c r="MQ87" s="304">
        <f>IFERROR(IF(AND((MY87+NG87+NH87+NI87)=MX87,MG87=0,MO87=0,MP87=0),$ME87,0),0)</f>
        <v>0</v>
      </c>
      <c r="MR87" s="304">
        <f>IFERROR(IF(AND((MY87+NG87+NJ87+NH87+NI87)=MX87,MG87=0,MO87=0,MP87=0,MQ87=0),$ME87,0),0)</f>
        <v>0</v>
      </c>
      <c r="MS87" s="230"/>
      <c r="MT87" s="367">
        <f t="shared" si="1644"/>
        <v>0</v>
      </c>
      <c r="MU87" s="367">
        <f t="shared" si="1645"/>
        <v>0</v>
      </c>
      <c r="MV87" s="367">
        <f t="shared" si="1646"/>
        <v>0</v>
      </c>
      <c r="MX87" s="363">
        <f>COUNTIF('LS | Drawing List'!$H:$H,$B87)</f>
        <v>0</v>
      </c>
      <c r="MY87" s="238">
        <f>COUNTIFS('LS | Drawing List'!$H:$H,$B87,INDEX('LS | Drawing List'!$A:$AT,,MATCH('Design Fee'!MY$8,'LS | Drawing List'!$A$1:$AT$1,0)),1)</f>
        <v>0</v>
      </c>
      <c r="MZ87" s="238">
        <f>COUNTIFS('LS | Drawing List'!$H:$H,$B87,INDEX('LS | Drawing List'!$K:$AT,,MATCH('Design Fee'!MZ$8,'LS | Drawing List'!$K$1:$AT$1,0)),1)</f>
        <v>0</v>
      </c>
      <c r="NA87" s="238">
        <f>COUNTIFS('LS | Drawing List'!$H:$H,$B87,INDEX('LS | Drawing List'!$K:$AT,,MATCH('Design Fee'!NA$8,'LS | Drawing List'!$K$1:$AT$1,0)),1)</f>
        <v>0</v>
      </c>
      <c r="NB87" s="238">
        <f>COUNTIFS('LS | Drawing List'!$H:$H,$B87,INDEX('LS | Drawing List'!$K:$AT,,MATCH('Design Fee'!NB$8,'LS | Drawing List'!$K$1:$AT$1,0)),1)</f>
        <v>0</v>
      </c>
      <c r="NC87" s="238">
        <f>COUNTIFS('LS | Drawing List'!$H:$H,$B87,INDEX('LS | Drawing List'!$K:$AT,,MATCH('Design Fee'!NC$8,'LS | Drawing List'!$K$1:$AT$1,0)),1)</f>
        <v>0</v>
      </c>
      <c r="ND87" s="238">
        <f>COUNTIFS('LS | Drawing List'!$H:$H,$B87,INDEX('LS | Drawing List'!$K:$AT,,MATCH('Design Fee'!ND$8,'LS | Drawing List'!$K$1:$AT$1,0)),1)</f>
        <v>0</v>
      </c>
      <c r="NE87" s="245"/>
      <c r="NF87" s="238">
        <f>COUNTIFS('LS | Drawing List'!$H:$H,$B87,INDEX('LS | Drawing List'!$K:$AT,,MATCH('Design Fee'!NF$8,'LS | Drawing List'!$K$1:$AT$1,0)),1)</f>
        <v>0</v>
      </c>
      <c r="NG87" s="238">
        <f>COUNTIFS('LS | Drawing List'!$H:$H,$B87,INDEX('LS | Drawing List'!$K:$AT,,MATCH('Design Fee'!NG$8,'LS | Drawing List'!$K$1:$AT$1,0)),1)</f>
        <v>0</v>
      </c>
      <c r="NH87" s="238">
        <f>COUNTIFS('LS | Drawing List'!$H:$H,$B87,INDEX('LS | Drawing List'!$K:$AT,,MATCH('Design Fee'!NH$8,'LS | Drawing List'!$K$1:$AT$1,0)),1)</f>
        <v>0</v>
      </c>
      <c r="NI87" s="238">
        <f>COUNTIFS('LS | Drawing List'!$H:$H,$B87,INDEX('LS | Drawing List'!$K:$AT,,MATCH('Design Fee'!NI$8,'LS | Drawing List'!$K$1:$AT$1,0)),1)</f>
        <v>0</v>
      </c>
      <c r="NJ87" s="238">
        <f>COUNTIFS('LS | Drawing List'!$H:$H,$B87,INDEX('LS | Drawing List'!$K:$AT,,MATCH('Design Fee'!NJ$8,'LS | Drawing List'!$K$1:$AT$1,0)),1)</f>
        <v>0</v>
      </c>
      <c r="NK87" s="254"/>
      <c r="NL87" s="303">
        <f>IFERROR(IF(NY87=100%,$ME87,0),0)</f>
        <v>0</v>
      </c>
      <c r="NM87" s="304">
        <f>IFERROR(IF(AND((NY87+NZ87)=100%,NY87&lt;1),$ME87,0),0)</f>
        <v>0</v>
      </c>
      <c r="NN87" s="304">
        <f>IFERROR(IF(AND((OD87+OF87)=OC87,NL87=0),$ME87,0),0)</f>
        <v>0</v>
      </c>
      <c r="NO87" s="304">
        <f>IFERROR(IF(AND((OD87+OF87+OG87)=OC87,NL87=0,NN87=0),$ME87,0),0)</f>
        <v>0</v>
      </c>
      <c r="NP87" s="304">
        <f>IFERROR(IF(AND((OD87+OF87+OG87+OH87)=OC87,NL87=0,NN87=0,NO87=0),$ME87,0),0)</f>
        <v>0</v>
      </c>
      <c r="NQ87" s="304">
        <f>IFERROR(IF(AND((OD87+OF87+OG87+OH87+OI87)=OC87,NL87=0,NN87=0,NO87=0,NP87=0),$ME87,0),0)</f>
        <v>0</v>
      </c>
      <c r="NR87" s="305"/>
      <c r="NS87" s="304">
        <f>IFERROR(IF(AND((NY87+OA87)=100%,NY87&lt;1),$ME87,0),0)</f>
        <v>0</v>
      </c>
      <c r="NT87" s="304">
        <f>IFERROR(IF(AND((OD87+OL87)=OC87,NL87=0),$ME87,0),0)</f>
        <v>0</v>
      </c>
      <c r="NU87" s="304">
        <f t="shared" si="1647"/>
        <v>0</v>
      </c>
      <c r="NV87" s="304">
        <f>IFERROR(IF(AND((OD87+OL87+OM87+ON87)=OC87,NL87=0,NT87=0,NU87=0),$ME87,0),0)</f>
        <v>0</v>
      </c>
      <c r="NW87" s="304">
        <f>IFERROR(IF(AND((OD87+OL87+OO87+OM87+ON87)=OC87,NL87=0,NT87=0,NU87=0,NV87=0),$ME87,0),0)</f>
        <v>0</v>
      </c>
      <c r="NX87" s="230"/>
      <c r="NY87" s="367">
        <f t="shared" si="1648"/>
        <v>0</v>
      </c>
      <c r="NZ87" s="367">
        <f t="shared" si="1649"/>
        <v>0</v>
      </c>
      <c r="OA87" s="367">
        <f>IFERROR(#REF!/OC87,0)</f>
        <v>0</v>
      </c>
      <c r="OC87" s="363">
        <f>COUNTIF('LS | Drawing List'!$H:$H,$B87)</f>
        <v>0</v>
      </c>
      <c r="OD87" s="238">
        <f>COUNTIFS('LS | Drawing List'!$H:$H,$B87,INDEX('LS | Drawing List'!$A:$AT,,MATCH('Design Fee'!OD$8,'LS | Drawing List'!$A$1:$AT$1,0)),1)</f>
        <v>0</v>
      </c>
      <c r="OE87" s="238">
        <f>COUNTIFS('LS | Drawing List'!$H:$H,$B87,INDEX('LS | Drawing List'!$K:$AT,,MATCH('Design Fee'!OE$8,'LS | Drawing List'!$K$1:$AT$1,0)),1)</f>
        <v>0</v>
      </c>
      <c r="OF87" s="238">
        <f>COUNTIFS('LS | Drawing List'!$H:$H,$B87,INDEX('LS | Drawing List'!$K:$AT,,MATCH('Design Fee'!OF$8,'LS | Drawing List'!$K$1:$AT$1,0)),1)</f>
        <v>0</v>
      </c>
      <c r="OG87" s="238">
        <f>COUNTIFS('LS | Drawing List'!$H:$H,$B87,INDEX('LS | Drawing List'!$K:$AT,,MATCH('Design Fee'!OG$8,'LS | Drawing List'!$K$1:$AT$1,0)),1)</f>
        <v>0</v>
      </c>
      <c r="OH87" s="238">
        <f>COUNTIFS('LS | Drawing List'!$H:$H,$B87,INDEX('LS | Drawing List'!$K:$AT,,MATCH('Design Fee'!OH$8,'LS | Drawing List'!$K$1:$AT$1,0)),1)</f>
        <v>0</v>
      </c>
      <c r="OI87" s="238">
        <f>COUNTIFS('LS | Drawing List'!$H:$H,$B87,INDEX('LS | Drawing List'!$K:$AT,,MATCH('Design Fee'!OI$8,'LS | Drawing List'!$K$1:$AT$1,0)),1)</f>
        <v>0</v>
      </c>
      <c r="OJ87" s="245"/>
      <c r="OK87" s="238">
        <f>COUNTIFS('LS | Drawing List'!$H:$H,$B87,INDEX('LS | Drawing List'!$K:$AT,,MATCH('Design Fee'!OK$8,'LS | Drawing List'!$K$1:$AT$1,0)),1)</f>
        <v>0</v>
      </c>
      <c r="OL87" s="238">
        <f>COUNTIFS('LS | Drawing List'!$H:$H,$B87,INDEX('LS | Drawing List'!$K:$AT,,MATCH('Design Fee'!OL$8,'LS | Drawing List'!$K$1:$AT$1,0)),1)</f>
        <v>0</v>
      </c>
      <c r="OM87" s="238">
        <f>COUNTIFS('LS | Drawing List'!$H:$H,$B87,INDEX('LS | Drawing List'!$K:$AT,,MATCH('Design Fee'!OM$8,'LS | Drawing List'!$K$1:$AT$1,0)),1)</f>
        <v>0</v>
      </c>
      <c r="ON87" s="238">
        <f>COUNTIFS('LS | Drawing List'!$H:$H,$B87,INDEX('LS | Drawing List'!$K:$AT,,MATCH('Design Fee'!ON$8,'LS | Drawing List'!$K$1:$AT$1,0)),1)</f>
        <v>0</v>
      </c>
      <c r="OO87" s="238">
        <f>COUNTIFS('LS | Drawing List'!$H:$H,$B87,INDEX('LS | Drawing List'!$K:$AT,,MATCH('Design Fee'!OO$8,'LS | Drawing List'!$K$1:$AT$1,0)),1)</f>
        <v>0</v>
      </c>
      <c r="OQ87" s="303">
        <f>IFERROR(IF(PD87=100%,$ME87,0),0)</f>
        <v>0</v>
      </c>
      <c r="OR87" s="304">
        <f>IFERROR(IF(AND((PD87+PE87)=100%,PD87&lt;1),$ME87,0),0)</f>
        <v>0</v>
      </c>
      <c r="OS87" s="304">
        <f>IFERROR(IF(AND((PI87+PK87)=PH87,OQ87=0),$ME87,0),0)</f>
        <v>0</v>
      </c>
      <c r="OT87" s="304">
        <f>IFERROR(IF(AND((PI87+PK87+PL87)=PH87,OQ87=0,OS87=0),$ME87,0),0)</f>
        <v>0</v>
      </c>
      <c r="OU87" s="304">
        <f>IFERROR(IF(AND((PI87+PK87+PL87+PM87)=PH87,OQ87=0,OS87=0,OT87=0),$ME87,0),0)</f>
        <v>0</v>
      </c>
      <c r="OV87" s="304">
        <f>IFERROR(IF(AND((PI87+PK87+PL87+PM87+PN87)=PH87,OQ87=0,OS87=0,OT87=0,OU87=0),$ME87,0),0)</f>
        <v>0</v>
      </c>
      <c r="OW87" s="305"/>
      <c r="OX87" s="304">
        <f>IFERROR(IF(AND((PD87+PF87)=100%,PD87&lt;1),$ME87,0),0)</f>
        <v>0</v>
      </c>
      <c r="OY87" s="304">
        <f>IFERROR(IF(AND((PI87+PQ87)=PH87,OQ87=0),$ME87,0),0)</f>
        <v>0</v>
      </c>
      <c r="OZ87" s="304">
        <f t="shared" si="1650"/>
        <v>0</v>
      </c>
      <c r="PA87" s="304">
        <f>IFERROR(IF(AND((PI87+PQ87+PR87+PS87)=PH87,OQ87=0,OY87=0,OZ87=0),$ME87,0),0)</f>
        <v>0</v>
      </c>
      <c r="PB87" s="304">
        <f>IFERROR(IF(AND((PI87+PQ87+PT87+PR87+PS87)=PH87,OQ87=0,OY87=0,OZ87=0,PA87=0),$ME87,0),0)</f>
        <v>0</v>
      </c>
      <c r="PC87" s="230"/>
      <c r="PD87" s="367">
        <f t="shared" si="1651"/>
        <v>0</v>
      </c>
      <c r="PE87" s="367">
        <f t="shared" si="1652"/>
        <v>0</v>
      </c>
      <c r="PF87" s="367">
        <f>IFERROR(#REF!/PH87,0)</f>
        <v>0</v>
      </c>
      <c r="PH87" s="363">
        <f>COUNTIF('LS | Drawing List'!$H:$H,$B87)</f>
        <v>0</v>
      </c>
      <c r="PI87" s="238">
        <f>COUNTIFS('LS | Drawing List'!$H:$H,$B87,INDEX('LS | Drawing List'!$A:$AT,,MATCH('Design Fee'!PI$8,'LS | Drawing List'!$A$1:$AT$1,0)),1)</f>
        <v>0</v>
      </c>
      <c r="PJ87" s="238">
        <f>COUNTIFS('LS | Drawing List'!$H:$H,$B87,INDEX('LS | Drawing List'!$K:$AT,,MATCH('Design Fee'!PJ$8,'LS | Drawing List'!$K$1:$AT$1,0)),1)</f>
        <v>0</v>
      </c>
      <c r="PK87" s="238">
        <f>COUNTIFS('LS | Drawing List'!$H:$H,$B87,INDEX('LS | Drawing List'!$K:$AT,,MATCH('Design Fee'!PK$8,'LS | Drawing List'!$K$1:$AT$1,0)),1)</f>
        <v>0</v>
      </c>
      <c r="PL87" s="238">
        <f>COUNTIFS('LS | Drawing List'!$H:$H,$B87,INDEX('LS | Drawing List'!$K:$AT,,MATCH('Design Fee'!PL$8,'LS | Drawing List'!$K$1:$AT$1,0)),1)</f>
        <v>0</v>
      </c>
      <c r="PM87" s="238">
        <f>COUNTIFS('LS | Drawing List'!$H:$H,$B87,INDEX('LS | Drawing List'!$K:$AT,,MATCH('Design Fee'!PM$8,'LS | Drawing List'!$K$1:$AT$1,0)),1)</f>
        <v>0</v>
      </c>
      <c r="PN87" s="238">
        <f>COUNTIFS('LS | Drawing List'!$H:$H,$B87,INDEX('LS | Drawing List'!$K:$AT,,MATCH('Design Fee'!PN$8,'LS | Drawing List'!$K$1:$AT$1,0)),1)</f>
        <v>0</v>
      </c>
      <c r="PO87" s="245"/>
      <c r="PP87" s="238">
        <f>COUNTIFS('LS | Drawing List'!$H:$H,$B87,INDEX('LS | Drawing List'!$K:$AT,,MATCH('Design Fee'!PP$8,'LS | Drawing List'!$K$1:$AT$1,0)),1)</f>
        <v>0</v>
      </c>
      <c r="PQ87" s="238">
        <f>COUNTIFS('LS | Drawing List'!$H:$H,$B87,INDEX('LS | Drawing List'!$K:$AT,,MATCH('Design Fee'!PQ$8,'LS | Drawing List'!$K$1:$AT$1,0)),1)</f>
        <v>0</v>
      </c>
      <c r="PR87" s="238">
        <f>COUNTIFS('LS | Drawing List'!$H:$H,$B87,INDEX('LS | Drawing List'!$K:$AT,,MATCH('Design Fee'!PR$8,'LS | Drawing List'!$K$1:$AT$1,0)),1)</f>
        <v>0</v>
      </c>
      <c r="PS87" s="238">
        <f>COUNTIFS('LS | Drawing List'!$H:$H,$B87,INDEX('LS | Drawing List'!$K:$AT,,MATCH('Design Fee'!PS$8,'LS | Drawing List'!$K$1:$AT$1,0)),1)</f>
        <v>0</v>
      </c>
      <c r="PT87" s="238">
        <f>COUNTIFS('LS | Drawing List'!$H:$H,$B87,INDEX('LS | Drawing List'!$K:$AT,,MATCH('Design Fee'!PT$8,'LS | Drawing List'!$K$1:$AT$1,0)),1)</f>
        <v>0</v>
      </c>
      <c r="PV87" s="279"/>
    </row>
    <row r="88" spans="2:438" ht="11.85" customHeight="1" outlineLevel="2">
      <c r="B88" s="579" t="s">
        <v>199</v>
      </c>
      <c r="C88" s="332" t="s">
        <v>108</v>
      </c>
      <c r="E88" s="302">
        <f t="shared" si="1466"/>
        <v>0.17015000000000002</v>
      </c>
      <c r="F88" s="302">
        <f t="shared" si="1466"/>
        <v>0</v>
      </c>
      <c r="G88" s="303">
        <f t="shared" si="1525"/>
        <v>0.17015000000000002</v>
      </c>
      <c r="H88" s="302">
        <f t="shared" si="1526"/>
        <v>0</v>
      </c>
      <c r="I88" s="302">
        <f t="shared" si="1527"/>
        <v>0.17015000000000002</v>
      </c>
      <c r="J88" s="302">
        <f t="shared" si="1528"/>
        <v>0</v>
      </c>
      <c r="K88" s="302">
        <f t="shared" si="1529"/>
        <v>3.4900000000000007E-2</v>
      </c>
      <c r="L88" s="302">
        <f t="shared" si="1530"/>
        <v>0</v>
      </c>
      <c r="M88" s="302">
        <f t="shared" si="1531"/>
        <v>0.13525000000000001</v>
      </c>
      <c r="N88" s="305"/>
      <c r="O88" s="302">
        <f t="shared" si="1532"/>
        <v>0</v>
      </c>
      <c r="P88" s="302">
        <f t="shared" si="1533"/>
        <v>0</v>
      </c>
      <c r="Q88" s="302">
        <f t="shared" si="1534"/>
        <v>0</v>
      </c>
      <c r="R88" s="302">
        <f t="shared" si="1535"/>
        <v>0</v>
      </c>
      <c r="S88" s="302">
        <f t="shared" si="1536"/>
        <v>0</v>
      </c>
      <c r="T88" s="216"/>
      <c r="U88" s="302">
        <f t="shared" si="1537"/>
        <v>0</v>
      </c>
      <c r="V88" s="302">
        <f t="shared" si="1538"/>
        <v>0</v>
      </c>
      <c r="W88" s="302">
        <f t="shared" si="1539"/>
        <v>0</v>
      </c>
      <c r="X88" s="302">
        <f t="shared" si="1540"/>
        <v>0</v>
      </c>
      <c r="Y88" s="302">
        <f t="shared" si="1541"/>
        <v>0</v>
      </c>
      <c r="Z88" s="302">
        <f t="shared" si="1542"/>
        <v>0</v>
      </c>
      <c r="AA88" s="305"/>
      <c r="AB88" s="302">
        <f t="shared" si="1543"/>
        <v>0</v>
      </c>
      <c r="AC88" s="302">
        <f t="shared" si="1544"/>
        <v>0</v>
      </c>
      <c r="AD88" s="302">
        <f t="shared" si="1545"/>
        <v>0</v>
      </c>
      <c r="AE88" s="302">
        <f t="shared" si="1546"/>
        <v>0</v>
      </c>
      <c r="AF88" s="302">
        <f t="shared" si="1547"/>
        <v>0</v>
      </c>
      <c r="AH88" s="302">
        <f t="shared" si="1548"/>
        <v>0</v>
      </c>
      <c r="AI88" s="302">
        <f t="shared" si="1549"/>
        <v>0</v>
      </c>
      <c r="AJ88" s="302">
        <f t="shared" si="1550"/>
        <v>0</v>
      </c>
      <c r="AK88" s="302">
        <f t="shared" si="1551"/>
        <v>0</v>
      </c>
      <c r="AL88" s="302">
        <f t="shared" si="1552"/>
        <v>0</v>
      </c>
      <c r="AM88" s="302">
        <f t="shared" si="1553"/>
        <v>0</v>
      </c>
      <c r="AN88" s="305"/>
      <c r="AO88" s="302">
        <f t="shared" si="1554"/>
        <v>0</v>
      </c>
      <c r="AP88" s="302">
        <f t="shared" si="1555"/>
        <v>0</v>
      </c>
      <c r="AQ88" s="302">
        <f t="shared" si="1556"/>
        <v>0</v>
      </c>
      <c r="AR88" s="302">
        <f t="shared" si="1557"/>
        <v>0</v>
      </c>
      <c r="AS88" s="302">
        <f t="shared" si="1558"/>
        <v>0</v>
      </c>
      <c r="AT88" s="230"/>
      <c r="AU88" s="279">
        <v>0.05</v>
      </c>
      <c r="AV88" s="269"/>
      <c r="AW88" s="302">
        <f t="shared" si="1653"/>
        <v>3.4900000000000007E-2</v>
      </c>
      <c r="AX88" s="302">
        <f t="shared" si="1497"/>
        <v>0</v>
      </c>
      <c r="AY88" s="303">
        <f t="shared" si="1559"/>
        <v>0</v>
      </c>
      <c r="AZ88" s="304">
        <f t="shared" si="1560"/>
        <v>3.4900000000000007E-2</v>
      </c>
      <c r="BA88" s="304">
        <f t="shared" si="1561"/>
        <v>0</v>
      </c>
      <c r="BB88" s="304">
        <f t="shared" si="1562"/>
        <v>3.4900000000000007E-2</v>
      </c>
      <c r="BC88" s="304">
        <f t="shared" si="1563"/>
        <v>0</v>
      </c>
      <c r="BD88" s="304">
        <f t="shared" si="1564"/>
        <v>0</v>
      </c>
      <c r="BE88" s="305"/>
      <c r="BF88" s="304">
        <f t="shared" si="1565"/>
        <v>0</v>
      </c>
      <c r="BG88" s="304">
        <f t="shared" si="1566"/>
        <v>0</v>
      </c>
      <c r="BH88" s="304">
        <f t="shared" si="1654"/>
        <v>0</v>
      </c>
      <c r="BI88" s="304">
        <f t="shared" si="1568"/>
        <v>0</v>
      </c>
      <c r="BJ88" s="304">
        <f t="shared" si="1569"/>
        <v>0</v>
      </c>
      <c r="BK88" s="216"/>
      <c r="BL88" s="331">
        <f t="shared" si="1570"/>
        <v>0</v>
      </c>
      <c r="BM88" s="331">
        <f t="shared" si="1571"/>
        <v>1</v>
      </c>
      <c r="BN88" s="331">
        <f t="shared" si="1572"/>
        <v>0</v>
      </c>
      <c r="BP88" s="436">
        <f>COUNTIF('AR | Drawing List'!$H:$H,$B88)</f>
        <v>2</v>
      </c>
      <c r="BQ88" s="437">
        <f>COUNTIFS('AR | Drawing List'!$H:$H,$B88,INDEX('AR | Drawing List'!$A:$AT,,MATCH('Design Fee'!BQ$8,'AR | Drawing List'!$A$1:$AT$1,0)),1)</f>
        <v>0</v>
      </c>
      <c r="BR88" s="437">
        <f>COUNTIFS('AR | Drawing List'!$H:$H,$B88,INDEX('AR | Drawing List'!$K:$AT,,MATCH('Design Fee'!BR$8,'AR | Drawing List'!$K$1:$AT$1,0)),1)</f>
        <v>2</v>
      </c>
      <c r="BS88" s="437">
        <f>COUNTIFS('AR | Drawing List'!$H:$H,$B88,INDEX('AR | Drawing List'!$K:$AT,,MATCH('Design Fee'!BS$8,'AR | Drawing List'!$K$1:$AT$1,0)),1)</f>
        <v>0</v>
      </c>
      <c r="BT88" s="437">
        <f>COUNTIFS('AR | Drawing List'!$H:$H,$B88,INDEX('AR | Drawing List'!$K:$AT,,MATCH('Design Fee'!BT$8,'AR | Drawing List'!$K$1:$AT$1,0)),1)</f>
        <v>2</v>
      </c>
      <c r="BU88" s="437">
        <f>COUNTIFS('AR | Drawing List'!$H:$H,$B88,INDEX('AR | Drawing List'!$K:$AT,,MATCH('Design Fee'!BU$8,'AR | Drawing List'!$K$1:$AT$1,0)),1)</f>
        <v>0</v>
      </c>
      <c r="BV88" s="437">
        <f>COUNTIFS('AR | Drawing List'!$H:$H,$B88,INDEX('AR | Drawing List'!$K:$AT,,MATCH('Design Fee'!BV$8,'AR | Drawing List'!$K$1:$AT$1,0)),1)</f>
        <v>0</v>
      </c>
      <c r="BW88" s="245"/>
      <c r="BX88" s="437">
        <f>COUNTIFS('AR | Drawing List'!$H:$H,$B88,INDEX('AR | Drawing List'!$K:$AT,,MATCH('Design Fee'!BX$8,'AR | Drawing List'!$K$1:$AT$1,0)),1)</f>
        <v>0</v>
      </c>
      <c r="BY88" s="437">
        <f>COUNTIFS('AR | Drawing List'!$H:$H,$B88,INDEX('AR | Drawing List'!$K:$AT,,MATCH('Design Fee'!BY$8,'AR | Drawing List'!$K$1:$AT$1,0)),1)</f>
        <v>0</v>
      </c>
      <c r="BZ88" s="437">
        <f>COUNTIFS('AR | Drawing List'!$H:$H,$B88,INDEX('AR | Drawing List'!$K:$AT,,MATCH('Design Fee'!BZ$8,'AR | Drawing List'!$K$1:$AT$1,0)),1)</f>
        <v>0</v>
      </c>
      <c r="CA88" s="437">
        <f>COUNTIFS('AR | Drawing List'!$H:$H,$B88,INDEX('AR | Drawing List'!$K:$AT,,MATCH('Design Fee'!CA$8,'AR | Drawing List'!$K$1:$AT$1,0)),1)</f>
        <v>0</v>
      </c>
      <c r="CB88" s="437">
        <f>COUNTIFS('AR | Drawing List'!$H:$H,$B88,INDEX('AR | Drawing List'!$K:$AT,,MATCH('Design Fee'!CB$8,'AR | Drawing List'!$K$1:$AT$1,0)),1)</f>
        <v>0</v>
      </c>
      <c r="CC88" s="254"/>
      <c r="CD88" s="365"/>
      <c r="CE88" s="366">
        <f t="shared" si="1573"/>
        <v>0</v>
      </c>
      <c r="CF88" s="366">
        <f t="shared" si="1574"/>
        <v>0</v>
      </c>
      <c r="CG88" s="366">
        <f t="shared" si="1575"/>
        <v>0</v>
      </c>
      <c r="CH88" s="366">
        <f t="shared" si="1576"/>
        <v>0</v>
      </c>
      <c r="CI88" s="366">
        <f t="shared" si="1577"/>
        <v>0</v>
      </c>
      <c r="CJ88" s="291"/>
      <c r="CK88" s="366">
        <f t="shared" si="1578"/>
        <v>0</v>
      </c>
      <c r="CL88" s="366">
        <f t="shared" si="1579"/>
        <v>0</v>
      </c>
      <c r="CM88" s="366">
        <f t="shared" si="1580"/>
        <v>0</v>
      </c>
      <c r="CN88" s="366">
        <f t="shared" si="1581"/>
        <v>0</v>
      </c>
      <c r="CO88" s="366">
        <f t="shared" si="1582"/>
        <v>0</v>
      </c>
      <c r="CP88" s="230"/>
      <c r="CQ88" s="331">
        <f t="shared" si="1583"/>
        <v>0</v>
      </c>
      <c r="CR88" s="331">
        <f t="shared" si="1584"/>
        <v>0</v>
      </c>
      <c r="CS88" s="331">
        <f>IFERROR(#REF!/CU88,0)</f>
        <v>0</v>
      </c>
      <c r="CU88" s="436">
        <f>COUNTIF('AR | Drawing List'!$H:$H,$B88)</f>
        <v>2</v>
      </c>
      <c r="CV88" s="437">
        <f>COUNTIFS('AR | Drawing List'!$H:$H,$B88,INDEX('AR | Drawing List'!$A:$AT,,MATCH('Design Fee'!CV$8,'AR | Drawing List'!$A$1:$AT$1,0)),"&gt;="&amp;"1")</f>
        <v>0</v>
      </c>
      <c r="CW88" s="437">
        <f>COUNTIFS('AR | Drawing List'!$H:$H,$B88,INDEX('AR | Drawing List'!$K:$AT,,MATCH('Design Fee'!CW$8,'AR | Drawing List'!$K$1:$AT$1,0)),1)</f>
        <v>0</v>
      </c>
      <c r="CX88" s="437">
        <f>COUNTIFS('AR | Drawing List'!$H:$H,$B88,INDEX('AR | Drawing List'!$K:$AT,,MATCH('Design Fee'!CX$8,'AR | Drawing List'!$K$1:$AT$1,0)),1)</f>
        <v>0</v>
      </c>
      <c r="CY88" s="437">
        <f>COUNTIFS('AR | Drawing List'!$H:$H,$B88,INDEX('AR | Drawing List'!$K:$AT,,MATCH('Design Fee'!CY$8,'AR | Drawing List'!$K$1:$AT$1,0)),1)</f>
        <v>0</v>
      </c>
      <c r="CZ88" s="437">
        <f>COUNTIFS('AR | Drawing List'!$H:$H,$B88,INDEX('AR | Drawing List'!$K:$AT,,MATCH('Design Fee'!CZ$8,'AR | Drawing List'!$K$1:$AT$1,0)),1)</f>
        <v>0</v>
      </c>
      <c r="DA88" s="437">
        <f>COUNTIFS('AR | Drawing List'!$H:$H,$B88,INDEX('AR | Drawing List'!$K:$AT,,MATCH('Design Fee'!DA$8,'AR | Drawing List'!$K$1:$AT$1,0)),1)</f>
        <v>0</v>
      </c>
      <c r="DB88" s="245"/>
      <c r="DC88" s="437">
        <f>COUNTIFS('AR | Drawing List'!$H:$H,$B88,INDEX('AR | Drawing List'!$K:$AT,,MATCH('Design Fee'!DC$8,'AR | Drawing List'!$K$1:$AT$1,0)),1)</f>
        <v>0</v>
      </c>
      <c r="DD88" s="437">
        <f>COUNTIFS('AR | Drawing List'!$H:$H,$B88,INDEX('AR | Drawing List'!$K:$AT,,MATCH('Design Fee'!DD$8,'AR | Drawing List'!$K$1:$AT$1,0)),1)</f>
        <v>0</v>
      </c>
      <c r="DE88" s="437">
        <f>COUNTIFS('AR | Drawing List'!$H:$H,$B88,INDEX('AR | Drawing List'!$K:$AT,,MATCH('Design Fee'!DE$8,'AR | Drawing List'!$K$1:$AT$1,0)),1)</f>
        <v>0</v>
      </c>
      <c r="DF88" s="437">
        <f>COUNTIFS('AR | Drawing List'!$H:$H,$B88,INDEX('AR | Drawing List'!$K:$AT,,MATCH('Design Fee'!DF$8,'AR | Drawing List'!$K$1:$AT$1,0)),1)</f>
        <v>0</v>
      </c>
      <c r="DG88" s="437">
        <f>COUNTIFS('AR | Drawing List'!$H:$H,$B88,INDEX('AR | Drawing List'!$K:$AT,,MATCH('Design Fee'!DG$8,'AR | Drawing List'!$K$1:$AT$1,0)),1)</f>
        <v>0</v>
      </c>
      <c r="DI88" s="365"/>
      <c r="DJ88" s="366">
        <f t="shared" si="1585"/>
        <v>0</v>
      </c>
      <c r="DK88" s="366">
        <f t="shared" si="1586"/>
        <v>0</v>
      </c>
      <c r="DL88" s="366">
        <f t="shared" si="1587"/>
        <v>0</v>
      </c>
      <c r="DM88" s="366">
        <f t="shared" si="1588"/>
        <v>0</v>
      </c>
      <c r="DN88" s="366">
        <f t="shared" si="1589"/>
        <v>0</v>
      </c>
      <c r="DO88" s="291"/>
      <c r="DP88" s="366">
        <f t="shared" si="1590"/>
        <v>0</v>
      </c>
      <c r="DQ88" s="366">
        <f t="shared" si="1591"/>
        <v>0</v>
      </c>
      <c r="DR88" s="366">
        <f t="shared" si="1592"/>
        <v>0</v>
      </c>
      <c r="DS88" s="366">
        <f t="shared" si="1593"/>
        <v>0</v>
      </c>
      <c r="DT88" s="366">
        <f t="shared" si="1594"/>
        <v>0</v>
      </c>
      <c r="DU88" s="230"/>
      <c r="DV88" s="331">
        <f t="shared" si="1595"/>
        <v>0</v>
      </c>
      <c r="DW88" s="331">
        <f t="shared" si="1596"/>
        <v>0</v>
      </c>
      <c r="DX88" s="331">
        <f>IFERROR(#REF!/DZ88,0)</f>
        <v>0</v>
      </c>
      <c r="DZ88" s="436">
        <f>COUNTIF('AR | Drawing List'!$H:$H,$B88)</f>
        <v>2</v>
      </c>
      <c r="EA88" s="437">
        <f>COUNTIFS('AR | Drawing List'!$H:$H,$B88,INDEX('AR | Drawing List'!$A:$AT,,MATCH('Design Fee'!EA$8,'AR | Drawing List'!$A$1:$AT$1,0)),"&gt;="&amp;"1")</f>
        <v>0</v>
      </c>
      <c r="EB88" s="437">
        <f>COUNTIFS('AR | Drawing List'!$H:$H,$B88,INDEX('AR | Drawing List'!$K:$AT,,MATCH('Design Fee'!EB$8,'AR | Drawing List'!$K$1:$AT$1,0)),1)</f>
        <v>0</v>
      </c>
      <c r="EC88" s="437">
        <f>COUNTIFS('AR | Drawing List'!$H:$H,$B88,INDEX('AR | Drawing List'!$K:$AT,,MATCH('Design Fee'!EC$8,'AR | Drawing List'!$K$1:$AT$1,0)),1)</f>
        <v>0</v>
      </c>
      <c r="ED88" s="437">
        <f>COUNTIFS('AR | Drawing List'!$H:$H,$B88,INDEX('AR | Drawing List'!$K:$AT,,MATCH('Design Fee'!ED$8,'AR | Drawing List'!$K$1:$AT$1,0)),1)</f>
        <v>0</v>
      </c>
      <c r="EE88" s="437">
        <f>COUNTIFS('AR | Drawing List'!$H:$H,$B88,INDEX('AR | Drawing List'!$K:$AT,,MATCH('Design Fee'!EE$8,'AR | Drawing List'!$K$1:$AT$1,0)),1)</f>
        <v>0</v>
      </c>
      <c r="EF88" s="437">
        <f>COUNTIFS('AR | Drawing List'!$H:$H,$B88,INDEX('AR | Drawing List'!$K:$AT,,MATCH('Design Fee'!EF$8,'AR | Drawing List'!$K$1:$AT$1,0)),1)</f>
        <v>0</v>
      </c>
      <c r="EG88" s="245"/>
      <c r="EH88" s="437">
        <f>COUNTIFS('AR | Drawing List'!$H:$H,$B88,INDEX('AR | Drawing List'!$K:$AT,,MATCH('Design Fee'!EH$8,'AR | Drawing List'!$K$1:$AT$1,0)),1)</f>
        <v>0</v>
      </c>
      <c r="EI88" s="437">
        <f>COUNTIFS('AR | Drawing List'!$H:$H,$B88,INDEX('AR | Drawing List'!$K:$AT,,MATCH('Design Fee'!EI$8,'AR | Drawing List'!$K$1:$AT$1,0)),1)</f>
        <v>0</v>
      </c>
      <c r="EJ88" s="437">
        <f>COUNTIFS('AR | Drawing List'!$H:$H,$B88,INDEX('AR | Drawing List'!$K:$AT,,MATCH('Design Fee'!EJ$8,'AR | Drawing List'!$K$1:$AT$1,0)),1)</f>
        <v>0</v>
      </c>
      <c r="EK88" s="437">
        <f>COUNTIFS('AR | Drawing List'!$H:$H,$B88,INDEX('AR | Drawing List'!$K:$AT,,MATCH('Design Fee'!EK$8,'AR | Drawing List'!$K$1:$AT$1,0)),1)</f>
        <v>0</v>
      </c>
      <c r="EL88" s="437">
        <f>COUNTIFS('AR | Drawing List'!$H:$H,$B88,INDEX('AR | Drawing List'!$K:$AT,,MATCH('Design Fee'!EL$8,'AR | Drawing List'!$K$1:$AT$1,0)),1)</f>
        <v>0</v>
      </c>
      <c r="EO88" s="279">
        <v>0.25</v>
      </c>
      <c r="EP88" s="269"/>
      <c r="EQ88" s="302">
        <f t="shared" si="1655"/>
        <v>1.3049999999999999E-2</v>
      </c>
      <c r="ER88" s="302">
        <f t="shared" si="1504"/>
        <v>0</v>
      </c>
      <c r="ES88" s="303">
        <f t="shared" si="1597"/>
        <v>0</v>
      </c>
      <c r="ET88" s="304">
        <f t="shared" si="1598"/>
        <v>1.3049999999999999E-2</v>
      </c>
      <c r="EU88" s="304">
        <f t="shared" si="1599"/>
        <v>0</v>
      </c>
      <c r="EV88" s="304">
        <f t="shared" si="1600"/>
        <v>0</v>
      </c>
      <c r="EW88" s="304">
        <f t="shared" si="1601"/>
        <v>0</v>
      </c>
      <c r="EX88" s="304">
        <f t="shared" si="1602"/>
        <v>1.3049999999999999E-2</v>
      </c>
      <c r="EY88" s="305"/>
      <c r="EZ88" s="304">
        <f t="shared" si="1603"/>
        <v>0</v>
      </c>
      <c r="FA88" s="304">
        <f t="shared" si="1604"/>
        <v>0</v>
      </c>
      <c r="FB88" s="304">
        <f t="shared" si="1605"/>
        <v>0</v>
      </c>
      <c r="FC88" s="304">
        <f t="shared" si="1606"/>
        <v>0</v>
      </c>
      <c r="FD88" s="304">
        <f t="shared" si="1607"/>
        <v>0</v>
      </c>
      <c r="FE88" s="216"/>
      <c r="FF88" s="331">
        <f t="shared" si="1608"/>
        <v>0</v>
      </c>
      <c r="FG88" s="331">
        <f t="shared" si="1609"/>
        <v>1</v>
      </c>
      <c r="FH88" s="331">
        <f>IFERROR(#REF!/FJ88,0)</f>
        <v>0</v>
      </c>
      <c r="FJ88" s="363">
        <f>COUNTIF('ST | Drawing List'!$H:$H,$B88)</f>
        <v>3</v>
      </c>
      <c r="FK88" s="238">
        <f>COUNTIFS('ST | Drawing List'!$H:$H,$B88,INDEX('ST | Drawing List'!$A:$AT,,MATCH('[13]Design Fee'!FK$8,'ST | Drawing List'!$A$1:$AT$1,0)),1)</f>
        <v>0</v>
      </c>
      <c r="FL88" s="238">
        <f>COUNTIFS('ST | Drawing List'!$H:$H,$B88,INDEX('ST | Drawing List'!$K:$AT,,MATCH('[13]Design Fee'!FL$8,'ST | Drawing List'!$K$1:$AT$1,0)),1)</f>
        <v>3</v>
      </c>
      <c r="FM88" s="238">
        <f>COUNTIFS('ST | Drawing List'!$H:$H,$B88,INDEX('ST | Drawing List'!$K:$AT,,MATCH('[13]Design Fee'!FM$8,'ST | Drawing List'!$K$1:$AT$1,0)),1)</f>
        <v>0</v>
      </c>
      <c r="FN88" s="238">
        <f>COUNTIFS('ST | Drawing List'!$H:$H,$B88,INDEX('ST | Drawing List'!$K:$AT,,MATCH('[13]Design Fee'!FN$8,'ST | Drawing List'!$K$1:$AT$1,0)),1)</f>
        <v>0</v>
      </c>
      <c r="FO88" s="238">
        <f>COUNTIFS('ST | Drawing List'!$H:$H,$B88,INDEX('ST | Drawing List'!$K:$AT,,MATCH('[13]Design Fee'!FO$8,'ST | Drawing List'!$K$1:$AT$1,0)),1)</f>
        <v>0</v>
      </c>
      <c r="FP88" s="238">
        <f>COUNTIFS('ST | Drawing List'!$H:$H,$B88,INDEX('ST | Drawing List'!$K:$AT,,MATCH('[13]Design Fee'!FP$8,'ST | Drawing List'!$K$1:$AT$1,0)),1)</f>
        <v>3</v>
      </c>
      <c r="FQ88" s="245"/>
      <c r="FR88" s="238">
        <f>COUNTIFS('ST | Drawing List'!$H:$H,$B88,INDEX('ST | Drawing List'!$K:$AT,,MATCH('[13]Design Fee'!FR$8,'ST | Drawing List'!$K$1:$AT$1,0)),1)</f>
        <v>0</v>
      </c>
      <c r="FS88" s="238">
        <f>COUNTIFS('ST | Drawing List'!$H:$H,$B88,INDEX('ST | Drawing List'!$K:$AT,,MATCH('[13]Design Fee'!FS$8,'ST | Drawing List'!$K$1:$AT$1,0)),1)</f>
        <v>0</v>
      </c>
      <c r="FT88" s="238">
        <f>COUNTIFS('ST | Drawing List'!$H:$H,$B88,INDEX('ST | Drawing List'!$K:$AT,,MATCH('[13]Design Fee'!FT$8,'ST | Drawing List'!$K$1:$AT$1,0)),1)</f>
        <v>0</v>
      </c>
      <c r="FU88" s="238">
        <f>COUNTIFS('ST | Drawing List'!$H:$H,$B88,INDEX('ST | Drawing List'!$K:$AT,,MATCH('[13]Design Fee'!FU$8,'ST | Drawing List'!$K$1:$AT$1,0)),1)</f>
        <v>0</v>
      </c>
      <c r="FV88" s="238">
        <f>COUNTIFS('ST | Drawing List'!$H:$H,$B88,INDEX('ST | Drawing List'!$K:$AT,,MATCH('[13]Design Fee'!FV$8,'ST | Drawing List'!$K$1:$AT$1,0)),1)</f>
        <v>0</v>
      </c>
      <c r="FW88" s="254"/>
      <c r="FX88" s="365"/>
      <c r="FY88" s="366">
        <f t="shared" si="1610"/>
        <v>0</v>
      </c>
      <c r="FZ88" s="366">
        <f t="shared" si="1611"/>
        <v>0</v>
      </c>
      <c r="GA88" s="366">
        <f t="shared" si="1612"/>
        <v>0</v>
      </c>
      <c r="GB88" s="366">
        <f t="shared" si="1613"/>
        <v>0</v>
      </c>
      <c r="GC88" s="366">
        <f t="shared" si="1614"/>
        <v>0</v>
      </c>
      <c r="GD88" s="291"/>
      <c r="GE88" s="366">
        <f t="shared" si="1615"/>
        <v>0</v>
      </c>
      <c r="GF88" s="366">
        <f t="shared" si="1616"/>
        <v>0</v>
      </c>
      <c r="GG88" s="366">
        <f t="shared" si="1617"/>
        <v>0</v>
      </c>
      <c r="GH88" s="366">
        <f t="shared" si="1618"/>
        <v>0</v>
      </c>
      <c r="GI88" s="366">
        <f t="shared" si="1619"/>
        <v>0</v>
      </c>
      <c r="GJ88" s="230"/>
      <c r="GK88" s="367">
        <f t="shared" si="1620"/>
        <v>0</v>
      </c>
      <c r="GL88" s="367">
        <f t="shared" si="1621"/>
        <v>0</v>
      </c>
      <c r="GM88" s="367">
        <f>IFERROR(#REF!/GO88,0)</f>
        <v>0</v>
      </c>
      <c r="GO88" s="363">
        <f>COUNTIF('ST | Drawing List'!$H:$H,$B88)</f>
        <v>3</v>
      </c>
      <c r="GP88" s="238">
        <f>COUNTIFS('ST | Drawing List'!$H:$H,$B88,INDEX('ST | Drawing List'!$A:$AT,,MATCH('[13]Design Fee'!GP$8,'ST | Drawing List'!$A$1:$AT$1,0)),1)</f>
        <v>0</v>
      </c>
      <c r="GQ88" s="238">
        <f>COUNTIFS('ST | Drawing List'!$H:$H,$B88,INDEX('ST | Drawing List'!$K:$AT,,MATCH('[13]Design Fee'!GQ$8,'ST | Drawing List'!$K$1:$AT$1,0)),1)</f>
        <v>0</v>
      </c>
      <c r="GR88" s="238">
        <f>COUNTIFS('ST | Drawing List'!$H:$H,$B88,INDEX('ST | Drawing List'!$K:$AT,,MATCH('[13]Design Fee'!GR$8,'ST | Drawing List'!$K$1:$AT$1,0)),1)</f>
        <v>0</v>
      </c>
      <c r="GS88" s="238">
        <f>COUNTIFS('ST | Drawing List'!$H:$H,$B88,INDEX('ST | Drawing List'!$K:$AT,,MATCH('[13]Design Fee'!GS$8,'ST | Drawing List'!$K$1:$AT$1,0)),1)</f>
        <v>0</v>
      </c>
      <c r="GT88" s="238">
        <f>COUNTIFS('ST | Drawing List'!$H:$H,$B88,INDEX('ST | Drawing List'!$K:$AT,,MATCH('[13]Design Fee'!GT$8,'ST | Drawing List'!$K$1:$AT$1,0)),1)</f>
        <v>0</v>
      </c>
      <c r="GU88" s="238">
        <f>COUNTIFS('ST | Drawing List'!$H:$H,$B88,INDEX('ST | Drawing List'!$K:$AT,,MATCH('[13]Design Fee'!GU$8,'ST | Drawing List'!$K$1:$AT$1,0)),1)</f>
        <v>0</v>
      </c>
      <c r="GV88" s="245"/>
      <c r="GW88" s="238">
        <f>COUNTIFS('ST | Drawing List'!$H:$H,$B88,INDEX('ST | Drawing List'!$K:$AT,,MATCH('[13]Design Fee'!GW$8,'ST | Drawing List'!$K$1:$AT$1,0)),1)</f>
        <v>0</v>
      </c>
      <c r="GX88" s="238">
        <f>COUNTIFS('ST | Drawing List'!$H:$H,$B88,INDEX('ST | Drawing List'!$K:$AT,,MATCH('[13]Design Fee'!GX$8,'ST | Drawing List'!$K$1:$AT$1,0)),1)</f>
        <v>0</v>
      </c>
      <c r="GY88" s="238">
        <f>COUNTIFS('ST | Drawing List'!$H:$H,$B88,INDEX('ST | Drawing List'!$K:$AT,,MATCH('[13]Design Fee'!GY$8,'ST | Drawing List'!$K$1:$AT$1,0)),1)</f>
        <v>0</v>
      </c>
      <c r="GZ88" s="238">
        <f>COUNTIFS('ST | Drawing List'!$H:$H,$B88,INDEX('ST | Drawing List'!$K:$AT,,MATCH('[13]Design Fee'!GZ$8,'ST | Drawing List'!$K$1:$AT$1,0)),1)</f>
        <v>0</v>
      </c>
      <c r="HA88" s="238">
        <f>COUNTIFS('ST | Drawing List'!$H:$H,$B88,INDEX('ST | Drawing List'!$K:$AT,,MATCH('[13]Design Fee'!HA$8,'ST | Drawing List'!$K$1:$AT$1,0)),1)</f>
        <v>0</v>
      </c>
      <c r="HC88" s="365"/>
      <c r="HD88" s="366">
        <f t="shared" si="1622"/>
        <v>0</v>
      </c>
      <c r="HE88" s="366">
        <f t="shared" si="1623"/>
        <v>0</v>
      </c>
      <c r="HF88" s="366">
        <f t="shared" si="1624"/>
        <v>0</v>
      </c>
      <c r="HG88" s="366">
        <f t="shared" si="1625"/>
        <v>0</v>
      </c>
      <c r="HH88" s="366">
        <f t="shared" si="1626"/>
        <v>0</v>
      </c>
      <c r="HI88" s="291"/>
      <c r="HJ88" s="366">
        <f t="shared" si="1627"/>
        <v>0</v>
      </c>
      <c r="HK88" s="366">
        <f t="shared" si="1628"/>
        <v>0</v>
      </c>
      <c r="HL88" s="366">
        <f t="shared" si="1629"/>
        <v>0</v>
      </c>
      <c r="HM88" s="366">
        <f t="shared" si="1630"/>
        <v>0</v>
      </c>
      <c r="HN88" s="366">
        <f t="shared" si="1631"/>
        <v>0</v>
      </c>
      <c r="HO88" s="230"/>
      <c r="HP88" s="367">
        <f t="shared" si="1632"/>
        <v>0</v>
      </c>
      <c r="HQ88" s="367">
        <f t="shared" si="1633"/>
        <v>0</v>
      </c>
      <c r="HR88" s="367">
        <f>IFERROR(#REF!/HT88,0)</f>
        <v>0</v>
      </c>
      <c r="HT88" s="363">
        <f>COUNTIF('ST | Drawing List'!$H:$H,$B88)</f>
        <v>3</v>
      </c>
      <c r="HU88" s="238">
        <f>COUNTIFS('ST | Drawing List'!$H:$H,$B88,INDEX('ST | Drawing List'!$A:$AT,,MATCH('[13]Design Fee'!HU$8,'ST | Drawing List'!$A$1:$AT$1,0)),1)</f>
        <v>0</v>
      </c>
      <c r="HV88" s="238">
        <f>COUNTIFS('ST | Drawing List'!$H:$H,$B88,INDEX('ST | Drawing List'!$K:$AT,,MATCH('[13]Design Fee'!HV$8,'ST | Drawing List'!$K$1:$AT$1,0)),1)</f>
        <v>0</v>
      </c>
      <c r="HW88" s="238">
        <f>COUNTIFS('ST | Drawing List'!$H:$H,$B88,INDEX('ST | Drawing List'!$K:$AT,,MATCH('[13]Design Fee'!HW$8,'ST | Drawing List'!$K$1:$AT$1,0)),1)</f>
        <v>0</v>
      </c>
      <c r="HX88" s="238">
        <f>COUNTIFS('ST | Drawing List'!$H:$H,$B88,INDEX('ST | Drawing List'!$K:$AT,,MATCH('[13]Design Fee'!HX$8,'ST | Drawing List'!$K$1:$AT$1,0)),1)</f>
        <v>0</v>
      </c>
      <c r="HY88" s="238">
        <f>COUNTIFS('ST | Drawing List'!$H:$H,$B88,INDEX('ST | Drawing List'!$K:$AT,,MATCH('[13]Design Fee'!HY$8,'ST | Drawing List'!$K$1:$AT$1,0)),1)</f>
        <v>0</v>
      </c>
      <c r="HZ88" s="238">
        <f>COUNTIFS('ST | Drawing List'!$H:$H,$B88,INDEX('ST | Drawing List'!$K:$AT,,MATCH('[13]Design Fee'!HZ$8,'ST | Drawing List'!$K$1:$AT$1,0)),1)</f>
        <v>0</v>
      </c>
      <c r="IA88" s="245"/>
      <c r="IB88" s="238">
        <f>COUNTIFS('ST | Drawing List'!$H:$H,$B88,INDEX('ST | Drawing List'!$K:$AT,,MATCH('[13]Design Fee'!IB$8,'ST | Drawing List'!$K$1:$AT$1,0)),1)</f>
        <v>0</v>
      </c>
      <c r="IC88" s="238">
        <f>COUNTIFS('ST | Drawing List'!$H:$H,$B88,INDEX('ST | Drawing List'!$K:$AT,,MATCH('[13]Design Fee'!IC$8,'ST | Drawing List'!$K$1:$AT$1,0)),1)</f>
        <v>0</v>
      </c>
      <c r="ID88" s="238">
        <f>COUNTIFS('ST | Drawing List'!$H:$H,$B88,INDEX('ST | Drawing List'!$K:$AT,,MATCH('[13]Design Fee'!ID$8,'ST | Drawing List'!$K$1:$AT$1,0)),1)</f>
        <v>0</v>
      </c>
      <c r="IE88" s="238">
        <f>COUNTIFS('ST | Drawing List'!$H:$H,$B88,INDEX('ST | Drawing List'!$K:$AT,,MATCH('[13]Design Fee'!IE$8,'ST | Drawing List'!$K$1:$AT$1,0)),1)</f>
        <v>0</v>
      </c>
      <c r="IF88" s="238">
        <f>COUNTIFS('ST | Drawing List'!$H:$H,$B88,INDEX('ST | Drawing List'!$K:$AT,,MATCH('[13]Design Fee'!IF$8,'ST | Drawing List'!$K$1:$AT$1,0)),1)</f>
        <v>0</v>
      </c>
      <c r="II88" s="279">
        <v>0.5</v>
      </c>
      <c r="IJ88" s="269"/>
      <c r="IK88" s="302">
        <f t="shared" si="1656"/>
        <v>0.1222</v>
      </c>
      <c r="IL88" s="302">
        <f t="shared" si="1511"/>
        <v>0</v>
      </c>
      <c r="IM88" s="303">
        <f>IFERROR(IF(IZ88=100%,$IK88,0),0)</f>
        <v>0</v>
      </c>
      <c r="IN88" s="304">
        <f>IFERROR(IF(AND((IZ88+JA88)=100%,IZ88&lt;1),$IK88,0),0)</f>
        <v>0.1222</v>
      </c>
      <c r="IO88" s="304">
        <f>IFERROR(IF(AND((JE88+JG88)=JD88,IM88=0),$IK88,0),0)</f>
        <v>0</v>
      </c>
      <c r="IP88" s="304">
        <f>IFERROR(IF(AND((JE88+JG88+JH88)=JD88,IM88=0,IO88=0),$IK88,0),0)</f>
        <v>0</v>
      </c>
      <c r="IQ88" s="304">
        <f>IFERROR(IF(AND((JE88+JG88+JH88+JI88)=JD88,IM88=0,IO88=0,IP88=0),$IK88,0),0)</f>
        <v>0</v>
      </c>
      <c r="IR88" s="304">
        <f>IFERROR(IF(AND((JE88+JG88+JH88+JI88+JJ88)=JD88,IM88=0,IO88=0,IP88=0,IQ88=0),$IK88,0),0)</f>
        <v>0.1222</v>
      </c>
      <c r="IS88" s="305"/>
      <c r="IT88" s="304">
        <f>IFERROR(IF(AND((IZ88+JB88)=100%,IZ88&lt;1),$IK88,0),0)</f>
        <v>0</v>
      </c>
      <c r="IU88" s="304">
        <f>IFERROR(IF(AND((JE88+JM88)=JD88,IM88=0),$IK88,0),0)</f>
        <v>0</v>
      </c>
      <c r="IV88" s="304">
        <f t="shared" si="1634"/>
        <v>0</v>
      </c>
      <c r="IW88" s="304">
        <f>IFERROR(IF(AND((JE88+JM88+JN88+JO88)=JD88,IM88=0,IU88=0,IV88=0),$IK88,0),0)</f>
        <v>0</v>
      </c>
      <c r="IX88" s="304">
        <f>IFERROR(IF(AND((JE88+JM88+JP88+JN88+JO88)=JD88,IM88=0,IU88=0,IV88=0,IW88=0),$IK88,0),0)</f>
        <v>0</v>
      </c>
      <c r="IY88" s="230"/>
      <c r="IZ88" s="367">
        <f t="shared" si="1635"/>
        <v>0</v>
      </c>
      <c r="JA88" s="367">
        <f t="shared" si="1636"/>
        <v>1</v>
      </c>
      <c r="JB88" s="367">
        <f t="shared" si="1637"/>
        <v>0</v>
      </c>
      <c r="JD88" s="363">
        <f>COUNTIF('MEP | Drawing List'!$H:$H,$B88)</f>
        <v>9</v>
      </c>
      <c r="JE88" s="238">
        <f>COUNTIFS('MEP | Drawing List'!$H:$H,$B88,INDEX('MEP | Drawing List'!$A:$AU,,MATCH('[13]Design Fee'!JE$8,'MEP | Drawing List'!$A$1:$AU$1,0)),1)</f>
        <v>0</v>
      </c>
      <c r="JF88" s="238">
        <f>COUNTIFS('MEP | Drawing List'!$H:$H,$B88,INDEX('MEP | Drawing List'!$K:$AU,,MATCH('[13]Design Fee'!JF$8,'MEP | Drawing List'!$K$1:$AU$1,0)),1)</f>
        <v>9</v>
      </c>
      <c r="JG88" s="238">
        <f>COUNTIFS('MEP | Drawing List'!$H:$H,$B88,INDEX('MEP | Drawing List'!$K:$AU,,MATCH('[13]Design Fee'!JG$8,'MEP | Drawing List'!$K$1:$AU$1,0)),1)</f>
        <v>0</v>
      </c>
      <c r="JH88" s="238">
        <f>COUNTIFS('MEP | Drawing List'!$H:$H,$B88,INDEX('MEP | Drawing List'!$K:$AU,,MATCH('[13]Design Fee'!JH$8,'MEP | Drawing List'!$K$1:$AU$1,0)),1)</f>
        <v>0</v>
      </c>
      <c r="JI88" s="238">
        <f>COUNTIFS('MEP | Drawing List'!$H:$H,$B88,INDEX('MEP | Drawing List'!$K:$AU,,MATCH('[13]Design Fee'!JI$8,'MEP | Drawing List'!$K$1:$AU$1,0)),1)</f>
        <v>1</v>
      </c>
      <c r="JJ88" s="238">
        <f>COUNTIFS('MEP | Drawing List'!$H:$H,$B88,INDEX('MEP | Drawing List'!$K:$AU,,MATCH('[13]Design Fee'!JJ$8,'MEP | Drawing List'!$K$1:$AU$1,0)),1)</f>
        <v>8</v>
      </c>
      <c r="JK88" s="245"/>
      <c r="JL88" s="238">
        <f>COUNTIFS('MEP | Drawing List'!$H:$H,$B88,INDEX('MEP | Drawing List'!$K:$AU,,MATCH('[13]Design Fee'!JL$8,'MEP | Drawing List'!$K$1:$AU$1,0)),1)</f>
        <v>0</v>
      </c>
      <c r="JM88" s="238">
        <f>COUNTIFS('MEP | Drawing List'!$H:$H,$B88,INDEX('MEP | Drawing List'!$K:$AU,,MATCH('[13]Design Fee'!JM$8,'MEP | Drawing List'!$K$1:$AU$1,0)),1)</f>
        <v>0</v>
      </c>
      <c r="JN88" s="238">
        <f>COUNTIFS('MEP | Drawing List'!$H:$H,$B88,INDEX('MEP | Drawing List'!$K:$AU,,MATCH('[13]Design Fee'!JN$8,'MEP | Drawing List'!$K$1:$AU$1,0)),1)</f>
        <v>0</v>
      </c>
      <c r="JO88" s="238">
        <f>COUNTIFS('MEP | Drawing List'!$H:$H,$B88,INDEX('MEP | Drawing List'!$K:$AU,,MATCH('[13]Design Fee'!JO$8,'MEP | Drawing List'!$K$1:$AU$1,0)),1)</f>
        <v>0</v>
      </c>
      <c r="JP88" s="238">
        <f>COUNTIFS('MEP | Drawing List'!$H:$H,$B88,INDEX('MEP | Drawing List'!$K:$AU,,MATCH('[13]Design Fee'!JP$8,'MEP | Drawing List'!$K$1:$AU$1,0)),1)</f>
        <v>0</v>
      </c>
      <c r="JQ88" s="254"/>
      <c r="JR88" s="303"/>
      <c r="JS88" s="304">
        <f>IFERROR(IF(AND((KE88+KF88)=100%,KE88&lt;1),$IK88,0),0)</f>
        <v>0</v>
      </c>
      <c r="JT88" s="304">
        <f>IFERROR(IF(AND((KJ88+KL88)=KI88,JR88=0),$IK88,0),0)</f>
        <v>0</v>
      </c>
      <c r="JU88" s="304">
        <f>IFERROR(IF(AND((KJ88+KL88+KM88)=KI88,JR88=0,JT88=0),$IK88,0),0)</f>
        <v>0</v>
      </c>
      <c r="JV88" s="304">
        <f>IFERROR(IF(AND((KJ88+KL88+KM88+KN88)=KI88,JR88=0,JT88=0,JU88=0),$IK88,0),0)</f>
        <v>0</v>
      </c>
      <c r="JW88" s="304">
        <f>IFERROR(IF(AND((KJ88+KL88+KM88+KN88+KO88)=KI88,JR88=0,JT88=0,JU88=0,JV88=0),$IK88,0),0)</f>
        <v>0</v>
      </c>
      <c r="JX88" s="305"/>
      <c r="JY88" s="304">
        <f>IFERROR(IF(AND((KE88+KG88)=100%,KE88&lt;1),$IK88,0),0)</f>
        <v>0</v>
      </c>
      <c r="JZ88" s="304">
        <f>IFERROR(IF(AND((KJ88+KR88)=KI88,JR88=0),$IK88,0),0)</f>
        <v>0</v>
      </c>
      <c r="KA88" s="304">
        <f t="shared" si="1638"/>
        <v>0</v>
      </c>
      <c r="KB88" s="304">
        <f>IFERROR(IF(AND((KJ88+KR88+KS88+KT88)=KI88,JR88=0,JZ88=0,KA88=0),$IK88,0),0)</f>
        <v>0</v>
      </c>
      <c r="KC88" s="304">
        <f>IFERROR(IF(AND((KJ88+KR88+KU88+KS88+KT88)=KI88,JR88=0,JZ88=0,KA88=0,KB88=0),$IK88,0),0)</f>
        <v>0</v>
      </c>
      <c r="KD88" s="230"/>
      <c r="KE88" s="367">
        <f t="shared" si="1639"/>
        <v>0</v>
      </c>
      <c r="KF88" s="367">
        <f t="shared" si="1640"/>
        <v>0</v>
      </c>
      <c r="KG88" s="367">
        <f>IFERROR(#REF!/KI88,0)</f>
        <v>0</v>
      </c>
      <c r="KI88" s="363">
        <f>COUNTIF('MEP | Drawing List'!$H:$H,$B88)</f>
        <v>9</v>
      </c>
      <c r="KJ88" s="238">
        <f>COUNTIFS('MEP | Drawing List'!$H:$H,$B88,INDEX('MEP | Drawing List'!$A:$AU,,MATCH('[13]Design Fee'!KJ$8,'MEP | Drawing List'!$A$1:$AU$1,0)),1)</f>
        <v>0</v>
      </c>
      <c r="KK88" s="238">
        <f>COUNTIFS('MEP | Drawing List'!$H:$H,$B88,INDEX('MEP | Drawing List'!$K:$AU,,MATCH('[13]Design Fee'!KK$8,'MEP | Drawing List'!$K$1:$AU$1,0)),1)</f>
        <v>0</v>
      </c>
      <c r="KL88" s="238">
        <f>COUNTIFS('MEP | Drawing List'!$H:$H,$B88,INDEX('MEP | Drawing List'!$K:$AU,,MATCH('[13]Design Fee'!KL$8,'MEP | Drawing List'!$K$1:$AU$1,0)),1)</f>
        <v>0</v>
      </c>
      <c r="KM88" s="238">
        <f>COUNTIFS('MEP | Drawing List'!$H:$H,$B88,INDEX('MEP | Drawing List'!$K:$AU,,MATCH('[13]Design Fee'!KM$8,'MEP | Drawing List'!$K$1:$AU$1,0)),1)</f>
        <v>0</v>
      </c>
      <c r="KN88" s="238">
        <f>COUNTIFS('MEP | Drawing List'!$H:$H,$B88,INDEX('MEP | Drawing List'!$K:$AU,,MATCH('[13]Design Fee'!KN$8,'MEP | Drawing List'!$K$1:$AU$1,0)),1)</f>
        <v>0</v>
      </c>
      <c r="KO88" s="238">
        <f>COUNTIFS('MEP | Drawing List'!$H:$H,$B88,INDEX('MEP | Drawing List'!$K:$AU,,MATCH('[13]Design Fee'!KO$8,'MEP | Drawing List'!$K$1:$AU$1,0)),1)</f>
        <v>0</v>
      </c>
      <c r="KP88" s="245"/>
      <c r="KQ88" s="238">
        <f>COUNTIFS('MEP | Drawing List'!$H:$H,$B88,INDEX('MEP | Drawing List'!$K:$AU,,MATCH('[13]Design Fee'!KQ$8,'MEP | Drawing List'!$K$1:$AU$1,0)),1)</f>
        <v>0</v>
      </c>
      <c r="KR88" s="238">
        <f>COUNTIFS('MEP | Drawing List'!$H:$H,$B88,INDEX('MEP | Drawing List'!$K:$AU,,MATCH('[13]Design Fee'!KR$8,'MEP | Drawing List'!$K$1:$AU$1,0)),1)</f>
        <v>0</v>
      </c>
      <c r="KS88" s="238">
        <f>COUNTIFS('MEP | Drawing List'!$H:$H,$B88,INDEX('MEP | Drawing List'!$K:$AU,,MATCH('[13]Design Fee'!KS$8,'MEP | Drawing List'!$K$1:$AU$1,0)),1)</f>
        <v>0</v>
      </c>
      <c r="KT88" s="238">
        <f>COUNTIFS('MEP | Drawing List'!$H:$H,$B88,INDEX('MEP | Drawing List'!$K:$AU,,MATCH('[13]Design Fee'!KT$8,'MEP | Drawing List'!$K$1:$AU$1,0)),1)</f>
        <v>0</v>
      </c>
      <c r="KU88" s="238">
        <f>COUNTIFS('MEP | Drawing List'!$H:$H,$B88,INDEX('MEP | Drawing List'!$K:$AU,,MATCH('[13]Design Fee'!KU$8,'MEP | Drawing List'!$K$1:$AU$1,0)),1)</f>
        <v>0</v>
      </c>
      <c r="KW88" s="303"/>
      <c r="KX88" s="304">
        <f>IFERROR(IF(AND((LJ88+LK88)=100%,LJ88&lt;1),$IK88,0),0)</f>
        <v>0</v>
      </c>
      <c r="KY88" s="304">
        <f>IFERROR(IF(AND((LO88+LQ88)=LN88,KW88=0),$IK88,0),0)</f>
        <v>0</v>
      </c>
      <c r="KZ88" s="304">
        <f>IFERROR(IF(AND((LO88+LQ88+LR88)=LN88,KW88=0,KY88=0),$IK88,0),0)</f>
        <v>0</v>
      </c>
      <c r="LA88" s="304">
        <f>IFERROR(IF(AND((LO88+LQ88+LR88+LS88)=LN88,KW88=0,KY88=0,KZ88=0),$IK88,0),0)</f>
        <v>0</v>
      </c>
      <c r="LB88" s="304">
        <f>IFERROR(IF(AND((LO88+LQ88+LR88+LS88+LT88)=LN88,KW88=0,KY88=0,KZ88=0,LA88=0),$IK88,0),0)</f>
        <v>0</v>
      </c>
      <c r="LC88" s="305"/>
      <c r="LD88" s="304">
        <f>IFERROR(IF(AND((LJ88+LL88)=100%,LJ88&lt;1),$IK88,0),0)</f>
        <v>0</v>
      </c>
      <c r="LE88" s="304">
        <f>IFERROR(IF(AND((LO88+LW88)=LN88,KW88=0),$IK88,0),0)</f>
        <v>0</v>
      </c>
      <c r="LF88" s="304">
        <f t="shared" si="1641"/>
        <v>0</v>
      </c>
      <c r="LG88" s="304">
        <f>IFERROR(IF(AND((LO88+LW88+LX88+LY88)=LN88,KW88=0,LE88=0,LF88=0),$IK88,0),0)</f>
        <v>0</v>
      </c>
      <c r="LH88" s="304">
        <f>IFERROR(IF(AND((LO88+LW88+LZ88+LX88+LY88)=LN88,KW88=0,LE88=0,LF88=0,LG88=0),$IK88,0),0)</f>
        <v>0</v>
      </c>
      <c r="LI88" s="230"/>
      <c r="LJ88" s="367">
        <f t="shared" si="1642"/>
        <v>0</v>
      </c>
      <c r="LK88" s="367">
        <f t="shared" si="1643"/>
        <v>0</v>
      </c>
      <c r="LL88" s="367">
        <f>IFERROR(#REF!/LN88,0)</f>
        <v>0</v>
      </c>
      <c r="LN88" s="363">
        <f>COUNTIF('MEP | Drawing List'!$H:$H,$B88)</f>
        <v>9</v>
      </c>
      <c r="LO88" s="238">
        <f>COUNTIFS('MEP | Drawing List'!$H:$H,$B88,INDEX('MEP | Drawing List'!$A:$AU,,MATCH('[13]Design Fee'!LO$8,'MEP | Drawing List'!$A$1:$AU$1,0)),1)</f>
        <v>0</v>
      </c>
      <c r="LP88" s="238">
        <f>COUNTIFS('MEP | Drawing List'!$H:$H,$B88,INDEX('MEP | Drawing List'!$K:$AU,,MATCH('[13]Design Fee'!LP$8,'MEP | Drawing List'!$K$1:$AU$1,0)),1)</f>
        <v>0</v>
      </c>
      <c r="LQ88" s="238">
        <f>COUNTIFS('MEP | Drawing List'!$H:$H,$B88,INDEX('MEP | Drawing List'!$K:$AU,,MATCH('[13]Design Fee'!LQ$8,'MEP | Drawing List'!$K$1:$AU$1,0)),1)</f>
        <v>0</v>
      </c>
      <c r="LR88" s="238">
        <f>COUNTIFS('MEP | Drawing List'!$H:$H,$B88,INDEX('MEP | Drawing List'!$K:$AU,,MATCH('[13]Design Fee'!LR$8,'MEP | Drawing List'!$K$1:$AU$1,0)),1)</f>
        <v>0</v>
      </c>
      <c r="LS88" s="238">
        <f>COUNTIFS('MEP | Drawing List'!$H:$H,$B88,INDEX('MEP | Drawing List'!$K:$AU,,MATCH('[13]Design Fee'!LS$8,'MEP | Drawing List'!$K$1:$AU$1,0)),1)</f>
        <v>0</v>
      </c>
      <c r="LT88" s="238">
        <f>COUNTIFS('MEP | Drawing List'!$H:$H,$B88,INDEX('MEP | Drawing List'!$K:$AU,,MATCH('[13]Design Fee'!LT$8,'MEP | Drawing List'!$K$1:$AU$1,0)),1)</f>
        <v>0</v>
      </c>
      <c r="LU88" s="245"/>
      <c r="LV88" s="238">
        <f>COUNTIFS('MEP | Drawing List'!$H:$H,$B88,INDEX('MEP | Drawing List'!$K:$AU,,MATCH('[13]Design Fee'!LV$8,'MEP | Drawing List'!$K$1:$AU$1,0)),1)</f>
        <v>0</v>
      </c>
      <c r="LW88" s="238">
        <f>COUNTIFS('MEP | Drawing List'!$H:$H,$B88,INDEX('MEP | Drawing List'!$K:$AU,,MATCH('[13]Design Fee'!LW$8,'MEP | Drawing List'!$K$1:$AU$1,0)),1)</f>
        <v>0</v>
      </c>
      <c r="LX88" s="238">
        <f>COUNTIFS('MEP | Drawing List'!$H:$H,$B88,INDEX('MEP | Drawing List'!$K:$AU,,MATCH('[13]Design Fee'!LX$8,'MEP | Drawing List'!$K$1:$AU$1,0)),1)</f>
        <v>0</v>
      </c>
      <c r="LY88" s="238">
        <f>COUNTIFS('MEP | Drawing List'!$H:$H,$B88,INDEX('MEP | Drawing List'!$K:$AU,,MATCH('[13]Design Fee'!LY$8,'MEP | Drawing List'!$K$1:$AU$1,0)),1)</f>
        <v>0</v>
      </c>
      <c r="LZ88" s="238">
        <f>COUNTIFS('MEP | Drawing List'!$H:$H,$B88,INDEX('MEP | Drawing List'!$K:$AU,,MATCH('[13]Design Fee'!LZ$8,'MEP | Drawing List'!$K$1:$AU$1,0)),1)</f>
        <v>0</v>
      </c>
      <c r="MC88" s="279">
        <v>0</v>
      </c>
      <c r="MD88" s="269"/>
      <c r="ME88" s="302">
        <f t="shared" si="1657"/>
        <v>0</v>
      </c>
      <c r="MF88" s="302">
        <f t="shared" si="1518"/>
        <v>0</v>
      </c>
      <c r="MG88" s="303">
        <f>IFERROR(IF(MT88=100%,$ME88,0),0)</f>
        <v>0</v>
      </c>
      <c r="MH88" s="304">
        <f>IFERROR(IF(AND((MT88+MU88)=100%,MT88&lt;1),$ME88,0),0)</f>
        <v>0</v>
      </c>
      <c r="MI88" s="304">
        <f>IFERROR(IF(AND((MY88+NA88)=MX88,MG88=0),$ME88,0),0)</f>
        <v>0</v>
      </c>
      <c r="MJ88" s="304">
        <f>IFERROR(IF(AND((MY88+NA88+NB88)=MX88,MG88=0,MI88=0),$ME88,0),0)</f>
        <v>0</v>
      </c>
      <c r="MK88" s="304">
        <f>IFERROR(IF(AND((MY88+NA88+NB88+NC88)=MX88,MG88=0,MI88=0,MJ88=0),$ME88,0),0)</f>
        <v>0</v>
      </c>
      <c r="ML88" s="304">
        <f>IFERROR(IF(AND((MY88+NA88+NB88+NC88+ND88)=MX88,MG88=0,MI88=0,MJ88=0,MK88=0),$ME88,0),0)</f>
        <v>0</v>
      </c>
      <c r="MM88" s="305"/>
      <c r="MN88" s="304">
        <f>IFERROR(IF(AND((MT88+MV88)=100%,MT88&lt;1),$ME88,0),0)</f>
        <v>0</v>
      </c>
      <c r="MO88" s="304">
        <f>IFERROR(IF(AND((MY88+NG88)=MX88,MG88=0),$ME88,0),0)</f>
        <v>0</v>
      </c>
      <c r="MP88" s="304">
        <f>IFERROR(IF(AND((MY88+NG88+NH88)=MX88,MG88=0,MO88=0),ME88,0),0)</f>
        <v>0</v>
      </c>
      <c r="MQ88" s="304">
        <f>IFERROR(IF(AND((MY88+NG88+NH88+NI88)=MX88,MG88=0,MO88=0,MP88=0),$ME88,0),0)</f>
        <v>0</v>
      </c>
      <c r="MR88" s="304">
        <f>IFERROR(IF(AND((MY88+NG88+NJ88+NH88+NI88)=MX88,MG88=0,MO88=0,MP88=0,MQ88=0),$ME88,0),0)</f>
        <v>0</v>
      </c>
      <c r="MS88" s="230"/>
      <c r="MT88" s="367">
        <f t="shared" si="1644"/>
        <v>0</v>
      </c>
      <c r="MU88" s="367">
        <f t="shared" si="1645"/>
        <v>0</v>
      </c>
      <c r="MV88" s="367">
        <f t="shared" si="1646"/>
        <v>0</v>
      </c>
      <c r="MX88" s="363">
        <f>COUNTIF('LS | Drawing List'!$H:$H,$B88)</f>
        <v>0</v>
      </c>
      <c r="MY88" s="238">
        <f>COUNTIFS('LS | Drawing List'!$H:$H,$B88,INDEX('LS | Drawing List'!$A:$AT,,MATCH('Design Fee'!MY$8,'LS | Drawing List'!$A$1:$AT$1,0)),1)</f>
        <v>0</v>
      </c>
      <c r="MZ88" s="238">
        <f>COUNTIFS('LS | Drawing List'!$H:$H,$B88,INDEX('LS | Drawing List'!$K:$AT,,MATCH('Design Fee'!MZ$8,'LS | Drawing List'!$K$1:$AT$1,0)),1)</f>
        <v>0</v>
      </c>
      <c r="NA88" s="238">
        <f>COUNTIFS('LS | Drawing List'!$H:$H,$B88,INDEX('LS | Drawing List'!$K:$AT,,MATCH('Design Fee'!NA$8,'LS | Drawing List'!$K$1:$AT$1,0)),1)</f>
        <v>0</v>
      </c>
      <c r="NB88" s="238">
        <f>COUNTIFS('LS | Drawing List'!$H:$H,$B88,INDEX('LS | Drawing List'!$K:$AT,,MATCH('Design Fee'!NB$8,'LS | Drawing List'!$K$1:$AT$1,0)),1)</f>
        <v>0</v>
      </c>
      <c r="NC88" s="238">
        <f>COUNTIFS('LS | Drawing List'!$H:$H,$B88,INDEX('LS | Drawing List'!$K:$AT,,MATCH('Design Fee'!NC$8,'LS | Drawing List'!$K$1:$AT$1,0)),1)</f>
        <v>0</v>
      </c>
      <c r="ND88" s="238">
        <f>COUNTIFS('LS | Drawing List'!$H:$H,$B88,INDEX('LS | Drawing List'!$K:$AT,,MATCH('Design Fee'!ND$8,'LS | Drawing List'!$K$1:$AT$1,0)),1)</f>
        <v>0</v>
      </c>
      <c r="NE88" s="245"/>
      <c r="NF88" s="238">
        <f>COUNTIFS('LS | Drawing List'!$H:$H,$B88,INDEX('LS | Drawing List'!$K:$AT,,MATCH('Design Fee'!NF$8,'LS | Drawing List'!$K$1:$AT$1,0)),1)</f>
        <v>0</v>
      </c>
      <c r="NG88" s="238">
        <f>COUNTIFS('LS | Drawing List'!$H:$H,$B88,INDEX('LS | Drawing List'!$K:$AT,,MATCH('Design Fee'!NG$8,'LS | Drawing List'!$K$1:$AT$1,0)),1)</f>
        <v>0</v>
      </c>
      <c r="NH88" s="238">
        <f>COUNTIFS('LS | Drawing List'!$H:$H,$B88,INDEX('LS | Drawing List'!$K:$AT,,MATCH('Design Fee'!NH$8,'LS | Drawing List'!$K$1:$AT$1,0)),1)</f>
        <v>0</v>
      </c>
      <c r="NI88" s="238">
        <f>COUNTIFS('LS | Drawing List'!$H:$H,$B88,INDEX('LS | Drawing List'!$K:$AT,,MATCH('Design Fee'!NI$8,'LS | Drawing List'!$K$1:$AT$1,0)),1)</f>
        <v>0</v>
      </c>
      <c r="NJ88" s="238">
        <f>COUNTIFS('LS | Drawing List'!$H:$H,$B88,INDEX('LS | Drawing List'!$K:$AT,,MATCH('Design Fee'!NJ$8,'LS | Drawing List'!$K$1:$AT$1,0)),1)</f>
        <v>0</v>
      </c>
      <c r="NK88" s="254"/>
      <c r="NL88" s="303">
        <f>IFERROR(IF(NY88=100%,$ME88,0),0)</f>
        <v>0</v>
      </c>
      <c r="NM88" s="304">
        <f>IFERROR(IF(AND((NY88+NZ88)=100%,NY88&lt;1),$ME88,0),0)</f>
        <v>0</v>
      </c>
      <c r="NN88" s="304">
        <f>IFERROR(IF(AND((OD88+OF88)=OC88,NL88=0),$ME88,0),0)</f>
        <v>0</v>
      </c>
      <c r="NO88" s="304">
        <f>IFERROR(IF(AND((OD88+OF88+OG88)=OC88,NL88=0,NN88=0),$ME88,0),0)</f>
        <v>0</v>
      </c>
      <c r="NP88" s="304">
        <f>IFERROR(IF(AND((OD88+OF88+OG88+OH88)=OC88,NL88=0,NN88=0,NO88=0),$ME88,0),0)</f>
        <v>0</v>
      </c>
      <c r="NQ88" s="304">
        <f>IFERROR(IF(AND((OD88+OF88+OG88+OH88+OI88)=OC88,NL88=0,NN88=0,NO88=0,NP88=0),$ME88,0),0)</f>
        <v>0</v>
      </c>
      <c r="NR88" s="305"/>
      <c r="NS88" s="304">
        <f>IFERROR(IF(AND((NY88+OA88)=100%,NY88&lt;1),$ME88,0),0)</f>
        <v>0</v>
      </c>
      <c r="NT88" s="304">
        <f>IFERROR(IF(AND((OD88+OL88)=OC88,NL88=0),$ME88,0),0)</f>
        <v>0</v>
      </c>
      <c r="NU88" s="304">
        <f t="shared" si="1647"/>
        <v>0</v>
      </c>
      <c r="NV88" s="304">
        <f>IFERROR(IF(AND((OD88+OL88+OM88+ON88)=OC88,NL88=0,NT88=0,NU88=0),$ME88,0),0)</f>
        <v>0</v>
      </c>
      <c r="NW88" s="304">
        <f>IFERROR(IF(AND((OD88+OL88+OO88+OM88+ON88)=OC88,NL88=0,NT88=0,NU88=0,NV88=0),$ME88,0),0)</f>
        <v>0</v>
      </c>
      <c r="NX88" s="230"/>
      <c r="NY88" s="367">
        <f t="shared" si="1648"/>
        <v>0</v>
      </c>
      <c r="NZ88" s="367">
        <f t="shared" si="1649"/>
        <v>0</v>
      </c>
      <c r="OA88" s="367">
        <f>IFERROR(#REF!/OC88,0)</f>
        <v>0</v>
      </c>
      <c r="OC88" s="363">
        <f>COUNTIF('LS | Drawing List'!$H:$H,$B88)</f>
        <v>0</v>
      </c>
      <c r="OD88" s="238">
        <f>COUNTIFS('LS | Drawing List'!$H:$H,$B88,INDEX('LS | Drawing List'!$A:$AT,,MATCH('Design Fee'!OD$8,'LS | Drawing List'!$A$1:$AT$1,0)),1)</f>
        <v>0</v>
      </c>
      <c r="OE88" s="238">
        <f>COUNTIFS('LS | Drawing List'!$H:$H,$B88,INDEX('LS | Drawing List'!$K:$AT,,MATCH('Design Fee'!OE$8,'LS | Drawing List'!$K$1:$AT$1,0)),1)</f>
        <v>0</v>
      </c>
      <c r="OF88" s="238">
        <f>COUNTIFS('LS | Drawing List'!$H:$H,$B88,INDEX('LS | Drawing List'!$K:$AT,,MATCH('Design Fee'!OF$8,'LS | Drawing List'!$K$1:$AT$1,0)),1)</f>
        <v>0</v>
      </c>
      <c r="OG88" s="238">
        <f>COUNTIFS('LS | Drawing List'!$H:$H,$B88,INDEX('LS | Drawing List'!$K:$AT,,MATCH('Design Fee'!OG$8,'LS | Drawing List'!$K$1:$AT$1,0)),1)</f>
        <v>0</v>
      </c>
      <c r="OH88" s="238">
        <f>COUNTIFS('LS | Drawing List'!$H:$H,$B88,INDEX('LS | Drawing List'!$K:$AT,,MATCH('Design Fee'!OH$8,'LS | Drawing List'!$K$1:$AT$1,0)),1)</f>
        <v>0</v>
      </c>
      <c r="OI88" s="238">
        <f>COUNTIFS('LS | Drawing List'!$H:$H,$B88,INDEX('LS | Drawing List'!$K:$AT,,MATCH('Design Fee'!OI$8,'LS | Drawing List'!$K$1:$AT$1,0)),1)</f>
        <v>0</v>
      </c>
      <c r="OJ88" s="245"/>
      <c r="OK88" s="238">
        <f>COUNTIFS('LS | Drawing List'!$H:$H,$B88,INDEX('LS | Drawing List'!$K:$AT,,MATCH('Design Fee'!OK$8,'LS | Drawing List'!$K$1:$AT$1,0)),1)</f>
        <v>0</v>
      </c>
      <c r="OL88" s="238">
        <f>COUNTIFS('LS | Drawing List'!$H:$H,$B88,INDEX('LS | Drawing List'!$K:$AT,,MATCH('Design Fee'!OL$8,'LS | Drawing List'!$K$1:$AT$1,0)),1)</f>
        <v>0</v>
      </c>
      <c r="OM88" s="238">
        <f>COUNTIFS('LS | Drawing List'!$H:$H,$B88,INDEX('LS | Drawing List'!$K:$AT,,MATCH('Design Fee'!OM$8,'LS | Drawing List'!$K$1:$AT$1,0)),1)</f>
        <v>0</v>
      </c>
      <c r="ON88" s="238">
        <f>COUNTIFS('LS | Drawing List'!$H:$H,$B88,INDEX('LS | Drawing List'!$K:$AT,,MATCH('Design Fee'!ON$8,'LS | Drawing List'!$K$1:$AT$1,0)),1)</f>
        <v>0</v>
      </c>
      <c r="OO88" s="238">
        <f>COUNTIFS('LS | Drawing List'!$H:$H,$B88,INDEX('LS | Drawing List'!$K:$AT,,MATCH('Design Fee'!OO$8,'LS | Drawing List'!$K$1:$AT$1,0)),1)</f>
        <v>0</v>
      </c>
      <c r="OQ88" s="303">
        <f>IFERROR(IF(PD88=100%,$ME88,0),0)</f>
        <v>0</v>
      </c>
      <c r="OR88" s="304">
        <f>IFERROR(IF(AND((PD88+PE88)=100%,PD88&lt;1),$ME88,0),0)</f>
        <v>0</v>
      </c>
      <c r="OS88" s="304">
        <f>IFERROR(IF(AND((PI88+PK88)=PH88,OQ88=0),$ME88,0),0)</f>
        <v>0</v>
      </c>
      <c r="OT88" s="304">
        <f>IFERROR(IF(AND((PI88+PK88+PL88)=PH88,OQ88=0,OS88=0),$ME88,0),0)</f>
        <v>0</v>
      </c>
      <c r="OU88" s="304">
        <f>IFERROR(IF(AND((PI88+PK88+PL88+PM88)=PH88,OQ88=0,OS88=0,OT88=0),$ME88,0),0)</f>
        <v>0</v>
      </c>
      <c r="OV88" s="304">
        <f>IFERROR(IF(AND((PI88+PK88+PL88+PM88+PN88)=PH88,OQ88=0,OS88=0,OT88=0,OU88=0),$ME88,0),0)</f>
        <v>0</v>
      </c>
      <c r="OW88" s="305"/>
      <c r="OX88" s="304">
        <f>IFERROR(IF(AND((PD88+PF88)=100%,PD88&lt;1),$ME88,0),0)</f>
        <v>0</v>
      </c>
      <c r="OY88" s="304">
        <f>IFERROR(IF(AND((PI88+PQ88)=PH88,OQ88=0),$ME88,0),0)</f>
        <v>0</v>
      </c>
      <c r="OZ88" s="304">
        <f t="shared" si="1650"/>
        <v>0</v>
      </c>
      <c r="PA88" s="304">
        <f>IFERROR(IF(AND((PI88+PQ88+PR88+PS88)=PH88,OQ88=0,OY88=0,OZ88=0),$ME88,0),0)</f>
        <v>0</v>
      </c>
      <c r="PB88" s="304">
        <f>IFERROR(IF(AND((PI88+PQ88+PT88+PR88+PS88)=PH88,OQ88=0,OY88=0,OZ88=0,PA88=0),$ME88,0),0)</f>
        <v>0</v>
      </c>
      <c r="PC88" s="230"/>
      <c r="PD88" s="367">
        <f t="shared" si="1651"/>
        <v>0</v>
      </c>
      <c r="PE88" s="367">
        <f t="shared" si="1652"/>
        <v>0</v>
      </c>
      <c r="PF88" s="367">
        <f>IFERROR(#REF!/PH88,0)</f>
        <v>0</v>
      </c>
      <c r="PH88" s="363">
        <f>COUNTIF('LS | Drawing List'!$H:$H,$B88)</f>
        <v>0</v>
      </c>
      <c r="PI88" s="238">
        <f>COUNTIFS('LS | Drawing List'!$H:$H,$B88,INDEX('LS | Drawing List'!$A:$AT,,MATCH('Design Fee'!PI$8,'LS | Drawing List'!$A$1:$AT$1,0)),1)</f>
        <v>0</v>
      </c>
      <c r="PJ88" s="238">
        <f>COUNTIFS('LS | Drawing List'!$H:$H,$B88,INDEX('LS | Drawing List'!$K:$AT,,MATCH('Design Fee'!PJ$8,'LS | Drawing List'!$K$1:$AT$1,0)),1)</f>
        <v>0</v>
      </c>
      <c r="PK88" s="238">
        <f>COUNTIFS('LS | Drawing List'!$H:$H,$B88,INDEX('LS | Drawing List'!$K:$AT,,MATCH('Design Fee'!PK$8,'LS | Drawing List'!$K$1:$AT$1,0)),1)</f>
        <v>0</v>
      </c>
      <c r="PL88" s="238">
        <f>COUNTIFS('LS | Drawing List'!$H:$H,$B88,INDEX('LS | Drawing List'!$K:$AT,,MATCH('Design Fee'!PL$8,'LS | Drawing List'!$K$1:$AT$1,0)),1)</f>
        <v>0</v>
      </c>
      <c r="PM88" s="238">
        <f>COUNTIFS('LS | Drawing List'!$H:$H,$B88,INDEX('LS | Drawing List'!$K:$AT,,MATCH('Design Fee'!PM$8,'LS | Drawing List'!$K$1:$AT$1,0)),1)</f>
        <v>0</v>
      </c>
      <c r="PN88" s="238">
        <f>COUNTIFS('LS | Drawing List'!$H:$H,$B88,INDEX('LS | Drawing List'!$K:$AT,,MATCH('Design Fee'!PN$8,'LS | Drawing List'!$K$1:$AT$1,0)),1)</f>
        <v>0</v>
      </c>
      <c r="PO88" s="245"/>
      <c r="PP88" s="238">
        <f>COUNTIFS('LS | Drawing List'!$H:$H,$B88,INDEX('LS | Drawing List'!$K:$AT,,MATCH('Design Fee'!PP$8,'LS | Drawing List'!$K$1:$AT$1,0)),1)</f>
        <v>0</v>
      </c>
      <c r="PQ88" s="238">
        <f>COUNTIFS('LS | Drawing List'!$H:$H,$B88,INDEX('LS | Drawing List'!$K:$AT,,MATCH('Design Fee'!PQ$8,'LS | Drawing List'!$K$1:$AT$1,0)),1)</f>
        <v>0</v>
      </c>
      <c r="PR88" s="238">
        <f>COUNTIFS('LS | Drawing List'!$H:$H,$B88,INDEX('LS | Drawing List'!$K:$AT,,MATCH('Design Fee'!PR$8,'LS | Drawing List'!$K$1:$AT$1,0)),1)</f>
        <v>0</v>
      </c>
      <c r="PS88" s="238">
        <f>COUNTIFS('LS | Drawing List'!$H:$H,$B88,INDEX('LS | Drawing List'!$K:$AT,,MATCH('Design Fee'!PS$8,'LS | Drawing List'!$K$1:$AT$1,0)),1)</f>
        <v>0</v>
      </c>
      <c r="PT88" s="238">
        <f>COUNTIFS('LS | Drawing List'!$H:$H,$B88,INDEX('LS | Drawing List'!$K:$AT,,MATCH('Design Fee'!PT$8,'LS | Drawing List'!$K$1:$AT$1,0)),1)</f>
        <v>0</v>
      </c>
      <c r="PV88" s="279"/>
    </row>
    <row r="89" spans="2:438" ht="11.85" customHeight="1" outlineLevel="2">
      <c r="B89" s="579" t="s">
        <v>200</v>
      </c>
      <c r="C89" s="332" t="s">
        <v>110</v>
      </c>
      <c r="E89" s="302">
        <f t="shared" si="1466"/>
        <v>5.9331400000000006E-2</v>
      </c>
      <c r="F89" s="302">
        <f t="shared" si="1466"/>
        <v>0</v>
      </c>
      <c r="G89" s="303">
        <f t="shared" si="1525"/>
        <v>5.9331400000000006E-2</v>
      </c>
      <c r="H89" s="302">
        <f t="shared" si="1526"/>
        <v>0</v>
      </c>
      <c r="I89" s="302">
        <f t="shared" si="1527"/>
        <v>5.9331400000000006E-2</v>
      </c>
      <c r="J89" s="302">
        <f t="shared" si="1528"/>
        <v>0</v>
      </c>
      <c r="K89" s="302">
        <f t="shared" si="1529"/>
        <v>0</v>
      </c>
      <c r="L89" s="302">
        <f t="shared" si="1530"/>
        <v>5.9331400000000006E-2</v>
      </c>
      <c r="M89" s="302">
        <f t="shared" si="1531"/>
        <v>0</v>
      </c>
      <c r="N89" s="305"/>
      <c r="O89" s="302">
        <f t="shared" si="1532"/>
        <v>0</v>
      </c>
      <c r="P89" s="302">
        <f t="shared" si="1533"/>
        <v>0</v>
      </c>
      <c r="Q89" s="302">
        <f t="shared" si="1534"/>
        <v>0</v>
      </c>
      <c r="R89" s="302">
        <f t="shared" si="1535"/>
        <v>0</v>
      </c>
      <c r="S89" s="302">
        <f t="shared" si="1536"/>
        <v>0</v>
      </c>
      <c r="T89" s="216"/>
      <c r="U89" s="302">
        <f t="shared" si="1537"/>
        <v>0</v>
      </c>
      <c r="V89" s="302">
        <f t="shared" si="1538"/>
        <v>0</v>
      </c>
      <c r="W89" s="302">
        <f t="shared" si="1539"/>
        <v>0</v>
      </c>
      <c r="X89" s="302">
        <f t="shared" si="1540"/>
        <v>0</v>
      </c>
      <c r="Y89" s="302">
        <f t="shared" si="1541"/>
        <v>0</v>
      </c>
      <c r="Z89" s="302">
        <f t="shared" si="1542"/>
        <v>0</v>
      </c>
      <c r="AA89" s="305"/>
      <c r="AB89" s="302">
        <f t="shared" si="1543"/>
        <v>0</v>
      </c>
      <c r="AC89" s="302">
        <f t="shared" si="1544"/>
        <v>0</v>
      </c>
      <c r="AD89" s="302">
        <f t="shared" si="1545"/>
        <v>0</v>
      </c>
      <c r="AE89" s="302">
        <f t="shared" si="1546"/>
        <v>0</v>
      </c>
      <c r="AF89" s="302">
        <f t="shared" si="1547"/>
        <v>0</v>
      </c>
      <c r="AH89" s="302">
        <f t="shared" si="1548"/>
        <v>0</v>
      </c>
      <c r="AI89" s="302">
        <f t="shared" si="1549"/>
        <v>0</v>
      </c>
      <c r="AJ89" s="302">
        <f t="shared" si="1550"/>
        <v>0</v>
      </c>
      <c r="AK89" s="302">
        <f t="shared" si="1551"/>
        <v>0</v>
      </c>
      <c r="AL89" s="302">
        <f t="shared" si="1552"/>
        <v>0</v>
      </c>
      <c r="AM89" s="302">
        <f t="shared" si="1553"/>
        <v>0</v>
      </c>
      <c r="AN89" s="305"/>
      <c r="AO89" s="302">
        <f t="shared" si="1554"/>
        <v>0</v>
      </c>
      <c r="AP89" s="302">
        <f t="shared" si="1555"/>
        <v>0</v>
      </c>
      <c r="AQ89" s="302">
        <f t="shared" si="1556"/>
        <v>0</v>
      </c>
      <c r="AR89" s="302">
        <f t="shared" si="1557"/>
        <v>0</v>
      </c>
      <c r="AS89" s="302">
        <f t="shared" si="1558"/>
        <v>0</v>
      </c>
      <c r="AT89" s="230"/>
      <c r="AU89" s="279">
        <v>0.05</v>
      </c>
      <c r="AV89" s="269"/>
      <c r="AW89" s="302">
        <f t="shared" si="1653"/>
        <v>3.4900000000000007E-2</v>
      </c>
      <c r="AX89" s="302">
        <f t="shared" si="1497"/>
        <v>0</v>
      </c>
      <c r="AY89" s="303">
        <f t="shared" si="1559"/>
        <v>0</v>
      </c>
      <c r="AZ89" s="304">
        <f t="shared" si="1560"/>
        <v>3.4900000000000007E-2</v>
      </c>
      <c r="BA89" s="304">
        <f t="shared" si="1561"/>
        <v>0</v>
      </c>
      <c r="BB89" s="304">
        <f t="shared" si="1562"/>
        <v>0</v>
      </c>
      <c r="BC89" s="304">
        <f t="shared" si="1563"/>
        <v>3.4900000000000007E-2</v>
      </c>
      <c r="BD89" s="304">
        <f t="shared" si="1564"/>
        <v>0</v>
      </c>
      <c r="BE89" s="305"/>
      <c r="BF89" s="304">
        <f t="shared" si="1565"/>
        <v>0</v>
      </c>
      <c r="BG89" s="304">
        <f t="shared" si="1566"/>
        <v>0</v>
      </c>
      <c r="BH89" s="304">
        <f t="shared" si="1654"/>
        <v>0</v>
      </c>
      <c r="BI89" s="304">
        <f t="shared" si="1568"/>
        <v>0</v>
      </c>
      <c r="BJ89" s="304">
        <f t="shared" si="1569"/>
        <v>0</v>
      </c>
      <c r="BK89" s="216"/>
      <c r="BL89" s="331">
        <f t="shared" si="1570"/>
        <v>0</v>
      </c>
      <c r="BM89" s="331">
        <f t="shared" si="1571"/>
        <v>1</v>
      </c>
      <c r="BN89" s="331">
        <f t="shared" si="1572"/>
        <v>0</v>
      </c>
      <c r="BP89" s="436">
        <f>COUNTIF('AR | Drawing List'!$H:$H,$B89)</f>
        <v>7</v>
      </c>
      <c r="BQ89" s="437">
        <f>COUNTIFS('AR | Drawing List'!$H:$H,$B89,INDEX('AR | Drawing List'!$A:$AT,,MATCH('Design Fee'!BQ$8,'AR | Drawing List'!$A$1:$AT$1,0)),1)</f>
        <v>0</v>
      </c>
      <c r="BR89" s="437">
        <f>COUNTIFS('AR | Drawing List'!$H:$H,$B89,INDEX('AR | Drawing List'!$K:$AT,,MATCH('Design Fee'!BR$8,'AR | Drawing List'!$K$1:$AT$1,0)),1)</f>
        <v>7</v>
      </c>
      <c r="BS89" s="437">
        <f>COUNTIFS('AR | Drawing List'!$H:$H,$B89,INDEX('AR | Drawing List'!$K:$AT,,MATCH('Design Fee'!BS$8,'AR | Drawing List'!$K$1:$AT$1,0)),1)</f>
        <v>0</v>
      </c>
      <c r="BT89" s="437">
        <f>COUNTIFS('AR | Drawing List'!$H:$H,$B89,INDEX('AR | Drawing List'!$K:$AT,,MATCH('Design Fee'!BT$8,'AR | Drawing List'!$K$1:$AT$1,0)),1)</f>
        <v>0</v>
      </c>
      <c r="BU89" s="437">
        <f>COUNTIFS('AR | Drawing List'!$H:$H,$B89,INDEX('AR | Drawing List'!$K:$AT,,MATCH('Design Fee'!BU$8,'AR | Drawing List'!$K$1:$AT$1,0)),1)</f>
        <v>7</v>
      </c>
      <c r="BV89" s="437">
        <f>COUNTIFS('AR | Drawing List'!$H:$H,$B89,INDEX('AR | Drawing List'!$K:$AT,,MATCH('Design Fee'!BV$8,'AR | Drawing List'!$K$1:$AT$1,0)),1)</f>
        <v>0</v>
      </c>
      <c r="BW89" s="245"/>
      <c r="BX89" s="437">
        <f>COUNTIFS('AR | Drawing List'!$H:$H,$B89,INDEX('AR | Drawing List'!$K:$AT,,MATCH('Design Fee'!BX$8,'AR | Drawing List'!$K$1:$AT$1,0)),1)</f>
        <v>0</v>
      </c>
      <c r="BY89" s="437">
        <f>COUNTIFS('AR | Drawing List'!$H:$H,$B89,INDEX('AR | Drawing List'!$K:$AT,,MATCH('Design Fee'!BY$8,'AR | Drawing List'!$K$1:$AT$1,0)),1)</f>
        <v>0</v>
      </c>
      <c r="BZ89" s="437">
        <f>COUNTIFS('AR | Drawing List'!$H:$H,$B89,INDEX('AR | Drawing List'!$K:$AT,,MATCH('Design Fee'!BZ$8,'AR | Drawing List'!$K$1:$AT$1,0)),1)</f>
        <v>0</v>
      </c>
      <c r="CA89" s="437">
        <f>COUNTIFS('AR | Drawing List'!$H:$H,$B89,INDEX('AR | Drawing List'!$K:$AT,,MATCH('Design Fee'!CA$8,'AR | Drawing List'!$K$1:$AT$1,0)),1)</f>
        <v>0</v>
      </c>
      <c r="CB89" s="437">
        <f>COUNTIFS('AR | Drawing List'!$H:$H,$B89,INDEX('AR | Drawing List'!$K:$AT,,MATCH('Design Fee'!CB$8,'AR | Drawing List'!$K$1:$AT$1,0)),1)</f>
        <v>0</v>
      </c>
      <c r="CC89" s="254"/>
      <c r="CD89" s="365"/>
      <c r="CE89" s="366">
        <f t="shared" si="1573"/>
        <v>0</v>
      </c>
      <c r="CF89" s="366">
        <f t="shared" si="1574"/>
        <v>0</v>
      </c>
      <c r="CG89" s="366">
        <f t="shared" si="1575"/>
        <v>0</v>
      </c>
      <c r="CH89" s="366">
        <f t="shared" si="1576"/>
        <v>0</v>
      </c>
      <c r="CI89" s="366">
        <f t="shared" si="1577"/>
        <v>0</v>
      </c>
      <c r="CJ89" s="291"/>
      <c r="CK89" s="366">
        <f t="shared" si="1578"/>
        <v>0</v>
      </c>
      <c r="CL89" s="366">
        <f t="shared" si="1579"/>
        <v>0</v>
      </c>
      <c r="CM89" s="366">
        <f t="shared" si="1580"/>
        <v>0</v>
      </c>
      <c r="CN89" s="366">
        <f t="shared" si="1581"/>
        <v>0</v>
      </c>
      <c r="CO89" s="366">
        <f t="shared" si="1582"/>
        <v>0</v>
      </c>
      <c r="CP89" s="230"/>
      <c r="CQ89" s="331">
        <f t="shared" ref="CQ89" si="1658">IFERROR(CV89/CU89,0)</f>
        <v>0</v>
      </c>
      <c r="CR89" s="331">
        <f t="shared" ref="CR89" si="1659">IFERROR(CW89/CU89,0)</f>
        <v>0</v>
      </c>
      <c r="CS89" s="331">
        <f>IFERROR(#REF!/CU89,0)</f>
        <v>0</v>
      </c>
      <c r="CU89" s="436">
        <f>COUNTIF('AR | Drawing List'!$H:$H,$B89)</f>
        <v>7</v>
      </c>
      <c r="CV89" s="437">
        <f>COUNTIFS('AR | Drawing List'!$H:$H,$B89,INDEX('AR | Drawing List'!$A:$AT,,MATCH('Design Fee'!CV$8,'AR | Drawing List'!$A$1:$AT$1,0)),"&gt;="&amp;"1")</f>
        <v>0</v>
      </c>
      <c r="CW89" s="437">
        <f>COUNTIFS('AR | Drawing List'!$H:$H,$B89,INDEX('AR | Drawing List'!$K:$AT,,MATCH('Design Fee'!CW$8,'AR | Drawing List'!$K$1:$AT$1,0)),1)</f>
        <v>0</v>
      </c>
      <c r="CX89" s="437">
        <f>COUNTIFS('AR | Drawing List'!$H:$H,$B89,INDEX('AR | Drawing List'!$K:$AT,,MATCH('Design Fee'!CX$8,'AR | Drawing List'!$K$1:$AT$1,0)),1)</f>
        <v>0</v>
      </c>
      <c r="CY89" s="437">
        <f>COUNTIFS('AR | Drawing List'!$H:$H,$B89,INDEX('AR | Drawing List'!$K:$AT,,MATCH('Design Fee'!CY$8,'AR | Drawing List'!$K$1:$AT$1,0)),1)</f>
        <v>0</v>
      </c>
      <c r="CZ89" s="437">
        <f>COUNTIFS('AR | Drawing List'!$H:$H,$B89,INDEX('AR | Drawing List'!$K:$AT,,MATCH('Design Fee'!CZ$8,'AR | Drawing List'!$K$1:$AT$1,0)),1)</f>
        <v>0</v>
      </c>
      <c r="DA89" s="437">
        <f>COUNTIFS('AR | Drawing List'!$H:$H,$B89,INDEX('AR | Drawing List'!$K:$AT,,MATCH('Design Fee'!DA$8,'AR | Drawing List'!$K$1:$AT$1,0)),1)</f>
        <v>0</v>
      </c>
      <c r="DB89" s="245"/>
      <c r="DC89" s="437">
        <f>COUNTIFS('AR | Drawing List'!$H:$H,$B89,INDEX('AR | Drawing List'!$K:$AT,,MATCH('Design Fee'!DC$8,'AR | Drawing List'!$K$1:$AT$1,0)),1)</f>
        <v>0</v>
      </c>
      <c r="DD89" s="437">
        <f>COUNTIFS('AR | Drawing List'!$H:$H,$B89,INDEX('AR | Drawing List'!$K:$AT,,MATCH('Design Fee'!DD$8,'AR | Drawing List'!$K$1:$AT$1,0)),1)</f>
        <v>0</v>
      </c>
      <c r="DE89" s="437">
        <f>COUNTIFS('AR | Drawing List'!$H:$H,$B89,INDEX('AR | Drawing List'!$K:$AT,,MATCH('Design Fee'!DE$8,'AR | Drawing List'!$K$1:$AT$1,0)),1)</f>
        <v>0</v>
      </c>
      <c r="DF89" s="437">
        <f>COUNTIFS('AR | Drawing List'!$H:$H,$B89,INDEX('AR | Drawing List'!$K:$AT,,MATCH('Design Fee'!DF$8,'AR | Drawing List'!$K$1:$AT$1,0)),1)</f>
        <v>0</v>
      </c>
      <c r="DG89" s="437">
        <f>COUNTIFS('AR | Drawing List'!$H:$H,$B89,INDEX('AR | Drawing List'!$K:$AT,,MATCH('Design Fee'!DG$8,'AR | Drawing List'!$K$1:$AT$1,0)),1)</f>
        <v>0</v>
      </c>
      <c r="DI89" s="365"/>
      <c r="DJ89" s="366">
        <f t="shared" si="1585"/>
        <v>0</v>
      </c>
      <c r="DK89" s="366">
        <f t="shared" si="1586"/>
        <v>0</v>
      </c>
      <c r="DL89" s="366">
        <f t="shared" si="1587"/>
        <v>0</v>
      </c>
      <c r="DM89" s="366">
        <f t="shared" si="1588"/>
        <v>0</v>
      </c>
      <c r="DN89" s="366">
        <f t="shared" si="1589"/>
        <v>0</v>
      </c>
      <c r="DO89" s="291"/>
      <c r="DP89" s="366">
        <f t="shared" si="1590"/>
        <v>0</v>
      </c>
      <c r="DQ89" s="366">
        <f t="shared" si="1591"/>
        <v>0</v>
      </c>
      <c r="DR89" s="366">
        <f t="shared" si="1592"/>
        <v>0</v>
      </c>
      <c r="DS89" s="366">
        <f t="shared" si="1593"/>
        <v>0</v>
      </c>
      <c r="DT89" s="366">
        <f t="shared" si="1594"/>
        <v>0</v>
      </c>
      <c r="DU89" s="230"/>
      <c r="DV89" s="331">
        <f t="shared" ref="DV89" si="1660">IFERROR(EA89/DZ89,0)</f>
        <v>0</v>
      </c>
      <c r="DW89" s="331">
        <f t="shared" ref="DW89" si="1661">IFERROR(EB89/DZ89,0)</f>
        <v>0</v>
      </c>
      <c r="DX89" s="331">
        <f>IFERROR(#REF!/DZ89,0)</f>
        <v>0</v>
      </c>
      <c r="DZ89" s="436">
        <f>COUNTIF('AR | Drawing List'!$H:$H,$B89)</f>
        <v>7</v>
      </c>
      <c r="EA89" s="437">
        <f>COUNTIFS('AR | Drawing List'!$H:$H,$B89,INDEX('AR | Drawing List'!$A:$AT,,MATCH('Design Fee'!EA$8,'AR | Drawing List'!$A$1:$AT$1,0)),"&gt;="&amp;"1")</f>
        <v>0</v>
      </c>
      <c r="EB89" s="437">
        <f>COUNTIFS('AR | Drawing List'!$H:$H,$B89,INDEX('AR | Drawing List'!$K:$AT,,MATCH('Design Fee'!EB$8,'AR | Drawing List'!$K$1:$AT$1,0)),1)</f>
        <v>0</v>
      </c>
      <c r="EC89" s="437">
        <f>COUNTIFS('AR | Drawing List'!$H:$H,$B89,INDEX('AR | Drawing List'!$K:$AT,,MATCH('Design Fee'!EC$8,'AR | Drawing List'!$K$1:$AT$1,0)),1)</f>
        <v>0</v>
      </c>
      <c r="ED89" s="437">
        <f>COUNTIFS('AR | Drawing List'!$H:$H,$B89,INDEX('AR | Drawing List'!$K:$AT,,MATCH('Design Fee'!ED$8,'AR | Drawing List'!$K$1:$AT$1,0)),1)</f>
        <v>0</v>
      </c>
      <c r="EE89" s="437">
        <f>COUNTIFS('AR | Drawing List'!$H:$H,$B89,INDEX('AR | Drawing List'!$K:$AT,,MATCH('Design Fee'!EE$8,'AR | Drawing List'!$K$1:$AT$1,0)),1)</f>
        <v>0</v>
      </c>
      <c r="EF89" s="437">
        <f>COUNTIFS('AR | Drawing List'!$H:$H,$B89,INDEX('AR | Drawing List'!$K:$AT,,MATCH('Design Fee'!EF$8,'AR | Drawing List'!$K$1:$AT$1,0)),1)</f>
        <v>0</v>
      </c>
      <c r="EG89" s="245"/>
      <c r="EH89" s="437">
        <f>COUNTIFS('AR | Drawing List'!$H:$H,$B89,INDEX('AR | Drawing List'!$K:$AT,,MATCH('Design Fee'!EH$8,'AR | Drawing List'!$K$1:$AT$1,0)),1)</f>
        <v>0</v>
      </c>
      <c r="EI89" s="437">
        <f>COUNTIFS('AR | Drawing List'!$H:$H,$B89,INDEX('AR | Drawing List'!$K:$AT,,MATCH('Design Fee'!EI$8,'AR | Drawing List'!$K$1:$AT$1,0)),1)</f>
        <v>0</v>
      </c>
      <c r="EJ89" s="437">
        <f>COUNTIFS('AR | Drawing List'!$H:$H,$B89,INDEX('AR | Drawing List'!$K:$AT,,MATCH('Design Fee'!EJ$8,'AR | Drawing List'!$K$1:$AT$1,0)),1)</f>
        <v>0</v>
      </c>
      <c r="EK89" s="437">
        <f>COUNTIFS('AR | Drawing List'!$H:$H,$B89,INDEX('AR | Drawing List'!$K:$AT,,MATCH('Design Fee'!EK$8,'AR | Drawing List'!$K$1:$AT$1,0)),1)</f>
        <v>0</v>
      </c>
      <c r="EL89" s="437">
        <f>COUNTIFS('AR | Drawing List'!$H:$H,$B89,INDEX('AR | Drawing List'!$K:$AT,,MATCH('Design Fee'!EL$8,'AR | Drawing List'!$K$1:$AT$1,0)),1)</f>
        <v>0</v>
      </c>
      <c r="EO89" s="279">
        <v>0</v>
      </c>
      <c r="EP89" s="269"/>
      <c r="EQ89" s="302"/>
      <c r="ER89" s="302">
        <f t="shared" si="1504"/>
        <v>0</v>
      </c>
      <c r="ES89" s="303">
        <f t="shared" si="1597"/>
        <v>0</v>
      </c>
      <c r="ET89" s="304">
        <f t="shared" si="1598"/>
        <v>0</v>
      </c>
      <c r="EU89" s="304">
        <f t="shared" si="1599"/>
        <v>0</v>
      </c>
      <c r="EV89" s="304">
        <f t="shared" si="1600"/>
        <v>0</v>
      </c>
      <c r="EW89" s="304">
        <f t="shared" si="1601"/>
        <v>0</v>
      </c>
      <c r="EX89" s="304">
        <f t="shared" si="1602"/>
        <v>0</v>
      </c>
      <c r="EY89" s="305"/>
      <c r="EZ89" s="304">
        <f t="shared" si="1603"/>
        <v>0</v>
      </c>
      <c r="FA89" s="304">
        <f t="shared" si="1604"/>
        <v>0</v>
      </c>
      <c r="FB89" s="304">
        <f t="shared" si="1605"/>
        <v>0</v>
      </c>
      <c r="FC89" s="304">
        <f t="shared" si="1606"/>
        <v>0</v>
      </c>
      <c r="FD89" s="304">
        <f t="shared" si="1607"/>
        <v>0</v>
      </c>
      <c r="FE89" s="216"/>
      <c r="FF89" s="331">
        <f t="shared" ref="FF89" si="1662">IFERROR(FK89/FJ89,0)</f>
        <v>0</v>
      </c>
      <c r="FG89" s="331">
        <f t="shared" ref="FG89" si="1663">IFERROR(FL89/FJ89,0)</f>
        <v>0</v>
      </c>
      <c r="FH89" s="331">
        <f>IFERROR(#REF!/FJ89,0)</f>
        <v>0</v>
      </c>
      <c r="FJ89" s="363">
        <f>COUNTIF('ST | Drawing List'!$H:$H,$B89)</f>
        <v>0</v>
      </c>
      <c r="FK89" s="238">
        <f>COUNTIFS('ST | Drawing List'!$H:$H,$B89,INDEX('ST | Drawing List'!$A:$AT,,MATCH('[13]Design Fee'!FK$8,'ST | Drawing List'!$A$1:$AT$1,0)),1)</f>
        <v>0</v>
      </c>
      <c r="FL89" s="238">
        <f>COUNTIFS('ST | Drawing List'!$H:$H,$B89,INDEX('ST | Drawing List'!$K:$AT,,MATCH('[13]Design Fee'!FL$8,'ST | Drawing List'!$K$1:$AT$1,0)),1)</f>
        <v>0</v>
      </c>
      <c r="FM89" s="238">
        <f>COUNTIFS('ST | Drawing List'!$H:$H,$B89,INDEX('ST | Drawing List'!$K:$AT,,MATCH('[13]Design Fee'!FM$8,'ST | Drawing List'!$K$1:$AT$1,0)),1)</f>
        <v>0</v>
      </c>
      <c r="FN89" s="238">
        <f>COUNTIFS('ST | Drawing List'!$H:$H,$B89,INDEX('ST | Drawing List'!$K:$AT,,MATCH('[13]Design Fee'!FN$8,'ST | Drawing List'!$K$1:$AT$1,0)),1)</f>
        <v>0</v>
      </c>
      <c r="FO89" s="238">
        <f>COUNTIFS('ST | Drawing List'!$H:$H,$B89,INDEX('ST | Drawing List'!$K:$AT,,MATCH('[13]Design Fee'!FO$8,'ST | Drawing List'!$K$1:$AT$1,0)),1)</f>
        <v>0</v>
      </c>
      <c r="FP89" s="238">
        <f>COUNTIFS('ST | Drawing List'!$H:$H,$B89,INDEX('ST | Drawing List'!$K:$AT,,MATCH('[13]Design Fee'!FP$8,'ST | Drawing List'!$K$1:$AT$1,0)),1)</f>
        <v>0</v>
      </c>
      <c r="FQ89" s="245"/>
      <c r="FR89" s="238">
        <f>COUNTIFS('ST | Drawing List'!$H:$H,$B89,INDEX('ST | Drawing List'!$K:$AT,,MATCH('[13]Design Fee'!FR$8,'ST | Drawing List'!$K$1:$AT$1,0)),1)</f>
        <v>0</v>
      </c>
      <c r="FS89" s="238">
        <f>COUNTIFS('ST | Drawing List'!$H:$H,$B89,INDEX('ST | Drawing List'!$K:$AT,,MATCH('[13]Design Fee'!FS$8,'ST | Drawing List'!$K$1:$AT$1,0)),1)</f>
        <v>0</v>
      </c>
      <c r="FT89" s="238">
        <f>COUNTIFS('ST | Drawing List'!$H:$H,$B89,INDEX('ST | Drawing List'!$K:$AT,,MATCH('[13]Design Fee'!FT$8,'ST | Drawing List'!$K$1:$AT$1,0)),1)</f>
        <v>0</v>
      </c>
      <c r="FU89" s="238">
        <f>COUNTIFS('ST | Drawing List'!$H:$H,$B89,INDEX('ST | Drawing List'!$K:$AT,,MATCH('[13]Design Fee'!FU$8,'ST | Drawing List'!$K$1:$AT$1,0)),1)</f>
        <v>0</v>
      </c>
      <c r="FV89" s="238">
        <f>COUNTIFS('ST | Drawing List'!$H:$H,$B89,INDEX('ST | Drawing List'!$K:$AT,,MATCH('[13]Design Fee'!FV$8,'ST | Drawing List'!$K$1:$AT$1,0)),1)</f>
        <v>0</v>
      </c>
      <c r="FW89" s="254"/>
      <c r="FX89" s="365"/>
      <c r="FY89" s="366">
        <f t="shared" si="1610"/>
        <v>0</v>
      </c>
      <c r="FZ89" s="366">
        <f t="shared" si="1611"/>
        <v>0</v>
      </c>
      <c r="GA89" s="366">
        <f t="shared" si="1612"/>
        <v>0</v>
      </c>
      <c r="GB89" s="366">
        <f t="shared" si="1613"/>
        <v>0</v>
      </c>
      <c r="GC89" s="366">
        <f t="shared" si="1614"/>
        <v>0</v>
      </c>
      <c r="GD89" s="291"/>
      <c r="GE89" s="366">
        <f t="shared" si="1615"/>
        <v>0</v>
      </c>
      <c r="GF89" s="366">
        <f t="shared" si="1616"/>
        <v>0</v>
      </c>
      <c r="GG89" s="366">
        <f t="shared" si="1617"/>
        <v>0</v>
      </c>
      <c r="GH89" s="366">
        <f t="shared" si="1618"/>
        <v>0</v>
      </c>
      <c r="GI89" s="366">
        <f t="shared" si="1619"/>
        <v>0</v>
      </c>
      <c r="GJ89" s="230"/>
      <c r="GK89" s="367">
        <f t="shared" ref="GK89" si="1664">IFERROR(GP89/GO89,0)</f>
        <v>0</v>
      </c>
      <c r="GL89" s="367">
        <f t="shared" ref="GL89" si="1665">IFERROR(GQ89/GO89,0)</f>
        <v>0</v>
      </c>
      <c r="GM89" s="367">
        <f>IFERROR(#REF!/GO89,0)</f>
        <v>0</v>
      </c>
      <c r="GO89" s="363">
        <f>COUNTIF('ST | Drawing List'!$H:$H,$B89)</f>
        <v>0</v>
      </c>
      <c r="GP89" s="238">
        <f>COUNTIFS('ST | Drawing List'!$H:$H,$B89,INDEX('ST | Drawing List'!$A:$AT,,MATCH('[13]Design Fee'!GP$8,'ST | Drawing List'!$A$1:$AT$1,0)),1)</f>
        <v>0</v>
      </c>
      <c r="GQ89" s="238">
        <f>COUNTIFS('ST | Drawing List'!$H:$H,$B89,INDEX('ST | Drawing List'!$K:$AT,,MATCH('[13]Design Fee'!GQ$8,'ST | Drawing List'!$K$1:$AT$1,0)),1)</f>
        <v>0</v>
      </c>
      <c r="GR89" s="238">
        <f>COUNTIFS('ST | Drawing List'!$H:$H,$B89,INDEX('ST | Drawing List'!$K:$AT,,MATCH('[13]Design Fee'!GR$8,'ST | Drawing List'!$K$1:$AT$1,0)),1)</f>
        <v>0</v>
      </c>
      <c r="GS89" s="238">
        <f>COUNTIFS('ST | Drawing List'!$H:$H,$B89,INDEX('ST | Drawing List'!$K:$AT,,MATCH('[13]Design Fee'!GS$8,'ST | Drawing List'!$K$1:$AT$1,0)),1)</f>
        <v>0</v>
      </c>
      <c r="GT89" s="238">
        <f>COUNTIFS('ST | Drawing List'!$H:$H,$B89,INDEX('ST | Drawing List'!$K:$AT,,MATCH('[13]Design Fee'!GT$8,'ST | Drawing List'!$K$1:$AT$1,0)),1)</f>
        <v>0</v>
      </c>
      <c r="GU89" s="238">
        <f>COUNTIFS('ST | Drawing List'!$H:$H,$B89,INDEX('ST | Drawing List'!$K:$AT,,MATCH('[13]Design Fee'!GU$8,'ST | Drawing List'!$K$1:$AT$1,0)),1)</f>
        <v>0</v>
      </c>
      <c r="GV89" s="245"/>
      <c r="GW89" s="238">
        <f>COUNTIFS('ST | Drawing List'!$H:$H,$B89,INDEX('ST | Drawing List'!$K:$AT,,MATCH('[13]Design Fee'!GW$8,'ST | Drawing List'!$K$1:$AT$1,0)),1)</f>
        <v>0</v>
      </c>
      <c r="GX89" s="238">
        <f>COUNTIFS('ST | Drawing List'!$H:$H,$B89,INDEX('ST | Drawing List'!$K:$AT,,MATCH('[13]Design Fee'!GX$8,'ST | Drawing List'!$K$1:$AT$1,0)),1)</f>
        <v>0</v>
      </c>
      <c r="GY89" s="238">
        <f>COUNTIFS('ST | Drawing List'!$H:$H,$B89,INDEX('ST | Drawing List'!$K:$AT,,MATCH('[13]Design Fee'!GY$8,'ST | Drawing List'!$K$1:$AT$1,0)),1)</f>
        <v>0</v>
      </c>
      <c r="GZ89" s="238">
        <f>COUNTIFS('ST | Drawing List'!$H:$H,$B89,INDEX('ST | Drawing List'!$K:$AT,,MATCH('[13]Design Fee'!GZ$8,'ST | Drawing List'!$K$1:$AT$1,0)),1)</f>
        <v>0</v>
      </c>
      <c r="HA89" s="238">
        <f>COUNTIFS('ST | Drawing List'!$H:$H,$B89,INDEX('ST | Drawing List'!$K:$AT,,MATCH('[13]Design Fee'!HA$8,'ST | Drawing List'!$K$1:$AT$1,0)),1)</f>
        <v>0</v>
      </c>
      <c r="HC89" s="365"/>
      <c r="HD89" s="366">
        <f t="shared" si="1622"/>
        <v>0</v>
      </c>
      <c r="HE89" s="366">
        <f t="shared" si="1623"/>
        <v>0</v>
      </c>
      <c r="HF89" s="366">
        <f t="shared" si="1624"/>
        <v>0</v>
      </c>
      <c r="HG89" s="366">
        <f t="shared" si="1625"/>
        <v>0</v>
      </c>
      <c r="HH89" s="366">
        <f t="shared" si="1626"/>
        <v>0</v>
      </c>
      <c r="HI89" s="291"/>
      <c r="HJ89" s="366">
        <f t="shared" si="1627"/>
        <v>0</v>
      </c>
      <c r="HK89" s="366">
        <f t="shared" si="1628"/>
        <v>0</v>
      </c>
      <c r="HL89" s="366">
        <f t="shared" si="1629"/>
        <v>0</v>
      </c>
      <c r="HM89" s="366">
        <f t="shared" si="1630"/>
        <v>0</v>
      </c>
      <c r="HN89" s="366">
        <f t="shared" si="1631"/>
        <v>0</v>
      </c>
      <c r="HO89" s="230"/>
      <c r="HP89" s="367">
        <f t="shared" ref="HP89" si="1666">IFERROR(HU89/HT89,0)</f>
        <v>0</v>
      </c>
      <c r="HQ89" s="367">
        <f t="shared" ref="HQ89" si="1667">IFERROR(HV89/HT89,0)</f>
        <v>0</v>
      </c>
      <c r="HR89" s="367">
        <f>IFERROR(#REF!/HT89,0)</f>
        <v>0</v>
      </c>
      <c r="HT89" s="363">
        <f>COUNTIF('ST | Drawing List'!$H:$H,$B89)</f>
        <v>0</v>
      </c>
      <c r="HU89" s="238">
        <f>COUNTIFS('ST | Drawing List'!$H:$H,$B89,INDEX('ST | Drawing List'!$A:$AT,,MATCH('[13]Design Fee'!HU$8,'ST | Drawing List'!$A$1:$AT$1,0)),1)</f>
        <v>0</v>
      </c>
      <c r="HV89" s="238">
        <f>COUNTIFS('ST | Drawing List'!$H:$H,$B89,INDEX('ST | Drawing List'!$K:$AT,,MATCH('[13]Design Fee'!HV$8,'ST | Drawing List'!$K$1:$AT$1,0)),1)</f>
        <v>0</v>
      </c>
      <c r="HW89" s="238">
        <f>COUNTIFS('ST | Drawing List'!$H:$H,$B89,INDEX('ST | Drawing List'!$K:$AT,,MATCH('[13]Design Fee'!HW$8,'ST | Drawing List'!$K$1:$AT$1,0)),1)</f>
        <v>0</v>
      </c>
      <c r="HX89" s="238">
        <f>COUNTIFS('ST | Drawing List'!$H:$H,$B89,INDEX('ST | Drawing List'!$K:$AT,,MATCH('[13]Design Fee'!HX$8,'ST | Drawing List'!$K$1:$AT$1,0)),1)</f>
        <v>0</v>
      </c>
      <c r="HY89" s="238">
        <f>COUNTIFS('ST | Drawing List'!$H:$H,$B89,INDEX('ST | Drawing List'!$K:$AT,,MATCH('[13]Design Fee'!HY$8,'ST | Drawing List'!$K$1:$AT$1,0)),1)</f>
        <v>0</v>
      </c>
      <c r="HZ89" s="238">
        <f>COUNTIFS('ST | Drawing List'!$H:$H,$B89,INDEX('ST | Drawing List'!$K:$AT,,MATCH('[13]Design Fee'!HZ$8,'ST | Drawing List'!$K$1:$AT$1,0)),1)</f>
        <v>0</v>
      </c>
      <c r="IA89" s="245"/>
      <c r="IB89" s="238">
        <f>COUNTIFS('ST | Drawing List'!$H:$H,$B89,INDEX('ST | Drawing List'!$K:$AT,,MATCH('[13]Design Fee'!IB$8,'ST | Drawing List'!$K$1:$AT$1,0)),1)</f>
        <v>0</v>
      </c>
      <c r="IC89" s="238">
        <f>COUNTIFS('ST | Drawing List'!$H:$H,$B89,INDEX('ST | Drawing List'!$K:$AT,,MATCH('[13]Design Fee'!IC$8,'ST | Drawing List'!$K$1:$AT$1,0)),1)</f>
        <v>0</v>
      </c>
      <c r="ID89" s="238">
        <f>COUNTIFS('ST | Drawing List'!$H:$H,$B89,INDEX('ST | Drawing List'!$K:$AT,,MATCH('[13]Design Fee'!ID$8,'ST | Drawing List'!$K$1:$AT$1,0)),1)</f>
        <v>0</v>
      </c>
      <c r="IE89" s="238">
        <f>COUNTIFS('ST | Drawing List'!$H:$H,$B89,INDEX('ST | Drawing List'!$K:$AT,,MATCH('[13]Design Fee'!IE$8,'ST | Drawing List'!$K$1:$AT$1,0)),1)</f>
        <v>0</v>
      </c>
      <c r="IF89" s="238">
        <f>COUNTIFS('ST | Drawing List'!$H:$H,$B89,INDEX('ST | Drawing List'!$K:$AT,,MATCH('[13]Design Fee'!IF$8,'ST | Drawing List'!$K$1:$AT$1,0)),1)</f>
        <v>0</v>
      </c>
      <c r="II89" s="268">
        <v>0</v>
      </c>
      <c r="IJ89" s="269"/>
      <c r="IK89" s="302">
        <f t="shared" si="1656"/>
        <v>0</v>
      </c>
      <c r="IL89" s="302">
        <f t="shared" si="1511"/>
        <v>0</v>
      </c>
      <c r="IM89" s="303">
        <f>IFERROR(IF(IZ89=100%,$IK89,0),0)</f>
        <v>0</v>
      </c>
      <c r="IN89" s="304">
        <f>IFERROR(IF(AND((IZ89+JA89)=100%,IZ89&lt;1),$IK89,0),0)</f>
        <v>0</v>
      </c>
      <c r="IO89" s="304">
        <f>IFERROR(IF(AND((JE89+JG89)=JD89,IM89=0),$IK89,0),0)</f>
        <v>0</v>
      </c>
      <c r="IP89" s="304">
        <f>IFERROR(IF(AND((JE89+JG89+JH89)=JD89,IM89=0,IO89=0),$IK89,0),0)</f>
        <v>0</v>
      </c>
      <c r="IQ89" s="304">
        <f>IFERROR(IF(AND((JE89+JG89+JH89+JI89)=JD89,IM89=0,IO89=0,IP89=0),$IK89,0),0)</f>
        <v>0</v>
      </c>
      <c r="IR89" s="304">
        <f>IFERROR(IF(AND((JE89+JG89+JH89+JI89+JJ89)=JD89,IM89=0,IO89=0,IP89=0,IQ89=0),$IK89,0),0)</f>
        <v>0</v>
      </c>
      <c r="IS89" s="305"/>
      <c r="IT89" s="304">
        <f>IFERROR(IF(AND((IZ89+JB89)=100%,IZ89&lt;1),$IK89,0),0)</f>
        <v>0</v>
      </c>
      <c r="IU89" s="304">
        <f>IFERROR(IF(AND((JE89+JM89)=JD89,IM89=0),$IK89,0),0)</f>
        <v>0</v>
      </c>
      <c r="IV89" s="304">
        <f t="shared" si="1634"/>
        <v>0</v>
      </c>
      <c r="IW89" s="304">
        <f>IFERROR(IF(AND((JE89+JM89+JN89+JO89)=JD89,IM89=0,IU89=0,IV89=0),$IK89,0),0)</f>
        <v>0</v>
      </c>
      <c r="IX89" s="304">
        <f>IFERROR(IF(AND((JE89+JM89+JP89+JN89+JO89)=JD89,IM89=0,IU89=0,IV89=0,IW89=0),$IK89,0),0)</f>
        <v>0</v>
      </c>
      <c r="IY89" s="230"/>
      <c r="IZ89" s="367">
        <f t="shared" ref="IZ89" si="1668">IFERROR(JE89/JD89,0)</f>
        <v>0</v>
      </c>
      <c r="JA89" s="367">
        <f t="shared" ref="JA89" si="1669">IFERROR(JF89/JD89,0)</f>
        <v>0</v>
      </c>
      <c r="JB89" s="367">
        <f t="shared" si="1637"/>
        <v>0</v>
      </c>
      <c r="JD89" s="363">
        <f>COUNTIF('MEP | Drawing List'!$H:$H,$B89)</f>
        <v>0</v>
      </c>
      <c r="JE89" s="238">
        <f>COUNTIFS('MEP | Drawing List'!$H:$H,$B89,INDEX('MEP | Drawing List'!$A:$AU,,MATCH('[13]Design Fee'!JE$8,'MEP | Drawing List'!$A$1:$AU$1,0)),1)</f>
        <v>0</v>
      </c>
      <c r="JF89" s="238">
        <f>COUNTIFS('MEP | Drawing List'!$H:$H,$B89,INDEX('MEP | Drawing List'!$K:$AU,,MATCH('[13]Design Fee'!JF$8,'MEP | Drawing List'!$K$1:$AU$1,0)),1)</f>
        <v>0</v>
      </c>
      <c r="JG89" s="238">
        <f>COUNTIFS('MEP | Drawing List'!$H:$H,$B89,INDEX('MEP | Drawing List'!$K:$AU,,MATCH('[13]Design Fee'!JG$8,'MEP | Drawing List'!$K$1:$AU$1,0)),1)</f>
        <v>0</v>
      </c>
      <c r="JH89" s="238">
        <f>COUNTIFS('MEP | Drawing List'!$H:$H,$B89,INDEX('MEP | Drawing List'!$K:$AU,,MATCH('[13]Design Fee'!JH$8,'MEP | Drawing List'!$K$1:$AU$1,0)),1)</f>
        <v>0</v>
      </c>
      <c r="JI89" s="238">
        <f>COUNTIFS('MEP | Drawing List'!$H:$H,$B89,INDEX('MEP | Drawing List'!$K:$AU,,MATCH('[13]Design Fee'!JI$8,'MEP | Drawing List'!$K$1:$AU$1,0)),1)</f>
        <v>0</v>
      </c>
      <c r="JJ89" s="238">
        <f>COUNTIFS('MEP | Drawing List'!$H:$H,$B89,INDEX('MEP | Drawing List'!$K:$AU,,MATCH('[13]Design Fee'!JJ$8,'MEP | Drawing List'!$K$1:$AU$1,0)),1)</f>
        <v>0</v>
      </c>
      <c r="JK89" s="245"/>
      <c r="JL89" s="238">
        <f>COUNTIFS('MEP | Drawing List'!$H:$H,$B89,INDEX('MEP | Drawing List'!$K:$AU,,MATCH('[13]Design Fee'!JL$8,'MEP | Drawing List'!$K$1:$AU$1,0)),1)</f>
        <v>0</v>
      </c>
      <c r="JM89" s="238">
        <f>COUNTIFS('MEP | Drawing List'!$H:$H,$B89,INDEX('MEP | Drawing List'!$K:$AU,,MATCH('[13]Design Fee'!JM$8,'MEP | Drawing List'!$K$1:$AU$1,0)),1)</f>
        <v>0</v>
      </c>
      <c r="JN89" s="238">
        <f>COUNTIFS('MEP | Drawing List'!$H:$H,$B89,INDEX('MEP | Drawing List'!$K:$AU,,MATCH('[13]Design Fee'!JN$8,'MEP | Drawing List'!$K$1:$AU$1,0)),1)</f>
        <v>0</v>
      </c>
      <c r="JO89" s="238">
        <f>COUNTIFS('MEP | Drawing List'!$H:$H,$B89,INDEX('MEP | Drawing List'!$K:$AU,,MATCH('[13]Design Fee'!JO$8,'MEP | Drawing List'!$K$1:$AU$1,0)),1)</f>
        <v>0</v>
      </c>
      <c r="JP89" s="238">
        <f>COUNTIFS('MEP | Drawing List'!$H:$H,$B89,INDEX('MEP | Drawing List'!$K:$AU,,MATCH('[13]Design Fee'!JP$8,'MEP | Drawing List'!$K$1:$AU$1,0)),1)</f>
        <v>0</v>
      </c>
      <c r="JQ89" s="254"/>
      <c r="JR89" s="303"/>
      <c r="JS89" s="304">
        <f>IFERROR(IF(AND((KE89+KF89)=100%,KE89&lt;1),$IK89,0),0)</f>
        <v>0</v>
      </c>
      <c r="JT89" s="304">
        <f>IFERROR(IF(AND((KJ89+KL89)=KI89,JR89=0),$IK89,0),0)</f>
        <v>0</v>
      </c>
      <c r="JU89" s="304">
        <f>IFERROR(IF(AND((KJ89+KL89+KM89)=KI89,JR89=0,JT89=0),$IK89,0),0)</f>
        <v>0</v>
      </c>
      <c r="JV89" s="304">
        <f>IFERROR(IF(AND((KJ89+KL89+KM89+KN89)=KI89,JR89=0,JT89=0,JU89=0),$IK89,0),0)</f>
        <v>0</v>
      </c>
      <c r="JW89" s="304">
        <f>IFERROR(IF(AND((KJ89+KL89+KM89+KN89+KO89)=KI89,JR89=0,JT89=0,JU89=0,JV89=0),$IK89,0),0)</f>
        <v>0</v>
      </c>
      <c r="JX89" s="305"/>
      <c r="JY89" s="304">
        <f>IFERROR(IF(AND((KE89+KG89)=100%,KE89&lt;1),$IK89,0),0)</f>
        <v>0</v>
      </c>
      <c r="JZ89" s="304">
        <f>IFERROR(IF(AND((KJ89+KR89)=KI89,JR89=0),$IK89,0),0)</f>
        <v>0</v>
      </c>
      <c r="KA89" s="304">
        <f t="shared" si="1638"/>
        <v>0</v>
      </c>
      <c r="KB89" s="304">
        <f>IFERROR(IF(AND((KJ89+KR89+KS89+KT89)=KI89,JR89=0,JZ89=0,KA89=0),$IK89,0),0)</f>
        <v>0</v>
      </c>
      <c r="KC89" s="304">
        <f>IFERROR(IF(AND((KJ89+KR89+KU89+KS89+KT89)=KI89,JR89=0,JZ89=0,KA89=0,KB89=0),$IK89,0),0)</f>
        <v>0</v>
      </c>
      <c r="KD89" s="230"/>
      <c r="KE89" s="367">
        <f t="shared" ref="KE89" si="1670">IFERROR(KJ89/KI89,0)</f>
        <v>0</v>
      </c>
      <c r="KF89" s="367">
        <f t="shared" ref="KF89" si="1671">IFERROR(KK89/KI89,0)</f>
        <v>0</v>
      </c>
      <c r="KG89" s="367">
        <f>IFERROR(#REF!/KI89,0)</f>
        <v>0</v>
      </c>
      <c r="KI89" s="363">
        <f>COUNTIF('MEP | Drawing List'!$H:$H,$B89)</f>
        <v>0</v>
      </c>
      <c r="KJ89" s="238">
        <f>COUNTIFS('MEP | Drawing List'!$H:$H,$B89,INDEX('MEP | Drawing List'!$A:$AU,,MATCH('[13]Design Fee'!KJ$8,'MEP | Drawing List'!$A$1:$AU$1,0)),1)</f>
        <v>0</v>
      </c>
      <c r="KK89" s="238">
        <f>COUNTIFS('MEP | Drawing List'!$H:$H,$B89,INDEX('MEP | Drawing List'!$K:$AU,,MATCH('[13]Design Fee'!KK$8,'MEP | Drawing List'!$K$1:$AU$1,0)),1)</f>
        <v>0</v>
      </c>
      <c r="KL89" s="238">
        <f>COUNTIFS('MEP | Drawing List'!$H:$H,$B89,INDEX('MEP | Drawing List'!$K:$AU,,MATCH('[13]Design Fee'!KL$8,'MEP | Drawing List'!$K$1:$AU$1,0)),1)</f>
        <v>0</v>
      </c>
      <c r="KM89" s="238">
        <f>COUNTIFS('MEP | Drawing List'!$H:$H,$B89,INDEX('MEP | Drawing List'!$K:$AU,,MATCH('[13]Design Fee'!KM$8,'MEP | Drawing List'!$K$1:$AU$1,0)),1)</f>
        <v>0</v>
      </c>
      <c r="KN89" s="238">
        <f>COUNTIFS('MEP | Drawing List'!$H:$H,$B89,INDEX('MEP | Drawing List'!$K:$AU,,MATCH('[13]Design Fee'!KN$8,'MEP | Drawing List'!$K$1:$AU$1,0)),1)</f>
        <v>0</v>
      </c>
      <c r="KO89" s="238">
        <f>COUNTIFS('MEP | Drawing List'!$H:$H,$B89,INDEX('MEP | Drawing List'!$K:$AU,,MATCH('[13]Design Fee'!KO$8,'MEP | Drawing List'!$K$1:$AU$1,0)),1)</f>
        <v>0</v>
      </c>
      <c r="KP89" s="245"/>
      <c r="KQ89" s="238">
        <f>COUNTIFS('MEP | Drawing List'!$H:$H,$B89,INDEX('MEP | Drawing List'!$K:$AU,,MATCH('[13]Design Fee'!KQ$8,'MEP | Drawing List'!$K$1:$AU$1,0)),1)</f>
        <v>0</v>
      </c>
      <c r="KR89" s="238">
        <f>COUNTIFS('MEP | Drawing List'!$H:$H,$B89,INDEX('MEP | Drawing List'!$K:$AU,,MATCH('[13]Design Fee'!KR$8,'MEP | Drawing List'!$K$1:$AU$1,0)),1)</f>
        <v>0</v>
      </c>
      <c r="KS89" s="238">
        <f>COUNTIFS('MEP | Drawing List'!$H:$H,$B89,INDEX('MEP | Drawing List'!$K:$AU,,MATCH('[13]Design Fee'!KS$8,'MEP | Drawing List'!$K$1:$AU$1,0)),1)</f>
        <v>0</v>
      </c>
      <c r="KT89" s="238">
        <f>COUNTIFS('MEP | Drawing List'!$H:$H,$B89,INDEX('MEP | Drawing List'!$K:$AU,,MATCH('[13]Design Fee'!KT$8,'MEP | Drawing List'!$K$1:$AU$1,0)),1)</f>
        <v>0</v>
      </c>
      <c r="KU89" s="238">
        <f>COUNTIFS('MEP | Drawing List'!$H:$H,$B89,INDEX('MEP | Drawing List'!$K:$AU,,MATCH('[13]Design Fee'!KU$8,'MEP | Drawing List'!$K$1:$AU$1,0)),1)</f>
        <v>0</v>
      </c>
      <c r="KW89" s="303"/>
      <c r="KX89" s="304">
        <f>IFERROR(IF(AND((LJ89+LK89)=100%,LJ89&lt;1),$IK89,0),0)</f>
        <v>0</v>
      </c>
      <c r="KY89" s="304">
        <f>IFERROR(IF(AND((LO89+LQ89)=LN89,KW89=0),$IK89,0),0)</f>
        <v>0</v>
      </c>
      <c r="KZ89" s="304">
        <f>IFERROR(IF(AND((LO89+LQ89+LR89)=LN89,KW89=0,KY89=0),$IK89,0),0)</f>
        <v>0</v>
      </c>
      <c r="LA89" s="304">
        <f>IFERROR(IF(AND((LO89+LQ89+LR89+LS89)=LN89,KW89=0,KY89=0,KZ89=0),$IK89,0),0)</f>
        <v>0</v>
      </c>
      <c r="LB89" s="304">
        <f>IFERROR(IF(AND((LO89+LQ89+LR89+LS89+LT89)=LN89,KW89=0,KY89=0,KZ89=0,LA89=0),$IK89,0),0)</f>
        <v>0</v>
      </c>
      <c r="LC89" s="305"/>
      <c r="LD89" s="304">
        <f>IFERROR(IF(AND((LJ89+LL89)=100%,LJ89&lt;1),$IK89,0),0)</f>
        <v>0</v>
      </c>
      <c r="LE89" s="304">
        <f>IFERROR(IF(AND((LO89+LW89)=LN89,KW89=0),$IK89,0),0)</f>
        <v>0</v>
      </c>
      <c r="LF89" s="304">
        <f t="shared" si="1641"/>
        <v>0</v>
      </c>
      <c r="LG89" s="304">
        <f>IFERROR(IF(AND((LO89+LW89+LX89+LY89)=LN89,KW89=0,LE89=0,LF89=0),$IK89,0),0)</f>
        <v>0</v>
      </c>
      <c r="LH89" s="304">
        <f>IFERROR(IF(AND((LO89+LW89+LZ89+LX89+LY89)=LN89,KW89=0,LE89=0,LF89=0,LG89=0),$IK89,0),0)</f>
        <v>0</v>
      </c>
      <c r="LI89" s="230"/>
      <c r="LJ89" s="367">
        <f t="shared" ref="LJ89" si="1672">IFERROR(LO89/LN89,0)</f>
        <v>0</v>
      </c>
      <c r="LK89" s="367">
        <f t="shared" ref="LK89" si="1673">IFERROR(LP89/LN89,0)</f>
        <v>0</v>
      </c>
      <c r="LL89" s="367">
        <f>IFERROR(#REF!/LN89,0)</f>
        <v>0</v>
      </c>
      <c r="LN89" s="363">
        <f>COUNTIF('MEP | Drawing List'!$H:$H,$B89)</f>
        <v>0</v>
      </c>
      <c r="LO89" s="238">
        <f>COUNTIFS('MEP | Drawing List'!$H:$H,$B89,INDEX('MEP | Drawing List'!$A:$AU,,MATCH('[13]Design Fee'!LO$8,'MEP | Drawing List'!$A$1:$AU$1,0)),1)</f>
        <v>0</v>
      </c>
      <c r="LP89" s="238">
        <f>COUNTIFS('MEP | Drawing List'!$H:$H,$B89,INDEX('MEP | Drawing List'!$K:$AU,,MATCH('[13]Design Fee'!LP$8,'MEP | Drawing List'!$K$1:$AU$1,0)),1)</f>
        <v>0</v>
      </c>
      <c r="LQ89" s="238">
        <f>COUNTIFS('MEP | Drawing List'!$H:$H,$B89,INDEX('MEP | Drawing List'!$K:$AU,,MATCH('[13]Design Fee'!LQ$8,'MEP | Drawing List'!$K$1:$AU$1,0)),1)</f>
        <v>0</v>
      </c>
      <c r="LR89" s="238">
        <f>COUNTIFS('MEP | Drawing List'!$H:$H,$B89,INDEX('MEP | Drawing List'!$K:$AU,,MATCH('[13]Design Fee'!LR$8,'MEP | Drawing List'!$K$1:$AU$1,0)),1)</f>
        <v>0</v>
      </c>
      <c r="LS89" s="238">
        <f>COUNTIFS('MEP | Drawing List'!$H:$H,$B89,INDEX('MEP | Drawing List'!$K:$AU,,MATCH('[13]Design Fee'!LS$8,'MEP | Drawing List'!$K$1:$AU$1,0)),1)</f>
        <v>0</v>
      </c>
      <c r="LT89" s="238">
        <f>COUNTIFS('MEP | Drawing List'!$H:$H,$B89,INDEX('MEP | Drawing List'!$K:$AU,,MATCH('[13]Design Fee'!LT$8,'MEP | Drawing List'!$K$1:$AU$1,0)),1)</f>
        <v>0</v>
      </c>
      <c r="LU89" s="245"/>
      <c r="LV89" s="238">
        <f>COUNTIFS('MEP | Drawing List'!$H:$H,$B89,INDEX('MEP | Drawing List'!$K:$AU,,MATCH('[13]Design Fee'!LV$8,'MEP | Drawing List'!$K$1:$AU$1,0)),1)</f>
        <v>0</v>
      </c>
      <c r="LW89" s="238">
        <f>COUNTIFS('MEP | Drawing List'!$H:$H,$B89,INDEX('MEP | Drawing List'!$K:$AU,,MATCH('[13]Design Fee'!LW$8,'MEP | Drawing List'!$K$1:$AU$1,0)),1)</f>
        <v>0</v>
      </c>
      <c r="LX89" s="238">
        <f>COUNTIFS('MEP | Drawing List'!$H:$H,$B89,INDEX('MEP | Drawing List'!$K:$AU,,MATCH('[13]Design Fee'!LX$8,'MEP | Drawing List'!$K$1:$AU$1,0)),1)</f>
        <v>0</v>
      </c>
      <c r="LY89" s="238">
        <f>COUNTIFS('MEP | Drawing List'!$H:$H,$B89,INDEX('MEP | Drawing List'!$K:$AU,,MATCH('[13]Design Fee'!LY$8,'MEP | Drawing List'!$K$1:$AU$1,0)),1)</f>
        <v>0</v>
      </c>
      <c r="LZ89" s="238">
        <f>COUNTIFS('MEP | Drawing List'!$H:$H,$B89,INDEX('MEP | Drawing List'!$K:$AU,,MATCH('[13]Design Fee'!LZ$8,'MEP | Drawing List'!$K$1:$AU$1,0)),1)</f>
        <v>0</v>
      </c>
      <c r="MC89" s="279">
        <v>0.3</v>
      </c>
      <c r="MD89" s="269"/>
      <c r="ME89" s="302">
        <f t="shared" si="1657"/>
        <v>2.4431400000000002E-2</v>
      </c>
      <c r="MF89" s="302">
        <f t="shared" si="1518"/>
        <v>0</v>
      </c>
      <c r="MG89" s="303">
        <f>IFERROR(IF(MT89=100%,$ME89,0),0)</f>
        <v>0</v>
      </c>
      <c r="MH89" s="304">
        <f>IFERROR(IF(AND((MT89+MU89)=100%,MT89&lt;1),$ME89,0),0)</f>
        <v>2.4431400000000002E-2</v>
      </c>
      <c r="MI89" s="304">
        <f>IFERROR(IF(AND((MY89+NA89)=MX89,MG89=0),$ME89,0),0)</f>
        <v>0</v>
      </c>
      <c r="MJ89" s="304">
        <f>IFERROR(IF(AND((MY89+NA89+NB89)=MX89,MG89=0,MI89=0),$ME89,0),0)</f>
        <v>0</v>
      </c>
      <c r="MK89" s="304">
        <f>IFERROR(IF(AND((MY89+NA89+NB89+NC89)=MX89,MG89=0,MI89=0,MJ89=0),$ME89,0),0)</f>
        <v>2.4431400000000002E-2</v>
      </c>
      <c r="ML89" s="304">
        <f>IFERROR(IF(AND((MY89+NA89+NB89+NC89+ND89)=MX89,MG89=0,MI89=0,MJ89=0,MK89=0),$ME89,0),0)</f>
        <v>0</v>
      </c>
      <c r="MM89" s="305"/>
      <c r="MN89" s="304">
        <f>IFERROR(IF(AND((MT89+MV89)=100%,MT89&lt;1),$ME89,0),0)</f>
        <v>0</v>
      </c>
      <c r="MO89" s="304">
        <f>IFERROR(IF(AND((MY89+NG89)=MX89,MG89=0),$ME89,0),0)</f>
        <v>0</v>
      </c>
      <c r="MP89" s="304">
        <f>IFERROR(IF(AND((MY89+NG89+NH89)=MX89,MG89=0,MO89=0),ME89,0),0)</f>
        <v>0</v>
      </c>
      <c r="MQ89" s="304">
        <f>IFERROR(IF(AND((MY89+NG89+NH89+NI89)=MX89,MG89=0,MO89=0,MP89=0),$ME89,0),0)</f>
        <v>0</v>
      </c>
      <c r="MR89" s="304">
        <f>IFERROR(IF(AND((MY89+NG89+NJ89+NH89+NI89)=MX89,MG89=0,MO89=0,MP89=0,MQ89=0),$ME89,0),0)</f>
        <v>0</v>
      </c>
      <c r="MS89" s="230"/>
      <c r="MT89" s="367">
        <f t="shared" ref="MT89" si="1674">IFERROR(MY89/MX89,0)</f>
        <v>0</v>
      </c>
      <c r="MU89" s="367">
        <f t="shared" ref="MU89" si="1675">IFERROR(MZ89/MX89,0)</f>
        <v>1</v>
      </c>
      <c r="MV89" s="367">
        <f t="shared" si="1646"/>
        <v>0</v>
      </c>
      <c r="MX89" s="363">
        <f>COUNTIF('LS | Drawing List'!$H:$H,$B89)</f>
        <v>3</v>
      </c>
      <c r="MY89" s="238">
        <f>COUNTIFS('LS | Drawing List'!$H:$H,$B89,INDEX('LS | Drawing List'!$A:$AT,,MATCH('Design Fee'!MY$8,'LS | Drawing List'!$A$1:$AT$1,0)),1)</f>
        <v>0</v>
      </c>
      <c r="MZ89" s="238">
        <f>COUNTIFS('LS | Drawing List'!$H:$H,$B89,INDEX('LS | Drawing List'!$K:$AT,,MATCH('Design Fee'!MZ$8,'LS | Drawing List'!$K$1:$AT$1,0)),1)</f>
        <v>3</v>
      </c>
      <c r="NA89" s="238">
        <f>COUNTIFS('LS | Drawing List'!$H:$H,$B89,INDEX('LS | Drawing List'!$K:$AT,,MATCH('Design Fee'!NA$8,'LS | Drawing List'!$K$1:$AT$1,0)),1)</f>
        <v>0</v>
      </c>
      <c r="NB89" s="238">
        <f>COUNTIFS('LS | Drawing List'!$H:$H,$B89,INDEX('LS | Drawing List'!$K:$AT,,MATCH('Design Fee'!NB$8,'LS | Drawing List'!$K$1:$AT$1,0)),1)</f>
        <v>0</v>
      </c>
      <c r="NC89" s="238">
        <f>COUNTIFS('LS | Drawing List'!$H:$H,$B89,INDEX('LS | Drawing List'!$K:$AT,,MATCH('Design Fee'!NC$8,'LS | Drawing List'!$K$1:$AT$1,0)),1)</f>
        <v>3</v>
      </c>
      <c r="ND89" s="238">
        <f>COUNTIFS('LS | Drawing List'!$H:$H,$B89,INDEX('LS | Drawing List'!$K:$AT,,MATCH('Design Fee'!ND$8,'LS | Drawing List'!$K$1:$AT$1,0)),1)</f>
        <v>0</v>
      </c>
      <c r="NE89" s="245"/>
      <c r="NF89" s="238">
        <f>COUNTIFS('LS | Drawing List'!$H:$H,$B89,INDEX('LS | Drawing List'!$K:$AT,,MATCH('Design Fee'!NF$8,'LS | Drawing List'!$K$1:$AT$1,0)),1)</f>
        <v>0</v>
      </c>
      <c r="NG89" s="238">
        <f>COUNTIFS('LS | Drawing List'!$H:$H,$B89,INDEX('LS | Drawing List'!$K:$AT,,MATCH('Design Fee'!NG$8,'LS | Drawing List'!$K$1:$AT$1,0)),1)</f>
        <v>0</v>
      </c>
      <c r="NH89" s="238">
        <f>COUNTIFS('LS | Drawing List'!$H:$H,$B89,INDEX('LS | Drawing List'!$K:$AT,,MATCH('Design Fee'!NH$8,'LS | Drawing List'!$K$1:$AT$1,0)),1)</f>
        <v>0</v>
      </c>
      <c r="NI89" s="238">
        <f>COUNTIFS('LS | Drawing List'!$H:$H,$B89,INDEX('LS | Drawing List'!$K:$AT,,MATCH('Design Fee'!NI$8,'LS | Drawing List'!$K$1:$AT$1,0)),1)</f>
        <v>0</v>
      </c>
      <c r="NJ89" s="238">
        <f>COUNTIFS('LS | Drawing List'!$H:$H,$B89,INDEX('LS | Drawing List'!$K:$AT,,MATCH('Design Fee'!NJ$8,'LS | Drawing List'!$K$1:$AT$1,0)),1)</f>
        <v>0</v>
      </c>
      <c r="NK89" s="254"/>
      <c r="NL89" s="303">
        <f>IFERROR(IF(NY89=100%,$ME89,0),0)</f>
        <v>0</v>
      </c>
      <c r="NM89" s="304">
        <f>IFERROR(IF(AND((NY89+NZ89)=100%,NY89&lt;1),$ME89,0),0)</f>
        <v>0</v>
      </c>
      <c r="NN89" s="304">
        <f>IFERROR(IF(AND((OD89+OF89)=OC89,NL89=0),$ME89,0),0)</f>
        <v>0</v>
      </c>
      <c r="NO89" s="304">
        <f>IFERROR(IF(AND((OD89+OF89+OG89)=OC89,NL89=0,NN89=0),$ME89,0),0)</f>
        <v>0</v>
      </c>
      <c r="NP89" s="304">
        <f>IFERROR(IF(AND((OD89+OF89+OG89+OH89)=OC89,NL89=0,NN89=0,NO89=0),$ME89,0),0)</f>
        <v>0</v>
      </c>
      <c r="NQ89" s="304">
        <f>IFERROR(IF(AND((OD89+OF89+OG89+OH89+OI89)=OC89,NL89=0,NN89=0,NO89=0,NP89=0),$ME89,0),0)</f>
        <v>0</v>
      </c>
      <c r="NR89" s="305"/>
      <c r="NS89" s="304">
        <f>IFERROR(IF(AND((NY89+OA89)=100%,NY89&lt;1),$ME89,0),0)</f>
        <v>0</v>
      </c>
      <c r="NT89" s="304">
        <f>IFERROR(IF(AND((OD89+OL89)=OC89,NL89=0),$ME89,0),0)</f>
        <v>0</v>
      </c>
      <c r="NU89" s="304">
        <f t="shared" si="1647"/>
        <v>0</v>
      </c>
      <c r="NV89" s="304">
        <f>IFERROR(IF(AND((OD89+OL89+OM89+ON89)=OC89,NL89=0,NT89=0,NU89=0),$ME89,0),0)</f>
        <v>0</v>
      </c>
      <c r="NW89" s="304">
        <f>IFERROR(IF(AND((OD89+OL89+OO89+OM89+ON89)=OC89,NL89=0,NT89=0,NU89=0,NV89=0),$ME89,0),0)</f>
        <v>0</v>
      </c>
      <c r="NX89" s="230"/>
      <c r="NY89" s="367">
        <f t="shared" ref="NY89" si="1676">IFERROR(OD89/OC89,0)</f>
        <v>0</v>
      </c>
      <c r="NZ89" s="367">
        <f t="shared" ref="NZ89" si="1677">IFERROR(OE89/OC89,0)</f>
        <v>0</v>
      </c>
      <c r="OA89" s="367">
        <f>IFERROR(#REF!/OC89,0)</f>
        <v>0</v>
      </c>
      <c r="OC89" s="363">
        <f>COUNTIF('LS | Drawing List'!$H:$H,$B89)</f>
        <v>3</v>
      </c>
      <c r="OD89" s="238">
        <f>COUNTIFS('LS | Drawing List'!$H:$H,$B89,INDEX('LS | Drawing List'!$A:$AT,,MATCH('Design Fee'!OD$8,'LS | Drawing List'!$A$1:$AT$1,0)),1)</f>
        <v>0</v>
      </c>
      <c r="OE89" s="238">
        <f>COUNTIFS('LS | Drawing List'!$H:$H,$B89,INDEX('LS | Drawing List'!$K:$AT,,MATCH('Design Fee'!OE$8,'LS | Drawing List'!$K$1:$AT$1,0)),1)</f>
        <v>0</v>
      </c>
      <c r="OF89" s="238">
        <f>COUNTIFS('LS | Drawing List'!$H:$H,$B89,INDEX('LS | Drawing List'!$K:$AT,,MATCH('Design Fee'!OF$8,'LS | Drawing List'!$K$1:$AT$1,0)),1)</f>
        <v>0</v>
      </c>
      <c r="OG89" s="238">
        <f>COUNTIFS('LS | Drawing List'!$H:$H,$B89,INDEX('LS | Drawing List'!$K:$AT,,MATCH('Design Fee'!OG$8,'LS | Drawing List'!$K$1:$AT$1,0)),1)</f>
        <v>0</v>
      </c>
      <c r="OH89" s="238">
        <f>COUNTIFS('LS | Drawing List'!$H:$H,$B89,INDEX('LS | Drawing List'!$K:$AT,,MATCH('Design Fee'!OH$8,'LS | Drawing List'!$K$1:$AT$1,0)),1)</f>
        <v>0</v>
      </c>
      <c r="OI89" s="238">
        <f>COUNTIFS('LS | Drawing List'!$H:$H,$B89,INDEX('LS | Drawing List'!$K:$AT,,MATCH('Design Fee'!OI$8,'LS | Drawing List'!$K$1:$AT$1,0)),1)</f>
        <v>0</v>
      </c>
      <c r="OJ89" s="245"/>
      <c r="OK89" s="238">
        <f>COUNTIFS('LS | Drawing List'!$H:$H,$B89,INDEX('LS | Drawing List'!$K:$AT,,MATCH('Design Fee'!OK$8,'LS | Drawing List'!$K$1:$AT$1,0)),1)</f>
        <v>0</v>
      </c>
      <c r="OL89" s="238">
        <f>COUNTIFS('LS | Drawing List'!$H:$H,$B89,INDEX('LS | Drawing List'!$K:$AT,,MATCH('Design Fee'!OL$8,'LS | Drawing List'!$K$1:$AT$1,0)),1)</f>
        <v>0</v>
      </c>
      <c r="OM89" s="238">
        <f>COUNTIFS('LS | Drawing List'!$H:$H,$B89,INDEX('LS | Drawing List'!$K:$AT,,MATCH('Design Fee'!OM$8,'LS | Drawing List'!$K$1:$AT$1,0)),1)</f>
        <v>0</v>
      </c>
      <c r="ON89" s="238">
        <f>COUNTIFS('LS | Drawing List'!$H:$H,$B89,INDEX('LS | Drawing List'!$K:$AT,,MATCH('Design Fee'!ON$8,'LS | Drawing List'!$K$1:$AT$1,0)),1)</f>
        <v>0</v>
      </c>
      <c r="OO89" s="238">
        <f>COUNTIFS('LS | Drawing List'!$H:$H,$B89,INDEX('LS | Drawing List'!$K:$AT,,MATCH('Design Fee'!OO$8,'LS | Drawing List'!$K$1:$AT$1,0)),1)</f>
        <v>0</v>
      </c>
      <c r="OQ89" s="303">
        <f>IFERROR(IF(PD89=100%,$ME89,0),0)</f>
        <v>0</v>
      </c>
      <c r="OR89" s="304">
        <f>IFERROR(IF(AND((PD89+PE89)=100%,PD89&lt;1),$ME89,0),0)</f>
        <v>0</v>
      </c>
      <c r="OS89" s="304">
        <f>IFERROR(IF(AND((PI89+PK89)=PH89,OQ89=0),$ME89,0),0)</f>
        <v>0</v>
      </c>
      <c r="OT89" s="304">
        <f>IFERROR(IF(AND((PI89+PK89+PL89)=PH89,OQ89=0,OS89=0),$ME89,0),0)</f>
        <v>0</v>
      </c>
      <c r="OU89" s="304">
        <f>IFERROR(IF(AND((PI89+PK89+PL89+PM89)=PH89,OQ89=0,OS89=0,OT89=0),$ME89,0),0)</f>
        <v>0</v>
      </c>
      <c r="OV89" s="304">
        <f>IFERROR(IF(AND((PI89+PK89+PL89+PM89+PN89)=PH89,OQ89=0,OS89=0,OT89=0,OU89=0),$ME89,0),0)</f>
        <v>0</v>
      </c>
      <c r="OW89" s="305"/>
      <c r="OX89" s="304">
        <f>IFERROR(IF(AND((PD89+PF89)=100%,PD89&lt;1),$ME89,0),0)</f>
        <v>0</v>
      </c>
      <c r="OY89" s="304">
        <f>IFERROR(IF(AND((PI89+PQ89)=PH89,OQ89=0),$ME89,0),0)</f>
        <v>0</v>
      </c>
      <c r="OZ89" s="304">
        <f t="shared" si="1650"/>
        <v>0</v>
      </c>
      <c r="PA89" s="304">
        <f>IFERROR(IF(AND((PI89+PQ89+PR89+PS89)=PH89,OQ89=0,OY89=0,OZ89=0),$ME89,0),0)</f>
        <v>0</v>
      </c>
      <c r="PB89" s="304">
        <f>IFERROR(IF(AND((PI89+PQ89+PT89+PR89+PS89)=PH89,OQ89=0,OY89=0,OZ89=0,PA89=0),$ME89,0),0)</f>
        <v>0</v>
      </c>
      <c r="PC89" s="230"/>
      <c r="PD89" s="367">
        <f t="shared" ref="PD89" si="1678">IFERROR(PI89/PH89,0)</f>
        <v>0</v>
      </c>
      <c r="PE89" s="367">
        <f t="shared" ref="PE89" si="1679">IFERROR(PJ89/PH89,0)</f>
        <v>0</v>
      </c>
      <c r="PF89" s="367">
        <f>IFERROR(#REF!/PH89,0)</f>
        <v>0</v>
      </c>
      <c r="PH89" s="363">
        <f>COUNTIF('LS | Drawing List'!$H:$H,$B89)</f>
        <v>3</v>
      </c>
      <c r="PI89" s="238">
        <f>COUNTIFS('LS | Drawing List'!$H:$H,$B89,INDEX('LS | Drawing List'!$A:$AT,,MATCH('Design Fee'!PI$8,'LS | Drawing List'!$A$1:$AT$1,0)),1)</f>
        <v>0</v>
      </c>
      <c r="PJ89" s="238">
        <f>COUNTIFS('LS | Drawing List'!$H:$H,$B89,INDEX('LS | Drawing List'!$K:$AT,,MATCH('Design Fee'!PJ$8,'LS | Drawing List'!$K$1:$AT$1,0)),1)</f>
        <v>0</v>
      </c>
      <c r="PK89" s="238">
        <f>COUNTIFS('LS | Drawing List'!$H:$H,$B89,INDEX('LS | Drawing List'!$K:$AT,,MATCH('Design Fee'!PK$8,'LS | Drawing List'!$K$1:$AT$1,0)),1)</f>
        <v>0</v>
      </c>
      <c r="PL89" s="238">
        <f>COUNTIFS('LS | Drawing List'!$H:$H,$B89,INDEX('LS | Drawing List'!$K:$AT,,MATCH('Design Fee'!PL$8,'LS | Drawing List'!$K$1:$AT$1,0)),1)</f>
        <v>0</v>
      </c>
      <c r="PM89" s="238">
        <f>COUNTIFS('LS | Drawing List'!$H:$H,$B89,INDEX('LS | Drawing List'!$K:$AT,,MATCH('Design Fee'!PM$8,'LS | Drawing List'!$K$1:$AT$1,0)),1)</f>
        <v>0</v>
      </c>
      <c r="PN89" s="238">
        <f>COUNTIFS('LS | Drawing List'!$H:$H,$B89,INDEX('LS | Drawing List'!$K:$AT,,MATCH('Design Fee'!PN$8,'LS | Drawing List'!$K$1:$AT$1,0)),1)</f>
        <v>0</v>
      </c>
      <c r="PO89" s="245"/>
      <c r="PP89" s="238">
        <f>COUNTIFS('LS | Drawing List'!$H:$H,$B89,INDEX('LS | Drawing List'!$K:$AT,,MATCH('Design Fee'!PP$8,'LS | Drawing List'!$K$1:$AT$1,0)),1)</f>
        <v>0</v>
      </c>
      <c r="PQ89" s="238">
        <f>COUNTIFS('LS | Drawing List'!$H:$H,$B89,INDEX('LS | Drawing List'!$K:$AT,,MATCH('Design Fee'!PQ$8,'LS | Drawing List'!$K$1:$AT$1,0)),1)</f>
        <v>0</v>
      </c>
      <c r="PR89" s="238">
        <f>COUNTIFS('LS | Drawing List'!$H:$H,$B89,INDEX('LS | Drawing List'!$K:$AT,,MATCH('Design Fee'!PR$8,'LS | Drawing List'!$K$1:$AT$1,0)),1)</f>
        <v>0</v>
      </c>
      <c r="PS89" s="238">
        <f>COUNTIFS('LS | Drawing List'!$H:$H,$B89,INDEX('LS | Drawing List'!$K:$AT,,MATCH('Design Fee'!PS$8,'LS | Drawing List'!$K$1:$AT$1,0)),1)</f>
        <v>0</v>
      </c>
      <c r="PT89" s="238">
        <f>COUNTIFS('LS | Drawing List'!$H:$H,$B89,INDEX('LS | Drawing List'!$K:$AT,,MATCH('Design Fee'!PT$8,'LS | Drawing List'!$K$1:$AT$1,0)),1)</f>
        <v>0</v>
      </c>
      <c r="PV89" s="279"/>
    </row>
    <row r="90" spans="2:438" ht="3" customHeight="1" outlineLevel="1">
      <c r="B90" s="288"/>
      <c r="H90" s="303"/>
      <c r="I90" s="303"/>
      <c r="J90" s="303"/>
      <c r="K90" s="303"/>
      <c r="L90" s="303"/>
      <c r="M90" s="303"/>
      <c r="N90" s="309"/>
      <c r="O90" s="303"/>
      <c r="P90" s="303"/>
      <c r="Q90" s="303"/>
      <c r="R90" s="303"/>
      <c r="S90" s="303"/>
      <c r="T90" s="216"/>
      <c r="U90" s="303"/>
      <c r="V90" s="303"/>
      <c r="W90" s="303"/>
      <c r="X90" s="303"/>
      <c r="Y90" s="303"/>
      <c r="Z90" s="303"/>
      <c r="AA90" s="309"/>
      <c r="AB90" s="303"/>
      <c r="AC90" s="303"/>
      <c r="AD90" s="303"/>
      <c r="AE90" s="303"/>
      <c r="AF90" s="303"/>
      <c r="AH90" s="303"/>
      <c r="AI90" s="303"/>
      <c r="AJ90" s="303"/>
      <c r="AK90" s="303"/>
      <c r="AL90" s="303"/>
      <c r="AM90" s="303"/>
      <c r="AN90" s="309"/>
      <c r="AO90" s="303"/>
      <c r="AP90" s="303"/>
      <c r="AQ90" s="303"/>
      <c r="AR90" s="303"/>
      <c r="AS90" s="303"/>
      <c r="AT90" s="230"/>
      <c r="AU90" s="279"/>
      <c r="AV90" s="269"/>
      <c r="AW90" s="302"/>
      <c r="AX90" s="302"/>
      <c r="AY90" s="303"/>
      <c r="AZ90" s="303"/>
      <c r="BA90" s="303"/>
      <c r="BB90" s="303"/>
      <c r="BC90" s="303"/>
      <c r="BD90" s="303"/>
      <c r="BE90" s="309"/>
      <c r="BF90" s="304"/>
      <c r="BG90" s="304"/>
      <c r="BH90" s="304"/>
      <c r="BI90" s="304"/>
      <c r="BJ90" s="304"/>
      <c r="BK90" s="216"/>
      <c r="BX90" s="327"/>
      <c r="BY90" s="327"/>
      <c r="BZ90" s="327"/>
      <c r="CA90" s="327"/>
      <c r="CB90" s="327"/>
      <c r="CC90" s="327"/>
      <c r="CD90" s="310"/>
      <c r="CE90" s="310"/>
      <c r="CF90" s="310"/>
      <c r="CG90" s="310"/>
      <c r="CH90" s="310"/>
      <c r="CI90" s="310"/>
      <c r="CJ90" s="310"/>
      <c r="CK90" s="278"/>
      <c r="CL90" s="278"/>
      <c r="CM90" s="278"/>
      <c r="CN90" s="278"/>
      <c r="CO90" s="278"/>
      <c r="CP90" s="230"/>
      <c r="DC90" s="327"/>
      <c r="DD90" s="327"/>
      <c r="DE90" s="327"/>
      <c r="DF90" s="327"/>
      <c r="DG90" s="327"/>
      <c r="DI90" s="310"/>
      <c r="DJ90" s="310"/>
      <c r="DK90" s="310"/>
      <c r="DL90" s="310"/>
      <c r="DM90" s="310"/>
      <c r="DN90" s="310"/>
      <c r="DO90" s="310"/>
      <c r="DP90" s="278"/>
      <c r="DQ90" s="278"/>
      <c r="DR90" s="278"/>
      <c r="DS90" s="278"/>
      <c r="DT90" s="278"/>
      <c r="DU90" s="230"/>
      <c r="EH90" s="327"/>
      <c r="EI90" s="327"/>
      <c r="EJ90" s="327"/>
      <c r="EK90" s="327"/>
      <c r="EL90" s="327"/>
      <c r="EO90" s="286"/>
      <c r="EP90" s="269"/>
      <c r="EQ90" s="302"/>
      <c r="ER90" s="302"/>
      <c r="ES90" s="303"/>
      <c r="ET90" s="303"/>
      <c r="EU90" s="303"/>
      <c r="EV90" s="303"/>
      <c r="EW90" s="303"/>
      <c r="EX90" s="303"/>
      <c r="EY90" s="309"/>
      <c r="EZ90" s="304"/>
      <c r="FA90" s="304"/>
      <c r="FB90" s="304"/>
      <c r="FC90" s="304"/>
      <c r="FD90" s="304"/>
      <c r="FE90" s="216"/>
      <c r="FR90" s="327"/>
      <c r="FS90" s="327"/>
      <c r="FT90" s="327"/>
      <c r="FU90" s="327"/>
      <c r="FV90" s="327"/>
      <c r="FW90" s="327"/>
      <c r="FX90" s="310"/>
      <c r="FY90" s="310"/>
      <c r="FZ90" s="310"/>
      <c r="GA90" s="310"/>
      <c r="GB90" s="310"/>
      <c r="GC90" s="310"/>
      <c r="GD90" s="310"/>
      <c r="GE90" s="278"/>
      <c r="GF90" s="278"/>
      <c r="GG90" s="278"/>
      <c r="GH90" s="278"/>
      <c r="GI90" s="278"/>
      <c r="GJ90" s="230"/>
      <c r="GW90" s="327"/>
      <c r="GX90" s="327"/>
      <c r="GY90" s="327"/>
      <c r="GZ90" s="327"/>
      <c r="HA90" s="327"/>
      <c r="HC90" s="310"/>
      <c r="HD90" s="310"/>
      <c r="HE90" s="310"/>
      <c r="HF90" s="310"/>
      <c r="HG90" s="310"/>
      <c r="HH90" s="310"/>
      <c r="HI90" s="310"/>
      <c r="HJ90" s="278"/>
      <c r="HK90" s="278"/>
      <c r="HL90" s="278"/>
      <c r="HM90" s="278"/>
      <c r="HN90" s="278"/>
      <c r="HO90" s="230"/>
      <c r="IB90" s="327"/>
      <c r="IC90" s="327"/>
      <c r="ID90" s="327"/>
      <c r="IE90" s="327"/>
      <c r="IF90" s="327"/>
      <c r="II90" s="286"/>
      <c r="IJ90" s="269"/>
      <c r="IK90" s="302"/>
      <c r="IL90" s="302"/>
      <c r="IM90" s="303"/>
      <c r="IN90" s="303"/>
      <c r="IO90" s="303"/>
      <c r="IP90" s="303"/>
      <c r="IQ90" s="303"/>
      <c r="IR90" s="303"/>
      <c r="IS90" s="309"/>
      <c r="IT90" s="304"/>
      <c r="IU90" s="304"/>
      <c r="IV90" s="304"/>
      <c r="IW90" s="304"/>
      <c r="IX90" s="304"/>
      <c r="IY90" s="230"/>
      <c r="JL90" s="327"/>
      <c r="JM90" s="327"/>
      <c r="JN90" s="327"/>
      <c r="JO90" s="327"/>
      <c r="JP90" s="327"/>
      <c r="JQ90" s="327"/>
      <c r="JR90" s="303"/>
      <c r="JS90" s="303"/>
      <c r="JT90" s="303"/>
      <c r="JU90" s="303"/>
      <c r="JV90" s="303"/>
      <c r="JW90" s="303"/>
      <c r="JX90" s="309"/>
      <c r="JY90" s="304"/>
      <c r="JZ90" s="304"/>
      <c r="KA90" s="304"/>
      <c r="KB90" s="304"/>
      <c r="KC90" s="304"/>
      <c r="KD90" s="230"/>
      <c r="KQ90" s="327"/>
      <c r="KR90" s="327"/>
      <c r="KS90" s="327"/>
      <c r="KT90" s="327"/>
      <c r="KU90" s="327"/>
      <c r="KW90" s="303"/>
      <c r="KX90" s="303"/>
      <c r="KY90" s="303"/>
      <c r="KZ90" s="303"/>
      <c r="LA90" s="303"/>
      <c r="LB90" s="303"/>
      <c r="LC90" s="309"/>
      <c r="LD90" s="304"/>
      <c r="LE90" s="304"/>
      <c r="LF90" s="304"/>
      <c r="LG90" s="304"/>
      <c r="LH90" s="304"/>
      <c r="LI90" s="230"/>
      <c r="LV90" s="327"/>
      <c r="LW90" s="327"/>
      <c r="LX90" s="327"/>
      <c r="LY90" s="327"/>
      <c r="LZ90" s="327"/>
      <c r="MC90" s="286"/>
      <c r="MD90" s="269"/>
      <c r="ME90" s="302"/>
      <c r="MF90" s="302"/>
      <c r="MG90" s="303"/>
      <c r="MH90" s="303"/>
      <c r="MI90" s="303"/>
      <c r="MJ90" s="303"/>
      <c r="MK90" s="303"/>
      <c r="ML90" s="303"/>
      <c r="MM90" s="309"/>
      <c r="MN90" s="304"/>
      <c r="MO90" s="304"/>
      <c r="MP90" s="304"/>
      <c r="MQ90" s="304"/>
      <c r="MR90" s="304"/>
      <c r="MS90" s="230"/>
      <c r="NF90" s="327"/>
      <c r="NG90" s="327"/>
      <c r="NH90" s="327"/>
      <c r="NI90" s="327"/>
      <c r="NJ90" s="327"/>
      <c r="NK90" s="327"/>
      <c r="NL90" s="303"/>
      <c r="NM90" s="303"/>
      <c r="NN90" s="303"/>
      <c r="NO90" s="303"/>
      <c r="NP90" s="303"/>
      <c r="NQ90" s="303"/>
      <c r="NR90" s="309"/>
      <c r="NS90" s="304"/>
      <c r="NT90" s="304"/>
      <c r="NU90" s="304"/>
      <c r="NV90" s="304"/>
      <c r="NW90" s="304"/>
      <c r="NX90" s="230"/>
      <c r="OK90" s="327"/>
      <c r="OL90" s="327"/>
      <c r="OM90" s="327"/>
      <c r="ON90" s="327"/>
      <c r="OO90" s="327"/>
      <c r="OQ90" s="303"/>
      <c r="OR90" s="303"/>
      <c r="OS90" s="303"/>
      <c r="OT90" s="303"/>
      <c r="OU90" s="303"/>
      <c r="OV90" s="303"/>
      <c r="OW90" s="309"/>
      <c r="OX90" s="304"/>
      <c r="OY90" s="304"/>
      <c r="OZ90" s="304"/>
      <c r="PA90" s="304"/>
      <c r="PB90" s="304"/>
      <c r="PC90" s="230"/>
      <c r="PP90" s="327"/>
      <c r="PQ90" s="327"/>
      <c r="PR90" s="327"/>
      <c r="PS90" s="327"/>
      <c r="PT90" s="327"/>
      <c r="PV90" s="286"/>
    </row>
    <row r="91" spans="2:438" ht="15.75" outlineLevel="1">
      <c r="B91" s="255" t="s">
        <v>111</v>
      </c>
      <c r="C91" s="256" t="s">
        <v>112</v>
      </c>
      <c r="D91" s="381"/>
      <c r="E91" s="400">
        <f t="shared" ref="E91:F96" si="1680">AW91+EQ91+IK91+ME91</f>
        <v>0.16619595500000003</v>
      </c>
      <c r="F91" s="400">
        <f t="shared" si="1680"/>
        <v>0</v>
      </c>
      <c r="G91" s="400">
        <f t="shared" ref="G91" si="1681">E91-F91</f>
        <v>0.16619595500000003</v>
      </c>
      <c r="H91" s="400">
        <f>AY91+ES91+IM91+MG91</f>
        <v>0</v>
      </c>
      <c r="I91" s="400">
        <f t="shared" ref="I91" si="1682">AZ91+ET91+IN91+MH91</f>
        <v>0.16619595500000003</v>
      </c>
      <c r="J91" s="400">
        <f t="shared" ref="J91" si="1683">BA91+EU91+IO91+MI91</f>
        <v>0</v>
      </c>
      <c r="K91" s="400">
        <f t="shared" ref="K91" si="1684">BB91+EV91+IP91+MJ91</f>
        <v>9.0839430000000027E-2</v>
      </c>
      <c r="L91" s="400">
        <f t="shared" ref="L91" si="1685">BC91+EW91+IQ91+MK91</f>
        <v>7.4967525000000007E-2</v>
      </c>
      <c r="M91" s="400">
        <f t="shared" ref="M91" si="1686">BD91+EX91+IR91+ML91</f>
        <v>3.8900000000000002E-4</v>
      </c>
      <c r="N91" s="401"/>
      <c r="O91" s="402">
        <f t="shared" ref="O91" si="1687">BF91+EZ91+IT91+MN91</f>
        <v>0</v>
      </c>
      <c r="P91" s="402">
        <f t="shared" ref="P91" si="1688">BG91+FA91+IU91+MO91</f>
        <v>0</v>
      </c>
      <c r="Q91" s="402">
        <f t="shared" ref="Q91" si="1689">BH91+FB91+IV91+MP91</f>
        <v>0</v>
      </c>
      <c r="R91" s="402">
        <f t="shared" ref="R91" si="1690">BI91+FC91+IW91+MQ91</f>
        <v>0</v>
      </c>
      <c r="S91" s="402">
        <f t="shared" ref="S91" si="1691">BJ91+FD91+IX91+MR91</f>
        <v>0</v>
      </c>
      <c r="T91" s="399"/>
      <c r="U91" s="403">
        <f>CD91+FX91+JR91+NL91</f>
        <v>0</v>
      </c>
      <c r="V91" s="402">
        <f t="shared" ref="V91" si="1692">CE91+FY91+JS91+NM91</f>
        <v>0</v>
      </c>
      <c r="W91" s="402">
        <f t="shared" ref="W91" si="1693">CF91+FZ91+JT91+NN91</f>
        <v>0</v>
      </c>
      <c r="X91" s="402">
        <f t="shared" ref="X91" si="1694">CG91+GA91+JU91+NO91</f>
        <v>0</v>
      </c>
      <c r="Y91" s="402">
        <f t="shared" ref="Y91" si="1695">CH91+GB91+JV91+NP91</f>
        <v>0</v>
      </c>
      <c r="Z91" s="402">
        <f t="shared" ref="Z91" si="1696">CI91+GC91+JW91+NQ91</f>
        <v>0</v>
      </c>
      <c r="AA91" s="404"/>
      <c r="AB91" s="403">
        <f>CK91+GE91+JY91+NS91</f>
        <v>0</v>
      </c>
      <c r="AC91" s="403">
        <f t="shared" ref="AC91" si="1697">CL91+GF91+JZ91+NT91</f>
        <v>0</v>
      </c>
      <c r="AD91" s="403">
        <f t="shared" ref="AD91" si="1698">CM91+GG91+KA91+NU91</f>
        <v>0</v>
      </c>
      <c r="AE91" s="403">
        <f t="shared" ref="AE91" si="1699">CN91+GH91+KB91+NV91</f>
        <v>0</v>
      </c>
      <c r="AF91" s="403">
        <f t="shared" ref="AF91" si="1700">CO91+GI91+KC91+NW91</f>
        <v>0</v>
      </c>
      <c r="AG91" s="405"/>
      <c r="AH91" s="403">
        <f>DI91+HC91+KW91+OQ91</f>
        <v>0</v>
      </c>
      <c r="AI91" s="402">
        <f t="shared" ref="AI91" si="1701">DJ91+HD91+KX91+OR91</f>
        <v>0</v>
      </c>
      <c r="AJ91" s="402">
        <f t="shared" ref="AJ91" si="1702">DK91+HE91+KY91+OS91</f>
        <v>0</v>
      </c>
      <c r="AK91" s="402">
        <f t="shared" ref="AK91" si="1703">DL91+HF91+KZ91+OT91</f>
        <v>0</v>
      </c>
      <c r="AL91" s="402">
        <f t="shared" ref="AL91" si="1704">DM91+HG91+LA91+OU91</f>
        <v>0</v>
      </c>
      <c r="AM91" s="402">
        <f t="shared" ref="AM91" si="1705">DN91+HH91+LB91+OV91</f>
        <v>0</v>
      </c>
      <c r="AN91" s="404"/>
      <c r="AO91" s="403">
        <f t="shared" ref="AO91" si="1706">DP91+HJ91+LD91+OX91</f>
        <v>0</v>
      </c>
      <c r="AP91" s="403">
        <f t="shared" ref="AP91" si="1707">DQ91+HK91+LE91+OY91</f>
        <v>0</v>
      </c>
      <c r="AQ91" s="403">
        <f t="shared" ref="AQ91" si="1708">DR91+HL91+LF91+OZ91</f>
        <v>0</v>
      </c>
      <c r="AR91" s="403">
        <f t="shared" ref="AR91" si="1709">DS91+HM91+LG91+PA91</f>
        <v>0</v>
      </c>
      <c r="AS91" s="403">
        <f t="shared" ref="AS91" si="1710">DT91+HN91+LH91+PB91</f>
        <v>0</v>
      </c>
      <c r="AT91" s="230"/>
      <c r="AU91" s="257">
        <f>SUM(AU92:AU96)</f>
        <v>0.5</v>
      </c>
      <c r="AV91" s="257"/>
      <c r="AW91" s="300">
        <f>AU91*($AU$4*'BOQ COST'!$E$19)</f>
        <v>5.4000000000000006E-2</v>
      </c>
      <c r="AX91" s="300">
        <f t="shared" ref="AX91:AX96" si="1711">AY91+BF91+CK91+DP91</f>
        <v>0</v>
      </c>
      <c r="AY91" s="361">
        <f>SUM(AY92:AY96)</f>
        <v>0</v>
      </c>
      <c r="AZ91" s="361">
        <f>SUM(AZ92:AZ96)</f>
        <v>5.4000000000000013E-2</v>
      </c>
      <c r="BA91" s="361">
        <f t="shared" ref="BA91:BV91" si="1712">SUM(BA92:BA96)</f>
        <v>0</v>
      </c>
      <c r="BB91" s="361">
        <f t="shared" si="1712"/>
        <v>3.2400000000000005E-2</v>
      </c>
      <c r="BC91" s="361">
        <f t="shared" si="1712"/>
        <v>2.1600000000000005E-2</v>
      </c>
      <c r="BD91" s="361">
        <f t="shared" si="1712"/>
        <v>0</v>
      </c>
      <c r="BE91" s="301"/>
      <c r="BF91" s="362">
        <f>SUM(BF92:BF106)</f>
        <v>0</v>
      </c>
      <c r="BG91" s="362">
        <f>SUM(BG92:BG106)</f>
        <v>0</v>
      </c>
      <c r="BH91" s="362">
        <f>SUM(BH92:BH106)</f>
        <v>0</v>
      </c>
      <c r="BI91" s="362">
        <f>SUM(BI92:BI106)</f>
        <v>0</v>
      </c>
      <c r="BJ91" s="362">
        <f>SUM(BJ92:BJ106)</f>
        <v>0</v>
      </c>
      <c r="BK91" s="216"/>
      <c r="BL91" s="422"/>
      <c r="BM91" s="422"/>
      <c r="BN91" s="422"/>
      <c r="BO91" s="359">
        <f t="shared" si="1712"/>
        <v>0</v>
      </c>
      <c r="BP91" s="435">
        <f t="shared" si="1712"/>
        <v>179</v>
      </c>
      <c r="BQ91" s="435">
        <f t="shared" si="1712"/>
        <v>0</v>
      </c>
      <c r="BR91" s="435">
        <f t="shared" si="1712"/>
        <v>179</v>
      </c>
      <c r="BS91" s="435">
        <f t="shared" si="1712"/>
        <v>27</v>
      </c>
      <c r="BT91" s="435">
        <f t="shared" si="1712"/>
        <v>63</v>
      </c>
      <c r="BU91" s="435">
        <f t="shared" si="1712"/>
        <v>89</v>
      </c>
      <c r="BV91" s="435">
        <f t="shared" si="1712"/>
        <v>0</v>
      </c>
      <c r="BW91" s="263"/>
      <c r="BX91" s="438">
        <f>SUM(BX92:BX107)</f>
        <v>0</v>
      </c>
      <c r="BY91" s="438">
        <f>SUM(BY92:BY96)</f>
        <v>0</v>
      </c>
      <c r="BZ91" s="438">
        <f t="shared" ref="BZ91:CB91" si="1713">SUM(BZ92:BZ96)</f>
        <v>0</v>
      </c>
      <c r="CA91" s="438">
        <f t="shared" si="1713"/>
        <v>0</v>
      </c>
      <c r="CB91" s="438">
        <f t="shared" si="1713"/>
        <v>0</v>
      </c>
      <c r="CC91" s="265"/>
      <c r="CD91" s="359"/>
      <c r="CE91" s="359">
        <f>SUM(CE92:CE96)</f>
        <v>0</v>
      </c>
      <c r="CF91" s="359">
        <f t="shared" ref="CF91:CI91" si="1714">SUM(CF92:CF96)</f>
        <v>0</v>
      </c>
      <c r="CG91" s="359">
        <f t="shared" si="1714"/>
        <v>0</v>
      </c>
      <c r="CH91" s="359">
        <f t="shared" si="1714"/>
        <v>0</v>
      </c>
      <c r="CI91" s="359">
        <f t="shared" si="1714"/>
        <v>0</v>
      </c>
      <c r="CJ91" s="263"/>
      <c r="CK91" s="364">
        <f>SUM(CK92:CK106)</f>
        <v>0</v>
      </c>
      <c r="CL91" s="364">
        <f>SUM(CL92:CL106)</f>
        <v>0</v>
      </c>
      <c r="CM91" s="364">
        <f>SUM(CM92:CM106)</f>
        <v>0</v>
      </c>
      <c r="CN91" s="364">
        <f>SUM(CN92:CN106)</f>
        <v>0</v>
      </c>
      <c r="CO91" s="364">
        <f>SUM(CO92:CO106)</f>
        <v>0</v>
      </c>
      <c r="CP91" s="230"/>
      <c r="CQ91" s="422"/>
      <c r="CR91" s="422"/>
      <c r="CS91" s="422"/>
      <c r="CT91" s="359">
        <f t="shared" ref="CT91:DA91" si="1715">SUM(CT92:CT96)</f>
        <v>0</v>
      </c>
      <c r="CU91" s="435">
        <f t="shared" si="1715"/>
        <v>179</v>
      </c>
      <c r="CV91" s="435">
        <f t="shared" si="1715"/>
        <v>0</v>
      </c>
      <c r="CW91" s="435">
        <f t="shared" si="1715"/>
        <v>0</v>
      </c>
      <c r="CX91" s="435">
        <f t="shared" si="1715"/>
        <v>0</v>
      </c>
      <c r="CY91" s="435">
        <f t="shared" si="1715"/>
        <v>0</v>
      </c>
      <c r="CZ91" s="435">
        <f t="shared" si="1715"/>
        <v>0</v>
      </c>
      <c r="DA91" s="435">
        <f t="shared" si="1715"/>
        <v>0</v>
      </c>
      <c r="DB91" s="263"/>
      <c r="DC91" s="438">
        <f>SUM(DC92:DC107)</f>
        <v>0</v>
      </c>
      <c r="DD91" s="438">
        <f>SUM(DD92:DD96)</f>
        <v>0</v>
      </c>
      <c r="DE91" s="438">
        <f t="shared" ref="DE91:DG91" si="1716">SUM(DE92:DE96)</f>
        <v>0</v>
      </c>
      <c r="DF91" s="438">
        <f t="shared" si="1716"/>
        <v>0</v>
      </c>
      <c r="DG91" s="438">
        <f t="shared" si="1716"/>
        <v>0</v>
      </c>
      <c r="DH91" s="266"/>
      <c r="DI91" s="359"/>
      <c r="DJ91" s="359">
        <f>SUM(DJ92:DJ96)</f>
        <v>0</v>
      </c>
      <c r="DK91" s="359">
        <f t="shared" ref="DK91:DN91" si="1717">SUM(DK92:DK96)</f>
        <v>0</v>
      </c>
      <c r="DL91" s="359">
        <f t="shared" si="1717"/>
        <v>0</v>
      </c>
      <c r="DM91" s="359">
        <f t="shared" si="1717"/>
        <v>0</v>
      </c>
      <c r="DN91" s="359">
        <f t="shared" si="1717"/>
        <v>0</v>
      </c>
      <c r="DO91" s="263"/>
      <c r="DP91" s="364">
        <f>SUM(DP92:DP106)</f>
        <v>0</v>
      </c>
      <c r="DQ91" s="364">
        <f>SUM(DQ92:DQ106)</f>
        <v>0</v>
      </c>
      <c r="DR91" s="364">
        <f>SUM(DR92:DR106)</f>
        <v>0</v>
      </c>
      <c r="DS91" s="364">
        <f>SUM(DS92:DS106)</f>
        <v>0</v>
      </c>
      <c r="DT91" s="364">
        <f>SUM(DT92:DT106)</f>
        <v>0</v>
      </c>
      <c r="DU91" s="230"/>
      <c r="DV91" s="422"/>
      <c r="DW91" s="422"/>
      <c r="DX91" s="422"/>
      <c r="DY91" s="359">
        <f t="shared" ref="DY91:EF91" si="1718">SUM(DY92:DY96)</f>
        <v>0</v>
      </c>
      <c r="DZ91" s="435">
        <f t="shared" si="1718"/>
        <v>179</v>
      </c>
      <c r="EA91" s="435">
        <f t="shared" si="1718"/>
        <v>0</v>
      </c>
      <c r="EB91" s="435">
        <f t="shared" si="1718"/>
        <v>0</v>
      </c>
      <c r="EC91" s="435">
        <f t="shared" si="1718"/>
        <v>0</v>
      </c>
      <c r="ED91" s="435">
        <f t="shared" si="1718"/>
        <v>0</v>
      </c>
      <c r="EE91" s="435">
        <f t="shared" si="1718"/>
        <v>0</v>
      </c>
      <c r="EF91" s="435">
        <f t="shared" si="1718"/>
        <v>0</v>
      </c>
      <c r="EG91" s="263"/>
      <c r="EH91" s="438">
        <f>SUM(EH92:EH107)</f>
        <v>0</v>
      </c>
      <c r="EI91" s="438">
        <f>SUM(EI92:EI96)</f>
        <v>0</v>
      </c>
      <c r="EJ91" s="438">
        <f t="shared" ref="EJ91:EL91" si="1719">SUM(EJ92:EJ96)</f>
        <v>0</v>
      </c>
      <c r="EK91" s="438">
        <f t="shared" si="1719"/>
        <v>0</v>
      </c>
      <c r="EL91" s="438">
        <f t="shared" si="1719"/>
        <v>0</v>
      </c>
      <c r="EM91" s="266"/>
      <c r="EN91" s="266"/>
      <c r="EO91" s="360">
        <f>SUM(EO92:EO96)</f>
        <v>0</v>
      </c>
      <c r="EP91" s="257"/>
      <c r="EQ91" s="300">
        <f>EO91*($AU$4*'BOQ COST'!$E$19)</f>
        <v>0</v>
      </c>
      <c r="ER91" s="300">
        <f t="shared" ref="ER91:ER96" si="1720">ES91+EZ91+GE91+HJ91</f>
        <v>0</v>
      </c>
      <c r="ES91" s="361">
        <f>SUM(ES92:ES96)</f>
        <v>0</v>
      </c>
      <c r="ET91" s="361">
        <f>SUM(ET92:ET96)</f>
        <v>0</v>
      </c>
      <c r="EU91" s="361">
        <f t="shared" ref="EU91:EX91" si="1721">SUM(EU92:EU96)</f>
        <v>0</v>
      </c>
      <c r="EV91" s="361">
        <f t="shared" si="1721"/>
        <v>0</v>
      </c>
      <c r="EW91" s="361">
        <f t="shared" si="1721"/>
        <v>0</v>
      </c>
      <c r="EX91" s="361">
        <f t="shared" si="1721"/>
        <v>0</v>
      </c>
      <c r="EY91" s="301"/>
      <c r="EZ91" s="362">
        <f>SUM(EZ92:EZ106)</f>
        <v>0</v>
      </c>
      <c r="FA91" s="362">
        <f>SUM(FA92:FA106)</f>
        <v>0</v>
      </c>
      <c r="FB91" s="362">
        <f>SUM(FB92:FB106)</f>
        <v>0</v>
      </c>
      <c r="FC91" s="362">
        <f>SUM(FC92:FC106)</f>
        <v>0</v>
      </c>
      <c r="FD91" s="362">
        <f>SUM(FD92:FD106)</f>
        <v>0</v>
      </c>
      <c r="FE91" s="216"/>
      <c r="FF91" s="422"/>
      <c r="FG91" s="422"/>
      <c r="FH91" s="422"/>
      <c r="FI91" s="422">
        <f t="shared" ref="FI91:FP91" si="1722">SUM(FI92:FI96)</f>
        <v>0</v>
      </c>
      <c r="FJ91" s="359">
        <f t="shared" si="1722"/>
        <v>0</v>
      </c>
      <c r="FK91" s="359">
        <f t="shared" si="1722"/>
        <v>0</v>
      </c>
      <c r="FL91" s="359">
        <f t="shared" si="1722"/>
        <v>0</v>
      </c>
      <c r="FM91" s="359">
        <f t="shared" si="1722"/>
        <v>0</v>
      </c>
      <c r="FN91" s="359">
        <f t="shared" si="1722"/>
        <v>0</v>
      </c>
      <c r="FO91" s="359">
        <f t="shared" si="1722"/>
        <v>0</v>
      </c>
      <c r="FP91" s="359">
        <f t="shared" si="1722"/>
        <v>0</v>
      </c>
      <c r="FQ91" s="263"/>
      <c r="FR91" s="364">
        <f>SUM(FR92:FR107)</f>
        <v>0</v>
      </c>
      <c r="FS91" s="364">
        <f>SUM(FS92:FS96)</f>
        <v>0</v>
      </c>
      <c r="FT91" s="364">
        <f t="shared" ref="FT91:FV91" si="1723">SUM(FT92:FT96)</f>
        <v>0</v>
      </c>
      <c r="FU91" s="364">
        <f t="shared" si="1723"/>
        <v>0</v>
      </c>
      <c r="FV91" s="364">
        <f t="shared" si="1723"/>
        <v>0</v>
      </c>
      <c r="FW91" s="265"/>
      <c r="FX91" s="359"/>
      <c r="FY91" s="359">
        <f>SUM(FY92:FY96)</f>
        <v>0</v>
      </c>
      <c r="FZ91" s="359">
        <f t="shared" ref="FZ91:GC91" si="1724">SUM(FZ92:FZ96)</f>
        <v>0</v>
      </c>
      <c r="GA91" s="359">
        <f t="shared" si="1724"/>
        <v>0</v>
      </c>
      <c r="GB91" s="359">
        <f t="shared" si="1724"/>
        <v>0</v>
      </c>
      <c r="GC91" s="359">
        <f t="shared" si="1724"/>
        <v>0</v>
      </c>
      <c r="GD91" s="263"/>
      <c r="GE91" s="364">
        <f>SUM(GE92:GE106)</f>
        <v>0</v>
      </c>
      <c r="GF91" s="364">
        <f>SUM(GF92:GF106)</f>
        <v>0</v>
      </c>
      <c r="GG91" s="364">
        <f>SUM(GG92:GG106)</f>
        <v>0</v>
      </c>
      <c r="GH91" s="364">
        <f>SUM(GH92:GH106)</f>
        <v>0</v>
      </c>
      <c r="GI91" s="364">
        <f>SUM(GI92:GI106)</f>
        <v>0</v>
      </c>
      <c r="GJ91" s="230"/>
      <c r="GK91" s="262"/>
      <c r="GL91" s="262"/>
      <c r="GM91" s="262"/>
      <c r="GN91" s="359">
        <f t="shared" ref="GN91:GU91" si="1725">SUM(GN92:GN96)</f>
        <v>0</v>
      </c>
      <c r="GO91" s="359">
        <f t="shared" si="1725"/>
        <v>0</v>
      </c>
      <c r="GP91" s="359">
        <f t="shared" si="1725"/>
        <v>0</v>
      </c>
      <c r="GQ91" s="359">
        <f t="shared" si="1725"/>
        <v>0</v>
      </c>
      <c r="GR91" s="359">
        <f t="shared" si="1725"/>
        <v>0</v>
      </c>
      <c r="GS91" s="359">
        <f t="shared" si="1725"/>
        <v>0</v>
      </c>
      <c r="GT91" s="359">
        <f t="shared" si="1725"/>
        <v>0</v>
      </c>
      <c r="GU91" s="359">
        <f t="shared" si="1725"/>
        <v>0</v>
      </c>
      <c r="GV91" s="263"/>
      <c r="GW91" s="364">
        <f>SUM(GW92:GW107)</f>
        <v>0</v>
      </c>
      <c r="GX91" s="364">
        <f>SUM(GX92:GX96)</f>
        <v>0</v>
      </c>
      <c r="GY91" s="364">
        <f t="shared" ref="GY91:HA91" si="1726">SUM(GY92:GY96)</f>
        <v>0</v>
      </c>
      <c r="GZ91" s="364">
        <f t="shared" si="1726"/>
        <v>0</v>
      </c>
      <c r="HA91" s="364">
        <f t="shared" si="1726"/>
        <v>0</v>
      </c>
      <c r="HB91" s="266"/>
      <c r="HC91" s="359"/>
      <c r="HD91" s="359">
        <f>SUM(HD92:HD96)</f>
        <v>0</v>
      </c>
      <c r="HE91" s="359">
        <f t="shared" ref="HE91:HH91" si="1727">SUM(HE92:HE96)</f>
        <v>0</v>
      </c>
      <c r="HF91" s="359">
        <f t="shared" si="1727"/>
        <v>0</v>
      </c>
      <c r="HG91" s="359">
        <f t="shared" si="1727"/>
        <v>0</v>
      </c>
      <c r="HH91" s="359">
        <f t="shared" si="1727"/>
        <v>0</v>
      </c>
      <c r="HI91" s="263"/>
      <c r="HJ91" s="364">
        <f>SUM(HJ92:HJ106)</f>
        <v>0</v>
      </c>
      <c r="HK91" s="364">
        <f>SUM(HK92:HK106)</f>
        <v>0</v>
      </c>
      <c r="HL91" s="364">
        <f>SUM(HL92:HL106)</f>
        <v>0</v>
      </c>
      <c r="HM91" s="364">
        <f>SUM(HM92:HM106)</f>
        <v>0</v>
      </c>
      <c r="HN91" s="364">
        <f>SUM(HN92:HN106)</f>
        <v>0</v>
      </c>
      <c r="HO91" s="230"/>
      <c r="HP91" s="262"/>
      <c r="HQ91" s="262"/>
      <c r="HR91" s="262"/>
      <c r="HS91" s="359">
        <f t="shared" ref="HS91:HZ91" si="1728">SUM(HS92:HS96)</f>
        <v>0</v>
      </c>
      <c r="HT91" s="359">
        <f t="shared" si="1728"/>
        <v>0</v>
      </c>
      <c r="HU91" s="359">
        <f t="shared" si="1728"/>
        <v>0</v>
      </c>
      <c r="HV91" s="359">
        <f t="shared" si="1728"/>
        <v>0</v>
      </c>
      <c r="HW91" s="359">
        <f t="shared" si="1728"/>
        <v>0</v>
      </c>
      <c r="HX91" s="359">
        <f t="shared" si="1728"/>
        <v>0</v>
      </c>
      <c r="HY91" s="359">
        <f t="shared" si="1728"/>
        <v>0</v>
      </c>
      <c r="HZ91" s="359">
        <f t="shared" si="1728"/>
        <v>0</v>
      </c>
      <c r="IA91" s="263"/>
      <c r="IB91" s="364">
        <f>SUM(IB92:IB107)</f>
        <v>0</v>
      </c>
      <c r="IC91" s="364">
        <f>SUM(IC92:IC96)</f>
        <v>0</v>
      </c>
      <c r="ID91" s="364">
        <f t="shared" ref="ID91:IF91" si="1729">SUM(ID92:ID96)</f>
        <v>0</v>
      </c>
      <c r="IE91" s="364">
        <f t="shared" si="1729"/>
        <v>0</v>
      </c>
      <c r="IF91" s="364">
        <f t="shared" si="1729"/>
        <v>0</v>
      </c>
      <c r="IG91" s="266"/>
      <c r="IH91" s="266"/>
      <c r="II91" s="257">
        <f>SUM(II92:II96)</f>
        <v>0.65</v>
      </c>
      <c r="IJ91" s="257"/>
      <c r="IK91" s="358">
        <f>II91*($II$4*'BOQ COST'!$G$19)</f>
        <v>5.0570000000000007E-3</v>
      </c>
      <c r="IL91" s="300">
        <f t="shared" ref="IL91:IL96" si="1730">IM91+IT91+JY91+LD91</f>
        <v>0</v>
      </c>
      <c r="IM91" s="361">
        <f>SUM(IM92:IM96)</f>
        <v>0</v>
      </c>
      <c r="IN91" s="361">
        <f>SUM(IN92:IN96)</f>
        <v>5.0570000000000007E-3</v>
      </c>
      <c r="IO91" s="361">
        <f t="shared" ref="IO91:IR91" si="1731">SUM(IO92:IO96)</f>
        <v>0</v>
      </c>
      <c r="IP91" s="361">
        <f t="shared" si="1731"/>
        <v>0</v>
      </c>
      <c r="IQ91" s="361">
        <f t="shared" si="1731"/>
        <v>4.6680000000000003E-3</v>
      </c>
      <c r="IR91" s="361">
        <f t="shared" si="1731"/>
        <v>3.8900000000000002E-4</v>
      </c>
      <c r="IS91" s="301"/>
      <c r="IT91" s="362">
        <f>SUM(IT92:IT106)</f>
        <v>0</v>
      </c>
      <c r="IU91" s="362">
        <f>SUM(IU92:IU106)</f>
        <v>0</v>
      </c>
      <c r="IV91" s="362">
        <f>SUM(IV92:IV106)</f>
        <v>0</v>
      </c>
      <c r="IW91" s="362">
        <f>SUM(IW92:IW106)</f>
        <v>0</v>
      </c>
      <c r="IX91" s="362">
        <f>SUM(IX92:IX106)</f>
        <v>0</v>
      </c>
      <c r="IY91" s="230"/>
      <c r="IZ91" s="262"/>
      <c r="JA91" s="262"/>
      <c r="JB91" s="262"/>
      <c r="JC91" s="359">
        <f t="shared" ref="JC91:JJ91" si="1732">SUM(JC92:JC96)</f>
        <v>0</v>
      </c>
      <c r="JD91" s="359">
        <f t="shared" si="1732"/>
        <v>9</v>
      </c>
      <c r="JE91" s="359">
        <f t="shared" si="1732"/>
        <v>0</v>
      </c>
      <c r="JF91" s="359">
        <f t="shared" si="1732"/>
        <v>9</v>
      </c>
      <c r="JG91" s="359">
        <f t="shared" si="1732"/>
        <v>0</v>
      </c>
      <c r="JH91" s="359">
        <f t="shared" si="1732"/>
        <v>0</v>
      </c>
      <c r="JI91" s="359">
        <f t="shared" si="1732"/>
        <v>8</v>
      </c>
      <c r="JJ91" s="359">
        <f t="shared" si="1732"/>
        <v>1</v>
      </c>
      <c r="JK91" s="263"/>
      <c r="JL91" s="364">
        <f>SUM(JL92:JL107)</f>
        <v>0</v>
      </c>
      <c r="JM91" s="364">
        <f>SUM(JM92:JM96)</f>
        <v>0</v>
      </c>
      <c r="JN91" s="364">
        <f t="shared" ref="JN91:JP91" si="1733">SUM(JN92:JN96)</f>
        <v>0</v>
      </c>
      <c r="JO91" s="364">
        <f t="shared" si="1733"/>
        <v>0</v>
      </c>
      <c r="JP91" s="364">
        <f t="shared" si="1733"/>
        <v>0</v>
      </c>
      <c r="JQ91" s="265"/>
      <c r="JR91" s="361"/>
      <c r="JS91" s="361">
        <f>SUM(JS92:JS96)</f>
        <v>0</v>
      </c>
      <c r="JT91" s="361">
        <f t="shared" ref="JT91:JW91" si="1734">SUM(JT92:JT96)</f>
        <v>0</v>
      </c>
      <c r="JU91" s="361">
        <f t="shared" si="1734"/>
        <v>0</v>
      </c>
      <c r="JV91" s="361">
        <f t="shared" si="1734"/>
        <v>0</v>
      </c>
      <c r="JW91" s="361">
        <f t="shared" si="1734"/>
        <v>0</v>
      </c>
      <c r="JX91" s="301"/>
      <c r="JY91" s="362">
        <f>SUM(JY92:JY106)</f>
        <v>0</v>
      </c>
      <c r="JZ91" s="362">
        <f>SUM(JZ92:JZ106)</f>
        <v>0</v>
      </c>
      <c r="KA91" s="362">
        <f>SUM(KA92:KA106)</f>
        <v>0</v>
      </c>
      <c r="KB91" s="362">
        <f>SUM(KB92:KB106)</f>
        <v>0</v>
      </c>
      <c r="KC91" s="362">
        <f>SUM(KC92:KC106)</f>
        <v>0</v>
      </c>
      <c r="KD91" s="230"/>
      <c r="KE91" s="262"/>
      <c r="KF91" s="262"/>
      <c r="KG91" s="262"/>
      <c r="KH91" s="359">
        <f t="shared" ref="KH91:KO91" si="1735">SUM(KH92:KH96)</f>
        <v>0</v>
      </c>
      <c r="KI91" s="359">
        <f t="shared" si="1735"/>
        <v>9</v>
      </c>
      <c r="KJ91" s="359">
        <f t="shared" si="1735"/>
        <v>0</v>
      </c>
      <c r="KK91" s="359">
        <f t="shared" si="1735"/>
        <v>0</v>
      </c>
      <c r="KL91" s="359">
        <f t="shared" si="1735"/>
        <v>0</v>
      </c>
      <c r="KM91" s="359">
        <f t="shared" si="1735"/>
        <v>0</v>
      </c>
      <c r="KN91" s="359">
        <f t="shared" si="1735"/>
        <v>0</v>
      </c>
      <c r="KO91" s="359">
        <f t="shared" si="1735"/>
        <v>0</v>
      </c>
      <c r="KP91" s="263"/>
      <c r="KQ91" s="364">
        <f>SUM(KQ92:KQ107)</f>
        <v>0</v>
      </c>
      <c r="KR91" s="364">
        <f>SUM(KR92:KR96)</f>
        <v>0</v>
      </c>
      <c r="KS91" s="364">
        <f t="shared" ref="KS91:KU91" si="1736">SUM(KS92:KS96)</f>
        <v>0</v>
      </c>
      <c r="KT91" s="364">
        <f t="shared" si="1736"/>
        <v>0</v>
      </c>
      <c r="KU91" s="364">
        <f t="shared" si="1736"/>
        <v>0</v>
      </c>
      <c r="KV91" s="266"/>
      <c r="KW91" s="361"/>
      <c r="KX91" s="361">
        <f>SUM(KX92:KX96)</f>
        <v>0</v>
      </c>
      <c r="KY91" s="361">
        <f t="shared" ref="KY91:LB91" si="1737">SUM(KY92:KY96)</f>
        <v>0</v>
      </c>
      <c r="KZ91" s="361">
        <f t="shared" si="1737"/>
        <v>0</v>
      </c>
      <c r="LA91" s="361">
        <f t="shared" si="1737"/>
        <v>0</v>
      </c>
      <c r="LB91" s="361">
        <f t="shared" si="1737"/>
        <v>0</v>
      </c>
      <c r="LC91" s="301"/>
      <c r="LD91" s="362">
        <f>SUM(LD92:LD106)</f>
        <v>0</v>
      </c>
      <c r="LE91" s="362">
        <f>SUM(LE92:LE106)</f>
        <v>0</v>
      </c>
      <c r="LF91" s="362">
        <f>SUM(LF92:LF106)</f>
        <v>0</v>
      </c>
      <c r="LG91" s="362">
        <f>SUM(LG92:LG106)</f>
        <v>0</v>
      </c>
      <c r="LH91" s="362">
        <f>SUM(LH92:LH106)</f>
        <v>0</v>
      </c>
      <c r="LI91" s="230"/>
      <c r="LJ91" s="262"/>
      <c r="LK91" s="262"/>
      <c r="LL91" s="262"/>
      <c r="LM91" s="359">
        <f t="shared" ref="LM91:LT91" si="1738">SUM(LM92:LM96)</f>
        <v>0</v>
      </c>
      <c r="LN91" s="359">
        <f t="shared" si="1738"/>
        <v>9</v>
      </c>
      <c r="LO91" s="359">
        <f t="shared" si="1738"/>
        <v>0</v>
      </c>
      <c r="LP91" s="359">
        <f t="shared" si="1738"/>
        <v>0</v>
      </c>
      <c r="LQ91" s="359">
        <f t="shared" si="1738"/>
        <v>0</v>
      </c>
      <c r="LR91" s="359">
        <f t="shared" si="1738"/>
        <v>0</v>
      </c>
      <c r="LS91" s="359">
        <f t="shared" si="1738"/>
        <v>0</v>
      </c>
      <c r="LT91" s="359">
        <f t="shared" si="1738"/>
        <v>0</v>
      </c>
      <c r="LU91" s="263"/>
      <c r="LV91" s="364">
        <f>SUM(LV92:LV107)</f>
        <v>0</v>
      </c>
      <c r="LW91" s="364">
        <f>SUM(LW92:LW96)</f>
        <v>0</v>
      </c>
      <c r="LX91" s="364">
        <f t="shared" ref="LX91:LZ91" si="1739">SUM(LX92:LX96)</f>
        <v>0</v>
      </c>
      <c r="LY91" s="364">
        <f t="shared" si="1739"/>
        <v>0</v>
      </c>
      <c r="LZ91" s="364">
        <f t="shared" si="1739"/>
        <v>0</v>
      </c>
      <c r="MA91" s="266"/>
      <c r="MB91" s="266"/>
      <c r="MC91" s="257">
        <f>SUM(MC92:MC96)</f>
        <v>0.55000000000000004</v>
      </c>
      <c r="MD91" s="257"/>
      <c r="ME91" s="358">
        <f>MC91*($MC$4*'BOQ COST'!$H$19)</f>
        <v>0.10713895500000002</v>
      </c>
      <c r="MF91" s="300">
        <f t="shared" ref="MF91:MF96" si="1740">MG91+MN91+NS91+OX91</f>
        <v>0</v>
      </c>
      <c r="MG91" s="361">
        <f>SUM(MG92:MG96)</f>
        <v>0</v>
      </c>
      <c r="MH91" s="361">
        <f>SUM(MH92:MH96)</f>
        <v>0.10713895500000002</v>
      </c>
      <c r="MI91" s="361">
        <f t="shared" ref="MI91:ML91" si="1741">SUM(MI92:MI96)</f>
        <v>0</v>
      </c>
      <c r="MJ91" s="361">
        <f t="shared" si="1741"/>
        <v>5.8439430000000014E-2</v>
      </c>
      <c r="MK91" s="361">
        <f t="shared" si="1741"/>
        <v>4.8699525000000007E-2</v>
      </c>
      <c r="ML91" s="361">
        <f t="shared" si="1741"/>
        <v>0</v>
      </c>
      <c r="MM91" s="301"/>
      <c r="MN91" s="362">
        <f>SUM(MN92:MN106)</f>
        <v>0</v>
      </c>
      <c r="MO91" s="362">
        <f>SUM(MO92:MO106)</f>
        <v>0</v>
      </c>
      <c r="MP91" s="362">
        <f>SUM(MP92:MP106)</f>
        <v>0</v>
      </c>
      <c r="MQ91" s="362">
        <f>SUM(MQ92:MQ106)</f>
        <v>0</v>
      </c>
      <c r="MR91" s="362">
        <f>SUM(MR92:MR106)</f>
        <v>0</v>
      </c>
      <c r="MS91" s="230"/>
      <c r="MT91" s="262"/>
      <c r="MU91" s="262"/>
      <c r="MV91" s="262"/>
      <c r="MW91" s="359">
        <f t="shared" ref="MW91:ND91" si="1742">SUM(MW92:MW96)</f>
        <v>0</v>
      </c>
      <c r="MX91" s="359">
        <f t="shared" si="1742"/>
        <v>8</v>
      </c>
      <c r="MY91" s="359">
        <f t="shared" si="1742"/>
        <v>0</v>
      </c>
      <c r="MZ91" s="359">
        <f t="shared" si="1742"/>
        <v>8</v>
      </c>
      <c r="NA91" s="359">
        <f t="shared" si="1742"/>
        <v>0</v>
      </c>
      <c r="NB91" s="359">
        <f t="shared" si="1742"/>
        <v>7</v>
      </c>
      <c r="NC91" s="359">
        <f t="shared" si="1742"/>
        <v>1</v>
      </c>
      <c r="ND91" s="359">
        <f t="shared" si="1742"/>
        <v>0</v>
      </c>
      <c r="NE91" s="263"/>
      <c r="NF91" s="364">
        <f>SUM(NF92:NF107)</f>
        <v>0</v>
      </c>
      <c r="NG91" s="364">
        <f>SUM(NG92:NG96)</f>
        <v>0</v>
      </c>
      <c r="NH91" s="364">
        <f t="shared" ref="NH91:NJ91" si="1743">SUM(NH92:NH96)</f>
        <v>0</v>
      </c>
      <c r="NI91" s="364">
        <f t="shared" si="1743"/>
        <v>0</v>
      </c>
      <c r="NJ91" s="364">
        <f t="shared" si="1743"/>
        <v>0</v>
      </c>
      <c r="NK91" s="265"/>
      <c r="NL91" s="361">
        <f>SUM(NL92:NL96)</f>
        <v>0</v>
      </c>
      <c r="NM91" s="361">
        <f>SUM(NM92:NM96)</f>
        <v>0</v>
      </c>
      <c r="NN91" s="361">
        <f t="shared" ref="NN91:NQ91" si="1744">SUM(NN92:NN96)</f>
        <v>0</v>
      </c>
      <c r="NO91" s="361">
        <f t="shared" si="1744"/>
        <v>0</v>
      </c>
      <c r="NP91" s="361">
        <f t="shared" si="1744"/>
        <v>0</v>
      </c>
      <c r="NQ91" s="361">
        <f t="shared" si="1744"/>
        <v>0</v>
      </c>
      <c r="NR91" s="301"/>
      <c r="NS91" s="362">
        <f>SUM(NS92:NS106)</f>
        <v>0</v>
      </c>
      <c r="NT91" s="362">
        <f>SUM(NT92:NT106)</f>
        <v>0</v>
      </c>
      <c r="NU91" s="362">
        <f>SUM(NU92:NU106)</f>
        <v>0</v>
      </c>
      <c r="NV91" s="362">
        <f>SUM(NV92:NV106)</f>
        <v>0</v>
      </c>
      <c r="NW91" s="362">
        <f>SUM(NW92:NW106)</f>
        <v>0</v>
      </c>
      <c r="NX91" s="230"/>
      <c r="NY91" s="262"/>
      <c r="NZ91" s="262"/>
      <c r="OA91" s="262"/>
      <c r="OB91" s="359">
        <f t="shared" ref="OB91:OI91" si="1745">SUM(OB92:OB96)</f>
        <v>0</v>
      </c>
      <c r="OC91" s="359">
        <f t="shared" si="1745"/>
        <v>8</v>
      </c>
      <c r="OD91" s="359">
        <f t="shared" si="1745"/>
        <v>0</v>
      </c>
      <c r="OE91" s="359">
        <f t="shared" si="1745"/>
        <v>0</v>
      </c>
      <c r="OF91" s="359">
        <f t="shared" si="1745"/>
        <v>0</v>
      </c>
      <c r="OG91" s="359">
        <f t="shared" si="1745"/>
        <v>0</v>
      </c>
      <c r="OH91" s="359">
        <f t="shared" si="1745"/>
        <v>0</v>
      </c>
      <c r="OI91" s="359">
        <f t="shared" si="1745"/>
        <v>0</v>
      </c>
      <c r="OJ91" s="263"/>
      <c r="OK91" s="364">
        <f>SUM(OK92:OK107)</f>
        <v>0</v>
      </c>
      <c r="OL91" s="364">
        <f>SUM(OL92:OL96)</f>
        <v>0</v>
      </c>
      <c r="OM91" s="364">
        <f t="shared" ref="OM91:OO91" si="1746">SUM(OM92:OM96)</f>
        <v>0</v>
      </c>
      <c r="ON91" s="364">
        <f t="shared" si="1746"/>
        <v>0</v>
      </c>
      <c r="OO91" s="364">
        <f t="shared" si="1746"/>
        <v>0</v>
      </c>
      <c r="OP91" s="266"/>
      <c r="OQ91" s="361">
        <f>SUM(OQ92:OQ96)</f>
        <v>0</v>
      </c>
      <c r="OR91" s="361">
        <f>SUM(OR92:OR96)</f>
        <v>0</v>
      </c>
      <c r="OS91" s="361">
        <f t="shared" ref="OS91:OV91" si="1747">SUM(OS92:OS96)</f>
        <v>0</v>
      </c>
      <c r="OT91" s="361">
        <f t="shared" si="1747"/>
        <v>0</v>
      </c>
      <c r="OU91" s="361">
        <f t="shared" si="1747"/>
        <v>0</v>
      </c>
      <c r="OV91" s="361">
        <f t="shared" si="1747"/>
        <v>0</v>
      </c>
      <c r="OW91" s="301"/>
      <c r="OX91" s="362">
        <f>SUM(OX92:OX106)</f>
        <v>0</v>
      </c>
      <c r="OY91" s="362">
        <f>SUM(OY92:OY106)</f>
        <v>0</v>
      </c>
      <c r="OZ91" s="362">
        <f>SUM(OZ92:OZ106)</f>
        <v>0</v>
      </c>
      <c r="PA91" s="362">
        <f>SUM(PA92:PA106)</f>
        <v>0</v>
      </c>
      <c r="PB91" s="362">
        <f>SUM(PB92:PB106)</f>
        <v>0</v>
      </c>
      <c r="PC91" s="230"/>
      <c r="PD91" s="262"/>
      <c r="PE91" s="262"/>
      <c r="PF91" s="262"/>
      <c r="PG91" s="359">
        <f t="shared" ref="PG91:PN91" si="1748">SUM(PG92:PG96)</f>
        <v>0</v>
      </c>
      <c r="PH91" s="359">
        <f t="shared" si="1748"/>
        <v>8</v>
      </c>
      <c r="PI91" s="359">
        <f t="shared" si="1748"/>
        <v>0</v>
      </c>
      <c r="PJ91" s="359">
        <f t="shared" si="1748"/>
        <v>0</v>
      </c>
      <c r="PK91" s="359">
        <f t="shared" si="1748"/>
        <v>0</v>
      </c>
      <c r="PL91" s="359">
        <f t="shared" si="1748"/>
        <v>0</v>
      </c>
      <c r="PM91" s="359">
        <f t="shared" si="1748"/>
        <v>0</v>
      </c>
      <c r="PN91" s="359">
        <f t="shared" si="1748"/>
        <v>0</v>
      </c>
      <c r="PO91" s="263"/>
      <c r="PP91" s="364">
        <f>SUM(PP92:PP107)</f>
        <v>0</v>
      </c>
      <c r="PQ91" s="364">
        <f>SUM(PQ92:PQ96)</f>
        <v>0</v>
      </c>
      <c r="PR91" s="364">
        <f t="shared" ref="PR91:PT91" si="1749">SUM(PR92:PR96)</f>
        <v>0</v>
      </c>
      <c r="PS91" s="364">
        <f t="shared" si="1749"/>
        <v>0</v>
      </c>
      <c r="PT91" s="364">
        <f t="shared" si="1749"/>
        <v>0</v>
      </c>
      <c r="PU91" s="266"/>
      <c r="PV91" s="257"/>
    </row>
    <row r="92" spans="2:438" ht="11.85" customHeight="1" outlineLevel="2">
      <c r="B92" s="579" t="s">
        <v>201</v>
      </c>
      <c r="C92" s="332" t="s">
        <v>114</v>
      </c>
      <c r="E92" s="302">
        <f t="shared" si="1680"/>
        <v>0</v>
      </c>
      <c r="F92" s="302">
        <f t="shared" si="1680"/>
        <v>0</v>
      </c>
      <c r="G92" s="303">
        <f t="shared" ref="G92:G96" si="1750">E92-F92</f>
        <v>0</v>
      </c>
      <c r="H92" s="302">
        <f t="shared" ref="H92:H96" si="1751">AY92+ES92+IM92+MG92</f>
        <v>0</v>
      </c>
      <c r="I92" s="302">
        <f t="shared" ref="I92:I96" si="1752">AZ92+ET92+IN92+MH92</f>
        <v>0</v>
      </c>
      <c r="J92" s="303">
        <f t="shared" ref="J92:J96" si="1753">BA92+EU92+IO92+MI92</f>
        <v>0</v>
      </c>
      <c r="K92" s="303">
        <f t="shared" ref="K92:K96" si="1754">BB92+EV92+IP92+MJ92</f>
        <v>0</v>
      </c>
      <c r="L92" s="303">
        <f t="shared" ref="L92:L96" si="1755">BC92+EW92+IQ92+MK92</f>
        <v>0</v>
      </c>
      <c r="M92" s="302">
        <f t="shared" ref="M92:M96" si="1756">BD92+EX92+IR92+ML92</f>
        <v>0</v>
      </c>
      <c r="N92" s="305"/>
      <c r="O92" s="302">
        <f t="shared" ref="O92:O96" si="1757">BF92+EZ92+IT92+MN92</f>
        <v>0</v>
      </c>
      <c r="P92" s="302">
        <f t="shared" ref="P92:P96" si="1758">BG92+FA92+IU92+MO92</f>
        <v>0</v>
      </c>
      <c r="Q92" s="302">
        <f t="shared" ref="Q92:Q96" si="1759">BH92+FB92+IV92+MP92</f>
        <v>0</v>
      </c>
      <c r="R92" s="302">
        <f t="shared" ref="R92:R96" si="1760">BI92+FC92+IW92+MQ92</f>
        <v>0</v>
      </c>
      <c r="S92" s="302">
        <f t="shared" ref="S92:S96" si="1761">BJ92+FD92+IX92+MR92</f>
        <v>0</v>
      </c>
      <c r="T92" s="216"/>
      <c r="U92" s="365">
        <f t="shared" ref="U92:U96" si="1762">CD92+FX92+JR92+NL92</f>
        <v>0</v>
      </c>
      <c r="V92" s="365">
        <f t="shared" ref="V92:V96" si="1763">CE92+FY92+JS92+NM92</f>
        <v>0</v>
      </c>
      <c r="W92" s="365">
        <f t="shared" ref="W92:W96" si="1764">CF92+FZ92+JT92+NN92</f>
        <v>0</v>
      </c>
      <c r="X92" s="365">
        <f t="shared" ref="X92:X96" si="1765">CG92+GA92+JU92+NO92</f>
        <v>0</v>
      </c>
      <c r="Y92" s="365">
        <f t="shared" ref="Y92:Y96" si="1766">CH92+GB92+JV92+NP92</f>
        <v>0</v>
      </c>
      <c r="Z92" s="365">
        <f t="shared" ref="Z92:Z96" si="1767">CI92+GC92+JW92+NQ92</f>
        <v>0</v>
      </c>
      <c r="AA92" s="291"/>
      <c r="AB92" s="365">
        <f t="shared" ref="AB92:AB96" si="1768">CK92+GE92+JY92+NS92</f>
        <v>0</v>
      </c>
      <c r="AC92" s="365">
        <f t="shared" ref="AC92:AC96" si="1769">CL92+GF92+JZ92+NT92</f>
        <v>0</v>
      </c>
      <c r="AD92" s="365">
        <f t="shared" ref="AD92:AD96" si="1770">CM92+GG92+KA92+NU92</f>
        <v>0</v>
      </c>
      <c r="AE92" s="365">
        <f t="shared" ref="AE92:AE96" si="1771">CN92+GH92+KB92+NV92</f>
        <v>0</v>
      </c>
      <c r="AF92" s="365">
        <f t="shared" ref="AF92:AF96" si="1772">CO92+GI92+KC92+NW92</f>
        <v>0</v>
      </c>
      <c r="AH92" s="365">
        <f t="shared" ref="AH92:AH96" si="1773">DI92+HC92+KW92+OQ92</f>
        <v>0</v>
      </c>
      <c r="AI92" s="365">
        <f t="shared" ref="AI92:AI96" si="1774">DJ92+HD92+KX92+OR92</f>
        <v>0</v>
      </c>
      <c r="AJ92" s="365">
        <f t="shared" ref="AJ92:AJ96" si="1775">DK92+HE92+KY92+OS92</f>
        <v>0</v>
      </c>
      <c r="AK92" s="365">
        <f t="shared" ref="AK92:AK96" si="1776">DL92+HF92+KZ92+OT92</f>
        <v>0</v>
      </c>
      <c r="AL92" s="365">
        <f t="shared" ref="AL92:AL96" si="1777">DM92+HG92+LA92+OU92</f>
        <v>0</v>
      </c>
      <c r="AM92" s="365">
        <f t="shared" ref="AM92:AM96" si="1778">DN92+HH92+LB92+OV92</f>
        <v>0</v>
      </c>
      <c r="AN92" s="291"/>
      <c r="AO92" s="365">
        <f t="shared" ref="AO92:AO96" si="1779">DP92+HJ92+LD92+OX92</f>
        <v>0</v>
      </c>
      <c r="AP92" s="365">
        <f t="shared" ref="AP92:AP96" si="1780">DQ92+HK92+LE92+OY92</f>
        <v>0</v>
      </c>
      <c r="AQ92" s="365">
        <f t="shared" ref="AQ92:AQ96" si="1781">DR92+HL92+LF92+OZ92</f>
        <v>0</v>
      </c>
      <c r="AR92" s="365">
        <f t="shared" ref="AR92:AR96" si="1782">DS92+HM92+LG92+PA92</f>
        <v>0</v>
      </c>
      <c r="AS92" s="365">
        <f t="shared" ref="AS92:AS96" si="1783">DT92+HN92+LH92+PB92</f>
        <v>0</v>
      </c>
      <c r="AT92" s="230"/>
      <c r="AU92" s="279">
        <v>0</v>
      </c>
      <c r="AV92" s="269"/>
      <c r="AW92" s="302">
        <f>$AW$91/$AU$91*AU92</f>
        <v>0</v>
      </c>
      <c r="AX92" s="302">
        <f t="shared" si="1711"/>
        <v>0</v>
      </c>
      <c r="AY92" s="303">
        <f t="shared" ref="AY92:AY96" si="1784">IFERROR(IF(BL92=100%,$AW92,0),0)</f>
        <v>0</v>
      </c>
      <c r="AZ92" s="304">
        <f t="shared" ref="AZ92:AZ96" si="1785">IFERROR(IF(AND((BL92+BM92)=100%,BL92&lt;1),$AW92,0),0)</f>
        <v>0</v>
      </c>
      <c r="BA92" s="304">
        <f t="shared" ref="BA92:BA96" si="1786">IFERROR(IF(AND((BQ92+BS92)=BP92,AY92=0),$AW92,0),0)</f>
        <v>0</v>
      </c>
      <c r="BB92" s="304">
        <f t="shared" ref="BB92:BB96" si="1787">IFERROR(IF(AND((BQ92+BS92+BT92)=BP92,AY92=0,BA92=0),$AW92,0),0)</f>
        <v>0</v>
      </c>
      <c r="BC92" s="304">
        <f>IFERROR(IF(AND((BQ92+BS92+BT92+BU92)=BP92,AY92=0,BA92=0,BB92=0),$AW92,0),0)</f>
        <v>0</v>
      </c>
      <c r="BD92" s="304">
        <f>IFERROR(IF(AND((BQ92+BS92+BT92+BU92+BV92)=BP92,AY92=0,BA92=0,BB92=0,BC92=0),$AW92,0),0)</f>
        <v>0</v>
      </c>
      <c r="BE92" s="305"/>
      <c r="BF92" s="304">
        <f>IFERROR(IF(AND((BL92+BN92)=100%,BL92&lt;1),$AW92,0),0)</f>
        <v>0</v>
      </c>
      <c r="BG92" s="304">
        <f>IFERROR(IF(AND((BQ92+BY92)=BP92,AY92=0),$AW92,0),0)</f>
        <v>0</v>
      </c>
      <c r="BH92" s="304">
        <f t="shared" ref="BH92:BH96" si="1788">IFERROR(IF(AND((BQ92+BY92+BZ92)=BP92,AY92=0,BG92=0),AW92,0),0)</f>
        <v>0</v>
      </c>
      <c r="BI92" s="304">
        <f t="shared" ref="BI92:BI96" si="1789">IFERROR(IF(AND((BQ92+BY92+BZ92+CA92)=BP92,AY92=0,BG92=0,BH92=0),$AW92,0),0)</f>
        <v>0</v>
      </c>
      <c r="BJ92" s="304">
        <f>IFERROR(IF(AND((BQ92+BY92+CB92+BZ92+CA92)=BP92,AY92=0,BG92=0,BH92=0,BI92=0),$AW92,0),0)</f>
        <v>0</v>
      </c>
      <c r="BK92" s="216"/>
      <c r="BL92" s="331">
        <f>IFERROR(BQ92/BP92,0)</f>
        <v>0</v>
      </c>
      <c r="BM92" s="331">
        <f>IFERROR(BR92/BP92,0)</f>
        <v>1</v>
      </c>
      <c r="BN92" s="331">
        <f t="shared" ref="BN92:BN96" si="1790">IFERROR(BX92/BP92,0)</f>
        <v>0</v>
      </c>
      <c r="BP92" s="436">
        <f>COUNTIF('AR | Drawing List'!$H:$H,$B92)</f>
        <v>27</v>
      </c>
      <c r="BQ92" s="437">
        <f>COUNTIFS('AR | Drawing List'!$H:$H,$B92,INDEX('AR | Drawing List'!$A:$AT,,MATCH('Design Fee'!BQ$8,'AR | Drawing List'!$A$1:$AT$1,0)),1)</f>
        <v>0</v>
      </c>
      <c r="BR92" s="437">
        <f>COUNTIFS('AR | Drawing List'!$H:$H,$B92,INDEX('AR | Drawing List'!$K:$AT,,MATCH('Design Fee'!BR$8,'AR | Drawing List'!$K$1:$AT$1,0)),1)</f>
        <v>27</v>
      </c>
      <c r="BS92" s="437">
        <f>COUNTIFS('AR | Drawing List'!$H:$H,$B92,INDEX('AR | Drawing List'!$K:$AT,,MATCH('Design Fee'!BS$8,'AR | Drawing List'!$K$1:$AT$1,0)),1)</f>
        <v>27</v>
      </c>
      <c r="BT92" s="437">
        <f>COUNTIFS('AR | Drawing List'!$H:$H,$B92,INDEX('AR | Drawing List'!$K:$AT,,MATCH('Design Fee'!BT$8,'AR | Drawing List'!$K$1:$AT$1,0)),1)</f>
        <v>0</v>
      </c>
      <c r="BU92" s="437">
        <f>COUNTIFS('AR | Drawing List'!$H:$H,$B92,INDEX('AR | Drawing List'!$K:$AT,,MATCH('Design Fee'!BU$8,'AR | Drawing List'!$K$1:$AT$1,0)),1)</f>
        <v>0</v>
      </c>
      <c r="BV92" s="437">
        <f>COUNTIFS('AR | Drawing List'!$H:$H,$B92,INDEX('AR | Drawing List'!$K:$AT,,MATCH('Design Fee'!BV$8,'AR | Drawing List'!$K$1:$AT$1,0)),1)</f>
        <v>0</v>
      </c>
      <c r="BW92" s="245"/>
      <c r="BX92" s="437">
        <f>COUNTIFS('AR | Drawing List'!$H:$H,$B92,INDEX('AR | Drawing List'!$K:$AT,,MATCH('Design Fee'!BX$8,'AR | Drawing List'!$K$1:$AT$1,0)),1)</f>
        <v>0</v>
      </c>
      <c r="BY92" s="437">
        <f>COUNTIFS('AR | Drawing List'!$H:$H,$B92,INDEX('AR | Drawing List'!$K:$AT,,MATCH('Design Fee'!BY$8,'AR | Drawing List'!$K$1:$AT$1,0)),1)</f>
        <v>0</v>
      </c>
      <c r="BZ92" s="437">
        <f>COUNTIFS('AR | Drawing List'!$H:$H,$B92,INDEX('AR | Drawing List'!$K:$AT,,MATCH('Design Fee'!BZ$8,'AR | Drawing List'!$K$1:$AT$1,0)),1)</f>
        <v>0</v>
      </c>
      <c r="CA92" s="437">
        <f>COUNTIFS('AR | Drawing List'!$H:$H,$B92,INDEX('AR | Drawing List'!$K:$AT,,MATCH('Design Fee'!CA$8,'AR | Drawing List'!$K$1:$AT$1,0)),1)</f>
        <v>0</v>
      </c>
      <c r="CB92" s="437">
        <f>COUNTIFS('AR | Drawing List'!$H:$H,$B92,INDEX('AR | Drawing List'!$K:$AT,,MATCH('Design Fee'!CB$8,'AR | Drawing List'!$K$1:$AT$1,0)),1)</f>
        <v>0</v>
      </c>
      <c r="CC92" s="254"/>
      <c r="CD92" s="365"/>
      <c r="CE92" s="366">
        <f t="shared" ref="CE92:CE96" si="1791">IFERROR(IF(AND((CQ92+CR92)=100%,CQ92&lt;1),$AW92,0),0)</f>
        <v>0</v>
      </c>
      <c r="CF92" s="366">
        <f t="shared" ref="CF92:CF96" si="1792">IFERROR(IF(AND((CV92+CX92)=CU92,CD92=0),$AW92,0),0)</f>
        <v>0</v>
      </c>
      <c r="CG92" s="366">
        <f t="shared" ref="CG92:CG96" si="1793">IFERROR(IF(AND((CV92+CX92+CY92)=CU92,CD92=0,CF92=0),$AW92,0),0)</f>
        <v>0</v>
      </c>
      <c r="CH92" s="366">
        <f>IFERROR(IF(AND((CV92+CX92+CY92+CZ92)=CU92,CD92=0,CF92=0,CG92=0),$AW92,0),0)</f>
        <v>0</v>
      </c>
      <c r="CI92" s="366">
        <f>IFERROR(IF(AND((CV92+CX92+CY92+CZ92+DA92)=CU92,CD92=0,CF92=0,CG92=0,CH92=0),$AW92,0),0)</f>
        <v>0</v>
      </c>
      <c r="CJ92" s="291"/>
      <c r="CK92" s="366">
        <f>IFERROR(IF(AND((CQ92+CS92)=100%,CQ92&lt;1),$AW92,0),0)</f>
        <v>0</v>
      </c>
      <c r="CL92" s="366">
        <f>IFERROR(IF(AND((CV92+DD92)=CU92,CD92=0),$AW92,0),0)</f>
        <v>0</v>
      </c>
      <c r="CM92" s="366">
        <f t="shared" ref="CM92:CM96" si="1794">IFERROR(IF(AND((CV92+DD92+DE92)=CU92,CD92=0,CL92=0),CC92,0),0)</f>
        <v>0</v>
      </c>
      <c r="CN92" s="366">
        <f t="shared" ref="CN92:CN96" si="1795">IFERROR(IF(AND((CV92+DD92+DE92+DF92)=CU92,CD92=0,CL92=0,CM92=0),$AW92,0),0)</f>
        <v>0</v>
      </c>
      <c r="CO92" s="366">
        <f>IFERROR(IF(AND((CV92+DD92+DG92+DE92+DF92)=CU92,CD92=0,CL92=0,CM92=0,CN92=0),$AW92,0),0)</f>
        <v>0</v>
      </c>
      <c r="CP92" s="230"/>
      <c r="CQ92" s="331">
        <f>IFERROR(CV92/CU92,0)</f>
        <v>0</v>
      </c>
      <c r="CR92" s="331">
        <f>IFERROR(CW92/CU92,0)</f>
        <v>0</v>
      </c>
      <c r="CS92" s="331">
        <f>IFERROR(#REF!/CU92,0)</f>
        <v>0</v>
      </c>
      <c r="CU92" s="436">
        <f>COUNTIF('AR | Drawing List'!$H:$H,$B92)</f>
        <v>27</v>
      </c>
      <c r="CV92" s="437">
        <f>COUNTIFS('AR | Drawing List'!$H:$H,$B92,INDEX('AR | Drawing List'!$A:$AT,,MATCH('Design Fee'!CV$8,'AR | Drawing List'!$A$1:$AT$1,0)),"&gt;="&amp;"1")</f>
        <v>0</v>
      </c>
      <c r="CW92" s="437">
        <f>COUNTIFS('AR | Drawing List'!$H:$H,$B92,INDEX('AR | Drawing List'!$K:$AT,,MATCH('Design Fee'!CW$8,'AR | Drawing List'!$K$1:$AT$1,0)),1)</f>
        <v>0</v>
      </c>
      <c r="CX92" s="437">
        <f>COUNTIFS('AR | Drawing List'!$H:$H,$B92,INDEX('AR | Drawing List'!$K:$AT,,MATCH('Design Fee'!CX$8,'AR | Drawing List'!$K$1:$AT$1,0)),1)</f>
        <v>0</v>
      </c>
      <c r="CY92" s="437">
        <f>COUNTIFS('AR | Drawing List'!$H:$H,$B92,INDEX('AR | Drawing List'!$K:$AT,,MATCH('Design Fee'!CY$8,'AR | Drawing List'!$K$1:$AT$1,0)),1)</f>
        <v>0</v>
      </c>
      <c r="CZ92" s="437">
        <f>COUNTIFS('AR | Drawing List'!$H:$H,$B92,INDEX('AR | Drawing List'!$K:$AT,,MATCH('Design Fee'!CZ$8,'AR | Drawing List'!$K$1:$AT$1,0)),1)</f>
        <v>0</v>
      </c>
      <c r="DA92" s="437">
        <f>COUNTIFS('AR | Drawing List'!$H:$H,$B92,INDEX('AR | Drawing List'!$K:$AT,,MATCH('Design Fee'!DA$8,'AR | Drawing List'!$K$1:$AT$1,0)),1)</f>
        <v>0</v>
      </c>
      <c r="DB92" s="245"/>
      <c r="DC92" s="437">
        <f>COUNTIFS('AR | Drawing List'!$H:$H,$B92,INDEX('AR | Drawing List'!$K:$AT,,MATCH('Design Fee'!DC$8,'AR | Drawing List'!$K$1:$AT$1,0)),1)</f>
        <v>0</v>
      </c>
      <c r="DD92" s="437">
        <f>COUNTIFS('AR | Drawing List'!$H:$H,$B92,INDEX('AR | Drawing List'!$K:$AT,,MATCH('Design Fee'!DD$8,'AR | Drawing List'!$K$1:$AT$1,0)),1)</f>
        <v>0</v>
      </c>
      <c r="DE92" s="437">
        <f>COUNTIFS('AR | Drawing List'!$H:$H,$B92,INDEX('AR | Drawing List'!$K:$AT,,MATCH('Design Fee'!DE$8,'AR | Drawing List'!$K$1:$AT$1,0)),1)</f>
        <v>0</v>
      </c>
      <c r="DF92" s="437">
        <f>COUNTIFS('AR | Drawing List'!$H:$H,$B92,INDEX('AR | Drawing List'!$K:$AT,,MATCH('Design Fee'!DF$8,'AR | Drawing List'!$K$1:$AT$1,0)),1)</f>
        <v>0</v>
      </c>
      <c r="DG92" s="437">
        <f>COUNTIFS('AR | Drawing List'!$H:$H,$B92,INDEX('AR | Drawing List'!$K:$AT,,MATCH('Design Fee'!DG$8,'AR | Drawing List'!$K$1:$AT$1,0)),1)</f>
        <v>0</v>
      </c>
      <c r="DI92" s="365"/>
      <c r="DJ92" s="366">
        <f t="shared" ref="DJ92:DJ96" si="1796">IFERROR(IF(AND((DV92+DW92)=100%,DV92&lt;1),$AW92,0),0)</f>
        <v>0</v>
      </c>
      <c r="DK92" s="366">
        <f t="shared" ref="DK92:DK96" si="1797">IFERROR(IF(AND((EA92+EC92)=DZ92,DI92=0),$AW92,0),0)</f>
        <v>0</v>
      </c>
      <c r="DL92" s="366">
        <f t="shared" ref="DL92:DL96" si="1798">IFERROR(IF(AND((EA92+EC92+ED92)=DZ92,DI92=0,DK92=0),$AW92,0),0)</f>
        <v>0</v>
      </c>
      <c r="DM92" s="366">
        <f>IFERROR(IF(AND((EA92+EC92+ED92+EE92)=DZ92,DI92=0,DK92=0,DL92=0),$AW92,0),0)</f>
        <v>0</v>
      </c>
      <c r="DN92" s="366">
        <f>IFERROR(IF(AND((EA92+EC92+ED92+EE92+EF92)=DZ92,DI92=0,DK92=0,DL92=0,DM92=0),$AW92,0),0)</f>
        <v>0</v>
      </c>
      <c r="DO92" s="291"/>
      <c r="DP92" s="366">
        <f>IFERROR(IF(AND((DV92+DX92)=100%,DV92&lt;1),$AW92,0),0)</f>
        <v>0</v>
      </c>
      <c r="DQ92" s="366">
        <f>IFERROR(IF(AND((EA92+EI92)=DZ92,DI92=0),$AW92,0),0)</f>
        <v>0</v>
      </c>
      <c r="DR92" s="366">
        <f t="shared" ref="DR92:DR96" si="1799">IFERROR(IF(AND((EA92+EI92+EJ92)=DZ92,DI92=0,DQ92=0),DH92,0),0)</f>
        <v>0</v>
      </c>
      <c r="DS92" s="366">
        <f t="shared" ref="DS92:DS96" si="1800">IFERROR(IF(AND((EA92+EI92+EJ92+EK92)=DZ92,DI92=0,DQ92=0,DR92=0),$AW92,0),0)</f>
        <v>0</v>
      </c>
      <c r="DT92" s="366">
        <f>IFERROR(IF(AND((EA92+EI92+EL92+EJ92+EK92)=DZ92,DI92=0,DQ92=0,DR92=0,DS92=0),$AW92,0),0)</f>
        <v>0</v>
      </c>
      <c r="DU92" s="230"/>
      <c r="DV92" s="331">
        <f>IFERROR(EA92/DZ92,0)</f>
        <v>0</v>
      </c>
      <c r="DW92" s="331">
        <f>IFERROR(EB92/DZ92,0)</f>
        <v>0</v>
      </c>
      <c r="DX92" s="331">
        <f>IFERROR(#REF!/DZ92,0)</f>
        <v>0</v>
      </c>
      <c r="DZ92" s="436">
        <f>COUNTIF('AR | Drawing List'!$H:$H,$B92)</f>
        <v>27</v>
      </c>
      <c r="EA92" s="437">
        <f>COUNTIFS('AR | Drawing List'!$H:$H,$B92,INDEX('AR | Drawing List'!$A:$AT,,MATCH('Design Fee'!EA$8,'AR | Drawing List'!$A$1:$AT$1,0)),"&gt;="&amp;"1")</f>
        <v>0</v>
      </c>
      <c r="EB92" s="437">
        <f>COUNTIFS('AR | Drawing List'!$H:$H,$B92,INDEX('AR | Drawing List'!$K:$AT,,MATCH('Design Fee'!EB$8,'AR | Drawing List'!$K$1:$AT$1,0)),1)</f>
        <v>0</v>
      </c>
      <c r="EC92" s="437">
        <f>COUNTIFS('AR | Drawing List'!$H:$H,$B92,INDEX('AR | Drawing List'!$K:$AT,,MATCH('Design Fee'!EC$8,'AR | Drawing List'!$K$1:$AT$1,0)),1)</f>
        <v>0</v>
      </c>
      <c r="ED92" s="437">
        <f>COUNTIFS('AR | Drawing List'!$H:$H,$B92,INDEX('AR | Drawing List'!$K:$AT,,MATCH('Design Fee'!ED$8,'AR | Drawing List'!$K$1:$AT$1,0)),1)</f>
        <v>0</v>
      </c>
      <c r="EE92" s="437">
        <f>COUNTIFS('AR | Drawing List'!$H:$H,$B92,INDEX('AR | Drawing List'!$K:$AT,,MATCH('Design Fee'!EE$8,'AR | Drawing List'!$K$1:$AT$1,0)),1)</f>
        <v>0</v>
      </c>
      <c r="EF92" s="437">
        <f>COUNTIFS('AR | Drawing List'!$H:$H,$B92,INDEX('AR | Drawing List'!$K:$AT,,MATCH('Design Fee'!EF$8,'AR | Drawing List'!$K$1:$AT$1,0)),1)</f>
        <v>0</v>
      </c>
      <c r="EG92" s="245"/>
      <c r="EH92" s="437">
        <f>COUNTIFS('AR | Drawing List'!$H:$H,$B92,INDEX('AR | Drawing List'!$K:$AT,,MATCH('Design Fee'!EH$8,'AR | Drawing List'!$K$1:$AT$1,0)),1)</f>
        <v>0</v>
      </c>
      <c r="EI92" s="437">
        <f>COUNTIFS('AR | Drawing List'!$H:$H,$B92,INDEX('AR | Drawing List'!$K:$AT,,MATCH('Design Fee'!EI$8,'AR | Drawing List'!$K$1:$AT$1,0)),1)</f>
        <v>0</v>
      </c>
      <c r="EJ92" s="437">
        <f>COUNTIFS('AR | Drawing List'!$H:$H,$B92,INDEX('AR | Drawing List'!$K:$AT,,MATCH('Design Fee'!EJ$8,'AR | Drawing List'!$K$1:$AT$1,0)),1)</f>
        <v>0</v>
      </c>
      <c r="EK92" s="437">
        <f>COUNTIFS('AR | Drawing List'!$H:$H,$B92,INDEX('AR | Drawing List'!$K:$AT,,MATCH('Design Fee'!EK$8,'AR | Drawing List'!$K$1:$AT$1,0)),1)</f>
        <v>0</v>
      </c>
      <c r="EL92" s="437">
        <f>COUNTIFS('AR | Drawing List'!$H:$H,$B92,INDEX('AR | Drawing List'!$K:$AT,,MATCH('Design Fee'!EL$8,'AR | Drawing List'!$K$1:$AT$1,0)),1)</f>
        <v>0</v>
      </c>
      <c r="EO92" s="279"/>
      <c r="EP92" s="269" t="s">
        <v>202</v>
      </c>
      <c r="EQ92" s="302"/>
      <c r="ER92" s="302">
        <f t="shared" si="1720"/>
        <v>0</v>
      </c>
      <c r="ES92" s="303">
        <f>IFERROR(IF(FF92=100%,$EQ92,0),0)</f>
        <v>0</v>
      </c>
      <c r="ET92" s="304">
        <f>IFERROR(IF(AND((FF92+FG92)=100%,FF92&lt;1),$EQ92,0),0)</f>
        <v>0</v>
      </c>
      <c r="EU92" s="304">
        <f>IFERROR(IF(AND((FK92+FM92)=FJ92,ES92=0),$EQ92,0),0)</f>
        <v>0</v>
      </c>
      <c r="EV92" s="304">
        <f t="shared" ref="EV92:EV96" si="1801">IFERROR(IF(AND((FK92+FM92+FN92)=FJ92,ES92=0,EU92=0),$EQ92,0),0)</f>
        <v>0</v>
      </c>
      <c r="EW92" s="304">
        <f>IFERROR(IF(AND((FK92+FM92+FN92+FO92)=FJ92,ES92=0,EU92=0,EV92=0),$EQ92,0),0)</f>
        <v>0</v>
      </c>
      <c r="EX92" s="304">
        <f>IFERROR(IF(AND((FK92+FM92+FN92+FO92+FP92)=FJ92,ES92=0,EU92=0,EV92=0,EW92=0),$EQ92,0),0)</f>
        <v>0</v>
      </c>
      <c r="EY92" s="305"/>
      <c r="EZ92" s="304">
        <f>IFERROR(IF(AND((FF92+FH92)=100%,FF92&lt;1),$EQ92,0),0)</f>
        <v>0</v>
      </c>
      <c r="FA92" s="304">
        <f>IFERROR(IF(AND((FK92+FS92)=FJ92,ES92=0),$EQ92,0),0)</f>
        <v>0</v>
      </c>
      <c r="FB92" s="304">
        <f t="shared" ref="FB92:FB96" si="1802">IFERROR(IF(AND((FK92+FS92+FT92)=FJ92,ES92=0,FA92=0),EQ92,0),0)</f>
        <v>0</v>
      </c>
      <c r="FC92" s="304">
        <f>IFERROR(IF(AND((FK92+FS92+FT92+FU92)=FJ92,ES92=0,FA92=0,FB92=0),$EQ92,0),0)</f>
        <v>0</v>
      </c>
      <c r="FD92" s="304">
        <f>IFERROR(IF(AND((FK92+FS92+FV92+FT92+FU92)=FJ92,ES92=0,FA92=0,FB92=0,FC92=0),$EQ92,0),0)</f>
        <v>0</v>
      </c>
      <c r="FE92" s="216"/>
      <c r="FF92" s="331">
        <f>IFERROR(FK92/FJ92,0)</f>
        <v>0</v>
      </c>
      <c r="FG92" s="331">
        <f>IFERROR(FL92/FJ92,0)</f>
        <v>0</v>
      </c>
      <c r="FH92" s="331">
        <f>IFERROR(#REF!/FJ92,0)</f>
        <v>0</v>
      </c>
      <c r="FJ92" s="363">
        <f>COUNTIF('ST | Drawing List'!$H:$H,$B92)</f>
        <v>0</v>
      </c>
      <c r="FK92" s="238">
        <f>COUNTIFS('ST | Drawing List'!$H:$H,$B92,INDEX('ST | Drawing List'!$A:$AT,,MATCH('[13]Design Fee'!FK$8,'ST | Drawing List'!$A$1:$AT$1,0)),1)</f>
        <v>0</v>
      </c>
      <c r="FL92" s="238">
        <f>COUNTIFS('ST | Drawing List'!$H:$H,$B92,INDEX('ST | Drawing List'!$K:$AT,,MATCH('[13]Design Fee'!FL$8,'ST | Drawing List'!$K$1:$AT$1,0)),1)</f>
        <v>0</v>
      </c>
      <c r="FM92" s="238">
        <f>COUNTIFS('ST | Drawing List'!$H:$H,$B92,INDEX('ST | Drawing List'!$K:$AT,,MATCH('[13]Design Fee'!FM$8,'ST | Drawing List'!$K$1:$AT$1,0)),1)</f>
        <v>0</v>
      </c>
      <c r="FN92" s="238">
        <f>COUNTIFS('ST | Drawing List'!$H:$H,$B92,INDEX('ST | Drawing List'!$K:$AT,,MATCH('[13]Design Fee'!FN$8,'ST | Drawing List'!$K$1:$AT$1,0)),1)</f>
        <v>0</v>
      </c>
      <c r="FO92" s="238">
        <f>COUNTIFS('ST | Drawing List'!$H:$H,$B92,INDEX('ST | Drawing List'!$K:$AT,,MATCH('[13]Design Fee'!FO$8,'ST | Drawing List'!$K$1:$AT$1,0)),1)</f>
        <v>0</v>
      </c>
      <c r="FP92" s="238">
        <f>COUNTIFS('ST | Drawing List'!$H:$H,$B92,INDEX('ST | Drawing List'!$K:$AT,,MATCH('[13]Design Fee'!FP$8,'ST | Drawing List'!$K$1:$AT$1,0)),1)</f>
        <v>0</v>
      </c>
      <c r="FQ92" s="245"/>
      <c r="FR92" s="238">
        <f>COUNTIFS('ST | Drawing List'!$H:$H,$B92,INDEX('ST | Drawing List'!$K:$AT,,MATCH('[13]Design Fee'!FR$8,'ST | Drawing List'!$K$1:$AT$1,0)),1)</f>
        <v>0</v>
      </c>
      <c r="FS92" s="238">
        <f>COUNTIFS('ST | Drawing List'!$H:$H,$B92,INDEX('ST | Drawing List'!$K:$AT,,MATCH('[13]Design Fee'!FS$8,'ST | Drawing List'!$K$1:$AT$1,0)),1)</f>
        <v>0</v>
      </c>
      <c r="FT92" s="238">
        <f>COUNTIFS('ST | Drawing List'!$H:$H,$B92,INDEX('ST | Drawing List'!$K:$AT,,MATCH('[13]Design Fee'!FT$8,'ST | Drawing List'!$K$1:$AT$1,0)),1)</f>
        <v>0</v>
      </c>
      <c r="FU92" s="238">
        <f>COUNTIFS('ST | Drawing List'!$H:$H,$B92,INDEX('ST | Drawing List'!$K:$AT,,MATCH('[13]Design Fee'!FU$8,'ST | Drawing List'!$K$1:$AT$1,0)),1)</f>
        <v>0</v>
      </c>
      <c r="FV92" s="238">
        <f>COUNTIFS('ST | Drawing List'!$H:$H,$B92,INDEX('ST | Drawing List'!$K:$AT,,MATCH('[13]Design Fee'!FV$8,'ST | Drawing List'!$K$1:$AT$1,0)),1)</f>
        <v>0</v>
      </c>
      <c r="FW92" s="254"/>
      <c r="FX92" s="365"/>
      <c r="FY92" s="366">
        <f>IFERROR(IF(AND((GK92+GL92)=100%,GK92&lt;1),$EQ92,0),0)</f>
        <v>0</v>
      </c>
      <c r="FZ92" s="366">
        <f>IFERROR(IF(AND((GP92+GR92)=GO92,FX92=0),$EQ92,0),0)</f>
        <v>0</v>
      </c>
      <c r="GA92" s="366">
        <f t="shared" ref="GA92:GA96" si="1803">IFERROR(IF(AND((GP92+GR92+GS92)=GO92,FX92=0,FZ92=0),$EQ92,0),0)</f>
        <v>0</v>
      </c>
      <c r="GB92" s="366">
        <f>IFERROR(IF(AND((GP92+GR92+GS92+GT92)=GO92,FX92=0,FZ92=0,GA92=0),$EQ92,0),0)</f>
        <v>0</v>
      </c>
      <c r="GC92" s="366">
        <f>IFERROR(IF(AND((GP92+GR92+GS92+GT92+GU92)=GO92,FX92=0,FZ92=0,GA92=0,GB92=0),$EQ92,0),0)</f>
        <v>0</v>
      </c>
      <c r="GD92" s="291"/>
      <c r="GE92" s="366">
        <f>IFERROR(IF(AND((GK92+GM92)=100%,GK92&lt;1),$EQ92,0),0)</f>
        <v>0</v>
      </c>
      <c r="GF92" s="366">
        <f>IFERROR(IF(AND((GP92+GX92)=GO92,FX92=0),$EQ92,0),0)</f>
        <v>0</v>
      </c>
      <c r="GG92" s="366">
        <f t="shared" ref="GG92:GG96" si="1804">IFERROR(IF(AND((GP92+GX92+GY92)=GO92,FX92=0,GF92=0),FV92,0),0)</f>
        <v>0</v>
      </c>
      <c r="GH92" s="366">
        <f>IFERROR(IF(AND((GP92+GX92+GY92+GZ92)=GO92,FX92=0,GF92=0,GG92=0),$EQ92,0),0)</f>
        <v>0</v>
      </c>
      <c r="GI92" s="366">
        <f>IFERROR(IF(AND((GP92+GX92+HA92+GY92+GZ92)=GO92,FX92=0,GF92=0,GG92=0,GH92=0),$EQ92,0),0)</f>
        <v>0</v>
      </c>
      <c r="GJ92" s="230"/>
      <c r="GK92" s="367">
        <f>IFERROR(GP92/GO92,0)</f>
        <v>0</v>
      </c>
      <c r="GL92" s="367">
        <f>IFERROR(GQ92/GO92,0)</f>
        <v>0</v>
      </c>
      <c r="GM92" s="367">
        <f>IFERROR(#REF!/GO92,0)</f>
        <v>0</v>
      </c>
      <c r="GO92" s="363">
        <f>COUNTIF('ST | Drawing List'!$H:$H,$B92)</f>
        <v>0</v>
      </c>
      <c r="GP92" s="238">
        <f>COUNTIFS('ST | Drawing List'!$H:$H,$B92,INDEX('ST | Drawing List'!$A:$AT,,MATCH('[13]Design Fee'!GP$8,'ST | Drawing List'!$A$1:$AT$1,0)),1)</f>
        <v>0</v>
      </c>
      <c r="GQ92" s="238">
        <f>COUNTIFS('ST | Drawing List'!$H:$H,$B92,INDEX('ST | Drawing List'!$K:$AT,,MATCH('[13]Design Fee'!GQ$8,'ST | Drawing List'!$K$1:$AT$1,0)),1)</f>
        <v>0</v>
      </c>
      <c r="GR92" s="238">
        <f>COUNTIFS('ST | Drawing List'!$H:$H,$B92,INDEX('ST | Drawing List'!$K:$AT,,MATCH('[13]Design Fee'!GR$8,'ST | Drawing List'!$K$1:$AT$1,0)),1)</f>
        <v>0</v>
      </c>
      <c r="GS92" s="238">
        <f>COUNTIFS('ST | Drawing List'!$H:$H,$B92,INDEX('ST | Drawing List'!$K:$AT,,MATCH('[13]Design Fee'!GS$8,'ST | Drawing List'!$K$1:$AT$1,0)),1)</f>
        <v>0</v>
      </c>
      <c r="GT92" s="238">
        <f>COUNTIFS('ST | Drawing List'!$H:$H,$B92,INDEX('ST | Drawing List'!$K:$AT,,MATCH('[13]Design Fee'!GT$8,'ST | Drawing List'!$K$1:$AT$1,0)),1)</f>
        <v>0</v>
      </c>
      <c r="GU92" s="238">
        <f>COUNTIFS('ST | Drawing List'!$H:$H,$B92,INDEX('ST | Drawing List'!$K:$AT,,MATCH('[13]Design Fee'!GU$8,'ST | Drawing List'!$K$1:$AT$1,0)),1)</f>
        <v>0</v>
      </c>
      <c r="GV92" s="245"/>
      <c r="GW92" s="238">
        <f>COUNTIFS('ST | Drawing List'!$H:$H,$B92,INDEX('ST | Drawing List'!$K:$AT,,MATCH('[13]Design Fee'!GW$8,'ST | Drawing List'!$K$1:$AT$1,0)),1)</f>
        <v>0</v>
      </c>
      <c r="GX92" s="238">
        <f>COUNTIFS('ST | Drawing List'!$H:$H,$B92,INDEX('ST | Drawing List'!$K:$AT,,MATCH('[13]Design Fee'!GX$8,'ST | Drawing List'!$K$1:$AT$1,0)),1)</f>
        <v>0</v>
      </c>
      <c r="GY92" s="238">
        <f>COUNTIFS('ST | Drawing List'!$H:$H,$B92,INDEX('ST | Drawing List'!$K:$AT,,MATCH('[13]Design Fee'!GY$8,'ST | Drawing List'!$K$1:$AT$1,0)),1)</f>
        <v>0</v>
      </c>
      <c r="GZ92" s="238">
        <f>COUNTIFS('ST | Drawing List'!$H:$H,$B92,INDEX('ST | Drawing List'!$K:$AT,,MATCH('[13]Design Fee'!GZ$8,'ST | Drawing List'!$K$1:$AT$1,0)),1)</f>
        <v>0</v>
      </c>
      <c r="HA92" s="238">
        <f>COUNTIFS('ST | Drawing List'!$H:$H,$B92,INDEX('ST | Drawing List'!$K:$AT,,MATCH('[13]Design Fee'!HA$8,'ST | Drawing List'!$K$1:$AT$1,0)),1)</f>
        <v>0</v>
      </c>
      <c r="HC92" s="365"/>
      <c r="HD92" s="366">
        <f>IFERROR(IF(AND((HP92+HQ92)=100%,HP92&lt;1),$EQ92,0),0)</f>
        <v>0</v>
      </c>
      <c r="HE92" s="366">
        <f>IFERROR(IF(AND((HU92+HW92)=HT92,HC92=0),$EQ92,0),0)</f>
        <v>0</v>
      </c>
      <c r="HF92" s="366">
        <f t="shared" ref="HF92:HF96" si="1805">IFERROR(IF(AND((HU92+HW92+HX92)=HT92,HC92=0,HE92=0),$EQ92,0),0)</f>
        <v>0</v>
      </c>
      <c r="HG92" s="366">
        <f>IFERROR(IF(AND((HU92+HW92+HX92+HY92)=HT92,HC92=0,HE92=0,HF92=0),$EQ92,0),0)</f>
        <v>0</v>
      </c>
      <c r="HH92" s="366">
        <f>IFERROR(IF(AND((HU92+HW92+HX92+HY92+HZ92)=HT92,HC92=0,HE92=0,HF92=0,HG92=0),$EQ92,0),0)</f>
        <v>0</v>
      </c>
      <c r="HI92" s="291"/>
      <c r="HJ92" s="366">
        <f>IFERROR(IF(AND((HP92+HR92)=100%,HP92&lt;1),$EQ92,0),0)</f>
        <v>0</v>
      </c>
      <c r="HK92" s="366">
        <f>IFERROR(IF(AND((HU92+IC92)=HT92,HC92=0),$EQ92,0),0)</f>
        <v>0</v>
      </c>
      <c r="HL92" s="366">
        <f t="shared" ref="HL92:HL96" si="1806">IFERROR(IF(AND((HU92+IC92+ID92)=HT92,HC92=0,HK92=0),HA92,0),0)</f>
        <v>0</v>
      </c>
      <c r="HM92" s="366">
        <f>IFERROR(IF(AND((HU92+IC92+ID92+IE92)=HT92,HC92=0,HK92=0,HL92=0),$EQ92,0),0)</f>
        <v>0</v>
      </c>
      <c r="HN92" s="366">
        <f>IFERROR(IF(AND((HU92+IC92+IF92+ID92+IE92)=HT92,HC92=0,HK92=0,HL92=0,HM92=0),$EQ92,0),0)</f>
        <v>0</v>
      </c>
      <c r="HO92" s="230"/>
      <c r="HP92" s="367">
        <f>IFERROR(HU92/HT92,0)</f>
        <v>0</v>
      </c>
      <c r="HQ92" s="367">
        <f>IFERROR(HV92/HT92,0)</f>
        <v>0</v>
      </c>
      <c r="HR92" s="367">
        <f>IFERROR(#REF!/HT92,0)</f>
        <v>0</v>
      </c>
      <c r="HT92" s="363">
        <f>COUNTIF('ST | Drawing List'!$H:$H,$B92)</f>
        <v>0</v>
      </c>
      <c r="HU92" s="238">
        <f>COUNTIFS('ST | Drawing List'!$H:$H,$B92,INDEX('ST | Drawing List'!$A:$AT,,MATCH('[13]Design Fee'!HU$8,'ST | Drawing List'!$A$1:$AT$1,0)),1)</f>
        <v>0</v>
      </c>
      <c r="HV92" s="238">
        <f>COUNTIFS('ST | Drawing List'!$H:$H,$B92,INDEX('ST | Drawing List'!$K:$AT,,MATCH('[13]Design Fee'!HV$8,'ST | Drawing List'!$K$1:$AT$1,0)),1)</f>
        <v>0</v>
      </c>
      <c r="HW92" s="238">
        <f>COUNTIFS('ST | Drawing List'!$H:$H,$B92,INDEX('ST | Drawing List'!$K:$AT,,MATCH('[13]Design Fee'!HW$8,'ST | Drawing List'!$K$1:$AT$1,0)),1)</f>
        <v>0</v>
      </c>
      <c r="HX92" s="238">
        <f>COUNTIFS('ST | Drawing List'!$H:$H,$B92,INDEX('ST | Drawing List'!$K:$AT,,MATCH('[13]Design Fee'!HX$8,'ST | Drawing List'!$K$1:$AT$1,0)),1)</f>
        <v>0</v>
      </c>
      <c r="HY92" s="238">
        <f>COUNTIFS('ST | Drawing List'!$H:$H,$B92,INDEX('ST | Drawing List'!$K:$AT,,MATCH('[13]Design Fee'!HY$8,'ST | Drawing List'!$K$1:$AT$1,0)),1)</f>
        <v>0</v>
      </c>
      <c r="HZ92" s="238">
        <f>COUNTIFS('ST | Drawing List'!$H:$H,$B92,INDEX('ST | Drawing List'!$K:$AT,,MATCH('[13]Design Fee'!HZ$8,'ST | Drawing List'!$K$1:$AT$1,0)),1)</f>
        <v>0</v>
      </c>
      <c r="IA92" s="245"/>
      <c r="IB92" s="238">
        <f>COUNTIFS('ST | Drawing List'!$H:$H,$B92,INDEX('ST | Drawing List'!$K:$AT,,MATCH('[13]Design Fee'!IB$8,'ST | Drawing List'!$K$1:$AT$1,0)),1)</f>
        <v>0</v>
      </c>
      <c r="IC92" s="238">
        <f>COUNTIFS('ST | Drawing List'!$H:$H,$B92,INDEX('ST | Drawing List'!$K:$AT,,MATCH('[13]Design Fee'!IC$8,'ST | Drawing List'!$K$1:$AT$1,0)),1)</f>
        <v>0</v>
      </c>
      <c r="ID92" s="238">
        <f>COUNTIFS('ST | Drawing List'!$H:$H,$B92,INDEX('ST | Drawing List'!$K:$AT,,MATCH('[13]Design Fee'!ID$8,'ST | Drawing List'!$K$1:$AT$1,0)),1)</f>
        <v>0</v>
      </c>
      <c r="IE92" s="238">
        <f>COUNTIFS('ST | Drawing List'!$H:$H,$B92,INDEX('ST | Drawing List'!$K:$AT,,MATCH('[13]Design Fee'!IE$8,'ST | Drawing List'!$K$1:$AT$1,0)),1)</f>
        <v>0</v>
      </c>
      <c r="IF92" s="238">
        <f>COUNTIFS('ST | Drawing List'!$H:$H,$B92,INDEX('ST | Drawing List'!$K:$AT,,MATCH('[13]Design Fee'!IF$8,'ST | Drawing List'!$K$1:$AT$1,0)),1)</f>
        <v>0</v>
      </c>
      <c r="II92" s="328">
        <v>0</v>
      </c>
      <c r="IJ92" s="269"/>
      <c r="IK92" s="302">
        <f>$IK$91/$II$91*II92</f>
        <v>0</v>
      </c>
      <c r="IL92" s="302">
        <f t="shared" si="1730"/>
        <v>0</v>
      </c>
      <c r="IM92" s="303">
        <f>IFERROR(IF(IZ92=100%,$IK92,0),0)</f>
        <v>0</v>
      </c>
      <c r="IN92" s="304">
        <f>IFERROR(IF(AND((IZ92+JA92)=100%,IZ92&lt;1),$IK92,0),0)</f>
        <v>0</v>
      </c>
      <c r="IO92" s="304">
        <f>IFERROR(IF(AND((JE92+JG92)=JD92,IM92=0),$IK92,0),0)</f>
        <v>0</v>
      </c>
      <c r="IP92" s="304">
        <f>IFERROR(IF(AND((JE92+JG92+JH92)=JD92,IM92=0,IO92=0),$IK92,0),0)</f>
        <v>0</v>
      </c>
      <c r="IQ92" s="304">
        <f>IFERROR(IF(AND((JE92+JG92+JH92+JI92)=JD92,IM92=0,IO92=0,IP92=0),$IK92,0),0)</f>
        <v>0</v>
      </c>
      <c r="IR92" s="304">
        <f>IFERROR(IF(AND((JE92+JG92+JH92+JI92+JJ92)=JD92,IM92=0,IO92=0,IP92=0,IQ92=0),$IK92,0),0)</f>
        <v>0</v>
      </c>
      <c r="IS92" s="305"/>
      <c r="IT92" s="304">
        <f>IFERROR(IF(AND((IZ92+JB92)=100%,IZ92&lt;1),$IK92,0),0)</f>
        <v>0</v>
      </c>
      <c r="IU92" s="304">
        <f>IFERROR(IF(AND((JE92+JM92)=JD92,IM92=0),$IK92,0),0)</f>
        <v>0</v>
      </c>
      <c r="IV92" s="304">
        <f t="shared" ref="IV92:IV96" si="1807">IFERROR(IF(AND((JE92+JM92+JN92)=JD92,IM92=0,IU92=0),IK92,0),0)</f>
        <v>0</v>
      </c>
      <c r="IW92" s="304">
        <f>IFERROR(IF(AND((JE92+JM92+JN92+JO92)=JD92,IM92=0,IU92=0,IV92=0),$IK92,0),0)</f>
        <v>0</v>
      </c>
      <c r="IX92" s="304">
        <f>IFERROR(IF(AND((JE92+JM92+JP92+JN92+JO92)=JD92,IM92=0,IU92=0,IV92=0,IW92=0),$IK92,0),0)</f>
        <v>0</v>
      </c>
      <c r="IY92" s="230"/>
      <c r="IZ92" s="367">
        <f>IFERROR(JE92/JD92,0)</f>
        <v>0</v>
      </c>
      <c r="JA92" s="367">
        <f>IFERROR(JF92/JD92,0)</f>
        <v>0</v>
      </c>
      <c r="JB92" s="367">
        <f t="shared" ref="JB92:JB96" si="1808">IFERROR(JL92/JD92,0)</f>
        <v>0</v>
      </c>
      <c r="JD92" s="363">
        <f>COUNTIF('MEP | Drawing List'!$H:$H,$B92)</f>
        <v>0</v>
      </c>
      <c r="JE92" s="238">
        <f>COUNTIFS('MEP | Drawing List'!$H:$H,$B92,INDEX('MEP | Drawing List'!$A:$AU,,MATCH('[13]Design Fee'!JE$8,'MEP | Drawing List'!$A$1:$AU$1,0)),1)</f>
        <v>0</v>
      </c>
      <c r="JF92" s="238">
        <f>COUNTIFS('MEP | Drawing List'!$H:$H,$B92,INDEX('MEP | Drawing List'!$K:$AU,,MATCH('[13]Design Fee'!JF$8,'MEP | Drawing List'!$K$1:$AU$1,0)),1)</f>
        <v>0</v>
      </c>
      <c r="JG92" s="238">
        <f>COUNTIFS('MEP | Drawing List'!$H:$H,$B92,INDEX('MEP | Drawing List'!$K:$AU,,MATCH('[13]Design Fee'!JG$8,'MEP | Drawing List'!$K$1:$AU$1,0)),1)</f>
        <v>0</v>
      </c>
      <c r="JH92" s="238">
        <f>COUNTIFS('MEP | Drawing List'!$H:$H,$B92,INDEX('MEP | Drawing List'!$K:$AU,,MATCH('[13]Design Fee'!JH$8,'MEP | Drawing List'!$K$1:$AU$1,0)),1)</f>
        <v>0</v>
      </c>
      <c r="JI92" s="238">
        <f>COUNTIFS('MEP | Drawing List'!$H:$H,$B92,INDEX('MEP | Drawing List'!$K:$AU,,MATCH('[13]Design Fee'!JI$8,'MEP | Drawing List'!$K$1:$AU$1,0)),1)</f>
        <v>0</v>
      </c>
      <c r="JJ92" s="238">
        <f>COUNTIFS('MEP | Drawing List'!$H:$H,$B92,INDEX('MEP | Drawing List'!$K:$AU,,MATCH('[13]Design Fee'!JJ$8,'MEP | Drawing List'!$K$1:$AU$1,0)),1)</f>
        <v>0</v>
      </c>
      <c r="JK92" s="245"/>
      <c r="JL92" s="238">
        <f>COUNTIFS('MEP | Drawing List'!$H:$H,$B92,INDEX('MEP | Drawing List'!$K:$AU,,MATCH('[13]Design Fee'!JL$8,'MEP | Drawing List'!$K$1:$AU$1,0)),1)</f>
        <v>0</v>
      </c>
      <c r="JM92" s="238">
        <f>COUNTIFS('MEP | Drawing List'!$H:$H,$B92,INDEX('MEP | Drawing List'!$K:$AU,,MATCH('[13]Design Fee'!JM$8,'MEP | Drawing List'!$K$1:$AU$1,0)),1)</f>
        <v>0</v>
      </c>
      <c r="JN92" s="238">
        <f>COUNTIFS('MEP | Drawing List'!$H:$H,$B92,INDEX('MEP | Drawing List'!$K:$AU,,MATCH('[13]Design Fee'!JN$8,'MEP | Drawing List'!$K$1:$AU$1,0)),1)</f>
        <v>0</v>
      </c>
      <c r="JO92" s="238">
        <f>COUNTIFS('MEP | Drawing List'!$H:$H,$B92,INDEX('MEP | Drawing List'!$K:$AU,,MATCH('[13]Design Fee'!JO$8,'MEP | Drawing List'!$K$1:$AU$1,0)),1)</f>
        <v>0</v>
      </c>
      <c r="JP92" s="238">
        <f>COUNTIFS('MEP | Drawing List'!$H:$H,$B92,INDEX('MEP | Drawing List'!$K:$AU,,MATCH('[13]Design Fee'!JP$8,'MEP | Drawing List'!$K$1:$AU$1,0)),1)</f>
        <v>0</v>
      </c>
      <c r="JQ92" s="254"/>
      <c r="JR92" s="303"/>
      <c r="JS92" s="304">
        <f>IFERROR(IF(AND((KE92+KF92)=100%,KE92&lt;1),$IK92,0),0)</f>
        <v>0</v>
      </c>
      <c r="JT92" s="304">
        <f>IFERROR(IF(AND((KJ92+KL92)=KI92,JR92=0),$IK92,0),0)</f>
        <v>0</v>
      </c>
      <c r="JU92" s="304">
        <f>IFERROR(IF(AND((KJ92+KL92+KM92)=KI92,JR92=0,JT92=0),$IK92,0),0)</f>
        <v>0</v>
      </c>
      <c r="JV92" s="304">
        <f>IFERROR(IF(AND((KJ92+KL92+KM92+KN92)=KI92,JR92=0,JT92=0,JU92=0),$IK92,0),0)</f>
        <v>0</v>
      </c>
      <c r="JW92" s="304">
        <f>IFERROR(IF(AND((KJ92+KL92+KM92+KN92+KO92)=KI92,JR92=0,JT92=0,JU92=0,JV92=0),$IK92,0),0)</f>
        <v>0</v>
      </c>
      <c r="JX92" s="305"/>
      <c r="JY92" s="304">
        <f>IFERROR(IF(AND((KE92+KG92)=100%,KE92&lt;1),$IK92,0),0)</f>
        <v>0</v>
      </c>
      <c r="JZ92" s="304">
        <f>IFERROR(IF(AND((KJ92+KR92)=KI92,JR92=0),$IK92,0),0)</f>
        <v>0</v>
      </c>
      <c r="KA92" s="304">
        <f t="shared" ref="KA92:KA96" si="1809">IFERROR(IF(AND((KJ92+KR92+KS92)=KI92,JR92=0,JZ92=0),JP92,0),0)</f>
        <v>0</v>
      </c>
      <c r="KB92" s="304">
        <f>IFERROR(IF(AND((KJ92+KR92+KS92+KT92)=KI92,JR92=0,JZ92=0,KA92=0),$IK92,0),0)</f>
        <v>0</v>
      </c>
      <c r="KC92" s="304">
        <f>IFERROR(IF(AND((KJ92+KR92+KU92+KS92+KT92)=KI92,JR92=0,JZ92=0,KA92=0,KB92=0),$IK92,0),0)</f>
        <v>0</v>
      </c>
      <c r="KD92" s="230"/>
      <c r="KE92" s="367">
        <f>IFERROR(KJ92/KI92,0)</f>
        <v>0</v>
      </c>
      <c r="KF92" s="367">
        <f>IFERROR(KK92/KI92,0)</f>
        <v>0</v>
      </c>
      <c r="KG92" s="367">
        <f>IFERROR(#REF!/KI92,0)</f>
        <v>0</v>
      </c>
      <c r="KI92" s="363">
        <f>COUNTIF('MEP | Drawing List'!$H:$H,$B92)</f>
        <v>0</v>
      </c>
      <c r="KJ92" s="238">
        <f>COUNTIFS('MEP | Drawing List'!$H:$H,$B92,INDEX('MEP | Drawing List'!$A:$AU,,MATCH('[13]Design Fee'!KJ$8,'MEP | Drawing List'!$A$1:$AU$1,0)),1)</f>
        <v>0</v>
      </c>
      <c r="KK92" s="238">
        <f>COUNTIFS('MEP | Drawing List'!$H:$H,$B92,INDEX('MEP | Drawing List'!$K:$AU,,MATCH('[13]Design Fee'!KK$8,'MEP | Drawing List'!$K$1:$AU$1,0)),1)</f>
        <v>0</v>
      </c>
      <c r="KL92" s="238">
        <f>COUNTIFS('MEP | Drawing List'!$H:$H,$B92,INDEX('MEP | Drawing List'!$K:$AU,,MATCH('[13]Design Fee'!KL$8,'MEP | Drawing List'!$K$1:$AU$1,0)),1)</f>
        <v>0</v>
      </c>
      <c r="KM92" s="238">
        <f>COUNTIFS('MEP | Drawing List'!$H:$H,$B92,INDEX('MEP | Drawing List'!$K:$AU,,MATCH('[13]Design Fee'!KM$8,'MEP | Drawing List'!$K$1:$AU$1,0)),1)</f>
        <v>0</v>
      </c>
      <c r="KN92" s="238">
        <f>COUNTIFS('MEP | Drawing List'!$H:$H,$B92,INDEX('MEP | Drawing List'!$K:$AU,,MATCH('[13]Design Fee'!KN$8,'MEP | Drawing List'!$K$1:$AU$1,0)),1)</f>
        <v>0</v>
      </c>
      <c r="KO92" s="238">
        <f>COUNTIFS('MEP | Drawing List'!$H:$H,$B92,INDEX('MEP | Drawing List'!$K:$AU,,MATCH('[13]Design Fee'!KO$8,'MEP | Drawing List'!$K$1:$AU$1,0)),1)</f>
        <v>0</v>
      </c>
      <c r="KP92" s="245"/>
      <c r="KQ92" s="238">
        <f>COUNTIFS('MEP | Drawing List'!$H:$H,$B92,INDEX('MEP | Drawing List'!$K:$AU,,MATCH('[13]Design Fee'!KQ$8,'MEP | Drawing List'!$K$1:$AU$1,0)),1)</f>
        <v>0</v>
      </c>
      <c r="KR92" s="238">
        <f>COUNTIFS('MEP | Drawing List'!$H:$H,$B92,INDEX('MEP | Drawing List'!$K:$AU,,MATCH('[13]Design Fee'!KR$8,'MEP | Drawing List'!$K$1:$AU$1,0)),1)</f>
        <v>0</v>
      </c>
      <c r="KS92" s="238">
        <f>COUNTIFS('MEP | Drawing List'!$H:$H,$B92,INDEX('MEP | Drawing List'!$K:$AU,,MATCH('[13]Design Fee'!KS$8,'MEP | Drawing List'!$K$1:$AU$1,0)),1)</f>
        <v>0</v>
      </c>
      <c r="KT92" s="238">
        <f>COUNTIFS('MEP | Drawing List'!$H:$H,$B92,INDEX('MEP | Drawing List'!$K:$AU,,MATCH('[13]Design Fee'!KT$8,'MEP | Drawing List'!$K$1:$AU$1,0)),1)</f>
        <v>0</v>
      </c>
      <c r="KU92" s="238">
        <f>COUNTIFS('MEP | Drawing List'!$H:$H,$B92,INDEX('MEP | Drawing List'!$K:$AU,,MATCH('[13]Design Fee'!KU$8,'MEP | Drawing List'!$K$1:$AU$1,0)),1)</f>
        <v>0</v>
      </c>
      <c r="KW92" s="303"/>
      <c r="KX92" s="304">
        <f>IFERROR(IF(AND((LJ92+LK92)=100%,LJ92&lt;1),$IK92,0),0)</f>
        <v>0</v>
      </c>
      <c r="KY92" s="304">
        <f>IFERROR(IF(AND((LO92+LQ92)=LN92,KW92=0),$IK92,0),0)</f>
        <v>0</v>
      </c>
      <c r="KZ92" s="304">
        <f>IFERROR(IF(AND((LO92+LQ92+LR92)=LN92,KW92=0,KY92=0),$IK92,0),0)</f>
        <v>0</v>
      </c>
      <c r="LA92" s="304">
        <f>IFERROR(IF(AND((LO92+LQ92+LR92+LS92)=LN92,KW92=0,KY92=0,KZ92=0),$IK92,0),0)</f>
        <v>0</v>
      </c>
      <c r="LB92" s="304">
        <f>IFERROR(IF(AND((LO92+LQ92+LR92+LS92+LT92)=LN92,KW92=0,KY92=0,KZ92=0,LA92=0),$IK92,0),0)</f>
        <v>0</v>
      </c>
      <c r="LC92" s="305"/>
      <c r="LD92" s="304">
        <f>IFERROR(IF(AND((LJ92+LL92)=100%,LJ92&lt;1),$IK92,0),0)</f>
        <v>0</v>
      </c>
      <c r="LE92" s="304">
        <f>IFERROR(IF(AND((LO92+LW92)=LN92,KW92=0),$IK92,0),0)</f>
        <v>0</v>
      </c>
      <c r="LF92" s="304">
        <f t="shared" ref="LF92:LF96" si="1810">IFERROR(IF(AND((LO92+LW92+LX92)=LN92,KW92=0,LE92=0),KU92,0),0)</f>
        <v>0</v>
      </c>
      <c r="LG92" s="304">
        <f>IFERROR(IF(AND((LO92+LW92+LX92+LY92)=LN92,KW92=0,LE92=0,LF92=0),$IK92,0),0)</f>
        <v>0</v>
      </c>
      <c r="LH92" s="304">
        <f>IFERROR(IF(AND((LO92+LW92+LZ92+LX92+LY92)=LN92,KW92=0,LE92=0,LF92=0,LG92=0),$IK92,0),0)</f>
        <v>0</v>
      </c>
      <c r="LI92" s="230"/>
      <c r="LJ92" s="367">
        <f>IFERROR(LO92/LN92,0)</f>
        <v>0</v>
      </c>
      <c r="LK92" s="367">
        <f>IFERROR(LP92/LN92,0)</f>
        <v>0</v>
      </c>
      <c r="LL92" s="367">
        <f>IFERROR(#REF!/LN92,0)</f>
        <v>0</v>
      </c>
      <c r="LN92" s="363">
        <f>COUNTIF('MEP | Drawing List'!$H:$H,$B92)</f>
        <v>0</v>
      </c>
      <c r="LO92" s="238">
        <f>COUNTIFS('MEP | Drawing List'!$H:$H,$B92,INDEX('MEP | Drawing List'!$A:$AU,,MATCH('[13]Design Fee'!LO$8,'MEP | Drawing List'!$A$1:$AU$1,0)),1)</f>
        <v>0</v>
      </c>
      <c r="LP92" s="238">
        <f>COUNTIFS('MEP | Drawing List'!$H:$H,$B92,INDEX('MEP | Drawing List'!$K:$AU,,MATCH('[13]Design Fee'!LP$8,'MEP | Drawing List'!$K$1:$AU$1,0)),1)</f>
        <v>0</v>
      </c>
      <c r="LQ92" s="238">
        <f>COUNTIFS('MEP | Drawing List'!$H:$H,$B92,INDEX('MEP | Drawing List'!$K:$AU,,MATCH('[13]Design Fee'!LQ$8,'MEP | Drawing List'!$K$1:$AU$1,0)),1)</f>
        <v>0</v>
      </c>
      <c r="LR92" s="238">
        <f>COUNTIFS('MEP | Drawing List'!$H:$H,$B92,INDEX('MEP | Drawing List'!$K:$AU,,MATCH('[13]Design Fee'!LR$8,'MEP | Drawing List'!$K$1:$AU$1,0)),1)</f>
        <v>0</v>
      </c>
      <c r="LS92" s="238">
        <f>COUNTIFS('MEP | Drawing List'!$H:$H,$B92,INDEX('MEP | Drawing List'!$K:$AU,,MATCH('[13]Design Fee'!LS$8,'MEP | Drawing List'!$K$1:$AU$1,0)),1)</f>
        <v>0</v>
      </c>
      <c r="LT92" s="238">
        <f>COUNTIFS('MEP | Drawing List'!$H:$H,$B92,INDEX('MEP | Drawing List'!$K:$AU,,MATCH('[13]Design Fee'!LT$8,'MEP | Drawing List'!$K$1:$AU$1,0)),1)</f>
        <v>0</v>
      </c>
      <c r="LU92" s="245"/>
      <c r="LV92" s="238">
        <f>COUNTIFS('MEP | Drawing List'!$H:$H,$B92,INDEX('MEP | Drawing List'!$K:$AU,,MATCH('[13]Design Fee'!LV$8,'MEP | Drawing List'!$K$1:$AU$1,0)),1)</f>
        <v>0</v>
      </c>
      <c r="LW92" s="238">
        <f>COUNTIFS('MEP | Drawing List'!$H:$H,$B92,INDEX('MEP | Drawing List'!$K:$AU,,MATCH('[13]Design Fee'!LW$8,'MEP | Drawing List'!$K$1:$AU$1,0)),1)</f>
        <v>0</v>
      </c>
      <c r="LX92" s="238">
        <f>COUNTIFS('MEP | Drawing List'!$H:$H,$B92,INDEX('MEP | Drawing List'!$K:$AU,,MATCH('[13]Design Fee'!LX$8,'MEP | Drawing List'!$K$1:$AU$1,0)),1)</f>
        <v>0</v>
      </c>
      <c r="LY92" s="238">
        <f>COUNTIFS('MEP | Drawing List'!$H:$H,$B92,INDEX('MEP | Drawing List'!$K:$AU,,MATCH('[13]Design Fee'!LY$8,'MEP | Drawing List'!$K$1:$AU$1,0)),1)</f>
        <v>0</v>
      </c>
      <c r="LZ92" s="238">
        <f>COUNTIFS('MEP | Drawing List'!$H:$H,$B92,INDEX('MEP | Drawing List'!$K:$AU,,MATCH('[13]Design Fee'!LZ$8,'MEP | Drawing List'!$K$1:$AU$1,0)),1)</f>
        <v>0</v>
      </c>
      <c r="MC92" s="328">
        <v>0</v>
      </c>
      <c r="MD92" s="269"/>
      <c r="ME92" s="302">
        <f>$ME$91/$MC$91*MC92</f>
        <v>0</v>
      </c>
      <c r="MF92" s="302">
        <f t="shared" si="1740"/>
        <v>0</v>
      </c>
      <c r="MG92" s="303">
        <f>IFERROR(IF(MT92=100%,$ME92,0),0)</f>
        <v>0</v>
      </c>
      <c r="MH92" s="304">
        <f>IFERROR(IF(AND((MT92+MU92)=100%,MT92&lt;1),$ME92,0),0)</f>
        <v>0</v>
      </c>
      <c r="MI92" s="304">
        <f>IFERROR(IF(AND((MY92+NA92)=MX92,MG92=0),$ME92,0),0)</f>
        <v>0</v>
      </c>
      <c r="MJ92" s="304">
        <f>IFERROR(IF(AND((MY92+NA92+NB92)=MX92,MG92=0,MI92=0),$ME92,0),0)</f>
        <v>0</v>
      </c>
      <c r="MK92" s="304">
        <f>IFERROR(IF(AND((MY92+NA92+NB92+NC92)=MX92,MG92=0,MI92=0,MJ92=0),$ME92,0),0)</f>
        <v>0</v>
      </c>
      <c r="ML92" s="304">
        <f>IFERROR(IF(AND((MY92+NA92+NB92+NC92+ND92)=MX92,MG92=0,MI92=0,MJ92=0,MK92=0),$ME92,0),0)</f>
        <v>0</v>
      </c>
      <c r="MM92" s="305"/>
      <c r="MN92" s="304">
        <f>IFERROR(IF(AND((MT92+MV92)=100%,MT92&lt;1),$ME92,0),0)</f>
        <v>0</v>
      </c>
      <c r="MO92" s="304">
        <f>IFERROR(IF(AND((MY92+NG92)=MX92,MG92=0),$ME92,0),0)</f>
        <v>0</v>
      </c>
      <c r="MP92" s="304">
        <f>IFERROR(IF(AND((MY92+NG92+NH92)=MX92,MG92=0,MO92=0),ME92,0),0)</f>
        <v>0</v>
      </c>
      <c r="MQ92" s="304">
        <f>IFERROR(IF(AND((MY92+NG92+NH92+NI92)=MX92,MG92=0,MO92=0,MP92=0),$ME92,0),0)</f>
        <v>0</v>
      </c>
      <c r="MR92" s="304">
        <f>IFERROR(IF(AND((MY92+NG92+NJ92+NH92+NI92)=MX92,MG92=0,MO92=0,MP92=0,MQ92=0),$ME92,0),0)</f>
        <v>0</v>
      </c>
      <c r="MS92" s="230"/>
      <c r="MT92" s="367">
        <f>IFERROR(MY92/MX92,0)</f>
        <v>0</v>
      </c>
      <c r="MU92" s="367">
        <f>IFERROR(MZ92/MX92,0)</f>
        <v>0</v>
      </c>
      <c r="MV92" s="367">
        <f t="shared" ref="MV92:MV96" si="1811">IFERROR(NF92/MX92,0)</f>
        <v>0</v>
      </c>
      <c r="MX92" s="363">
        <f>COUNTIF('LS | Drawing List'!$H:$H,$B92)</f>
        <v>0</v>
      </c>
      <c r="MY92" s="238">
        <f>COUNTIFS('LS | Drawing List'!$H:$H,$B92,INDEX('LS | Drawing List'!$A:$AT,,MATCH('Design Fee'!MY$8,'LS | Drawing List'!$A$1:$AT$1,0)),1)</f>
        <v>0</v>
      </c>
      <c r="MZ92" s="238">
        <f>COUNTIFS('LS | Drawing List'!$H:$H,$B92,INDEX('LS | Drawing List'!$K:$AT,,MATCH('Design Fee'!MZ$8,'LS | Drawing List'!$K$1:$AT$1,0)),1)</f>
        <v>0</v>
      </c>
      <c r="NA92" s="238">
        <f>COUNTIFS('LS | Drawing List'!$H:$H,$B92,INDEX('LS | Drawing List'!$K:$AT,,MATCH('Design Fee'!NA$8,'LS | Drawing List'!$K$1:$AT$1,0)),1)</f>
        <v>0</v>
      </c>
      <c r="NB92" s="238">
        <f>COUNTIFS('LS | Drawing List'!$H:$H,$B92,INDEX('LS | Drawing List'!$K:$AT,,MATCH('Design Fee'!NB$8,'LS | Drawing List'!$K$1:$AT$1,0)),1)</f>
        <v>0</v>
      </c>
      <c r="NC92" s="238">
        <f>COUNTIFS('LS | Drawing List'!$H:$H,$B92,INDEX('LS | Drawing List'!$K:$AT,,MATCH('Design Fee'!NC$8,'LS | Drawing List'!$K$1:$AT$1,0)),1)</f>
        <v>0</v>
      </c>
      <c r="ND92" s="238">
        <f>COUNTIFS('LS | Drawing List'!$H:$H,$B92,INDEX('LS | Drawing List'!$K:$AT,,MATCH('Design Fee'!ND$8,'LS | Drawing List'!$K$1:$AT$1,0)),1)</f>
        <v>0</v>
      </c>
      <c r="NE92" s="245"/>
      <c r="NF92" s="238">
        <f>COUNTIFS('LS | Drawing List'!$H:$H,$B92,INDEX('LS | Drawing List'!$K:$AT,,MATCH('Design Fee'!NF$8,'LS | Drawing List'!$K$1:$AT$1,0)),1)</f>
        <v>0</v>
      </c>
      <c r="NG92" s="238">
        <f>COUNTIFS('LS | Drawing List'!$H:$H,$B92,INDEX('LS | Drawing List'!$K:$AT,,MATCH('Design Fee'!NG$8,'LS | Drawing List'!$K$1:$AT$1,0)),1)</f>
        <v>0</v>
      </c>
      <c r="NH92" s="238">
        <f>COUNTIFS('LS | Drawing List'!$H:$H,$B92,INDEX('LS | Drawing List'!$K:$AT,,MATCH('Design Fee'!NH$8,'LS | Drawing List'!$K$1:$AT$1,0)),1)</f>
        <v>0</v>
      </c>
      <c r="NI92" s="238">
        <f>COUNTIFS('LS | Drawing List'!$H:$H,$B92,INDEX('LS | Drawing List'!$K:$AT,,MATCH('Design Fee'!NI$8,'LS | Drawing List'!$K$1:$AT$1,0)),1)</f>
        <v>0</v>
      </c>
      <c r="NJ92" s="238">
        <f>COUNTIFS('LS | Drawing List'!$H:$H,$B92,INDEX('LS | Drawing List'!$K:$AT,,MATCH('Design Fee'!NJ$8,'LS | Drawing List'!$K$1:$AT$1,0)),1)</f>
        <v>0</v>
      </c>
      <c r="NK92" s="254"/>
      <c r="NL92" s="303">
        <f>IFERROR(IF(NY92=100%,$ME92,0),0)</f>
        <v>0</v>
      </c>
      <c r="NM92" s="304">
        <f>IFERROR(IF(AND((NY92+NZ92)=100%,NY92&lt;1),$ME92,0),0)</f>
        <v>0</v>
      </c>
      <c r="NN92" s="304">
        <f>IFERROR(IF(AND((OD92+OF92)=OC92,NL92=0),$ME92,0),0)</f>
        <v>0</v>
      </c>
      <c r="NO92" s="304">
        <f>IFERROR(IF(AND((OD92+OF92+OG92)=OC92,NL92=0,NN92=0),$ME92,0),0)</f>
        <v>0</v>
      </c>
      <c r="NP92" s="304">
        <f>IFERROR(IF(AND((OD92+OF92+OG92+OH92)=OC92,NL92=0,NN92=0,NO92=0),$ME92,0),0)</f>
        <v>0</v>
      </c>
      <c r="NQ92" s="304">
        <f>IFERROR(IF(AND((OD92+OF92+OG92+OH92+OI92)=OC92,NL92=0,NN92=0,NO92=0,NP92=0),$ME92,0),0)</f>
        <v>0</v>
      </c>
      <c r="NR92" s="305"/>
      <c r="NS92" s="304">
        <f>IFERROR(IF(AND((NY92+OA92)=100%,NY92&lt;1),$ME92,0),0)</f>
        <v>0</v>
      </c>
      <c r="NT92" s="304">
        <f>IFERROR(IF(AND((OD92+OL92)=OC92,NL92=0),$ME92,0),0)</f>
        <v>0</v>
      </c>
      <c r="NU92" s="304">
        <f t="shared" ref="NU92:NU96" si="1812">IFERROR(IF(AND((OD92+OL92+OM92)=OC92,NL92=0,NT92=0),NJ92,0),0)</f>
        <v>0</v>
      </c>
      <c r="NV92" s="304">
        <f>IFERROR(IF(AND((OD92+OL92+OM92+ON92)=OC92,NL92=0,NT92=0,NU92=0),$ME92,0),0)</f>
        <v>0</v>
      </c>
      <c r="NW92" s="304">
        <f>IFERROR(IF(AND((OD92+OL92+OO92+OM92+ON92)=OC92,NL92=0,NT92=0,NU92=0,NV92=0),$ME92,0),0)</f>
        <v>0</v>
      </c>
      <c r="NX92" s="230"/>
      <c r="NY92" s="367">
        <f>IFERROR(OD92/OC92,0)</f>
        <v>0</v>
      </c>
      <c r="NZ92" s="367">
        <f>IFERROR(OE92/OC92,0)</f>
        <v>0</v>
      </c>
      <c r="OA92" s="367">
        <f>IFERROR(#REF!/OC92,0)</f>
        <v>0</v>
      </c>
      <c r="OC92" s="363">
        <f>COUNTIF('LS | Drawing List'!$H:$H,$B92)</f>
        <v>0</v>
      </c>
      <c r="OD92" s="238">
        <f>COUNTIFS('LS | Drawing List'!$H:$H,$B92,INDEX('LS | Drawing List'!$A:$AT,,MATCH('Design Fee'!OD$8,'LS | Drawing List'!$A$1:$AT$1,0)),1)</f>
        <v>0</v>
      </c>
      <c r="OE92" s="238">
        <f>COUNTIFS('LS | Drawing List'!$H:$H,$B92,INDEX('LS | Drawing List'!$K:$AT,,MATCH('Design Fee'!OE$8,'LS | Drawing List'!$K$1:$AT$1,0)),1)</f>
        <v>0</v>
      </c>
      <c r="OF92" s="238">
        <f>COUNTIFS('LS | Drawing List'!$H:$H,$B92,INDEX('LS | Drawing List'!$K:$AT,,MATCH('Design Fee'!OF$8,'LS | Drawing List'!$K$1:$AT$1,0)),1)</f>
        <v>0</v>
      </c>
      <c r="OG92" s="238">
        <f>COUNTIFS('LS | Drawing List'!$H:$H,$B92,INDEX('LS | Drawing List'!$K:$AT,,MATCH('Design Fee'!OG$8,'LS | Drawing List'!$K$1:$AT$1,0)),1)</f>
        <v>0</v>
      </c>
      <c r="OH92" s="238">
        <f>COUNTIFS('LS | Drawing List'!$H:$H,$B92,INDEX('LS | Drawing List'!$K:$AT,,MATCH('Design Fee'!OH$8,'LS | Drawing List'!$K$1:$AT$1,0)),1)</f>
        <v>0</v>
      </c>
      <c r="OI92" s="238">
        <f>COUNTIFS('LS | Drawing List'!$H:$H,$B92,INDEX('LS | Drawing List'!$K:$AT,,MATCH('Design Fee'!OI$8,'LS | Drawing List'!$K$1:$AT$1,0)),1)</f>
        <v>0</v>
      </c>
      <c r="OJ92" s="245"/>
      <c r="OK92" s="238">
        <f>COUNTIFS('LS | Drawing List'!$H:$H,$B92,INDEX('LS | Drawing List'!$K:$AT,,MATCH('Design Fee'!OK$8,'LS | Drawing List'!$K$1:$AT$1,0)),1)</f>
        <v>0</v>
      </c>
      <c r="OL92" s="238">
        <f>COUNTIFS('LS | Drawing List'!$H:$H,$B92,INDEX('LS | Drawing List'!$K:$AT,,MATCH('Design Fee'!OL$8,'LS | Drawing List'!$K$1:$AT$1,0)),1)</f>
        <v>0</v>
      </c>
      <c r="OM92" s="238">
        <f>COUNTIFS('LS | Drawing List'!$H:$H,$B92,INDEX('LS | Drawing List'!$K:$AT,,MATCH('Design Fee'!OM$8,'LS | Drawing List'!$K$1:$AT$1,0)),1)</f>
        <v>0</v>
      </c>
      <c r="ON92" s="238">
        <f>COUNTIFS('LS | Drawing List'!$H:$H,$B92,INDEX('LS | Drawing List'!$K:$AT,,MATCH('Design Fee'!ON$8,'LS | Drawing List'!$K$1:$AT$1,0)),1)</f>
        <v>0</v>
      </c>
      <c r="OO92" s="238">
        <f>COUNTIFS('LS | Drawing List'!$H:$H,$B92,INDEX('LS | Drawing List'!$K:$AT,,MATCH('Design Fee'!OO$8,'LS | Drawing List'!$K$1:$AT$1,0)),1)</f>
        <v>0</v>
      </c>
      <c r="OQ92" s="303">
        <f>IFERROR(IF(PD92=100%,$ME92,0),0)</f>
        <v>0</v>
      </c>
      <c r="OR92" s="304">
        <f>IFERROR(IF(AND((PD92+PE92)=100%,PD92&lt;1),$ME92,0),0)</f>
        <v>0</v>
      </c>
      <c r="OS92" s="304">
        <f>IFERROR(IF(AND((PI92+PK92)=PH92,OQ92=0),$ME92,0),0)</f>
        <v>0</v>
      </c>
      <c r="OT92" s="304">
        <f>IFERROR(IF(AND((PI92+PK92+PL92)=PH92,OQ92=0,OS92=0),$ME92,0),0)</f>
        <v>0</v>
      </c>
      <c r="OU92" s="304">
        <f>IFERROR(IF(AND((PI92+PK92+PL92+PM92)=PH92,OQ92=0,OS92=0,OT92=0),$ME92,0),0)</f>
        <v>0</v>
      </c>
      <c r="OV92" s="304">
        <f>IFERROR(IF(AND((PI92+PK92+PL92+PM92+PN92)=PH92,OQ92=0,OS92=0,OT92=0,OU92=0),$ME92,0),0)</f>
        <v>0</v>
      </c>
      <c r="OW92" s="305"/>
      <c r="OX92" s="304">
        <f>IFERROR(IF(AND((PD92+PF92)=100%,PD92&lt;1),$ME92,0),0)</f>
        <v>0</v>
      </c>
      <c r="OY92" s="304">
        <f>IFERROR(IF(AND((PI92+PQ92)=PH92,OQ92=0),$ME92,0),0)</f>
        <v>0</v>
      </c>
      <c r="OZ92" s="304">
        <f t="shared" ref="OZ92:OZ96" si="1813">IFERROR(IF(AND((PI92+PQ92+PR92)=PH92,OQ92=0,OY92=0),OO92,0),0)</f>
        <v>0</v>
      </c>
      <c r="PA92" s="304">
        <f>IFERROR(IF(AND((PI92+PQ92+PR92+PS92)=PH92,OQ92=0,OY92=0,OZ92=0),$ME92,0),0)</f>
        <v>0</v>
      </c>
      <c r="PB92" s="304">
        <f>IFERROR(IF(AND((PI92+PQ92+PT92+PR92+PS92)=PH92,OQ92=0,OY92=0,OZ92=0,PA92=0),$ME92,0),0)</f>
        <v>0</v>
      </c>
      <c r="PC92" s="230"/>
      <c r="PD92" s="367">
        <f>IFERROR(PI92/PH92,0)</f>
        <v>0</v>
      </c>
      <c r="PE92" s="367">
        <f>IFERROR(PJ92/PH92,0)</f>
        <v>0</v>
      </c>
      <c r="PF92" s="367">
        <f>IFERROR(#REF!/PH92,0)</f>
        <v>0</v>
      </c>
      <c r="PH92" s="363">
        <f>COUNTIF('LS | Drawing List'!$H:$H,$B92)</f>
        <v>0</v>
      </c>
      <c r="PI92" s="238">
        <f>COUNTIFS('LS | Drawing List'!$H:$H,$B92,INDEX('LS | Drawing List'!$A:$AT,,MATCH('Design Fee'!PI$8,'LS | Drawing List'!$A$1:$AT$1,0)),1)</f>
        <v>0</v>
      </c>
      <c r="PJ92" s="238">
        <f>COUNTIFS('LS | Drawing List'!$H:$H,$B92,INDEX('LS | Drawing List'!$K:$AT,,MATCH('Design Fee'!PJ$8,'LS | Drawing List'!$K$1:$AT$1,0)),1)</f>
        <v>0</v>
      </c>
      <c r="PK92" s="238">
        <f>COUNTIFS('LS | Drawing List'!$H:$H,$B92,INDEX('LS | Drawing List'!$K:$AT,,MATCH('Design Fee'!PK$8,'LS | Drawing List'!$K$1:$AT$1,0)),1)</f>
        <v>0</v>
      </c>
      <c r="PL92" s="238">
        <f>COUNTIFS('LS | Drawing List'!$H:$H,$B92,INDEX('LS | Drawing List'!$K:$AT,,MATCH('Design Fee'!PL$8,'LS | Drawing List'!$K$1:$AT$1,0)),1)</f>
        <v>0</v>
      </c>
      <c r="PM92" s="238">
        <f>COUNTIFS('LS | Drawing List'!$H:$H,$B92,INDEX('LS | Drawing List'!$K:$AT,,MATCH('Design Fee'!PM$8,'LS | Drawing List'!$K$1:$AT$1,0)),1)</f>
        <v>0</v>
      </c>
      <c r="PN92" s="238">
        <f>COUNTIFS('LS | Drawing List'!$H:$H,$B92,INDEX('LS | Drawing List'!$K:$AT,,MATCH('Design Fee'!PN$8,'LS | Drawing List'!$K$1:$AT$1,0)),1)</f>
        <v>0</v>
      </c>
      <c r="PO92" s="245"/>
      <c r="PP92" s="238">
        <f>COUNTIFS('LS | Drawing List'!$H:$H,$B92,INDEX('LS | Drawing List'!$K:$AT,,MATCH('Design Fee'!PP$8,'LS | Drawing List'!$K$1:$AT$1,0)),1)</f>
        <v>0</v>
      </c>
      <c r="PQ92" s="238">
        <f>COUNTIFS('LS | Drawing List'!$H:$H,$B92,INDEX('LS | Drawing List'!$K:$AT,,MATCH('Design Fee'!PQ$8,'LS | Drawing List'!$K$1:$AT$1,0)),1)</f>
        <v>0</v>
      </c>
      <c r="PR92" s="238">
        <f>COUNTIFS('LS | Drawing List'!$H:$H,$B92,INDEX('LS | Drawing List'!$K:$AT,,MATCH('Design Fee'!PR$8,'LS | Drawing List'!$K$1:$AT$1,0)),1)</f>
        <v>0</v>
      </c>
      <c r="PS92" s="238">
        <f>COUNTIFS('LS | Drawing List'!$H:$H,$B92,INDEX('LS | Drawing List'!$K:$AT,,MATCH('Design Fee'!PS$8,'LS | Drawing List'!$K$1:$AT$1,0)),1)</f>
        <v>0</v>
      </c>
      <c r="PT92" s="238">
        <f>COUNTIFS('LS | Drawing List'!$H:$H,$B92,INDEX('LS | Drawing List'!$K:$AT,,MATCH('Design Fee'!PT$8,'LS | Drawing List'!$K$1:$AT$1,0)),1)</f>
        <v>0</v>
      </c>
      <c r="PV92" s="328"/>
    </row>
    <row r="93" spans="2:438" ht="11.85" customHeight="1" outlineLevel="2">
      <c r="B93" s="579" t="s">
        <v>203</v>
      </c>
      <c r="C93" s="332" t="s">
        <v>116</v>
      </c>
      <c r="E93" s="302">
        <f t="shared" si="1680"/>
        <v>4.4969810000000013E-2</v>
      </c>
      <c r="F93" s="302">
        <f t="shared" si="1680"/>
        <v>0</v>
      </c>
      <c r="G93" s="303">
        <f t="shared" si="1750"/>
        <v>4.4969810000000013E-2</v>
      </c>
      <c r="H93" s="302">
        <f t="shared" si="1751"/>
        <v>0</v>
      </c>
      <c r="I93" s="302">
        <f t="shared" si="1752"/>
        <v>4.4969810000000013E-2</v>
      </c>
      <c r="J93" s="303">
        <f t="shared" si="1753"/>
        <v>0</v>
      </c>
      <c r="K93" s="303">
        <f t="shared" si="1754"/>
        <v>4.1079810000000008E-2</v>
      </c>
      <c r="L93" s="303">
        <f t="shared" si="1755"/>
        <v>3.8900000000000002E-3</v>
      </c>
      <c r="M93" s="302">
        <f t="shared" si="1756"/>
        <v>0</v>
      </c>
      <c r="N93" s="305"/>
      <c r="O93" s="302">
        <f t="shared" si="1757"/>
        <v>0</v>
      </c>
      <c r="P93" s="302">
        <f t="shared" si="1758"/>
        <v>0</v>
      </c>
      <c r="Q93" s="302">
        <f t="shared" si="1759"/>
        <v>0</v>
      </c>
      <c r="R93" s="302">
        <f t="shared" si="1760"/>
        <v>0</v>
      </c>
      <c r="S93" s="302">
        <f t="shared" si="1761"/>
        <v>0</v>
      </c>
      <c r="T93" s="216"/>
      <c r="U93" s="365">
        <f t="shared" si="1762"/>
        <v>0</v>
      </c>
      <c r="V93" s="365">
        <f t="shared" si="1763"/>
        <v>0</v>
      </c>
      <c r="W93" s="365">
        <f t="shared" si="1764"/>
        <v>0</v>
      </c>
      <c r="X93" s="365">
        <f t="shared" si="1765"/>
        <v>0</v>
      </c>
      <c r="Y93" s="365">
        <f t="shared" si="1766"/>
        <v>0</v>
      </c>
      <c r="Z93" s="365">
        <f t="shared" si="1767"/>
        <v>0</v>
      </c>
      <c r="AA93" s="291"/>
      <c r="AB93" s="365">
        <f t="shared" si="1768"/>
        <v>0</v>
      </c>
      <c r="AC93" s="365">
        <f t="shared" si="1769"/>
        <v>0</v>
      </c>
      <c r="AD93" s="365">
        <f t="shared" si="1770"/>
        <v>0</v>
      </c>
      <c r="AE93" s="365">
        <f t="shared" si="1771"/>
        <v>0</v>
      </c>
      <c r="AF93" s="365">
        <f t="shared" si="1772"/>
        <v>0</v>
      </c>
      <c r="AH93" s="365">
        <f t="shared" si="1773"/>
        <v>0</v>
      </c>
      <c r="AI93" s="365">
        <f t="shared" si="1774"/>
        <v>0</v>
      </c>
      <c r="AJ93" s="365">
        <f t="shared" si="1775"/>
        <v>0</v>
      </c>
      <c r="AK93" s="365">
        <f t="shared" si="1776"/>
        <v>0</v>
      </c>
      <c r="AL93" s="365">
        <f t="shared" si="1777"/>
        <v>0</v>
      </c>
      <c r="AM93" s="365">
        <f t="shared" si="1778"/>
        <v>0</v>
      </c>
      <c r="AN93" s="291"/>
      <c r="AO93" s="365">
        <f t="shared" si="1779"/>
        <v>0</v>
      </c>
      <c r="AP93" s="365">
        <f t="shared" si="1780"/>
        <v>0</v>
      </c>
      <c r="AQ93" s="365">
        <f t="shared" si="1781"/>
        <v>0</v>
      </c>
      <c r="AR93" s="365">
        <f t="shared" si="1782"/>
        <v>0</v>
      </c>
      <c r="AS93" s="365">
        <f t="shared" si="1783"/>
        <v>0</v>
      </c>
      <c r="AT93" s="230"/>
      <c r="AU93" s="279">
        <v>0.2</v>
      </c>
      <c r="AV93" s="269"/>
      <c r="AW93" s="302">
        <f t="shared" ref="AW93:AW96" si="1814">$AW$91/$AU$91*AU93</f>
        <v>2.1600000000000005E-2</v>
      </c>
      <c r="AX93" s="302">
        <f t="shared" si="1711"/>
        <v>0</v>
      </c>
      <c r="AY93" s="303">
        <f t="shared" si="1784"/>
        <v>0</v>
      </c>
      <c r="AZ93" s="304">
        <f t="shared" si="1785"/>
        <v>2.1600000000000005E-2</v>
      </c>
      <c r="BA93" s="304">
        <f t="shared" si="1786"/>
        <v>0</v>
      </c>
      <c r="BB93" s="304">
        <f t="shared" si="1787"/>
        <v>2.1600000000000005E-2</v>
      </c>
      <c r="BC93" s="304">
        <f>IFERROR(IF(AND((BQ93+BS93+BT93+BU93)=BP93,AY93=0,BA93=0,BB93=0),$AW93,0),0)</f>
        <v>0</v>
      </c>
      <c r="BD93" s="304">
        <f>IFERROR(IF(AND((BQ93+BS93+BT93+BU93+BV93)=BP93,AY93=0,BA93=0,BB93=0,BC93=0),$AW93,0),0)</f>
        <v>0</v>
      </c>
      <c r="BE93" s="305"/>
      <c r="BF93" s="304">
        <f>IFERROR(IF(AND((BL93+BN93)=100%,BL93&lt;1),$AW93,0),0)</f>
        <v>0</v>
      </c>
      <c r="BG93" s="304">
        <f>IFERROR(IF(AND((BQ93+BY93)=BP93,AY93=0),$AW93,0),0)</f>
        <v>0</v>
      </c>
      <c r="BH93" s="304">
        <f t="shared" si="1788"/>
        <v>0</v>
      </c>
      <c r="BI93" s="304">
        <f t="shared" si="1789"/>
        <v>0</v>
      </c>
      <c r="BJ93" s="304">
        <f>IFERROR(IF(AND((BQ93+BY93+CB93+BZ93+CA93)=BP93,AY93=0,BG93=0,BH93=0,BI93=0),$AW93,0),0)</f>
        <v>0</v>
      </c>
      <c r="BK93" s="216"/>
      <c r="BL93" s="331">
        <f>IFERROR(BQ93/BP93,0)</f>
        <v>0</v>
      </c>
      <c r="BM93" s="331">
        <f>IFERROR(BR93/BP93,0)</f>
        <v>1</v>
      </c>
      <c r="BN93" s="331">
        <f t="shared" si="1790"/>
        <v>0</v>
      </c>
      <c r="BP93" s="436">
        <f>COUNTIF('AR | Drawing List'!$H:$H,$B93)</f>
        <v>60</v>
      </c>
      <c r="BQ93" s="437">
        <f>COUNTIFS('AR | Drawing List'!$H:$H,$B93,INDEX('AR | Drawing List'!$A:$AT,,MATCH('Design Fee'!BQ$8,'AR | Drawing List'!$A$1:$AT$1,0)),1)</f>
        <v>0</v>
      </c>
      <c r="BR93" s="437">
        <f>COUNTIFS('AR | Drawing List'!$H:$H,$B93,INDEX('AR | Drawing List'!$K:$AT,,MATCH('Design Fee'!BR$8,'AR | Drawing List'!$K$1:$AT$1,0)),1)</f>
        <v>60</v>
      </c>
      <c r="BS93" s="437">
        <f>COUNTIFS('AR | Drawing List'!$H:$H,$B93,INDEX('AR | Drawing List'!$K:$AT,,MATCH('Design Fee'!BS$8,'AR | Drawing List'!$K$1:$AT$1,0)),1)</f>
        <v>0</v>
      </c>
      <c r="BT93" s="437">
        <f>COUNTIFS('AR | Drawing List'!$H:$H,$B93,INDEX('AR | Drawing List'!$K:$AT,,MATCH('Design Fee'!BT$8,'AR | Drawing List'!$K$1:$AT$1,0)),1)</f>
        <v>60</v>
      </c>
      <c r="BU93" s="437">
        <f>COUNTIFS('AR | Drawing List'!$H:$H,$B93,INDEX('AR | Drawing List'!$K:$AT,,MATCH('Design Fee'!BU$8,'AR | Drawing List'!$K$1:$AT$1,0)),1)</f>
        <v>0</v>
      </c>
      <c r="BV93" s="437">
        <f>COUNTIFS('AR | Drawing List'!$H:$H,$B93,INDEX('AR | Drawing List'!$K:$AT,,MATCH('Design Fee'!BV$8,'AR | Drawing List'!$K$1:$AT$1,0)),1)</f>
        <v>0</v>
      </c>
      <c r="BW93" s="245"/>
      <c r="BX93" s="437">
        <f>COUNTIFS('AR | Drawing List'!$H:$H,$B93,INDEX('AR | Drawing List'!$K:$AT,,MATCH('Design Fee'!BX$8,'AR | Drawing List'!$K$1:$AT$1,0)),1)</f>
        <v>0</v>
      </c>
      <c r="BY93" s="437">
        <f>COUNTIFS('AR | Drawing List'!$H:$H,$B93,INDEX('AR | Drawing List'!$K:$AT,,MATCH('Design Fee'!BY$8,'AR | Drawing List'!$K$1:$AT$1,0)),1)</f>
        <v>0</v>
      </c>
      <c r="BZ93" s="437">
        <f>COUNTIFS('AR | Drawing List'!$H:$H,$B93,INDEX('AR | Drawing List'!$K:$AT,,MATCH('Design Fee'!BZ$8,'AR | Drawing List'!$K$1:$AT$1,0)),1)</f>
        <v>0</v>
      </c>
      <c r="CA93" s="437">
        <f>COUNTIFS('AR | Drawing List'!$H:$H,$B93,INDEX('AR | Drawing List'!$K:$AT,,MATCH('Design Fee'!CA$8,'AR | Drawing List'!$K$1:$AT$1,0)),1)</f>
        <v>0</v>
      </c>
      <c r="CB93" s="437">
        <f>COUNTIFS('AR | Drawing List'!$H:$H,$B93,INDEX('AR | Drawing List'!$K:$AT,,MATCH('Design Fee'!CB$8,'AR | Drawing List'!$K$1:$AT$1,0)),1)</f>
        <v>0</v>
      </c>
      <c r="CC93" s="254"/>
      <c r="CD93" s="365"/>
      <c r="CE93" s="366">
        <f t="shared" si="1791"/>
        <v>0</v>
      </c>
      <c r="CF93" s="366">
        <f t="shared" si="1792"/>
        <v>0</v>
      </c>
      <c r="CG93" s="366">
        <f t="shared" si="1793"/>
        <v>0</v>
      </c>
      <c r="CH93" s="366">
        <f>IFERROR(IF(AND((CV93+CX93+CY93+CZ93)=CU93,CD93=0,CF93=0,CG93=0),$AW93,0),0)</f>
        <v>0</v>
      </c>
      <c r="CI93" s="366">
        <f>IFERROR(IF(AND((CV93+CX93+CY93+CZ93+DA93)=CU93,CD93=0,CF93=0,CG93=0,CH93=0),$AW93,0),0)</f>
        <v>0</v>
      </c>
      <c r="CJ93" s="291"/>
      <c r="CK93" s="366">
        <f>IFERROR(IF(AND((CQ93+CS93)=100%,CQ93&lt;1),$AW93,0),0)</f>
        <v>0</v>
      </c>
      <c r="CL93" s="366">
        <f>IFERROR(IF(AND((CV93+DD93)=CU93,CD93=0),$AW93,0),0)</f>
        <v>0</v>
      </c>
      <c r="CM93" s="366">
        <f t="shared" si="1794"/>
        <v>0</v>
      </c>
      <c r="CN93" s="366">
        <f t="shared" si="1795"/>
        <v>0</v>
      </c>
      <c r="CO93" s="366">
        <f>IFERROR(IF(AND((CV93+DD93+DG93+DE93+DF93)=CU93,CD93=0,CL93=0,CM93=0,CN93=0),$AW93,0),0)</f>
        <v>0</v>
      </c>
      <c r="CP93" s="230"/>
      <c r="CQ93" s="331">
        <f>IFERROR(CV93/CU93,0)</f>
        <v>0</v>
      </c>
      <c r="CR93" s="331">
        <f>IFERROR(CW93/CU93,0)</f>
        <v>0</v>
      </c>
      <c r="CS93" s="331">
        <f>IFERROR(#REF!/CU93,0)</f>
        <v>0</v>
      </c>
      <c r="CU93" s="436">
        <f>COUNTIF('AR | Drawing List'!$H:$H,$B93)</f>
        <v>60</v>
      </c>
      <c r="CV93" s="437">
        <f>COUNTIFS('AR | Drawing List'!$H:$H,$B93,INDEX('AR | Drawing List'!$A:$AT,,MATCH('Design Fee'!CV$8,'AR | Drawing List'!$A$1:$AT$1,0)),"&gt;="&amp;"1")</f>
        <v>0</v>
      </c>
      <c r="CW93" s="437">
        <f>COUNTIFS('AR | Drawing List'!$H:$H,$B93,INDEX('AR | Drawing List'!$K:$AT,,MATCH('Design Fee'!CW$8,'AR | Drawing List'!$K$1:$AT$1,0)),1)</f>
        <v>0</v>
      </c>
      <c r="CX93" s="437">
        <f>COUNTIFS('AR | Drawing List'!$H:$H,$B93,INDEX('AR | Drawing List'!$K:$AT,,MATCH('Design Fee'!CX$8,'AR | Drawing List'!$K$1:$AT$1,0)),1)</f>
        <v>0</v>
      </c>
      <c r="CY93" s="437">
        <f>COUNTIFS('AR | Drawing List'!$H:$H,$B93,INDEX('AR | Drawing List'!$K:$AT,,MATCH('Design Fee'!CY$8,'AR | Drawing List'!$K$1:$AT$1,0)),1)</f>
        <v>0</v>
      </c>
      <c r="CZ93" s="437">
        <f>COUNTIFS('AR | Drawing List'!$H:$H,$B93,INDEX('AR | Drawing List'!$K:$AT,,MATCH('Design Fee'!CZ$8,'AR | Drawing List'!$K$1:$AT$1,0)),1)</f>
        <v>0</v>
      </c>
      <c r="DA93" s="437">
        <f>COUNTIFS('AR | Drawing List'!$H:$H,$B93,INDEX('AR | Drawing List'!$K:$AT,,MATCH('Design Fee'!DA$8,'AR | Drawing List'!$K$1:$AT$1,0)),1)</f>
        <v>0</v>
      </c>
      <c r="DB93" s="245"/>
      <c r="DC93" s="437">
        <f>COUNTIFS('AR | Drawing List'!$H:$H,$B93,INDEX('AR | Drawing List'!$K:$AT,,MATCH('Design Fee'!DC$8,'AR | Drawing List'!$K$1:$AT$1,0)),1)</f>
        <v>0</v>
      </c>
      <c r="DD93" s="437">
        <f>COUNTIFS('AR | Drawing List'!$H:$H,$B93,INDEX('AR | Drawing List'!$K:$AT,,MATCH('Design Fee'!DD$8,'AR | Drawing List'!$K$1:$AT$1,0)),1)</f>
        <v>0</v>
      </c>
      <c r="DE93" s="437">
        <f>COUNTIFS('AR | Drawing List'!$H:$H,$B93,INDEX('AR | Drawing List'!$K:$AT,,MATCH('Design Fee'!DE$8,'AR | Drawing List'!$K$1:$AT$1,0)),1)</f>
        <v>0</v>
      </c>
      <c r="DF93" s="437">
        <f>COUNTIFS('AR | Drawing List'!$H:$H,$B93,INDEX('AR | Drawing List'!$K:$AT,,MATCH('Design Fee'!DF$8,'AR | Drawing List'!$K$1:$AT$1,0)),1)</f>
        <v>0</v>
      </c>
      <c r="DG93" s="437">
        <f>COUNTIFS('AR | Drawing List'!$H:$H,$B93,INDEX('AR | Drawing List'!$K:$AT,,MATCH('Design Fee'!DG$8,'AR | Drawing List'!$K$1:$AT$1,0)),1)</f>
        <v>0</v>
      </c>
      <c r="DI93" s="365"/>
      <c r="DJ93" s="366">
        <f t="shared" si="1796"/>
        <v>0</v>
      </c>
      <c r="DK93" s="366">
        <f t="shared" si="1797"/>
        <v>0</v>
      </c>
      <c r="DL93" s="366">
        <f t="shared" si="1798"/>
        <v>0</v>
      </c>
      <c r="DM93" s="366">
        <f>IFERROR(IF(AND((EA93+EC93+ED93+EE93)=DZ93,DI93=0,DK93=0,DL93=0),$AW93,0),0)</f>
        <v>0</v>
      </c>
      <c r="DN93" s="366">
        <f>IFERROR(IF(AND((EA93+EC93+ED93+EE93+EF93)=DZ93,DI93=0,DK93=0,DL93=0,DM93=0),$AW93,0),0)</f>
        <v>0</v>
      </c>
      <c r="DO93" s="291"/>
      <c r="DP93" s="366">
        <f>IFERROR(IF(AND((DV93+DX93)=100%,DV93&lt;1),$AW93,0),0)</f>
        <v>0</v>
      </c>
      <c r="DQ93" s="366">
        <f>IFERROR(IF(AND((EA93+EI93)=DZ93,DI93=0),$AW93,0),0)</f>
        <v>0</v>
      </c>
      <c r="DR93" s="366">
        <f t="shared" si="1799"/>
        <v>0</v>
      </c>
      <c r="DS93" s="366">
        <f t="shared" si="1800"/>
        <v>0</v>
      </c>
      <c r="DT93" s="366">
        <f>IFERROR(IF(AND((EA93+EI93+EL93+EJ93+EK93)=DZ93,DI93=0,DQ93=0,DR93=0,DS93=0),$AW93,0),0)</f>
        <v>0</v>
      </c>
      <c r="DU93" s="230"/>
      <c r="DV93" s="331">
        <f>IFERROR(EA93/DZ93,0)</f>
        <v>0</v>
      </c>
      <c r="DW93" s="331">
        <f>IFERROR(EB93/DZ93,0)</f>
        <v>0</v>
      </c>
      <c r="DX93" s="331">
        <f>IFERROR(#REF!/DZ93,0)</f>
        <v>0</v>
      </c>
      <c r="DZ93" s="436">
        <f>COUNTIF('AR | Drawing List'!$H:$H,$B93)</f>
        <v>60</v>
      </c>
      <c r="EA93" s="437">
        <f>COUNTIFS('AR | Drawing List'!$H:$H,$B93,INDEX('AR | Drawing List'!$A:$AT,,MATCH('Design Fee'!EA$8,'AR | Drawing List'!$A$1:$AT$1,0)),"&gt;="&amp;"1")</f>
        <v>0</v>
      </c>
      <c r="EB93" s="437">
        <f>COUNTIFS('AR | Drawing List'!$H:$H,$B93,INDEX('AR | Drawing List'!$K:$AT,,MATCH('Design Fee'!EB$8,'AR | Drawing List'!$K$1:$AT$1,0)),1)</f>
        <v>0</v>
      </c>
      <c r="EC93" s="437">
        <f>COUNTIFS('AR | Drawing List'!$H:$H,$B93,INDEX('AR | Drawing List'!$K:$AT,,MATCH('Design Fee'!EC$8,'AR | Drawing List'!$K$1:$AT$1,0)),1)</f>
        <v>0</v>
      </c>
      <c r="ED93" s="437">
        <f>COUNTIFS('AR | Drawing List'!$H:$H,$B93,INDEX('AR | Drawing List'!$K:$AT,,MATCH('Design Fee'!ED$8,'AR | Drawing List'!$K$1:$AT$1,0)),1)</f>
        <v>0</v>
      </c>
      <c r="EE93" s="437">
        <f>COUNTIFS('AR | Drawing List'!$H:$H,$B93,INDEX('AR | Drawing List'!$K:$AT,,MATCH('Design Fee'!EE$8,'AR | Drawing List'!$K$1:$AT$1,0)),1)</f>
        <v>0</v>
      </c>
      <c r="EF93" s="437">
        <f>COUNTIFS('AR | Drawing List'!$H:$H,$B93,INDEX('AR | Drawing List'!$K:$AT,,MATCH('Design Fee'!EF$8,'AR | Drawing List'!$K$1:$AT$1,0)),1)</f>
        <v>0</v>
      </c>
      <c r="EG93" s="245"/>
      <c r="EH93" s="437">
        <f>COUNTIFS('AR | Drawing List'!$H:$H,$B93,INDEX('AR | Drawing List'!$K:$AT,,MATCH('Design Fee'!EH$8,'AR | Drawing List'!$K$1:$AT$1,0)),1)</f>
        <v>0</v>
      </c>
      <c r="EI93" s="437">
        <f>COUNTIFS('AR | Drawing List'!$H:$H,$B93,INDEX('AR | Drawing List'!$K:$AT,,MATCH('Design Fee'!EI$8,'AR | Drawing List'!$K$1:$AT$1,0)),1)</f>
        <v>0</v>
      </c>
      <c r="EJ93" s="437">
        <f>COUNTIFS('AR | Drawing List'!$H:$H,$B93,INDEX('AR | Drawing List'!$K:$AT,,MATCH('Design Fee'!EJ$8,'AR | Drawing List'!$K$1:$AT$1,0)),1)</f>
        <v>0</v>
      </c>
      <c r="EK93" s="437">
        <f>COUNTIFS('AR | Drawing List'!$H:$H,$B93,INDEX('AR | Drawing List'!$K:$AT,,MATCH('Design Fee'!EK$8,'AR | Drawing List'!$K$1:$AT$1,0)),1)</f>
        <v>0</v>
      </c>
      <c r="EL93" s="437">
        <f>COUNTIFS('AR | Drawing List'!$H:$H,$B93,INDEX('AR | Drawing List'!$K:$AT,,MATCH('Design Fee'!EL$8,'AR | Drawing List'!$K$1:$AT$1,0)),1)</f>
        <v>0</v>
      </c>
      <c r="EO93" s="279"/>
      <c r="EP93" s="269"/>
      <c r="EQ93" s="302"/>
      <c r="ER93" s="302">
        <f t="shared" si="1720"/>
        <v>0</v>
      </c>
      <c r="ES93" s="303">
        <f>IFERROR(IF(FF93=100%,$EQ93,0),0)</f>
        <v>0</v>
      </c>
      <c r="ET93" s="304">
        <f>IFERROR(IF(AND((FF93+FG93)=100%,FF93&lt;1),$EQ93,0),0)</f>
        <v>0</v>
      </c>
      <c r="EU93" s="304">
        <f>IFERROR(IF(AND((FK93+FM93)=FJ93,ES93=0),$EQ93,0),0)</f>
        <v>0</v>
      </c>
      <c r="EV93" s="304">
        <f t="shared" si="1801"/>
        <v>0</v>
      </c>
      <c r="EW93" s="304">
        <f>IFERROR(IF(AND((FK93+FM93+FN93+FO93)=FJ93,ES93=0,EU93=0,EV93=0),$EQ93,0),0)</f>
        <v>0</v>
      </c>
      <c r="EX93" s="304">
        <f>IFERROR(IF(AND((FK93+FM93+FN93+FO93+FP93)=FJ93,ES93=0,EU93=0,EV93=0,EW93=0),$EQ93,0),0)</f>
        <v>0</v>
      </c>
      <c r="EY93" s="305"/>
      <c r="EZ93" s="304">
        <f>IFERROR(IF(AND((FF93+FH93)=100%,FF93&lt;1),$EQ93,0),0)</f>
        <v>0</v>
      </c>
      <c r="FA93" s="304">
        <f>IFERROR(IF(AND((FK93+FS93)=FJ93,ES93=0),$EQ93,0),0)</f>
        <v>0</v>
      </c>
      <c r="FB93" s="304">
        <f t="shared" si="1802"/>
        <v>0</v>
      </c>
      <c r="FC93" s="304">
        <f>IFERROR(IF(AND((FK93+FS93+FT93+FU93)=FJ93,ES93=0,FA93=0,FB93=0),$EQ93,0),0)</f>
        <v>0</v>
      </c>
      <c r="FD93" s="304">
        <f>IFERROR(IF(AND((FK93+FS93+FV93+FT93+FU93)=FJ93,ES93=0,FA93=0,FB93=0,FC93=0),$EQ93,0),0)</f>
        <v>0</v>
      </c>
      <c r="FE93" s="216"/>
      <c r="FF93" s="331">
        <f>IFERROR(FK93/FJ93,0)</f>
        <v>0</v>
      </c>
      <c r="FG93" s="331">
        <f>IFERROR(FL93/FJ93,0)</f>
        <v>0</v>
      </c>
      <c r="FH93" s="331">
        <f>IFERROR(#REF!/FJ93,0)</f>
        <v>0</v>
      </c>
      <c r="FJ93" s="363">
        <f>COUNTIF('ST | Drawing List'!$H:$H,$B93)</f>
        <v>0</v>
      </c>
      <c r="FK93" s="238">
        <f>COUNTIFS('ST | Drawing List'!$H:$H,$B93,INDEX('ST | Drawing List'!$A:$AT,,MATCH('[13]Design Fee'!FK$8,'ST | Drawing List'!$A$1:$AT$1,0)),1)</f>
        <v>0</v>
      </c>
      <c r="FL93" s="238">
        <f>COUNTIFS('ST | Drawing List'!$H:$H,$B93,INDEX('ST | Drawing List'!$K:$AT,,MATCH('[13]Design Fee'!FL$8,'ST | Drawing List'!$K$1:$AT$1,0)),1)</f>
        <v>0</v>
      </c>
      <c r="FM93" s="238">
        <f>COUNTIFS('ST | Drawing List'!$H:$H,$B93,INDEX('ST | Drawing List'!$K:$AT,,MATCH('[13]Design Fee'!FM$8,'ST | Drawing List'!$K$1:$AT$1,0)),1)</f>
        <v>0</v>
      </c>
      <c r="FN93" s="238">
        <f>COUNTIFS('ST | Drawing List'!$H:$H,$B93,INDEX('ST | Drawing List'!$K:$AT,,MATCH('[13]Design Fee'!FN$8,'ST | Drawing List'!$K$1:$AT$1,0)),1)</f>
        <v>0</v>
      </c>
      <c r="FO93" s="238">
        <f>COUNTIFS('ST | Drawing List'!$H:$H,$B93,INDEX('ST | Drawing List'!$K:$AT,,MATCH('[13]Design Fee'!FO$8,'ST | Drawing List'!$K$1:$AT$1,0)),1)</f>
        <v>0</v>
      </c>
      <c r="FP93" s="238">
        <f>COUNTIFS('ST | Drawing List'!$H:$H,$B93,INDEX('ST | Drawing List'!$K:$AT,,MATCH('[13]Design Fee'!FP$8,'ST | Drawing List'!$K$1:$AT$1,0)),1)</f>
        <v>0</v>
      </c>
      <c r="FQ93" s="245"/>
      <c r="FR93" s="238">
        <f>COUNTIFS('ST | Drawing List'!$H:$H,$B93,INDEX('ST | Drawing List'!$K:$AT,,MATCH('[13]Design Fee'!FR$8,'ST | Drawing List'!$K$1:$AT$1,0)),1)</f>
        <v>0</v>
      </c>
      <c r="FS93" s="238">
        <f>COUNTIFS('ST | Drawing List'!$H:$H,$B93,INDEX('ST | Drawing List'!$K:$AT,,MATCH('[13]Design Fee'!FS$8,'ST | Drawing List'!$K$1:$AT$1,0)),1)</f>
        <v>0</v>
      </c>
      <c r="FT93" s="238">
        <f>COUNTIFS('ST | Drawing List'!$H:$H,$B93,INDEX('ST | Drawing List'!$K:$AT,,MATCH('[13]Design Fee'!FT$8,'ST | Drawing List'!$K$1:$AT$1,0)),1)</f>
        <v>0</v>
      </c>
      <c r="FU93" s="238">
        <f>COUNTIFS('ST | Drawing List'!$H:$H,$B93,INDEX('ST | Drawing List'!$K:$AT,,MATCH('[13]Design Fee'!FU$8,'ST | Drawing List'!$K$1:$AT$1,0)),1)</f>
        <v>0</v>
      </c>
      <c r="FV93" s="238">
        <f>COUNTIFS('ST | Drawing List'!$H:$H,$B93,INDEX('ST | Drawing List'!$K:$AT,,MATCH('[13]Design Fee'!FV$8,'ST | Drawing List'!$K$1:$AT$1,0)),1)</f>
        <v>0</v>
      </c>
      <c r="FW93" s="254"/>
      <c r="FX93" s="365"/>
      <c r="FY93" s="366">
        <f>IFERROR(IF(AND((GK93+GL93)=100%,GK93&lt;1),$EQ93,0),0)</f>
        <v>0</v>
      </c>
      <c r="FZ93" s="366">
        <f>IFERROR(IF(AND((GP93+GR93)=GO93,FX93=0),$EQ93,0),0)</f>
        <v>0</v>
      </c>
      <c r="GA93" s="366">
        <f t="shared" si="1803"/>
        <v>0</v>
      </c>
      <c r="GB93" s="366">
        <f>IFERROR(IF(AND((GP93+GR93+GS93+GT93)=GO93,FX93=0,FZ93=0,GA93=0),$EQ93,0),0)</f>
        <v>0</v>
      </c>
      <c r="GC93" s="366">
        <f>IFERROR(IF(AND((GP93+GR93+GS93+GT93+GU93)=GO93,FX93=0,FZ93=0,GA93=0,GB93=0),$EQ93,0),0)</f>
        <v>0</v>
      </c>
      <c r="GD93" s="291"/>
      <c r="GE93" s="366">
        <f>IFERROR(IF(AND((GK93+GM93)=100%,GK93&lt;1),$EQ93,0),0)</f>
        <v>0</v>
      </c>
      <c r="GF93" s="366">
        <f>IFERROR(IF(AND((GP93+GX93)=GO93,FX93=0),$EQ93,0),0)</f>
        <v>0</v>
      </c>
      <c r="GG93" s="366">
        <f t="shared" si="1804"/>
        <v>0</v>
      </c>
      <c r="GH93" s="366">
        <f>IFERROR(IF(AND((GP93+GX93+GY93+GZ93)=GO93,FX93=0,GF93=0,GG93=0),$EQ93,0),0)</f>
        <v>0</v>
      </c>
      <c r="GI93" s="366">
        <f>IFERROR(IF(AND((GP93+GX93+HA93+GY93+GZ93)=GO93,FX93=0,GF93=0,GG93=0,GH93=0),$EQ93,0),0)</f>
        <v>0</v>
      </c>
      <c r="GJ93" s="230"/>
      <c r="GK93" s="367">
        <f>IFERROR(GP93/GO93,0)</f>
        <v>0</v>
      </c>
      <c r="GL93" s="367">
        <f>IFERROR(GQ93/GO93,0)</f>
        <v>0</v>
      </c>
      <c r="GM93" s="367">
        <f>IFERROR(#REF!/GO93,0)</f>
        <v>0</v>
      </c>
      <c r="GO93" s="363">
        <f>COUNTIF('ST | Drawing List'!$H:$H,$B93)</f>
        <v>0</v>
      </c>
      <c r="GP93" s="238">
        <f>COUNTIFS('ST | Drawing List'!$H:$H,$B93,INDEX('ST | Drawing List'!$A:$AT,,MATCH('[13]Design Fee'!GP$8,'ST | Drawing List'!$A$1:$AT$1,0)),1)</f>
        <v>0</v>
      </c>
      <c r="GQ93" s="238">
        <f>COUNTIFS('ST | Drawing List'!$H:$H,$B93,INDEX('ST | Drawing List'!$K:$AT,,MATCH('[13]Design Fee'!GQ$8,'ST | Drawing List'!$K$1:$AT$1,0)),1)</f>
        <v>0</v>
      </c>
      <c r="GR93" s="238">
        <f>COUNTIFS('ST | Drawing List'!$H:$H,$B93,INDEX('ST | Drawing List'!$K:$AT,,MATCH('[13]Design Fee'!GR$8,'ST | Drawing List'!$K$1:$AT$1,0)),1)</f>
        <v>0</v>
      </c>
      <c r="GS93" s="238">
        <f>COUNTIFS('ST | Drawing List'!$H:$H,$B93,INDEX('ST | Drawing List'!$K:$AT,,MATCH('[13]Design Fee'!GS$8,'ST | Drawing List'!$K$1:$AT$1,0)),1)</f>
        <v>0</v>
      </c>
      <c r="GT93" s="238">
        <f>COUNTIFS('ST | Drawing List'!$H:$H,$B93,INDEX('ST | Drawing List'!$K:$AT,,MATCH('[13]Design Fee'!GT$8,'ST | Drawing List'!$K$1:$AT$1,0)),1)</f>
        <v>0</v>
      </c>
      <c r="GU93" s="238">
        <f>COUNTIFS('ST | Drawing List'!$H:$H,$B93,INDEX('ST | Drawing List'!$K:$AT,,MATCH('[13]Design Fee'!GU$8,'ST | Drawing List'!$K$1:$AT$1,0)),1)</f>
        <v>0</v>
      </c>
      <c r="GV93" s="245"/>
      <c r="GW93" s="238">
        <f>COUNTIFS('ST | Drawing List'!$H:$H,$B93,INDEX('ST | Drawing List'!$K:$AT,,MATCH('[13]Design Fee'!GW$8,'ST | Drawing List'!$K$1:$AT$1,0)),1)</f>
        <v>0</v>
      </c>
      <c r="GX93" s="238">
        <f>COUNTIFS('ST | Drawing List'!$H:$H,$B93,INDEX('ST | Drawing List'!$K:$AT,,MATCH('[13]Design Fee'!GX$8,'ST | Drawing List'!$K$1:$AT$1,0)),1)</f>
        <v>0</v>
      </c>
      <c r="GY93" s="238">
        <f>COUNTIFS('ST | Drawing List'!$H:$H,$B93,INDEX('ST | Drawing List'!$K:$AT,,MATCH('[13]Design Fee'!GY$8,'ST | Drawing List'!$K$1:$AT$1,0)),1)</f>
        <v>0</v>
      </c>
      <c r="GZ93" s="238">
        <f>COUNTIFS('ST | Drawing List'!$H:$H,$B93,INDEX('ST | Drawing List'!$K:$AT,,MATCH('[13]Design Fee'!GZ$8,'ST | Drawing List'!$K$1:$AT$1,0)),1)</f>
        <v>0</v>
      </c>
      <c r="HA93" s="238">
        <f>COUNTIFS('ST | Drawing List'!$H:$H,$B93,INDEX('ST | Drawing List'!$K:$AT,,MATCH('[13]Design Fee'!HA$8,'ST | Drawing List'!$K$1:$AT$1,0)),1)</f>
        <v>0</v>
      </c>
      <c r="HC93" s="365"/>
      <c r="HD93" s="366">
        <f>IFERROR(IF(AND((HP93+HQ93)=100%,HP93&lt;1),$EQ93,0),0)</f>
        <v>0</v>
      </c>
      <c r="HE93" s="366">
        <f>IFERROR(IF(AND((HU93+HW93)=HT93,HC93=0),$EQ93,0),0)</f>
        <v>0</v>
      </c>
      <c r="HF93" s="366">
        <f t="shared" si="1805"/>
        <v>0</v>
      </c>
      <c r="HG93" s="366">
        <f>IFERROR(IF(AND((HU93+HW93+HX93+HY93)=HT93,HC93=0,HE93=0,HF93=0),$EQ93,0),0)</f>
        <v>0</v>
      </c>
      <c r="HH93" s="366">
        <f>IFERROR(IF(AND((HU93+HW93+HX93+HY93+HZ93)=HT93,HC93=0,HE93=0,HF93=0,HG93=0),$EQ93,0),0)</f>
        <v>0</v>
      </c>
      <c r="HI93" s="291"/>
      <c r="HJ93" s="366">
        <f>IFERROR(IF(AND((HP93+HR93)=100%,HP93&lt;1),$EQ93,0),0)</f>
        <v>0</v>
      </c>
      <c r="HK93" s="366">
        <f>IFERROR(IF(AND((HU93+IC93)=HT93,HC93=0),$EQ93,0),0)</f>
        <v>0</v>
      </c>
      <c r="HL93" s="366">
        <f t="shared" si="1806"/>
        <v>0</v>
      </c>
      <c r="HM93" s="366">
        <f>IFERROR(IF(AND((HU93+IC93+ID93+IE93)=HT93,HC93=0,HK93=0,HL93=0),$EQ93,0),0)</f>
        <v>0</v>
      </c>
      <c r="HN93" s="366">
        <f>IFERROR(IF(AND((HU93+IC93+IF93+ID93+IE93)=HT93,HC93=0,HK93=0,HL93=0,HM93=0),$EQ93,0),0)</f>
        <v>0</v>
      </c>
      <c r="HO93" s="230"/>
      <c r="HP93" s="367">
        <f>IFERROR(HU93/HT93,0)</f>
        <v>0</v>
      </c>
      <c r="HQ93" s="367">
        <f>IFERROR(HV93/HT93,0)</f>
        <v>0</v>
      </c>
      <c r="HR93" s="367">
        <f>IFERROR(#REF!/HT93,0)</f>
        <v>0</v>
      </c>
      <c r="HT93" s="363">
        <f>COUNTIF('ST | Drawing List'!$H:$H,$B93)</f>
        <v>0</v>
      </c>
      <c r="HU93" s="238">
        <f>COUNTIFS('ST | Drawing List'!$H:$H,$B93,INDEX('ST | Drawing List'!$A:$AT,,MATCH('[13]Design Fee'!HU$8,'ST | Drawing List'!$A$1:$AT$1,0)),1)</f>
        <v>0</v>
      </c>
      <c r="HV93" s="238">
        <f>COUNTIFS('ST | Drawing List'!$H:$H,$B93,INDEX('ST | Drawing List'!$K:$AT,,MATCH('[13]Design Fee'!HV$8,'ST | Drawing List'!$K$1:$AT$1,0)),1)</f>
        <v>0</v>
      </c>
      <c r="HW93" s="238">
        <f>COUNTIFS('ST | Drawing List'!$H:$H,$B93,INDEX('ST | Drawing List'!$K:$AT,,MATCH('[13]Design Fee'!HW$8,'ST | Drawing List'!$K$1:$AT$1,0)),1)</f>
        <v>0</v>
      </c>
      <c r="HX93" s="238">
        <f>COUNTIFS('ST | Drawing List'!$H:$H,$B93,INDEX('ST | Drawing List'!$K:$AT,,MATCH('[13]Design Fee'!HX$8,'ST | Drawing List'!$K$1:$AT$1,0)),1)</f>
        <v>0</v>
      </c>
      <c r="HY93" s="238">
        <f>COUNTIFS('ST | Drawing List'!$H:$H,$B93,INDEX('ST | Drawing List'!$K:$AT,,MATCH('[13]Design Fee'!HY$8,'ST | Drawing List'!$K$1:$AT$1,0)),1)</f>
        <v>0</v>
      </c>
      <c r="HZ93" s="238">
        <f>COUNTIFS('ST | Drawing List'!$H:$H,$B93,INDEX('ST | Drawing List'!$K:$AT,,MATCH('[13]Design Fee'!HZ$8,'ST | Drawing List'!$K$1:$AT$1,0)),1)</f>
        <v>0</v>
      </c>
      <c r="IA93" s="245"/>
      <c r="IB93" s="238">
        <f>COUNTIFS('ST | Drawing List'!$H:$H,$B93,INDEX('ST | Drawing List'!$K:$AT,,MATCH('[13]Design Fee'!IB$8,'ST | Drawing List'!$K$1:$AT$1,0)),1)</f>
        <v>0</v>
      </c>
      <c r="IC93" s="238">
        <f>COUNTIFS('ST | Drawing List'!$H:$H,$B93,INDEX('ST | Drawing List'!$K:$AT,,MATCH('[13]Design Fee'!IC$8,'ST | Drawing List'!$K$1:$AT$1,0)),1)</f>
        <v>0</v>
      </c>
      <c r="ID93" s="238">
        <f>COUNTIFS('ST | Drawing List'!$H:$H,$B93,INDEX('ST | Drawing List'!$K:$AT,,MATCH('[13]Design Fee'!ID$8,'ST | Drawing List'!$K$1:$AT$1,0)),1)</f>
        <v>0</v>
      </c>
      <c r="IE93" s="238">
        <f>COUNTIFS('ST | Drawing List'!$H:$H,$B93,INDEX('ST | Drawing List'!$K:$AT,,MATCH('[13]Design Fee'!IE$8,'ST | Drawing List'!$K$1:$AT$1,0)),1)</f>
        <v>0</v>
      </c>
      <c r="IF93" s="238">
        <f>COUNTIFS('ST | Drawing List'!$H:$H,$B93,INDEX('ST | Drawing List'!$K:$AT,,MATCH('[13]Design Fee'!IF$8,'ST | Drawing List'!$K$1:$AT$1,0)),1)</f>
        <v>0</v>
      </c>
      <c r="II93" s="328">
        <v>0.5</v>
      </c>
      <c r="IJ93" s="269"/>
      <c r="IK93" s="302">
        <f t="shared" ref="IK93:IK96" si="1815">$IK$91/$II$91*II93</f>
        <v>3.8900000000000002E-3</v>
      </c>
      <c r="IL93" s="302">
        <f t="shared" si="1730"/>
        <v>0</v>
      </c>
      <c r="IM93" s="303">
        <f>IFERROR(IF(IZ93=100%,$IK93,0),0)</f>
        <v>0</v>
      </c>
      <c r="IN93" s="304">
        <f>IFERROR(IF(AND((IZ93+JA93)=100%,IZ93&lt;1),$IK93,0),0)</f>
        <v>3.8900000000000002E-3</v>
      </c>
      <c r="IO93" s="304">
        <f>IFERROR(IF(AND((JE93+JG93)=JD93,IM93=0),$IK93,0),0)</f>
        <v>0</v>
      </c>
      <c r="IP93" s="304">
        <f>IFERROR(IF(AND((JE93+JG93+JH93)=JD93,IM93=0,IO93=0),$IK93,0),0)</f>
        <v>0</v>
      </c>
      <c r="IQ93" s="304">
        <f>IFERROR(IF(AND((JE93+JG93+JH93+JI93)=JD93,IM93=0,IO93=0,IP93=0),$IK93,0),0)</f>
        <v>3.8900000000000002E-3</v>
      </c>
      <c r="IR93" s="304">
        <f>IFERROR(IF(AND((JE93+JG93+JH93+JI93+JJ93)=JD93,IM93=0,IO93=0,IP93=0,IQ93=0),$IK93,0),0)</f>
        <v>0</v>
      </c>
      <c r="IS93" s="305"/>
      <c r="IT93" s="304">
        <f>IFERROR(IF(AND((IZ93+JB93)=100%,IZ93&lt;1),$IK93,0),0)</f>
        <v>0</v>
      </c>
      <c r="IU93" s="304">
        <f>IFERROR(IF(AND((JE93+JM93)=JD93,IM93=0),$IK93,0),0)</f>
        <v>0</v>
      </c>
      <c r="IV93" s="304">
        <f t="shared" si="1807"/>
        <v>0</v>
      </c>
      <c r="IW93" s="304">
        <f>IFERROR(IF(AND((JE93+JM93+JN93+JO93)=JD93,IM93=0,IU93=0,IV93=0),$IK93,0),0)</f>
        <v>0</v>
      </c>
      <c r="IX93" s="304">
        <f>IFERROR(IF(AND((JE93+JM93+JP93+JN93+JO93)=JD93,IM93=0,IU93=0,IV93=0,IW93=0),$IK93,0),0)</f>
        <v>0</v>
      </c>
      <c r="IY93" s="230"/>
      <c r="IZ93" s="367">
        <f>IFERROR(JE93/JD93,0)</f>
        <v>0</v>
      </c>
      <c r="JA93" s="367">
        <f>IFERROR(JF93/JD93,0)</f>
        <v>1</v>
      </c>
      <c r="JB93" s="367">
        <f t="shared" si="1808"/>
        <v>0</v>
      </c>
      <c r="JD93" s="363">
        <f>COUNTIF('MEP | Drawing List'!$H:$H,$B93)</f>
        <v>7</v>
      </c>
      <c r="JE93" s="238">
        <f>COUNTIFS('MEP | Drawing List'!$H:$H,$B93,INDEX('MEP | Drawing List'!$A:$AU,,MATCH('[13]Design Fee'!JE$8,'MEP | Drawing List'!$A$1:$AU$1,0)),1)</f>
        <v>0</v>
      </c>
      <c r="JF93" s="238">
        <f>COUNTIFS('MEP | Drawing List'!$H:$H,$B93,INDEX('MEP | Drawing List'!$K:$AU,,MATCH('[13]Design Fee'!JF$8,'MEP | Drawing List'!$K$1:$AU$1,0)),1)</f>
        <v>7</v>
      </c>
      <c r="JG93" s="238">
        <f>COUNTIFS('MEP | Drawing List'!$H:$H,$B93,INDEX('MEP | Drawing List'!$K:$AU,,MATCH('[13]Design Fee'!JG$8,'MEP | Drawing List'!$K$1:$AU$1,0)),1)</f>
        <v>0</v>
      </c>
      <c r="JH93" s="238">
        <f>COUNTIFS('MEP | Drawing List'!$H:$H,$B93,INDEX('MEP | Drawing List'!$K:$AU,,MATCH('[13]Design Fee'!JH$8,'MEP | Drawing List'!$K$1:$AU$1,0)),1)</f>
        <v>0</v>
      </c>
      <c r="JI93" s="238">
        <f>COUNTIFS('MEP | Drawing List'!$H:$H,$B93,INDEX('MEP | Drawing List'!$K:$AU,,MATCH('[13]Design Fee'!JI$8,'MEP | Drawing List'!$K$1:$AU$1,0)),1)</f>
        <v>7</v>
      </c>
      <c r="JJ93" s="238">
        <f>COUNTIFS('MEP | Drawing List'!$H:$H,$B93,INDEX('MEP | Drawing List'!$K:$AU,,MATCH('[13]Design Fee'!JJ$8,'MEP | Drawing List'!$K$1:$AU$1,0)),1)</f>
        <v>0</v>
      </c>
      <c r="JK93" s="245"/>
      <c r="JL93" s="238">
        <f>COUNTIFS('MEP | Drawing List'!$H:$H,$B93,INDEX('MEP | Drawing List'!$K:$AU,,MATCH('[13]Design Fee'!JL$8,'MEP | Drawing List'!$K$1:$AU$1,0)),1)</f>
        <v>0</v>
      </c>
      <c r="JM93" s="238">
        <f>COUNTIFS('MEP | Drawing List'!$H:$H,$B93,INDEX('MEP | Drawing List'!$K:$AU,,MATCH('[13]Design Fee'!JM$8,'MEP | Drawing List'!$K$1:$AU$1,0)),1)</f>
        <v>0</v>
      </c>
      <c r="JN93" s="238">
        <f>COUNTIFS('MEP | Drawing List'!$H:$H,$B93,INDEX('MEP | Drawing List'!$K:$AU,,MATCH('[13]Design Fee'!JN$8,'MEP | Drawing List'!$K$1:$AU$1,0)),1)</f>
        <v>0</v>
      </c>
      <c r="JO93" s="238">
        <f>COUNTIFS('MEP | Drawing List'!$H:$H,$B93,INDEX('MEP | Drawing List'!$K:$AU,,MATCH('[13]Design Fee'!JO$8,'MEP | Drawing List'!$K$1:$AU$1,0)),1)</f>
        <v>0</v>
      </c>
      <c r="JP93" s="238">
        <f>COUNTIFS('MEP | Drawing List'!$H:$H,$B93,INDEX('MEP | Drawing List'!$K:$AU,,MATCH('[13]Design Fee'!JP$8,'MEP | Drawing List'!$K$1:$AU$1,0)),1)</f>
        <v>0</v>
      </c>
      <c r="JQ93" s="254"/>
      <c r="JR93" s="303"/>
      <c r="JS93" s="304">
        <f>IFERROR(IF(AND((KE93+KF93)=100%,KE93&lt;1),$IK93,0),0)</f>
        <v>0</v>
      </c>
      <c r="JT93" s="304">
        <f>IFERROR(IF(AND((KJ93+KL93)=KI93,JR93=0),$IK93,0),0)</f>
        <v>0</v>
      </c>
      <c r="JU93" s="304">
        <f>IFERROR(IF(AND((KJ93+KL93+KM93)=KI93,JR93=0,JT93=0),$IK93,0),0)</f>
        <v>0</v>
      </c>
      <c r="JV93" s="304">
        <f>IFERROR(IF(AND((KJ93+KL93+KM93+KN93)=KI93,JR93=0,JT93=0,JU93=0),$IK93,0),0)</f>
        <v>0</v>
      </c>
      <c r="JW93" s="304">
        <f>IFERROR(IF(AND((KJ93+KL93+KM93+KN93+KO93)=KI93,JR93=0,JT93=0,JU93=0,JV93=0),$IK93,0),0)</f>
        <v>0</v>
      </c>
      <c r="JX93" s="305"/>
      <c r="JY93" s="304">
        <f>IFERROR(IF(AND((KE93+KG93)=100%,KE93&lt;1),$IK93,0),0)</f>
        <v>0</v>
      </c>
      <c r="JZ93" s="304">
        <f>IFERROR(IF(AND((KJ93+KR93)=KI93,JR93=0),$IK93,0),0)</f>
        <v>0</v>
      </c>
      <c r="KA93" s="304">
        <f t="shared" si="1809"/>
        <v>0</v>
      </c>
      <c r="KB93" s="304">
        <f>IFERROR(IF(AND((KJ93+KR93+KS93+KT93)=KI93,JR93=0,JZ93=0,KA93=0),$IK93,0),0)</f>
        <v>0</v>
      </c>
      <c r="KC93" s="304">
        <f>IFERROR(IF(AND((KJ93+KR93+KU93+KS93+KT93)=KI93,JR93=0,JZ93=0,KA93=0,KB93=0),$IK93,0),0)</f>
        <v>0</v>
      </c>
      <c r="KD93" s="230"/>
      <c r="KE93" s="367">
        <f>IFERROR(KJ93/KI93,0)</f>
        <v>0</v>
      </c>
      <c r="KF93" s="367">
        <f>IFERROR(KK93/KI93,0)</f>
        <v>0</v>
      </c>
      <c r="KG93" s="367">
        <f>IFERROR(#REF!/KI93,0)</f>
        <v>0</v>
      </c>
      <c r="KI93" s="363">
        <f>COUNTIF('MEP | Drawing List'!$H:$H,$B93)</f>
        <v>7</v>
      </c>
      <c r="KJ93" s="238">
        <f>COUNTIFS('MEP | Drawing List'!$H:$H,$B93,INDEX('MEP | Drawing List'!$A:$AU,,MATCH('[13]Design Fee'!KJ$8,'MEP | Drawing List'!$A$1:$AU$1,0)),1)</f>
        <v>0</v>
      </c>
      <c r="KK93" s="238">
        <f>COUNTIFS('MEP | Drawing List'!$H:$H,$B93,INDEX('MEP | Drawing List'!$K:$AU,,MATCH('[13]Design Fee'!KK$8,'MEP | Drawing List'!$K$1:$AU$1,0)),1)</f>
        <v>0</v>
      </c>
      <c r="KL93" s="238">
        <f>COUNTIFS('MEP | Drawing List'!$H:$H,$B93,INDEX('MEP | Drawing List'!$K:$AU,,MATCH('[13]Design Fee'!KL$8,'MEP | Drawing List'!$K$1:$AU$1,0)),1)</f>
        <v>0</v>
      </c>
      <c r="KM93" s="238">
        <f>COUNTIFS('MEP | Drawing List'!$H:$H,$B93,INDEX('MEP | Drawing List'!$K:$AU,,MATCH('[13]Design Fee'!KM$8,'MEP | Drawing List'!$K$1:$AU$1,0)),1)</f>
        <v>0</v>
      </c>
      <c r="KN93" s="238">
        <f>COUNTIFS('MEP | Drawing List'!$H:$H,$B93,INDEX('MEP | Drawing List'!$K:$AU,,MATCH('[13]Design Fee'!KN$8,'MEP | Drawing List'!$K$1:$AU$1,0)),1)</f>
        <v>0</v>
      </c>
      <c r="KO93" s="238">
        <f>COUNTIFS('MEP | Drawing List'!$H:$H,$B93,INDEX('MEP | Drawing List'!$K:$AU,,MATCH('[13]Design Fee'!KO$8,'MEP | Drawing List'!$K$1:$AU$1,0)),1)</f>
        <v>0</v>
      </c>
      <c r="KP93" s="245"/>
      <c r="KQ93" s="238">
        <f>COUNTIFS('MEP | Drawing List'!$H:$H,$B93,INDEX('MEP | Drawing List'!$K:$AU,,MATCH('[13]Design Fee'!KQ$8,'MEP | Drawing List'!$K$1:$AU$1,0)),1)</f>
        <v>0</v>
      </c>
      <c r="KR93" s="238">
        <f>COUNTIFS('MEP | Drawing List'!$H:$H,$B93,INDEX('MEP | Drawing List'!$K:$AU,,MATCH('[13]Design Fee'!KR$8,'MEP | Drawing List'!$K$1:$AU$1,0)),1)</f>
        <v>0</v>
      </c>
      <c r="KS93" s="238">
        <f>COUNTIFS('MEP | Drawing List'!$H:$H,$B93,INDEX('MEP | Drawing List'!$K:$AU,,MATCH('[13]Design Fee'!KS$8,'MEP | Drawing List'!$K$1:$AU$1,0)),1)</f>
        <v>0</v>
      </c>
      <c r="KT93" s="238">
        <f>COUNTIFS('MEP | Drawing List'!$H:$H,$B93,INDEX('MEP | Drawing List'!$K:$AU,,MATCH('[13]Design Fee'!KT$8,'MEP | Drawing List'!$K$1:$AU$1,0)),1)</f>
        <v>0</v>
      </c>
      <c r="KU93" s="238">
        <f>COUNTIFS('MEP | Drawing List'!$H:$H,$B93,INDEX('MEP | Drawing List'!$K:$AU,,MATCH('[13]Design Fee'!KU$8,'MEP | Drawing List'!$K$1:$AU$1,0)),1)</f>
        <v>0</v>
      </c>
      <c r="KW93" s="303"/>
      <c r="KX93" s="304">
        <f>IFERROR(IF(AND((LJ93+LK93)=100%,LJ93&lt;1),$IK93,0),0)</f>
        <v>0</v>
      </c>
      <c r="KY93" s="304">
        <f>IFERROR(IF(AND((LO93+LQ93)=LN93,KW93=0),$IK93,0),0)</f>
        <v>0</v>
      </c>
      <c r="KZ93" s="304">
        <f>IFERROR(IF(AND((LO93+LQ93+LR93)=LN93,KW93=0,KY93=0),$IK93,0),0)</f>
        <v>0</v>
      </c>
      <c r="LA93" s="304">
        <f>IFERROR(IF(AND((LO93+LQ93+LR93+LS93)=LN93,KW93=0,KY93=0,KZ93=0),$IK93,0),0)</f>
        <v>0</v>
      </c>
      <c r="LB93" s="304">
        <f>IFERROR(IF(AND((LO93+LQ93+LR93+LS93+LT93)=LN93,KW93=0,KY93=0,KZ93=0,LA93=0),$IK93,0),0)</f>
        <v>0</v>
      </c>
      <c r="LC93" s="305"/>
      <c r="LD93" s="304">
        <f>IFERROR(IF(AND((LJ93+LL93)=100%,LJ93&lt;1),$IK93,0),0)</f>
        <v>0</v>
      </c>
      <c r="LE93" s="304">
        <f>IFERROR(IF(AND((LO93+LW93)=LN93,KW93=0),$IK93,0),0)</f>
        <v>0</v>
      </c>
      <c r="LF93" s="304">
        <f t="shared" si="1810"/>
        <v>0</v>
      </c>
      <c r="LG93" s="304">
        <f>IFERROR(IF(AND((LO93+LW93+LX93+LY93)=LN93,KW93=0,LE93=0,LF93=0),$IK93,0),0)</f>
        <v>0</v>
      </c>
      <c r="LH93" s="304">
        <f>IFERROR(IF(AND((LO93+LW93+LZ93+LX93+LY93)=LN93,KW93=0,LE93=0,LF93=0,LG93=0),$IK93,0),0)</f>
        <v>0</v>
      </c>
      <c r="LI93" s="230"/>
      <c r="LJ93" s="367">
        <f>IFERROR(LO93/LN93,0)</f>
        <v>0</v>
      </c>
      <c r="LK93" s="367">
        <f>IFERROR(LP93/LN93,0)</f>
        <v>0</v>
      </c>
      <c r="LL93" s="367">
        <f>IFERROR(#REF!/LN93,0)</f>
        <v>0</v>
      </c>
      <c r="LN93" s="363">
        <f>COUNTIF('MEP | Drawing List'!$H:$H,$B93)</f>
        <v>7</v>
      </c>
      <c r="LO93" s="238">
        <f>COUNTIFS('MEP | Drawing List'!$H:$H,$B93,INDEX('MEP | Drawing List'!$A:$AU,,MATCH('[13]Design Fee'!LO$8,'MEP | Drawing List'!$A$1:$AU$1,0)),1)</f>
        <v>0</v>
      </c>
      <c r="LP93" s="238">
        <f>COUNTIFS('MEP | Drawing List'!$H:$H,$B93,INDEX('MEP | Drawing List'!$K:$AU,,MATCH('[13]Design Fee'!LP$8,'MEP | Drawing List'!$K$1:$AU$1,0)),1)</f>
        <v>0</v>
      </c>
      <c r="LQ93" s="238">
        <f>COUNTIFS('MEP | Drawing List'!$H:$H,$B93,INDEX('MEP | Drawing List'!$K:$AU,,MATCH('[13]Design Fee'!LQ$8,'MEP | Drawing List'!$K$1:$AU$1,0)),1)</f>
        <v>0</v>
      </c>
      <c r="LR93" s="238">
        <f>COUNTIFS('MEP | Drawing List'!$H:$H,$B93,INDEX('MEP | Drawing List'!$K:$AU,,MATCH('[13]Design Fee'!LR$8,'MEP | Drawing List'!$K$1:$AU$1,0)),1)</f>
        <v>0</v>
      </c>
      <c r="LS93" s="238">
        <f>COUNTIFS('MEP | Drawing List'!$H:$H,$B93,INDEX('MEP | Drawing List'!$K:$AU,,MATCH('[13]Design Fee'!LS$8,'MEP | Drawing List'!$K$1:$AU$1,0)),1)</f>
        <v>0</v>
      </c>
      <c r="LT93" s="238">
        <f>COUNTIFS('MEP | Drawing List'!$H:$H,$B93,INDEX('MEP | Drawing List'!$K:$AU,,MATCH('[13]Design Fee'!LT$8,'MEP | Drawing List'!$K$1:$AU$1,0)),1)</f>
        <v>0</v>
      </c>
      <c r="LU93" s="245"/>
      <c r="LV93" s="238">
        <f>COUNTIFS('MEP | Drawing List'!$H:$H,$B93,INDEX('MEP | Drawing List'!$K:$AU,,MATCH('[13]Design Fee'!LV$8,'MEP | Drawing List'!$K$1:$AU$1,0)),1)</f>
        <v>0</v>
      </c>
      <c r="LW93" s="238">
        <f>COUNTIFS('MEP | Drawing List'!$H:$H,$B93,INDEX('MEP | Drawing List'!$K:$AU,,MATCH('[13]Design Fee'!LW$8,'MEP | Drawing List'!$K$1:$AU$1,0)),1)</f>
        <v>0</v>
      </c>
      <c r="LX93" s="238">
        <f>COUNTIFS('MEP | Drawing List'!$H:$H,$B93,INDEX('MEP | Drawing List'!$K:$AU,,MATCH('[13]Design Fee'!LX$8,'MEP | Drawing List'!$K$1:$AU$1,0)),1)</f>
        <v>0</v>
      </c>
      <c r="LY93" s="238">
        <f>COUNTIFS('MEP | Drawing List'!$H:$H,$B93,INDEX('MEP | Drawing List'!$K:$AU,,MATCH('[13]Design Fee'!LY$8,'MEP | Drawing List'!$K$1:$AU$1,0)),1)</f>
        <v>0</v>
      </c>
      <c r="LZ93" s="238">
        <f>COUNTIFS('MEP | Drawing List'!$H:$H,$B93,INDEX('MEP | Drawing List'!$K:$AU,,MATCH('[13]Design Fee'!LZ$8,'MEP | Drawing List'!$K$1:$AU$1,0)),1)</f>
        <v>0</v>
      </c>
      <c r="MC93" s="328">
        <v>0.1</v>
      </c>
      <c r="MD93" s="269"/>
      <c r="ME93" s="302">
        <f t="shared" ref="ME93:ME96" si="1816">$ME$91/$MC$91*MC93</f>
        <v>1.9479810000000004E-2</v>
      </c>
      <c r="MF93" s="302">
        <f t="shared" si="1740"/>
        <v>0</v>
      </c>
      <c r="MG93" s="303">
        <f>IFERROR(IF(MT93=100%,$ME93,0),0)</f>
        <v>0</v>
      </c>
      <c r="MH93" s="304">
        <f>IFERROR(IF(AND((MT93+MU93)=100%,MT93&lt;1),$ME93,0),0)</f>
        <v>1.9479810000000004E-2</v>
      </c>
      <c r="MI93" s="304">
        <f>IFERROR(IF(AND((MY93+NA93)=MX93,MG93=0),$ME93,0),0)</f>
        <v>0</v>
      </c>
      <c r="MJ93" s="304">
        <f>IFERROR(IF(AND((MY93+NA93+NB93)=MX93,MG93=0,MI93=0),$ME93,0),0)</f>
        <v>1.9479810000000004E-2</v>
      </c>
      <c r="MK93" s="304">
        <f>IFERROR(IF(AND((MY93+NA93+NB93+NC93)=MX93,MG93=0,MI93=0,MJ93=0),$ME93,0),0)</f>
        <v>0</v>
      </c>
      <c r="ML93" s="304">
        <f>IFERROR(IF(AND((MY93+NA93+NB93+NC93+ND93)=MX93,MG93=0,MI93=0,MJ93=0,MK93=0),$ME93,0),0)</f>
        <v>0</v>
      </c>
      <c r="MM93" s="305"/>
      <c r="MN93" s="304">
        <f>IFERROR(IF(AND((MT93+MV93)=100%,MT93&lt;1),$ME93,0),0)</f>
        <v>0</v>
      </c>
      <c r="MO93" s="304">
        <f>IFERROR(IF(AND((MY93+NG93)=MX93,MG93=0),$ME93,0),0)</f>
        <v>0</v>
      </c>
      <c r="MP93" s="304">
        <f>IFERROR(IF(AND((MY93+NG93+NH93)=MX93,MG93=0,MO93=0),ME93,0),0)</f>
        <v>0</v>
      </c>
      <c r="MQ93" s="304">
        <f>IFERROR(IF(AND((MY93+NG93+NH93+NI93)=MX93,MG93=0,MO93=0,MP93=0),$ME93,0),0)</f>
        <v>0</v>
      </c>
      <c r="MR93" s="304">
        <f>IFERROR(IF(AND((MY93+NG93+NJ93+NH93+NI93)=MX93,MG93=0,MO93=0,MP93=0,MQ93=0),$ME93,0),0)</f>
        <v>0</v>
      </c>
      <c r="MS93" s="230"/>
      <c r="MT93" s="367">
        <f>IFERROR(MY93/MX93,0)</f>
        <v>0</v>
      </c>
      <c r="MU93" s="367">
        <f>IFERROR(MZ93/MX93,0)</f>
        <v>1</v>
      </c>
      <c r="MV93" s="367">
        <f t="shared" si="1811"/>
        <v>0</v>
      </c>
      <c r="MX93" s="363">
        <f>COUNTIF('LS | Drawing List'!$H:$H,$B93)</f>
        <v>5</v>
      </c>
      <c r="MY93" s="238">
        <f>COUNTIFS('LS | Drawing List'!$H:$H,$B93,INDEX('LS | Drawing List'!$A:$AT,,MATCH('Design Fee'!MY$8,'LS | Drawing List'!$A$1:$AT$1,0)),1)</f>
        <v>0</v>
      </c>
      <c r="MZ93" s="238">
        <f>COUNTIFS('LS | Drawing List'!$H:$H,$B93,INDEX('LS | Drawing List'!$K:$AT,,MATCH('Design Fee'!MZ$8,'LS | Drawing List'!$K$1:$AT$1,0)),1)</f>
        <v>5</v>
      </c>
      <c r="NA93" s="238">
        <f>COUNTIFS('LS | Drawing List'!$H:$H,$B93,INDEX('LS | Drawing List'!$K:$AT,,MATCH('Design Fee'!NA$8,'LS | Drawing List'!$K$1:$AT$1,0)),1)</f>
        <v>0</v>
      </c>
      <c r="NB93" s="238">
        <f>COUNTIFS('LS | Drawing List'!$H:$H,$B93,INDEX('LS | Drawing List'!$K:$AT,,MATCH('Design Fee'!NB$8,'LS | Drawing List'!$K$1:$AT$1,0)),1)</f>
        <v>5</v>
      </c>
      <c r="NC93" s="238">
        <f>COUNTIFS('LS | Drawing List'!$H:$H,$B93,INDEX('LS | Drawing List'!$K:$AT,,MATCH('Design Fee'!NC$8,'LS | Drawing List'!$K$1:$AT$1,0)),1)</f>
        <v>0</v>
      </c>
      <c r="ND93" s="238">
        <f>COUNTIFS('LS | Drawing List'!$H:$H,$B93,INDEX('LS | Drawing List'!$K:$AT,,MATCH('Design Fee'!ND$8,'LS | Drawing List'!$K$1:$AT$1,0)),1)</f>
        <v>0</v>
      </c>
      <c r="NE93" s="245"/>
      <c r="NF93" s="238">
        <f>COUNTIFS('LS | Drawing List'!$H:$H,$B93,INDEX('LS | Drawing List'!$K:$AT,,MATCH('Design Fee'!NF$8,'LS | Drawing List'!$K$1:$AT$1,0)),1)</f>
        <v>0</v>
      </c>
      <c r="NG93" s="238">
        <f>COUNTIFS('LS | Drawing List'!$H:$H,$B93,INDEX('LS | Drawing List'!$K:$AT,,MATCH('Design Fee'!NG$8,'LS | Drawing List'!$K$1:$AT$1,0)),1)</f>
        <v>0</v>
      </c>
      <c r="NH93" s="238">
        <f>COUNTIFS('LS | Drawing List'!$H:$H,$B93,INDEX('LS | Drawing List'!$K:$AT,,MATCH('Design Fee'!NH$8,'LS | Drawing List'!$K$1:$AT$1,0)),1)</f>
        <v>0</v>
      </c>
      <c r="NI93" s="238">
        <f>COUNTIFS('LS | Drawing List'!$H:$H,$B93,INDEX('LS | Drawing List'!$K:$AT,,MATCH('Design Fee'!NI$8,'LS | Drawing List'!$K$1:$AT$1,0)),1)</f>
        <v>0</v>
      </c>
      <c r="NJ93" s="238">
        <f>COUNTIFS('LS | Drawing List'!$H:$H,$B93,INDEX('LS | Drawing List'!$K:$AT,,MATCH('Design Fee'!NJ$8,'LS | Drawing List'!$K$1:$AT$1,0)),1)</f>
        <v>0</v>
      </c>
      <c r="NK93" s="254"/>
      <c r="NL93" s="303">
        <f>IFERROR(IF(NY93=100%,$ME93,0),0)</f>
        <v>0</v>
      </c>
      <c r="NM93" s="304">
        <f>IFERROR(IF(AND((NY93+NZ93)=100%,NY93&lt;1),$ME93,0),0)</f>
        <v>0</v>
      </c>
      <c r="NN93" s="304">
        <f>IFERROR(IF(AND((OD93+OF93)=OC93,NL93=0),$ME93,0),0)</f>
        <v>0</v>
      </c>
      <c r="NO93" s="304">
        <f>IFERROR(IF(AND((OD93+OF93+OG93)=OC93,NL93=0,NN93=0),$ME93,0),0)</f>
        <v>0</v>
      </c>
      <c r="NP93" s="304">
        <f>IFERROR(IF(AND((OD93+OF93+OG93+OH93)=OC93,NL93=0,NN93=0,NO93=0),$ME93,0),0)</f>
        <v>0</v>
      </c>
      <c r="NQ93" s="304">
        <f>IFERROR(IF(AND((OD93+OF93+OG93+OH93+OI93)=OC93,NL93=0,NN93=0,NO93=0,NP93=0),$ME93,0),0)</f>
        <v>0</v>
      </c>
      <c r="NR93" s="305"/>
      <c r="NS93" s="304">
        <f>IFERROR(IF(AND((NY93+OA93)=100%,NY93&lt;1),$ME93,0),0)</f>
        <v>0</v>
      </c>
      <c r="NT93" s="304">
        <f>IFERROR(IF(AND((OD93+OL93)=OC93,NL93=0),$ME93,0),0)</f>
        <v>0</v>
      </c>
      <c r="NU93" s="304">
        <f t="shared" si="1812"/>
        <v>0</v>
      </c>
      <c r="NV93" s="304">
        <f>IFERROR(IF(AND((OD93+OL93+OM93+ON93)=OC93,NL93=0,NT93=0,NU93=0),$ME93,0),0)</f>
        <v>0</v>
      </c>
      <c r="NW93" s="304">
        <f>IFERROR(IF(AND((OD93+OL93+OO93+OM93+ON93)=OC93,NL93=0,NT93=0,NU93=0,NV93=0),$ME93,0),0)</f>
        <v>0</v>
      </c>
      <c r="NX93" s="230"/>
      <c r="NY93" s="367">
        <f>IFERROR(OD93/OC93,0)</f>
        <v>0</v>
      </c>
      <c r="NZ93" s="367">
        <f>IFERROR(OE93/OC93,0)</f>
        <v>0</v>
      </c>
      <c r="OA93" s="367">
        <f>IFERROR(#REF!/OC93,0)</f>
        <v>0</v>
      </c>
      <c r="OC93" s="363">
        <f>COUNTIF('LS | Drawing List'!$H:$H,$B93)</f>
        <v>5</v>
      </c>
      <c r="OD93" s="238">
        <f>COUNTIFS('LS | Drawing List'!$H:$H,$B93,INDEX('LS | Drawing List'!$A:$AT,,MATCH('Design Fee'!OD$8,'LS | Drawing List'!$A$1:$AT$1,0)),1)</f>
        <v>0</v>
      </c>
      <c r="OE93" s="238">
        <f>COUNTIFS('LS | Drawing List'!$H:$H,$B93,INDEX('LS | Drawing List'!$K:$AT,,MATCH('Design Fee'!OE$8,'LS | Drawing List'!$K$1:$AT$1,0)),1)</f>
        <v>0</v>
      </c>
      <c r="OF93" s="238">
        <f>COUNTIFS('LS | Drawing List'!$H:$H,$B93,INDEX('LS | Drawing List'!$K:$AT,,MATCH('Design Fee'!OF$8,'LS | Drawing List'!$K$1:$AT$1,0)),1)</f>
        <v>0</v>
      </c>
      <c r="OG93" s="238">
        <f>COUNTIFS('LS | Drawing List'!$H:$H,$B93,INDEX('LS | Drawing List'!$K:$AT,,MATCH('Design Fee'!OG$8,'LS | Drawing List'!$K$1:$AT$1,0)),1)</f>
        <v>0</v>
      </c>
      <c r="OH93" s="238">
        <f>COUNTIFS('LS | Drawing List'!$H:$H,$B93,INDEX('LS | Drawing List'!$K:$AT,,MATCH('Design Fee'!OH$8,'LS | Drawing List'!$K$1:$AT$1,0)),1)</f>
        <v>0</v>
      </c>
      <c r="OI93" s="238">
        <f>COUNTIFS('LS | Drawing List'!$H:$H,$B93,INDEX('LS | Drawing List'!$K:$AT,,MATCH('Design Fee'!OI$8,'LS | Drawing List'!$K$1:$AT$1,0)),1)</f>
        <v>0</v>
      </c>
      <c r="OJ93" s="245"/>
      <c r="OK93" s="238">
        <f>COUNTIFS('LS | Drawing List'!$H:$H,$B93,INDEX('LS | Drawing List'!$K:$AT,,MATCH('Design Fee'!OK$8,'LS | Drawing List'!$K$1:$AT$1,0)),1)</f>
        <v>0</v>
      </c>
      <c r="OL93" s="238">
        <f>COUNTIFS('LS | Drawing List'!$H:$H,$B93,INDEX('LS | Drawing List'!$K:$AT,,MATCH('Design Fee'!OL$8,'LS | Drawing List'!$K$1:$AT$1,0)),1)</f>
        <v>0</v>
      </c>
      <c r="OM93" s="238">
        <f>COUNTIFS('LS | Drawing List'!$H:$H,$B93,INDEX('LS | Drawing List'!$K:$AT,,MATCH('Design Fee'!OM$8,'LS | Drawing List'!$K$1:$AT$1,0)),1)</f>
        <v>0</v>
      </c>
      <c r="ON93" s="238">
        <f>COUNTIFS('LS | Drawing List'!$H:$H,$B93,INDEX('LS | Drawing List'!$K:$AT,,MATCH('Design Fee'!ON$8,'LS | Drawing List'!$K$1:$AT$1,0)),1)</f>
        <v>0</v>
      </c>
      <c r="OO93" s="238">
        <f>COUNTIFS('LS | Drawing List'!$H:$H,$B93,INDEX('LS | Drawing List'!$K:$AT,,MATCH('Design Fee'!OO$8,'LS | Drawing List'!$K$1:$AT$1,0)),1)</f>
        <v>0</v>
      </c>
      <c r="OQ93" s="303">
        <f>IFERROR(IF(PD93=100%,$ME93,0),0)</f>
        <v>0</v>
      </c>
      <c r="OR93" s="304">
        <f>IFERROR(IF(AND((PD93+PE93)=100%,PD93&lt;1),$ME93,0),0)</f>
        <v>0</v>
      </c>
      <c r="OS93" s="304">
        <f>IFERROR(IF(AND((PI93+PK93)=PH93,OQ93=0),$ME93,0),0)</f>
        <v>0</v>
      </c>
      <c r="OT93" s="304">
        <f>IFERROR(IF(AND((PI93+PK93+PL93)=PH93,OQ93=0,OS93=0),$ME93,0),0)</f>
        <v>0</v>
      </c>
      <c r="OU93" s="304">
        <f>IFERROR(IF(AND((PI93+PK93+PL93+PM93)=PH93,OQ93=0,OS93=0,OT93=0),$ME93,0),0)</f>
        <v>0</v>
      </c>
      <c r="OV93" s="304">
        <f>IFERROR(IF(AND((PI93+PK93+PL93+PM93+PN93)=PH93,OQ93=0,OS93=0,OT93=0,OU93=0),$ME93,0),0)</f>
        <v>0</v>
      </c>
      <c r="OW93" s="305"/>
      <c r="OX93" s="304">
        <f>IFERROR(IF(AND((PD93+PF93)=100%,PD93&lt;1),$ME93,0),0)</f>
        <v>0</v>
      </c>
      <c r="OY93" s="304">
        <f>IFERROR(IF(AND((PI93+PQ93)=PH93,OQ93=0),$ME93,0),0)</f>
        <v>0</v>
      </c>
      <c r="OZ93" s="304">
        <f t="shared" si="1813"/>
        <v>0</v>
      </c>
      <c r="PA93" s="304">
        <f>IFERROR(IF(AND((PI93+PQ93+PR93+PS93)=PH93,OQ93=0,OY93=0,OZ93=0),$ME93,0),0)</f>
        <v>0</v>
      </c>
      <c r="PB93" s="304">
        <f>IFERROR(IF(AND((PI93+PQ93+PT93+PR93+PS93)=PH93,OQ93=0,OY93=0,OZ93=0,PA93=0),$ME93,0),0)</f>
        <v>0</v>
      </c>
      <c r="PC93" s="230"/>
      <c r="PD93" s="367">
        <f>IFERROR(PI93/PH93,0)</f>
        <v>0</v>
      </c>
      <c r="PE93" s="367">
        <f>IFERROR(PJ93/PH93,0)</f>
        <v>0</v>
      </c>
      <c r="PF93" s="367">
        <f>IFERROR(#REF!/PH93,0)</f>
        <v>0</v>
      </c>
      <c r="PH93" s="363">
        <f>COUNTIF('LS | Drawing List'!$H:$H,$B93)</f>
        <v>5</v>
      </c>
      <c r="PI93" s="238">
        <f>COUNTIFS('LS | Drawing List'!$H:$H,$B93,INDEX('LS | Drawing List'!$A:$AT,,MATCH('Design Fee'!PI$8,'LS | Drawing List'!$A$1:$AT$1,0)),1)</f>
        <v>0</v>
      </c>
      <c r="PJ93" s="238">
        <f>COUNTIFS('LS | Drawing List'!$H:$H,$B93,INDEX('LS | Drawing List'!$K:$AT,,MATCH('Design Fee'!PJ$8,'LS | Drawing List'!$K$1:$AT$1,0)),1)</f>
        <v>0</v>
      </c>
      <c r="PK93" s="238">
        <f>COUNTIFS('LS | Drawing List'!$H:$H,$B93,INDEX('LS | Drawing List'!$K:$AT,,MATCH('Design Fee'!PK$8,'LS | Drawing List'!$K$1:$AT$1,0)),1)</f>
        <v>0</v>
      </c>
      <c r="PL93" s="238">
        <f>COUNTIFS('LS | Drawing List'!$H:$H,$B93,INDEX('LS | Drawing List'!$K:$AT,,MATCH('Design Fee'!PL$8,'LS | Drawing List'!$K$1:$AT$1,0)),1)</f>
        <v>0</v>
      </c>
      <c r="PM93" s="238">
        <f>COUNTIFS('LS | Drawing List'!$H:$H,$B93,INDEX('LS | Drawing List'!$K:$AT,,MATCH('Design Fee'!PM$8,'LS | Drawing List'!$K$1:$AT$1,0)),1)</f>
        <v>0</v>
      </c>
      <c r="PN93" s="238">
        <f>COUNTIFS('LS | Drawing List'!$H:$H,$B93,INDEX('LS | Drawing List'!$K:$AT,,MATCH('Design Fee'!PN$8,'LS | Drawing List'!$K$1:$AT$1,0)),1)</f>
        <v>0</v>
      </c>
      <c r="PO93" s="245"/>
      <c r="PP93" s="238">
        <f>COUNTIFS('LS | Drawing List'!$H:$H,$B93,INDEX('LS | Drawing List'!$K:$AT,,MATCH('Design Fee'!PP$8,'LS | Drawing List'!$K$1:$AT$1,0)),1)</f>
        <v>0</v>
      </c>
      <c r="PQ93" s="238">
        <f>COUNTIFS('LS | Drawing List'!$H:$H,$B93,INDEX('LS | Drawing List'!$K:$AT,,MATCH('Design Fee'!PQ$8,'LS | Drawing List'!$K$1:$AT$1,0)),1)</f>
        <v>0</v>
      </c>
      <c r="PR93" s="238">
        <f>COUNTIFS('LS | Drawing List'!$H:$H,$B93,INDEX('LS | Drawing List'!$K:$AT,,MATCH('Design Fee'!PR$8,'LS | Drawing List'!$K$1:$AT$1,0)),1)</f>
        <v>0</v>
      </c>
      <c r="PS93" s="238">
        <f>COUNTIFS('LS | Drawing List'!$H:$H,$B93,INDEX('LS | Drawing List'!$K:$AT,,MATCH('Design Fee'!PS$8,'LS | Drawing List'!$K$1:$AT$1,0)),1)</f>
        <v>0</v>
      </c>
      <c r="PT93" s="238">
        <f>COUNTIFS('LS | Drawing List'!$H:$H,$B93,INDEX('LS | Drawing List'!$K:$AT,,MATCH('Design Fee'!PT$8,'LS | Drawing List'!$K$1:$AT$1,0)),1)</f>
        <v>0</v>
      </c>
      <c r="PV93" s="328"/>
    </row>
    <row r="94" spans="2:438" ht="15" outlineLevel="2">
      <c r="B94" s="579" t="s">
        <v>204</v>
      </c>
      <c r="C94" s="332" t="s">
        <v>118</v>
      </c>
      <c r="E94" s="302">
        <f t="shared" si="1680"/>
        <v>5.0537620000000005E-2</v>
      </c>
      <c r="F94" s="302">
        <f t="shared" si="1680"/>
        <v>0</v>
      </c>
      <c r="G94" s="303">
        <f t="shared" si="1750"/>
        <v>5.0537620000000005E-2</v>
      </c>
      <c r="H94" s="302">
        <f t="shared" si="1751"/>
        <v>0</v>
      </c>
      <c r="I94" s="302">
        <f t="shared" si="1752"/>
        <v>5.0537620000000005E-2</v>
      </c>
      <c r="J94" s="303">
        <f t="shared" si="1753"/>
        <v>0</v>
      </c>
      <c r="K94" s="303">
        <f t="shared" si="1754"/>
        <v>4.9759620000000011E-2</v>
      </c>
      <c r="L94" s="303">
        <f t="shared" si="1755"/>
        <v>7.7800000000000005E-4</v>
      </c>
      <c r="M94" s="302">
        <f t="shared" si="1756"/>
        <v>0</v>
      </c>
      <c r="N94" s="305"/>
      <c r="O94" s="302">
        <f t="shared" si="1757"/>
        <v>0</v>
      </c>
      <c r="P94" s="302">
        <f t="shared" si="1758"/>
        <v>0</v>
      </c>
      <c r="Q94" s="302">
        <f t="shared" si="1759"/>
        <v>0</v>
      </c>
      <c r="R94" s="302">
        <f t="shared" si="1760"/>
        <v>0</v>
      </c>
      <c r="S94" s="302">
        <f t="shared" si="1761"/>
        <v>0</v>
      </c>
      <c r="T94" s="216"/>
      <c r="U94" s="365">
        <f t="shared" si="1762"/>
        <v>0</v>
      </c>
      <c r="V94" s="365">
        <f t="shared" si="1763"/>
        <v>0</v>
      </c>
      <c r="W94" s="365">
        <f t="shared" si="1764"/>
        <v>0</v>
      </c>
      <c r="X94" s="365">
        <f t="shared" si="1765"/>
        <v>0</v>
      </c>
      <c r="Y94" s="365">
        <f t="shared" si="1766"/>
        <v>0</v>
      </c>
      <c r="Z94" s="365">
        <f t="shared" si="1767"/>
        <v>0</v>
      </c>
      <c r="AA94" s="291"/>
      <c r="AB94" s="365">
        <f t="shared" si="1768"/>
        <v>0</v>
      </c>
      <c r="AC94" s="365">
        <f t="shared" si="1769"/>
        <v>0</v>
      </c>
      <c r="AD94" s="365">
        <f t="shared" si="1770"/>
        <v>0</v>
      </c>
      <c r="AE94" s="365">
        <f t="shared" si="1771"/>
        <v>0</v>
      </c>
      <c r="AF94" s="365">
        <f t="shared" si="1772"/>
        <v>0</v>
      </c>
      <c r="AH94" s="365">
        <f t="shared" si="1773"/>
        <v>0</v>
      </c>
      <c r="AI94" s="365">
        <f t="shared" si="1774"/>
        <v>0</v>
      </c>
      <c r="AJ94" s="365">
        <f t="shared" si="1775"/>
        <v>0</v>
      </c>
      <c r="AK94" s="365">
        <f t="shared" si="1776"/>
        <v>0</v>
      </c>
      <c r="AL94" s="365">
        <f t="shared" si="1777"/>
        <v>0</v>
      </c>
      <c r="AM94" s="365">
        <f t="shared" si="1778"/>
        <v>0</v>
      </c>
      <c r="AN94" s="291"/>
      <c r="AO94" s="365">
        <f t="shared" si="1779"/>
        <v>0</v>
      </c>
      <c r="AP94" s="365">
        <f t="shared" si="1780"/>
        <v>0</v>
      </c>
      <c r="AQ94" s="365">
        <f t="shared" si="1781"/>
        <v>0</v>
      </c>
      <c r="AR94" s="365">
        <f t="shared" si="1782"/>
        <v>0</v>
      </c>
      <c r="AS94" s="365">
        <f t="shared" si="1783"/>
        <v>0</v>
      </c>
      <c r="AT94" s="230"/>
      <c r="AU94" s="279">
        <v>0.1</v>
      </c>
      <c r="AV94" s="269"/>
      <c r="AW94" s="302">
        <f t="shared" si="1814"/>
        <v>1.0800000000000002E-2</v>
      </c>
      <c r="AX94" s="302">
        <f t="shared" si="1711"/>
        <v>0</v>
      </c>
      <c r="AY94" s="303">
        <f t="shared" si="1784"/>
        <v>0</v>
      </c>
      <c r="AZ94" s="304">
        <f t="shared" si="1785"/>
        <v>1.0800000000000002E-2</v>
      </c>
      <c r="BA94" s="304">
        <f t="shared" si="1786"/>
        <v>0</v>
      </c>
      <c r="BB94" s="304">
        <f t="shared" si="1787"/>
        <v>1.0800000000000002E-2</v>
      </c>
      <c r="BC94" s="304">
        <f>IFERROR(IF(AND((BQ94+BS94+BT94+BU94)=BP94,AY94=0,BA94=0,BB94=0),$AW94,0),0)</f>
        <v>0</v>
      </c>
      <c r="BD94" s="304">
        <f>IFERROR(IF(AND((BQ94+BS94+BT94+BU94+BV94)=BP94,AY94=0,BA94=0,BB94=0,BC94=0),$AW94,0),0)</f>
        <v>0</v>
      </c>
      <c r="BE94" s="305"/>
      <c r="BF94" s="304">
        <f>IFERROR(IF(AND((BL94+BN94)=100%,BL94&lt;1),$AW94,0),0)</f>
        <v>0</v>
      </c>
      <c r="BG94" s="304">
        <f>IFERROR(IF(AND((BQ94+BY94)=BP94,AY94=0),$AW94,0),0)</f>
        <v>0</v>
      </c>
      <c r="BH94" s="304">
        <f t="shared" si="1788"/>
        <v>0</v>
      </c>
      <c r="BI94" s="304">
        <f t="shared" si="1789"/>
        <v>0</v>
      </c>
      <c r="BJ94" s="304">
        <f>IFERROR(IF(AND((BQ94+BY94+CB94+BZ94+CA94)=BP94,AY94=0,BG94=0,BH94=0,BI94=0),$AW94,0),0)</f>
        <v>0</v>
      </c>
      <c r="BK94" s="216"/>
      <c r="BL94" s="331">
        <f>IFERROR(BQ94/BP94,0)</f>
        <v>0</v>
      </c>
      <c r="BM94" s="331">
        <f>IFERROR(BR94/BP94,0)</f>
        <v>1</v>
      </c>
      <c r="BN94" s="331">
        <f t="shared" si="1790"/>
        <v>0</v>
      </c>
      <c r="BP94" s="436">
        <f>COUNTIF('AR | Drawing List'!$H:$H,$B94)</f>
        <v>3</v>
      </c>
      <c r="BQ94" s="437">
        <f>COUNTIFS('AR | Drawing List'!$H:$H,$B94,INDEX('AR | Drawing List'!$A:$AT,,MATCH('Design Fee'!BQ$8,'AR | Drawing List'!$A$1:$AT$1,0)),1)</f>
        <v>0</v>
      </c>
      <c r="BR94" s="437">
        <f>COUNTIFS('AR | Drawing List'!$H:$H,$B94,INDEX('AR | Drawing List'!$K:$AT,,MATCH('Design Fee'!BR$8,'AR | Drawing List'!$K$1:$AT$1,0)),1)</f>
        <v>3</v>
      </c>
      <c r="BS94" s="437">
        <f>COUNTIFS('AR | Drawing List'!$H:$H,$B94,INDEX('AR | Drawing List'!$K:$AT,,MATCH('Design Fee'!BS$8,'AR | Drawing List'!$K$1:$AT$1,0)),1)</f>
        <v>0</v>
      </c>
      <c r="BT94" s="437">
        <f>COUNTIFS('AR | Drawing List'!$H:$H,$B94,INDEX('AR | Drawing List'!$K:$AT,,MATCH('Design Fee'!BT$8,'AR | Drawing List'!$K$1:$AT$1,0)),1)</f>
        <v>3</v>
      </c>
      <c r="BU94" s="437">
        <f>COUNTIFS('AR | Drawing List'!$H:$H,$B94,INDEX('AR | Drawing List'!$K:$AT,,MATCH('Design Fee'!BU$8,'AR | Drawing List'!$K$1:$AT$1,0)),1)</f>
        <v>0</v>
      </c>
      <c r="BV94" s="437">
        <f>COUNTIFS('AR | Drawing List'!$H:$H,$B94,INDEX('AR | Drawing List'!$K:$AT,,MATCH('Design Fee'!BV$8,'AR | Drawing List'!$K$1:$AT$1,0)),1)</f>
        <v>0</v>
      </c>
      <c r="BW94" s="245"/>
      <c r="BX94" s="437">
        <f>COUNTIFS('AR | Drawing List'!$H:$H,$B94,INDEX('AR | Drawing List'!$K:$AT,,MATCH('Design Fee'!BX$8,'AR | Drawing List'!$K$1:$AT$1,0)),1)</f>
        <v>0</v>
      </c>
      <c r="BY94" s="437">
        <f>COUNTIFS('AR | Drawing List'!$H:$H,$B94,INDEX('AR | Drawing List'!$K:$AT,,MATCH('Design Fee'!BY$8,'AR | Drawing List'!$K$1:$AT$1,0)),1)</f>
        <v>0</v>
      </c>
      <c r="BZ94" s="437">
        <f>COUNTIFS('AR | Drawing List'!$H:$H,$B94,INDEX('AR | Drawing List'!$K:$AT,,MATCH('Design Fee'!BZ$8,'AR | Drawing List'!$K$1:$AT$1,0)),1)</f>
        <v>0</v>
      </c>
      <c r="CA94" s="437">
        <f>COUNTIFS('AR | Drawing List'!$H:$H,$B94,INDEX('AR | Drawing List'!$K:$AT,,MATCH('Design Fee'!CA$8,'AR | Drawing List'!$K$1:$AT$1,0)),1)</f>
        <v>0</v>
      </c>
      <c r="CB94" s="437">
        <f>COUNTIFS('AR | Drawing List'!$H:$H,$B94,INDEX('AR | Drawing List'!$K:$AT,,MATCH('Design Fee'!CB$8,'AR | Drawing List'!$K$1:$AT$1,0)),1)</f>
        <v>0</v>
      </c>
      <c r="CC94" s="254"/>
      <c r="CD94" s="365"/>
      <c r="CE94" s="366">
        <f t="shared" si="1791"/>
        <v>0</v>
      </c>
      <c r="CF94" s="366">
        <f t="shared" si="1792"/>
        <v>0</v>
      </c>
      <c r="CG94" s="366">
        <f t="shared" si="1793"/>
        <v>0</v>
      </c>
      <c r="CH94" s="366">
        <f>IFERROR(IF(AND((CV94+CX94+CY94+CZ94)=CU94,CD94=0,CF94=0,CG94=0),$AW94,0),0)</f>
        <v>0</v>
      </c>
      <c r="CI94" s="366">
        <f>IFERROR(IF(AND((CV94+CX94+CY94+CZ94+DA94)=CU94,CD94=0,CF94=0,CG94=0,CH94=0),$AW94,0),0)</f>
        <v>0</v>
      </c>
      <c r="CJ94" s="291"/>
      <c r="CK94" s="366">
        <f>IFERROR(IF(AND((CQ94+CS94)=100%,CQ94&lt;1),$AW94,0),0)</f>
        <v>0</v>
      </c>
      <c r="CL94" s="366">
        <f>IFERROR(IF(AND((CV94+DD94)=CU94,CD94=0),$AW94,0),0)</f>
        <v>0</v>
      </c>
      <c r="CM94" s="366">
        <f t="shared" si="1794"/>
        <v>0</v>
      </c>
      <c r="CN94" s="366">
        <f t="shared" si="1795"/>
        <v>0</v>
      </c>
      <c r="CO94" s="366">
        <f>IFERROR(IF(AND((CV94+DD94+DG94+DE94+DF94)=CU94,CD94=0,CL94=0,CM94=0,CN94=0),$AW94,0),0)</f>
        <v>0</v>
      </c>
      <c r="CP94" s="230"/>
      <c r="CQ94" s="331">
        <f>IFERROR(CV94/CU94,0)</f>
        <v>0</v>
      </c>
      <c r="CR94" s="331">
        <f>IFERROR(CW94/CU94,0)</f>
        <v>0</v>
      </c>
      <c r="CS94" s="331">
        <f>IFERROR(#REF!/CU94,0)</f>
        <v>0</v>
      </c>
      <c r="CU94" s="436">
        <f>COUNTIF('AR | Drawing List'!$H:$H,$B94)</f>
        <v>3</v>
      </c>
      <c r="CV94" s="437">
        <f>COUNTIFS('AR | Drawing List'!$H:$H,$B94,INDEX('AR | Drawing List'!$A:$AT,,MATCH('Design Fee'!CV$8,'AR | Drawing List'!$A$1:$AT$1,0)),"&gt;="&amp;"1")</f>
        <v>0</v>
      </c>
      <c r="CW94" s="437">
        <f>COUNTIFS('AR | Drawing List'!$H:$H,$B94,INDEX('AR | Drawing List'!$K:$AT,,MATCH('Design Fee'!CW$8,'AR | Drawing List'!$K$1:$AT$1,0)),1)</f>
        <v>0</v>
      </c>
      <c r="CX94" s="437">
        <f>COUNTIFS('AR | Drawing List'!$H:$H,$B94,INDEX('AR | Drawing List'!$K:$AT,,MATCH('Design Fee'!CX$8,'AR | Drawing List'!$K$1:$AT$1,0)),1)</f>
        <v>0</v>
      </c>
      <c r="CY94" s="437">
        <f>COUNTIFS('AR | Drawing List'!$H:$H,$B94,INDEX('AR | Drawing List'!$K:$AT,,MATCH('Design Fee'!CY$8,'AR | Drawing List'!$K$1:$AT$1,0)),1)</f>
        <v>0</v>
      </c>
      <c r="CZ94" s="437">
        <f>COUNTIFS('AR | Drawing List'!$H:$H,$B94,INDEX('AR | Drawing List'!$K:$AT,,MATCH('Design Fee'!CZ$8,'AR | Drawing List'!$K$1:$AT$1,0)),1)</f>
        <v>0</v>
      </c>
      <c r="DA94" s="437">
        <f>COUNTIFS('AR | Drawing List'!$H:$H,$B94,INDEX('AR | Drawing List'!$K:$AT,,MATCH('Design Fee'!DA$8,'AR | Drawing List'!$K$1:$AT$1,0)),1)</f>
        <v>0</v>
      </c>
      <c r="DB94" s="245"/>
      <c r="DC94" s="437">
        <f>COUNTIFS('AR | Drawing List'!$H:$H,$B94,INDEX('AR | Drawing List'!$K:$AT,,MATCH('Design Fee'!DC$8,'AR | Drawing List'!$K$1:$AT$1,0)),1)</f>
        <v>0</v>
      </c>
      <c r="DD94" s="437">
        <f>COUNTIFS('AR | Drawing List'!$H:$H,$B94,INDEX('AR | Drawing List'!$K:$AT,,MATCH('Design Fee'!DD$8,'AR | Drawing List'!$K$1:$AT$1,0)),1)</f>
        <v>0</v>
      </c>
      <c r="DE94" s="437">
        <f>COUNTIFS('AR | Drawing List'!$H:$H,$B94,INDEX('AR | Drawing List'!$K:$AT,,MATCH('Design Fee'!DE$8,'AR | Drawing List'!$K$1:$AT$1,0)),1)</f>
        <v>0</v>
      </c>
      <c r="DF94" s="437">
        <f>COUNTIFS('AR | Drawing List'!$H:$H,$B94,INDEX('AR | Drawing List'!$K:$AT,,MATCH('Design Fee'!DF$8,'AR | Drawing List'!$K$1:$AT$1,0)),1)</f>
        <v>0</v>
      </c>
      <c r="DG94" s="437">
        <f>COUNTIFS('AR | Drawing List'!$H:$H,$B94,INDEX('AR | Drawing List'!$K:$AT,,MATCH('Design Fee'!DG$8,'AR | Drawing List'!$K$1:$AT$1,0)),1)</f>
        <v>0</v>
      </c>
      <c r="DI94" s="365"/>
      <c r="DJ94" s="366">
        <f t="shared" si="1796"/>
        <v>0</v>
      </c>
      <c r="DK94" s="366">
        <f t="shared" si="1797"/>
        <v>0</v>
      </c>
      <c r="DL94" s="366">
        <f t="shared" si="1798"/>
        <v>0</v>
      </c>
      <c r="DM94" s="366">
        <f>IFERROR(IF(AND((EA94+EC94+ED94+EE94)=DZ94,DI94=0,DK94=0,DL94=0),$AW94,0),0)</f>
        <v>0</v>
      </c>
      <c r="DN94" s="366">
        <f>IFERROR(IF(AND((EA94+EC94+ED94+EE94+EF94)=DZ94,DI94=0,DK94=0,DL94=0,DM94=0),$AW94,0),0)</f>
        <v>0</v>
      </c>
      <c r="DO94" s="291"/>
      <c r="DP94" s="366">
        <f>IFERROR(IF(AND((DV94+DX94)=100%,DV94&lt;1),$AW94,0),0)</f>
        <v>0</v>
      </c>
      <c r="DQ94" s="366">
        <f>IFERROR(IF(AND((EA94+EI94)=DZ94,DI94=0),$AW94,0),0)</f>
        <v>0</v>
      </c>
      <c r="DR94" s="366">
        <f t="shared" si="1799"/>
        <v>0</v>
      </c>
      <c r="DS94" s="366">
        <f t="shared" si="1800"/>
        <v>0</v>
      </c>
      <c r="DT94" s="366">
        <f>IFERROR(IF(AND((EA94+EI94+EL94+EJ94+EK94)=DZ94,DI94=0,DQ94=0,DR94=0,DS94=0),$AW94,0),0)</f>
        <v>0</v>
      </c>
      <c r="DU94" s="230"/>
      <c r="DV94" s="331">
        <f>IFERROR(EA94/DZ94,0)</f>
        <v>0</v>
      </c>
      <c r="DW94" s="331">
        <f>IFERROR(EB94/DZ94,0)</f>
        <v>0</v>
      </c>
      <c r="DX94" s="331">
        <f>IFERROR(#REF!/DZ94,0)</f>
        <v>0</v>
      </c>
      <c r="DZ94" s="436">
        <f>COUNTIF('AR | Drawing List'!$H:$H,$B94)</f>
        <v>3</v>
      </c>
      <c r="EA94" s="437">
        <f>COUNTIFS('AR | Drawing List'!$H:$H,$B94,INDEX('AR | Drawing List'!$A:$AT,,MATCH('Design Fee'!EA$8,'AR | Drawing List'!$A$1:$AT$1,0)),"&gt;="&amp;"1")</f>
        <v>0</v>
      </c>
      <c r="EB94" s="437">
        <f>COUNTIFS('AR | Drawing List'!$H:$H,$B94,INDEX('AR | Drawing List'!$K:$AT,,MATCH('Design Fee'!EB$8,'AR | Drawing List'!$K$1:$AT$1,0)),1)</f>
        <v>0</v>
      </c>
      <c r="EC94" s="437">
        <f>COUNTIFS('AR | Drawing List'!$H:$H,$B94,INDEX('AR | Drawing List'!$K:$AT,,MATCH('Design Fee'!EC$8,'AR | Drawing List'!$K$1:$AT$1,0)),1)</f>
        <v>0</v>
      </c>
      <c r="ED94" s="437">
        <f>COUNTIFS('AR | Drawing List'!$H:$H,$B94,INDEX('AR | Drawing List'!$K:$AT,,MATCH('Design Fee'!ED$8,'AR | Drawing List'!$K$1:$AT$1,0)),1)</f>
        <v>0</v>
      </c>
      <c r="EE94" s="437">
        <f>COUNTIFS('AR | Drawing List'!$H:$H,$B94,INDEX('AR | Drawing List'!$K:$AT,,MATCH('Design Fee'!EE$8,'AR | Drawing List'!$K$1:$AT$1,0)),1)</f>
        <v>0</v>
      </c>
      <c r="EF94" s="437">
        <f>COUNTIFS('AR | Drawing List'!$H:$H,$B94,INDEX('AR | Drawing List'!$K:$AT,,MATCH('Design Fee'!EF$8,'AR | Drawing List'!$K$1:$AT$1,0)),1)</f>
        <v>0</v>
      </c>
      <c r="EG94" s="245"/>
      <c r="EH94" s="437">
        <f>COUNTIFS('AR | Drawing List'!$H:$H,$B94,INDEX('AR | Drawing List'!$K:$AT,,MATCH('Design Fee'!EH$8,'AR | Drawing List'!$K$1:$AT$1,0)),1)</f>
        <v>0</v>
      </c>
      <c r="EI94" s="437">
        <f>COUNTIFS('AR | Drawing List'!$H:$H,$B94,INDEX('AR | Drawing List'!$K:$AT,,MATCH('Design Fee'!EI$8,'AR | Drawing List'!$K$1:$AT$1,0)),1)</f>
        <v>0</v>
      </c>
      <c r="EJ94" s="437">
        <f>COUNTIFS('AR | Drawing List'!$H:$H,$B94,INDEX('AR | Drawing List'!$K:$AT,,MATCH('Design Fee'!EJ$8,'AR | Drawing List'!$K$1:$AT$1,0)),1)</f>
        <v>0</v>
      </c>
      <c r="EK94" s="437">
        <f>COUNTIFS('AR | Drawing List'!$H:$H,$B94,INDEX('AR | Drawing List'!$K:$AT,,MATCH('Design Fee'!EK$8,'AR | Drawing List'!$K$1:$AT$1,0)),1)</f>
        <v>0</v>
      </c>
      <c r="EL94" s="437">
        <f>COUNTIFS('AR | Drawing List'!$H:$H,$B94,INDEX('AR | Drawing List'!$K:$AT,,MATCH('Design Fee'!EL$8,'AR | Drawing List'!$K$1:$AT$1,0)),1)</f>
        <v>0</v>
      </c>
      <c r="EO94" s="279"/>
      <c r="EP94" s="269"/>
      <c r="EQ94" s="302"/>
      <c r="ER94" s="302">
        <f t="shared" si="1720"/>
        <v>0</v>
      </c>
      <c r="ES94" s="303">
        <f>IFERROR(IF(FF94=100%,$EQ94,0),0)</f>
        <v>0</v>
      </c>
      <c r="ET94" s="304">
        <f>IFERROR(IF(AND((FF94+FG94)=100%,FF94&lt;1),$EQ94,0),0)</f>
        <v>0</v>
      </c>
      <c r="EU94" s="304">
        <f>IFERROR(IF(AND((FK94+FM94)=FJ94,ES94=0),$EQ94,0),0)</f>
        <v>0</v>
      </c>
      <c r="EV94" s="304">
        <f t="shared" si="1801"/>
        <v>0</v>
      </c>
      <c r="EW94" s="304">
        <f>IFERROR(IF(AND((FK94+FM94+FN94+FO94)=FJ94,ES94=0,EU94=0,EV94=0),$EQ94,0),0)</f>
        <v>0</v>
      </c>
      <c r="EX94" s="304">
        <f>IFERROR(IF(AND((FK94+FM94+FN94+FO94+FP94)=FJ94,ES94=0,EU94=0,EV94=0,EW94=0),$EQ94,0),0)</f>
        <v>0</v>
      </c>
      <c r="EY94" s="305"/>
      <c r="EZ94" s="304">
        <f>IFERROR(IF(AND((FF94+FH94)=100%,FF94&lt;1),$EQ94,0),0)</f>
        <v>0</v>
      </c>
      <c r="FA94" s="304">
        <f>IFERROR(IF(AND((FK94+FS94)=FJ94,ES94=0),$EQ94,0),0)</f>
        <v>0</v>
      </c>
      <c r="FB94" s="304">
        <f t="shared" si="1802"/>
        <v>0</v>
      </c>
      <c r="FC94" s="304">
        <f>IFERROR(IF(AND((FK94+FS94+FT94+FU94)=FJ94,ES94=0,FA94=0,FB94=0),$EQ94,0),0)</f>
        <v>0</v>
      </c>
      <c r="FD94" s="304">
        <f>IFERROR(IF(AND((FK94+FS94+FV94+FT94+FU94)=FJ94,ES94=0,FA94=0,FB94=0,FC94=0),$EQ94,0),0)</f>
        <v>0</v>
      </c>
      <c r="FE94" s="216"/>
      <c r="FF94" s="331">
        <f>IFERROR(FK94/FJ94,0)</f>
        <v>0</v>
      </c>
      <c r="FG94" s="331">
        <f>IFERROR(FL94/FJ94,0)</f>
        <v>0</v>
      </c>
      <c r="FH94" s="331">
        <f>IFERROR(#REF!/FJ94,0)</f>
        <v>0</v>
      </c>
      <c r="FJ94" s="363">
        <f>COUNTIF('ST | Drawing List'!$H:$H,$B94)</f>
        <v>0</v>
      </c>
      <c r="FK94" s="238">
        <f>COUNTIFS('ST | Drawing List'!$H:$H,$B94,INDEX('ST | Drawing List'!$A:$AT,,MATCH('[13]Design Fee'!FK$8,'ST | Drawing List'!$A$1:$AT$1,0)),1)</f>
        <v>0</v>
      </c>
      <c r="FL94" s="238">
        <f>COUNTIFS('ST | Drawing List'!$H:$H,$B94,INDEX('ST | Drawing List'!$K:$AT,,MATCH('[13]Design Fee'!FL$8,'ST | Drawing List'!$K$1:$AT$1,0)),1)</f>
        <v>0</v>
      </c>
      <c r="FM94" s="238">
        <f>COUNTIFS('ST | Drawing List'!$H:$H,$B94,INDEX('ST | Drawing List'!$K:$AT,,MATCH('[13]Design Fee'!FM$8,'ST | Drawing List'!$K$1:$AT$1,0)),1)</f>
        <v>0</v>
      </c>
      <c r="FN94" s="238">
        <f>COUNTIFS('ST | Drawing List'!$H:$H,$B94,INDEX('ST | Drawing List'!$K:$AT,,MATCH('[13]Design Fee'!FN$8,'ST | Drawing List'!$K$1:$AT$1,0)),1)</f>
        <v>0</v>
      </c>
      <c r="FO94" s="238">
        <f>COUNTIFS('ST | Drawing List'!$H:$H,$B94,INDEX('ST | Drawing List'!$K:$AT,,MATCH('[13]Design Fee'!FO$8,'ST | Drawing List'!$K$1:$AT$1,0)),1)</f>
        <v>0</v>
      </c>
      <c r="FP94" s="238">
        <f>COUNTIFS('ST | Drawing List'!$H:$H,$B94,INDEX('ST | Drawing List'!$K:$AT,,MATCH('[13]Design Fee'!FP$8,'ST | Drawing List'!$K$1:$AT$1,0)),1)</f>
        <v>0</v>
      </c>
      <c r="FQ94" s="245"/>
      <c r="FR94" s="238">
        <f>COUNTIFS('ST | Drawing List'!$H:$H,$B94,INDEX('ST | Drawing List'!$K:$AT,,MATCH('[13]Design Fee'!FR$8,'ST | Drawing List'!$K$1:$AT$1,0)),1)</f>
        <v>0</v>
      </c>
      <c r="FS94" s="238">
        <f>COUNTIFS('ST | Drawing List'!$H:$H,$B94,INDEX('ST | Drawing List'!$K:$AT,,MATCH('[13]Design Fee'!FS$8,'ST | Drawing List'!$K$1:$AT$1,0)),1)</f>
        <v>0</v>
      </c>
      <c r="FT94" s="238">
        <f>COUNTIFS('ST | Drawing List'!$H:$H,$B94,INDEX('ST | Drawing List'!$K:$AT,,MATCH('[13]Design Fee'!FT$8,'ST | Drawing List'!$K$1:$AT$1,0)),1)</f>
        <v>0</v>
      </c>
      <c r="FU94" s="238">
        <f>COUNTIFS('ST | Drawing List'!$H:$H,$B94,INDEX('ST | Drawing List'!$K:$AT,,MATCH('[13]Design Fee'!FU$8,'ST | Drawing List'!$K$1:$AT$1,0)),1)</f>
        <v>0</v>
      </c>
      <c r="FV94" s="238">
        <f>COUNTIFS('ST | Drawing List'!$H:$H,$B94,INDEX('ST | Drawing List'!$K:$AT,,MATCH('[13]Design Fee'!FV$8,'ST | Drawing List'!$K$1:$AT$1,0)),1)</f>
        <v>0</v>
      </c>
      <c r="FW94" s="254"/>
      <c r="FX94" s="365"/>
      <c r="FY94" s="366">
        <f>IFERROR(IF(AND((GK94+GL94)=100%,GK94&lt;1),$EQ94,0),0)</f>
        <v>0</v>
      </c>
      <c r="FZ94" s="366">
        <f>IFERROR(IF(AND((GP94+GR94)=GO94,FX94=0),$EQ94,0),0)</f>
        <v>0</v>
      </c>
      <c r="GA94" s="366">
        <f t="shared" si="1803"/>
        <v>0</v>
      </c>
      <c r="GB94" s="366">
        <f>IFERROR(IF(AND((GP94+GR94+GS94+GT94)=GO94,FX94=0,FZ94=0,GA94=0),$EQ94,0),0)</f>
        <v>0</v>
      </c>
      <c r="GC94" s="366">
        <f>IFERROR(IF(AND((GP94+GR94+GS94+GT94+GU94)=GO94,FX94=0,FZ94=0,GA94=0,GB94=0),$EQ94,0),0)</f>
        <v>0</v>
      </c>
      <c r="GD94" s="291"/>
      <c r="GE94" s="366">
        <f>IFERROR(IF(AND((GK94+GM94)=100%,GK94&lt;1),$EQ94,0),0)</f>
        <v>0</v>
      </c>
      <c r="GF94" s="366">
        <f>IFERROR(IF(AND((GP94+GX94)=GO94,FX94=0),$EQ94,0),0)</f>
        <v>0</v>
      </c>
      <c r="GG94" s="366">
        <f t="shared" si="1804"/>
        <v>0</v>
      </c>
      <c r="GH94" s="366">
        <f>IFERROR(IF(AND((GP94+GX94+GY94+GZ94)=GO94,FX94=0,GF94=0,GG94=0),$EQ94,0),0)</f>
        <v>0</v>
      </c>
      <c r="GI94" s="366">
        <f>IFERROR(IF(AND((GP94+GX94+HA94+GY94+GZ94)=GO94,FX94=0,GF94=0,GG94=0,GH94=0),$EQ94,0),0)</f>
        <v>0</v>
      </c>
      <c r="GJ94" s="230"/>
      <c r="GK94" s="367">
        <f>IFERROR(GP94/GO94,0)</f>
        <v>0</v>
      </c>
      <c r="GL94" s="367">
        <f>IFERROR(GQ94/GO94,0)</f>
        <v>0</v>
      </c>
      <c r="GM94" s="367">
        <f>IFERROR(#REF!/GO94,0)</f>
        <v>0</v>
      </c>
      <c r="GO94" s="363">
        <f>COUNTIF('ST | Drawing List'!$H:$H,$B94)</f>
        <v>0</v>
      </c>
      <c r="GP94" s="238">
        <f>COUNTIFS('ST | Drawing List'!$H:$H,$B94,INDEX('ST | Drawing List'!$A:$AT,,MATCH('[13]Design Fee'!GP$8,'ST | Drawing List'!$A$1:$AT$1,0)),1)</f>
        <v>0</v>
      </c>
      <c r="GQ94" s="238">
        <f>COUNTIFS('ST | Drawing List'!$H:$H,$B94,INDEX('ST | Drawing List'!$K:$AT,,MATCH('[13]Design Fee'!GQ$8,'ST | Drawing List'!$K$1:$AT$1,0)),1)</f>
        <v>0</v>
      </c>
      <c r="GR94" s="238">
        <f>COUNTIFS('ST | Drawing List'!$H:$H,$B94,INDEX('ST | Drawing List'!$K:$AT,,MATCH('[13]Design Fee'!GR$8,'ST | Drawing List'!$K$1:$AT$1,0)),1)</f>
        <v>0</v>
      </c>
      <c r="GS94" s="238">
        <f>COUNTIFS('ST | Drawing List'!$H:$H,$B94,INDEX('ST | Drawing List'!$K:$AT,,MATCH('[13]Design Fee'!GS$8,'ST | Drawing List'!$K$1:$AT$1,0)),1)</f>
        <v>0</v>
      </c>
      <c r="GT94" s="238">
        <f>COUNTIFS('ST | Drawing List'!$H:$H,$B94,INDEX('ST | Drawing List'!$K:$AT,,MATCH('[13]Design Fee'!GT$8,'ST | Drawing List'!$K$1:$AT$1,0)),1)</f>
        <v>0</v>
      </c>
      <c r="GU94" s="238">
        <f>COUNTIFS('ST | Drawing List'!$H:$H,$B94,INDEX('ST | Drawing List'!$K:$AT,,MATCH('[13]Design Fee'!GU$8,'ST | Drawing List'!$K$1:$AT$1,0)),1)</f>
        <v>0</v>
      </c>
      <c r="GV94" s="245"/>
      <c r="GW94" s="238">
        <f>COUNTIFS('ST | Drawing List'!$H:$H,$B94,INDEX('ST | Drawing List'!$K:$AT,,MATCH('[13]Design Fee'!GW$8,'ST | Drawing List'!$K$1:$AT$1,0)),1)</f>
        <v>0</v>
      </c>
      <c r="GX94" s="238">
        <f>COUNTIFS('ST | Drawing List'!$H:$H,$B94,INDEX('ST | Drawing List'!$K:$AT,,MATCH('[13]Design Fee'!GX$8,'ST | Drawing List'!$K$1:$AT$1,0)),1)</f>
        <v>0</v>
      </c>
      <c r="GY94" s="238">
        <f>COUNTIFS('ST | Drawing List'!$H:$H,$B94,INDEX('ST | Drawing List'!$K:$AT,,MATCH('[13]Design Fee'!GY$8,'ST | Drawing List'!$K$1:$AT$1,0)),1)</f>
        <v>0</v>
      </c>
      <c r="GZ94" s="238">
        <f>COUNTIFS('ST | Drawing List'!$H:$H,$B94,INDEX('ST | Drawing List'!$K:$AT,,MATCH('[13]Design Fee'!GZ$8,'ST | Drawing List'!$K$1:$AT$1,0)),1)</f>
        <v>0</v>
      </c>
      <c r="HA94" s="238">
        <f>COUNTIFS('ST | Drawing List'!$H:$H,$B94,INDEX('ST | Drawing List'!$K:$AT,,MATCH('[13]Design Fee'!HA$8,'ST | Drawing List'!$K$1:$AT$1,0)),1)</f>
        <v>0</v>
      </c>
      <c r="HC94" s="365"/>
      <c r="HD94" s="366">
        <f>IFERROR(IF(AND((HP94+HQ94)=100%,HP94&lt;1),$EQ94,0),0)</f>
        <v>0</v>
      </c>
      <c r="HE94" s="366">
        <f>IFERROR(IF(AND((HU94+HW94)=HT94,HC94=0),$EQ94,0),0)</f>
        <v>0</v>
      </c>
      <c r="HF94" s="366">
        <f t="shared" si="1805"/>
        <v>0</v>
      </c>
      <c r="HG94" s="366">
        <f>IFERROR(IF(AND((HU94+HW94+HX94+HY94)=HT94,HC94=0,HE94=0,HF94=0),$EQ94,0),0)</f>
        <v>0</v>
      </c>
      <c r="HH94" s="366">
        <f>IFERROR(IF(AND((HU94+HW94+HX94+HY94+HZ94)=HT94,HC94=0,HE94=0,HF94=0,HG94=0),$EQ94,0),0)</f>
        <v>0</v>
      </c>
      <c r="HI94" s="291"/>
      <c r="HJ94" s="366">
        <f>IFERROR(IF(AND((HP94+HR94)=100%,HP94&lt;1),$EQ94,0),0)</f>
        <v>0</v>
      </c>
      <c r="HK94" s="366">
        <f>IFERROR(IF(AND((HU94+IC94)=HT94,HC94=0),$EQ94,0),0)</f>
        <v>0</v>
      </c>
      <c r="HL94" s="366">
        <f t="shared" si="1806"/>
        <v>0</v>
      </c>
      <c r="HM94" s="366">
        <f>IFERROR(IF(AND((HU94+IC94+ID94+IE94)=HT94,HC94=0,HK94=0,HL94=0),$EQ94,0),0)</f>
        <v>0</v>
      </c>
      <c r="HN94" s="366">
        <f>IFERROR(IF(AND((HU94+IC94+IF94+ID94+IE94)=HT94,HC94=0,HK94=0,HL94=0,HM94=0),$EQ94,0),0)</f>
        <v>0</v>
      </c>
      <c r="HO94" s="230"/>
      <c r="HP94" s="367">
        <f>IFERROR(HU94/HT94,0)</f>
        <v>0</v>
      </c>
      <c r="HQ94" s="367">
        <f>IFERROR(HV94/HT94,0)</f>
        <v>0</v>
      </c>
      <c r="HR94" s="367">
        <f>IFERROR(#REF!/HT94,0)</f>
        <v>0</v>
      </c>
      <c r="HT94" s="363">
        <f>COUNTIF('ST | Drawing List'!$H:$H,$B94)</f>
        <v>0</v>
      </c>
      <c r="HU94" s="238">
        <f>COUNTIFS('ST | Drawing List'!$H:$H,$B94,INDEX('ST | Drawing List'!$A:$AT,,MATCH('[13]Design Fee'!HU$8,'ST | Drawing List'!$A$1:$AT$1,0)),1)</f>
        <v>0</v>
      </c>
      <c r="HV94" s="238">
        <f>COUNTIFS('ST | Drawing List'!$H:$H,$B94,INDEX('ST | Drawing List'!$K:$AT,,MATCH('[13]Design Fee'!HV$8,'ST | Drawing List'!$K$1:$AT$1,0)),1)</f>
        <v>0</v>
      </c>
      <c r="HW94" s="238">
        <f>COUNTIFS('ST | Drawing List'!$H:$H,$B94,INDEX('ST | Drawing List'!$K:$AT,,MATCH('[13]Design Fee'!HW$8,'ST | Drawing List'!$K$1:$AT$1,0)),1)</f>
        <v>0</v>
      </c>
      <c r="HX94" s="238">
        <f>COUNTIFS('ST | Drawing List'!$H:$H,$B94,INDEX('ST | Drawing List'!$K:$AT,,MATCH('[13]Design Fee'!HX$8,'ST | Drawing List'!$K$1:$AT$1,0)),1)</f>
        <v>0</v>
      </c>
      <c r="HY94" s="238">
        <f>COUNTIFS('ST | Drawing List'!$H:$H,$B94,INDEX('ST | Drawing List'!$K:$AT,,MATCH('[13]Design Fee'!HY$8,'ST | Drawing List'!$K$1:$AT$1,0)),1)</f>
        <v>0</v>
      </c>
      <c r="HZ94" s="238">
        <f>COUNTIFS('ST | Drawing List'!$H:$H,$B94,INDEX('ST | Drawing List'!$K:$AT,,MATCH('[13]Design Fee'!HZ$8,'ST | Drawing List'!$K$1:$AT$1,0)),1)</f>
        <v>0</v>
      </c>
      <c r="IA94" s="245"/>
      <c r="IB94" s="238">
        <f>COUNTIFS('ST | Drawing List'!$H:$H,$B94,INDEX('ST | Drawing List'!$K:$AT,,MATCH('[13]Design Fee'!IB$8,'ST | Drawing List'!$K$1:$AT$1,0)),1)</f>
        <v>0</v>
      </c>
      <c r="IC94" s="238">
        <f>COUNTIFS('ST | Drawing List'!$H:$H,$B94,INDEX('ST | Drawing List'!$K:$AT,,MATCH('[13]Design Fee'!IC$8,'ST | Drawing List'!$K$1:$AT$1,0)),1)</f>
        <v>0</v>
      </c>
      <c r="ID94" s="238">
        <f>COUNTIFS('ST | Drawing List'!$H:$H,$B94,INDEX('ST | Drawing List'!$K:$AT,,MATCH('[13]Design Fee'!ID$8,'ST | Drawing List'!$K$1:$AT$1,0)),1)</f>
        <v>0</v>
      </c>
      <c r="IE94" s="238">
        <f>COUNTIFS('ST | Drawing List'!$H:$H,$B94,INDEX('ST | Drawing List'!$K:$AT,,MATCH('[13]Design Fee'!IE$8,'ST | Drawing List'!$K$1:$AT$1,0)),1)</f>
        <v>0</v>
      </c>
      <c r="IF94" s="238">
        <f>COUNTIFS('ST | Drawing List'!$H:$H,$B94,INDEX('ST | Drawing List'!$K:$AT,,MATCH('[13]Design Fee'!IF$8,'ST | Drawing List'!$K$1:$AT$1,0)),1)</f>
        <v>0</v>
      </c>
      <c r="II94" s="328">
        <v>0.1</v>
      </c>
      <c r="IJ94" s="269"/>
      <c r="IK94" s="302">
        <f t="shared" si="1815"/>
        <v>7.7800000000000005E-4</v>
      </c>
      <c r="IL94" s="302">
        <f t="shared" si="1730"/>
        <v>0</v>
      </c>
      <c r="IM94" s="303">
        <f>IFERROR(IF(IZ94=100%,$IK94,0),0)</f>
        <v>0</v>
      </c>
      <c r="IN94" s="304">
        <f>IFERROR(IF(AND((IZ94+JA94)=100%,IZ94&lt;1),$IK94,0),0)</f>
        <v>7.7800000000000005E-4</v>
      </c>
      <c r="IO94" s="304">
        <f>IFERROR(IF(AND((JE94+JG94)=JD94,IM94=0),$IK94,0),0)</f>
        <v>0</v>
      </c>
      <c r="IP94" s="304">
        <f>IFERROR(IF(AND((JE94+JG94+JH94)=JD94,IM94=0,IO94=0),$IK94,0),0)</f>
        <v>0</v>
      </c>
      <c r="IQ94" s="304">
        <f>IFERROR(IF(AND((JE94+JG94+JH94+JI94)=JD94,IM94=0,IO94=0,IP94=0),$IK94,0),0)</f>
        <v>7.7800000000000005E-4</v>
      </c>
      <c r="IR94" s="304">
        <f>IFERROR(IF(AND((JE94+JG94+JH94+JI94+JJ94)=JD94,IM94=0,IO94=0,IP94=0,IQ94=0),$IK94,0),0)</f>
        <v>0</v>
      </c>
      <c r="IS94" s="305"/>
      <c r="IT94" s="304">
        <f>IFERROR(IF(AND((IZ94+JB94)=100%,IZ94&lt;1),$IK94,0),0)</f>
        <v>0</v>
      </c>
      <c r="IU94" s="304">
        <f>IFERROR(IF(AND((JE94+JM94)=JD94,IM94=0),$IK94,0),0)</f>
        <v>0</v>
      </c>
      <c r="IV94" s="304">
        <f t="shared" si="1807"/>
        <v>0</v>
      </c>
      <c r="IW94" s="304">
        <f>IFERROR(IF(AND((JE94+JM94+JN94+JO94)=JD94,IM94=0,IU94=0,IV94=0),$IK94,0),0)</f>
        <v>0</v>
      </c>
      <c r="IX94" s="304">
        <f>IFERROR(IF(AND((JE94+JM94+JP94+JN94+JO94)=JD94,IM94=0,IU94=0,IV94=0,IW94=0),$IK94,0),0)</f>
        <v>0</v>
      </c>
      <c r="IY94" s="230"/>
      <c r="IZ94" s="367">
        <f>IFERROR(JE94/JD94,0)</f>
        <v>0</v>
      </c>
      <c r="JA94" s="367">
        <f>IFERROR(JF94/JD94,0)</f>
        <v>1</v>
      </c>
      <c r="JB94" s="367">
        <f t="shared" si="1808"/>
        <v>0</v>
      </c>
      <c r="JD94" s="363">
        <f>COUNTIF('MEP | Drawing List'!$H:$H,$B94)</f>
        <v>1</v>
      </c>
      <c r="JE94" s="238">
        <f>COUNTIFS('MEP | Drawing List'!$H:$H,$B94,INDEX('MEP | Drawing List'!$A:$AU,,MATCH('[13]Design Fee'!JE$8,'MEP | Drawing List'!$A$1:$AU$1,0)),1)</f>
        <v>0</v>
      </c>
      <c r="JF94" s="238">
        <f>COUNTIFS('MEP | Drawing List'!$H:$H,$B94,INDEX('MEP | Drawing List'!$K:$AU,,MATCH('[13]Design Fee'!JF$8,'MEP | Drawing List'!$K$1:$AU$1,0)),1)</f>
        <v>1</v>
      </c>
      <c r="JG94" s="238">
        <f>COUNTIFS('MEP | Drawing List'!$H:$H,$B94,INDEX('MEP | Drawing List'!$K:$AU,,MATCH('[13]Design Fee'!JG$8,'MEP | Drawing List'!$K$1:$AU$1,0)),1)</f>
        <v>0</v>
      </c>
      <c r="JH94" s="238">
        <f>COUNTIFS('MEP | Drawing List'!$H:$H,$B94,INDEX('MEP | Drawing List'!$K:$AU,,MATCH('[13]Design Fee'!JH$8,'MEP | Drawing List'!$K$1:$AU$1,0)),1)</f>
        <v>0</v>
      </c>
      <c r="JI94" s="238">
        <f>COUNTIFS('MEP | Drawing List'!$H:$H,$B94,INDEX('MEP | Drawing List'!$K:$AU,,MATCH('[13]Design Fee'!JI$8,'MEP | Drawing List'!$K$1:$AU$1,0)),1)</f>
        <v>1</v>
      </c>
      <c r="JJ94" s="238">
        <f>COUNTIFS('MEP | Drawing List'!$H:$H,$B94,INDEX('MEP | Drawing List'!$K:$AU,,MATCH('[13]Design Fee'!JJ$8,'MEP | Drawing List'!$K$1:$AU$1,0)),1)</f>
        <v>0</v>
      </c>
      <c r="JK94" s="245"/>
      <c r="JL94" s="238">
        <f>COUNTIFS('MEP | Drawing List'!$H:$H,$B94,INDEX('MEP | Drawing List'!$K:$AU,,MATCH('[13]Design Fee'!JL$8,'MEP | Drawing List'!$K$1:$AU$1,0)),1)</f>
        <v>0</v>
      </c>
      <c r="JM94" s="238">
        <f>COUNTIFS('MEP | Drawing List'!$H:$H,$B94,INDEX('MEP | Drawing List'!$K:$AU,,MATCH('[13]Design Fee'!JM$8,'MEP | Drawing List'!$K$1:$AU$1,0)),1)</f>
        <v>0</v>
      </c>
      <c r="JN94" s="238">
        <f>COUNTIFS('MEP | Drawing List'!$H:$H,$B94,INDEX('MEP | Drawing List'!$K:$AU,,MATCH('[13]Design Fee'!JN$8,'MEP | Drawing List'!$K$1:$AU$1,0)),1)</f>
        <v>0</v>
      </c>
      <c r="JO94" s="238">
        <f>COUNTIFS('MEP | Drawing List'!$H:$H,$B94,INDEX('MEP | Drawing List'!$K:$AU,,MATCH('[13]Design Fee'!JO$8,'MEP | Drawing List'!$K$1:$AU$1,0)),1)</f>
        <v>0</v>
      </c>
      <c r="JP94" s="238">
        <f>COUNTIFS('MEP | Drawing List'!$H:$H,$B94,INDEX('MEP | Drawing List'!$K:$AU,,MATCH('[13]Design Fee'!JP$8,'MEP | Drawing List'!$K$1:$AU$1,0)),1)</f>
        <v>0</v>
      </c>
      <c r="JQ94" s="254"/>
      <c r="JR94" s="303"/>
      <c r="JS94" s="304">
        <f>IFERROR(IF(AND((KE94+KF94)=100%,KE94&lt;1),$IK94,0),0)</f>
        <v>0</v>
      </c>
      <c r="JT94" s="304">
        <f>IFERROR(IF(AND((KJ94+KL94)=KI94,JR94=0),$IK94,0),0)</f>
        <v>0</v>
      </c>
      <c r="JU94" s="304">
        <f>IFERROR(IF(AND((KJ94+KL94+KM94)=KI94,JR94=0,JT94=0),$IK94,0),0)</f>
        <v>0</v>
      </c>
      <c r="JV94" s="304">
        <f>IFERROR(IF(AND((KJ94+KL94+KM94+KN94)=KI94,JR94=0,JT94=0,JU94=0),$IK94,0),0)</f>
        <v>0</v>
      </c>
      <c r="JW94" s="304">
        <f>IFERROR(IF(AND((KJ94+KL94+KM94+KN94+KO94)=KI94,JR94=0,JT94=0,JU94=0,JV94=0),$IK94,0),0)</f>
        <v>0</v>
      </c>
      <c r="JX94" s="305"/>
      <c r="JY94" s="304">
        <f>IFERROR(IF(AND((KE94+KG94)=100%,KE94&lt;1),$IK94,0),0)</f>
        <v>0</v>
      </c>
      <c r="JZ94" s="304">
        <f>IFERROR(IF(AND((KJ94+KR94)=KI94,JR94=0),$IK94,0),0)</f>
        <v>0</v>
      </c>
      <c r="KA94" s="304">
        <f t="shared" si="1809"/>
        <v>0</v>
      </c>
      <c r="KB94" s="304">
        <f>IFERROR(IF(AND((KJ94+KR94+KS94+KT94)=KI94,JR94=0,JZ94=0,KA94=0),$IK94,0),0)</f>
        <v>0</v>
      </c>
      <c r="KC94" s="304">
        <f>IFERROR(IF(AND((KJ94+KR94+KU94+KS94+KT94)=KI94,JR94=0,JZ94=0,KA94=0,KB94=0),$IK94,0),0)</f>
        <v>0</v>
      </c>
      <c r="KD94" s="230"/>
      <c r="KE94" s="367">
        <f>IFERROR(KJ94/KI94,0)</f>
        <v>0</v>
      </c>
      <c r="KF94" s="367">
        <f>IFERROR(KK94/KI94,0)</f>
        <v>0</v>
      </c>
      <c r="KG94" s="367">
        <f>IFERROR(#REF!/KI94,0)</f>
        <v>0</v>
      </c>
      <c r="KI94" s="363">
        <f>COUNTIF('MEP | Drawing List'!$H:$H,$B94)</f>
        <v>1</v>
      </c>
      <c r="KJ94" s="238">
        <f>COUNTIFS('MEP | Drawing List'!$H:$H,$B94,INDEX('MEP | Drawing List'!$A:$AU,,MATCH('[13]Design Fee'!KJ$8,'MEP | Drawing List'!$A$1:$AU$1,0)),1)</f>
        <v>0</v>
      </c>
      <c r="KK94" s="238">
        <f>COUNTIFS('MEP | Drawing List'!$H:$H,$B94,INDEX('MEP | Drawing List'!$K:$AU,,MATCH('[13]Design Fee'!KK$8,'MEP | Drawing List'!$K$1:$AU$1,0)),1)</f>
        <v>0</v>
      </c>
      <c r="KL94" s="238">
        <f>COUNTIFS('MEP | Drawing List'!$H:$H,$B94,INDEX('MEP | Drawing List'!$K:$AU,,MATCH('[13]Design Fee'!KL$8,'MEP | Drawing List'!$K$1:$AU$1,0)),1)</f>
        <v>0</v>
      </c>
      <c r="KM94" s="238">
        <f>COUNTIFS('MEP | Drawing List'!$H:$H,$B94,INDEX('MEP | Drawing List'!$K:$AU,,MATCH('[13]Design Fee'!KM$8,'MEP | Drawing List'!$K$1:$AU$1,0)),1)</f>
        <v>0</v>
      </c>
      <c r="KN94" s="238">
        <f>COUNTIFS('MEP | Drawing List'!$H:$H,$B94,INDEX('MEP | Drawing List'!$K:$AU,,MATCH('[13]Design Fee'!KN$8,'MEP | Drawing List'!$K$1:$AU$1,0)),1)</f>
        <v>0</v>
      </c>
      <c r="KO94" s="238">
        <f>COUNTIFS('MEP | Drawing List'!$H:$H,$B94,INDEX('MEP | Drawing List'!$K:$AU,,MATCH('[13]Design Fee'!KO$8,'MEP | Drawing List'!$K$1:$AU$1,0)),1)</f>
        <v>0</v>
      </c>
      <c r="KP94" s="245"/>
      <c r="KQ94" s="238">
        <f>COUNTIFS('MEP | Drawing List'!$H:$H,$B94,INDEX('MEP | Drawing List'!$K:$AU,,MATCH('[13]Design Fee'!KQ$8,'MEP | Drawing List'!$K$1:$AU$1,0)),1)</f>
        <v>0</v>
      </c>
      <c r="KR94" s="238">
        <f>COUNTIFS('MEP | Drawing List'!$H:$H,$B94,INDEX('MEP | Drawing List'!$K:$AU,,MATCH('[13]Design Fee'!KR$8,'MEP | Drawing List'!$K$1:$AU$1,0)),1)</f>
        <v>0</v>
      </c>
      <c r="KS94" s="238">
        <f>COUNTIFS('MEP | Drawing List'!$H:$H,$B94,INDEX('MEP | Drawing List'!$K:$AU,,MATCH('[13]Design Fee'!KS$8,'MEP | Drawing List'!$K$1:$AU$1,0)),1)</f>
        <v>0</v>
      </c>
      <c r="KT94" s="238">
        <f>COUNTIFS('MEP | Drawing List'!$H:$H,$B94,INDEX('MEP | Drawing List'!$K:$AU,,MATCH('[13]Design Fee'!KT$8,'MEP | Drawing List'!$K$1:$AU$1,0)),1)</f>
        <v>0</v>
      </c>
      <c r="KU94" s="238">
        <f>COUNTIFS('MEP | Drawing List'!$H:$H,$B94,INDEX('MEP | Drawing List'!$K:$AU,,MATCH('[13]Design Fee'!KU$8,'MEP | Drawing List'!$K$1:$AU$1,0)),1)</f>
        <v>0</v>
      </c>
      <c r="KW94" s="303"/>
      <c r="KX94" s="304">
        <f>IFERROR(IF(AND((LJ94+LK94)=100%,LJ94&lt;1),$IK94,0),0)</f>
        <v>0</v>
      </c>
      <c r="KY94" s="304">
        <f>IFERROR(IF(AND((LO94+LQ94)=LN94,KW94=0),$IK94,0),0)</f>
        <v>0</v>
      </c>
      <c r="KZ94" s="304">
        <f>IFERROR(IF(AND((LO94+LQ94+LR94)=LN94,KW94=0,KY94=0),$IK94,0),0)</f>
        <v>0</v>
      </c>
      <c r="LA94" s="304">
        <f>IFERROR(IF(AND((LO94+LQ94+LR94+LS94)=LN94,KW94=0,KY94=0,KZ94=0),$IK94,0),0)</f>
        <v>0</v>
      </c>
      <c r="LB94" s="304">
        <f>IFERROR(IF(AND((LO94+LQ94+LR94+LS94+LT94)=LN94,KW94=0,KY94=0,KZ94=0,LA94=0),$IK94,0),0)</f>
        <v>0</v>
      </c>
      <c r="LC94" s="305"/>
      <c r="LD94" s="304">
        <f>IFERROR(IF(AND((LJ94+LL94)=100%,LJ94&lt;1),$IK94,0),0)</f>
        <v>0</v>
      </c>
      <c r="LE94" s="304">
        <f>IFERROR(IF(AND((LO94+LW94)=LN94,KW94=0),$IK94,0),0)</f>
        <v>0</v>
      </c>
      <c r="LF94" s="304">
        <f t="shared" si="1810"/>
        <v>0</v>
      </c>
      <c r="LG94" s="304">
        <f>IFERROR(IF(AND((LO94+LW94+LX94+LY94)=LN94,KW94=0,LE94=0,LF94=0),$IK94,0),0)</f>
        <v>0</v>
      </c>
      <c r="LH94" s="304">
        <f>IFERROR(IF(AND((LO94+LW94+LZ94+LX94+LY94)=LN94,KW94=0,LE94=0,LF94=0,LG94=0),$IK94,0),0)</f>
        <v>0</v>
      </c>
      <c r="LI94" s="230"/>
      <c r="LJ94" s="367">
        <f>IFERROR(LO94/LN94,0)</f>
        <v>0</v>
      </c>
      <c r="LK94" s="367">
        <f>IFERROR(LP94/LN94,0)</f>
        <v>0</v>
      </c>
      <c r="LL94" s="367">
        <f>IFERROR(#REF!/LN94,0)</f>
        <v>0</v>
      </c>
      <c r="LN94" s="363">
        <f>COUNTIF('MEP | Drawing List'!$H:$H,$B94)</f>
        <v>1</v>
      </c>
      <c r="LO94" s="238">
        <f>COUNTIFS('MEP | Drawing List'!$H:$H,$B94,INDEX('MEP | Drawing List'!$A:$AU,,MATCH('[13]Design Fee'!LO$8,'MEP | Drawing List'!$A$1:$AU$1,0)),1)</f>
        <v>0</v>
      </c>
      <c r="LP94" s="238">
        <f>COUNTIFS('MEP | Drawing List'!$H:$H,$B94,INDEX('MEP | Drawing List'!$K:$AU,,MATCH('[13]Design Fee'!LP$8,'MEP | Drawing List'!$K$1:$AU$1,0)),1)</f>
        <v>0</v>
      </c>
      <c r="LQ94" s="238">
        <f>COUNTIFS('MEP | Drawing List'!$H:$H,$B94,INDEX('MEP | Drawing List'!$K:$AU,,MATCH('[13]Design Fee'!LQ$8,'MEP | Drawing List'!$K$1:$AU$1,0)),1)</f>
        <v>0</v>
      </c>
      <c r="LR94" s="238">
        <f>COUNTIFS('MEP | Drawing List'!$H:$H,$B94,INDEX('MEP | Drawing List'!$K:$AU,,MATCH('[13]Design Fee'!LR$8,'MEP | Drawing List'!$K$1:$AU$1,0)),1)</f>
        <v>0</v>
      </c>
      <c r="LS94" s="238">
        <f>COUNTIFS('MEP | Drawing List'!$H:$H,$B94,INDEX('MEP | Drawing List'!$K:$AU,,MATCH('[13]Design Fee'!LS$8,'MEP | Drawing List'!$K$1:$AU$1,0)),1)</f>
        <v>0</v>
      </c>
      <c r="LT94" s="238">
        <f>COUNTIFS('MEP | Drawing List'!$H:$H,$B94,INDEX('MEP | Drawing List'!$K:$AU,,MATCH('[13]Design Fee'!LT$8,'MEP | Drawing List'!$K$1:$AU$1,0)),1)</f>
        <v>0</v>
      </c>
      <c r="LU94" s="245"/>
      <c r="LV94" s="238">
        <f>COUNTIFS('MEP | Drawing List'!$H:$H,$B94,INDEX('MEP | Drawing List'!$K:$AU,,MATCH('[13]Design Fee'!LV$8,'MEP | Drawing List'!$K$1:$AU$1,0)),1)</f>
        <v>0</v>
      </c>
      <c r="LW94" s="238">
        <f>COUNTIFS('MEP | Drawing List'!$H:$H,$B94,INDEX('MEP | Drawing List'!$K:$AU,,MATCH('[13]Design Fee'!LW$8,'MEP | Drawing List'!$K$1:$AU$1,0)),1)</f>
        <v>0</v>
      </c>
      <c r="LX94" s="238">
        <f>COUNTIFS('MEP | Drawing List'!$H:$H,$B94,INDEX('MEP | Drawing List'!$K:$AU,,MATCH('[13]Design Fee'!LX$8,'MEP | Drawing List'!$K$1:$AU$1,0)),1)</f>
        <v>0</v>
      </c>
      <c r="LY94" s="238">
        <f>COUNTIFS('MEP | Drawing List'!$H:$H,$B94,INDEX('MEP | Drawing List'!$K:$AU,,MATCH('[13]Design Fee'!LY$8,'MEP | Drawing List'!$K$1:$AU$1,0)),1)</f>
        <v>0</v>
      </c>
      <c r="LZ94" s="238">
        <f>COUNTIFS('MEP | Drawing List'!$H:$H,$B94,INDEX('MEP | Drawing List'!$K:$AU,,MATCH('[13]Design Fee'!LZ$8,'MEP | Drawing List'!$K$1:$AU$1,0)),1)</f>
        <v>0</v>
      </c>
      <c r="MC94" s="328">
        <v>0.2</v>
      </c>
      <c r="MD94" s="269"/>
      <c r="ME94" s="302">
        <f t="shared" si="1816"/>
        <v>3.8959620000000007E-2</v>
      </c>
      <c r="MF94" s="302">
        <f t="shared" si="1740"/>
        <v>0</v>
      </c>
      <c r="MG94" s="303">
        <f>IFERROR(IF(MT94=100%,$ME94,0),0)</f>
        <v>0</v>
      </c>
      <c r="MH94" s="304">
        <f>IFERROR(IF(AND((MT94+MU94)=100%,MT94&lt;1),$ME94,0),0)</f>
        <v>3.8959620000000007E-2</v>
      </c>
      <c r="MI94" s="304">
        <f>IFERROR(IF(AND((MY94+NA94)=MX94,MG94=0),$ME94,0),0)</f>
        <v>0</v>
      </c>
      <c r="MJ94" s="304">
        <f>IFERROR(IF(AND((MY94+NA94+NB94)=MX94,MG94=0,MI94=0),$ME94,0),0)</f>
        <v>3.8959620000000007E-2</v>
      </c>
      <c r="MK94" s="304">
        <f>IFERROR(IF(AND((MY94+NA94+NB94+NC94)=MX94,MG94=0,MI94=0,MJ94=0),$ME94,0),0)</f>
        <v>0</v>
      </c>
      <c r="ML94" s="304">
        <f>IFERROR(IF(AND((MY94+NA94+NB94+NC94+ND94)=MX94,MG94=0,MI94=0,MJ94=0,MK94=0),$ME94,0),0)</f>
        <v>0</v>
      </c>
      <c r="MM94" s="305"/>
      <c r="MN94" s="304">
        <f>IFERROR(IF(AND((MT94+MV94)=100%,MT94&lt;1),$ME94,0),0)</f>
        <v>0</v>
      </c>
      <c r="MO94" s="304">
        <f>IFERROR(IF(AND((MY94+NG94)=MX94,MG94=0),$ME94,0),0)</f>
        <v>0</v>
      </c>
      <c r="MP94" s="304">
        <f>IFERROR(IF(AND((MY94+NG94+NH94)=MX94,MG94=0,MO94=0),ME94,0),0)</f>
        <v>0</v>
      </c>
      <c r="MQ94" s="304">
        <f>IFERROR(IF(AND((MY94+NG94+NH94+NI94)=MX94,MG94=0,MO94=0,MP94=0),$ME94,0),0)</f>
        <v>0</v>
      </c>
      <c r="MR94" s="304">
        <f>IFERROR(IF(AND((MY94+NG94+NJ94+NH94+NI94)=MX94,MG94=0,MO94=0,MP94=0,MQ94=0),$ME94,0),0)</f>
        <v>0</v>
      </c>
      <c r="MS94" s="230"/>
      <c r="MT94" s="367">
        <f>IFERROR(MY94/MX94,0)</f>
        <v>0</v>
      </c>
      <c r="MU94" s="367">
        <f>IFERROR(MZ94/MX94,0)</f>
        <v>1</v>
      </c>
      <c r="MV94" s="367">
        <f t="shared" si="1811"/>
        <v>0</v>
      </c>
      <c r="MX94" s="363">
        <f>COUNTIF('LS | Drawing List'!$H:$H,$B94)</f>
        <v>2</v>
      </c>
      <c r="MY94" s="238">
        <f>COUNTIFS('LS | Drawing List'!$H:$H,$B94,INDEX('LS | Drawing List'!$A:$AT,,MATCH('Design Fee'!MY$8,'LS | Drawing List'!$A$1:$AT$1,0)),1)</f>
        <v>0</v>
      </c>
      <c r="MZ94" s="238">
        <f>COUNTIFS('LS | Drawing List'!$H:$H,$B94,INDEX('LS | Drawing List'!$K:$AT,,MATCH('Design Fee'!MZ$8,'LS | Drawing List'!$K$1:$AT$1,0)),1)</f>
        <v>2</v>
      </c>
      <c r="NA94" s="238">
        <f>COUNTIFS('LS | Drawing List'!$H:$H,$B94,INDEX('LS | Drawing List'!$K:$AT,,MATCH('Design Fee'!NA$8,'LS | Drawing List'!$K$1:$AT$1,0)),1)</f>
        <v>0</v>
      </c>
      <c r="NB94" s="238">
        <f>COUNTIFS('LS | Drawing List'!$H:$H,$B94,INDEX('LS | Drawing List'!$K:$AT,,MATCH('Design Fee'!NB$8,'LS | Drawing List'!$K$1:$AT$1,0)),1)</f>
        <v>2</v>
      </c>
      <c r="NC94" s="238">
        <f>COUNTIFS('LS | Drawing List'!$H:$H,$B94,INDEX('LS | Drawing List'!$K:$AT,,MATCH('Design Fee'!NC$8,'LS | Drawing List'!$K$1:$AT$1,0)),1)</f>
        <v>0</v>
      </c>
      <c r="ND94" s="238">
        <f>COUNTIFS('LS | Drawing List'!$H:$H,$B94,INDEX('LS | Drawing List'!$K:$AT,,MATCH('Design Fee'!ND$8,'LS | Drawing List'!$K$1:$AT$1,0)),1)</f>
        <v>0</v>
      </c>
      <c r="NE94" s="245"/>
      <c r="NF94" s="238">
        <f>COUNTIFS('LS | Drawing List'!$H:$H,$B94,INDEX('LS | Drawing List'!$K:$AT,,MATCH('Design Fee'!NF$8,'LS | Drawing List'!$K$1:$AT$1,0)),1)</f>
        <v>0</v>
      </c>
      <c r="NG94" s="238">
        <f>COUNTIFS('LS | Drawing List'!$H:$H,$B94,INDEX('LS | Drawing List'!$K:$AT,,MATCH('Design Fee'!NG$8,'LS | Drawing List'!$K$1:$AT$1,0)),1)</f>
        <v>0</v>
      </c>
      <c r="NH94" s="238">
        <f>COUNTIFS('LS | Drawing List'!$H:$H,$B94,INDEX('LS | Drawing List'!$K:$AT,,MATCH('Design Fee'!NH$8,'LS | Drawing List'!$K$1:$AT$1,0)),1)</f>
        <v>0</v>
      </c>
      <c r="NI94" s="238">
        <f>COUNTIFS('LS | Drawing List'!$H:$H,$B94,INDEX('LS | Drawing List'!$K:$AT,,MATCH('Design Fee'!NI$8,'LS | Drawing List'!$K$1:$AT$1,0)),1)</f>
        <v>0</v>
      </c>
      <c r="NJ94" s="238">
        <f>COUNTIFS('LS | Drawing List'!$H:$H,$B94,INDEX('LS | Drawing List'!$K:$AT,,MATCH('Design Fee'!NJ$8,'LS | Drawing List'!$K$1:$AT$1,0)),1)</f>
        <v>0</v>
      </c>
      <c r="NK94" s="254"/>
      <c r="NL94" s="303">
        <f>IFERROR(IF(NY94=100%,$ME94,0),0)</f>
        <v>0</v>
      </c>
      <c r="NM94" s="304">
        <f>IFERROR(IF(AND((NY94+NZ94)=100%,NY94&lt;1),$ME94,0),0)</f>
        <v>0</v>
      </c>
      <c r="NN94" s="304">
        <f>IFERROR(IF(AND((OD94+OF94)=OC94,NL94=0),$ME94,0),0)</f>
        <v>0</v>
      </c>
      <c r="NO94" s="304">
        <f>IFERROR(IF(AND((OD94+OF94+OG94)=OC94,NL94=0,NN94=0),$ME94,0),0)</f>
        <v>0</v>
      </c>
      <c r="NP94" s="304">
        <f>IFERROR(IF(AND((OD94+OF94+OG94+OH94)=OC94,NL94=0,NN94=0,NO94=0),$ME94,0),0)</f>
        <v>0</v>
      </c>
      <c r="NQ94" s="304">
        <f>IFERROR(IF(AND((OD94+OF94+OG94+OH94+OI94)=OC94,NL94=0,NN94=0,NO94=0,NP94=0),$ME94,0),0)</f>
        <v>0</v>
      </c>
      <c r="NR94" s="305"/>
      <c r="NS94" s="304">
        <f>IFERROR(IF(AND((NY94+OA94)=100%,NY94&lt;1),$ME94,0),0)</f>
        <v>0</v>
      </c>
      <c r="NT94" s="304">
        <f>IFERROR(IF(AND((OD94+OL94)=OC94,NL94=0),$ME94,0),0)</f>
        <v>0</v>
      </c>
      <c r="NU94" s="304">
        <f t="shared" si="1812"/>
        <v>0</v>
      </c>
      <c r="NV94" s="304">
        <f>IFERROR(IF(AND((OD94+OL94+OM94+ON94)=OC94,NL94=0,NT94=0,NU94=0),$ME94,0),0)</f>
        <v>0</v>
      </c>
      <c r="NW94" s="304">
        <f>IFERROR(IF(AND((OD94+OL94+OO94+OM94+ON94)=OC94,NL94=0,NT94=0,NU94=0,NV94=0),$ME94,0),0)</f>
        <v>0</v>
      </c>
      <c r="NX94" s="230"/>
      <c r="NY94" s="367">
        <f>IFERROR(OD94/OC94,0)</f>
        <v>0</v>
      </c>
      <c r="NZ94" s="367">
        <f>IFERROR(OE94/OC94,0)</f>
        <v>0</v>
      </c>
      <c r="OA94" s="367">
        <f>IFERROR(#REF!/OC94,0)</f>
        <v>0</v>
      </c>
      <c r="OC94" s="363">
        <f>COUNTIF('LS | Drawing List'!$H:$H,$B94)</f>
        <v>2</v>
      </c>
      <c r="OD94" s="238">
        <f>COUNTIFS('LS | Drawing List'!$H:$H,$B94,INDEX('LS | Drawing List'!$A:$AT,,MATCH('Design Fee'!OD$8,'LS | Drawing List'!$A$1:$AT$1,0)),1)</f>
        <v>0</v>
      </c>
      <c r="OE94" s="238">
        <f>COUNTIFS('LS | Drawing List'!$H:$H,$B94,INDEX('LS | Drawing List'!$K:$AT,,MATCH('Design Fee'!OE$8,'LS | Drawing List'!$K$1:$AT$1,0)),1)</f>
        <v>0</v>
      </c>
      <c r="OF94" s="238">
        <f>COUNTIFS('LS | Drawing List'!$H:$H,$B94,INDEX('LS | Drawing List'!$K:$AT,,MATCH('Design Fee'!OF$8,'LS | Drawing List'!$K$1:$AT$1,0)),1)</f>
        <v>0</v>
      </c>
      <c r="OG94" s="238">
        <f>COUNTIFS('LS | Drawing List'!$H:$H,$B94,INDEX('LS | Drawing List'!$K:$AT,,MATCH('Design Fee'!OG$8,'LS | Drawing List'!$K$1:$AT$1,0)),1)</f>
        <v>0</v>
      </c>
      <c r="OH94" s="238">
        <f>COUNTIFS('LS | Drawing List'!$H:$H,$B94,INDEX('LS | Drawing List'!$K:$AT,,MATCH('Design Fee'!OH$8,'LS | Drawing List'!$K$1:$AT$1,0)),1)</f>
        <v>0</v>
      </c>
      <c r="OI94" s="238">
        <f>COUNTIFS('LS | Drawing List'!$H:$H,$B94,INDEX('LS | Drawing List'!$K:$AT,,MATCH('Design Fee'!OI$8,'LS | Drawing List'!$K$1:$AT$1,0)),1)</f>
        <v>0</v>
      </c>
      <c r="OJ94" s="245"/>
      <c r="OK94" s="238">
        <f>COUNTIFS('LS | Drawing List'!$H:$H,$B94,INDEX('LS | Drawing List'!$K:$AT,,MATCH('Design Fee'!OK$8,'LS | Drawing List'!$K$1:$AT$1,0)),1)</f>
        <v>0</v>
      </c>
      <c r="OL94" s="238">
        <f>COUNTIFS('LS | Drawing List'!$H:$H,$B94,INDEX('LS | Drawing List'!$K:$AT,,MATCH('Design Fee'!OL$8,'LS | Drawing List'!$K$1:$AT$1,0)),1)</f>
        <v>0</v>
      </c>
      <c r="OM94" s="238">
        <f>COUNTIFS('LS | Drawing List'!$H:$H,$B94,INDEX('LS | Drawing List'!$K:$AT,,MATCH('Design Fee'!OM$8,'LS | Drawing List'!$K$1:$AT$1,0)),1)</f>
        <v>0</v>
      </c>
      <c r="ON94" s="238">
        <f>COUNTIFS('LS | Drawing List'!$H:$H,$B94,INDEX('LS | Drawing List'!$K:$AT,,MATCH('Design Fee'!ON$8,'LS | Drawing List'!$K$1:$AT$1,0)),1)</f>
        <v>0</v>
      </c>
      <c r="OO94" s="238">
        <f>COUNTIFS('LS | Drawing List'!$H:$H,$B94,INDEX('LS | Drawing List'!$K:$AT,,MATCH('Design Fee'!OO$8,'LS | Drawing List'!$K$1:$AT$1,0)),1)</f>
        <v>0</v>
      </c>
      <c r="OQ94" s="303">
        <f>IFERROR(IF(PD94=100%,$ME94,0),0)</f>
        <v>0</v>
      </c>
      <c r="OR94" s="304">
        <f>IFERROR(IF(AND((PD94+PE94)=100%,PD94&lt;1),$ME94,0),0)</f>
        <v>0</v>
      </c>
      <c r="OS94" s="304">
        <f>IFERROR(IF(AND((PI94+PK94)=PH94,OQ94=0),$ME94,0),0)</f>
        <v>0</v>
      </c>
      <c r="OT94" s="304">
        <f>IFERROR(IF(AND((PI94+PK94+PL94)=PH94,OQ94=0,OS94=0),$ME94,0),0)</f>
        <v>0</v>
      </c>
      <c r="OU94" s="304">
        <f>IFERROR(IF(AND((PI94+PK94+PL94+PM94)=PH94,OQ94=0,OS94=0,OT94=0),$ME94,0),0)</f>
        <v>0</v>
      </c>
      <c r="OV94" s="304">
        <f>IFERROR(IF(AND((PI94+PK94+PL94+PM94+PN94)=PH94,OQ94=0,OS94=0,OT94=0,OU94=0),$ME94,0),0)</f>
        <v>0</v>
      </c>
      <c r="OW94" s="305"/>
      <c r="OX94" s="304">
        <f>IFERROR(IF(AND((PD94+PF94)=100%,PD94&lt;1),$ME94,0),0)</f>
        <v>0</v>
      </c>
      <c r="OY94" s="304">
        <f>IFERROR(IF(AND((PI94+PQ94)=PH94,OQ94=0),$ME94,0),0)</f>
        <v>0</v>
      </c>
      <c r="OZ94" s="304">
        <f t="shared" si="1813"/>
        <v>0</v>
      </c>
      <c r="PA94" s="304">
        <f>IFERROR(IF(AND((PI94+PQ94+PR94+PS94)=PH94,OQ94=0,OY94=0,OZ94=0),$ME94,0),0)</f>
        <v>0</v>
      </c>
      <c r="PB94" s="304">
        <f>IFERROR(IF(AND((PI94+PQ94+PT94+PR94+PS94)=PH94,OQ94=0,OY94=0,OZ94=0,PA94=0),$ME94,0),0)</f>
        <v>0</v>
      </c>
      <c r="PC94" s="230"/>
      <c r="PD94" s="367">
        <f>IFERROR(PI94/PH94,0)</f>
        <v>0</v>
      </c>
      <c r="PE94" s="367">
        <f>IFERROR(PJ94/PH94,0)</f>
        <v>0</v>
      </c>
      <c r="PF94" s="367">
        <f>IFERROR(#REF!/PH94,0)</f>
        <v>0</v>
      </c>
      <c r="PH94" s="363">
        <f>COUNTIF('LS | Drawing List'!$H:$H,$B94)</f>
        <v>2</v>
      </c>
      <c r="PI94" s="238">
        <f>COUNTIFS('LS | Drawing List'!$H:$H,$B94,INDEX('LS | Drawing List'!$A:$AT,,MATCH('Design Fee'!PI$8,'LS | Drawing List'!$A$1:$AT$1,0)),1)</f>
        <v>0</v>
      </c>
      <c r="PJ94" s="238">
        <f>COUNTIFS('LS | Drawing List'!$H:$H,$B94,INDEX('LS | Drawing List'!$K:$AT,,MATCH('Design Fee'!PJ$8,'LS | Drawing List'!$K$1:$AT$1,0)),1)</f>
        <v>0</v>
      </c>
      <c r="PK94" s="238">
        <f>COUNTIFS('LS | Drawing List'!$H:$H,$B94,INDEX('LS | Drawing List'!$K:$AT,,MATCH('Design Fee'!PK$8,'LS | Drawing List'!$K$1:$AT$1,0)),1)</f>
        <v>0</v>
      </c>
      <c r="PL94" s="238">
        <f>COUNTIFS('LS | Drawing List'!$H:$H,$B94,INDEX('LS | Drawing List'!$K:$AT,,MATCH('Design Fee'!PL$8,'LS | Drawing List'!$K$1:$AT$1,0)),1)</f>
        <v>0</v>
      </c>
      <c r="PM94" s="238">
        <f>COUNTIFS('LS | Drawing List'!$H:$H,$B94,INDEX('LS | Drawing List'!$K:$AT,,MATCH('Design Fee'!PM$8,'LS | Drawing List'!$K$1:$AT$1,0)),1)</f>
        <v>0</v>
      </c>
      <c r="PN94" s="238">
        <f>COUNTIFS('LS | Drawing List'!$H:$H,$B94,INDEX('LS | Drawing List'!$K:$AT,,MATCH('Design Fee'!PN$8,'LS | Drawing List'!$K$1:$AT$1,0)),1)</f>
        <v>0</v>
      </c>
      <c r="PO94" s="245"/>
      <c r="PP94" s="238">
        <f>COUNTIFS('LS | Drawing List'!$H:$H,$B94,INDEX('LS | Drawing List'!$K:$AT,,MATCH('Design Fee'!PP$8,'LS | Drawing List'!$K$1:$AT$1,0)),1)</f>
        <v>0</v>
      </c>
      <c r="PQ94" s="238">
        <f>COUNTIFS('LS | Drawing List'!$H:$H,$B94,INDEX('LS | Drawing List'!$K:$AT,,MATCH('Design Fee'!PQ$8,'LS | Drawing List'!$K$1:$AT$1,0)),1)</f>
        <v>0</v>
      </c>
      <c r="PR94" s="238">
        <f>COUNTIFS('LS | Drawing List'!$H:$H,$B94,INDEX('LS | Drawing List'!$K:$AT,,MATCH('Design Fee'!PR$8,'LS | Drawing List'!$K$1:$AT$1,0)),1)</f>
        <v>0</v>
      </c>
      <c r="PS94" s="238">
        <f>COUNTIFS('LS | Drawing List'!$H:$H,$B94,INDEX('LS | Drawing List'!$K:$AT,,MATCH('Design Fee'!PS$8,'LS | Drawing List'!$K$1:$AT$1,0)),1)</f>
        <v>0</v>
      </c>
      <c r="PT94" s="238">
        <f>COUNTIFS('LS | Drawing List'!$H:$H,$B94,INDEX('LS | Drawing List'!$K:$AT,,MATCH('Design Fee'!PT$8,'LS | Drawing List'!$K$1:$AT$1,0)),1)</f>
        <v>0</v>
      </c>
      <c r="PV94" s="328"/>
    </row>
    <row r="95" spans="2:438" ht="15" outlineLevel="2">
      <c r="B95" s="579" t="s">
        <v>205</v>
      </c>
      <c r="C95" s="332" t="s">
        <v>120</v>
      </c>
      <c r="E95" s="302">
        <f t="shared" si="1680"/>
        <v>5.9499525000000011E-2</v>
      </c>
      <c r="F95" s="302">
        <f t="shared" si="1680"/>
        <v>0</v>
      </c>
      <c r="G95" s="303">
        <f t="shared" si="1750"/>
        <v>5.9499525000000011E-2</v>
      </c>
      <c r="H95" s="302">
        <f t="shared" si="1751"/>
        <v>0</v>
      </c>
      <c r="I95" s="302">
        <f t="shared" si="1752"/>
        <v>5.9499525000000011E-2</v>
      </c>
      <c r="J95" s="303">
        <f t="shared" si="1753"/>
        <v>0</v>
      </c>
      <c r="K95" s="303">
        <f t="shared" si="1754"/>
        <v>0</v>
      </c>
      <c r="L95" s="303">
        <f t="shared" si="1755"/>
        <v>5.9499525000000011E-2</v>
      </c>
      <c r="M95" s="302">
        <f t="shared" si="1756"/>
        <v>0</v>
      </c>
      <c r="N95" s="305"/>
      <c r="O95" s="302">
        <f t="shared" si="1757"/>
        <v>0</v>
      </c>
      <c r="P95" s="302">
        <f t="shared" si="1758"/>
        <v>0</v>
      </c>
      <c r="Q95" s="302">
        <f t="shared" si="1759"/>
        <v>0</v>
      </c>
      <c r="R95" s="302">
        <f t="shared" si="1760"/>
        <v>0</v>
      </c>
      <c r="S95" s="302">
        <f t="shared" si="1761"/>
        <v>0</v>
      </c>
      <c r="T95" s="216"/>
      <c r="U95" s="365">
        <f t="shared" si="1762"/>
        <v>0</v>
      </c>
      <c r="V95" s="365">
        <f t="shared" si="1763"/>
        <v>0</v>
      </c>
      <c r="W95" s="365">
        <f t="shared" si="1764"/>
        <v>0</v>
      </c>
      <c r="X95" s="365">
        <f t="shared" si="1765"/>
        <v>0</v>
      </c>
      <c r="Y95" s="365">
        <f t="shared" si="1766"/>
        <v>0</v>
      </c>
      <c r="Z95" s="365">
        <f t="shared" si="1767"/>
        <v>0</v>
      </c>
      <c r="AA95" s="291"/>
      <c r="AB95" s="365">
        <f t="shared" si="1768"/>
        <v>0</v>
      </c>
      <c r="AC95" s="365">
        <f t="shared" si="1769"/>
        <v>0</v>
      </c>
      <c r="AD95" s="365">
        <f t="shared" si="1770"/>
        <v>0</v>
      </c>
      <c r="AE95" s="365">
        <f t="shared" si="1771"/>
        <v>0</v>
      </c>
      <c r="AF95" s="365">
        <f t="shared" si="1772"/>
        <v>0</v>
      </c>
      <c r="AH95" s="365">
        <f t="shared" si="1773"/>
        <v>0</v>
      </c>
      <c r="AI95" s="365">
        <f t="shared" si="1774"/>
        <v>0</v>
      </c>
      <c r="AJ95" s="365">
        <f t="shared" si="1775"/>
        <v>0</v>
      </c>
      <c r="AK95" s="365">
        <f t="shared" si="1776"/>
        <v>0</v>
      </c>
      <c r="AL95" s="365">
        <f t="shared" si="1777"/>
        <v>0</v>
      </c>
      <c r="AM95" s="365">
        <f t="shared" si="1778"/>
        <v>0</v>
      </c>
      <c r="AN95" s="291"/>
      <c r="AO95" s="365">
        <f t="shared" si="1779"/>
        <v>0</v>
      </c>
      <c r="AP95" s="365">
        <f t="shared" si="1780"/>
        <v>0</v>
      </c>
      <c r="AQ95" s="365">
        <f t="shared" si="1781"/>
        <v>0</v>
      </c>
      <c r="AR95" s="365">
        <f t="shared" si="1782"/>
        <v>0</v>
      </c>
      <c r="AS95" s="365">
        <f t="shared" si="1783"/>
        <v>0</v>
      </c>
      <c r="AT95" s="230"/>
      <c r="AU95" s="279">
        <v>0.1</v>
      </c>
      <c r="AV95" s="269"/>
      <c r="AW95" s="302">
        <f t="shared" si="1814"/>
        <v>1.0800000000000002E-2</v>
      </c>
      <c r="AX95" s="302">
        <f t="shared" si="1711"/>
        <v>0</v>
      </c>
      <c r="AY95" s="303">
        <f t="shared" si="1784"/>
        <v>0</v>
      </c>
      <c r="AZ95" s="304">
        <f t="shared" si="1785"/>
        <v>1.0800000000000002E-2</v>
      </c>
      <c r="BA95" s="304">
        <f t="shared" si="1786"/>
        <v>0</v>
      </c>
      <c r="BB95" s="304">
        <f t="shared" si="1787"/>
        <v>0</v>
      </c>
      <c r="BC95" s="304">
        <f>IFERROR(IF(AND((BQ95+BS95+BT95+BU95)=BP95,AY95=0,BA95=0,BB95=0),$AW95,0),0)</f>
        <v>1.0800000000000002E-2</v>
      </c>
      <c r="BD95" s="304">
        <f>IFERROR(IF(AND((BQ95+BS95+BT95+BU95+BV95)=BP95,AY95=0,BA95=0,BB95=0,BC95=0),$AW95,0),0)</f>
        <v>0</v>
      </c>
      <c r="BE95" s="305"/>
      <c r="BF95" s="304">
        <f>IFERROR(IF(AND((BL95+BN95)=100%,BL95&lt;1),$AW95,0),0)</f>
        <v>0</v>
      </c>
      <c r="BG95" s="304">
        <f>IFERROR(IF(AND((BQ95+BY95)=BP95,AY95=0),$AW95,0),0)</f>
        <v>0</v>
      </c>
      <c r="BH95" s="304">
        <f t="shared" si="1788"/>
        <v>0</v>
      </c>
      <c r="BI95" s="304">
        <f t="shared" si="1789"/>
        <v>0</v>
      </c>
      <c r="BJ95" s="304">
        <f>IFERROR(IF(AND((BQ95+BY95+CB95+BZ95+CA95)=BP95,AY95=0,BG95=0,BH95=0,BI95=0),$AW95,0),0)</f>
        <v>0</v>
      </c>
      <c r="BK95" s="216"/>
      <c r="BL95" s="331">
        <f>IFERROR(BQ95/BP95,0)</f>
        <v>0</v>
      </c>
      <c r="BM95" s="331">
        <f>IFERROR(BR95/BP95,0)</f>
        <v>1</v>
      </c>
      <c r="BN95" s="331">
        <f t="shared" si="1790"/>
        <v>0</v>
      </c>
      <c r="BP95" s="436">
        <f>COUNTIF('AR | Drawing List'!$H:$H,$B95)</f>
        <v>52</v>
      </c>
      <c r="BQ95" s="437">
        <f>COUNTIFS('AR | Drawing List'!$H:$H,$B95,INDEX('AR | Drawing List'!$A:$AT,,MATCH('Design Fee'!BQ$8,'AR | Drawing List'!$A$1:$AT$1,0)),1)</f>
        <v>0</v>
      </c>
      <c r="BR95" s="437">
        <f>COUNTIFS('AR | Drawing List'!$H:$H,$B95,INDEX('AR | Drawing List'!$K:$AT,,MATCH('Design Fee'!BR$8,'AR | Drawing List'!$K$1:$AT$1,0)),1)</f>
        <v>52</v>
      </c>
      <c r="BS95" s="437">
        <f>COUNTIFS('AR | Drawing List'!$H:$H,$B95,INDEX('AR | Drawing List'!$K:$AT,,MATCH('Design Fee'!BS$8,'AR | Drawing List'!$K$1:$AT$1,0)),1)</f>
        <v>0</v>
      </c>
      <c r="BT95" s="437">
        <f>COUNTIFS('AR | Drawing List'!$H:$H,$B95,INDEX('AR | Drawing List'!$K:$AT,,MATCH('Design Fee'!BT$8,'AR | Drawing List'!$K$1:$AT$1,0)),1)</f>
        <v>0</v>
      </c>
      <c r="BU95" s="437">
        <f>COUNTIFS('AR | Drawing List'!$H:$H,$B95,INDEX('AR | Drawing List'!$K:$AT,,MATCH('Design Fee'!BU$8,'AR | Drawing List'!$K$1:$AT$1,0)),1)</f>
        <v>52</v>
      </c>
      <c r="BV95" s="437">
        <f>COUNTIFS('AR | Drawing List'!$H:$H,$B95,INDEX('AR | Drawing List'!$K:$AT,,MATCH('Design Fee'!BV$8,'AR | Drawing List'!$K$1:$AT$1,0)),1)</f>
        <v>0</v>
      </c>
      <c r="BW95" s="245"/>
      <c r="BX95" s="437">
        <f>COUNTIFS('AR | Drawing List'!$H:$H,$B95,INDEX('AR | Drawing List'!$K:$AT,,MATCH('Design Fee'!BX$8,'AR | Drawing List'!$K$1:$AT$1,0)),1)</f>
        <v>0</v>
      </c>
      <c r="BY95" s="437">
        <f>COUNTIFS('AR | Drawing List'!$H:$H,$B95,INDEX('AR | Drawing List'!$K:$AT,,MATCH('Design Fee'!BY$8,'AR | Drawing List'!$K$1:$AT$1,0)),1)</f>
        <v>0</v>
      </c>
      <c r="BZ95" s="437">
        <f>COUNTIFS('AR | Drawing List'!$H:$H,$B95,INDEX('AR | Drawing List'!$K:$AT,,MATCH('Design Fee'!BZ$8,'AR | Drawing List'!$K$1:$AT$1,0)),1)</f>
        <v>0</v>
      </c>
      <c r="CA95" s="437">
        <f>COUNTIFS('AR | Drawing List'!$H:$H,$B95,INDEX('AR | Drawing List'!$K:$AT,,MATCH('Design Fee'!CA$8,'AR | Drawing List'!$K$1:$AT$1,0)),1)</f>
        <v>0</v>
      </c>
      <c r="CB95" s="437">
        <f>COUNTIFS('AR | Drawing List'!$H:$H,$B95,INDEX('AR | Drawing List'!$K:$AT,,MATCH('Design Fee'!CB$8,'AR | Drawing List'!$K$1:$AT$1,0)),1)</f>
        <v>0</v>
      </c>
      <c r="CC95" s="254"/>
      <c r="CD95" s="365"/>
      <c r="CE95" s="366">
        <f t="shared" si="1791"/>
        <v>0</v>
      </c>
      <c r="CF95" s="366">
        <f t="shared" si="1792"/>
        <v>0</v>
      </c>
      <c r="CG95" s="366">
        <f t="shared" si="1793"/>
        <v>0</v>
      </c>
      <c r="CH95" s="366">
        <f>IFERROR(IF(AND((CV95+CX95+CY95+CZ95)=CU95,CD95=0,CF95=0,CG95=0),$AW95,0),0)</f>
        <v>0</v>
      </c>
      <c r="CI95" s="366">
        <f>IFERROR(IF(AND((CV95+CX95+CY95+CZ95+DA95)=CU95,CD95=0,CF95=0,CG95=0,CH95=0),$AW95,0),0)</f>
        <v>0</v>
      </c>
      <c r="CJ95" s="291"/>
      <c r="CK95" s="366">
        <f>IFERROR(IF(AND((CQ95+CS95)=100%,CQ95&lt;1),$AW95,0),0)</f>
        <v>0</v>
      </c>
      <c r="CL95" s="366">
        <f>IFERROR(IF(AND((CV95+DD95)=CU95,CD95=0),$AW95,0),0)</f>
        <v>0</v>
      </c>
      <c r="CM95" s="366">
        <f t="shared" si="1794"/>
        <v>0</v>
      </c>
      <c r="CN95" s="366">
        <f t="shared" si="1795"/>
        <v>0</v>
      </c>
      <c r="CO95" s="366">
        <f>IFERROR(IF(AND((CV95+DD95+DG95+DE95+DF95)=CU95,CD95=0,CL95=0,CM95=0,CN95=0),$AW95,0),0)</f>
        <v>0</v>
      </c>
      <c r="CP95" s="230"/>
      <c r="CQ95" s="331">
        <f>IFERROR(CV95/CU95,0)</f>
        <v>0</v>
      </c>
      <c r="CR95" s="331">
        <f>IFERROR(CW95/CU95,0)</f>
        <v>0</v>
      </c>
      <c r="CS95" s="331">
        <f>IFERROR(#REF!/CU95,0)</f>
        <v>0</v>
      </c>
      <c r="CU95" s="436">
        <f>COUNTIF('AR | Drawing List'!$H:$H,$B95)</f>
        <v>52</v>
      </c>
      <c r="CV95" s="437">
        <f>COUNTIFS('AR | Drawing List'!$H:$H,$B95,INDEX('AR | Drawing List'!$A:$AT,,MATCH('Design Fee'!CV$8,'AR | Drawing List'!$A$1:$AT$1,0)),"&gt;="&amp;"1")</f>
        <v>0</v>
      </c>
      <c r="CW95" s="437">
        <f>COUNTIFS('AR | Drawing List'!$H:$H,$B95,INDEX('AR | Drawing List'!$K:$AT,,MATCH('Design Fee'!CW$8,'AR | Drawing List'!$K$1:$AT$1,0)),1)</f>
        <v>0</v>
      </c>
      <c r="CX95" s="437">
        <f>COUNTIFS('AR | Drawing List'!$H:$H,$B95,INDEX('AR | Drawing List'!$K:$AT,,MATCH('Design Fee'!CX$8,'AR | Drawing List'!$K$1:$AT$1,0)),1)</f>
        <v>0</v>
      </c>
      <c r="CY95" s="437">
        <f>COUNTIFS('AR | Drawing List'!$H:$H,$B95,INDEX('AR | Drawing List'!$K:$AT,,MATCH('Design Fee'!CY$8,'AR | Drawing List'!$K$1:$AT$1,0)),1)</f>
        <v>0</v>
      </c>
      <c r="CZ95" s="437">
        <f>COUNTIFS('AR | Drawing List'!$H:$H,$B95,INDEX('AR | Drawing List'!$K:$AT,,MATCH('Design Fee'!CZ$8,'AR | Drawing List'!$K$1:$AT$1,0)),1)</f>
        <v>0</v>
      </c>
      <c r="DA95" s="437">
        <f>COUNTIFS('AR | Drawing List'!$H:$H,$B95,INDEX('AR | Drawing List'!$K:$AT,,MATCH('Design Fee'!DA$8,'AR | Drawing List'!$K$1:$AT$1,0)),1)</f>
        <v>0</v>
      </c>
      <c r="DB95" s="245"/>
      <c r="DC95" s="437">
        <f>COUNTIFS('AR | Drawing List'!$H:$H,$B95,INDEX('AR | Drawing List'!$K:$AT,,MATCH('Design Fee'!DC$8,'AR | Drawing List'!$K$1:$AT$1,0)),1)</f>
        <v>0</v>
      </c>
      <c r="DD95" s="437">
        <f>COUNTIFS('AR | Drawing List'!$H:$H,$B95,INDEX('AR | Drawing List'!$K:$AT,,MATCH('Design Fee'!DD$8,'AR | Drawing List'!$K$1:$AT$1,0)),1)</f>
        <v>0</v>
      </c>
      <c r="DE95" s="437">
        <f>COUNTIFS('AR | Drawing List'!$H:$H,$B95,INDEX('AR | Drawing List'!$K:$AT,,MATCH('Design Fee'!DE$8,'AR | Drawing List'!$K$1:$AT$1,0)),1)</f>
        <v>0</v>
      </c>
      <c r="DF95" s="437">
        <f>COUNTIFS('AR | Drawing List'!$H:$H,$B95,INDEX('AR | Drawing List'!$K:$AT,,MATCH('Design Fee'!DF$8,'AR | Drawing List'!$K$1:$AT$1,0)),1)</f>
        <v>0</v>
      </c>
      <c r="DG95" s="437">
        <f>COUNTIFS('AR | Drawing List'!$H:$H,$B95,INDEX('AR | Drawing List'!$K:$AT,,MATCH('Design Fee'!DG$8,'AR | Drawing List'!$K$1:$AT$1,0)),1)</f>
        <v>0</v>
      </c>
      <c r="DI95" s="365"/>
      <c r="DJ95" s="366">
        <f t="shared" si="1796"/>
        <v>0</v>
      </c>
      <c r="DK95" s="366">
        <f t="shared" si="1797"/>
        <v>0</v>
      </c>
      <c r="DL95" s="366">
        <f t="shared" si="1798"/>
        <v>0</v>
      </c>
      <c r="DM95" s="366">
        <f>IFERROR(IF(AND((EA95+EC95+ED95+EE95)=DZ95,DI95=0,DK95=0,DL95=0),$AW95,0),0)</f>
        <v>0</v>
      </c>
      <c r="DN95" s="366">
        <f>IFERROR(IF(AND((EA95+EC95+ED95+EE95+EF95)=DZ95,DI95=0,DK95=0,DL95=0,DM95=0),$AW95,0),0)</f>
        <v>0</v>
      </c>
      <c r="DO95" s="291"/>
      <c r="DP95" s="366">
        <f>IFERROR(IF(AND((DV95+DX95)=100%,DV95&lt;1),$AW95,0),0)</f>
        <v>0</v>
      </c>
      <c r="DQ95" s="366">
        <f>IFERROR(IF(AND((EA95+EI95)=DZ95,DI95=0),$AW95,0),0)</f>
        <v>0</v>
      </c>
      <c r="DR95" s="366">
        <f t="shared" si="1799"/>
        <v>0</v>
      </c>
      <c r="DS95" s="366">
        <f t="shared" si="1800"/>
        <v>0</v>
      </c>
      <c r="DT95" s="366">
        <f>IFERROR(IF(AND((EA95+EI95+EL95+EJ95+EK95)=DZ95,DI95=0,DQ95=0,DR95=0,DS95=0),$AW95,0),0)</f>
        <v>0</v>
      </c>
      <c r="DU95" s="230"/>
      <c r="DV95" s="331">
        <f>IFERROR(EA95/DZ95,0)</f>
        <v>0</v>
      </c>
      <c r="DW95" s="331">
        <f>IFERROR(EB95/DZ95,0)</f>
        <v>0</v>
      </c>
      <c r="DX95" s="331">
        <f>IFERROR(#REF!/DZ95,0)</f>
        <v>0</v>
      </c>
      <c r="DZ95" s="436">
        <f>COUNTIF('AR | Drawing List'!$H:$H,$B95)</f>
        <v>52</v>
      </c>
      <c r="EA95" s="437">
        <f>COUNTIFS('AR | Drawing List'!$H:$H,$B95,INDEX('AR | Drawing List'!$A:$AT,,MATCH('Design Fee'!EA$8,'AR | Drawing List'!$A$1:$AT$1,0)),"&gt;="&amp;"1")</f>
        <v>0</v>
      </c>
      <c r="EB95" s="437">
        <f>COUNTIFS('AR | Drawing List'!$H:$H,$B95,INDEX('AR | Drawing List'!$K:$AT,,MATCH('Design Fee'!EB$8,'AR | Drawing List'!$K$1:$AT$1,0)),1)</f>
        <v>0</v>
      </c>
      <c r="EC95" s="437">
        <f>COUNTIFS('AR | Drawing List'!$H:$H,$B95,INDEX('AR | Drawing List'!$K:$AT,,MATCH('Design Fee'!EC$8,'AR | Drawing List'!$K$1:$AT$1,0)),1)</f>
        <v>0</v>
      </c>
      <c r="ED95" s="437">
        <f>COUNTIFS('AR | Drawing List'!$H:$H,$B95,INDEX('AR | Drawing List'!$K:$AT,,MATCH('Design Fee'!ED$8,'AR | Drawing List'!$K$1:$AT$1,0)),1)</f>
        <v>0</v>
      </c>
      <c r="EE95" s="437">
        <f>COUNTIFS('AR | Drawing List'!$H:$H,$B95,INDEX('AR | Drawing List'!$K:$AT,,MATCH('Design Fee'!EE$8,'AR | Drawing List'!$K$1:$AT$1,0)),1)</f>
        <v>0</v>
      </c>
      <c r="EF95" s="437">
        <f>COUNTIFS('AR | Drawing List'!$H:$H,$B95,INDEX('AR | Drawing List'!$K:$AT,,MATCH('Design Fee'!EF$8,'AR | Drawing List'!$K$1:$AT$1,0)),1)</f>
        <v>0</v>
      </c>
      <c r="EG95" s="245"/>
      <c r="EH95" s="437">
        <f>COUNTIFS('AR | Drawing List'!$H:$H,$B95,INDEX('AR | Drawing List'!$K:$AT,,MATCH('Design Fee'!EH$8,'AR | Drawing List'!$K$1:$AT$1,0)),1)</f>
        <v>0</v>
      </c>
      <c r="EI95" s="437">
        <f>COUNTIFS('AR | Drawing List'!$H:$H,$B95,INDEX('AR | Drawing List'!$K:$AT,,MATCH('Design Fee'!EI$8,'AR | Drawing List'!$K$1:$AT$1,0)),1)</f>
        <v>0</v>
      </c>
      <c r="EJ95" s="437">
        <f>COUNTIFS('AR | Drawing List'!$H:$H,$B95,INDEX('AR | Drawing List'!$K:$AT,,MATCH('Design Fee'!EJ$8,'AR | Drawing List'!$K$1:$AT$1,0)),1)</f>
        <v>0</v>
      </c>
      <c r="EK95" s="437">
        <f>COUNTIFS('AR | Drawing List'!$H:$H,$B95,INDEX('AR | Drawing List'!$K:$AT,,MATCH('Design Fee'!EK$8,'AR | Drawing List'!$K$1:$AT$1,0)),1)</f>
        <v>0</v>
      </c>
      <c r="EL95" s="437">
        <f>COUNTIFS('AR | Drawing List'!$H:$H,$B95,INDEX('AR | Drawing List'!$K:$AT,,MATCH('Design Fee'!EL$8,'AR | Drawing List'!$K$1:$AT$1,0)),1)</f>
        <v>0</v>
      </c>
      <c r="EO95" s="279"/>
      <c r="EP95" s="269"/>
      <c r="EQ95" s="302"/>
      <c r="ER95" s="302">
        <f t="shared" si="1720"/>
        <v>0</v>
      </c>
      <c r="ES95" s="303">
        <f>IFERROR(IF(FF95=100%,$EQ95,0),0)</f>
        <v>0</v>
      </c>
      <c r="ET95" s="304">
        <f>IFERROR(IF(AND((FF95+FG95)=100%,FF95&lt;1),$EQ95,0),0)</f>
        <v>0</v>
      </c>
      <c r="EU95" s="304">
        <f>IFERROR(IF(AND((FK95+FM95)=FJ95,ES95=0),$EQ95,0),0)</f>
        <v>0</v>
      </c>
      <c r="EV95" s="304">
        <f t="shared" si="1801"/>
        <v>0</v>
      </c>
      <c r="EW95" s="304">
        <f>IFERROR(IF(AND((FK95+FM95+FN95+FO95)=FJ95,ES95=0,EU95=0,EV95=0),$EQ95,0),0)</f>
        <v>0</v>
      </c>
      <c r="EX95" s="304">
        <f>IFERROR(IF(AND((FK95+FM95+FN95+FO95+FP95)=FJ95,ES95=0,EU95=0,EV95=0,EW95=0),$EQ95,0),0)</f>
        <v>0</v>
      </c>
      <c r="EY95" s="305"/>
      <c r="EZ95" s="304">
        <f>IFERROR(IF(AND((FF95+FH95)=100%,FF95&lt;1),$EQ95,0),0)</f>
        <v>0</v>
      </c>
      <c r="FA95" s="304">
        <f>IFERROR(IF(AND((FK95+FS95)=FJ95,ES95=0),$EQ95,0),0)</f>
        <v>0</v>
      </c>
      <c r="FB95" s="304">
        <f t="shared" si="1802"/>
        <v>0</v>
      </c>
      <c r="FC95" s="304">
        <f>IFERROR(IF(AND((FK95+FS95+FT95+FU95)=FJ95,ES95=0,FA95=0,FB95=0),$EQ95,0),0)</f>
        <v>0</v>
      </c>
      <c r="FD95" s="304">
        <f>IFERROR(IF(AND((FK95+FS95+FV95+FT95+FU95)=FJ95,ES95=0,FA95=0,FB95=0,FC95=0),$EQ95,0),0)</f>
        <v>0</v>
      </c>
      <c r="FE95" s="216"/>
      <c r="FF95" s="331">
        <f>IFERROR(FK95/FJ95,0)</f>
        <v>0</v>
      </c>
      <c r="FG95" s="331">
        <f>IFERROR(FL95/FJ95,0)</f>
        <v>0</v>
      </c>
      <c r="FH95" s="331">
        <f>IFERROR(#REF!/FJ95,0)</f>
        <v>0</v>
      </c>
      <c r="FJ95" s="363">
        <f>COUNTIF('ST | Drawing List'!$H:$H,$B95)</f>
        <v>0</v>
      </c>
      <c r="FK95" s="238">
        <f>COUNTIFS('ST | Drawing List'!$H:$H,$B95,INDEX('ST | Drawing List'!$A:$AT,,MATCH('[13]Design Fee'!FK$8,'ST | Drawing List'!$A$1:$AT$1,0)),1)</f>
        <v>0</v>
      </c>
      <c r="FL95" s="238">
        <f>COUNTIFS('ST | Drawing List'!$H:$H,$B95,INDEX('ST | Drawing List'!$K:$AT,,MATCH('[13]Design Fee'!FL$8,'ST | Drawing List'!$K$1:$AT$1,0)),1)</f>
        <v>0</v>
      </c>
      <c r="FM95" s="238">
        <f>COUNTIFS('ST | Drawing List'!$H:$H,$B95,INDEX('ST | Drawing List'!$K:$AT,,MATCH('[13]Design Fee'!FM$8,'ST | Drawing List'!$K$1:$AT$1,0)),1)</f>
        <v>0</v>
      </c>
      <c r="FN95" s="238">
        <f>COUNTIFS('ST | Drawing List'!$H:$H,$B95,INDEX('ST | Drawing List'!$K:$AT,,MATCH('[13]Design Fee'!FN$8,'ST | Drawing List'!$K$1:$AT$1,0)),1)</f>
        <v>0</v>
      </c>
      <c r="FO95" s="238">
        <f>COUNTIFS('ST | Drawing List'!$H:$H,$B95,INDEX('ST | Drawing List'!$K:$AT,,MATCH('[13]Design Fee'!FO$8,'ST | Drawing List'!$K$1:$AT$1,0)),1)</f>
        <v>0</v>
      </c>
      <c r="FP95" s="238">
        <f>COUNTIFS('ST | Drawing List'!$H:$H,$B95,INDEX('ST | Drawing List'!$K:$AT,,MATCH('[13]Design Fee'!FP$8,'ST | Drawing List'!$K$1:$AT$1,0)),1)</f>
        <v>0</v>
      </c>
      <c r="FQ95" s="245"/>
      <c r="FR95" s="238">
        <f>COUNTIFS('ST | Drawing List'!$H:$H,$B95,INDEX('ST | Drawing List'!$K:$AT,,MATCH('[13]Design Fee'!FR$8,'ST | Drawing List'!$K$1:$AT$1,0)),1)</f>
        <v>0</v>
      </c>
      <c r="FS95" s="238">
        <f>COUNTIFS('ST | Drawing List'!$H:$H,$B95,INDEX('ST | Drawing List'!$K:$AT,,MATCH('[13]Design Fee'!FS$8,'ST | Drawing List'!$K$1:$AT$1,0)),1)</f>
        <v>0</v>
      </c>
      <c r="FT95" s="238">
        <f>COUNTIFS('ST | Drawing List'!$H:$H,$B95,INDEX('ST | Drawing List'!$K:$AT,,MATCH('[13]Design Fee'!FT$8,'ST | Drawing List'!$K$1:$AT$1,0)),1)</f>
        <v>0</v>
      </c>
      <c r="FU95" s="238">
        <f>COUNTIFS('ST | Drawing List'!$H:$H,$B95,INDEX('ST | Drawing List'!$K:$AT,,MATCH('[13]Design Fee'!FU$8,'ST | Drawing List'!$K$1:$AT$1,0)),1)</f>
        <v>0</v>
      </c>
      <c r="FV95" s="238">
        <f>COUNTIFS('ST | Drawing List'!$H:$H,$B95,INDEX('ST | Drawing List'!$K:$AT,,MATCH('[13]Design Fee'!FV$8,'ST | Drawing List'!$K$1:$AT$1,0)),1)</f>
        <v>0</v>
      </c>
      <c r="FW95" s="254"/>
      <c r="FX95" s="365"/>
      <c r="FY95" s="366">
        <f>IFERROR(IF(AND((GK95+GL95)=100%,GK95&lt;1),$EQ95,0),0)</f>
        <v>0</v>
      </c>
      <c r="FZ95" s="366">
        <f>IFERROR(IF(AND((GP95+GR95)=GO95,FX95=0),$EQ95,0),0)</f>
        <v>0</v>
      </c>
      <c r="GA95" s="366">
        <f t="shared" si="1803"/>
        <v>0</v>
      </c>
      <c r="GB95" s="366">
        <f>IFERROR(IF(AND((GP95+GR95+GS95+GT95)=GO95,FX95=0,FZ95=0,GA95=0),$EQ95,0),0)</f>
        <v>0</v>
      </c>
      <c r="GC95" s="366">
        <f>IFERROR(IF(AND((GP95+GR95+GS95+GT95+GU95)=GO95,FX95=0,FZ95=0,GA95=0,GB95=0),$EQ95,0),0)</f>
        <v>0</v>
      </c>
      <c r="GD95" s="291"/>
      <c r="GE95" s="366">
        <f>IFERROR(IF(AND((GK95+GM95)=100%,GK95&lt;1),$EQ95,0),0)</f>
        <v>0</v>
      </c>
      <c r="GF95" s="366">
        <f>IFERROR(IF(AND((GP95+GX95)=GO95,FX95=0),$EQ95,0),0)</f>
        <v>0</v>
      </c>
      <c r="GG95" s="366">
        <f t="shared" si="1804"/>
        <v>0</v>
      </c>
      <c r="GH95" s="366">
        <f>IFERROR(IF(AND((GP95+GX95+GY95+GZ95)=GO95,FX95=0,GF95=0,GG95=0),$EQ95,0),0)</f>
        <v>0</v>
      </c>
      <c r="GI95" s="366">
        <f>IFERROR(IF(AND((GP95+GX95+HA95+GY95+GZ95)=GO95,FX95=0,GF95=0,GG95=0,GH95=0),$EQ95,0),0)</f>
        <v>0</v>
      </c>
      <c r="GJ95" s="230"/>
      <c r="GK95" s="367">
        <f>IFERROR(GP95/GO95,0)</f>
        <v>0</v>
      </c>
      <c r="GL95" s="367">
        <f>IFERROR(GQ95/GO95,0)</f>
        <v>0</v>
      </c>
      <c r="GM95" s="367">
        <f>IFERROR(#REF!/GO95,0)</f>
        <v>0</v>
      </c>
      <c r="GO95" s="363">
        <f>COUNTIF('ST | Drawing List'!$H:$H,$B95)</f>
        <v>0</v>
      </c>
      <c r="GP95" s="238">
        <f>COUNTIFS('ST | Drawing List'!$H:$H,$B95,INDEX('ST | Drawing List'!$A:$AT,,MATCH('[13]Design Fee'!GP$8,'ST | Drawing List'!$A$1:$AT$1,0)),1)</f>
        <v>0</v>
      </c>
      <c r="GQ95" s="238">
        <f>COUNTIFS('ST | Drawing List'!$H:$H,$B95,INDEX('ST | Drawing List'!$K:$AT,,MATCH('[13]Design Fee'!GQ$8,'ST | Drawing List'!$K$1:$AT$1,0)),1)</f>
        <v>0</v>
      </c>
      <c r="GR95" s="238">
        <f>COUNTIFS('ST | Drawing List'!$H:$H,$B95,INDEX('ST | Drawing List'!$K:$AT,,MATCH('[13]Design Fee'!GR$8,'ST | Drawing List'!$K$1:$AT$1,0)),1)</f>
        <v>0</v>
      </c>
      <c r="GS95" s="238">
        <f>COUNTIFS('ST | Drawing List'!$H:$H,$B95,INDEX('ST | Drawing List'!$K:$AT,,MATCH('[13]Design Fee'!GS$8,'ST | Drawing List'!$K$1:$AT$1,0)),1)</f>
        <v>0</v>
      </c>
      <c r="GT95" s="238">
        <f>COUNTIFS('ST | Drawing List'!$H:$H,$B95,INDEX('ST | Drawing List'!$K:$AT,,MATCH('[13]Design Fee'!GT$8,'ST | Drawing List'!$K$1:$AT$1,0)),1)</f>
        <v>0</v>
      </c>
      <c r="GU95" s="238">
        <f>COUNTIFS('ST | Drawing List'!$H:$H,$B95,INDEX('ST | Drawing List'!$K:$AT,,MATCH('[13]Design Fee'!GU$8,'ST | Drawing List'!$K$1:$AT$1,0)),1)</f>
        <v>0</v>
      </c>
      <c r="GV95" s="245"/>
      <c r="GW95" s="238">
        <f>COUNTIFS('ST | Drawing List'!$H:$H,$B95,INDEX('ST | Drawing List'!$K:$AT,,MATCH('[13]Design Fee'!GW$8,'ST | Drawing List'!$K$1:$AT$1,0)),1)</f>
        <v>0</v>
      </c>
      <c r="GX95" s="238">
        <f>COUNTIFS('ST | Drawing List'!$H:$H,$B95,INDEX('ST | Drawing List'!$K:$AT,,MATCH('[13]Design Fee'!GX$8,'ST | Drawing List'!$K$1:$AT$1,0)),1)</f>
        <v>0</v>
      </c>
      <c r="GY95" s="238">
        <f>COUNTIFS('ST | Drawing List'!$H:$H,$B95,INDEX('ST | Drawing List'!$K:$AT,,MATCH('[13]Design Fee'!GY$8,'ST | Drawing List'!$K$1:$AT$1,0)),1)</f>
        <v>0</v>
      </c>
      <c r="GZ95" s="238">
        <f>COUNTIFS('ST | Drawing List'!$H:$H,$B95,INDEX('ST | Drawing List'!$K:$AT,,MATCH('[13]Design Fee'!GZ$8,'ST | Drawing List'!$K$1:$AT$1,0)),1)</f>
        <v>0</v>
      </c>
      <c r="HA95" s="238">
        <f>COUNTIFS('ST | Drawing List'!$H:$H,$B95,INDEX('ST | Drawing List'!$K:$AT,,MATCH('[13]Design Fee'!HA$8,'ST | Drawing List'!$K$1:$AT$1,0)),1)</f>
        <v>0</v>
      </c>
      <c r="HC95" s="365"/>
      <c r="HD95" s="366">
        <f>IFERROR(IF(AND((HP95+HQ95)=100%,HP95&lt;1),$EQ95,0),0)</f>
        <v>0</v>
      </c>
      <c r="HE95" s="366">
        <f>IFERROR(IF(AND((HU95+HW95)=HT95,HC95=0),$EQ95,0),0)</f>
        <v>0</v>
      </c>
      <c r="HF95" s="366">
        <f t="shared" si="1805"/>
        <v>0</v>
      </c>
      <c r="HG95" s="366">
        <f>IFERROR(IF(AND((HU95+HW95+HX95+HY95)=HT95,HC95=0,HE95=0,HF95=0),$EQ95,0),0)</f>
        <v>0</v>
      </c>
      <c r="HH95" s="366">
        <f>IFERROR(IF(AND((HU95+HW95+HX95+HY95+HZ95)=HT95,HC95=0,HE95=0,HF95=0,HG95=0),$EQ95,0),0)</f>
        <v>0</v>
      </c>
      <c r="HI95" s="291"/>
      <c r="HJ95" s="366">
        <f>IFERROR(IF(AND((HP95+HR95)=100%,HP95&lt;1),$EQ95,0),0)</f>
        <v>0</v>
      </c>
      <c r="HK95" s="366">
        <f>IFERROR(IF(AND((HU95+IC95)=HT95,HC95=0),$EQ95,0),0)</f>
        <v>0</v>
      </c>
      <c r="HL95" s="366">
        <f t="shared" si="1806"/>
        <v>0</v>
      </c>
      <c r="HM95" s="366">
        <f>IFERROR(IF(AND((HU95+IC95+ID95+IE95)=HT95,HC95=0,HK95=0,HL95=0),$EQ95,0),0)</f>
        <v>0</v>
      </c>
      <c r="HN95" s="366">
        <f>IFERROR(IF(AND((HU95+IC95+IF95+ID95+IE95)=HT95,HC95=0,HK95=0,HL95=0,HM95=0),$EQ95,0),0)</f>
        <v>0</v>
      </c>
      <c r="HO95" s="230"/>
      <c r="HP95" s="367">
        <f>IFERROR(HU95/HT95,0)</f>
        <v>0</v>
      </c>
      <c r="HQ95" s="367">
        <f>IFERROR(HV95/HT95,0)</f>
        <v>0</v>
      </c>
      <c r="HR95" s="367">
        <f>IFERROR(#REF!/HT95,0)</f>
        <v>0</v>
      </c>
      <c r="HT95" s="363">
        <f>COUNTIF('ST | Drawing List'!$H:$H,$B95)</f>
        <v>0</v>
      </c>
      <c r="HU95" s="238">
        <f>COUNTIFS('ST | Drawing List'!$H:$H,$B95,INDEX('ST | Drawing List'!$A:$AT,,MATCH('[13]Design Fee'!HU$8,'ST | Drawing List'!$A$1:$AT$1,0)),1)</f>
        <v>0</v>
      </c>
      <c r="HV95" s="238">
        <f>COUNTIFS('ST | Drawing List'!$H:$H,$B95,INDEX('ST | Drawing List'!$K:$AT,,MATCH('[13]Design Fee'!HV$8,'ST | Drawing List'!$K$1:$AT$1,0)),1)</f>
        <v>0</v>
      </c>
      <c r="HW95" s="238">
        <f>COUNTIFS('ST | Drawing List'!$H:$H,$B95,INDEX('ST | Drawing List'!$K:$AT,,MATCH('[13]Design Fee'!HW$8,'ST | Drawing List'!$K$1:$AT$1,0)),1)</f>
        <v>0</v>
      </c>
      <c r="HX95" s="238">
        <f>COUNTIFS('ST | Drawing List'!$H:$H,$B95,INDEX('ST | Drawing List'!$K:$AT,,MATCH('[13]Design Fee'!HX$8,'ST | Drawing List'!$K$1:$AT$1,0)),1)</f>
        <v>0</v>
      </c>
      <c r="HY95" s="238">
        <f>COUNTIFS('ST | Drawing List'!$H:$H,$B95,INDEX('ST | Drawing List'!$K:$AT,,MATCH('[13]Design Fee'!HY$8,'ST | Drawing List'!$K$1:$AT$1,0)),1)</f>
        <v>0</v>
      </c>
      <c r="HZ95" s="238">
        <f>COUNTIFS('ST | Drawing List'!$H:$H,$B95,INDEX('ST | Drawing List'!$K:$AT,,MATCH('[13]Design Fee'!HZ$8,'ST | Drawing List'!$K$1:$AT$1,0)),1)</f>
        <v>0</v>
      </c>
      <c r="IA95" s="245"/>
      <c r="IB95" s="238">
        <f>COUNTIFS('ST | Drawing List'!$H:$H,$B95,INDEX('ST | Drawing List'!$K:$AT,,MATCH('[13]Design Fee'!IB$8,'ST | Drawing List'!$K$1:$AT$1,0)),1)</f>
        <v>0</v>
      </c>
      <c r="IC95" s="238">
        <f>COUNTIFS('ST | Drawing List'!$H:$H,$B95,INDEX('ST | Drawing List'!$K:$AT,,MATCH('[13]Design Fee'!IC$8,'ST | Drawing List'!$K$1:$AT$1,0)),1)</f>
        <v>0</v>
      </c>
      <c r="ID95" s="238">
        <f>COUNTIFS('ST | Drawing List'!$H:$H,$B95,INDEX('ST | Drawing List'!$K:$AT,,MATCH('[13]Design Fee'!ID$8,'ST | Drawing List'!$K$1:$AT$1,0)),1)</f>
        <v>0</v>
      </c>
      <c r="IE95" s="238">
        <f>COUNTIFS('ST | Drawing List'!$H:$H,$B95,INDEX('ST | Drawing List'!$K:$AT,,MATCH('[13]Design Fee'!IE$8,'ST | Drawing List'!$K$1:$AT$1,0)),1)</f>
        <v>0</v>
      </c>
      <c r="IF95" s="238">
        <f>COUNTIFS('ST | Drawing List'!$H:$H,$B95,INDEX('ST | Drawing List'!$K:$AT,,MATCH('[13]Design Fee'!IF$8,'ST | Drawing List'!$K$1:$AT$1,0)),1)</f>
        <v>0</v>
      </c>
      <c r="II95" s="328">
        <v>0</v>
      </c>
      <c r="IJ95" s="269"/>
      <c r="IK95" s="302">
        <f t="shared" si="1815"/>
        <v>0</v>
      </c>
      <c r="IL95" s="302">
        <f t="shared" si="1730"/>
        <v>0</v>
      </c>
      <c r="IM95" s="303">
        <f>IFERROR(IF(IZ95=100%,$IK95,0),0)</f>
        <v>0</v>
      </c>
      <c r="IN95" s="304">
        <f>IFERROR(IF(AND((IZ95+JA95)=100%,IZ95&lt;1),$IK95,0),0)</f>
        <v>0</v>
      </c>
      <c r="IO95" s="304">
        <f>IFERROR(IF(AND((JE95+JG95)=JD95,IM95=0),$IK95,0),0)</f>
        <v>0</v>
      </c>
      <c r="IP95" s="304">
        <f>IFERROR(IF(AND((JE95+JG95+JH95)=JD95,IM95=0,IO95=0),$IK95,0),0)</f>
        <v>0</v>
      </c>
      <c r="IQ95" s="304">
        <f>IFERROR(IF(AND((JE95+JG95+JH95+JI95)=JD95,IM95=0,IO95=0,IP95=0),$IK95,0),0)</f>
        <v>0</v>
      </c>
      <c r="IR95" s="304">
        <f>IFERROR(IF(AND((JE95+JG95+JH95+JI95+JJ95)=JD95,IM95=0,IO95=0,IP95=0,IQ95=0),$IK95,0),0)</f>
        <v>0</v>
      </c>
      <c r="IS95" s="305"/>
      <c r="IT95" s="304">
        <f>IFERROR(IF(AND((IZ95+JB95)=100%,IZ95&lt;1),$IK95,0),0)</f>
        <v>0</v>
      </c>
      <c r="IU95" s="304">
        <f>IFERROR(IF(AND((JE95+JM95)=JD95,IM95=0),$IK95,0),0)</f>
        <v>0</v>
      </c>
      <c r="IV95" s="304">
        <f t="shared" si="1807"/>
        <v>0</v>
      </c>
      <c r="IW95" s="304">
        <f>IFERROR(IF(AND((JE95+JM95+JN95+JO95)=JD95,IM95=0,IU95=0,IV95=0),$IK95,0),0)</f>
        <v>0</v>
      </c>
      <c r="IX95" s="304">
        <f>IFERROR(IF(AND((JE95+JM95+JP95+JN95+JO95)=JD95,IM95=0,IU95=0,IV95=0,IW95=0),$IK95,0),0)</f>
        <v>0</v>
      </c>
      <c r="IY95" s="230"/>
      <c r="IZ95" s="367">
        <f>IFERROR(JE95/JD95,0)</f>
        <v>0</v>
      </c>
      <c r="JA95" s="367">
        <f>IFERROR(JF95/JD95,0)</f>
        <v>0</v>
      </c>
      <c r="JB95" s="367">
        <f t="shared" si="1808"/>
        <v>0</v>
      </c>
      <c r="JD95" s="363">
        <f>COUNTIF('MEP | Drawing List'!$H:$H,$B95)</f>
        <v>0</v>
      </c>
      <c r="JE95" s="238">
        <f>COUNTIFS('MEP | Drawing List'!$H:$H,$B95,INDEX('MEP | Drawing List'!$A:$AU,,MATCH('[13]Design Fee'!JE$8,'MEP | Drawing List'!$A$1:$AU$1,0)),1)</f>
        <v>0</v>
      </c>
      <c r="JF95" s="238">
        <f>COUNTIFS('MEP | Drawing List'!$H:$H,$B95,INDEX('MEP | Drawing List'!$K:$AU,,MATCH('[13]Design Fee'!JF$8,'MEP | Drawing List'!$K$1:$AU$1,0)),1)</f>
        <v>0</v>
      </c>
      <c r="JG95" s="238">
        <f>COUNTIFS('MEP | Drawing List'!$H:$H,$B95,INDEX('MEP | Drawing List'!$K:$AU,,MATCH('[13]Design Fee'!JG$8,'MEP | Drawing List'!$K$1:$AU$1,0)),1)</f>
        <v>0</v>
      </c>
      <c r="JH95" s="238">
        <f>COUNTIFS('MEP | Drawing List'!$H:$H,$B95,INDEX('MEP | Drawing List'!$K:$AU,,MATCH('[13]Design Fee'!JH$8,'MEP | Drawing List'!$K$1:$AU$1,0)),1)</f>
        <v>0</v>
      </c>
      <c r="JI95" s="238">
        <f>COUNTIFS('MEP | Drawing List'!$H:$H,$B95,INDEX('MEP | Drawing List'!$K:$AU,,MATCH('[13]Design Fee'!JI$8,'MEP | Drawing List'!$K$1:$AU$1,0)),1)</f>
        <v>0</v>
      </c>
      <c r="JJ95" s="238">
        <f>COUNTIFS('MEP | Drawing List'!$H:$H,$B95,INDEX('MEP | Drawing List'!$K:$AU,,MATCH('[13]Design Fee'!JJ$8,'MEP | Drawing List'!$K$1:$AU$1,0)),1)</f>
        <v>0</v>
      </c>
      <c r="JK95" s="245"/>
      <c r="JL95" s="238">
        <f>COUNTIFS('MEP | Drawing List'!$H:$H,$B95,INDEX('MEP | Drawing List'!$K:$AU,,MATCH('[13]Design Fee'!JL$8,'MEP | Drawing List'!$K$1:$AU$1,0)),1)</f>
        <v>0</v>
      </c>
      <c r="JM95" s="238">
        <f>COUNTIFS('MEP | Drawing List'!$H:$H,$B95,INDEX('MEP | Drawing List'!$K:$AU,,MATCH('[13]Design Fee'!JM$8,'MEP | Drawing List'!$K$1:$AU$1,0)),1)</f>
        <v>0</v>
      </c>
      <c r="JN95" s="238">
        <f>COUNTIFS('MEP | Drawing List'!$H:$H,$B95,INDEX('MEP | Drawing List'!$K:$AU,,MATCH('[13]Design Fee'!JN$8,'MEP | Drawing List'!$K$1:$AU$1,0)),1)</f>
        <v>0</v>
      </c>
      <c r="JO95" s="238">
        <f>COUNTIFS('MEP | Drawing List'!$H:$H,$B95,INDEX('MEP | Drawing List'!$K:$AU,,MATCH('[13]Design Fee'!JO$8,'MEP | Drawing List'!$K$1:$AU$1,0)),1)</f>
        <v>0</v>
      </c>
      <c r="JP95" s="238">
        <f>COUNTIFS('MEP | Drawing List'!$H:$H,$B95,INDEX('MEP | Drawing List'!$K:$AU,,MATCH('[13]Design Fee'!JP$8,'MEP | Drawing List'!$K$1:$AU$1,0)),1)</f>
        <v>0</v>
      </c>
      <c r="JQ95" s="254"/>
      <c r="JR95" s="303"/>
      <c r="JS95" s="304">
        <f>IFERROR(IF(AND((KE95+KF95)=100%,KE95&lt;1),$IK95,0),0)</f>
        <v>0</v>
      </c>
      <c r="JT95" s="304">
        <f>IFERROR(IF(AND((KJ95+KL95)=KI95,JR95=0),$IK95,0),0)</f>
        <v>0</v>
      </c>
      <c r="JU95" s="304">
        <f>IFERROR(IF(AND((KJ95+KL95+KM95)=KI95,JR95=0,JT95=0),$IK95,0),0)</f>
        <v>0</v>
      </c>
      <c r="JV95" s="304">
        <f>IFERROR(IF(AND((KJ95+KL95+KM95+KN95)=KI95,JR95=0,JT95=0,JU95=0),$IK95,0),0)</f>
        <v>0</v>
      </c>
      <c r="JW95" s="304">
        <f>IFERROR(IF(AND((KJ95+KL95+KM95+KN95+KO95)=KI95,JR95=0,JT95=0,JU95=0,JV95=0),$IK95,0),0)</f>
        <v>0</v>
      </c>
      <c r="JX95" s="305"/>
      <c r="JY95" s="304">
        <f>IFERROR(IF(AND((KE95+KG95)=100%,KE95&lt;1),$IK95,0),0)</f>
        <v>0</v>
      </c>
      <c r="JZ95" s="304">
        <f>IFERROR(IF(AND((KJ95+KR95)=KI95,JR95=0),$IK95,0),0)</f>
        <v>0</v>
      </c>
      <c r="KA95" s="304">
        <f t="shared" si="1809"/>
        <v>0</v>
      </c>
      <c r="KB95" s="304">
        <f>IFERROR(IF(AND((KJ95+KR95+KS95+KT95)=KI95,JR95=0,JZ95=0,KA95=0),$IK95,0),0)</f>
        <v>0</v>
      </c>
      <c r="KC95" s="304">
        <f>IFERROR(IF(AND((KJ95+KR95+KU95+KS95+KT95)=KI95,JR95=0,JZ95=0,KA95=0,KB95=0),$IK95,0),0)</f>
        <v>0</v>
      </c>
      <c r="KD95" s="230"/>
      <c r="KE95" s="367">
        <f>IFERROR(KJ95/KI95,0)</f>
        <v>0</v>
      </c>
      <c r="KF95" s="367">
        <f>IFERROR(KK95/KI95,0)</f>
        <v>0</v>
      </c>
      <c r="KG95" s="367">
        <f>IFERROR(#REF!/KI95,0)</f>
        <v>0</v>
      </c>
      <c r="KI95" s="363">
        <f>COUNTIF('MEP | Drawing List'!$H:$H,$B95)</f>
        <v>0</v>
      </c>
      <c r="KJ95" s="238">
        <f>COUNTIFS('MEP | Drawing List'!$H:$H,$B95,INDEX('MEP | Drawing List'!$A:$AU,,MATCH('[13]Design Fee'!KJ$8,'MEP | Drawing List'!$A$1:$AU$1,0)),1)</f>
        <v>0</v>
      </c>
      <c r="KK95" s="238">
        <f>COUNTIFS('MEP | Drawing List'!$H:$H,$B95,INDEX('MEP | Drawing List'!$K:$AU,,MATCH('[13]Design Fee'!KK$8,'MEP | Drawing List'!$K$1:$AU$1,0)),1)</f>
        <v>0</v>
      </c>
      <c r="KL95" s="238">
        <f>COUNTIFS('MEP | Drawing List'!$H:$H,$B95,INDEX('MEP | Drawing List'!$K:$AU,,MATCH('[13]Design Fee'!KL$8,'MEP | Drawing List'!$K$1:$AU$1,0)),1)</f>
        <v>0</v>
      </c>
      <c r="KM95" s="238">
        <f>COUNTIFS('MEP | Drawing List'!$H:$H,$B95,INDEX('MEP | Drawing List'!$K:$AU,,MATCH('[13]Design Fee'!KM$8,'MEP | Drawing List'!$K$1:$AU$1,0)),1)</f>
        <v>0</v>
      </c>
      <c r="KN95" s="238">
        <f>COUNTIFS('MEP | Drawing List'!$H:$H,$B95,INDEX('MEP | Drawing List'!$K:$AU,,MATCH('[13]Design Fee'!KN$8,'MEP | Drawing List'!$K$1:$AU$1,0)),1)</f>
        <v>0</v>
      </c>
      <c r="KO95" s="238">
        <f>COUNTIFS('MEP | Drawing List'!$H:$H,$B95,INDEX('MEP | Drawing List'!$K:$AU,,MATCH('[13]Design Fee'!KO$8,'MEP | Drawing List'!$K$1:$AU$1,0)),1)</f>
        <v>0</v>
      </c>
      <c r="KP95" s="245"/>
      <c r="KQ95" s="238">
        <f>COUNTIFS('MEP | Drawing List'!$H:$H,$B95,INDEX('MEP | Drawing List'!$K:$AU,,MATCH('[13]Design Fee'!KQ$8,'MEP | Drawing List'!$K$1:$AU$1,0)),1)</f>
        <v>0</v>
      </c>
      <c r="KR95" s="238">
        <f>COUNTIFS('MEP | Drawing List'!$H:$H,$B95,INDEX('MEP | Drawing List'!$K:$AU,,MATCH('[13]Design Fee'!KR$8,'MEP | Drawing List'!$K$1:$AU$1,0)),1)</f>
        <v>0</v>
      </c>
      <c r="KS95" s="238">
        <f>COUNTIFS('MEP | Drawing List'!$H:$H,$B95,INDEX('MEP | Drawing List'!$K:$AU,,MATCH('[13]Design Fee'!KS$8,'MEP | Drawing List'!$K$1:$AU$1,0)),1)</f>
        <v>0</v>
      </c>
      <c r="KT95" s="238">
        <f>COUNTIFS('MEP | Drawing List'!$H:$H,$B95,INDEX('MEP | Drawing List'!$K:$AU,,MATCH('[13]Design Fee'!KT$8,'MEP | Drawing List'!$K$1:$AU$1,0)),1)</f>
        <v>0</v>
      </c>
      <c r="KU95" s="238">
        <f>COUNTIFS('MEP | Drawing List'!$H:$H,$B95,INDEX('MEP | Drawing List'!$K:$AU,,MATCH('[13]Design Fee'!KU$8,'MEP | Drawing List'!$K$1:$AU$1,0)),1)</f>
        <v>0</v>
      </c>
      <c r="KW95" s="303"/>
      <c r="KX95" s="304">
        <f>IFERROR(IF(AND((LJ95+LK95)=100%,LJ95&lt;1),$IK95,0),0)</f>
        <v>0</v>
      </c>
      <c r="KY95" s="304">
        <f>IFERROR(IF(AND((LO95+LQ95)=LN95,KW95=0),$IK95,0),0)</f>
        <v>0</v>
      </c>
      <c r="KZ95" s="304">
        <f>IFERROR(IF(AND((LO95+LQ95+LR95)=LN95,KW95=0,KY95=0),$IK95,0),0)</f>
        <v>0</v>
      </c>
      <c r="LA95" s="304">
        <f>IFERROR(IF(AND((LO95+LQ95+LR95+LS95)=LN95,KW95=0,KY95=0,KZ95=0),$IK95,0),0)</f>
        <v>0</v>
      </c>
      <c r="LB95" s="304">
        <f>IFERROR(IF(AND((LO95+LQ95+LR95+LS95+LT95)=LN95,KW95=0,KY95=0,KZ95=0,LA95=0),$IK95,0),0)</f>
        <v>0</v>
      </c>
      <c r="LC95" s="305"/>
      <c r="LD95" s="304">
        <f>IFERROR(IF(AND((LJ95+LL95)=100%,LJ95&lt;1),$IK95,0),0)</f>
        <v>0</v>
      </c>
      <c r="LE95" s="304">
        <f>IFERROR(IF(AND((LO95+LW95)=LN95,KW95=0),$IK95,0),0)</f>
        <v>0</v>
      </c>
      <c r="LF95" s="304">
        <f t="shared" si="1810"/>
        <v>0</v>
      </c>
      <c r="LG95" s="304">
        <f>IFERROR(IF(AND((LO95+LW95+LX95+LY95)=LN95,KW95=0,LE95=0,LF95=0),$IK95,0),0)</f>
        <v>0</v>
      </c>
      <c r="LH95" s="304">
        <f>IFERROR(IF(AND((LO95+LW95+LZ95+LX95+LY95)=LN95,KW95=0,LE95=0,LF95=0,LG95=0),$IK95,0),0)</f>
        <v>0</v>
      </c>
      <c r="LI95" s="230"/>
      <c r="LJ95" s="367">
        <f>IFERROR(LO95/LN95,0)</f>
        <v>0</v>
      </c>
      <c r="LK95" s="367">
        <f>IFERROR(LP95/LN95,0)</f>
        <v>0</v>
      </c>
      <c r="LL95" s="367">
        <f>IFERROR(#REF!/LN95,0)</f>
        <v>0</v>
      </c>
      <c r="LN95" s="363">
        <f>COUNTIF('MEP | Drawing List'!$H:$H,$B95)</f>
        <v>0</v>
      </c>
      <c r="LO95" s="238">
        <f>COUNTIFS('MEP | Drawing List'!$H:$H,$B95,INDEX('MEP | Drawing List'!$A:$AU,,MATCH('[13]Design Fee'!LO$8,'MEP | Drawing List'!$A$1:$AU$1,0)),1)</f>
        <v>0</v>
      </c>
      <c r="LP95" s="238">
        <f>COUNTIFS('MEP | Drawing List'!$H:$H,$B95,INDEX('MEP | Drawing List'!$K:$AU,,MATCH('[13]Design Fee'!LP$8,'MEP | Drawing List'!$K$1:$AU$1,0)),1)</f>
        <v>0</v>
      </c>
      <c r="LQ95" s="238">
        <f>COUNTIFS('MEP | Drawing List'!$H:$H,$B95,INDEX('MEP | Drawing List'!$K:$AU,,MATCH('[13]Design Fee'!LQ$8,'MEP | Drawing List'!$K$1:$AU$1,0)),1)</f>
        <v>0</v>
      </c>
      <c r="LR95" s="238">
        <f>COUNTIFS('MEP | Drawing List'!$H:$H,$B95,INDEX('MEP | Drawing List'!$K:$AU,,MATCH('[13]Design Fee'!LR$8,'MEP | Drawing List'!$K$1:$AU$1,0)),1)</f>
        <v>0</v>
      </c>
      <c r="LS95" s="238">
        <f>COUNTIFS('MEP | Drawing List'!$H:$H,$B95,INDEX('MEP | Drawing List'!$K:$AU,,MATCH('[13]Design Fee'!LS$8,'MEP | Drawing List'!$K$1:$AU$1,0)),1)</f>
        <v>0</v>
      </c>
      <c r="LT95" s="238">
        <f>COUNTIFS('MEP | Drawing List'!$H:$H,$B95,INDEX('MEP | Drawing List'!$K:$AU,,MATCH('[13]Design Fee'!LT$8,'MEP | Drawing List'!$K$1:$AU$1,0)),1)</f>
        <v>0</v>
      </c>
      <c r="LU95" s="245"/>
      <c r="LV95" s="238">
        <f>COUNTIFS('MEP | Drawing List'!$H:$H,$B95,INDEX('MEP | Drawing List'!$K:$AU,,MATCH('[13]Design Fee'!LV$8,'MEP | Drawing List'!$K$1:$AU$1,0)),1)</f>
        <v>0</v>
      </c>
      <c r="LW95" s="238">
        <f>COUNTIFS('MEP | Drawing List'!$H:$H,$B95,INDEX('MEP | Drawing List'!$K:$AU,,MATCH('[13]Design Fee'!LW$8,'MEP | Drawing List'!$K$1:$AU$1,0)),1)</f>
        <v>0</v>
      </c>
      <c r="LX95" s="238">
        <f>COUNTIFS('MEP | Drawing List'!$H:$H,$B95,INDEX('MEP | Drawing List'!$K:$AU,,MATCH('[13]Design Fee'!LX$8,'MEP | Drawing List'!$K$1:$AU$1,0)),1)</f>
        <v>0</v>
      </c>
      <c r="LY95" s="238">
        <f>COUNTIFS('MEP | Drawing List'!$H:$H,$B95,INDEX('MEP | Drawing List'!$K:$AU,,MATCH('[13]Design Fee'!LY$8,'MEP | Drawing List'!$K$1:$AU$1,0)),1)</f>
        <v>0</v>
      </c>
      <c r="LZ95" s="238">
        <f>COUNTIFS('MEP | Drawing List'!$H:$H,$B95,INDEX('MEP | Drawing List'!$K:$AU,,MATCH('[13]Design Fee'!LZ$8,'MEP | Drawing List'!$K$1:$AU$1,0)),1)</f>
        <v>0</v>
      </c>
      <c r="MC95" s="328">
        <v>0.25</v>
      </c>
      <c r="MD95" s="269"/>
      <c r="ME95" s="302">
        <f t="shared" si="1816"/>
        <v>4.8699525000000007E-2</v>
      </c>
      <c r="MF95" s="302">
        <f t="shared" si="1740"/>
        <v>0</v>
      </c>
      <c r="MG95" s="303">
        <f>IFERROR(IF(MT95=100%,$ME95,0),0)</f>
        <v>0</v>
      </c>
      <c r="MH95" s="304">
        <f>IFERROR(IF(AND((MT95+MU95)=100%,MT95&lt;1),$ME95,0),0)</f>
        <v>4.8699525000000007E-2</v>
      </c>
      <c r="MI95" s="304">
        <f>IFERROR(IF(AND((MY95+NA95)=MX95,MG95=0),$ME95,0),0)</f>
        <v>0</v>
      </c>
      <c r="MJ95" s="304">
        <f>IFERROR(IF(AND((MY95+NA95+NB95)=MX95,MG95=0,MI95=0),$ME95,0),0)</f>
        <v>0</v>
      </c>
      <c r="MK95" s="304">
        <f>IFERROR(IF(AND((MY95+NA95+NB95+NC95)=MX95,MG95=0,MI95=0,MJ95=0),$ME95,0),0)</f>
        <v>4.8699525000000007E-2</v>
      </c>
      <c r="ML95" s="304">
        <f>IFERROR(IF(AND((MY95+NA95+NB95+NC95+ND95)=MX95,MG95=0,MI95=0,MJ95=0,MK95=0),$ME95,0),0)</f>
        <v>0</v>
      </c>
      <c r="MM95" s="305"/>
      <c r="MN95" s="304">
        <f>IFERROR(IF(AND((MT95+MV95)=100%,MT95&lt;1),$ME95,0),0)</f>
        <v>0</v>
      </c>
      <c r="MO95" s="304">
        <f>IFERROR(IF(AND((MY95+NG95)=MX95,MG95=0),$ME95,0),0)</f>
        <v>0</v>
      </c>
      <c r="MP95" s="304">
        <f>IFERROR(IF(AND((MY95+NG95+NH95)=MX95,MG95=0,MO95=0),ME95,0),0)</f>
        <v>0</v>
      </c>
      <c r="MQ95" s="304">
        <f>IFERROR(IF(AND((MY95+NG95+NH95+NI95)=MX95,MG95=0,MO95=0,MP95=0),$ME95,0),0)</f>
        <v>0</v>
      </c>
      <c r="MR95" s="304">
        <f>IFERROR(IF(AND((MY95+NG95+NJ95+NH95+NI95)=MX95,MG95=0,MO95=0,MP95=0,MQ95=0),$ME95,0),0)</f>
        <v>0</v>
      </c>
      <c r="MS95" s="230"/>
      <c r="MT95" s="367">
        <f>IFERROR(MY95/MX95,0)</f>
        <v>0</v>
      </c>
      <c r="MU95" s="367">
        <f>IFERROR(MZ95/MX95,0)</f>
        <v>1</v>
      </c>
      <c r="MV95" s="367">
        <f t="shared" si="1811"/>
        <v>0</v>
      </c>
      <c r="MX95" s="363">
        <f>COUNTIF('LS | Drawing List'!$H:$H,$B95)</f>
        <v>1</v>
      </c>
      <c r="MY95" s="238">
        <f>COUNTIFS('LS | Drawing List'!$H:$H,$B95,INDEX('LS | Drawing List'!$A:$AT,,MATCH('Design Fee'!MY$8,'LS | Drawing List'!$A$1:$AT$1,0)),1)</f>
        <v>0</v>
      </c>
      <c r="MZ95" s="238">
        <f>COUNTIFS('LS | Drawing List'!$H:$H,$B95,INDEX('LS | Drawing List'!$K:$AT,,MATCH('Design Fee'!MZ$8,'LS | Drawing List'!$K$1:$AT$1,0)),1)</f>
        <v>1</v>
      </c>
      <c r="NA95" s="238">
        <f>COUNTIFS('LS | Drawing List'!$H:$H,$B95,INDEX('LS | Drawing List'!$K:$AT,,MATCH('Design Fee'!NA$8,'LS | Drawing List'!$K$1:$AT$1,0)),1)</f>
        <v>0</v>
      </c>
      <c r="NB95" s="238">
        <f>COUNTIFS('LS | Drawing List'!$H:$H,$B95,INDEX('LS | Drawing List'!$K:$AT,,MATCH('Design Fee'!NB$8,'LS | Drawing List'!$K$1:$AT$1,0)),1)</f>
        <v>0</v>
      </c>
      <c r="NC95" s="238">
        <f>COUNTIFS('LS | Drawing List'!$H:$H,$B95,INDEX('LS | Drawing List'!$K:$AT,,MATCH('Design Fee'!NC$8,'LS | Drawing List'!$K$1:$AT$1,0)),1)</f>
        <v>1</v>
      </c>
      <c r="ND95" s="238">
        <f>COUNTIFS('LS | Drawing List'!$H:$H,$B95,INDEX('LS | Drawing List'!$K:$AT,,MATCH('Design Fee'!ND$8,'LS | Drawing List'!$K$1:$AT$1,0)),1)</f>
        <v>0</v>
      </c>
      <c r="NE95" s="245"/>
      <c r="NF95" s="238">
        <f>COUNTIFS('LS | Drawing List'!$H:$H,$B95,INDEX('LS | Drawing List'!$K:$AT,,MATCH('Design Fee'!NF$8,'LS | Drawing List'!$K$1:$AT$1,0)),1)</f>
        <v>0</v>
      </c>
      <c r="NG95" s="238">
        <f>COUNTIFS('LS | Drawing List'!$H:$H,$B95,INDEX('LS | Drawing List'!$K:$AT,,MATCH('Design Fee'!NG$8,'LS | Drawing List'!$K$1:$AT$1,0)),1)</f>
        <v>0</v>
      </c>
      <c r="NH95" s="238">
        <f>COUNTIFS('LS | Drawing List'!$H:$H,$B95,INDEX('LS | Drawing List'!$K:$AT,,MATCH('Design Fee'!NH$8,'LS | Drawing List'!$K$1:$AT$1,0)),1)</f>
        <v>0</v>
      </c>
      <c r="NI95" s="238">
        <f>COUNTIFS('LS | Drawing List'!$H:$H,$B95,INDEX('LS | Drawing List'!$K:$AT,,MATCH('Design Fee'!NI$8,'LS | Drawing List'!$K$1:$AT$1,0)),1)</f>
        <v>0</v>
      </c>
      <c r="NJ95" s="238">
        <f>COUNTIFS('LS | Drawing List'!$H:$H,$B95,INDEX('LS | Drawing List'!$K:$AT,,MATCH('Design Fee'!NJ$8,'LS | Drawing List'!$K$1:$AT$1,0)),1)</f>
        <v>0</v>
      </c>
      <c r="NK95" s="254"/>
      <c r="NL95" s="303">
        <f>IFERROR(IF(NY95=100%,$ME95,0),0)</f>
        <v>0</v>
      </c>
      <c r="NM95" s="304">
        <f>IFERROR(IF(AND((NY95+NZ95)=100%,NY95&lt;1),$ME95,0),0)</f>
        <v>0</v>
      </c>
      <c r="NN95" s="304">
        <f>IFERROR(IF(AND((OD95+OF95)=OC95,NL95=0),$ME95,0),0)</f>
        <v>0</v>
      </c>
      <c r="NO95" s="304">
        <f>IFERROR(IF(AND((OD95+OF95+OG95)=OC95,NL95=0,NN95=0),$ME95,0),0)</f>
        <v>0</v>
      </c>
      <c r="NP95" s="304">
        <f>IFERROR(IF(AND((OD95+OF95+OG95+OH95)=OC95,NL95=0,NN95=0,NO95=0),$ME95,0),0)</f>
        <v>0</v>
      </c>
      <c r="NQ95" s="304">
        <f>IFERROR(IF(AND((OD95+OF95+OG95+OH95+OI95)=OC95,NL95=0,NN95=0,NO95=0,NP95=0),$ME95,0),0)</f>
        <v>0</v>
      </c>
      <c r="NR95" s="305"/>
      <c r="NS95" s="304">
        <f>IFERROR(IF(AND((NY95+OA95)=100%,NY95&lt;1),$ME95,0),0)</f>
        <v>0</v>
      </c>
      <c r="NT95" s="304">
        <f>IFERROR(IF(AND((OD95+OL95)=OC95,NL95=0),$ME95,0),0)</f>
        <v>0</v>
      </c>
      <c r="NU95" s="304">
        <f t="shared" si="1812"/>
        <v>0</v>
      </c>
      <c r="NV95" s="304">
        <f>IFERROR(IF(AND((OD95+OL95+OM95+ON95)=OC95,NL95=0,NT95=0,NU95=0),$ME95,0),0)</f>
        <v>0</v>
      </c>
      <c r="NW95" s="304">
        <f>IFERROR(IF(AND((OD95+OL95+OO95+OM95+ON95)=OC95,NL95=0,NT95=0,NU95=0,NV95=0),$ME95,0),0)</f>
        <v>0</v>
      </c>
      <c r="NX95" s="230"/>
      <c r="NY95" s="367">
        <f>IFERROR(OD95/OC95,0)</f>
        <v>0</v>
      </c>
      <c r="NZ95" s="367">
        <f>IFERROR(OE95/OC95,0)</f>
        <v>0</v>
      </c>
      <c r="OA95" s="367">
        <f>IFERROR(#REF!/OC95,0)</f>
        <v>0</v>
      </c>
      <c r="OC95" s="363">
        <f>COUNTIF('LS | Drawing List'!$H:$H,$B95)</f>
        <v>1</v>
      </c>
      <c r="OD95" s="238">
        <f>COUNTIFS('LS | Drawing List'!$H:$H,$B95,INDEX('LS | Drawing List'!$A:$AT,,MATCH('Design Fee'!OD$8,'LS | Drawing List'!$A$1:$AT$1,0)),1)</f>
        <v>0</v>
      </c>
      <c r="OE95" s="238">
        <f>COUNTIFS('LS | Drawing List'!$H:$H,$B95,INDEX('LS | Drawing List'!$K:$AT,,MATCH('Design Fee'!OE$8,'LS | Drawing List'!$K$1:$AT$1,0)),1)</f>
        <v>0</v>
      </c>
      <c r="OF95" s="238">
        <f>COUNTIFS('LS | Drawing List'!$H:$H,$B95,INDEX('LS | Drawing List'!$K:$AT,,MATCH('Design Fee'!OF$8,'LS | Drawing List'!$K$1:$AT$1,0)),1)</f>
        <v>0</v>
      </c>
      <c r="OG95" s="238">
        <f>COUNTIFS('LS | Drawing List'!$H:$H,$B95,INDEX('LS | Drawing List'!$K:$AT,,MATCH('Design Fee'!OG$8,'LS | Drawing List'!$K$1:$AT$1,0)),1)</f>
        <v>0</v>
      </c>
      <c r="OH95" s="238">
        <f>COUNTIFS('LS | Drawing List'!$H:$H,$B95,INDEX('LS | Drawing List'!$K:$AT,,MATCH('Design Fee'!OH$8,'LS | Drawing List'!$K$1:$AT$1,0)),1)</f>
        <v>0</v>
      </c>
      <c r="OI95" s="238">
        <f>COUNTIFS('LS | Drawing List'!$H:$H,$B95,INDEX('LS | Drawing List'!$K:$AT,,MATCH('Design Fee'!OI$8,'LS | Drawing List'!$K$1:$AT$1,0)),1)</f>
        <v>0</v>
      </c>
      <c r="OJ95" s="245"/>
      <c r="OK95" s="238">
        <f>COUNTIFS('LS | Drawing List'!$H:$H,$B95,INDEX('LS | Drawing List'!$K:$AT,,MATCH('Design Fee'!OK$8,'LS | Drawing List'!$K$1:$AT$1,0)),1)</f>
        <v>0</v>
      </c>
      <c r="OL95" s="238">
        <f>COUNTIFS('LS | Drawing List'!$H:$H,$B95,INDEX('LS | Drawing List'!$K:$AT,,MATCH('Design Fee'!OL$8,'LS | Drawing List'!$K$1:$AT$1,0)),1)</f>
        <v>0</v>
      </c>
      <c r="OM95" s="238">
        <f>COUNTIFS('LS | Drawing List'!$H:$H,$B95,INDEX('LS | Drawing List'!$K:$AT,,MATCH('Design Fee'!OM$8,'LS | Drawing List'!$K$1:$AT$1,0)),1)</f>
        <v>0</v>
      </c>
      <c r="ON95" s="238">
        <f>COUNTIFS('LS | Drawing List'!$H:$H,$B95,INDEX('LS | Drawing List'!$K:$AT,,MATCH('Design Fee'!ON$8,'LS | Drawing List'!$K$1:$AT$1,0)),1)</f>
        <v>0</v>
      </c>
      <c r="OO95" s="238">
        <f>COUNTIFS('LS | Drawing List'!$H:$H,$B95,INDEX('LS | Drawing List'!$K:$AT,,MATCH('Design Fee'!OO$8,'LS | Drawing List'!$K$1:$AT$1,0)),1)</f>
        <v>0</v>
      </c>
      <c r="OQ95" s="303">
        <f>IFERROR(IF(PD95=100%,$ME95,0),0)</f>
        <v>0</v>
      </c>
      <c r="OR95" s="304">
        <f>IFERROR(IF(AND((PD95+PE95)=100%,PD95&lt;1),$ME95,0),0)</f>
        <v>0</v>
      </c>
      <c r="OS95" s="304">
        <f>IFERROR(IF(AND((PI95+PK95)=PH95,OQ95=0),$ME95,0),0)</f>
        <v>0</v>
      </c>
      <c r="OT95" s="304">
        <f>IFERROR(IF(AND((PI95+PK95+PL95)=PH95,OQ95=0,OS95=0),$ME95,0),0)</f>
        <v>0</v>
      </c>
      <c r="OU95" s="304">
        <f>IFERROR(IF(AND((PI95+PK95+PL95+PM95)=PH95,OQ95=0,OS95=0,OT95=0),$ME95,0),0)</f>
        <v>0</v>
      </c>
      <c r="OV95" s="304">
        <f>IFERROR(IF(AND((PI95+PK95+PL95+PM95+PN95)=PH95,OQ95=0,OS95=0,OT95=0,OU95=0),$ME95,0),0)</f>
        <v>0</v>
      </c>
      <c r="OW95" s="305"/>
      <c r="OX95" s="304">
        <f>IFERROR(IF(AND((PD95+PF95)=100%,PD95&lt;1),$ME95,0),0)</f>
        <v>0</v>
      </c>
      <c r="OY95" s="304">
        <f>IFERROR(IF(AND((PI95+PQ95)=PH95,OQ95=0),$ME95,0),0)</f>
        <v>0</v>
      </c>
      <c r="OZ95" s="304">
        <f t="shared" si="1813"/>
        <v>0</v>
      </c>
      <c r="PA95" s="304">
        <f>IFERROR(IF(AND((PI95+PQ95+PR95+PS95)=PH95,OQ95=0,OY95=0,OZ95=0),$ME95,0),0)</f>
        <v>0</v>
      </c>
      <c r="PB95" s="304">
        <f>IFERROR(IF(AND((PI95+PQ95+PT95+PR95+PS95)=PH95,OQ95=0,OY95=0,OZ95=0,PA95=0),$ME95,0),0)</f>
        <v>0</v>
      </c>
      <c r="PC95" s="230"/>
      <c r="PD95" s="367">
        <f>IFERROR(PI95/PH95,0)</f>
        <v>0</v>
      </c>
      <c r="PE95" s="367">
        <f>IFERROR(PJ95/PH95,0)</f>
        <v>0</v>
      </c>
      <c r="PF95" s="367">
        <f>IFERROR(#REF!/PH95,0)</f>
        <v>0</v>
      </c>
      <c r="PH95" s="363">
        <f>COUNTIF('LS | Drawing List'!$H:$H,$B95)</f>
        <v>1</v>
      </c>
      <c r="PI95" s="238">
        <f>COUNTIFS('LS | Drawing List'!$H:$H,$B95,INDEX('LS | Drawing List'!$A:$AT,,MATCH('Design Fee'!PI$8,'LS | Drawing List'!$A$1:$AT$1,0)),1)</f>
        <v>0</v>
      </c>
      <c r="PJ95" s="238">
        <f>COUNTIFS('LS | Drawing List'!$H:$H,$B95,INDEX('LS | Drawing List'!$K:$AT,,MATCH('Design Fee'!PJ$8,'LS | Drawing List'!$K$1:$AT$1,0)),1)</f>
        <v>0</v>
      </c>
      <c r="PK95" s="238">
        <f>COUNTIFS('LS | Drawing List'!$H:$H,$B95,INDEX('LS | Drawing List'!$K:$AT,,MATCH('Design Fee'!PK$8,'LS | Drawing List'!$K$1:$AT$1,0)),1)</f>
        <v>0</v>
      </c>
      <c r="PL95" s="238">
        <f>COUNTIFS('LS | Drawing List'!$H:$H,$B95,INDEX('LS | Drawing List'!$K:$AT,,MATCH('Design Fee'!PL$8,'LS | Drawing List'!$K$1:$AT$1,0)),1)</f>
        <v>0</v>
      </c>
      <c r="PM95" s="238">
        <f>COUNTIFS('LS | Drawing List'!$H:$H,$B95,INDEX('LS | Drawing List'!$K:$AT,,MATCH('Design Fee'!PM$8,'LS | Drawing List'!$K$1:$AT$1,0)),1)</f>
        <v>0</v>
      </c>
      <c r="PN95" s="238">
        <f>COUNTIFS('LS | Drawing List'!$H:$H,$B95,INDEX('LS | Drawing List'!$K:$AT,,MATCH('Design Fee'!PN$8,'LS | Drawing List'!$K$1:$AT$1,0)),1)</f>
        <v>0</v>
      </c>
      <c r="PO95" s="245"/>
      <c r="PP95" s="238">
        <f>COUNTIFS('LS | Drawing List'!$H:$H,$B95,INDEX('LS | Drawing List'!$K:$AT,,MATCH('Design Fee'!PP$8,'LS | Drawing List'!$K$1:$AT$1,0)),1)</f>
        <v>0</v>
      </c>
      <c r="PQ95" s="238">
        <f>COUNTIFS('LS | Drawing List'!$H:$H,$B95,INDEX('LS | Drawing List'!$K:$AT,,MATCH('Design Fee'!PQ$8,'LS | Drawing List'!$K$1:$AT$1,0)),1)</f>
        <v>0</v>
      </c>
      <c r="PR95" s="238">
        <f>COUNTIFS('LS | Drawing List'!$H:$H,$B95,INDEX('LS | Drawing List'!$K:$AT,,MATCH('Design Fee'!PR$8,'LS | Drawing List'!$K$1:$AT$1,0)),1)</f>
        <v>0</v>
      </c>
      <c r="PS95" s="238">
        <f>COUNTIFS('LS | Drawing List'!$H:$H,$B95,INDEX('LS | Drawing List'!$K:$AT,,MATCH('Design Fee'!PS$8,'LS | Drawing List'!$K$1:$AT$1,0)),1)</f>
        <v>0</v>
      </c>
      <c r="PT95" s="238">
        <f>COUNTIFS('LS | Drawing List'!$H:$H,$B95,INDEX('LS | Drawing List'!$K:$AT,,MATCH('Design Fee'!PT$8,'LS | Drawing List'!$K$1:$AT$1,0)),1)</f>
        <v>0</v>
      </c>
      <c r="PV95" s="328"/>
    </row>
    <row r="96" spans="2:438" ht="11.85" customHeight="1" outlineLevel="2">
      <c r="B96" s="579" t="s">
        <v>206</v>
      </c>
      <c r="C96" s="332" t="s">
        <v>122</v>
      </c>
      <c r="E96" s="302">
        <f t="shared" si="1680"/>
        <v>1.1189000000000003E-2</v>
      </c>
      <c r="F96" s="302">
        <f t="shared" si="1680"/>
        <v>0</v>
      </c>
      <c r="G96" s="303">
        <f t="shared" si="1750"/>
        <v>1.1189000000000003E-2</v>
      </c>
      <c r="H96" s="302">
        <f t="shared" si="1751"/>
        <v>0</v>
      </c>
      <c r="I96" s="302">
        <f t="shared" si="1752"/>
        <v>1.1189000000000003E-2</v>
      </c>
      <c r="J96" s="303">
        <f t="shared" si="1753"/>
        <v>0</v>
      </c>
      <c r="K96" s="303">
        <f t="shared" si="1754"/>
        <v>0</v>
      </c>
      <c r="L96" s="303">
        <f t="shared" si="1755"/>
        <v>1.0800000000000002E-2</v>
      </c>
      <c r="M96" s="302">
        <f t="shared" si="1756"/>
        <v>3.8900000000000002E-4</v>
      </c>
      <c r="N96" s="305"/>
      <c r="O96" s="302">
        <f t="shared" si="1757"/>
        <v>0</v>
      </c>
      <c r="P96" s="302">
        <f t="shared" si="1758"/>
        <v>0</v>
      </c>
      <c r="Q96" s="302">
        <f t="shared" si="1759"/>
        <v>0</v>
      </c>
      <c r="R96" s="302">
        <f t="shared" si="1760"/>
        <v>0</v>
      </c>
      <c r="S96" s="302">
        <f t="shared" si="1761"/>
        <v>0</v>
      </c>
      <c r="T96" s="216"/>
      <c r="U96" s="365">
        <f t="shared" si="1762"/>
        <v>0</v>
      </c>
      <c r="V96" s="365">
        <f t="shared" si="1763"/>
        <v>0</v>
      </c>
      <c r="W96" s="365">
        <f t="shared" si="1764"/>
        <v>0</v>
      </c>
      <c r="X96" s="365">
        <f t="shared" si="1765"/>
        <v>0</v>
      </c>
      <c r="Y96" s="365">
        <f t="shared" si="1766"/>
        <v>0</v>
      </c>
      <c r="Z96" s="365">
        <f t="shared" si="1767"/>
        <v>0</v>
      </c>
      <c r="AA96" s="291"/>
      <c r="AB96" s="365">
        <f t="shared" si="1768"/>
        <v>0</v>
      </c>
      <c r="AC96" s="365">
        <f t="shared" si="1769"/>
        <v>0</v>
      </c>
      <c r="AD96" s="365">
        <f t="shared" si="1770"/>
        <v>0</v>
      </c>
      <c r="AE96" s="365">
        <f t="shared" si="1771"/>
        <v>0</v>
      </c>
      <c r="AF96" s="365">
        <f t="shared" si="1772"/>
        <v>0</v>
      </c>
      <c r="AH96" s="365">
        <f t="shared" si="1773"/>
        <v>0</v>
      </c>
      <c r="AI96" s="365">
        <f t="shared" si="1774"/>
        <v>0</v>
      </c>
      <c r="AJ96" s="365">
        <f t="shared" si="1775"/>
        <v>0</v>
      </c>
      <c r="AK96" s="365">
        <f t="shared" si="1776"/>
        <v>0</v>
      </c>
      <c r="AL96" s="365">
        <f t="shared" si="1777"/>
        <v>0</v>
      </c>
      <c r="AM96" s="365">
        <f t="shared" si="1778"/>
        <v>0</v>
      </c>
      <c r="AN96" s="291"/>
      <c r="AO96" s="365">
        <f t="shared" si="1779"/>
        <v>0</v>
      </c>
      <c r="AP96" s="365">
        <f t="shared" si="1780"/>
        <v>0</v>
      </c>
      <c r="AQ96" s="365">
        <f t="shared" si="1781"/>
        <v>0</v>
      </c>
      <c r="AR96" s="365">
        <f t="shared" si="1782"/>
        <v>0</v>
      </c>
      <c r="AS96" s="365">
        <f t="shared" si="1783"/>
        <v>0</v>
      </c>
      <c r="AT96" s="230"/>
      <c r="AU96" s="279">
        <v>0.1</v>
      </c>
      <c r="AV96" s="269"/>
      <c r="AW96" s="302">
        <f t="shared" si="1814"/>
        <v>1.0800000000000002E-2</v>
      </c>
      <c r="AX96" s="302">
        <f t="shared" si="1711"/>
        <v>0</v>
      </c>
      <c r="AY96" s="303">
        <f t="shared" si="1784"/>
        <v>0</v>
      </c>
      <c r="AZ96" s="304">
        <f t="shared" si="1785"/>
        <v>1.0800000000000002E-2</v>
      </c>
      <c r="BA96" s="304">
        <f t="shared" si="1786"/>
        <v>0</v>
      </c>
      <c r="BB96" s="304">
        <f t="shared" si="1787"/>
        <v>0</v>
      </c>
      <c r="BC96" s="304">
        <f>IFERROR(IF(AND((BQ96+BS96+BT96+BU96)=BP96,AY96=0,BA96=0,BB96=0),$AW96,0),0)</f>
        <v>1.0800000000000002E-2</v>
      </c>
      <c r="BD96" s="304">
        <f>IFERROR(IF(AND((BQ96+BS96+BT96+BU96+BV96)=BP96,AY96=0,BA96=0,BB96=0,BC96=0),$AW96,0),0)</f>
        <v>0</v>
      </c>
      <c r="BE96" s="305"/>
      <c r="BF96" s="304">
        <f>IFERROR(IF(AND((BL96+BN96)=100%,BL96&lt;1),$AW96,0),0)</f>
        <v>0</v>
      </c>
      <c r="BG96" s="304">
        <f>IFERROR(IF(AND((BQ96+BY96)=BP96,AY96=0),$AW96,0),0)</f>
        <v>0</v>
      </c>
      <c r="BH96" s="304">
        <f t="shared" si="1788"/>
        <v>0</v>
      </c>
      <c r="BI96" s="304">
        <f t="shared" si="1789"/>
        <v>0</v>
      </c>
      <c r="BJ96" s="304">
        <f>IFERROR(IF(AND((BQ96+BY96+CB96+BZ96+CA96)=BP96,AY96=0,BG96=0,BH96=0,BI96=0),$AW96,0),0)</f>
        <v>0</v>
      </c>
      <c r="BK96" s="216"/>
      <c r="BL96" s="331">
        <f>IFERROR(BQ96/BP96,0)</f>
        <v>0</v>
      </c>
      <c r="BM96" s="331">
        <f>IFERROR(BR96/BP96,0)</f>
        <v>1</v>
      </c>
      <c r="BN96" s="331">
        <f t="shared" si="1790"/>
        <v>0</v>
      </c>
      <c r="BP96" s="436">
        <f>COUNTIF('AR | Drawing List'!$H:$H,$B96)</f>
        <v>37</v>
      </c>
      <c r="BQ96" s="437">
        <f>COUNTIFS('AR | Drawing List'!$H:$H,$B96,INDEX('AR | Drawing List'!$A:$AT,,MATCH('Design Fee'!BQ$8,'AR | Drawing List'!$A$1:$AT$1,0)),1)</f>
        <v>0</v>
      </c>
      <c r="BR96" s="437">
        <f>COUNTIFS('AR | Drawing List'!$H:$H,$B96,INDEX('AR | Drawing List'!$K:$AT,,MATCH('Design Fee'!BR$8,'AR | Drawing List'!$K$1:$AT$1,0)),1)</f>
        <v>37</v>
      </c>
      <c r="BS96" s="437">
        <f>COUNTIFS('AR | Drawing List'!$H:$H,$B96,INDEX('AR | Drawing List'!$K:$AT,,MATCH('Design Fee'!BS$8,'AR | Drawing List'!$K$1:$AT$1,0)),1)</f>
        <v>0</v>
      </c>
      <c r="BT96" s="437">
        <f>COUNTIFS('AR | Drawing List'!$H:$H,$B96,INDEX('AR | Drawing List'!$K:$AT,,MATCH('Design Fee'!BT$8,'AR | Drawing List'!$K$1:$AT$1,0)),1)</f>
        <v>0</v>
      </c>
      <c r="BU96" s="437">
        <f>COUNTIFS('AR | Drawing List'!$H:$H,$B96,INDEX('AR | Drawing List'!$K:$AT,,MATCH('Design Fee'!BU$8,'AR | Drawing List'!$K$1:$AT$1,0)),1)</f>
        <v>37</v>
      </c>
      <c r="BV96" s="437">
        <f>COUNTIFS('AR | Drawing List'!$H:$H,$B96,INDEX('AR | Drawing List'!$K:$AT,,MATCH('Design Fee'!BV$8,'AR | Drawing List'!$K$1:$AT$1,0)),1)</f>
        <v>0</v>
      </c>
      <c r="BW96" s="245"/>
      <c r="BX96" s="437">
        <f>COUNTIFS('AR | Drawing List'!$H:$H,$B96,INDEX('AR | Drawing List'!$K:$AT,,MATCH('Design Fee'!BX$8,'AR | Drawing List'!$K$1:$AT$1,0)),1)</f>
        <v>0</v>
      </c>
      <c r="BY96" s="437">
        <f>COUNTIFS('AR | Drawing List'!$H:$H,$B96,INDEX('AR | Drawing List'!$K:$AT,,MATCH('Design Fee'!BY$8,'AR | Drawing List'!$K$1:$AT$1,0)),1)</f>
        <v>0</v>
      </c>
      <c r="BZ96" s="437">
        <f>COUNTIFS('AR | Drawing List'!$H:$H,$B96,INDEX('AR | Drawing List'!$K:$AT,,MATCH('Design Fee'!BZ$8,'AR | Drawing List'!$K$1:$AT$1,0)),1)</f>
        <v>0</v>
      </c>
      <c r="CA96" s="437">
        <f>COUNTIFS('AR | Drawing List'!$H:$H,$B96,INDEX('AR | Drawing List'!$K:$AT,,MATCH('Design Fee'!CA$8,'AR | Drawing List'!$K$1:$AT$1,0)),1)</f>
        <v>0</v>
      </c>
      <c r="CB96" s="437">
        <f>COUNTIFS('AR | Drawing List'!$H:$H,$B96,INDEX('AR | Drawing List'!$K:$AT,,MATCH('Design Fee'!CB$8,'AR | Drawing List'!$K$1:$AT$1,0)),1)</f>
        <v>0</v>
      </c>
      <c r="CC96" s="307"/>
      <c r="CD96" s="365"/>
      <c r="CE96" s="366">
        <f t="shared" si="1791"/>
        <v>0</v>
      </c>
      <c r="CF96" s="366">
        <f t="shared" si="1792"/>
        <v>0</v>
      </c>
      <c r="CG96" s="366">
        <f t="shared" si="1793"/>
        <v>0</v>
      </c>
      <c r="CH96" s="366">
        <f>IFERROR(IF(AND((CV96+CX96+CY96+CZ96)=CU96,CD96=0,CF96=0,CG96=0),$AW96,0),0)</f>
        <v>0</v>
      </c>
      <c r="CI96" s="366">
        <f>IFERROR(IF(AND((CV96+CX96+CY96+CZ96+DA96)=CU96,CD96=0,CF96=0,CG96=0,CH96=0),$AW96,0),0)</f>
        <v>0</v>
      </c>
      <c r="CJ96" s="291"/>
      <c r="CK96" s="366">
        <f>IFERROR(IF(AND((CQ96+CS96)=100%,CQ96&lt;1),$AW96,0),0)</f>
        <v>0</v>
      </c>
      <c r="CL96" s="366">
        <f>IFERROR(IF(AND((CV96+DD96)=CU96,CD96=0),$AW96,0),0)</f>
        <v>0</v>
      </c>
      <c r="CM96" s="366">
        <f t="shared" si="1794"/>
        <v>0</v>
      </c>
      <c r="CN96" s="366">
        <f t="shared" si="1795"/>
        <v>0</v>
      </c>
      <c r="CO96" s="366">
        <f>IFERROR(IF(AND((CV96+DD96+DG96+DE96+DF96)=CU96,CD96=0,CL96=0,CM96=0,CN96=0),$AW96,0),0)</f>
        <v>0</v>
      </c>
      <c r="CP96" s="230"/>
      <c r="CQ96" s="331">
        <f>IFERROR(CV96/CU96,0)</f>
        <v>0</v>
      </c>
      <c r="CR96" s="331">
        <f>IFERROR(CW96/CU96,0)</f>
        <v>0</v>
      </c>
      <c r="CS96" s="331">
        <f>IFERROR(#REF!/CU96,0)</f>
        <v>0</v>
      </c>
      <c r="CU96" s="436">
        <f>COUNTIF('AR | Drawing List'!$H:$H,$B96)</f>
        <v>37</v>
      </c>
      <c r="CV96" s="437">
        <f>COUNTIFS('AR | Drawing List'!$H:$H,$B96,INDEX('AR | Drawing List'!$A:$AT,,MATCH('Design Fee'!CV$8,'AR | Drawing List'!$A$1:$AT$1,0)),"&gt;="&amp;"1")</f>
        <v>0</v>
      </c>
      <c r="CW96" s="437">
        <f>COUNTIFS('AR | Drawing List'!$H:$H,$B96,INDEX('AR | Drawing List'!$K:$AT,,MATCH('Design Fee'!CW$8,'AR | Drawing List'!$K$1:$AT$1,0)),1)</f>
        <v>0</v>
      </c>
      <c r="CX96" s="437">
        <f>COUNTIFS('AR | Drawing List'!$H:$H,$B96,INDEX('AR | Drawing List'!$K:$AT,,MATCH('Design Fee'!CX$8,'AR | Drawing List'!$K$1:$AT$1,0)),1)</f>
        <v>0</v>
      </c>
      <c r="CY96" s="437">
        <f>COUNTIFS('AR | Drawing List'!$H:$H,$B96,INDEX('AR | Drawing List'!$K:$AT,,MATCH('Design Fee'!CY$8,'AR | Drawing List'!$K$1:$AT$1,0)),1)</f>
        <v>0</v>
      </c>
      <c r="CZ96" s="437">
        <f>COUNTIFS('AR | Drawing List'!$H:$H,$B96,INDEX('AR | Drawing List'!$K:$AT,,MATCH('Design Fee'!CZ$8,'AR | Drawing List'!$K$1:$AT$1,0)),1)</f>
        <v>0</v>
      </c>
      <c r="DA96" s="437">
        <f>COUNTIFS('AR | Drawing List'!$H:$H,$B96,INDEX('AR | Drawing List'!$K:$AT,,MATCH('Design Fee'!DA$8,'AR | Drawing List'!$K$1:$AT$1,0)),1)</f>
        <v>0</v>
      </c>
      <c r="DB96" s="245"/>
      <c r="DC96" s="437">
        <f>COUNTIFS('AR | Drawing List'!$H:$H,$B96,INDEX('AR | Drawing List'!$K:$AT,,MATCH('Design Fee'!DC$8,'AR | Drawing List'!$K$1:$AT$1,0)),1)</f>
        <v>0</v>
      </c>
      <c r="DD96" s="437">
        <f>COUNTIFS('AR | Drawing List'!$H:$H,$B96,INDEX('AR | Drawing List'!$K:$AT,,MATCH('Design Fee'!DD$8,'AR | Drawing List'!$K$1:$AT$1,0)),1)</f>
        <v>0</v>
      </c>
      <c r="DE96" s="437">
        <f>COUNTIFS('AR | Drawing List'!$H:$H,$B96,INDEX('AR | Drawing List'!$K:$AT,,MATCH('Design Fee'!DE$8,'AR | Drawing List'!$K$1:$AT$1,0)),1)</f>
        <v>0</v>
      </c>
      <c r="DF96" s="437">
        <f>COUNTIFS('AR | Drawing List'!$H:$H,$B96,INDEX('AR | Drawing List'!$K:$AT,,MATCH('Design Fee'!DF$8,'AR | Drawing List'!$K$1:$AT$1,0)),1)</f>
        <v>0</v>
      </c>
      <c r="DG96" s="437">
        <f>COUNTIFS('AR | Drawing List'!$H:$H,$B96,INDEX('AR | Drawing List'!$K:$AT,,MATCH('Design Fee'!DG$8,'AR | Drawing List'!$K$1:$AT$1,0)),1)</f>
        <v>0</v>
      </c>
      <c r="DI96" s="365"/>
      <c r="DJ96" s="366">
        <f t="shared" si="1796"/>
        <v>0</v>
      </c>
      <c r="DK96" s="366">
        <f t="shared" si="1797"/>
        <v>0</v>
      </c>
      <c r="DL96" s="366">
        <f t="shared" si="1798"/>
        <v>0</v>
      </c>
      <c r="DM96" s="366">
        <f>IFERROR(IF(AND((EA96+EC96+ED96+EE96)=DZ96,DI96=0,DK96=0,DL96=0),$AW96,0),0)</f>
        <v>0</v>
      </c>
      <c r="DN96" s="366">
        <f>IFERROR(IF(AND((EA96+EC96+ED96+EE96+EF96)=DZ96,DI96=0,DK96=0,DL96=0,DM96=0),$AW96,0),0)</f>
        <v>0</v>
      </c>
      <c r="DO96" s="291"/>
      <c r="DP96" s="366">
        <f>IFERROR(IF(AND((DV96+DX96)=100%,DV96&lt;1),$AW96,0),0)</f>
        <v>0</v>
      </c>
      <c r="DQ96" s="366">
        <f>IFERROR(IF(AND((EA96+EI96)=DZ96,DI96=0),$AW96,0),0)</f>
        <v>0</v>
      </c>
      <c r="DR96" s="366">
        <f t="shared" si="1799"/>
        <v>0</v>
      </c>
      <c r="DS96" s="366">
        <f t="shared" si="1800"/>
        <v>0</v>
      </c>
      <c r="DT96" s="366">
        <f>IFERROR(IF(AND((EA96+EI96+EL96+EJ96+EK96)=DZ96,DI96=0,DQ96=0,DR96=0,DS96=0),$AW96,0),0)</f>
        <v>0</v>
      </c>
      <c r="DU96" s="230"/>
      <c r="DV96" s="331">
        <f>IFERROR(EA96/DZ96,0)</f>
        <v>0</v>
      </c>
      <c r="DW96" s="331">
        <f>IFERROR(EB96/DZ96,0)</f>
        <v>0</v>
      </c>
      <c r="DX96" s="331">
        <f>IFERROR(#REF!/DZ96,0)</f>
        <v>0</v>
      </c>
      <c r="DZ96" s="436">
        <f>COUNTIF('AR | Drawing List'!$H:$H,$B96)</f>
        <v>37</v>
      </c>
      <c r="EA96" s="437">
        <f>COUNTIFS('AR | Drawing List'!$H:$H,$B96,INDEX('AR | Drawing List'!$A:$AT,,MATCH('Design Fee'!EA$8,'AR | Drawing List'!$A$1:$AT$1,0)),"&gt;="&amp;"1")</f>
        <v>0</v>
      </c>
      <c r="EB96" s="437">
        <f>COUNTIFS('AR | Drawing List'!$H:$H,$B96,INDEX('AR | Drawing List'!$K:$AT,,MATCH('Design Fee'!EB$8,'AR | Drawing List'!$K$1:$AT$1,0)),1)</f>
        <v>0</v>
      </c>
      <c r="EC96" s="437">
        <f>COUNTIFS('AR | Drawing List'!$H:$H,$B96,INDEX('AR | Drawing List'!$K:$AT,,MATCH('Design Fee'!EC$8,'AR | Drawing List'!$K$1:$AT$1,0)),1)</f>
        <v>0</v>
      </c>
      <c r="ED96" s="437">
        <f>COUNTIFS('AR | Drawing List'!$H:$H,$B96,INDEX('AR | Drawing List'!$K:$AT,,MATCH('Design Fee'!ED$8,'AR | Drawing List'!$K$1:$AT$1,0)),1)</f>
        <v>0</v>
      </c>
      <c r="EE96" s="437">
        <f>COUNTIFS('AR | Drawing List'!$H:$H,$B96,INDEX('AR | Drawing List'!$K:$AT,,MATCH('Design Fee'!EE$8,'AR | Drawing List'!$K$1:$AT$1,0)),1)</f>
        <v>0</v>
      </c>
      <c r="EF96" s="437">
        <f>COUNTIFS('AR | Drawing List'!$H:$H,$B96,INDEX('AR | Drawing List'!$K:$AT,,MATCH('Design Fee'!EF$8,'AR | Drawing List'!$K$1:$AT$1,0)),1)</f>
        <v>0</v>
      </c>
      <c r="EG96" s="245"/>
      <c r="EH96" s="437">
        <f>COUNTIFS('AR | Drawing List'!$H:$H,$B96,INDEX('AR | Drawing List'!$K:$AT,,MATCH('Design Fee'!EH$8,'AR | Drawing List'!$K$1:$AT$1,0)),1)</f>
        <v>0</v>
      </c>
      <c r="EI96" s="437">
        <f>COUNTIFS('AR | Drawing List'!$H:$H,$B96,INDEX('AR | Drawing List'!$K:$AT,,MATCH('Design Fee'!EI$8,'AR | Drawing List'!$K$1:$AT$1,0)),1)</f>
        <v>0</v>
      </c>
      <c r="EJ96" s="437">
        <f>COUNTIFS('AR | Drawing List'!$H:$H,$B96,INDEX('AR | Drawing List'!$K:$AT,,MATCH('Design Fee'!EJ$8,'AR | Drawing List'!$K$1:$AT$1,0)),1)</f>
        <v>0</v>
      </c>
      <c r="EK96" s="437">
        <f>COUNTIFS('AR | Drawing List'!$H:$H,$B96,INDEX('AR | Drawing List'!$K:$AT,,MATCH('Design Fee'!EK$8,'AR | Drawing List'!$K$1:$AT$1,0)),1)</f>
        <v>0</v>
      </c>
      <c r="EL96" s="437">
        <f>COUNTIFS('AR | Drawing List'!$H:$H,$B96,INDEX('AR | Drawing List'!$K:$AT,,MATCH('Design Fee'!EL$8,'AR | Drawing List'!$K$1:$AT$1,0)),1)</f>
        <v>0</v>
      </c>
      <c r="EO96" s="279"/>
      <c r="EP96" s="269"/>
      <c r="EQ96" s="302"/>
      <c r="ER96" s="302">
        <f t="shared" si="1720"/>
        <v>0</v>
      </c>
      <c r="ES96" s="303">
        <f>IFERROR(IF(FF96=100%,$EQ96,0),0)</f>
        <v>0</v>
      </c>
      <c r="ET96" s="304">
        <f>IFERROR(IF(AND((FF96+FG96)=100%,FF96&lt;1),$EQ96,0),0)</f>
        <v>0</v>
      </c>
      <c r="EU96" s="304">
        <f>IFERROR(IF(AND((FK96+FM96)=FJ96,ES96=0),$EQ96,0),0)</f>
        <v>0</v>
      </c>
      <c r="EV96" s="304">
        <f t="shared" si="1801"/>
        <v>0</v>
      </c>
      <c r="EW96" s="304">
        <f>IFERROR(IF(AND((FK96+FM96+FN96+FO96)=FJ96,ES96=0,EU96=0,EV96=0),$EQ96,0),0)</f>
        <v>0</v>
      </c>
      <c r="EX96" s="304">
        <f>IFERROR(IF(AND((FK96+FM96+FN96+FO96+FP96)=FJ96,ES96=0,EU96=0,EV96=0,EW96=0),$EQ96,0),0)</f>
        <v>0</v>
      </c>
      <c r="EY96" s="305"/>
      <c r="EZ96" s="304">
        <f>IFERROR(IF(AND((FF96+FH96)=100%,FF96&lt;1),$EQ96,0),0)</f>
        <v>0</v>
      </c>
      <c r="FA96" s="304">
        <f>IFERROR(IF(AND((FK96+FS96)=FJ96,ES96=0),$EQ96,0),0)</f>
        <v>0</v>
      </c>
      <c r="FB96" s="304">
        <f t="shared" si="1802"/>
        <v>0</v>
      </c>
      <c r="FC96" s="304">
        <f>IFERROR(IF(AND((FK96+FS96+FT96+FU96)=FJ96,ES96=0,FA96=0,FB96=0),$EQ96,0),0)</f>
        <v>0</v>
      </c>
      <c r="FD96" s="304">
        <f>IFERROR(IF(AND((FK96+FS96+FV96+FT96+FU96)=FJ96,ES96=0,FA96=0,FB96=0,FC96=0),$EQ96,0),0)</f>
        <v>0</v>
      </c>
      <c r="FE96" s="216"/>
      <c r="FF96" s="331">
        <f>IFERROR(FK96/FJ96,0)</f>
        <v>0</v>
      </c>
      <c r="FG96" s="331">
        <f>IFERROR(FL96/FJ96,0)</f>
        <v>0</v>
      </c>
      <c r="FH96" s="331">
        <f>IFERROR(#REF!/FJ96,0)</f>
        <v>0</v>
      </c>
      <c r="FJ96" s="363">
        <f>COUNTIF('ST | Drawing List'!$H:$H,$B96)</f>
        <v>0</v>
      </c>
      <c r="FK96" s="238">
        <f>COUNTIFS('ST | Drawing List'!$H:$H,$B96,INDEX('ST | Drawing List'!$A:$AT,,MATCH('[13]Design Fee'!FK$8,'ST | Drawing List'!$A$1:$AT$1,0)),1)</f>
        <v>0</v>
      </c>
      <c r="FL96" s="238">
        <f>COUNTIFS('ST | Drawing List'!$H:$H,$B96,INDEX('ST | Drawing List'!$K:$AT,,MATCH('[13]Design Fee'!FL$8,'ST | Drawing List'!$K$1:$AT$1,0)),1)</f>
        <v>0</v>
      </c>
      <c r="FM96" s="238">
        <f>COUNTIFS('ST | Drawing List'!$H:$H,$B96,INDEX('ST | Drawing List'!$K:$AT,,MATCH('[13]Design Fee'!FM$8,'ST | Drawing List'!$K$1:$AT$1,0)),1)</f>
        <v>0</v>
      </c>
      <c r="FN96" s="238">
        <f>COUNTIFS('ST | Drawing List'!$H:$H,$B96,INDEX('ST | Drawing List'!$K:$AT,,MATCH('[13]Design Fee'!FN$8,'ST | Drawing List'!$K$1:$AT$1,0)),1)</f>
        <v>0</v>
      </c>
      <c r="FO96" s="238">
        <f>COUNTIFS('ST | Drawing List'!$H:$H,$B96,INDEX('ST | Drawing List'!$K:$AT,,MATCH('[13]Design Fee'!FO$8,'ST | Drawing List'!$K$1:$AT$1,0)),1)</f>
        <v>0</v>
      </c>
      <c r="FP96" s="238">
        <f>COUNTIFS('ST | Drawing List'!$H:$H,$B96,INDEX('ST | Drawing List'!$K:$AT,,MATCH('[13]Design Fee'!FP$8,'ST | Drawing List'!$K$1:$AT$1,0)),1)</f>
        <v>0</v>
      </c>
      <c r="FQ96" s="245"/>
      <c r="FR96" s="238">
        <f>COUNTIFS('ST | Drawing List'!$H:$H,$B96,INDEX('ST | Drawing List'!$K:$AT,,MATCH('[13]Design Fee'!FR$8,'ST | Drawing List'!$K$1:$AT$1,0)),1)</f>
        <v>0</v>
      </c>
      <c r="FS96" s="238">
        <f>COUNTIFS('ST | Drawing List'!$H:$H,$B96,INDEX('ST | Drawing List'!$K:$AT,,MATCH('[13]Design Fee'!FS$8,'ST | Drawing List'!$K$1:$AT$1,0)),1)</f>
        <v>0</v>
      </c>
      <c r="FT96" s="238">
        <f>COUNTIFS('ST | Drawing List'!$H:$H,$B96,INDEX('ST | Drawing List'!$K:$AT,,MATCH('[13]Design Fee'!FT$8,'ST | Drawing List'!$K$1:$AT$1,0)),1)</f>
        <v>0</v>
      </c>
      <c r="FU96" s="238">
        <f>COUNTIFS('ST | Drawing List'!$H:$H,$B96,INDEX('ST | Drawing List'!$K:$AT,,MATCH('[13]Design Fee'!FU$8,'ST | Drawing List'!$K$1:$AT$1,0)),1)</f>
        <v>0</v>
      </c>
      <c r="FV96" s="238">
        <f>COUNTIFS('ST | Drawing List'!$H:$H,$B96,INDEX('ST | Drawing List'!$K:$AT,,MATCH('[13]Design Fee'!FV$8,'ST | Drawing List'!$K$1:$AT$1,0)),1)</f>
        <v>0</v>
      </c>
      <c r="FW96" s="307"/>
      <c r="FX96" s="365"/>
      <c r="FY96" s="366">
        <f>IFERROR(IF(AND((GK96+GL96)=100%,GK96&lt;1),$EQ96,0),0)</f>
        <v>0</v>
      </c>
      <c r="FZ96" s="366">
        <f>IFERROR(IF(AND((GP96+GR96)=GO96,FX96=0),$EQ96,0),0)</f>
        <v>0</v>
      </c>
      <c r="GA96" s="366">
        <f t="shared" si="1803"/>
        <v>0</v>
      </c>
      <c r="GB96" s="366">
        <f>IFERROR(IF(AND((GP96+GR96+GS96+GT96)=GO96,FX96=0,FZ96=0,GA96=0),$EQ96,0),0)</f>
        <v>0</v>
      </c>
      <c r="GC96" s="366">
        <f>IFERROR(IF(AND((GP96+GR96+GS96+GT96+GU96)=GO96,FX96=0,FZ96=0,GA96=0,GB96=0),$EQ96,0),0)</f>
        <v>0</v>
      </c>
      <c r="GD96" s="291"/>
      <c r="GE96" s="366">
        <f>IFERROR(IF(AND((GK96+GM96)=100%,GK96&lt;1),$EQ96,0),0)</f>
        <v>0</v>
      </c>
      <c r="GF96" s="366">
        <f>IFERROR(IF(AND((GP96+GX96)=GO96,FX96=0),$EQ96,0),0)</f>
        <v>0</v>
      </c>
      <c r="GG96" s="366">
        <f t="shared" si="1804"/>
        <v>0</v>
      </c>
      <c r="GH96" s="366">
        <f>IFERROR(IF(AND((GP96+GX96+GY96+GZ96)=GO96,FX96=0,GF96=0,GG96=0),$EQ96,0),0)</f>
        <v>0</v>
      </c>
      <c r="GI96" s="366">
        <f>IFERROR(IF(AND((GP96+GX96+HA96+GY96+GZ96)=GO96,FX96=0,GF96=0,GG96=0,GH96=0),$EQ96,0),0)</f>
        <v>0</v>
      </c>
      <c r="GJ96" s="230"/>
      <c r="GK96" s="367">
        <f>IFERROR(GP96/GO96,0)</f>
        <v>0</v>
      </c>
      <c r="GL96" s="367">
        <f>IFERROR(GQ96/GO96,0)</f>
        <v>0</v>
      </c>
      <c r="GM96" s="367">
        <f>IFERROR(#REF!/GO96,0)</f>
        <v>0</v>
      </c>
      <c r="GO96" s="363">
        <f>COUNTIF('ST | Drawing List'!$H:$H,$B96)</f>
        <v>0</v>
      </c>
      <c r="GP96" s="238">
        <f>COUNTIFS('ST | Drawing List'!$H:$H,$B96,INDEX('ST | Drawing List'!$A:$AT,,MATCH('[13]Design Fee'!GP$8,'ST | Drawing List'!$A$1:$AT$1,0)),1)</f>
        <v>0</v>
      </c>
      <c r="GQ96" s="238">
        <f>COUNTIFS('ST | Drawing List'!$H:$H,$B96,INDEX('ST | Drawing List'!$K:$AT,,MATCH('[13]Design Fee'!GQ$8,'ST | Drawing List'!$K$1:$AT$1,0)),1)</f>
        <v>0</v>
      </c>
      <c r="GR96" s="238">
        <f>COUNTIFS('ST | Drawing List'!$H:$H,$B96,INDEX('ST | Drawing List'!$K:$AT,,MATCH('[13]Design Fee'!GR$8,'ST | Drawing List'!$K$1:$AT$1,0)),1)</f>
        <v>0</v>
      </c>
      <c r="GS96" s="238">
        <f>COUNTIFS('ST | Drawing List'!$H:$H,$B96,INDEX('ST | Drawing List'!$K:$AT,,MATCH('[13]Design Fee'!GS$8,'ST | Drawing List'!$K$1:$AT$1,0)),1)</f>
        <v>0</v>
      </c>
      <c r="GT96" s="238">
        <f>COUNTIFS('ST | Drawing List'!$H:$H,$B96,INDEX('ST | Drawing List'!$K:$AT,,MATCH('[13]Design Fee'!GT$8,'ST | Drawing List'!$K$1:$AT$1,0)),1)</f>
        <v>0</v>
      </c>
      <c r="GU96" s="238">
        <f>COUNTIFS('ST | Drawing List'!$H:$H,$B96,INDEX('ST | Drawing List'!$K:$AT,,MATCH('[13]Design Fee'!GU$8,'ST | Drawing List'!$K$1:$AT$1,0)),1)</f>
        <v>0</v>
      </c>
      <c r="GV96" s="245"/>
      <c r="GW96" s="238">
        <f>COUNTIFS('ST | Drawing List'!$H:$H,$B96,INDEX('ST | Drawing List'!$K:$AT,,MATCH('[13]Design Fee'!GW$8,'ST | Drawing List'!$K$1:$AT$1,0)),1)</f>
        <v>0</v>
      </c>
      <c r="GX96" s="238">
        <f>COUNTIFS('ST | Drawing List'!$H:$H,$B96,INDEX('ST | Drawing List'!$K:$AT,,MATCH('[13]Design Fee'!GX$8,'ST | Drawing List'!$K$1:$AT$1,0)),1)</f>
        <v>0</v>
      </c>
      <c r="GY96" s="238">
        <f>COUNTIFS('ST | Drawing List'!$H:$H,$B96,INDEX('ST | Drawing List'!$K:$AT,,MATCH('[13]Design Fee'!GY$8,'ST | Drawing List'!$K$1:$AT$1,0)),1)</f>
        <v>0</v>
      </c>
      <c r="GZ96" s="238">
        <f>COUNTIFS('ST | Drawing List'!$H:$H,$B96,INDEX('ST | Drawing List'!$K:$AT,,MATCH('[13]Design Fee'!GZ$8,'ST | Drawing List'!$K$1:$AT$1,0)),1)</f>
        <v>0</v>
      </c>
      <c r="HA96" s="238">
        <f>COUNTIFS('ST | Drawing List'!$H:$H,$B96,INDEX('ST | Drawing List'!$K:$AT,,MATCH('[13]Design Fee'!HA$8,'ST | Drawing List'!$K$1:$AT$1,0)),1)</f>
        <v>0</v>
      </c>
      <c r="HC96" s="365"/>
      <c r="HD96" s="366">
        <f>IFERROR(IF(AND((HP96+HQ96)=100%,HP96&lt;1),$EQ96,0),0)</f>
        <v>0</v>
      </c>
      <c r="HE96" s="366">
        <f>IFERROR(IF(AND((HU96+HW96)=HT96,HC96=0),$EQ96,0),0)</f>
        <v>0</v>
      </c>
      <c r="HF96" s="366">
        <f t="shared" si="1805"/>
        <v>0</v>
      </c>
      <c r="HG96" s="366">
        <f>IFERROR(IF(AND((HU96+HW96+HX96+HY96)=HT96,HC96=0,HE96=0,HF96=0),$EQ96,0),0)</f>
        <v>0</v>
      </c>
      <c r="HH96" s="366">
        <f>IFERROR(IF(AND((HU96+HW96+HX96+HY96+HZ96)=HT96,HC96=0,HE96=0,HF96=0,HG96=0),$EQ96,0),0)</f>
        <v>0</v>
      </c>
      <c r="HI96" s="291"/>
      <c r="HJ96" s="366">
        <f>IFERROR(IF(AND((HP96+HR96)=100%,HP96&lt;1),$EQ96,0),0)</f>
        <v>0</v>
      </c>
      <c r="HK96" s="366">
        <f>IFERROR(IF(AND((HU96+IC96)=HT96,HC96=0),$EQ96,0),0)</f>
        <v>0</v>
      </c>
      <c r="HL96" s="366">
        <f t="shared" si="1806"/>
        <v>0</v>
      </c>
      <c r="HM96" s="366">
        <f>IFERROR(IF(AND((HU96+IC96+ID96+IE96)=HT96,HC96=0,HK96=0,HL96=0),$EQ96,0),0)</f>
        <v>0</v>
      </c>
      <c r="HN96" s="366">
        <f>IFERROR(IF(AND((HU96+IC96+IF96+ID96+IE96)=HT96,HC96=0,HK96=0,HL96=0,HM96=0),$EQ96,0),0)</f>
        <v>0</v>
      </c>
      <c r="HO96" s="230"/>
      <c r="HP96" s="367">
        <f>IFERROR(HU96/HT96,0)</f>
        <v>0</v>
      </c>
      <c r="HQ96" s="367">
        <f>IFERROR(HV96/HT96,0)</f>
        <v>0</v>
      </c>
      <c r="HR96" s="367">
        <f>IFERROR(#REF!/HT96,0)</f>
        <v>0</v>
      </c>
      <c r="HT96" s="363">
        <f>COUNTIF('ST | Drawing List'!$H:$H,$B96)</f>
        <v>0</v>
      </c>
      <c r="HU96" s="238">
        <f>COUNTIFS('ST | Drawing List'!$H:$H,$B96,INDEX('ST | Drawing List'!$A:$AT,,MATCH('[13]Design Fee'!HU$8,'ST | Drawing List'!$A$1:$AT$1,0)),1)</f>
        <v>0</v>
      </c>
      <c r="HV96" s="238">
        <f>COUNTIFS('ST | Drawing List'!$H:$H,$B96,INDEX('ST | Drawing List'!$K:$AT,,MATCH('[13]Design Fee'!HV$8,'ST | Drawing List'!$K$1:$AT$1,0)),1)</f>
        <v>0</v>
      </c>
      <c r="HW96" s="238">
        <f>COUNTIFS('ST | Drawing List'!$H:$H,$B96,INDEX('ST | Drawing List'!$K:$AT,,MATCH('[13]Design Fee'!HW$8,'ST | Drawing List'!$K$1:$AT$1,0)),1)</f>
        <v>0</v>
      </c>
      <c r="HX96" s="238">
        <f>COUNTIFS('ST | Drawing List'!$H:$H,$B96,INDEX('ST | Drawing List'!$K:$AT,,MATCH('[13]Design Fee'!HX$8,'ST | Drawing List'!$K$1:$AT$1,0)),1)</f>
        <v>0</v>
      </c>
      <c r="HY96" s="238">
        <f>COUNTIFS('ST | Drawing List'!$H:$H,$B96,INDEX('ST | Drawing List'!$K:$AT,,MATCH('[13]Design Fee'!HY$8,'ST | Drawing List'!$K$1:$AT$1,0)),1)</f>
        <v>0</v>
      </c>
      <c r="HZ96" s="238">
        <f>COUNTIFS('ST | Drawing List'!$H:$H,$B96,INDEX('ST | Drawing List'!$K:$AT,,MATCH('[13]Design Fee'!HZ$8,'ST | Drawing List'!$K$1:$AT$1,0)),1)</f>
        <v>0</v>
      </c>
      <c r="IA96" s="245"/>
      <c r="IB96" s="238">
        <f>COUNTIFS('ST | Drawing List'!$H:$H,$B96,INDEX('ST | Drawing List'!$K:$AT,,MATCH('[13]Design Fee'!IB$8,'ST | Drawing List'!$K$1:$AT$1,0)),1)</f>
        <v>0</v>
      </c>
      <c r="IC96" s="238">
        <f>COUNTIFS('ST | Drawing List'!$H:$H,$B96,INDEX('ST | Drawing List'!$K:$AT,,MATCH('[13]Design Fee'!IC$8,'ST | Drawing List'!$K$1:$AT$1,0)),1)</f>
        <v>0</v>
      </c>
      <c r="ID96" s="238">
        <f>COUNTIFS('ST | Drawing List'!$H:$H,$B96,INDEX('ST | Drawing List'!$K:$AT,,MATCH('[13]Design Fee'!ID$8,'ST | Drawing List'!$K$1:$AT$1,0)),1)</f>
        <v>0</v>
      </c>
      <c r="IE96" s="238">
        <f>COUNTIFS('ST | Drawing List'!$H:$H,$B96,INDEX('ST | Drawing List'!$K:$AT,,MATCH('[13]Design Fee'!IE$8,'ST | Drawing List'!$K$1:$AT$1,0)),1)</f>
        <v>0</v>
      </c>
      <c r="IF96" s="238">
        <f>COUNTIFS('ST | Drawing List'!$H:$H,$B96,INDEX('ST | Drawing List'!$K:$AT,,MATCH('[13]Design Fee'!IF$8,'ST | Drawing List'!$K$1:$AT$1,0)),1)</f>
        <v>0</v>
      </c>
      <c r="II96" s="328">
        <v>0.05</v>
      </c>
      <c r="IJ96" s="269"/>
      <c r="IK96" s="302">
        <f t="shared" si="1815"/>
        <v>3.8900000000000002E-4</v>
      </c>
      <c r="IL96" s="302">
        <f t="shared" si="1730"/>
        <v>0</v>
      </c>
      <c r="IM96" s="303">
        <f>IFERROR(IF(IZ96=100%,$IK96,0),0)</f>
        <v>0</v>
      </c>
      <c r="IN96" s="304">
        <f>IFERROR(IF(AND((IZ96+JA96)=100%,IZ96&lt;1),$IK96,0),0)</f>
        <v>3.8900000000000002E-4</v>
      </c>
      <c r="IO96" s="304">
        <f>IFERROR(IF(AND((JE96+JG96)=JD96,IM96=0),$IK96,0),0)</f>
        <v>0</v>
      </c>
      <c r="IP96" s="304">
        <f>IFERROR(IF(AND((JE96+JG96+JH96)=JD96,IM96=0,IO96=0),$IK96,0),0)</f>
        <v>0</v>
      </c>
      <c r="IQ96" s="304">
        <f>IFERROR(IF(AND((JE96+JG96+JH96+JI96)=JD96,IM96=0,IO96=0,IP96=0),$IK96,0),0)</f>
        <v>0</v>
      </c>
      <c r="IR96" s="304">
        <f>IFERROR(IF(AND((JE96+JG96+JH96+JI96+JJ96)=JD96,IM96=0,IO96=0,IP96=0,IQ96=0),$IK96,0),0)</f>
        <v>3.8900000000000002E-4</v>
      </c>
      <c r="IS96" s="305"/>
      <c r="IT96" s="304">
        <f>IFERROR(IF(AND((IZ96+JB96)=100%,IZ96&lt;1),$IK96,0),0)</f>
        <v>0</v>
      </c>
      <c r="IU96" s="304">
        <f>IFERROR(IF(AND((JE96+JM96)=JD96,IM96=0),$IK96,0),0)</f>
        <v>0</v>
      </c>
      <c r="IV96" s="304">
        <f t="shared" si="1807"/>
        <v>0</v>
      </c>
      <c r="IW96" s="304">
        <f>IFERROR(IF(AND((JE96+JM96+JN96+JO96)=JD96,IM96=0,IU96=0,IV96=0),$IK96,0),0)</f>
        <v>0</v>
      </c>
      <c r="IX96" s="304">
        <f>IFERROR(IF(AND((JE96+JM96+JP96+JN96+JO96)=JD96,IM96=0,IU96=0,IV96=0,IW96=0),$IK96,0),0)</f>
        <v>0</v>
      </c>
      <c r="IY96" s="230"/>
      <c r="IZ96" s="367">
        <f>IFERROR(JE96/JD96,0)</f>
        <v>0</v>
      </c>
      <c r="JA96" s="367">
        <f>IFERROR(JF96/JD96,0)</f>
        <v>1</v>
      </c>
      <c r="JB96" s="367">
        <f t="shared" si="1808"/>
        <v>0</v>
      </c>
      <c r="JD96" s="363">
        <f>COUNTIF('MEP | Drawing List'!$H:$H,$B96)</f>
        <v>1</v>
      </c>
      <c r="JE96" s="238">
        <f>COUNTIFS('MEP | Drawing List'!$H:$H,$B96,INDEX('MEP | Drawing List'!$A:$AU,,MATCH('[13]Design Fee'!JE$8,'MEP | Drawing List'!$A$1:$AU$1,0)),1)</f>
        <v>0</v>
      </c>
      <c r="JF96" s="238">
        <f>COUNTIFS('MEP | Drawing List'!$H:$H,$B96,INDEX('MEP | Drawing List'!$K:$AU,,MATCH('[13]Design Fee'!JF$8,'MEP | Drawing List'!$K$1:$AU$1,0)),1)</f>
        <v>1</v>
      </c>
      <c r="JG96" s="238">
        <f>COUNTIFS('MEP | Drawing List'!$H:$H,$B96,INDEX('MEP | Drawing List'!$K:$AU,,MATCH('[13]Design Fee'!JG$8,'MEP | Drawing List'!$K$1:$AU$1,0)),1)</f>
        <v>0</v>
      </c>
      <c r="JH96" s="238">
        <f>COUNTIFS('MEP | Drawing List'!$H:$H,$B96,INDEX('MEP | Drawing List'!$K:$AU,,MATCH('[13]Design Fee'!JH$8,'MEP | Drawing List'!$K$1:$AU$1,0)),1)</f>
        <v>0</v>
      </c>
      <c r="JI96" s="238">
        <f>COUNTIFS('MEP | Drawing List'!$H:$H,$B96,INDEX('MEP | Drawing List'!$K:$AU,,MATCH('[13]Design Fee'!JI$8,'MEP | Drawing List'!$K$1:$AU$1,0)),1)</f>
        <v>0</v>
      </c>
      <c r="JJ96" s="238">
        <f>COUNTIFS('MEP | Drawing List'!$H:$H,$B96,INDEX('MEP | Drawing List'!$K:$AU,,MATCH('[13]Design Fee'!JJ$8,'MEP | Drawing List'!$K$1:$AU$1,0)),1)</f>
        <v>1</v>
      </c>
      <c r="JK96" s="245"/>
      <c r="JL96" s="238">
        <f>COUNTIFS('MEP | Drawing List'!$H:$H,$B96,INDEX('MEP | Drawing List'!$K:$AU,,MATCH('[13]Design Fee'!JL$8,'MEP | Drawing List'!$K$1:$AU$1,0)),1)</f>
        <v>0</v>
      </c>
      <c r="JM96" s="238">
        <f>COUNTIFS('MEP | Drawing List'!$H:$H,$B96,INDEX('MEP | Drawing List'!$K:$AU,,MATCH('[13]Design Fee'!JM$8,'MEP | Drawing List'!$K$1:$AU$1,0)),1)</f>
        <v>0</v>
      </c>
      <c r="JN96" s="238">
        <f>COUNTIFS('MEP | Drawing List'!$H:$H,$B96,INDEX('MEP | Drawing List'!$K:$AU,,MATCH('[13]Design Fee'!JN$8,'MEP | Drawing List'!$K$1:$AU$1,0)),1)</f>
        <v>0</v>
      </c>
      <c r="JO96" s="238">
        <f>COUNTIFS('MEP | Drawing List'!$H:$H,$B96,INDEX('MEP | Drawing List'!$K:$AU,,MATCH('[13]Design Fee'!JO$8,'MEP | Drawing List'!$K$1:$AU$1,0)),1)</f>
        <v>0</v>
      </c>
      <c r="JP96" s="238">
        <f>COUNTIFS('MEP | Drawing List'!$H:$H,$B96,INDEX('MEP | Drawing List'!$K:$AU,,MATCH('[13]Design Fee'!JP$8,'MEP | Drawing List'!$K$1:$AU$1,0)),1)</f>
        <v>0</v>
      </c>
      <c r="JQ96" s="307"/>
      <c r="JR96" s="303"/>
      <c r="JS96" s="304">
        <f>IFERROR(IF(AND((KE96+KF96)=100%,KE96&lt;1),$IK96,0),0)</f>
        <v>0</v>
      </c>
      <c r="JT96" s="304">
        <f>IFERROR(IF(AND((KJ96+KL96)=KI96,JR96=0),$IK96,0),0)</f>
        <v>0</v>
      </c>
      <c r="JU96" s="304">
        <f>IFERROR(IF(AND((KJ96+KL96+KM96)=KI96,JR96=0,JT96=0),$IK96,0),0)</f>
        <v>0</v>
      </c>
      <c r="JV96" s="304">
        <f>IFERROR(IF(AND((KJ96+KL96+KM96+KN96)=KI96,JR96=0,JT96=0,JU96=0),$IK96,0),0)</f>
        <v>0</v>
      </c>
      <c r="JW96" s="304">
        <f>IFERROR(IF(AND((KJ96+KL96+KM96+KN96+KO96)=KI96,JR96=0,JT96=0,JU96=0,JV96=0),$IK96,0),0)</f>
        <v>0</v>
      </c>
      <c r="JX96" s="305"/>
      <c r="JY96" s="304">
        <f>IFERROR(IF(AND((KE96+KG96)=100%,KE96&lt;1),$IK96,0),0)</f>
        <v>0</v>
      </c>
      <c r="JZ96" s="304">
        <f>IFERROR(IF(AND((KJ96+KR96)=KI96,JR96=0),$IK96,0),0)</f>
        <v>0</v>
      </c>
      <c r="KA96" s="304">
        <f t="shared" si="1809"/>
        <v>0</v>
      </c>
      <c r="KB96" s="304">
        <f>IFERROR(IF(AND((KJ96+KR96+KS96+KT96)=KI96,JR96=0,JZ96=0,KA96=0),$IK96,0),0)</f>
        <v>0</v>
      </c>
      <c r="KC96" s="304">
        <f>IFERROR(IF(AND((KJ96+KR96+KU96+KS96+KT96)=KI96,JR96=0,JZ96=0,KA96=0,KB96=0),$IK96,0),0)</f>
        <v>0</v>
      </c>
      <c r="KD96" s="230"/>
      <c r="KE96" s="367">
        <f>IFERROR(KJ96/KI96,0)</f>
        <v>0</v>
      </c>
      <c r="KF96" s="367">
        <f>IFERROR(KK96/KI96,0)</f>
        <v>0</v>
      </c>
      <c r="KG96" s="367">
        <f>IFERROR(#REF!/KI96,0)</f>
        <v>0</v>
      </c>
      <c r="KI96" s="363">
        <f>COUNTIF('MEP | Drawing List'!$H:$H,$B96)</f>
        <v>1</v>
      </c>
      <c r="KJ96" s="238">
        <f>COUNTIFS('MEP | Drawing List'!$H:$H,$B96,INDEX('MEP | Drawing List'!$A:$AU,,MATCH('[13]Design Fee'!KJ$8,'MEP | Drawing List'!$A$1:$AU$1,0)),1)</f>
        <v>0</v>
      </c>
      <c r="KK96" s="238">
        <f>COUNTIFS('MEP | Drawing List'!$H:$H,$B96,INDEX('MEP | Drawing List'!$K:$AU,,MATCH('[13]Design Fee'!KK$8,'MEP | Drawing List'!$K$1:$AU$1,0)),1)</f>
        <v>0</v>
      </c>
      <c r="KL96" s="238">
        <f>COUNTIFS('MEP | Drawing List'!$H:$H,$B96,INDEX('MEP | Drawing List'!$K:$AU,,MATCH('[13]Design Fee'!KL$8,'MEP | Drawing List'!$K$1:$AU$1,0)),1)</f>
        <v>0</v>
      </c>
      <c r="KM96" s="238">
        <f>COUNTIFS('MEP | Drawing List'!$H:$H,$B96,INDEX('MEP | Drawing List'!$K:$AU,,MATCH('[13]Design Fee'!KM$8,'MEP | Drawing List'!$K$1:$AU$1,0)),1)</f>
        <v>0</v>
      </c>
      <c r="KN96" s="238">
        <f>COUNTIFS('MEP | Drawing List'!$H:$H,$B96,INDEX('MEP | Drawing List'!$K:$AU,,MATCH('[13]Design Fee'!KN$8,'MEP | Drawing List'!$K$1:$AU$1,0)),1)</f>
        <v>0</v>
      </c>
      <c r="KO96" s="238">
        <f>COUNTIFS('MEP | Drawing List'!$H:$H,$B96,INDEX('MEP | Drawing List'!$K:$AU,,MATCH('[13]Design Fee'!KO$8,'MEP | Drawing List'!$K$1:$AU$1,0)),1)</f>
        <v>0</v>
      </c>
      <c r="KP96" s="245"/>
      <c r="KQ96" s="238">
        <f>COUNTIFS('MEP | Drawing List'!$H:$H,$B96,INDEX('MEP | Drawing List'!$K:$AU,,MATCH('[13]Design Fee'!KQ$8,'MEP | Drawing List'!$K$1:$AU$1,0)),1)</f>
        <v>0</v>
      </c>
      <c r="KR96" s="238">
        <f>COUNTIFS('MEP | Drawing List'!$H:$H,$B96,INDEX('MEP | Drawing List'!$K:$AU,,MATCH('[13]Design Fee'!KR$8,'MEP | Drawing List'!$K$1:$AU$1,0)),1)</f>
        <v>0</v>
      </c>
      <c r="KS96" s="238">
        <f>COUNTIFS('MEP | Drawing List'!$H:$H,$B96,INDEX('MEP | Drawing List'!$K:$AU,,MATCH('[13]Design Fee'!KS$8,'MEP | Drawing List'!$K$1:$AU$1,0)),1)</f>
        <v>0</v>
      </c>
      <c r="KT96" s="238">
        <f>COUNTIFS('MEP | Drawing List'!$H:$H,$B96,INDEX('MEP | Drawing List'!$K:$AU,,MATCH('[13]Design Fee'!KT$8,'MEP | Drawing List'!$K$1:$AU$1,0)),1)</f>
        <v>0</v>
      </c>
      <c r="KU96" s="238">
        <f>COUNTIFS('MEP | Drawing List'!$H:$H,$B96,INDEX('MEP | Drawing List'!$K:$AU,,MATCH('[13]Design Fee'!KU$8,'MEP | Drawing List'!$K$1:$AU$1,0)),1)</f>
        <v>0</v>
      </c>
      <c r="KW96" s="303"/>
      <c r="KX96" s="304">
        <f>IFERROR(IF(AND((LJ96+LK96)=100%,LJ96&lt;1),$IK96,0),0)</f>
        <v>0</v>
      </c>
      <c r="KY96" s="304">
        <f>IFERROR(IF(AND((LO96+LQ96)=LN96,KW96=0),$IK96,0),0)</f>
        <v>0</v>
      </c>
      <c r="KZ96" s="304">
        <f>IFERROR(IF(AND((LO96+LQ96+LR96)=LN96,KW96=0,KY96=0),$IK96,0),0)</f>
        <v>0</v>
      </c>
      <c r="LA96" s="304">
        <f>IFERROR(IF(AND((LO96+LQ96+LR96+LS96)=LN96,KW96=0,KY96=0,KZ96=0),$IK96,0),0)</f>
        <v>0</v>
      </c>
      <c r="LB96" s="304">
        <f>IFERROR(IF(AND((LO96+LQ96+LR96+LS96+LT96)=LN96,KW96=0,KY96=0,KZ96=0,LA96=0),$IK96,0),0)</f>
        <v>0</v>
      </c>
      <c r="LC96" s="305"/>
      <c r="LD96" s="304">
        <f>IFERROR(IF(AND((LJ96+LL96)=100%,LJ96&lt;1),$IK96,0),0)</f>
        <v>0</v>
      </c>
      <c r="LE96" s="304">
        <f>IFERROR(IF(AND((LO96+LW96)=LN96,KW96=0),$IK96,0),0)</f>
        <v>0</v>
      </c>
      <c r="LF96" s="304">
        <f t="shared" si="1810"/>
        <v>0</v>
      </c>
      <c r="LG96" s="304">
        <f>IFERROR(IF(AND((LO96+LW96+LX96+LY96)=LN96,KW96=0,LE96=0,LF96=0),$IK96,0),0)</f>
        <v>0</v>
      </c>
      <c r="LH96" s="304">
        <f>IFERROR(IF(AND((LO96+LW96+LZ96+LX96+LY96)=LN96,KW96=0,LE96=0,LF96=0,LG96=0),$IK96,0),0)</f>
        <v>0</v>
      </c>
      <c r="LI96" s="230"/>
      <c r="LJ96" s="367">
        <f>IFERROR(LO96/LN96,0)</f>
        <v>0</v>
      </c>
      <c r="LK96" s="367">
        <f>IFERROR(LP96/LN96,0)</f>
        <v>0</v>
      </c>
      <c r="LL96" s="367">
        <f>IFERROR(#REF!/LN96,0)</f>
        <v>0</v>
      </c>
      <c r="LN96" s="363">
        <f>COUNTIF('MEP | Drawing List'!$H:$H,$B96)</f>
        <v>1</v>
      </c>
      <c r="LO96" s="238">
        <f>COUNTIFS('MEP | Drawing List'!$H:$H,$B96,INDEX('MEP | Drawing List'!$A:$AU,,MATCH('[13]Design Fee'!LO$8,'MEP | Drawing List'!$A$1:$AU$1,0)),1)</f>
        <v>0</v>
      </c>
      <c r="LP96" s="238">
        <f>COUNTIFS('MEP | Drawing List'!$H:$H,$B96,INDEX('MEP | Drawing List'!$K:$AU,,MATCH('[13]Design Fee'!LP$8,'MEP | Drawing List'!$K$1:$AU$1,0)),1)</f>
        <v>0</v>
      </c>
      <c r="LQ96" s="238">
        <f>COUNTIFS('MEP | Drawing List'!$H:$H,$B96,INDEX('MEP | Drawing List'!$K:$AU,,MATCH('[13]Design Fee'!LQ$8,'MEP | Drawing List'!$K$1:$AU$1,0)),1)</f>
        <v>0</v>
      </c>
      <c r="LR96" s="238">
        <f>COUNTIFS('MEP | Drawing List'!$H:$H,$B96,INDEX('MEP | Drawing List'!$K:$AU,,MATCH('[13]Design Fee'!LR$8,'MEP | Drawing List'!$K$1:$AU$1,0)),1)</f>
        <v>0</v>
      </c>
      <c r="LS96" s="238">
        <f>COUNTIFS('MEP | Drawing List'!$H:$H,$B96,INDEX('MEP | Drawing List'!$K:$AU,,MATCH('[13]Design Fee'!LS$8,'MEP | Drawing List'!$K$1:$AU$1,0)),1)</f>
        <v>0</v>
      </c>
      <c r="LT96" s="238">
        <f>COUNTIFS('MEP | Drawing List'!$H:$H,$B96,INDEX('MEP | Drawing List'!$K:$AU,,MATCH('[13]Design Fee'!LT$8,'MEP | Drawing List'!$K$1:$AU$1,0)),1)</f>
        <v>0</v>
      </c>
      <c r="LU96" s="245"/>
      <c r="LV96" s="238">
        <f>COUNTIFS('MEP | Drawing List'!$H:$H,$B96,INDEX('MEP | Drawing List'!$K:$AU,,MATCH('[13]Design Fee'!LV$8,'MEP | Drawing List'!$K$1:$AU$1,0)),1)</f>
        <v>0</v>
      </c>
      <c r="LW96" s="238">
        <f>COUNTIFS('MEP | Drawing List'!$H:$H,$B96,INDEX('MEP | Drawing List'!$K:$AU,,MATCH('[13]Design Fee'!LW$8,'MEP | Drawing List'!$K$1:$AU$1,0)),1)</f>
        <v>0</v>
      </c>
      <c r="LX96" s="238">
        <f>COUNTIFS('MEP | Drawing List'!$H:$H,$B96,INDEX('MEP | Drawing List'!$K:$AU,,MATCH('[13]Design Fee'!LX$8,'MEP | Drawing List'!$K$1:$AU$1,0)),1)</f>
        <v>0</v>
      </c>
      <c r="LY96" s="238">
        <f>COUNTIFS('MEP | Drawing List'!$H:$H,$B96,INDEX('MEP | Drawing List'!$K:$AU,,MATCH('[13]Design Fee'!LY$8,'MEP | Drawing List'!$K$1:$AU$1,0)),1)</f>
        <v>0</v>
      </c>
      <c r="LZ96" s="238">
        <f>COUNTIFS('MEP | Drawing List'!$H:$H,$B96,INDEX('MEP | Drawing List'!$K:$AU,,MATCH('[13]Design Fee'!LZ$8,'MEP | Drawing List'!$K$1:$AU$1,0)),1)</f>
        <v>0</v>
      </c>
      <c r="MC96" s="328">
        <v>0</v>
      </c>
      <c r="MD96" s="269"/>
      <c r="ME96" s="302">
        <f t="shared" si="1816"/>
        <v>0</v>
      </c>
      <c r="MF96" s="302">
        <f t="shared" si="1740"/>
        <v>0</v>
      </c>
      <c r="MG96" s="303">
        <f>IFERROR(IF(MT96=100%,$ME96,0),0)</f>
        <v>0</v>
      </c>
      <c r="MH96" s="304">
        <f>IFERROR(IF(AND((MT96+MU96)=100%,MT96&lt;1),$ME96,0),0)</f>
        <v>0</v>
      </c>
      <c r="MI96" s="304">
        <f>IFERROR(IF(AND((MY96+NA96)=MX96,MG96=0),$ME96,0),0)</f>
        <v>0</v>
      </c>
      <c r="MJ96" s="304">
        <f>IFERROR(IF(AND((MY96+NA96+NB96)=MX96,MG96=0,MI96=0),$ME96,0),0)</f>
        <v>0</v>
      </c>
      <c r="MK96" s="304">
        <f>IFERROR(IF(AND((MY96+NA96+NB96+NC96)=MX96,MG96=0,MI96=0,MJ96=0),$ME96,0),0)</f>
        <v>0</v>
      </c>
      <c r="ML96" s="304">
        <f>IFERROR(IF(AND((MY96+NA96+NB96+NC96+ND96)=MX96,MG96=0,MI96=0,MJ96=0,MK96=0),$ME96,0),0)</f>
        <v>0</v>
      </c>
      <c r="MM96" s="305"/>
      <c r="MN96" s="304">
        <f>IFERROR(IF(AND((MT96+MV96)=100%,MT96&lt;1),$ME96,0),0)</f>
        <v>0</v>
      </c>
      <c r="MO96" s="304">
        <f>IFERROR(IF(AND((MY96+NG96)=MX96,MG96=0),$ME96,0),0)</f>
        <v>0</v>
      </c>
      <c r="MP96" s="304">
        <f>IFERROR(IF(AND((MY96+NG96+NH96)=MX96,MG96=0,MO96=0),ME96,0),0)</f>
        <v>0</v>
      </c>
      <c r="MQ96" s="304">
        <f>IFERROR(IF(AND((MY96+NG96+NH96+NI96)=MX96,MG96=0,MO96=0,MP96=0),$ME96,0),0)</f>
        <v>0</v>
      </c>
      <c r="MR96" s="304">
        <f>IFERROR(IF(AND((MY96+NG96+NJ96+NH96+NI96)=MX96,MG96=0,MO96=0,MP96=0,MQ96=0),$ME96,0),0)</f>
        <v>0</v>
      </c>
      <c r="MS96" s="230"/>
      <c r="MT96" s="367">
        <f>IFERROR(MY96/MX96,0)</f>
        <v>0</v>
      </c>
      <c r="MU96" s="367">
        <f>IFERROR(MZ96/MX96,0)</f>
        <v>0</v>
      </c>
      <c r="MV96" s="367">
        <f t="shared" si="1811"/>
        <v>0</v>
      </c>
      <c r="MX96" s="363">
        <f>COUNTIF('LS | Drawing List'!$H:$H,$B96)</f>
        <v>0</v>
      </c>
      <c r="MY96" s="238">
        <f>COUNTIFS('LS | Drawing List'!$H:$H,$B96,INDEX('LS | Drawing List'!$A:$AT,,MATCH('Design Fee'!MY$8,'LS | Drawing List'!$A$1:$AT$1,0)),1)</f>
        <v>0</v>
      </c>
      <c r="MZ96" s="238">
        <f>COUNTIFS('LS | Drawing List'!$H:$H,$B96,INDEX('LS | Drawing List'!$K:$AT,,MATCH('Design Fee'!MZ$8,'LS | Drawing List'!$K$1:$AT$1,0)),1)</f>
        <v>0</v>
      </c>
      <c r="NA96" s="238">
        <f>COUNTIFS('LS | Drawing List'!$H:$H,$B96,INDEX('LS | Drawing List'!$K:$AT,,MATCH('Design Fee'!NA$8,'LS | Drawing List'!$K$1:$AT$1,0)),1)</f>
        <v>0</v>
      </c>
      <c r="NB96" s="238">
        <f>COUNTIFS('LS | Drawing List'!$H:$H,$B96,INDEX('LS | Drawing List'!$K:$AT,,MATCH('Design Fee'!NB$8,'LS | Drawing List'!$K$1:$AT$1,0)),1)</f>
        <v>0</v>
      </c>
      <c r="NC96" s="238">
        <f>COUNTIFS('LS | Drawing List'!$H:$H,$B96,INDEX('LS | Drawing List'!$K:$AT,,MATCH('Design Fee'!NC$8,'LS | Drawing List'!$K$1:$AT$1,0)),1)</f>
        <v>0</v>
      </c>
      <c r="ND96" s="238">
        <f>COUNTIFS('LS | Drawing List'!$H:$H,$B96,INDEX('LS | Drawing List'!$K:$AT,,MATCH('Design Fee'!ND$8,'LS | Drawing List'!$K$1:$AT$1,0)),1)</f>
        <v>0</v>
      </c>
      <c r="NE96" s="245"/>
      <c r="NF96" s="238">
        <f>COUNTIFS('LS | Drawing List'!$H:$H,$B96,INDEX('LS | Drawing List'!$K:$AT,,MATCH('Design Fee'!NF$8,'LS | Drawing List'!$K$1:$AT$1,0)),1)</f>
        <v>0</v>
      </c>
      <c r="NG96" s="238">
        <f>COUNTIFS('LS | Drawing List'!$H:$H,$B96,INDEX('LS | Drawing List'!$K:$AT,,MATCH('Design Fee'!NG$8,'LS | Drawing List'!$K$1:$AT$1,0)),1)</f>
        <v>0</v>
      </c>
      <c r="NH96" s="238">
        <f>COUNTIFS('LS | Drawing List'!$H:$H,$B96,INDEX('LS | Drawing List'!$K:$AT,,MATCH('Design Fee'!NH$8,'LS | Drawing List'!$K$1:$AT$1,0)),1)</f>
        <v>0</v>
      </c>
      <c r="NI96" s="238">
        <f>COUNTIFS('LS | Drawing List'!$H:$H,$B96,INDEX('LS | Drawing List'!$K:$AT,,MATCH('Design Fee'!NI$8,'LS | Drawing List'!$K$1:$AT$1,0)),1)</f>
        <v>0</v>
      </c>
      <c r="NJ96" s="238">
        <f>COUNTIFS('LS | Drawing List'!$H:$H,$B96,INDEX('LS | Drawing List'!$K:$AT,,MATCH('Design Fee'!NJ$8,'LS | Drawing List'!$K$1:$AT$1,0)),1)</f>
        <v>0</v>
      </c>
      <c r="NK96" s="307"/>
      <c r="NL96" s="303">
        <f>IFERROR(IF(NY96=100%,$ME96,0),0)</f>
        <v>0</v>
      </c>
      <c r="NM96" s="304">
        <f>IFERROR(IF(AND((NY96+NZ96)=100%,NY96&lt;1),$ME96,0),0)</f>
        <v>0</v>
      </c>
      <c r="NN96" s="304">
        <f>IFERROR(IF(AND((OD96+OF96)=OC96,NL96=0),$ME96,0),0)</f>
        <v>0</v>
      </c>
      <c r="NO96" s="304">
        <f>IFERROR(IF(AND((OD96+OF96+OG96)=OC96,NL96=0,NN96=0),$ME96,0),0)</f>
        <v>0</v>
      </c>
      <c r="NP96" s="304">
        <f>IFERROR(IF(AND((OD96+OF96+OG96+OH96)=OC96,NL96=0,NN96=0,NO96=0),$ME96,0),0)</f>
        <v>0</v>
      </c>
      <c r="NQ96" s="304">
        <f>IFERROR(IF(AND((OD96+OF96+OG96+OH96+OI96)=OC96,NL96=0,NN96=0,NO96=0,NP96=0),$ME96,0),0)</f>
        <v>0</v>
      </c>
      <c r="NR96" s="305"/>
      <c r="NS96" s="304">
        <f>IFERROR(IF(AND((NY96+OA96)=100%,NY96&lt;1),$ME96,0),0)</f>
        <v>0</v>
      </c>
      <c r="NT96" s="304">
        <f>IFERROR(IF(AND((OD96+OL96)=OC96,NL96=0),$ME96,0),0)</f>
        <v>0</v>
      </c>
      <c r="NU96" s="304">
        <f t="shared" si="1812"/>
        <v>0</v>
      </c>
      <c r="NV96" s="304">
        <f>IFERROR(IF(AND((OD96+OL96+OM96+ON96)=OC96,NL96=0,NT96=0,NU96=0),$ME96,0),0)</f>
        <v>0</v>
      </c>
      <c r="NW96" s="304">
        <f>IFERROR(IF(AND((OD96+OL96+OO96+OM96+ON96)=OC96,NL96=0,NT96=0,NU96=0,NV96=0),$ME96,0),0)</f>
        <v>0</v>
      </c>
      <c r="NX96" s="230"/>
      <c r="NY96" s="367">
        <f>IFERROR(OD96/OC96,0)</f>
        <v>0</v>
      </c>
      <c r="NZ96" s="367">
        <f>IFERROR(OE96/OC96,0)</f>
        <v>0</v>
      </c>
      <c r="OA96" s="367">
        <f>IFERROR(#REF!/OC96,0)</f>
        <v>0</v>
      </c>
      <c r="OC96" s="363">
        <f>COUNTIF('LS | Drawing List'!$H:$H,$B96)</f>
        <v>0</v>
      </c>
      <c r="OD96" s="238">
        <f>COUNTIFS('LS | Drawing List'!$H:$H,$B96,INDEX('LS | Drawing List'!$A:$AT,,MATCH('Design Fee'!OD$8,'LS | Drawing List'!$A$1:$AT$1,0)),1)</f>
        <v>0</v>
      </c>
      <c r="OE96" s="238">
        <f>COUNTIFS('LS | Drawing List'!$H:$H,$B96,INDEX('LS | Drawing List'!$K:$AT,,MATCH('Design Fee'!OE$8,'LS | Drawing List'!$K$1:$AT$1,0)),1)</f>
        <v>0</v>
      </c>
      <c r="OF96" s="238">
        <f>COUNTIFS('LS | Drawing List'!$H:$H,$B96,INDEX('LS | Drawing List'!$K:$AT,,MATCH('Design Fee'!OF$8,'LS | Drawing List'!$K$1:$AT$1,0)),1)</f>
        <v>0</v>
      </c>
      <c r="OG96" s="238">
        <f>COUNTIFS('LS | Drawing List'!$H:$H,$B96,INDEX('LS | Drawing List'!$K:$AT,,MATCH('Design Fee'!OG$8,'LS | Drawing List'!$K$1:$AT$1,0)),1)</f>
        <v>0</v>
      </c>
      <c r="OH96" s="238">
        <f>COUNTIFS('LS | Drawing List'!$H:$H,$B96,INDEX('LS | Drawing List'!$K:$AT,,MATCH('Design Fee'!OH$8,'LS | Drawing List'!$K$1:$AT$1,0)),1)</f>
        <v>0</v>
      </c>
      <c r="OI96" s="238">
        <f>COUNTIFS('LS | Drawing List'!$H:$H,$B96,INDEX('LS | Drawing List'!$K:$AT,,MATCH('Design Fee'!OI$8,'LS | Drawing List'!$K$1:$AT$1,0)),1)</f>
        <v>0</v>
      </c>
      <c r="OJ96" s="245"/>
      <c r="OK96" s="238">
        <f>COUNTIFS('LS | Drawing List'!$H:$H,$B96,INDEX('LS | Drawing List'!$K:$AT,,MATCH('Design Fee'!OK$8,'LS | Drawing List'!$K$1:$AT$1,0)),1)</f>
        <v>0</v>
      </c>
      <c r="OL96" s="238">
        <f>COUNTIFS('LS | Drawing List'!$H:$H,$B96,INDEX('LS | Drawing List'!$K:$AT,,MATCH('Design Fee'!OL$8,'LS | Drawing List'!$K$1:$AT$1,0)),1)</f>
        <v>0</v>
      </c>
      <c r="OM96" s="238">
        <f>COUNTIFS('LS | Drawing List'!$H:$H,$B96,INDEX('LS | Drawing List'!$K:$AT,,MATCH('Design Fee'!OM$8,'LS | Drawing List'!$K$1:$AT$1,0)),1)</f>
        <v>0</v>
      </c>
      <c r="ON96" s="238">
        <f>COUNTIFS('LS | Drawing List'!$H:$H,$B96,INDEX('LS | Drawing List'!$K:$AT,,MATCH('Design Fee'!ON$8,'LS | Drawing List'!$K$1:$AT$1,0)),1)</f>
        <v>0</v>
      </c>
      <c r="OO96" s="238">
        <f>COUNTIFS('LS | Drawing List'!$H:$H,$B96,INDEX('LS | Drawing List'!$K:$AT,,MATCH('Design Fee'!OO$8,'LS | Drawing List'!$K$1:$AT$1,0)),1)</f>
        <v>0</v>
      </c>
      <c r="OQ96" s="303">
        <f>IFERROR(IF(PD96=100%,$ME96,0),0)</f>
        <v>0</v>
      </c>
      <c r="OR96" s="304">
        <f>IFERROR(IF(AND((PD96+PE96)=100%,PD96&lt;1),$ME96,0),0)</f>
        <v>0</v>
      </c>
      <c r="OS96" s="304">
        <f>IFERROR(IF(AND((PI96+PK96)=PH96,OQ96=0),$ME96,0),0)</f>
        <v>0</v>
      </c>
      <c r="OT96" s="304">
        <f>IFERROR(IF(AND((PI96+PK96+PL96)=PH96,OQ96=0,OS96=0),$ME96,0),0)</f>
        <v>0</v>
      </c>
      <c r="OU96" s="304">
        <f>IFERROR(IF(AND((PI96+PK96+PL96+PM96)=PH96,OQ96=0,OS96=0,OT96=0),$ME96,0),0)</f>
        <v>0</v>
      </c>
      <c r="OV96" s="304">
        <f>IFERROR(IF(AND((PI96+PK96+PL96+PM96+PN96)=PH96,OQ96=0,OS96=0,OT96=0,OU96=0),$ME96,0),0)</f>
        <v>0</v>
      </c>
      <c r="OW96" s="305"/>
      <c r="OX96" s="304">
        <f>IFERROR(IF(AND((PD96+PF96)=100%,PD96&lt;1),$ME96,0),0)</f>
        <v>0</v>
      </c>
      <c r="OY96" s="304">
        <f>IFERROR(IF(AND((PI96+PQ96)=PH96,OQ96=0),$ME96,0),0)</f>
        <v>0</v>
      </c>
      <c r="OZ96" s="304">
        <f t="shared" si="1813"/>
        <v>0</v>
      </c>
      <c r="PA96" s="304">
        <f>IFERROR(IF(AND((PI96+PQ96+PR96+PS96)=PH96,OQ96=0,OY96=0,OZ96=0),$ME96,0),0)</f>
        <v>0</v>
      </c>
      <c r="PB96" s="304">
        <f>IFERROR(IF(AND((PI96+PQ96+PT96+PR96+PS96)=PH96,OQ96=0,OY96=0,OZ96=0,PA96=0),$ME96,0),0)</f>
        <v>0</v>
      </c>
      <c r="PC96" s="230"/>
      <c r="PD96" s="367">
        <f>IFERROR(PI96/PH96,0)</f>
        <v>0</v>
      </c>
      <c r="PE96" s="367">
        <f>IFERROR(PJ96/PH96,0)</f>
        <v>0</v>
      </c>
      <c r="PF96" s="367">
        <f>IFERROR(#REF!/PH96,0)</f>
        <v>0</v>
      </c>
      <c r="PH96" s="363">
        <f>COUNTIF('LS | Drawing List'!$H:$H,$B96)</f>
        <v>0</v>
      </c>
      <c r="PI96" s="238">
        <f>COUNTIFS('LS | Drawing List'!$H:$H,$B96,INDEX('LS | Drawing List'!$A:$AT,,MATCH('Design Fee'!PI$8,'LS | Drawing List'!$A$1:$AT$1,0)),1)</f>
        <v>0</v>
      </c>
      <c r="PJ96" s="238">
        <f>COUNTIFS('LS | Drawing List'!$H:$H,$B96,INDEX('LS | Drawing List'!$K:$AT,,MATCH('Design Fee'!PJ$8,'LS | Drawing List'!$K$1:$AT$1,0)),1)</f>
        <v>0</v>
      </c>
      <c r="PK96" s="238">
        <f>COUNTIFS('LS | Drawing List'!$H:$H,$B96,INDEX('LS | Drawing List'!$K:$AT,,MATCH('Design Fee'!PK$8,'LS | Drawing List'!$K$1:$AT$1,0)),1)</f>
        <v>0</v>
      </c>
      <c r="PL96" s="238">
        <f>COUNTIFS('LS | Drawing List'!$H:$H,$B96,INDEX('LS | Drawing List'!$K:$AT,,MATCH('Design Fee'!PL$8,'LS | Drawing List'!$K$1:$AT$1,0)),1)</f>
        <v>0</v>
      </c>
      <c r="PM96" s="238">
        <f>COUNTIFS('LS | Drawing List'!$H:$H,$B96,INDEX('LS | Drawing List'!$K:$AT,,MATCH('Design Fee'!PM$8,'LS | Drawing List'!$K$1:$AT$1,0)),1)</f>
        <v>0</v>
      </c>
      <c r="PN96" s="238">
        <f>COUNTIFS('LS | Drawing List'!$H:$H,$B96,INDEX('LS | Drawing List'!$K:$AT,,MATCH('Design Fee'!PN$8,'LS | Drawing List'!$K$1:$AT$1,0)),1)</f>
        <v>0</v>
      </c>
      <c r="PO96" s="245"/>
      <c r="PP96" s="238">
        <f>COUNTIFS('LS | Drawing List'!$H:$H,$B96,INDEX('LS | Drawing List'!$K:$AT,,MATCH('Design Fee'!PP$8,'LS | Drawing List'!$K$1:$AT$1,0)),1)</f>
        <v>0</v>
      </c>
      <c r="PQ96" s="238">
        <f>COUNTIFS('LS | Drawing List'!$H:$H,$B96,INDEX('LS | Drawing List'!$K:$AT,,MATCH('Design Fee'!PQ$8,'LS | Drawing List'!$K$1:$AT$1,0)),1)</f>
        <v>0</v>
      </c>
      <c r="PR96" s="238">
        <f>COUNTIFS('LS | Drawing List'!$H:$H,$B96,INDEX('LS | Drawing List'!$K:$AT,,MATCH('Design Fee'!PR$8,'LS | Drawing List'!$K$1:$AT$1,0)),1)</f>
        <v>0</v>
      </c>
      <c r="PS96" s="238">
        <f>COUNTIFS('LS | Drawing List'!$H:$H,$B96,INDEX('LS | Drawing List'!$K:$AT,,MATCH('Design Fee'!PS$8,'LS | Drawing List'!$K$1:$AT$1,0)),1)</f>
        <v>0</v>
      </c>
      <c r="PT96" s="238">
        <f>COUNTIFS('LS | Drawing List'!$H:$H,$B96,INDEX('LS | Drawing List'!$K:$AT,,MATCH('Design Fee'!PT$8,'LS | Drawing List'!$K$1:$AT$1,0)),1)</f>
        <v>0</v>
      </c>
      <c r="PV96" s="328"/>
    </row>
    <row r="97" spans="2:438" ht="3" customHeight="1">
      <c r="C97" s="235"/>
      <c r="D97" s="235"/>
      <c r="E97" s="235"/>
      <c r="F97" s="235"/>
      <c r="G97" s="235"/>
      <c r="H97" s="243"/>
      <c r="I97" s="243"/>
      <c r="J97" s="276"/>
      <c r="K97" s="276"/>
      <c r="L97" s="276"/>
      <c r="M97" s="276"/>
      <c r="N97" s="277"/>
      <c r="O97" s="243"/>
      <c r="P97" s="276"/>
      <c r="Q97" s="276"/>
      <c r="R97" s="276"/>
      <c r="S97" s="276"/>
      <c r="T97" s="216"/>
      <c r="U97" s="243"/>
      <c r="V97" s="243"/>
      <c r="W97" s="276"/>
      <c r="X97" s="276"/>
      <c r="Y97" s="276"/>
      <c r="Z97" s="276"/>
      <c r="AA97" s="277"/>
      <c r="AB97" s="278"/>
      <c r="AC97" s="278"/>
      <c r="AD97" s="278"/>
      <c r="AE97" s="278"/>
      <c r="AF97" s="278"/>
      <c r="AG97" s="245"/>
      <c r="AH97" s="243"/>
      <c r="AI97" s="243"/>
      <c r="AJ97" s="276"/>
      <c r="AK97" s="276"/>
      <c r="AL97" s="276"/>
      <c r="AM97" s="276"/>
      <c r="AN97" s="277"/>
      <c r="AO97" s="278"/>
      <c r="AP97" s="278"/>
      <c r="AQ97" s="278"/>
      <c r="AR97" s="278"/>
      <c r="AS97" s="278"/>
      <c r="AT97" s="230"/>
      <c r="AV97" s="236"/>
      <c r="AW97" s="242"/>
      <c r="AX97" s="242"/>
      <c r="AY97" s="243"/>
      <c r="AZ97" s="243"/>
      <c r="BA97" s="276"/>
      <c r="BB97" s="276"/>
      <c r="BC97" s="276"/>
      <c r="BD97" s="276"/>
      <c r="BE97" s="277"/>
      <c r="BF97" s="278"/>
      <c r="BG97" s="278"/>
      <c r="BH97" s="278"/>
      <c r="BI97" s="278"/>
      <c r="BJ97" s="278"/>
      <c r="BK97" s="216"/>
      <c r="BL97" s="334"/>
      <c r="BM97" s="334"/>
      <c r="BN97" s="334"/>
      <c r="BO97" s="238"/>
      <c r="BP97" s="245"/>
      <c r="BQ97" s="245"/>
      <c r="BR97" s="245"/>
      <c r="BS97" s="245"/>
      <c r="BT97" s="245"/>
      <c r="BU97" s="245"/>
      <c r="BV97" s="245"/>
      <c r="BW97" s="245"/>
      <c r="CD97" s="243"/>
      <c r="CE97" s="243"/>
      <c r="CF97" s="276"/>
      <c r="CG97" s="276"/>
      <c r="CH97" s="276"/>
      <c r="CI97" s="276"/>
      <c r="CJ97" s="277"/>
      <c r="CK97" s="278"/>
      <c r="CL97" s="278"/>
      <c r="CM97" s="278"/>
      <c r="CN97" s="278"/>
      <c r="CO97" s="278"/>
      <c r="CP97" s="230"/>
      <c r="CQ97" s="334"/>
      <c r="CR97" s="334"/>
      <c r="CS97" s="334"/>
      <c r="CT97" s="238"/>
      <c r="CU97" s="245"/>
      <c r="CV97" s="245"/>
      <c r="CW97" s="245"/>
      <c r="CX97" s="245"/>
      <c r="CY97" s="245"/>
      <c r="CZ97" s="245"/>
      <c r="DA97" s="245"/>
      <c r="DB97" s="245"/>
      <c r="DH97" s="245"/>
      <c r="DI97" s="243"/>
      <c r="DJ97" s="243"/>
      <c r="DK97" s="276"/>
      <c r="DL97" s="276"/>
      <c r="DM97" s="276"/>
      <c r="DN97" s="276"/>
      <c r="DO97" s="277"/>
      <c r="DP97" s="278"/>
      <c r="DQ97" s="278"/>
      <c r="DR97" s="278"/>
      <c r="DS97" s="278"/>
      <c r="DT97" s="278"/>
      <c r="DU97" s="230"/>
      <c r="DV97" s="334"/>
      <c r="DW97" s="334"/>
      <c r="DX97" s="334"/>
      <c r="DY97" s="238"/>
      <c r="DZ97" s="245"/>
      <c r="EA97" s="245"/>
      <c r="EB97" s="245"/>
      <c r="EC97" s="245"/>
      <c r="ED97" s="245"/>
      <c r="EE97" s="245"/>
      <c r="EF97" s="245"/>
      <c r="EG97" s="245"/>
      <c r="EM97" s="245"/>
      <c r="EN97" s="245"/>
      <c r="EO97" s="329"/>
      <c r="EP97" s="236"/>
      <c r="EQ97" s="242"/>
      <c r="ER97" s="242"/>
      <c r="ES97" s="243"/>
      <c r="ET97" s="243"/>
      <c r="EU97" s="276"/>
      <c r="EV97" s="276"/>
      <c r="EW97" s="276"/>
      <c r="EX97" s="276"/>
      <c r="EY97" s="277"/>
      <c r="EZ97" s="278"/>
      <c r="FA97" s="278"/>
      <c r="FB97" s="278"/>
      <c r="FC97" s="278"/>
      <c r="FD97" s="278"/>
      <c r="FE97" s="216"/>
      <c r="FF97" s="334"/>
      <c r="FG97" s="334"/>
      <c r="FH97" s="334"/>
      <c r="FI97" s="334"/>
      <c r="FJ97" s="245"/>
      <c r="FK97" s="245"/>
      <c r="FL97" s="245"/>
      <c r="FM97" s="245"/>
      <c r="FN97" s="245"/>
      <c r="FO97" s="245"/>
      <c r="FP97" s="245"/>
      <c r="FQ97" s="245"/>
      <c r="FX97" s="243"/>
      <c r="FY97" s="243"/>
      <c r="FZ97" s="276"/>
      <c r="GA97" s="276"/>
      <c r="GB97" s="276"/>
      <c r="GC97" s="276"/>
      <c r="GD97" s="277"/>
      <c r="GE97" s="278"/>
      <c r="GF97" s="278"/>
      <c r="GG97" s="278"/>
      <c r="GH97" s="278"/>
      <c r="GI97" s="278"/>
      <c r="GJ97" s="230"/>
      <c r="GK97" s="238"/>
      <c r="GL97" s="238"/>
      <c r="GM97" s="238"/>
      <c r="GN97" s="238"/>
      <c r="GO97" s="245"/>
      <c r="GP97" s="245"/>
      <c r="GQ97" s="245"/>
      <c r="GR97" s="245"/>
      <c r="GS97" s="245"/>
      <c r="GT97" s="245"/>
      <c r="GU97" s="245"/>
      <c r="GV97" s="245"/>
      <c r="HB97" s="245"/>
      <c r="HC97" s="243"/>
      <c r="HD97" s="243"/>
      <c r="HE97" s="276"/>
      <c r="HF97" s="276"/>
      <c r="HG97" s="276"/>
      <c r="HH97" s="276"/>
      <c r="HI97" s="277"/>
      <c r="HJ97" s="278"/>
      <c r="HK97" s="278"/>
      <c r="HL97" s="278"/>
      <c r="HM97" s="278"/>
      <c r="HN97" s="278"/>
      <c r="HO97" s="230"/>
      <c r="HP97" s="238"/>
      <c r="HQ97" s="238"/>
      <c r="HR97" s="238"/>
      <c r="HS97" s="238"/>
      <c r="HT97" s="245"/>
      <c r="HU97" s="245"/>
      <c r="HV97" s="245"/>
      <c r="HW97" s="245"/>
      <c r="HX97" s="245"/>
      <c r="HY97" s="245"/>
      <c r="HZ97" s="245"/>
      <c r="IA97" s="245"/>
      <c r="IG97" s="245"/>
      <c r="IH97" s="245"/>
      <c r="II97" s="329"/>
      <c r="IJ97" s="236"/>
      <c r="IK97" s="242"/>
      <c r="IL97" s="242"/>
      <c r="IM97" s="243"/>
      <c r="IN97" s="243"/>
      <c r="IO97" s="276"/>
      <c r="IP97" s="276"/>
      <c r="IQ97" s="276"/>
      <c r="IR97" s="276"/>
      <c r="IS97" s="277"/>
      <c r="IT97" s="278"/>
      <c r="IU97" s="278"/>
      <c r="IV97" s="278"/>
      <c r="IW97" s="278"/>
      <c r="IX97" s="278"/>
      <c r="IY97" s="230"/>
      <c r="IZ97" s="238"/>
      <c r="JA97" s="238"/>
      <c r="JB97" s="238"/>
      <c r="JC97" s="238"/>
      <c r="JD97" s="245"/>
      <c r="JE97" s="245"/>
      <c r="JF97" s="245"/>
      <c r="JG97" s="245"/>
      <c r="JH97" s="245"/>
      <c r="JI97" s="245"/>
      <c r="JJ97" s="245"/>
      <c r="JK97" s="245"/>
      <c r="JR97" s="243"/>
      <c r="JS97" s="243"/>
      <c r="JT97" s="276"/>
      <c r="JU97" s="276"/>
      <c r="JV97" s="276"/>
      <c r="JW97" s="276"/>
      <c r="JX97" s="277"/>
      <c r="JY97" s="278"/>
      <c r="JZ97" s="278"/>
      <c r="KA97" s="278"/>
      <c r="KB97" s="278"/>
      <c r="KC97" s="278"/>
      <c r="KD97" s="230"/>
      <c r="KE97" s="238"/>
      <c r="KF97" s="238"/>
      <c r="KG97" s="238"/>
      <c r="KH97" s="238"/>
      <c r="KI97" s="245"/>
      <c r="KJ97" s="245"/>
      <c r="KK97" s="245"/>
      <c r="KL97" s="245"/>
      <c r="KM97" s="245"/>
      <c r="KN97" s="245"/>
      <c r="KO97" s="245"/>
      <c r="KP97" s="245"/>
      <c r="KV97" s="245"/>
      <c r="KW97" s="243"/>
      <c r="KX97" s="243"/>
      <c r="KY97" s="276"/>
      <c r="KZ97" s="276"/>
      <c r="LA97" s="276"/>
      <c r="LB97" s="276"/>
      <c r="LC97" s="277"/>
      <c r="LD97" s="278"/>
      <c r="LE97" s="278"/>
      <c r="LF97" s="278"/>
      <c r="LG97" s="278"/>
      <c r="LH97" s="278"/>
      <c r="LI97" s="230"/>
      <c r="LJ97" s="238"/>
      <c r="LK97" s="238"/>
      <c r="LL97" s="238"/>
      <c r="LM97" s="238"/>
      <c r="LN97" s="245"/>
      <c r="LO97" s="245"/>
      <c r="LP97" s="245"/>
      <c r="LQ97" s="245"/>
      <c r="LR97" s="245"/>
      <c r="LS97" s="245"/>
      <c r="LT97" s="245"/>
      <c r="LU97" s="245"/>
      <c r="MA97" s="245"/>
      <c r="MB97" s="245"/>
      <c r="MC97" s="329"/>
      <c r="MD97" s="236"/>
      <c r="ME97" s="242"/>
      <c r="MF97" s="242"/>
      <c r="MG97" s="243"/>
      <c r="MH97" s="243"/>
      <c r="MI97" s="276"/>
      <c r="MJ97" s="276"/>
      <c r="MK97" s="276"/>
      <c r="ML97" s="276"/>
      <c r="MM97" s="277"/>
      <c r="MN97" s="278"/>
      <c r="MO97" s="278"/>
      <c r="MP97" s="278"/>
      <c r="MQ97" s="278"/>
      <c r="MR97" s="278"/>
      <c r="MS97" s="230"/>
      <c r="MT97" s="238"/>
      <c r="MU97" s="238"/>
      <c r="MV97" s="238"/>
      <c r="MW97" s="238"/>
      <c r="MX97" s="245"/>
      <c r="MY97" s="245"/>
      <c r="MZ97" s="245"/>
      <c r="NA97" s="245"/>
      <c r="NB97" s="245"/>
      <c r="NC97" s="245"/>
      <c r="ND97" s="245"/>
      <c r="NE97" s="245"/>
      <c r="NL97" s="243"/>
      <c r="NM97" s="243"/>
      <c r="NN97" s="276"/>
      <c r="NO97" s="276"/>
      <c r="NP97" s="276"/>
      <c r="NQ97" s="276"/>
      <c r="NR97" s="277"/>
      <c r="NS97" s="278"/>
      <c r="NT97" s="278"/>
      <c r="NU97" s="278"/>
      <c r="NV97" s="278"/>
      <c r="NW97" s="278"/>
      <c r="NX97" s="230"/>
      <c r="NY97" s="238"/>
      <c r="NZ97" s="238"/>
      <c r="OA97" s="238"/>
      <c r="OB97" s="238"/>
      <c r="OC97" s="245"/>
      <c r="OD97" s="245"/>
      <c r="OE97" s="245"/>
      <c r="OF97" s="245"/>
      <c r="OG97" s="245"/>
      <c r="OH97" s="245"/>
      <c r="OI97" s="245"/>
      <c r="OJ97" s="245"/>
      <c r="OP97" s="245"/>
      <c r="OQ97" s="243"/>
      <c r="OR97" s="243"/>
      <c r="OS97" s="276"/>
      <c r="OT97" s="276"/>
      <c r="OU97" s="276"/>
      <c r="OV97" s="276"/>
      <c r="OW97" s="277"/>
      <c r="OX97" s="278"/>
      <c r="OY97" s="278"/>
      <c r="OZ97" s="278"/>
      <c r="PA97" s="278"/>
      <c r="PB97" s="278"/>
      <c r="PC97" s="230"/>
      <c r="PD97" s="238"/>
      <c r="PE97" s="238"/>
      <c r="PF97" s="238"/>
      <c r="PG97" s="238"/>
      <c r="PH97" s="245"/>
      <c r="PI97" s="245"/>
      <c r="PJ97" s="245"/>
      <c r="PK97" s="245"/>
      <c r="PL97" s="245"/>
      <c r="PM97" s="245"/>
      <c r="PN97" s="245"/>
      <c r="PO97" s="245"/>
      <c r="PU97" s="245"/>
      <c r="PV97" s="329"/>
    </row>
    <row r="98" spans="2:438" ht="18">
      <c r="B98" s="706" t="s">
        <v>123</v>
      </c>
      <c r="C98" s="706"/>
      <c r="D98" s="380"/>
      <c r="E98" s="357">
        <f t="shared" ref="E98" si="1817">AW98+EQ98+IK98+ME98</f>
        <v>1.5500955769789286</v>
      </c>
      <c r="F98" s="357">
        <f t="shared" ref="F98" si="1818">AX98+ER98+IL98+MF98</f>
        <v>0</v>
      </c>
      <c r="G98" s="357">
        <f t="shared" ref="G98" si="1819">E98-F98</f>
        <v>1.5500955769789286</v>
      </c>
      <c r="H98" s="357">
        <f t="shared" ref="H98" si="1820">AY98+ES98+IM98+MG98</f>
        <v>0</v>
      </c>
      <c r="I98" s="357">
        <f t="shared" ref="I98" si="1821">AZ98+ET98+IN98+MH98</f>
        <v>1.5500955769789286</v>
      </c>
      <c r="J98" s="365">
        <f t="shared" ref="J98" si="1822">BA98+EU98+IO98+MI98</f>
        <v>0</v>
      </c>
      <c r="K98" s="365">
        <f t="shared" ref="K98" si="1823">BB98+EV98+IP98+MJ98</f>
        <v>0</v>
      </c>
      <c r="L98" s="365">
        <f t="shared" ref="L98" si="1824">BC98+EW98+IQ98+MK98</f>
        <v>0</v>
      </c>
      <c r="M98" s="365">
        <f t="shared" ref="M98" si="1825">BD98+EX98+IR98+ML98</f>
        <v>1.5500955769789286</v>
      </c>
      <c r="N98" s="272"/>
      <c r="O98" s="375">
        <f t="shared" ref="O98" si="1826">BF98+EZ98+IT98+MN98</f>
        <v>0</v>
      </c>
      <c r="P98" s="375">
        <f t="shared" ref="P98" si="1827">BG98+FA98+IU98+MO98</f>
        <v>0</v>
      </c>
      <c r="Q98" s="375">
        <f t="shared" ref="Q98" si="1828">BH98+FB98+IV98+MP98</f>
        <v>0</v>
      </c>
      <c r="R98" s="375">
        <f t="shared" ref="R98" si="1829">BI98+FC98+IW98+MQ98</f>
        <v>0</v>
      </c>
      <c r="S98" s="375">
        <f t="shared" ref="S98" si="1830">BJ98+FD98+IX98+MR98</f>
        <v>0</v>
      </c>
      <c r="T98" s="216"/>
      <c r="U98" s="238">
        <f t="shared" ref="U98" si="1831">CD98+FX98+JR98+NL98</f>
        <v>0</v>
      </c>
      <c r="V98" s="238">
        <f t="shared" ref="V98" si="1832">CE98+FY98+JS98+NM98</f>
        <v>0</v>
      </c>
      <c r="W98" s="238">
        <f t="shared" ref="W98" si="1833">CF98+FZ98+JT98+NN98</f>
        <v>0</v>
      </c>
      <c r="X98" s="238">
        <f t="shared" ref="X98" si="1834">CG98+GA98+JU98+NO98</f>
        <v>0</v>
      </c>
      <c r="Y98" s="238">
        <f t="shared" ref="Y98" si="1835">CH98+GB98+JV98+NP98</f>
        <v>0</v>
      </c>
      <c r="Z98" s="238">
        <f t="shared" ref="Z98" si="1836">CI98+GC98+JW98+NQ98</f>
        <v>0</v>
      </c>
      <c r="AA98" s="277"/>
      <c r="AB98" s="238">
        <f t="shared" ref="AB98" si="1837">CK98+GE98+JY98+NS98</f>
        <v>0</v>
      </c>
      <c r="AC98" s="238">
        <f t="shared" ref="AC98" si="1838">CL98+GF98+JZ98+NT98</f>
        <v>0</v>
      </c>
      <c r="AD98" s="238">
        <f t="shared" ref="AD98" si="1839">CM98+GG98+KA98+NU98</f>
        <v>0</v>
      </c>
      <c r="AE98" s="238">
        <f t="shared" ref="AE98" si="1840">CN98+GH98+KB98+NV98</f>
        <v>0</v>
      </c>
      <c r="AF98" s="238">
        <f t="shared" ref="AF98" si="1841">CO98+GI98+KC98+NW98</f>
        <v>0</v>
      </c>
      <c r="AG98" s="245"/>
      <c r="AH98" s="238">
        <f t="shared" ref="AH98" si="1842">DI98+HC98+KW98+OQ98</f>
        <v>0</v>
      </c>
      <c r="AI98" s="238">
        <f t="shared" ref="AI98" si="1843">DJ98+HD98+KX98+OR98</f>
        <v>0</v>
      </c>
      <c r="AJ98" s="238">
        <f t="shared" ref="AJ98" si="1844">DK98+HE98+KY98+OS98</f>
        <v>0</v>
      </c>
      <c r="AK98" s="238">
        <f t="shared" ref="AK98" si="1845">DL98+HF98+KZ98+OT98</f>
        <v>0</v>
      </c>
      <c r="AL98" s="238">
        <f t="shared" ref="AL98" si="1846">DM98+HG98+LA98+OU98</f>
        <v>0</v>
      </c>
      <c r="AM98" s="238">
        <f t="shared" ref="AM98" si="1847">DN98+HH98+LB98+OV98</f>
        <v>0</v>
      </c>
      <c r="AN98" s="277"/>
      <c r="AO98" s="238">
        <f t="shared" ref="AO98" si="1848">DP98+HJ98+LD98+OX98</f>
        <v>0</v>
      </c>
      <c r="AP98" s="238">
        <f t="shared" ref="AP98" si="1849">DQ98+HK98+LE98+OY98</f>
        <v>0</v>
      </c>
      <c r="AQ98" s="238">
        <f t="shared" ref="AQ98" si="1850">DR98+HL98+LF98+OZ98</f>
        <v>0</v>
      </c>
      <c r="AR98" s="238">
        <f t="shared" ref="AR98" si="1851">DS98+HM98+LG98+PA98</f>
        <v>0</v>
      </c>
      <c r="AS98" s="238">
        <f t="shared" ref="AS98" si="1852">DT98+HN98+LH98+PB98</f>
        <v>0</v>
      </c>
      <c r="AT98" s="230"/>
      <c r="AV98" s="236"/>
      <c r="AW98" s="355">
        <f>AW100</f>
        <v>1.1445000000000001</v>
      </c>
      <c r="AX98" s="355">
        <f t="shared" ref="AX98" si="1853">AY98+CD98+DI98</f>
        <v>0</v>
      </c>
      <c r="AY98" s="357">
        <f t="shared" ref="AY98:BD98" si="1854">AY100</f>
        <v>0</v>
      </c>
      <c r="AZ98" s="357">
        <f t="shared" si="1854"/>
        <v>1.1445000000000001</v>
      </c>
      <c r="BA98" s="365">
        <f t="shared" si="1854"/>
        <v>0</v>
      </c>
      <c r="BB98" s="365">
        <f t="shared" si="1854"/>
        <v>0</v>
      </c>
      <c r="BC98" s="365">
        <f t="shared" si="1854"/>
        <v>0</v>
      </c>
      <c r="BD98" s="365">
        <f t="shared" si="1854"/>
        <v>1.1445000000000001</v>
      </c>
      <c r="BE98" s="272"/>
      <c r="BF98" s="375">
        <f>BF100</f>
        <v>0</v>
      </c>
      <c r="BG98" s="375">
        <f>BG100</f>
        <v>0</v>
      </c>
      <c r="BH98" s="375">
        <f>BH100</f>
        <v>0</v>
      </c>
      <c r="BI98" s="375">
        <f>BI100</f>
        <v>0</v>
      </c>
      <c r="BJ98" s="375">
        <f>BJ100</f>
        <v>0</v>
      </c>
      <c r="BK98" s="216"/>
      <c r="BL98" s="334">
        <f>BL100</f>
        <v>0</v>
      </c>
      <c r="BM98" s="334">
        <f>BM100</f>
        <v>0</v>
      </c>
      <c r="BN98" s="334">
        <f>BN100</f>
        <v>0</v>
      </c>
      <c r="BO98" s="238"/>
      <c r="BP98" s="437">
        <f>BP100</f>
        <v>0</v>
      </c>
      <c r="BQ98" s="437">
        <f t="shared" ref="BQ98:BV98" si="1855">BQ100</f>
        <v>0</v>
      </c>
      <c r="BR98" s="437">
        <f t="shared" si="1855"/>
        <v>0</v>
      </c>
      <c r="BS98" s="437">
        <f t="shared" si="1855"/>
        <v>0</v>
      </c>
      <c r="BT98" s="437">
        <f t="shared" si="1855"/>
        <v>0</v>
      </c>
      <c r="BU98" s="437">
        <f t="shared" si="1855"/>
        <v>0</v>
      </c>
      <c r="BV98" s="437">
        <f t="shared" si="1855"/>
        <v>0</v>
      </c>
      <c r="BW98" s="245"/>
      <c r="BX98" s="437">
        <f t="shared" ref="BX98:CB98" si="1856">BX100</f>
        <v>0</v>
      </c>
      <c r="BY98" s="437">
        <f t="shared" si="1856"/>
        <v>0</v>
      </c>
      <c r="BZ98" s="437">
        <f t="shared" si="1856"/>
        <v>0</v>
      </c>
      <c r="CA98" s="437">
        <f t="shared" si="1856"/>
        <v>0</v>
      </c>
      <c r="CB98" s="437">
        <f t="shared" si="1856"/>
        <v>0</v>
      </c>
      <c r="CD98" s="238"/>
      <c r="CE98" s="238">
        <f t="shared" ref="CE98:CI98" si="1857">CE100</f>
        <v>0</v>
      </c>
      <c r="CF98" s="238">
        <f t="shared" si="1857"/>
        <v>0</v>
      </c>
      <c r="CG98" s="238">
        <f t="shared" si="1857"/>
        <v>0</v>
      </c>
      <c r="CH98" s="238">
        <f t="shared" si="1857"/>
        <v>0</v>
      </c>
      <c r="CI98" s="238">
        <f t="shared" si="1857"/>
        <v>0</v>
      </c>
      <c r="CJ98" s="277"/>
      <c r="CK98" s="238">
        <f t="shared" ref="CK98:CO98" si="1858">CK100</f>
        <v>0</v>
      </c>
      <c r="CL98" s="238">
        <f t="shared" si="1858"/>
        <v>0</v>
      </c>
      <c r="CM98" s="238">
        <f t="shared" si="1858"/>
        <v>0</v>
      </c>
      <c r="CN98" s="238">
        <f t="shared" si="1858"/>
        <v>0</v>
      </c>
      <c r="CO98" s="238">
        <f t="shared" si="1858"/>
        <v>0</v>
      </c>
      <c r="CP98" s="230"/>
      <c r="CQ98" s="334">
        <f t="shared" ref="CQ98:CS98" si="1859">CQ100</f>
        <v>0</v>
      </c>
      <c r="CR98" s="334">
        <f t="shared" si="1859"/>
        <v>0</v>
      </c>
      <c r="CS98" s="334">
        <f t="shared" si="1859"/>
        <v>0</v>
      </c>
      <c r="CT98" s="238"/>
      <c r="CU98" s="437">
        <f t="shared" ref="CU98:DA98" si="1860">CU100</f>
        <v>0</v>
      </c>
      <c r="CV98" s="437">
        <f t="shared" si="1860"/>
        <v>0</v>
      </c>
      <c r="CW98" s="437">
        <f t="shared" si="1860"/>
        <v>0</v>
      </c>
      <c r="CX98" s="437">
        <f t="shared" si="1860"/>
        <v>0</v>
      </c>
      <c r="CY98" s="437">
        <f t="shared" si="1860"/>
        <v>0</v>
      </c>
      <c r="CZ98" s="437">
        <f t="shared" si="1860"/>
        <v>0</v>
      </c>
      <c r="DA98" s="437">
        <f t="shared" si="1860"/>
        <v>0</v>
      </c>
      <c r="DB98" s="245"/>
      <c r="DC98" s="437">
        <f t="shared" ref="DC98:DG98" si="1861">DC100</f>
        <v>0</v>
      </c>
      <c r="DD98" s="437">
        <f t="shared" si="1861"/>
        <v>0</v>
      </c>
      <c r="DE98" s="437">
        <f t="shared" si="1861"/>
        <v>0</v>
      </c>
      <c r="DF98" s="437">
        <f t="shared" si="1861"/>
        <v>0</v>
      </c>
      <c r="DG98" s="437">
        <f t="shared" si="1861"/>
        <v>0</v>
      </c>
      <c r="DH98" s="245"/>
      <c r="DI98" s="238"/>
      <c r="DJ98" s="238">
        <f t="shared" ref="DJ98:DN98" si="1862">DJ100</f>
        <v>0</v>
      </c>
      <c r="DK98" s="238">
        <f t="shared" si="1862"/>
        <v>0</v>
      </c>
      <c r="DL98" s="238">
        <f t="shared" si="1862"/>
        <v>0</v>
      </c>
      <c r="DM98" s="238">
        <f t="shared" si="1862"/>
        <v>0</v>
      </c>
      <c r="DN98" s="238">
        <f t="shared" si="1862"/>
        <v>0</v>
      </c>
      <c r="DO98" s="277"/>
      <c r="DP98" s="238">
        <f t="shared" ref="DP98:DT98" si="1863">DP100</f>
        <v>0</v>
      </c>
      <c r="DQ98" s="238">
        <f t="shared" si="1863"/>
        <v>0</v>
      </c>
      <c r="DR98" s="238">
        <f t="shared" si="1863"/>
        <v>0</v>
      </c>
      <c r="DS98" s="238">
        <f t="shared" si="1863"/>
        <v>0</v>
      </c>
      <c r="DT98" s="238">
        <f t="shared" si="1863"/>
        <v>0</v>
      </c>
      <c r="DU98" s="230"/>
      <c r="DV98" s="334">
        <f t="shared" ref="DV98:DX98" si="1864">DV100</f>
        <v>0</v>
      </c>
      <c r="DW98" s="334">
        <f t="shared" si="1864"/>
        <v>0</v>
      </c>
      <c r="DX98" s="334">
        <f t="shared" si="1864"/>
        <v>0</v>
      </c>
      <c r="DY98" s="238"/>
      <c r="DZ98" s="437">
        <f t="shared" ref="DZ98:EF98" si="1865">DZ100</f>
        <v>0</v>
      </c>
      <c r="EA98" s="437">
        <f t="shared" si="1865"/>
        <v>0</v>
      </c>
      <c r="EB98" s="437">
        <f t="shared" si="1865"/>
        <v>0</v>
      </c>
      <c r="EC98" s="437">
        <f t="shared" si="1865"/>
        <v>0</v>
      </c>
      <c r="ED98" s="437">
        <f t="shared" si="1865"/>
        <v>0</v>
      </c>
      <c r="EE98" s="437">
        <f t="shared" si="1865"/>
        <v>0</v>
      </c>
      <c r="EF98" s="437">
        <f t="shared" si="1865"/>
        <v>0</v>
      </c>
      <c r="EG98" s="245"/>
      <c r="EH98" s="437">
        <f t="shared" ref="EH98:EL98" si="1866">EH100</f>
        <v>0</v>
      </c>
      <c r="EI98" s="437">
        <f t="shared" si="1866"/>
        <v>0</v>
      </c>
      <c r="EJ98" s="437">
        <f t="shared" si="1866"/>
        <v>0</v>
      </c>
      <c r="EK98" s="437">
        <f t="shared" si="1866"/>
        <v>0</v>
      </c>
      <c r="EL98" s="437">
        <f t="shared" si="1866"/>
        <v>0</v>
      </c>
      <c r="EM98" s="245"/>
      <c r="EN98" s="245"/>
      <c r="EO98" s="329"/>
      <c r="EP98" s="236"/>
      <c r="EQ98" s="355">
        <f>EQ100</f>
        <v>0.309477</v>
      </c>
      <c r="ER98" s="355">
        <f t="shared" ref="ER98" si="1867">ES98+FX98+HC98</f>
        <v>0</v>
      </c>
      <c r="ES98" s="357">
        <f t="shared" ref="ES98:EX98" si="1868">ES100</f>
        <v>0</v>
      </c>
      <c r="ET98" s="357">
        <f t="shared" si="1868"/>
        <v>0.309477</v>
      </c>
      <c r="EU98" s="365">
        <f t="shared" si="1868"/>
        <v>0</v>
      </c>
      <c r="EV98" s="365">
        <f t="shared" si="1868"/>
        <v>0</v>
      </c>
      <c r="EW98" s="365">
        <f t="shared" si="1868"/>
        <v>0</v>
      </c>
      <c r="EX98" s="365">
        <f t="shared" si="1868"/>
        <v>0.309477</v>
      </c>
      <c r="EY98" s="272"/>
      <c r="EZ98" s="375">
        <f>EZ100</f>
        <v>0</v>
      </c>
      <c r="FA98" s="375">
        <f>FA100</f>
        <v>0</v>
      </c>
      <c r="FB98" s="375">
        <f>FB100</f>
        <v>0</v>
      </c>
      <c r="FC98" s="375">
        <f>FC100</f>
        <v>0</v>
      </c>
      <c r="FD98" s="375">
        <f>FD100</f>
        <v>0</v>
      </c>
      <c r="FE98" s="216"/>
      <c r="FF98" s="334">
        <f>FF100</f>
        <v>0</v>
      </c>
      <c r="FG98" s="334">
        <f>FG100</f>
        <v>0</v>
      </c>
      <c r="FH98" s="334">
        <f>FH100</f>
        <v>0</v>
      </c>
      <c r="FI98" s="334"/>
      <c r="FJ98" s="238">
        <f>FJ100</f>
        <v>0</v>
      </c>
      <c r="FK98" s="238">
        <f t="shared" ref="FK98:FP98" si="1869">FK100</f>
        <v>0</v>
      </c>
      <c r="FL98" s="238">
        <f t="shared" si="1869"/>
        <v>0</v>
      </c>
      <c r="FM98" s="238">
        <f t="shared" si="1869"/>
        <v>0</v>
      </c>
      <c r="FN98" s="238">
        <f t="shared" si="1869"/>
        <v>0</v>
      </c>
      <c r="FO98" s="238">
        <f t="shared" si="1869"/>
        <v>0</v>
      </c>
      <c r="FP98" s="238">
        <f t="shared" si="1869"/>
        <v>0</v>
      </c>
      <c r="FQ98" s="245"/>
      <c r="FR98" s="238">
        <f t="shared" ref="FR98:FV98" si="1870">FR100</f>
        <v>0</v>
      </c>
      <c r="FS98" s="238">
        <f t="shared" si="1870"/>
        <v>0</v>
      </c>
      <c r="FT98" s="238">
        <f t="shared" si="1870"/>
        <v>0</v>
      </c>
      <c r="FU98" s="238">
        <f t="shared" si="1870"/>
        <v>0</v>
      </c>
      <c r="FV98" s="238">
        <f t="shared" si="1870"/>
        <v>0</v>
      </c>
      <c r="FX98" s="238"/>
      <c r="FY98" s="238">
        <f t="shared" ref="FY98:GC98" si="1871">FY100</f>
        <v>0</v>
      </c>
      <c r="FZ98" s="238">
        <f t="shared" si="1871"/>
        <v>0</v>
      </c>
      <c r="GA98" s="238">
        <f t="shared" si="1871"/>
        <v>0</v>
      </c>
      <c r="GB98" s="238">
        <f t="shared" si="1871"/>
        <v>0</v>
      </c>
      <c r="GC98" s="238">
        <f t="shared" si="1871"/>
        <v>0</v>
      </c>
      <c r="GD98" s="277"/>
      <c r="GE98" s="238">
        <f t="shared" ref="GE98:GI98" si="1872">GE100</f>
        <v>0</v>
      </c>
      <c r="GF98" s="238">
        <f t="shared" si="1872"/>
        <v>0</v>
      </c>
      <c r="GG98" s="238">
        <f t="shared" si="1872"/>
        <v>0</v>
      </c>
      <c r="GH98" s="238">
        <f t="shared" si="1872"/>
        <v>0</v>
      </c>
      <c r="GI98" s="238">
        <f t="shared" si="1872"/>
        <v>0</v>
      </c>
      <c r="GJ98" s="230"/>
      <c r="GK98" s="238">
        <f t="shared" ref="GK98:GM98" si="1873">GK100</f>
        <v>0</v>
      </c>
      <c r="GL98" s="238">
        <f t="shared" si="1873"/>
        <v>0</v>
      </c>
      <c r="GM98" s="238">
        <f t="shared" si="1873"/>
        <v>0</v>
      </c>
      <c r="GN98" s="238"/>
      <c r="GO98" s="238">
        <f t="shared" ref="GO98:GU98" si="1874">GO100</f>
        <v>0</v>
      </c>
      <c r="GP98" s="238">
        <f t="shared" si="1874"/>
        <v>0</v>
      </c>
      <c r="GQ98" s="238">
        <f t="shared" si="1874"/>
        <v>0</v>
      </c>
      <c r="GR98" s="238">
        <f t="shared" si="1874"/>
        <v>0</v>
      </c>
      <c r="GS98" s="238">
        <f t="shared" si="1874"/>
        <v>0</v>
      </c>
      <c r="GT98" s="238">
        <f t="shared" si="1874"/>
        <v>0</v>
      </c>
      <c r="GU98" s="238">
        <f t="shared" si="1874"/>
        <v>0</v>
      </c>
      <c r="GV98" s="245"/>
      <c r="GW98" s="238">
        <f t="shared" ref="GW98:HA98" si="1875">GW100</f>
        <v>0</v>
      </c>
      <c r="GX98" s="238">
        <f t="shared" si="1875"/>
        <v>0</v>
      </c>
      <c r="GY98" s="238">
        <f t="shared" si="1875"/>
        <v>0</v>
      </c>
      <c r="GZ98" s="238">
        <f t="shared" si="1875"/>
        <v>0</v>
      </c>
      <c r="HA98" s="238">
        <f t="shared" si="1875"/>
        <v>0</v>
      </c>
      <c r="HB98" s="245"/>
      <c r="HC98" s="238"/>
      <c r="HD98" s="238">
        <f t="shared" ref="HD98:HH98" si="1876">HD100</f>
        <v>0</v>
      </c>
      <c r="HE98" s="238">
        <f t="shared" si="1876"/>
        <v>0</v>
      </c>
      <c r="HF98" s="238">
        <f t="shared" si="1876"/>
        <v>0</v>
      </c>
      <c r="HG98" s="238">
        <f t="shared" si="1876"/>
        <v>0</v>
      </c>
      <c r="HH98" s="238">
        <f t="shared" si="1876"/>
        <v>0</v>
      </c>
      <c r="HI98" s="277"/>
      <c r="HJ98" s="238">
        <f t="shared" ref="HJ98:HN98" si="1877">HJ100</f>
        <v>0</v>
      </c>
      <c r="HK98" s="238">
        <f t="shared" si="1877"/>
        <v>0</v>
      </c>
      <c r="HL98" s="238">
        <f t="shared" si="1877"/>
        <v>0</v>
      </c>
      <c r="HM98" s="238">
        <f t="shared" si="1877"/>
        <v>0</v>
      </c>
      <c r="HN98" s="238">
        <f t="shared" si="1877"/>
        <v>0</v>
      </c>
      <c r="HO98" s="230"/>
      <c r="HP98" s="238">
        <f t="shared" ref="HP98:HR98" si="1878">HP100</f>
        <v>0</v>
      </c>
      <c r="HQ98" s="238">
        <f t="shared" si="1878"/>
        <v>0</v>
      </c>
      <c r="HR98" s="238">
        <f t="shared" si="1878"/>
        <v>0</v>
      </c>
      <c r="HS98" s="238"/>
      <c r="HT98" s="238">
        <f t="shared" ref="HT98:HZ98" si="1879">HT100</f>
        <v>0</v>
      </c>
      <c r="HU98" s="238">
        <f t="shared" si="1879"/>
        <v>0</v>
      </c>
      <c r="HV98" s="238">
        <f t="shared" si="1879"/>
        <v>0</v>
      </c>
      <c r="HW98" s="238">
        <f t="shared" si="1879"/>
        <v>0</v>
      </c>
      <c r="HX98" s="238">
        <f t="shared" si="1879"/>
        <v>0</v>
      </c>
      <c r="HY98" s="238">
        <f t="shared" si="1879"/>
        <v>0</v>
      </c>
      <c r="HZ98" s="238">
        <f t="shared" si="1879"/>
        <v>0</v>
      </c>
      <c r="IA98" s="245"/>
      <c r="IB98" s="238">
        <f t="shared" ref="IB98:IF98" si="1880">IB100</f>
        <v>0</v>
      </c>
      <c r="IC98" s="238">
        <f t="shared" si="1880"/>
        <v>0</v>
      </c>
      <c r="ID98" s="238">
        <f t="shared" si="1880"/>
        <v>0</v>
      </c>
      <c r="IE98" s="238">
        <f t="shared" si="1880"/>
        <v>0</v>
      </c>
      <c r="IF98" s="238">
        <f t="shared" si="1880"/>
        <v>0</v>
      </c>
      <c r="IG98" s="245"/>
      <c r="IH98" s="245"/>
      <c r="II98" s="329"/>
      <c r="IJ98" s="236"/>
      <c r="IK98" s="355">
        <f>IK100</f>
        <v>8.1791081978928412E-2</v>
      </c>
      <c r="IL98" s="355">
        <f t="shared" ref="IL98" si="1881">IM98+JR98+KW98</f>
        <v>0</v>
      </c>
      <c r="IM98" s="357">
        <f t="shared" ref="IM98:IR98" si="1882">IM100</f>
        <v>0</v>
      </c>
      <c r="IN98" s="357">
        <f t="shared" si="1882"/>
        <v>8.1791081978928412E-2</v>
      </c>
      <c r="IO98" s="365">
        <f t="shared" si="1882"/>
        <v>0</v>
      </c>
      <c r="IP98" s="365">
        <f t="shared" si="1882"/>
        <v>0</v>
      </c>
      <c r="IQ98" s="365">
        <f t="shared" si="1882"/>
        <v>0</v>
      </c>
      <c r="IR98" s="365">
        <f t="shared" si="1882"/>
        <v>8.1791081978928412E-2</v>
      </c>
      <c r="IS98" s="272"/>
      <c r="IT98" s="375">
        <f>IT100</f>
        <v>0</v>
      </c>
      <c r="IU98" s="375">
        <f>IU100</f>
        <v>0</v>
      </c>
      <c r="IV98" s="375">
        <f>IV100</f>
        <v>0</v>
      </c>
      <c r="IW98" s="375">
        <f>IW100</f>
        <v>0</v>
      </c>
      <c r="IX98" s="375">
        <f>IX100</f>
        <v>0</v>
      </c>
      <c r="IY98" s="216"/>
      <c r="IZ98" s="238">
        <f>IZ100</f>
        <v>0</v>
      </c>
      <c r="JA98" s="238">
        <f>JA100</f>
        <v>0</v>
      </c>
      <c r="JB98" s="238">
        <f>JB100</f>
        <v>0</v>
      </c>
      <c r="JC98" s="238"/>
      <c r="JD98" s="238">
        <f>JD100</f>
        <v>0</v>
      </c>
      <c r="JE98" s="238">
        <f t="shared" ref="JE98:JJ98" si="1883">JE100</f>
        <v>0</v>
      </c>
      <c r="JF98" s="238">
        <f t="shared" si="1883"/>
        <v>0</v>
      </c>
      <c r="JG98" s="238">
        <f t="shared" si="1883"/>
        <v>0</v>
      </c>
      <c r="JH98" s="238">
        <f t="shared" si="1883"/>
        <v>0</v>
      </c>
      <c r="JI98" s="238">
        <f t="shared" si="1883"/>
        <v>0</v>
      </c>
      <c r="JJ98" s="238">
        <f t="shared" si="1883"/>
        <v>0</v>
      </c>
      <c r="JK98" s="245"/>
      <c r="JL98" s="238">
        <f t="shared" ref="JL98:JP98" si="1884">JL100</f>
        <v>0</v>
      </c>
      <c r="JM98" s="238">
        <f t="shared" si="1884"/>
        <v>0</v>
      </c>
      <c r="JN98" s="238">
        <f t="shared" si="1884"/>
        <v>0</v>
      </c>
      <c r="JO98" s="238">
        <f t="shared" si="1884"/>
        <v>0</v>
      </c>
      <c r="JP98" s="238">
        <f t="shared" si="1884"/>
        <v>0</v>
      </c>
      <c r="JR98" s="238"/>
      <c r="JS98" s="238">
        <f t="shared" ref="JS98:JW98" si="1885">JS100</f>
        <v>0</v>
      </c>
      <c r="JT98" s="238">
        <f t="shared" si="1885"/>
        <v>0</v>
      </c>
      <c r="JU98" s="238">
        <f t="shared" si="1885"/>
        <v>0</v>
      </c>
      <c r="JV98" s="238">
        <f t="shared" si="1885"/>
        <v>0</v>
      </c>
      <c r="JW98" s="238">
        <f t="shared" si="1885"/>
        <v>0</v>
      </c>
      <c r="JX98" s="277"/>
      <c r="JY98" s="238">
        <f t="shared" ref="JY98:KC98" si="1886">JY100</f>
        <v>0</v>
      </c>
      <c r="JZ98" s="238">
        <f t="shared" si="1886"/>
        <v>0</v>
      </c>
      <c r="KA98" s="238">
        <f t="shared" si="1886"/>
        <v>0</v>
      </c>
      <c r="KB98" s="238">
        <f t="shared" si="1886"/>
        <v>0</v>
      </c>
      <c r="KC98" s="238">
        <f t="shared" si="1886"/>
        <v>0</v>
      </c>
      <c r="KD98" s="230"/>
      <c r="KE98" s="238">
        <f t="shared" ref="KE98:KG98" si="1887">KE100</f>
        <v>0</v>
      </c>
      <c r="KF98" s="238">
        <f t="shared" si="1887"/>
        <v>0</v>
      </c>
      <c r="KG98" s="238">
        <f t="shared" si="1887"/>
        <v>0</v>
      </c>
      <c r="KH98" s="238"/>
      <c r="KI98" s="238">
        <f t="shared" ref="KI98:KO98" si="1888">KI100</f>
        <v>0</v>
      </c>
      <c r="KJ98" s="238">
        <f t="shared" si="1888"/>
        <v>0</v>
      </c>
      <c r="KK98" s="238">
        <f t="shared" si="1888"/>
        <v>0</v>
      </c>
      <c r="KL98" s="238">
        <f t="shared" si="1888"/>
        <v>0</v>
      </c>
      <c r="KM98" s="238">
        <f t="shared" si="1888"/>
        <v>0</v>
      </c>
      <c r="KN98" s="238">
        <f t="shared" si="1888"/>
        <v>0</v>
      </c>
      <c r="KO98" s="238">
        <f t="shared" si="1888"/>
        <v>0</v>
      </c>
      <c r="KP98" s="245"/>
      <c r="KQ98" s="238">
        <f t="shared" ref="KQ98:KU98" si="1889">KQ100</f>
        <v>0</v>
      </c>
      <c r="KR98" s="238">
        <f t="shared" si="1889"/>
        <v>0</v>
      </c>
      <c r="KS98" s="238">
        <f t="shared" si="1889"/>
        <v>0</v>
      </c>
      <c r="KT98" s="238">
        <f t="shared" si="1889"/>
        <v>0</v>
      </c>
      <c r="KU98" s="238">
        <f t="shared" si="1889"/>
        <v>0</v>
      </c>
      <c r="KV98" s="245"/>
      <c r="KW98" s="238"/>
      <c r="KX98" s="238">
        <f t="shared" ref="KX98:LB98" si="1890">KX100</f>
        <v>0</v>
      </c>
      <c r="KY98" s="238">
        <f t="shared" si="1890"/>
        <v>0</v>
      </c>
      <c r="KZ98" s="238">
        <f t="shared" si="1890"/>
        <v>0</v>
      </c>
      <c r="LA98" s="238">
        <f t="shared" si="1890"/>
        <v>0</v>
      </c>
      <c r="LB98" s="238">
        <f t="shared" si="1890"/>
        <v>0</v>
      </c>
      <c r="LC98" s="277"/>
      <c r="LD98" s="238">
        <f t="shared" ref="LD98:LH98" si="1891">LD100</f>
        <v>0</v>
      </c>
      <c r="LE98" s="238">
        <f t="shared" si="1891"/>
        <v>0</v>
      </c>
      <c r="LF98" s="238">
        <f t="shared" si="1891"/>
        <v>0</v>
      </c>
      <c r="LG98" s="238">
        <f t="shared" si="1891"/>
        <v>0</v>
      </c>
      <c r="LH98" s="238">
        <f t="shared" si="1891"/>
        <v>0</v>
      </c>
      <c r="LI98" s="230"/>
      <c r="LJ98" s="238">
        <f t="shared" ref="LJ98:LL98" si="1892">LJ100</f>
        <v>0</v>
      </c>
      <c r="LK98" s="238">
        <f t="shared" si="1892"/>
        <v>0</v>
      </c>
      <c r="LL98" s="238">
        <f t="shared" si="1892"/>
        <v>0</v>
      </c>
      <c r="LM98" s="238"/>
      <c r="LN98" s="238">
        <f t="shared" ref="LN98:LT98" si="1893">LN100</f>
        <v>0</v>
      </c>
      <c r="LO98" s="238">
        <f t="shared" si="1893"/>
        <v>0</v>
      </c>
      <c r="LP98" s="238">
        <f t="shared" si="1893"/>
        <v>0</v>
      </c>
      <c r="LQ98" s="238">
        <f t="shared" si="1893"/>
        <v>0</v>
      </c>
      <c r="LR98" s="238">
        <f t="shared" si="1893"/>
        <v>0</v>
      </c>
      <c r="LS98" s="238">
        <f t="shared" si="1893"/>
        <v>0</v>
      </c>
      <c r="LT98" s="238">
        <f t="shared" si="1893"/>
        <v>0</v>
      </c>
      <c r="LU98" s="245"/>
      <c r="LV98" s="238">
        <f t="shared" ref="LV98:LZ98" si="1894">LV100</f>
        <v>0</v>
      </c>
      <c r="LW98" s="238">
        <f t="shared" si="1894"/>
        <v>0</v>
      </c>
      <c r="LX98" s="238">
        <f t="shared" si="1894"/>
        <v>0</v>
      </c>
      <c r="LY98" s="238">
        <f t="shared" si="1894"/>
        <v>0</v>
      </c>
      <c r="LZ98" s="238">
        <f t="shared" si="1894"/>
        <v>0</v>
      </c>
      <c r="MA98" s="245"/>
      <c r="MB98" s="245"/>
      <c r="MC98" s="329"/>
      <c r="MD98" s="236"/>
      <c r="ME98" s="355">
        <f>ME100</f>
        <v>1.4327495000000003E-2</v>
      </c>
      <c r="MF98" s="355">
        <f t="shared" ref="MF98" si="1895">MG98+NL98+OQ98</f>
        <v>0</v>
      </c>
      <c r="MG98" s="357">
        <f t="shared" ref="MG98:ML98" si="1896">MG100</f>
        <v>0</v>
      </c>
      <c r="MH98" s="357">
        <f t="shared" si="1896"/>
        <v>1.4327495000000003E-2</v>
      </c>
      <c r="MI98" s="365">
        <f t="shared" si="1896"/>
        <v>0</v>
      </c>
      <c r="MJ98" s="365">
        <f t="shared" si="1896"/>
        <v>0</v>
      </c>
      <c r="MK98" s="365">
        <f t="shared" si="1896"/>
        <v>0</v>
      </c>
      <c r="ML98" s="365">
        <f t="shared" si="1896"/>
        <v>1.4327495000000003E-2</v>
      </c>
      <c r="MM98" s="272"/>
      <c r="MN98" s="375">
        <f>MN100</f>
        <v>0</v>
      </c>
      <c r="MO98" s="375">
        <f>MO100</f>
        <v>0</v>
      </c>
      <c r="MP98" s="375">
        <f>MP100</f>
        <v>0</v>
      </c>
      <c r="MQ98" s="375">
        <f>MQ100</f>
        <v>0</v>
      </c>
      <c r="MR98" s="375">
        <f>MR100</f>
        <v>0</v>
      </c>
      <c r="MS98" s="216"/>
      <c r="MT98" s="238">
        <f>MT100</f>
        <v>0</v>
      </c>
      <c r="MU98" s="238">
        <f>MU100</f>
        <v>0</v>
      </c>
      <c r="MV98" s="238">
        <f>MV100</f>
        <v>0</v>
      </c>
      <c r="MW98" s="238"/>
      <c r="MX98" s="238">
        <f>MX100</f>
        <v>0</v>
      </c>
      <c r="MY98" s="238">
        <f t="shared" ref="MY98:ND98" si="1897">MY100</f>
        <v>0</v>
      </c>
      <c r="MZ98" s="238">
        <f t="shared" si="1897"/>
        <v>0</v>
      </c>
      <c r="NA98" s="238">
        <f t="shared" si="1897"/>
        <v>0</v>
      </c>
      <c r="NB98" s="238">
        <f t="shared" si="1897"/>
        <v>0</v>
      </c>
      <c r="NC98" s="238">
        <f t="shared" si="1897"/>
        <v>0</v>
      </c>
      <c r="ND98" s="238">
        <f t="shared" si="1897"/>
        <v>0</v>
      </c>
      <c r="NE98" s="245"/>
      <c r="NF98" s="238">
        <f t="shared" ref="NF98:NJ98" si="1898">NF100</f>
        <v>0</v>
      </c>
      <c r="NG98" s="238">
        <f t="shared" si="1898"/>
        <v>0</v>
      </c>
      <c r="NH98" s="238">
        <f t="shared" si="1898"/>
        <v>0</v>
      </c>
      <c r="NI98" s="238">
        <f t="shared" si="1898"/>
        <v>0</v>
      </c>
      <c r="NJ98" s="238">
        <f t="shared" si="1898"/>
        <v>0</v>
      </c>
      <c r="NL98" s="238">
        <f t="shared" ref="NL98:NQ98" si="1899">NL100</f>
        <v>0</v>
      </c>
      <c r="NM98" s="238">
        <f t="shared" si="1899"/>
        <v>0</v>
      </c>
      <c r="NN98" s="238">
        <f t="shared" si="1899"/>
        <v>0</v>
      </c>
      <c r="NO98" s="238">
        <f t="shared" si="1899"/>
        <v>0</v>
      </c>
      <c r="NP98" s="238">
        <f t="shared" si="1899"/>
        <v>0</v>
      </c>
      <c r="NQ98" s="238">
        <f t="shared" si="1899"/>
        <v>0</v>
      </c>
      <c r="NR98" s="277"/>
      <c r="NS98" s="238">
        <f t="shared" ref="NS98:NW98" si="1900">NS100</f>
        <v>0</v>
      </c>
      <c r="NT98" s="238">
        <f t="shared" si="1900"/>
        <v>0</v>
      </c>
      <c r="NU98" s="238">
        <f t="shared" si="1900"/>
        <v>0</v>
      </c>
      <c r="NV98" s="238">
        <f t="shared" si="1900"/>
        <v>0</v>
      </c>
      <c r="NW98" s="238">
        <f t="shared" si="1900"/>
        <v>0</v>
      </c>
      <c r="NX98" s="230"/>
      <c r="NY98" s="238">
        <f t="shared" ref="NY98:OA98" si="1901">NY100</f>
        <v>0</v>
      </c>
      <c r="NZ98" s="238">
        <f t="shared" si="1901"/>
        <v>0</v>
      </c>
      <c r="OA98" s="238">
        <f t="shared" si="1901"/>
        <v>0</v>
      </c>
      <c r="OB98" s="238"/>
      <c r="OC98" s="238">
        <f t="shared" ref="OC98:OI98" si="1902">OC100</f>
        <v>0</v>
      </c>
      <c r="OD98" s="238">
        <f t="shared" si="1902"/>
        <v>0</v>
      </c>
      <c r="OE98" s="238">
        <f t="shared" si="1902"/>
        <v>0</v>
      </c>
      <c r="OF98" s="238">
        <f t="shared" si="1902"/>
        <v>0</v>
      </c>
      <c r="OG98" s="238">
        <f t="shared" si="1902"/>
        <v>0</v>
      </c>
      <c r="OH98" s="238">
        <f t="shared" si="1902"/>
        <v>0</v>
      </c>
      <c r="OI98" s="238">
        <f t="shared" si="1902"/>
        <v>0</v>
      </c>
      <c r="OJ98" s="245"/>
      <c r="OK98" s="238">
        <f t="shared" ref="OK98:OO98" si="1903">OK100</f>
        <v>0</v>
      </c>
      <c r="OL98" s="238">
        <f t="shared" si="1903"/>
        <v>0</v>
      </c>
      <c r="OM98" s="238">
        <f t="shared" si="1903"/>
        <v>0</v>
      </c>
      <c r="ON98" s="238">
        <f t="shared" si="1903"/>
        <v>0</v>
      </c>
      <c r="OO98" s="238">
        <f t="shared" si="1903"/>
        <v>0</v>
      </c>
      <c r="OP98" s="245"/>
      <c r="OQ98" s="238">
        <f t="shared" ref="OQ98:OV98" si="1904">OQ100</f>
        <v>0</v>
      </c>
      <c r="OR98" s="238">
        <f t="shared" si="1904"/>
        <v>0</v>
      </c>
      <c r="OS98" s="238">
        <f t="shared" si="1904"/>
        <v>0</v>
      </c>
      <c r="OT98" s="238">
        <f t="shared" si="1904"/>
        <v>0</v>
      </c>
      <c r="OU98" s="238">
        <f t="shared" si="1904"/>
        <v>0</v>
      </c>
      <c r="OV98" s="238">
        <f t="shared" si="1904"/>
        <v>0</v>
      </c>
      <c r="OW98" s="277"/>
      <c r="OX98" s="238">
        <f t="shared" ref="OX98:PB98" si="1905">OX100</f>
        <v>0</v>
      </c>
      <c r="OY98" s="238">
        <f t="shared" si="1905"/>
        <v>0</v>
      </c>
      <c r="OZ98" s="238">
        <f t="shared" si="1905"/>
        <v>0</v>
      </c>
      <c r="PA98" s="238">
        <f t="shared" si="1905"/>
        <v>0</v>
      </c>
      <c r="PB98" s="238">
        <f t="shared" si="1905"/>
        <v>0</v>
      </c>
      <c r="PC98" s="230"/>
      <c r="PD98" s="238">
        <f t="shared" ref="PD98:PF98" si="1906">PD100</f>
        <v>0</v>
      </c>
      <c r="PE98" s="238">
        <f t="shared" si="1906"/>
        <v>0</v>
      </c>
      <c r="PF98" s="238">
        <f t="shared" si="1906"/>
        <v>0</v>
      </c>
      <c r="PG98" s="238"/>
      <c r="PH98" s="238">
        <f t="shared" ref="PH98:PN98" si="1907">PH100</f>
        <v>0</v>
      </c>
      <c r="PI98" s="238">
        <f t="shared" si="1907"/>
        <v>0</v>
      </c>
      <c r="PJ98" s="238">
        <f t="shared" si="1907"/>
        <v>0</v>
      </c>
      <c r="PK98" s="238">
        <f t="shared" si="1907"/>
        <v>0</v>
      </c>
      <c r="PL98" s="238">
        <f t="shared" si="1907"/>
        <v>0</v>
      </c>
      <c r="PM98" s="238">
        <f t="shared" si="1907"/>
        <v>0</v>
      </c>
      <c r="PN98" s="238">
        <f t="shared" si="1907"/>
        <v>0</v>
      </c>
      <c r="PO98" s="245"/>
      <c r="PP98" s="238">
        <f t="shared" ref="PP98:PT98" si="1908">PP100</f>
        <v>0</v>
      </c>
      <c r="PQ98" s="238">
        <f t="shared" si="1908"/>
        <v>0</v>
      </c>
      <c r="PR98" s="238">
        <f t="shared" si="1908"/>
        <v>0</v>
      </c>
      <c r="PS98" s="238">
        <f t="shared" si="1908"/>
        <v>0</v>
      </c>
      <c r="PT98" s="238">
        <f t="shared" si="1908"/>
        <v>0</v>
      </c>
      <c r="PU98" s="245"/>
      <c r="PV98" s="329"/>
    </row>
    <row r="99" spans="2:438" ht="3" customHeight="1" outlineLevel="1">
      <c r="C99" s="235"/>
      <c r="D99" s="235"/>
      <c r="E99" s="235"/>
      <c r="F99" s="235"/>
      <c r="G99" s="235"/>
      <c r="H99" s="281"/>
      <c r="I99" s="281"/>
      <c r="J99" s="281"/>
      <c r="K99" s="281"/>
      <c r="L99" s="281"/>
      <c r="M99" s="281"/>
      <c r="N99" s="281"/>
      <c r="O99" s="330"/>
      <c r="P99" s="330"/>
      <c r="Q99" s="330"/>
      <c r="R99" s="330"/>
      <c r="S99" s="330"/>
      <c r="T99" s="216"/>
      <c r="U99" s="243"/>
      <c r="V99" s="243"/>
      <c r="W99" s="243"/>
      <c r="X99" s="243"/>
      <c r="Y99" s="243"/>
      <c r="Z99" s="243"/>
      <c r="AA99" s="243"/>
      <c r="AB99" s="199"/>
      <c r="AC99" s="199"/>
      <c r="AD99" s="199"/>
      <c r="AE99" s="199"/>
      <c r="AF99" s="199"/>
      <c r="AG99" s="245"/>
      <c r="AH99" s="243"/>
      <c r="AI99" s="243"/>
      <c r="AJ99" s="243"/>
      <c r="AK99" s="243"/>
      <c r="AL99" s="243"/>
      <c r="AM99" s="243"/>
      <c r="AN99" s="243"/>
      <c r="AO99" s="199"/>
      <c r="AP99" s="199"/>
      <c r="AQ99" s="199"/>
      <c r="AR99" s="199"/>
      <c r="AS99" s="199"/>
      <c r="AT99" s="230"/>
      <c r="AV99" s="236"/>
      <c r="AW99" s="280"/>
      <c r="AX99" s="280"/>
      <c r="AY99" s="281"/>
      <c r="AZ99" s="281"/>
      <c r="BA99" s="281"/>
      <c r="BB99" s="281"/>
      <c r="BC99" s="281"/>
      <c r="BD99" s="281"/>
      <c r="BE99" s="281"/>
      <c r="BF99" s="330"/>
      <c r="BG99" s="330"/>
      <c r="BH99" s="330"/>
      <c r="BI99" s="330"/>
      <c r="BJ99" s="330"/>
      <c r="BK99" s="216"/>
      <c r="BL99" s="334"/>
      <c r="BM99" s="334"/>
      <c r="BN99" s="334"/>
      <c r="BO99" s="238"/>
      <c r="BP99" s="245"/>
      <c r="BQ99" s="245"/>
      <c r="BR99" s="245"/>
      <c r="BS99" s="245"/>
      <c r="BT99" s="245"/>
      <c r="BU99" s="245"/>
      <c r="BV99" s="245"/>
      <c r="BW99" s="245"/>
      <c r="CD99" s="243"/>
      <c r="CE99" s="243"/>
      <c r="CF99" s="243"/>
      <c r="CG99" s="243"/>
      <c r="CH99" s="243"/>
      <c r="CI99" s="243"/>
      <c r="CJ99" s="243"/>
      <c r="CK99" s="199"/>
      <c r="CL99" s="199"/>
      <c r="CM99" s="199"/>
      <c r="CN99" s="199"/>
      <c r="CO99" s="199"/>
      <c r="CP99" s="230"/>
      <c r="CQ99" s="334"/>
      <c r="CR99" s="334"/>
      <c r="CS99" s="334"/>
      <c r="CT99" s="238"/>
      <c r="CU99" s="245"/>
      <c r="CV99" s="245"/>
      <c r="CW99" s="245"/>
      <c r="CX99" s="245"/>
      <c r="CY99" s="245"/>
      <c r="CZ99" s="245"/>
      <c r="DA99" s="245"/>
      <c r="DB99" s="245"/>
      <c r="DH99" s="245"/>
      <c r="DI99" s="243"/>
      <c r="DJ99" s="243"/>
      <c r="DK99" s="243"/>
      <c r="DL99" s="243"/>
      <c r="DM99" s="243"/>
      <c r="DN99" s="243"/>
      <c r="DO99" s="243"/>
      <c r="DP99" s="199"/>
      <c r="DQ99" s="199"/>
      <c r="DR99" s="199"/>
      <c r="DS99" s="199"/>
      <c r="DT99" s="199"/>
      <c r="DU99" s="230"/>
      <c r="DV99" s="334"/>
      <c r="DW99" s="334"/>
      <c r="DX99" s="334"/>
      <c r="DY99" s="238"/>
      <c r="DZ99" s="245"/>
      <c r="EA99" s="245"/>
      <c r="EB99" s="245"/>
      <c r="EC99" s="245"/>
      <c r="ED99" s="245"/>
      <c r="EE99" s="245"/>
      <c r="EF99" s="245"/>
      <c r="EG99" s="245"/>
      <c r="EM99" s="245"/>
      <c r="EN99" s="245"/>
      <c r="EO99" s="329"/>
      <c r="EP99" s="236"/>
      <c r="EQ99" s="280"/>
      <c r="ER99" s="280"/>
      <c r="ES99" s="281"/>
      <c r="ET99" s="281"/>
      <c r="EU99" s="281"/>
      <c r="EV99" s="281"/>
      <c r="EW99" s="281"/>
      <c r="EX99" s="281"/>
      <c r="EY99" s="281"/>
      <c r="EZ99" s="330"/>
      <c r="FA99" s="330"/>
      <c r="FB99" s="330"/>
      <c r="FC99" s="330"/>
      <c r="FD99" s="330"/>
      <c r="FE99" s="216"/>
      <c r="FF99" s="334"/>
      <c r="FG99" s="334"/>
      <c r="FH99" s="334"/>
      <c r="FI99" s="334"/>
      <c r="FJ99" s="245"/>
      <c r="FK99" s="245"/>
      <c r="FL99" s="245"/>
      <c r="FM99" s="245"/>
      <c r="FN99" s="245"/>
      <c r="FO99" s="245"/>
      <c r="FP99" s="245"/>
      <c r="FQ99" s="245"/>
      <c r="FX99" s="243"/>
      <c r="FY99" s="243"/>
      <c r="FZ99" s="243"/>
      <c r="GA99" s="243"/>
      <c r="GB99" s="243"/>
      <c r="GC99" s="243"/>
      <c r="GD99" s="243"/>
      <c r="GE99" s="199"/>
      <c r="GF99" s="199"/>
      <c r="GG99" s="199"/>
      <c r="GH99" s="199"/>
      <c r="GI99" s="199"/>
      <c r="GJ99" s="230"/>
      <c r="GK99" s="238"/>
      <c r="GL99" s="238"/>
      <c r="GM99" s="238"/>
      <c r="GN99" s="238"/>
      <c r="GO99" s="245"/>
      <c r="GP99" s="245"/>
      <c r="GQ99" s="245"/>
      <c r="GR99" s="245"/>
      <c r="GS99" s="245"/>
      <c r="GT99" s="245"/>
      <c r="GU99" s="245"/>
      <c r="GV99" s="245"/>
      <c r="HB99" s="245"/>
      <c r="HC99" s="243"/>
      <c r="HD99" s="243"/>
      <c r="HE99" s="243"/>
      <c r="HF99" s="243"/>
      <c r="HG99" s="243"/>
      <c r="HH99" s="243"/>
      <c r="HI99" s="243"/>
      <c r="HJ99" s="199"/>
      <c r="HK99" s="199"/>
      <c r="HL99" s="199"/>
      <c r="HM99" s="199"/>
      <c r="HN99" s="199"/>
      <c r="HO99" s="230"/>
      <c r="HP99" s="238"/>
      <c r="HQ99" s="238"/>
      <c r="HR99" s="238"/>
      <c r="HS99" s="238"/>
      <c r="HT99" s="245"/>
      <c r="HU99" s="245"/>
      <c r="HV99" s="245"/>
      <c r="HW99" s="245"/>
      <c r="HX99" s="245"/>
      <c r="HY99" s="245"/>
      <c r="HZ99" s="245"/>
      <c r="IA99" s="245"/>
      <c r="IG99" s="245"/>
      <c r="IH99" s="245"/>
      <c r="II99" s="329"/>
      <c r="IJ99" s="236"/>
      <c r="IK99" s="280"/>
      <c r="IL99" s="280"/>
      <c r="IM99" s="281"/>
      <c r="IN99" s="281"/>
      <c r="IO99" s="281"/>
      <c r="IP99" s="281"/>
      <c r="IQ99" s="281"/>
      <c r="IR99" s="281"/>
      <c r="IS99" s="281"/>
      <c r="IT99" s="330"/>
      <c r="IU99" s="330"/>
      <c r="IV99" s="330"/>
      <c r="IW99" s="330"/>
      <c r="IX99" s="330"/>
      <c r="IY99" s="230"/>
      <c r="IZ99" s="238"/>
      <c r="JA99" s="238"/>
      <c r="JB99" s="238"/>
      <c r="JC99" s="238"/>
      <c r="JD99" s="245"/>
      <c r="JE99" s="245"/>
      <c r="JF99" s="245"/>
      <c r="JG99" s="245"/>
      <c r="JH99" s="245"/>
      <c r="JI99" s="245"/>
      <c r="JJ99" s="245"/>
      <c r="JK99" s="245"/>
      <c r="JR99" s="243"/>
      <c r="JS99" s="243"/>
      <c r="JT99" s="243"/>
      <c r="JU99" s="243"/>
      <c r="JV99" s="243"/>
      <c r="JW99" s="243"/>
      <c r="JX99" s="243"/>
      <c r="JY99" s="199"/>
      <c r="JZ99" s="199"/>
      <c r="KA99" s="199"/>
      <c r="KB99" s="199"/>
      <c r="KC99" s="199"/>
      <c r="KD99" s="230"/>
      <c r="KE99" s="238"/>
      <c r="KF99" s="238"/>
      <c r="KG99" s="238"/>
      <c r="KH99" s="238"/>
      <c r="KI99" s="245"/>
      <c r="KJ99" s="245"/>
      <c r="KK99" s="245"/>
      <c r="KL99" s="245"/>
      <c r="KM99" s="245"/>
      <c r="KN99" s="245"/>
      <c r="KO99" s="245"/>
      <c r="KP99" s="245"/>
      <c r="KV99" s="245"/>
      <c r="KW99" s="243"/>
      <c r="KX99" s="243"/>
      <c r="KY99" s="243"/>
      <c r="KZ99" s="243"/>
      <c r="LA99" s="243"/>
      <c r="LB99" s="243"/>
      <c r="LC99" s="243"/>
      <c r="LD99" s="199"/>
      <c r="LE99" s="199"/>
      <c r="LF99" s="199"/>
      <c r="LG99" s="199"/>
      <c r="LH99" s="199"/>
      <c r="LI99" s="230"/>
      <c r="LJ99" s="238"/>
      <c r="LK99" s="238"/>
      <c r="LL99" s="238"/>
      <c r="LM99" s="238"/>
      <c r="LN99" s="245"/>
      <c r="LO99" s="245"/>
      <c r="LP99" s="245"/>
      <c r="LQ99" s="245"/>
      <c r="LR99" s="245"/>
      <c r="LS99" s="245"/>
      <c r="LT99" s="245"/>
      <c r="LU99" s="245"/>
      <c r="MA99" s="245"/>
      <c r="MB99" s="245"/>
      <c r="MC99" s="329"/>
      <c r="MD99" s="236"/>
      <c r="ME99" s="280"/>
      <c r="MF99" s="280"/>
      <c r="MG99" s="281"/>
      <c r="MH99" s="281"/>
      <c r="MI99" s="281"/>
      <c r="MJ99" s="281"/>
      <c r="MK99" s="281"/>
      <c r="ML99" s="281"/>
      <c r="MM99" s="281"/>
      <c r="MN99" s="330"/>
      <c r="MO99" s="330"/>
      <c r="MP99" s="330"/>
      <c r="MQ99" s="330"/>
      <c r="MR99" s="330"/>
      <c r="MS99" s="230"/>
      <c r="MT99" s="238"/>
      <c r="MU99" s="238"/>
      <c r="MV99" s="238"/>
      <c r="MW99" s="238"/>
      <c r="MX99" s="245"/>
      <c r="MY99" s="245"/>
      <c r="MZ99" s="245"/>
      <c r="NA99" s="245"/>
      <c r="NB99" s="245"/>
      <c r="NC99" s="245"/>
      <c r="ND99" s="245"/>
      <c r="NE99" s="245"/>
      <c r="NL99" s="243"/>
      <c r="NM99" s="243"/>
      <c r="NN99" s="243"/>
      <c r="NO99" s="243"/>
      <c r="NP99" s="243"/>
      <c r="NQ99" s="243"/>
      <c r="NR99" s="243"/>
      <c r="NS99" s="199"/>
      <c r="NT99" s="199"/>
      <c r="NU99" s="199"/>
      <c r="NV99" s="199"/>
      <c r="NW99" s="199"/>
      <c r="NX99" s="230"/>
      <c r="NY99" s="238"/>
      <c r="NZ99" s="238"/>
      <c r="OA99" s="238"/>
      <c r="OB99" s="238"/>
      <c r="OC99" s="245"/>
      <c r="OD99" s="245"/>
      <c r="OE99" s="245"/>
      <c r="OF99" s="245"/>
      <c r="OG99" s="245"/>
      <c r="OH99" s="245"/>
      <c r="OI99" s="245"/>
      <c r="OJ99" s="245"/>
      <c r="OP99" s="245"/>
      <c r="OQ99" s="243"/>
      <c r="OR99" s="243"/>
      <c r="OS99" s="243"/>
      <c r="OT99" s="243"/>
      <c r="OU99" s="243"/>
      <c r="OV99" s="243"/>
      <c r="OW99" s="243"/>
      <c r="OX99" s="199"/>
      <c r="OY99" s="199"/>
      <c r="OZ99" s="199"/>
      <c r="PA99" s="199"/>
      <c r="PB99" s="199"/>
      <c r="PC99" s="230"/>
      <c r="PD99" s="238"/>
      <c r="PE99" s="238"/>
      <c r="PF99" s="238"/>
      <c r="PG99" s="238"/>
      <c r="PH99" s="245"/>
      <c r="PI99" s="245"/>
      <c r="PJ99" s="245"/>
      <c r="PK99" s="245"/>
      <c r="PL99" s="245"/>
      <c r="PM99" s="245"/>
      <c r="PN99" s="245"/>
      <c r="PO99" s="245"/>
      <c r="PU99" s="245"/>
      <c r="PV99" s="329"/>
    </row>
    <row r="100" spans="2:438" ht="15.75" outlineLevel="1">
      <c r="B100" s="255">
        <v>1</v>
      </c>
      <c r="C100" s="256" t="s">
        <v>124</v>
      </c>
      <c r="D100" s="381"/>
      <c r="E100" s="400">
        <f t="shared" ref="E100:E101" si="1909">AW100+EQ100+IK100+ME100</f>
        <v>1.5500955769789286</v>
      </c>
      <c r="F100" s="400">
        <f t="shared" ref="F100:F101" si="1910">AX100+ER100+IL100+MF100</f>
        <v>0</v>
      </c>
      <c r="G100" s="400">
        <f t="shared" ref="G100:G101" si="1911">E100-F100</f>
        <v>1.5500955769789286</v>
      </c>
      <c r="H100" s="400">
        <f t="shared" ref="H100:H101" si="1912">AY100+ES100+IM100+MG100</f>
        <v>0</v>
      </c>
      <c r="I100" s="400">
        <f t="shared" ref="I100:I101" si="1913">AZ100+ET100+IN100+MH100</f>
        <v>1.5500955769789286</v>
      </c>
      <c r="J100" s="400">
        <f t="shared" ref="J100:J101" si="1914">BA100+EU100+IO100+MI100</f>
        <v>0</v>
      </c>
      <c r="K100" s="400">
        <f t="shared" ref="K100:K101" si="1915">BB100+EV100+IP100+MJ100</f>
        <v>0</v>
      </c>
      <c r="L100" s="400">
        <f t="shared" ref="L100:L101" si="1916">BC100+EW100+IQ100+MK100</f>
        <v>0</v>
      </c>
      <c r="M100" s="400">
        <f t="shared" ref="M100:M101" si="1917">BD100+EX100+IR100+ML100</f>
        <v>1.5500955769789286</v>
      </c>
      <c r="N100" s="401"/>
      <c r="O100" s="402">
        <f t="shared" ref="O100:O101" si="1918">BF100+EZ100+IT100+MN100</f>
        <v>0</v>
      </c>
      <c r="P100" s="402">
        <f t="shared" ref="P100:P101" si="1919">BG100+FA100+IU100+MO100</f>
        <v>0</v>
      </c>
      <c r="Q100" s="402">
        <f t="shared" ref="Q100:Q101" si="1920">BH100+FB100+IV100+MP100</f>
        <v>0</v>
      </c>
      <c r="R100" s="402">
        <f t="shared" ref="R100:R101" si="1921">BI100+FC100+IW100+MQ100</f>
        <v>0</v>
      </c>
      <c r="S100" s="402">
        <f t="shared" ref="S100:S101" si="1922">BJ100+FD100+IX100+MR100</f>
        <v>0</v>
      </c>
      <c r="T100" s="399"/>
      <c r="U100" s="403">
        <f t="shared" ref="U100:U101" si="1923">CD100+FX100+JR100+NL100</f>
        <v>0</v>
      </c>
      <c r="V100" s="402">
        <f t="shared" ref="V100:V101" si="1924">CE100+FY100+JS100+NM100</f>
        <v>0</v>
      </c>
      <c r="W100" s="402">
        <f t="shared" ref="W100:W101" si="1925">CF100+FZ100+JT100+NN100</f>
        <v>0</v>
      </c>
      <c r="X100" s="402">
        <f t="shared" ref="X100:X101" si="1926">CG100+GA100+JU100+NO100</f>
        <v>0</v>
      </c>
      <c r="Y100" s="402">
        <f t="shared" ref="Y100:Y101" si="1927">CH100+GB100+JV100+NP100</f>
        <v>0</v>
      </c>
      <c r="Z100" s="402">
        <f t="shared" ref="Z100:Z101" si="1928">CI100+GC100+JW100+NQ100</f>
        <v>0</v>
      </c>
      <c r="AA100" s="404"/>
      <c r="AB100" s="403">
        <f t="shared" ref="AB100:AB101" si="1929">CK100+GE100+JY100+NS100</f>
        <v>0</v>
      </c>
      <c r="AC100" s="403">
        <f t="shared" ref="AC100:AC101" si="1930">CL100+GF100+JZ100+NT100</f>
        <v>0</v>
      </c>
      <c r="AD100" s="403">
        <f t="shared" ref="AD100:AD101" si="1931">CM100+GG100+KA100+NU100</f>
        <v>0</v>
      </c>
      <c r="AE100" s="403">
        <f t="shared" ref="AE100:AE101" si="1932">CN100+GH100+KB100+NV100</f>
        <v>0</v>
      </c>
      <c r="AF100" s="403">
        <f t="shared" ref="AF100:AF101" si="1933">CO100+GI100+KC100+NW100</f>
        <v>0</v>
      </c>
      <c r="AG100" s="405"/>
      <c r="AH100" s="403">
        <f t="shared" ref="AH100:AH101" si="1934">DI100+HC100+KW100+OQ100</f>
        <v>0</v>
      </c>
      <c r="AI100" s="402">
        <f t="shared" ref="AI100:AI101" si="1935">DJ100+HD100+KX100+OR100</f>
        <v>0</v>
      </c>
      <c r="AJ100" s="402">
        <f t="shared" ref="AJ100:AJ101" si="1936">DK100+HE100+KY100+OS100</f>
        <v>0</v>
      </c>
      <c r="AK100" s="402">
        <f t="shared" ref="AK100:AK101" si="1937">DL100+HF100+KZ100+OT100</f>
        <v>0</v>
      </c>
      <c r="AL100" s="402">
        <f t="shared" ref="AL100:AL101" si="1938">DM100+HG100+LA100+OU100</f>
        <v>0</v>
      </c>
      <c r="AM100" s="402">
        <f t="shared" ref="AM100:AM101" si="1939">DN100+HH100+LB100+OV100</f>
        <v>0</v>
      </c>
      <c r="AN100" s="404"/>
      <c r="AO100" s="403">
        <f t="shared" ref="AO100:AO101" si="1940">DP100+HJ100+LD100+OX100</f>
        <v>0</v>
      </c>
      <c r="AP100" s="403">
        <f t="shared" ref="AP100:AP101" si="1941">DQ100+HK100+LE100+OY100</f>
        <v>0</v>
      </c>
      <c r="AQ100" s="403">
        <f t="shared" ref="AQ100:AQ101" si="1942">DR100+HL100+LF100+OZ100</f>
        <v>0</v>
      </c>
      <c r="AR100" s="403">
        <f t="shared" ref="AR100:AR101" si="1943">DS100+HM100+LG100+PA100</f>
        <v>0</v>
      </c>
      <c r="AS100" s="403">
        <f t="shared" ref="AS100:AS101" si="1944">DT100+HN100+LH100+PB100</f>
        <v>0</v>
      </c>
      <c r="AT100" s="230"/>
      <c r="AU100" s="257">
        <v>0.05</v>
      </c>
      <c r="AV100" s="257"/>
      <c r="AW100" s="358">
        <f>AU100*($AU$4*'BOQ COST'!$E$4)</f>
        <v>1.1445000000000001</v>
      </c>
      <c r="AX100" s="358">
        <f t="shared" ref="AX100" si="1945">AY100+CD100+DI100</f>
        <v>0</v>
      </c>
      <c r="AY100" s="359">
        <f>AY101</f>
        <v>0</v>
      </c>
      <c r="AZ100" s="359">
        <f t="shared" ref="AZ100:BD100" si="1946">AZ101</f>
        <v>1.1445000000000001</v>
      </c>
      <c r="BA100" s="359">
        <f t="shared" si="1946"/>
        <v>0</v>
      </c>
      <c r="BB100" s="359">
        <f t="shared" si="1946"/>
        <v>0</v>
      </c>
      <c r="BC100" s="359">
        <f t="shared" si="1946"/>
        <v>0</v>
      </c>
      <c r="BD100" s="359">
        <f t="shared" si="1946"/>
        <v>1.1445000000000001</v>
      </c>
      <c r="BE100" s="260"/>
      <c r="BF100" s="359">
        <f t="shared" ref="BF100:BJ100" si="1947">BF101</f>
        <v>0</v>
      </c>
      <c r="BG100" s="359">
        <f t="shared" si="1947"/>
        <v>0</v>
      </c>
      <c r="BH100" s="359">
        <f t="shared" si="1947"/>
        <v>0</v>
      </c>
      <c r="BI100" s="359">
        <f t="shared" si="1947"/>
        <v>0</v>
      </c>
      <c r="BJ100" s="359">
        <f t="shared" si="1947"/>
        <v>0</v>
      </c>
      <c r="BK100" s="216"/>
      <c r="BL100" s="422"/>
      <c r="BM100" s="422"/>
      <c r="BN100" s="422"/>
      <c r="BO100" s="317"/>
      <c r="BP100" s="435">
        <f t="shared" ref="BP100:BV100" si="1948">BP101</f>
        <v>0</v>
      </c>
      <c r="BQ100" s="435">
        <f t="shared" si="1948"/>
        <v>0</v>
      </c>
      <c r="BR100" s="435">
        <f t="shared" si="1948"/>
        <v>0</v>
      </c>
      <c r="BS100" s="435">
        <f t="shared" si="1948"/>
        <v>0</v>
      </c>
      <c r="BT100" s="435">
        <f t="shared" si="1948"/>
        <v>0</v>
      </c>
      <c r="BU100" s="435">
        <f t="shared" si="1948"/>
        <v>0</v>
      </c>
      <c r="BV100" s="435">
        <f t="shared" si="1948"/>
        <v>0</v>
      </c>
      <c r="BW100" s="245"/>
      <c r="BX100" s="435">
        <f t="shared" ref="BX100:CB100" si="1949">BX101</f>
        <v>0</v>
      </c>
      <c r="BY100" s="435">
        <f t="shared" si="1949"/>
        <v>0</v>
      </c>
      <c r="BZ100" s="435">
        <f t="shared" si="1949"/>
        <v>0</v>
      </c>
      <c r="CA100" s="435">
        <f t="shared" si="1949"/>
        <v>0</v>
      </c>
      <c r="CB100" s="435">
        <f t="shared" si="1949"/>
        <v>0</v>
      </c>
      <c r="CC100" s="265"/>
      <c r="CD100" s="359"/>
      <c r="CE100" s="359">
        <f t="shared" ref="CE100:CI100" si="1950">CE101</f>
        <v>0</v>
      </c>
      <c r="CF100" s="359">
        <f t="shared" si="1950"/>
        <v>0</v>
      </c>
      <c r="CG100" s="359">
        <f t="shared" si="1950"/>
        <v>0</v>
      </c>
      <c r="CH100" s="359">
        <f t="shared" si="1950"/>
        <v>0</v>
      </c>
      <c r="CI100" s="359">
        <f t="shared" si="1950"/>
        <v>0</v>
      </c>
      <c r="CJ100" s="263"/>
      <c r="CK100" s="359">
        <f t="shared" ref="CK100:CO100" si="1951">CK101</f>
        <v>0</v>
      </c>
      <c r="CL100" s="359">
        <f t="shared" si="1951"/>
        <v>0</v>
      </c>
      <c r="CM100" s="359">
        <f t="shared" si="1951"/>
        <v>0</v>
      </c>
      <c r="CN100" s="359">
        <f t="shared" si="1951"/>
        <v>0</v>
      </c>
      <c r="CO100" s="359">
        <f t="shared" si="1951"/>
        <v>0</v>
      </c>
      <c r="CP100" s="230"/>
      <c r="CQ100" s="422">
        <f t="shared" ref="CQ100:CS100" si="1952">CQ101</f>
        <v>0</v>
      </c>
      <c r="CR100" s="422">
        <f t="shared" si="1952"/>
        <v>0</v>
      </c>
      <c r="CS100" s="422">
        <f t="shared" si="1952"/>
        <v>0</v>
      </c>
      <c r="CT100" s="317"/>
      <c r="CU100" s="435">
        <f t="shared" ref="CU100:DA100" si="1953">CU101</f>
        <v>0</v>
      </c>
      <c r="CV100" s="435">
        <f t="shared" si="1953"/>
        <v>0</v>
      </c>
      <c r="CW100" s="435">
        <f t="shared" si="1953"/>
        <v>0</v>
      </c>
      <c r="CX100" s="435">
        <f t="shared" si="1953"/>
        <v>0</v>
      </c>
      <c r="CY100" s="435">
        <f t="shared" si="1953"/>
        <v>0</v>
      </c>
      <c r="CZ100" s="435">
        <f t="shared" si="1953"/>
        <v>0</v>
      </c>
      <c r="DA100" s="435">
        <f t="shared" si="1953"/>
        <v>0</v>
      </c>
      <c r="DB100" s="245"/>
      <c r="DC100" s="435">
        <f t="shared" ref="DC100:DG100" si="1954">DC101</f>
        <v>0</v>
      </c>
      <c r="DD100" s="435">
        <f t="shared" si="1954"/>
        <v>0</v>
      </c>
      <c r="DE100" s="435">
        <f t="shared" si="1954"/>
        <v>0</v>
      </c>
      <c r="DF100" s="435">
        <f t="shared" si="1954"/>
        <v>0</v>
      </c>
      <c r="DG100" s="435">
        <f t="shared" si="1954"/>
        <v>0</v>
      </c>
      <c r="DH100" s="266"/>
      <c r="DI100" s="359"/>
      <c r="DJ100" s="359">
        <f t="shared" ref="DJ100:DN100" si="1955">DJ101</f>
        <v>0</v>
      </c>
      <c r="DK100" s="359">
        <f t="shared" si="1955"/>
        <v>0</v>
      </c>
      <c r="DL100" s="359">
        <f t="shared" si="1955"/>
        <v>0</v>
      </c>
      <c r="DM100" s="359">
        <f t="shared" si="1955"/>
        <v>0</v>
      </c>
      <c r="DN100" s="359">
        <f t="shared" si="1955"/>
        <v>0</v>
      </c>
      <c r="DO100" s="263"/>
      <c r="DP100" s="359">
        <f t="shared" ref="DP100:DT100" si="1956">DP101</f>
        <v>0</v>
      </c>
      <c r="DQ100" s="359">
        <f t="shared" si="1956"/>
        <v>0</v>
      </c>
      <c r="DR100" s="359">
        <f t="shared" si="1956"/>
        <v>0</v>
      </c>
      <c r="DS100" s="359">
        <f t="shared" si="1956"/>
        <v>0</v>
      </c>
      <c r="DT100" s="359">
        <f t="shared" si="1956"/>
        <v>0</v>
      </c>
      <c r="DU100" s="230"/>
      <c r="DV100" s="422">
        <f t="shared" ref="DV100:DX100" si="1957">DV101</f>
        <v>0</v>
      </c>
      <c r="DW100" s="422">
        <f t="shared" si="1957"/>
        <v>0</v>
      </c>
      <c r="DX100" s="422">
        <f t="shared" si="1957"/>
        <v>0</v>
      </c>
      <c r="DY100" s="317"/>
      <c r="DZ100" s="435">
        <f t="shared" ref="DZ100:EF100" si="1958">DZ101</f>
        <v>0</v>
      </c>
      <c r="EA100" s="435">
        <f t="shared" si="1958"/>
        <v>0</v>
      </c>
      <c r="EB100" s="435">
        <f t="shared" si="1958"/>
        <v>0</v>
      </c>
      <c r="EC100" s="435">
        <f t="shared" si="1958"/>
        <v>0</v>
      </c>
      <c r="ED100" s="435">
        <f t="shared" si="1958"/>
        <v>0</v>
      </c>
      <c r="EE100" s="435">
        <f t="shared" si="1958"/>
        <v>0</v>
      </c>
      <c r="EF100" s="435">
        <f t="shared" si="1958"/>
        <v>0</v>
      </c>
      <c r="EG100" s="245"/>
      <c r="EH100" s="435">
        <f t="shared" ref="EH100:EL100" si="1959">EH101</f>
        <v>0</v>
      </c>
      <c r="EI100" s="435">
        <f t="shared" si="1959"/>
        <v>0</v>
      </c>
      <c r="EJ100" s="435">
        <f t="shared" si="1959"/>
        <v>0</v>
      </c>
      <c r="EK100" s="435">
        <f t="shared" si="1959"/>
        <v>0</v>
      </c>
      <c r="EL100" s="435">
        <f t="shared" si="1959"/>
        <v>0</v>
      </c>
      <c r="EM100" s="266"/>
      <c r="EN100" s="266"/>
      <c r="EO100" s="257">
        <v>0.05</v>
      </c>
      <c r="EP100" s="257"/>
      <c r="EQ100" s="358">
        <f>EO100*($EO$4*'BOQ COST'!$F$4)</f>
        <v>0.309477</v>
      </c>
      <c r="ER100" s="358">
        <f t="shared" ref="ER100" si="1960">ES100+FX100+HC100</f>
        <v>0</v>
      </c>
      <c r="ES100" s="359">
        <f>ES101</f>
        <v>0</v>
      </c>
      <c r="ET100" s="359">
        <f t="shared" ref="ET100" si="1961">ET101</f>
        <v>0.309477</v>
      </c>
      <c r="EU100" s="359">
        <f t="shared" ref="EU100" si="1962">EU101</f>
        <v>0</v>
      </c>
      <c r="EV100" s="359">
        <f t="shared" ref="EV100" si="1963">EV101</f>
        <v>0</v>
      </c>
      <c r="EW100" s="359">
        <f t="shared" ref="EW100" si="1964">EW101</f>
        <v>0</v>
      </c>
      <c r="EX100" s="359">
        <f t="shared" ref="EX100" si="1965">EX101</f>
        <v>0.309477</v>
      </c>
      <c r="EY100" s="260"/>
      <c r="EZ100" s="359">
        <f t="shared" ref="EZ100" si="1966">EZ101</f>
        <v>0</v>
      </c>
      <c r="FA100" s="359">
        <f t="shared" ref="FA100" si="1967">FA101</f>
        <v>0</v>
      </c>
      <c r="FB100" s="359">
        <f t="shared" ref="FB100" si="1968">FB101</f>
        <v>0</v>
      </c>
      <c r="FC100" s="359">
        <f t="shared" ref="FC100" si="1969">FC101</f>
        <v>0</v>
      </c>
      <c r="FD100" s="359">
        <f t="shared" ref="FD100" si="1970">FD101</f>
        <v>0</v>
      </c>
      <c r="FE100" s="216"/>
      <c r="FF100" s="422">
        <f t="shared" ref="FF100" si="1971">FF101</f>
        <v>0</v>
      </c>
      <c r="FG100" s="422">
        <f t="shared" ref="FG100" si="1972">FG101</f>
        <v>0</v>
      </c>
      <c r="FH100" s="422">
        <f t="shared" ref="FH100" si="1973">FH101</f>
        <v>0</v>
      </c>
      <c r="FI100" s="431"/>
      <c r="FJ100" s="359">
        <f t="shared" ref="FJ100" si="1974">FJ101</f>
        <v>0</v>
      </c>
      <c r="FK100" s="359">
        <f t="shared" ref="FK100" si="1975">FK101</f>
        <v>0</v>
      </c>
      <c r="FL100" s="359">
        <f t="shared" ref="FL100" si="1976">FL101</f>
        <v>0</v>
      </c>
      <c r="FM100" s="359">
        <f t="shared" ref="FM100" si="1977">FM101</f>
        <v>0</v>
      </c>
      <c r="FN100" s="359">
        <f t="shared" ref="FN100" si="1978">FN101</f>
        <v>0</v>
      </c>
      <c r="FO100" s="359">
        <f t="shared" ref="FO100" si="1979">FO101</f>
        <v>0</v>
      </c>
      <c r="FP100" s="359">
        <f t="shared" ref="FP100" si="1980">FP101</f>
        <v>0</v>
      </c>
      <c r="FQ100" s="245"/>
      <c r="FR100" s="359">
        <f t="shared" ref="FR100" si="1981">FR101</f>
        <v>0</v>
      </c>
      <c r="FS100" s="359">
        <f t="shared" ref="FS100" si="1982">FS101</f>
        <v>0</v>
      </c>
      <c r="FT100" s="359">
        <f t="shared" ref="FT100" si="1983">FT101</f>
        <v>0</v>
      </c>
      <c r="FU100" s="359">
        <f t="shared" ref="FU100" si="1984">FU101</f>
        <v>0</v>
      </c>
      <c r="FV100" s="359">
        <f t="shared" ref="FV100" si="1985">FV101</f>
        <v>0</v>
      </c>
      <c r="FW100" s="265"/>
      <c r="FX100" s="359"/>
      <c r="FY100" s="359">
        <f t="shared" ref="FY100" si="1986">FY101</f>
        <v>0</v>
      </c>
      <c r="FZ100" s="359">
        <f t="shared" ref="FZ100" si="1987">FZ101</f>
        <v>0</v>
      </c>
      <c r="GA100" s="359">
        <f t="shared" ref="GA100" si="1988">GA101</f>
        <v>0</v>
      </c>
      <c r="GB100" s="359">
        <f t="shared" ref="GB100" si="1989">GB101</f>
        <v>0</v>
      </c>
      <c r="GC100" s="359">
        <f t="shared" ref="GC100" si="1990">GC101</f>
        <v>0</v>
      </c>
      <c r="GD100" s="263"/>
      <c r="GE100" s="359">
        <f t="shared" ref="GE100" si="1991">GE101</f>
        <v>0</v>
      </c>
      <c r="GF100" s="359">
        <f t="shared" ref="GF100" si="1992">GF101</f>
        <v>0</v>
      </c>
      <c r="GG100" s="359">
        <f t="shared" ref="GG100" si="1993">GG101</f>
        <v>0</v>
      </c>
      <c r="GH100" s="359">
        <f t="shared" ref="GH100" si="1994">GH101</f>
        <v>0</v>
      </c>
      <c r="GI100" s="359">
        <f t="shared" ref="GI100" si="1995">GI101</f>
        <v>0</v>
      </c>
      <c r="GJ100" s="230"/>
      <c r="GK100" s="359">
        <f t="shared" ref="GK100" si="1996">GK101</f>
        <v>0</v>
      </c>
      <c r="GL100" s="359">
        <f t="shared" ref="GL100" si="1997">GL101</f>
        <v>0</v>
      </c>
      <c r="GM100" s="359">
        <f t="shared" ref="GM100" si="1998">GM101</f>
        <v>0</v>
      </c>
      <c r="GN100" s="317"/>
      <c r="GO100" s="359">
        <f t="shared" ref="GO100" si="1999">GO101</f>
        <v>0</v>
      </c>
      <c r="GP100" s="359">
        <f t="shared" ref="GP100" si="2000">GP101</f>
        <v>0</v>
      </c>
      <c r="GQ100" s="359">
        <f t="shared" ref="GQ100" si="2001">GQ101</f>
        <v>0</v>
      </c>
      <c r="GR100" s="359">
        <f t="shared" ref="GR100" si="2002">GR101</f>
        <v>0</v>
      </c>
      <c r="GS100" s="359">
        <f t="shared" ref="GS100" si="2003">GS101</f>
        <v>0</v>
      </c>
      <c r="GT100" s="359">
        <f t="shared" ref="GT100" si="2004">GT101</f>
        <v>0</v>
      </c>
      <c r="GU100" s="359">
        <f t="shared" ref="GU100" si="2005">GU101</f>
        <v>0</v>
      </c>
      <c r="GV100" s="245"/>
      <c r="GW100" s="359">
        <f t="shared" ref="GW100" si="2006">GW101</f>
        <v>0</v>
      </c>
      <c r="GX100" s="359">
        <f t="shared" ref="GX100" si="2007">GX101</f>
        <v>0</v>
      </c>
      <c r="GY100" s="359">
        <f t="shared" ref="GY100" si="2008">GY101</f>
        <v>0</v>
      </c>
      <c r="GZ100" s="359">
        <f t="shared" ref="GZ100" si="2009">GZ101</f>
        <v>0</v>
      </c>
      <c r="HA100" s="359">
        <f t="shared" ref="HA100" si="2010">HA101</f>
        <v>0</v>
      </c>
      <c r="HB100" s="266"/>
      <c r="HC100" s="359"/>
      <c r="HD100" s="359">
        <f t="shared" ref="HD100" si="2011">HD101</f>
        <v>0</v>
      </c>
      <c r="HE100" s="359">
        <f t="shared" ref="HE100" si="2012">HE101</f>
        <v>0</v>
      </c>
      <c r="HF100" s="359">
        <f t="shared" ref="HF100" si="2013">HF101</f>
        <v>0</v>
      </c>
      <c r="HG100" s="359">
        <f t="shared" ref="HG100" si="2014">HG101</f>
        <v>0</v>
      </c>
      <c r="HH100" s="359">
        <f t="shared" ref="HH100" si="2015">HH101</f>
        <v>0</v>
      </c>
      <c r="HI100" s="263"/>
      <c r="HJ100" s="359">
        <f t="shared" ref="HJ100" si="2016">HJ101</f>
        <v>0</v>
      </c>
      <c r="HK100" s="359">
        <f t="shared" ref="HK100" si="2017">HK101</f>
        <v>0</v>
      </c>
      <c r="HL100" s="359">
        <f t="shared" ref="HL100" si="2018">HL101</f>
        <v>0</v>
      </c>
      <c r="HM100" s="359">
        <f t="shared" ref="HM100" si="2019">HM101</f>
        <v>0</v>
      </c>
      <c r="HN100" s="359">
        <f t="shared" ref="HN100" si="2020">HN101</f>
        <v>0</v>
      </c>
      <c r="HO100" s="230"/>
      <c r="HP100" s="359">
        <f t="shared" ref="HP100" si="2021">HP101</f>
        <v>0</v>
      </c>
      <c r="HQ100" s="359">
        <f t="shared" ref="HQ100" si="2022">HQ101</f>
        <v>0</v>
      </c>
      <c r="HR100" s="359">
        <f t="shared" ref="HR100" si="2023">HR101</f>
        <v>0</v>
      </c>
      <c r="HS100" s="317"/>
      <c r="HT100" s="359">
        <f t="shared" ref="HT100" si="2024">HT101</f>
        <v>0</v>
      </c>
      <c r="HU100" s="359">
        <f t="shared" ref="HU100" si="2025">HU101</f>
        <v>0</v>
      </c>
      <c r="HV100" s="359">
        <f t="shared" ref="HV100" si="2026">HV101</f>
        <v>0</v>
      </c>
      <c r="HW100" s="359">
        <f t="shared" ref="HW100" si="2027">HW101</f>
        <v>0</v>
      </c>
      <c r="HX100" s="359">
        <f t="shared" ref="HX100" si="2028">HX101</f>
        <v>0</v>
      </c>
      <c r="HY100" s="359">
        <f t="shared" ref="HY100" si="2029">HY101</f>
        <v>0</v>
      </c>
      <c r="HZ100" s="359">
        <f t="shared" ref="HZ100" si="2030">HZ101</f>
        <v>0</v>
      </c>
      <c r="IA100" s="245"/>
      <c r="IB100" s="359">
        <f t="shared" ref="IB100" si="2031">IB101</f>
        <v>0</v>
      </c>
      <c r="IC100" s="359">
        <f t="shared" ref="IC100" si="2032">IC101</f>
        <v>0</v>
      </c>
      <c r="ID100" s="359">
        <f t="shared" ref="ID100" si="2033">ID101</f>
        <v>0</v>
      </c>
      <c r="IE100" s="359">
        <f t="shared" ref="IE100" si="2034">IE101</f>
        <v>0</v>
      </c>
      <c r="IF100" s="359">
        <f t="shared" ref="IF100" si="2035">IF101</f>
        <v>0</v>
      </c>
      <c r="IG100" s="266"/>
      <c r="IH100" s="266"/>
      <c r="II100" s="257">
        <v>0.05</v>
      </c>
      <c r="IJ100" s="257"/>
      <c r="IK100" s="358">
        <f>II100*($II$4*'BOQ COST'!$G$4)</f>
        <v>8.1791081978928412E-2</v>
      </c>
      <c r="IL100" s="358">
        <f t="shared" ref="IL100" si="2036">IM100+JR100+KW100</f>
        <v>0</v>
      </c>
      <c r="IM100" s="359">
        <f>IM101</f>
        <v>0</v>
      </c>
      <c r="IN100" s="359">
        <f t="shared" ref="IN100" si="2037">IN101</f>
        <v>8.1791081978928412E-2</v>
      </c>
      <c r="IO100" s="359">
        <f t="shared" ref="IO100" si="2038">IO101</f>
        <v>0</v>
      </c>
      <c r="IP100" s="359">
        <f t="shared" ref="IP100" si="2039">IP101</f>
        <v>0</v>
      </c>
      <c r="IQ100" s="359">
        <f t="shared" ref="IQ100" si="2040">IQ101</f>
        <v>0</v>
      </c>
      <c r="IR100" s="359">
        <f t="shared" ref="IR100" si="2041">IR101</f>
        <v>8.1791081978928412E-2</v>
      </c>
      <c r="IS100" s="260"/>
      <c r="IT100" s="359">
        <f t="shared" ref="IT100" si="2042">IT101</f>
        <v>0</v>
      </c>
      <c r="IU100" s="359">
        <f t="shared" ref="IU100" si="2043">IU101</f>
        <v>0</v>
      </c>
      <c r="IV100" s="359">
        <f t="shared" ref="IV100" si="2044">IV101</f>
        <v>0</v>
      </c>
      <c r="IW100" s="359">
        <f t="shared" ref="IW100" si="2045">IW101</f>
        <v>0</v>
      </c>
      <c r="IX100" s="359">
        <f t="shared" ref="IX100" si="2046">IX101</f>
        <v>0</v>
      </c>
      <c r="IY100" s="216"/>
      <c r="IZ100" s="359">
        <f t="shared" ref="IZ100" si="2047">IZ101</f>
        <v>0</v>
      </c>
      <c r="JA100" s="359">
        <f t="shared" ref="JA100" si="2048">JA101</f>
        <v>0</v>
      </c>
      <c r="JB100" s="359">
        <f t="shared" ref="JB100" si="2049">JB101</f>
        <v>0</v>
      </c>
      <c r="JC100" s="317"/>
      <c r="JD100" s="359">
        <f t="shared" ref="JD100" si="2050">JD101</f>
        <v>0</v>
      </c>
      <c r="JE100" s="359">
        <f t="shared" ref="JE100" si="2051">JE101</f>
        <v>0</v>
      </c>
      <c r="JF100" s="359">
        <f t="shared" ref="JF100" si="2052">JF101</f>
        <v>0</v>
      </c>
      <c r="JG100" s="359">
        <f t="shared" ref="JG100" si="2053">JG101</f>
        <v>0</v>
      </c>
      <c r="JH100" s="359">
        <f t="shared" ref="JH100" si="2054">JH101</f>
        <v>0</v>
      </c>
      <c r="JI100" s="359">
        <f t="shared" ref="JI100" si="2055">JI101</f>
        <v>0</v>
      </c>
      <c r="JJ100" s="359">
        <f t="shared" ref="JJ100" si="2056">JJ101</f>
        <v>0</v>
      </c>
      <c r="JK100" s="245"/>
      <c r="JL100" s="359">
        <f t="shared" ref="JL100" si="2057">JL101</f>
        <v>0</v>
      </c>
      <c r="JM100" s="359">
        <f t="shared" ref="JM100" si="2058">JM101</f>
        <v>0</v>
      </c>
      <c r="JN100" s="359">
        <f t="shared" ref="JN100" si="2059">JN101</f>
        <v>0</v>
      </c>
      <c r="JO100" s="359">
        <f t="shared" ref="JO100" si="2060">JO101</f>
        <v>0</v>
      </c>
      <c r="JP100" s="359">
        <f t="shared" ref="JP100" si="2061">JP101</f>
        <v>0</v>
      </c>
      <c r="JQ100" s="265"/>
      <c r="JR100" s="359"/>
      <c r="JS100" s="359">
        <f t="shared" ref="JS100" si="2062">JS101</f>
        <v>0</v>
      </c>
      <c r="JT100" s="359">
        <f t="shared" ref="JT100" si="2063">JT101</f>
        <v>0</v>
      </c>
      <c r="JU100" s="359">
        <f t="shared" ref="JU100" si="2064">JU101</f>
        <v>0</v>
      </c>
      <c r="JV100" s="359">
        <f t="shared" ref="JV100" si="2065">JV101</f>
        <v>0</v>
      </c>
      <c r="JW100" s="359">
        <f t="shared" ref="JW100" si="2066">JW101</f>
        <v>0</v>
      </c>
      <c r="JX100" s="263"/>
      <c r="JY100" s="359">
        <f t="shared" ref="JY100" si="2067">JY101</f>
        <v>0</v>
      </c>
      <c r="JZ100" s="359">
        <f t="shared" ref="JZ100" si="2068">JZ101</f>
        <v>0</v>
      </c>
      <c r="KA100" s="359">
        <f t="shared" ref="KA100" si="2069">KA101</f>
        <v>0</v>
      </c>
      <c r="KB100" s="359">
        <f t="shared" ref="KB100" si="2070">KB101</f>
        <v>0</v>
      </c>
      <c r="KC100" s="359">
        <f t="shared" ref="KC100" si="2071">KC101</f>
        <v>0</v>
      </c>
      <c r="KD100" s="230"/>
      <c r="KE100" s="359">
        <f t="shared" ref="KE100" si="2072">KE101</f>
        <v>0</v>
      </c>
      <c r="KF100" s="359">
        <f t="shared" ref="KF100" si="2073">KF101</f>
        <v>0</v>
      </c>
      <c r="KG100" s="359">
        <f t="shared" ref="KG100" si="2074">KG101</f>
        <v>0</v>
      </c>
      <c r="KH100" s="317"/>
      <c r="KI100" s="359">
        <f t="shared" ref="KI100" si="2075">KI101</f>
        <v>0</v>
      </c>
      <c r="KJ100" s="359">
        <f t="shared" ref="KJ100" si="2076">KJ101</f>
        <v>0</v>
      </c>
      <c r="KK100" s="359">
        <f t="shared" ref="KK100" si="2077">KK101</f>
        <v>0</v>
      </c>
      <c r="KL100" s="359">
        <f t="shared" ref="KL100" si="2078">KL101</f>
        <v>0</v>
      </c>
      <c r="KM100" s="359">
        <f t="shared" ref="KM100" si="2079">KM101</f>
        <v>0</v>
      </c>
      <c r="KN100" s="359">
        <f t="shared" ref="KN100" si="2080">KN101</f>
        <v>0</v>
      </c>
      <c r="KO100" s="359">
        <f t="shared" ref="KO100" si="2081">KO101</f>
        <v>0</v>
      </c>
      <c r="KP100" s="245"/>
      <c r="KQ100" s="359">
        <f t="shared" ref="KQ100" si="2082">KQ101</f>
        <v>0</v>
      </c>
      <c r="KR100" s="359">
        <f t="shared" ref="KR100" si="2083">KR101</f>
        <v>0</v>
      </c>
      <c r="KS100" s="359">
        <f t="shared" ref="KS100" si="2084">KS101</f>
        <v>0</v>
      </c>
      <c r="KT100" s="359">
        <f t="shared" ref="KT100" si="2085">KT101</f>
        <v>0</v>
      </c>
      <c r="KU100" s="359">
        <f t="shared" ref="KU100" si="2086">KU101</f>
        <v>0</v>
      </c>
      <c r="KV100" s="266"/>
      <c r="KW100" s="359"/>
      <c r="KX100" s="359">
        <f t="shared" ref="KX100" si="2087">KX101</f>
        <v>0</v>
      </c>
      <c r="KY100" s="359">
        <f t="shared" ref="KY100" si="2088">KY101</f>
        <v>0</v>
      </c>
      <c r="KZ100" s="359">
        <f t="shared" ref="KZ100" si="2089">KZ101</f>
        <v>0</v>
      </c>
      <c r="LA100" s="359">
        <f t="shared" ref="LA100" si="2090">LA101</f>
        <v>0</v>
      </c>
      <c r="LB100" s="359">
        <f t="shared" ref="LB100" si="2091">LB101</f>
        <v>0</v>
      </c>
      <c r="LC100" s="263"/>
      <c r="LD100" s="359">
        <f t="shared" ref="LD100" si="2092">LD101</f>
        <v>0</v>
      </c>
      <c r="LE100" s="359">
        <f t="shared" ref="LE100" si="2093">LE101</f>
        <v>0</v>
      </c>
      <c r="LF100" s="359">
        <f t="shared" ref="LF100" si="2094">LF101</f>
        <v>0</v>
      </c>
      <c r="LG100" s="359">
        <f t="shared" ref="LG100" si="2095">LG101</f>
        <v>0</v>
      </c>
      <c r="LH100" s="359">
        <f t="shared" ref="LH100" si="2096">LH101</f>
        <v>0</v>
      </c>
      <c r="LI100" s="230"/>
      <c r="LJ100" s="359">
        <f t="shared" ref="LJ100" si="2097">LJ101</f>
        <v>0</v>
      </c>
      <c r="LK100" s="359">
        <f t="shared" ref="LK100" si="2098">LK101</f>
        <v>0</v>
      </c>
      <c r="LL100" s="359">
        <f t="shared" ref="LL100" si="2099">LL101</f>
        <v>0</v>
      </c>
      <c r="LM100" s="317"/>
      <c r="LN100" s="359">
        <f t="shared" ref="LN100" si="2100">LN101</f>
        <v>0</v>
      </c>
      <c r="LO100" s="359">
        <f t="shared" ref="LO100" si="2101">LO101</f>
        <v>0</v>
      </c>
      <c r="LP100" s="359">
        <f t="shared" ref="LP100" si="2102">LP101</f>
        <v>0</v>
      </c>
      <c r="LQ100" s="359">
        <f t="shared" ref="LQ100" si="2103">LQ101</f>
        <v>0</v>
      </c>
      <c r="LR100" s="359">
        <f t="shared" ref="LR100" si="2104">LR101</f>
        <v>0</v>
      </c>
      <c r="LS100" s="359">
        <f t="shared" ref="LS100" si="2105">LS101</f>
        <v>0</v>
      </c>
      <c r="LT100" s="359">
        <f t="shared" ref="LT100" si="2106">LT101</f>
        <v>0</v>
      </c>
      <c r="LU100" s="245"/>
      <c r="LV100" s="359">
        <f t="shared" ref="LV100" si="2107">LV101</f>
        <v>0</v>
      </c>
      <c r="LW100" s="359">
        <f t="shared" ref="LW100" si="2108">LW101</f>
        <v>0</v>
      </c>
      <c r="LX100" s="359">
        <f t="shared" ref="LX100" si="2109">LX101</f>
        <v>0</v>
      </c>
      <c r="LY100" s="359">
        <f t="shared" ref="LY100" si="2110">LY101</f>
        <v>0</v>
      </c>
      <c r="LZ100" s="359">
        <f t="shared" ref="LZ100" si="2111">LZ101</f>
        <v>0</v>
      </c>
      <c r="MA100" s="266"/>
      <c r="MB100" s="266"/>
      <c r="MC100" s="257">
        <v>0.05</v>
      </c>
      <c r="MD100" s="257"/>
      <c r="ME100" s="358">
        <f>MC100*($MC$4*'BOQ COST'!$H$4)</f>
        <v>1.4327495000000003E-2</v>
      </c>
      <c r="MF100" s="358">
        <f t="shared" ref="MF100" si="2112">MG100+NL100+OQ100</f>
        <v>0</v>
      </c>
      <c r="MG100" s="359">
        <f>MG101</f>
        <v>0</v>
      </c>
      <c r="MH100" s="359">
        <f t="shared" ref="MH100" si="2113">MH101</f>
        <v>1.4327495000000003E-2</v>
      </c>
      <c r="MI100" s="359">
        <f t="shared" ref="MI100" si="2114">MI101</f>
        <v>0</v>
      </c>
      <c r="MJ100" s="359">
        <f t="shared" ref="MJ100" si="2115">MJ101</f>
        <v>0</v>
      </c>
      <c r="MK100" s="359">
        <f t="shared" ref="MK100" si="2116">MK101</f>
        <v>0</v>
      </c>
      <c r="ML100" s="359">
        <f t="shared" ref="ML100" si="2117">ML101</f>
        <v>1.4327495000000003E-2</v>
      </c>
      <c r="MM100" s="260"/>
      <c r="MN100" s="359">
        <f t="shared" ref="MN100" si="2118">MN101</f>
        <v>0</v>
      </c>
      <c r="MO100" s="359">
        <f t="shared" ref="MO100" si="2119">MO101</f>
        <v>0</v>
      </c>
      <c r="MP100" s="359">
        <f t="shared" ref="MP100" si="2120">MP101</f>
        <v>0</v>
      </c>
      <c r="MQ100" s="359">
        <f t="shared" ref="MQ100" si="2121">MQ101</f>
        <v>0</v>
      </c>
      <c r="MR100" s="359">
        <f t="shared" ref="MR100" si="2122">MR101</f>
        <v>0</v>
      </c>
      <c r="MS100" s="216"/>
      <c r="MT100" s="359">
        <f t="shared" ref="MT100" si="2123">MT101</f>
        <v>0</v>
      </c>
      <c r="MU100" s="359">
        <f t="shared" ref="MU100" si="2124">MU101</f>
        <v>0</v>
      </c>
      <c r="MV100" s="359">
        <f t="shared" ref="MV100" si="2125">MV101</f>
        <v>0</v>
      </c>
      <c r="MW100" s="317"/>
      <c r="MX100" s="359">
        <f t="shared" ref="MX100" si="2126">MX101</f>
        <v>0</v>
      </c>
      <c r="MY100" s="359">
        <f t="shared" ref="MY100" si="2127">MY101</f>
        <v>0</v>
      </c>
      <c r="MZ100" s="359">
        <f t="shared" ref="MZ100" si="2128">MZ101</f>
        <v>0</v>
      </c>
      <c r="NA100" s="359">
        <f t="shared" ref="NA100" si="2129">NA101</f>
        <v>0</v>
      </c>
      <c r="NB100" s="359">
        <f t="shared" ref="NB100" si="2130">NB101</f>
        <v>0</v>
      </c>
      <c r="NC100" s="359">
        <f t="shared" ref="NC100" si="2131">NC101</f>
        <v>0</v>
      </c>
      <c r="ND100" s="359">
        <f t="shared" ref="ND100" si="2132">ND101</f>
        <v>0</v>
      </c>
      <c r="NE100" s="245"/>
      <c r="NF100" s="359">
        <f t="shared" ref="NF100" si="2133">NF101</f>
        <v>0</v>
      </c>
      <c r="NG100" s="359">
        <f t="shared" ref="NG100" si="2134">NG101</f>
        <v>0</v>
      </c>
      <c r="NH100" s="359">
        <f t="shared" ref="NH100" si="2135">NH101</f>
        <v>0</v>
      </c>
      <c r="NI100" s="359">
        <f t="shared" ref="NI100" si="2136">NI101</f>
        <v>0</v>
      </c>
      <c r="NJ100" s="359">
        <f t="shared" ref="NJ100" si="2137">NJ101</f>
        <v>0</v>
      </c>
      <c r="NK100" s="265"/>
      <c r="NL100" s="359">
        <f t="shared" ref="NL100" si="2138">NL101</f>
        <v>0</v>
      </c>
      <c r="NM100" s="359">
        <f t="shared" ref="NM100" si="2139">NM101</f>
        <v>0</v>
      </c>
      <c r="NN100" s="359">
        <f t="shared" ref="NN100" si="2140">NN101</f>
        <v>0</v>
      </c>
      <c r="NO100" s="359">
        <f t="shared" ref="NO100" si="2141">NO101</f>
        <v>0</v>
      </c>
      <c r="NP100" s="359">
        <f t="shared" ref="NP100" si="2142">NP101</f>
        <v>0</v>
      </c>
      <c r="NQ100" s="359">
        <f t="shared" ref="NQ100" si="2143">NQ101</f>
        <v>0</v>
      </c>
      <c r="NR100" s="263"/>
      <c r="NS100" s="359">
        <f t="shared" ref="NS100" si="2144">NS101</f>
        <v>0</v>
      </c>
      <c r="NT100" s="359">
        <f t="shared" ref="NT100" si="2145">NT101</f>
        <v>0</v>
      </c>
      <c r="NU100" s="359">
        <f t="shared" ref="NU100" si="2146">NU101</f>
        <v>0</v>
      </c>
      <c r="NV100" s="359">
        <f t="shared" ref="NV100" si="2147">NV101</f>
        <v>0</v>
      </c>
      <c r="NW100" s="359">
        <f t="shared" ref="NW100" si="2148">NW101</f>
        <v>0</v>
      </c>
      <c r="NX100" s="230"/>
      <c r="NY100" s="359">
        <f t="shared" ref="NY100" si="2149">NY101</f>
        <v>0</v>
      </c>
      <c r="NZ100" s="359">
        <f t="shared" ref="NZ100" si="2150">NZ101</f>
        <v>0</v>
      </c>
      <c r="OA100" s="359">
        <f t="shared" ref="OA100" si="2151">OA101</f>
        <v>0</v>
      </c>
      <c r="OB100" s="317"/>
      <c r="OC100" s="359">
        <f t="shared" ref="OC100" si="2152">OC101</f>
        <v>0</v>
      </c>
      <c r="OD100" s="359">
        <f t="shared" ref="OD100" si="2153">OD101</f>
        <v>0</v>
      </c>
      <c r="OE100" s="359">
        <f t="shared" ref="OE100" si="2154">OE101</f>
        <v>0</v>
      </c>
      <c r="OF100" s="359">
        <f t="shared" ref="OF100" si="2155">OF101</f>
        <v>0</v>
      </c>
      <c r="OG100" s="359">
        <f t="shared" ref="OG100" si="2156">OG101</f>
        <v>0</v>
      </c>
      <c r="OH100" s="359">
        <f t="shared" ref="OH100" si="2157">OH101</f>
        <v>0</v>
      </c>
      <c r="OI100" s="359">
        <f t="shared" ref="OI100" si="2158">OI101</f>
        <v>0</v>
      </c>
      <c r="OJ100" s="245"/>
      <c r="OK100" s="359">
        <f t="shared" ref="OK100" si="2159">OK101</f>
        <v>0</v>
      </c>
      <c r="OL100" s="359">
        <f t="shared" ref="OL100" si="2160">OL101</f>
        <v>0</v>
      </c>
      <c r="OM100" s="359">
        <f t="shared" ref="OM100" si="2161">OM101</f>
        <v>0</v>
      </c>
      <c r="ON100" s="359">
        <f t="shared" ref="ON100" si="2162">ON101</f>
        <v>0</v>
      </c>
      <c r="OO100" s="359">
        <f t="shared" ref="OO100" si="2163">OO101</f>
        <v>0</v>
      </c>
      <c r="OP100" s="266"/>
      <c r="OQ100" s="359">
        <f t="shared" ref="OQ100" si="2164">OQ101</f>
        <v>0</v>
      </c>
      <c r="OR100" s="359">
        <f t="shared" ref="OR100" si="2165">OR101</f>
        <v>0</v>
      </c>
      <c r="OS100" s="359">
        <f t="shared" ref="OS100" si="2166">OS101</f>
        <v>0</v>
      </c>
      <c r="OT100" s="359">
        <f t="shared" ref="OT100" si="2167">OT101</f>
        <v>0</v>
      </c>
      <c r="OU100" s="359">
        <f t="shared" ref="OU100" si="2168">OU101</f>
        <v>0</v>
      </c>
      <c r="OV100" s="359">
        <f t="shared" ref="OV100" si="2169">OV101</f>
        <v>0</v>
      </c>
      <c r="OW100" s="263"/>
      <c r="OX100" s="359">
        <f t="shared" ref="OX100" si="2170">OX101</f>
        <v>0</v>
      </c>
      <c r="OY100" s="359">
        <f t="shared" ref="OY100" si="2171">OY101</f>
        <v>0</v>
      </c>
      <c r="OZ100" s="359">
        <f t="shared" ref="OZ100" si="2172">OZ101</f>
        <v>0</v>
      </c>
      <c r="PA100" s="359">
        <f t="shared" ref="PA100" si="2173">PA101</f>
        <v>0</v>
      </c>
      <c r="PB100" s="359">
        <f t="shared" ref="PB100" si="2174">PB101</f>
        <v>0</v>
      </c>
      <c r="PC100" s="230"/>
      <c r="PD100" s="359">
        <f t="shared" ref="PD100" si="2175">PD101</f>
        <v>0</v>
      </c>
      <c r="PE100" s="359">
        <f t="shared" ref="PE100" si="2176">PE101</f>
        <v>0</v>
      </c>
      <c r="PF100" s="359">
        <f t="shared" ref="PF100" si="2177">PF101</f>
        <v>0</v>
      </c>
      <c r="PG100" s="317"/>
      <c r="PH100" s="359">
        <f t="shared" ref="PH100" si="2178">PH101</f>
        <v>0</v>
      </c>
      <c r="PI100" s="359">
        <f t="shared" ref="PI100" si="2179">PI101</f>
        <v>0</v>
      </c>
      <c r="PJ100" s="359">
        <f t="shared" ref="PJ100" si="2180">PJ101</f>
        <v>0</v>
      </c>
      <c r="PK100" s="359">
        <f t="shared" ref="PK100" si="2181">PK101</f>
        <v>0</v>
      </c>
      <c r="PL100" s="359">
        <f t="shared" ref="PL100" si="2182">PL101</f>
        <v>0</v>
      </c>
      <c r="PM100" s="359">
        <f t="shared" ref="PM100" si="2183">PM101</f>
        <v>0</v>
      </c>
      <c r="PN100" s="359">
        <f t="shared" ref="PN100" si="2184">PN101</f>
        <v>0</v>
      </c>
      <c r="PO100" s="245"/>
      <c r="PP100" s="359">
        <f t="shared" ref="PP100" si="2185">PP101</f>
        <v>0</v>
      </c>
      <c r="PQ100" s="359">
        <f t="shared" ref="PQ100" si="2186">PQ101</f>
        <v>0</v>
      </c>
      <c r="PR100" s="359">
        <f t="shared" ref="PR100" si="2187">PR101</f>
        <v>0</v>
      </c>
      <c r="PS100" s="359">
        <f t="shared" ref="PS100" si="2188">PS101</f>
        <v>0</v>
      </c>
      <c r="PT100" s="359">
        <f t="shared" ref="PT100" si="2189">PT101</f>
        <v>0</v>
      </c>
      <c r="PU100" s="266"/>
      <c r="PV100" s="257"/>
    </row>
    <row r="101" spans="2:438" ht="11.85" customHeight="1" outlineLevel="2">
      <c r="B101" s="579">
        <v>1</v>
      </c>
      <c r="C101" s="201" t="s">
        <v>125</v>
      </c>
      <c r="E101" s="577">
        <f t="shared" si="1909"/>
        <v>1.5500955769789286</v>
      </c>
      <c r="F101" s="577">
        <f t="shared" si="1910"/>
        <v>0</v>
      </c>
      <c r="G101" s="577">
        <f t="shared" si="1911"/>
        <v>1.5500955769789286</v>
      </c>
      <c r="H101" s="578">
        <f t="shared" si="1912"/>
        <v>0</v>
      </c>
      <c r="I101" s="578">
        <f t="shared" si="1913"/>
        <v>1.5500955769789286</v>
      </c>
      <c r="J101" s="578">
        <f t="shared" si="1914"/>
        <v>0</v>
      </c>
      <c r="K101" s="578">
        <f t="shared" si="1915"/>
        <v>0</v>
      </c>
      <c r="L101" s="578">
        <f t="shared" si="1916"/>
        <v>0</v>
      </c>
      <c r="M101" s="578">
        <f t="shared" si="1917"/>
        <v>1.5500955769789286</v>
      </c>
      <c r="N101" s="305"/>
      <c r="O101" s="578">
        <f t="shared" si="1918"/>
        <v>0</v>
      </c>
      <c r="P101" s="578">
        <f t="shared" si="1919"/>
        <v>0</v>
      </c>
      <c r="Q101" s="578">
        <f t="shared" si="1920"/>
        <v>0</v>
      </c>
      <c r="R101" s="578">
        <f t="shared" si="1921"/>
        <v>0</v>
      </c>
      <c r="S101" s="578">
        <f t="shared" si="1922"/>
        <v>0</v>
      </c>
      <c r="T101" s="441"/>
      <c r="U101" s="304">
        <f t="shared" si="1923"/>
        <v>0</v>
      </c>
      <c r="V101" s="304">
        <f t="shared" si="1924"/>
        <v>0</v>
      </c>
      <c r="W101" s="304">
        <f t="shared" si="1925"/>
        <v>0</v>
      </c>
      <c r="X101" s="304">
        <f t="shared" si="1926"/>
        <v>0</v>
      </c>
      <c r="Y101" s="304">
        <f t="shared" si="1927"/>
        <v>0</v>
      </c>
      <c r="Z101" s="304">
        <f t="shared" si="1928"/>
        <v>0</v>
      </c>
      <c r="AA101" s="305"/>
      <c r="AB101" s="304">
        <f t="shared" si="1929"/>
        <v>0</v>
      </c>
      <c r="AC101" s="304">
        <f t="shared" si="1930"/>
        <v>0</v>
      </c>
      <c r="AD101" s="304">
        <f t="shared" si="1931"/>
        <v>0</v>
      </c>
      <c r="AE101" s="304">
        <f t="shared" si="1932"/>
        <v>0</v>
      </c>
      <c r="AF101" s="304">
        <f t="shared" si="1933"/>
        <v>0</v>
      </c>
      <c r="AG101" s="303"/>
      <c r="AH101" s="304">
        <f t="shared" si="1934"/>
        <v>0</v>
      </c>
      <c r="AI101" s="304">
        <f t="shared" si="1935"/>
        <v>0</v>
      </c>
      <c r="AJ101" s="304">
        <f t="shared" si="1936"/>
        <v>0</v>
      </c>
      <c r="AK101" s="304">
        <f t="shared" si="1937"/>
        <v>0</v>
      </c>
      <c r="AL101" s="304">
        <f t="shared" si="1938"/>
        <v>0</v>
      </c>
      <c r="AM101" s="304">
        <f t="shared" si="1939"/>
        <v>0</v>
      </c>
      <c r="AN101" s="305"/>
      <c r="AO101" s="304">
        <f t="shared" si="1940"/>
        <v>0</v>
      </c>
      <c r="AP101" s="304">
        <f t="shared" si="1941"/>
        <v>0</v>
      </c>
      <c r="AQ101" s="304">
        <f t="shared" si="1942"/>
        <v>0</v>
      </c>
      <c r="AR101" s="304">
        <f t="shared" si="1943"/>
        <v>0</v>
      </c>
      <c r="AS101" s="304">
        <f t="shared" si="1944"/>
        <v>0</v>
      </c>
      <c r="AT101" s="230"/>
      <c r="AU101" s="279">
        <v>0.05</v>
      </c>
      <c r="AV101" s="269"/>
      <c r="AW101" s="578">
        <f>AW100</f>
        <v>1.1445000000000001</v>
      </c>
      <c r="AX101" s="270"/>
      <c r="AY101" s="271"/>
      <c r="AZ101" s="273">
        <f>BD101</f>
        <v>1.1445000000000001</v>
      </c>
      <c r="BA101" s="273"/>
      <c r="BB101" s="273"/>
      <c r="BC101" s="273"/>
      <c r="BD101" s="273">
        <f>AW101</f>
        <v>1.1445000000000001</v>
      </c>
      <c r="BE101" s="289"/>
      <c r="BF101" s="273"/>
      <c r="BG101" s="273"/>
      <c r="BH101" s="273"/>
      <c r="BI101" s="273"/>
      <c r="BJ101" s="273"/>
      <c r="BK101" s="216"/>
      <c r="BS101" s="245"/>
      <c r="BT101" s="245"/>
      <c r="BU101" s="245"/>
      <c r="BV101" s="245"/>
      <c r="BW101" s="245"/>
      <c r="BX101" s="307"/>
      <c r="BY101" s="307"/>
      <c r="BZ101" s="307"/>
      <c r="CA101" s="307"/>
      <c r="CB101" s="307"/>
      <c r="CC101" s="307"/>
      <c r="CD101" s="276"/>
      <c r="CE101" s="276"/>
      <c r="CF101" s="278"/>
      <c r="CG101" s="278"/>
      <c r="CH101" s="278"/>
      <c r="CI101" s="278"/>
      <c r="CJ101" s="291"/>
      <c r="CK101" s="278"/>
      <c r="CL101" s="278"/>
      <c r="CM101" s="278"/>
      <c r="CN101" s="278"/>
      <c r="CO101" s="278"/>
      <c r="CP101" s="230"/>
      <c r="CX101" s="245"/>
      <c r="CY101" s="245"/>
      <c r="CZ101" s="245"/>
      <c r="DA101" s="245"/>
      <c r="DB101" s="245"/>
      <c r="DC101" s="307"/>
      <c r="DD101" s="307"/>
      <c r="DE101" s="307"/>
      <c r="DF101" s="307"/>
      <c r="DG101" s="307"/>
      <c r="DI101" s="276"/>
      <c r="DJ101" s="278"/>
      <c r="DK101" s="366"/>
      <c r="DL101" s="278"/>
      <c r="DM101" s="278"/>
      <c r="DN101" s="278"/>
      <c r="DO101" s="291"/>
      <c r="DP101" s="278"/>
      <c r="DQ101" s="278"/>
      <c r="DR101" s="278"/>
      <c r="DS101" s="278"/>
      <c r="DT101" s="278"/>
      <c r="DU101" s="230"/>
      <c r="EA101" s="245"/>
      <c r="EB101" s="245"/>
      <c r="EC101" s="245"/>
      <c r="ED101" s="245"/>
      <c r="EE101" s="245"/>
      <c r="EF101" s="245"/>
      <c r="EG101" s="245"/>
      <c r="EH101" s="307"/>
      <c r="EI101" s="307"/>
      <c r="EJ101" s="307"/>
      <c r="EK101" s="307"/>
      <c r="EL101" s="307"/>
      <c r="EO101" s="286">
        <v>0.05</v>
      </c>
      <c r="EP101" s="269"/>
      <c r="EQ101" s="578">
        <f>EQ100</f>
        <v>0.309477</v>
      </c>
      <c r="ER101" s="270"/>
      <c r="ES101" s="271"/>
      <c r="ET101" s="273">
        <f>EQ101</f>
        <v>0.309477</v>
      </c>
      <c r="EU101" s="273"/>
      <c r="EV101" s="273"/>
      <c r="EW101" s="273"/>
      <c r="EX101" s="273">
        <f>ET101</f>
        <v>0.309477</v>
      </c>
      <c r="EY101" s="289"/>
      <c r="EZ101" s="273"/>
      <c r="FA101" s="273"/>
      <c r="FB101" s="273"/>
      <c r="FC101" s="273"/>
      <c r="FD101" s="273"/>
      <c r="FE101" s="216"/>
      <c r="FM101" s="245"/>
      <c r="FN101" s="245"/>
      <c r="FO101" s="245"/>
      <c r="FP101" s="245"/>
      <c r="FQ101" s="245"/>
      <c r="FR101" s="307"/>
      <c r="FS101" s="307"/>
      <c r="FT101" s="307"/>
      <c r="FU101" s="307"/>
      <c r="FV101" s="307"/>
      <c r="FW101" s="307"/>
      <c r="FX101" s="276"/>
      <c r="FY101" s="276"/>
      <c r="FZ101" s="278"/>
      <c r="GA101" s="278"/>
      <c r="GB101" s="278"/>
      <c r="GC101" s="278"/>
      <c r="GD101" s="291"/>
      <c r="GE101" s="278"/>
      <c r="GF101" s="278"/>
      <c r="GG101" s="278"/>
      <c r="GH101" s="278"/>
      <c r="GI101" s="278"/>
      <c r="GJ101" s="230"/>
      <c r="GK101" s="274"/>
      <c r="GL101" s="274"/>
      <c r="GM101" s="274"/>
      <c r="GR101" s="245"/>
      <c r="GS101" s="245"/>
      <c r="GT101" s="245"/>
      <c r="GU101" s="245"/>
      <c r="GV101" s="245"/>
      <c r="GW101" s="307"/>
      <c r="GX101" s="307"/>
      <c r="GY101" s="307"/>
      <c r="GZ101" s="307"/>
      <c r="HA101" s="307"/>
      <c r="HC101" s="276"/>
      <c r="HD101" s="276"/>
      <c r="HE101" s="366"/>
      <c r="HF101" s="278"/>
      <c r="HG101" s="278"/>
      <c r="HH101" s="278"/>
      <c r="HI101" s="291"/>
      <c r="HJ101" s="278"/>
      <c r="HK101" s="278"/>
      <c r="HL101" s="278"/>
      <c r="HM101" s="278"/>
      <c r="HN101" s="278"/>
      <c r="HO101" s="230"/>
      <c r="HP101" s="274"/>
      <c r="HQ101" s="274"/>
      <c r="HR101" s="274"/>
      <c r="HW101" s="245"/>
      <c r="HX101" s="245"/>
      <c r="HY101" s="245"/>
      <c r="HZ101" s="245"/>
      <c r="IA101" s="245"/>
      <c r="IB101" s="307"/>
      <c r="IC101" s="307"/>
      <c r="ID101" s="307"/>
      <c r="IE101" s="307"/>
      <c r="IF101" s="307"/>
      <c r="II101" s="286">
        <v>0.05</v>
      </c>
      <c r="IJ101" s="269"/>
      <c r="IK101" s="578">
        <f>$IK$100/$II$100*II101</f>
        <v>8.1791081978928412E-2</v>
      </c>
      <c r="IL101" s="270"/>
      <c r="IM101" s="271"/>
      <c r="IN101" s="273">
        <f>IK101</f>
        <v>8.1791081978928412E-2</v>
      </c>
      <c r="IO101" s="273"/>
      <c r="IP101" s="273"/>
      <c r="IQ101" s="273"/>
      <c r="IR101" s="273">
        <f>IK101</f>
        <v>8.1791081978928412E-2</v>
      </c>
      <c r="IS101" s="289"/>
      <c r="IT101" s="273"/>
      <c r="IU101" s="273"/>
      <c r="IV101" s="273"/>
      <c r="IW101" s="273"/>
      <c r="IX101" s="273"/>
      <c r="IY101" s="230"/>
      <c r="IZ101" s="274"/>
      <c r="JA101" s="274"/>
      <c r="JB101" s="274"/>
      <c r="JG101" s="245"/>
      <c r="JH101" s="245"/>
      <c r="JI101" s="245"/>
      <c r="JJ101" s="245"/>
      <c r="JK101" s="245"/>
      <c r="JL101" s="307"/>
      <c r="JM101" s="307"/>
      <c r="JN101" s="307"/>
      <c r="JO101" s="307"/>
      <c r="JP101" s="307"/>
      <c r="JQ101" s="307"/>
      <c r="JR101" s="276"/>
      <c r="JS101" s="276"/>
      <c r="JT101" s="278"/>
      <c r="JU101" s="278"/>
      <c r="JV101" s="278"/>
      <c r="JW101" s="278"/>
      <c r="JX101" s="291"/>
      <c r="JY101" s="278"/>
      <c r="JZ101" s="278"/>
      <c r="KA101" s="278"/>
      <c r="KB101" s="278"/>
      <c r="KC101" s="278"/>
      <c r="KD101" s="230"/>
      <c r="KE101" s="274"/>
      <c r="KF101" s="274"/>
      <c r="KG101" s="274"/>
      <c r="KL101" s="245"/>
      <c r="KM101" s="245"/>
      <c r="KN101" s="245"/>
      <c r="KO101" s="245"/>
      <c r="KP101" s="245"/>
      <c r="KQ101" s="307"/>
      <c r="KR101" s="307"/>
      <c r="KS101" s="307"/>
      <c r="KT101" s="307"/>
      <c r="KU101" s="307"/>
      <c r="KW101" s="276"/>
      <c r="KX101" s="276"/>
      <c r="KY101" s="366"/>
      <c r="KZ101" s="278"/>
      <c r="LA101" s="278"/>
      <c r="LB101" s="278"/>
      <c r="LC101" s="291"/>
      <c r="LD101" s="278"/>
      <c r="LE101" s="278"/>
      <c r="LF101" s="278"/>
      <c r="LG101" s="278"/>
      <c r="LH101" s="278"/>
      <c r="LI101" s="230"/>
      <c r="LJ101" s="274"/>
      <c r="LK101" s="274"/>
      <c r="LL101" s="274"/>
      <c r="LQ101" s="245"/>
      <c r="LR101" s="245"/>
      <c r="LS101" s="245"/>
      <c r="LT101" s="245"/>
      <c r="LU101" s="245"/>
      <c r="LV101" s="307"/>
      <c r="LW101" s="307"/>
      <c r="LX101" s="307"/>
      <c r="LY101" s="307"/>
      <c r="LZ101" s="307"/>
      <c r="MC101" s="286">
        <v>0.05</v>
      </c>
      <c r="MD101" s="269"/>
      <c r="ME101" s="578">
        <f>ME100</f>
        <v>1.4327495000000003E-2</v>
      </c>
      <c r="MF101" s="270"/>
      <c r="MG101" s="271"/>
      <c r="MH101" s="273">
        <f>ME101</f>
        <v>1.4327495000000003E-2</v>
      </c>
      <c r="MI101" s="273"/>
      <c r="MJ101" s="273"/>
      <c r="MK101" s="273"/>
      <c r="ML101" s="273">
        <f>ME101</f>
        <v>1.4327495000000003E-2</v>
      </c>
      <c r="MM101" s="289"/>
      <c r="MN101" s="273"/>
      <c r="MO101" s="273"/>
      <c r="MP101" s="273"/>
      <c r="MQ101" s="273"/>
      <c r="MR101" s="273"/>
      <c r="MS101" s="230"/>
      <c r="MT101" s="274"/>
      <c r="MU101" s="274"/>
      <c r="MV101" s="274"/>
      <c r="NA101" s="245"/>
      <c r="NB101" s="245"/>
      <c r="NC101" s="245"/>
      <c r="ND101" s="245"/>
      <c r="NE101" s="245"/>
      <c r="NF101" s="307"/>
      <c r="NG101" s="307"/>
      <c r="NH101" s="307"/>
      <c r="NI101" s="307"/>
      <c r="NJ101" s="307"/>
      <c r="NK101" s="307"/>
      <c r="NL101" s="276"/>
      <c r="NM101" s="276"/>
      <c r="NN101" s="278"/>
      <c r="NO101" s="278"/>
      <c r="NP101" s="278"/>
      <c r="NQ101" s="278"/>
      <c r="NR101" s="291"/>
      <c r="NS101" s="278"/>
      <c r="NT101" s="278"/>
      <c r="NU101" s="278"/>
      <c r="NV101" s="278"/>
      <c r="NW101" s="278"/>
      <c r="NX101" s="230"/>
      <c r="NY101" s="274"/>
      <c r="NZ101" s="274"/>
      <c r="OA101" s="274"/>
      <c r="OF101" s="245"/>
      <c r="OG101" s="245"/>
      <c r="OH101" s="245"/>
      <c r="OI101" s="245"/>
      <c r="OJ101" s="245"/>
      <c r="OK101" s="307"/>
      <c r="OL101" s="307"/>
      <c r="OM101" s="307"/>
      <c r="ON101" s="307"/>
      <c r="OO101" s="307"/>
      <c r="OQ101" s="276"/>
      <c r="OR101" s="276"/>
      <c r="OS101" s="366"/>
      <c r="OT101" s="278"/>
      <c r="OU101" s="278"/>
      <c r="OV101" s="278"/>
      <c r="OW101" s="291"/>
      <c r="OX101" s="278"/>
      <c r="OY101" s="278"/>
      <c r="OZ101" s="278"/>
      <c r="PA101" s="278"/>
      <c r="PB101" s="278"/>
      <c r="PC101" s="230"/>
      <c r="PD101" s="274"/>
      <c r="PE101" s="274"/>
      <c r="PF101" s="274"/>
      <c r="PK101" s="245"/>
      <c r="PL101" s="245"/>
      <c r="PM101" s="245"/>
      <c r="PN101" s="245"/>
      <c r="PO101" s="245"/>
      <c r="PP101" s="307"/>
      <c r="PQ101" s="307"/>
      <c r="PR101" s="307"/>
      <c r="PS101" s="307"/>
      <c r="PT101" s="307"/>
      <c r="PV101" s="286"/>
    </row>
    <row r="102" spans="2:438" ht="3" customHeight="1"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  <c r="AA102" s="201"/>
      <c r="AB102" s="201"/>
      <c r="AC102" s="201"/>
      <c r="AD102" s="201"/>
      <c r="AE102" s="201"/>
      <c r="AF102" s="201"/>
      <c r="AG102" s="201"/>
      <c r="AH102" s="201"/>
      <c r="AI102" s="201"/>
      <c r="AJ102" s="201"/>
      <c r="AK102" s="201"/>
      <c r="AL102" s="201"/>
      <c r="AM102" s="201"/>
      <c r="AN102" s="201"/>
      <c r="AO102" s="201"/>
      <c r="AP102" s="201"/>
      <c r="AQ102" s="201"/>
      <c r="AR102" s="201"/>
      <c r="AS102" s="201"/>
      <c r="AT102" s="201"/>
      <c r="AU102" s="201"/>
      <c r="AV102" s="201"/>
      <c r="AW102" s="201"/>
      <c r="AX102" s="201"/>
      <c r="AY102" s="201"/>
      <c r="AZ102" s="201"/>
      <c r="BA102" s="201"/>
      <c r="BB102" s="201"/>
      <c r="BC102" s="201"/>
      <c r="BD102" s="201"/>
      <c r="BE102" s="201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201"/>
      <c r="BS102" s="201"/>
      <c r="BT102" s="201"/>
      <c r="BU102" s="201"/>
      <c r="BV102" s="201"/>
      <c r="BW102" s="201"/>
      <c r="BX102" s="201"/>
      <c r="BY102" s="201"/>
      <c r="BZ102" s="201"/>
      <c r="CA102" s="201"/>
      <c r="CB102" s="201"/>
      <c r="CC102" s="201"/>
      <c r="CD102" s="201"/>
      <c r="CE102" s="201"/>
      <c r="CF102" s="201"/>
      <c r="CG102" s="201"/>
      <c r="CH102" s="201"/>
      <c r="CI102" s="201"/>
      <c r="CJ102" s="201"/>
      <c r="CK102" s="201"/>
      <c r="CL102" s="201"/>
      <c r="CM102" s="201"/>
      <c r="CN102" s="201"/>
      <c r="CO102" s="201"/>
      <c r="CP102" s="201"/>
      <c r="CQ102" s="201"/>
      <c r="CR102" s="201"/>
      <c r="CS102" s="201"/>
      <c r="CT102" s="201"/>
      <c r="CU102" s="201"/>
      <c r="CV102" s="201"/>
      <c r="CW102" s="201"/>
      <c r="CX102" s="201"/>
      <c r="CY102" s="201"/>
      <c r="CZ102" s="201"/>
      <c r="DA102" s="201"/>
      <c r="DB102" s="201"/>
      <c r="DC102" s="201"/>
      <c r="DD102" s="201"/>
      <c r="DE102" s="201"/>
      <c r="DF102" s="201"/>
      <c r="DG102" s="201"/>
      <c r="DH102" s="201"/>
      <c r="DI102" s="201"/>
      <c r="DJ102" s="201"/>
      <c r="DK102" s="201"/>
      <c r="DL102" s="201"/>
      <c r="DM102" s="201"/>
      <c r="DN102" s="201"/>
      <c r="DO102" s="201"/>
      <c r="DP102" s="201"/>
      <c r="DQ102" s="201"/>
      <c r="DR102" s="201"/>
      <c r="DS102" s="201"/>
      <c r="DT102" s="201"/>
      <c r="DU102" s="201"/>
      <c r="DV102" s="201"/>
      <c r="DW102" s="201"/>
      <c r="DX102" s="201"/>
      <c r="DY102" s="201"/>
      <c r="DZ102" s="201"/>
      <c r="EA102" s="201"/>
      <c r="EB102" s="201"/>
      <c r="EC102" s="201"/>
      <c r="ED102" s="201"/>
      <c r="EE102" s="201"/>
      <c r="EF102" s="201"/>
      <c r="EG102" s="201"/>
      <c r="EH102" s="201"/>
      <c r="EI102" s="201"/>
      <c r="EJ102" s="201"/>
      <c r="EK102" s="201"/>
      <c r="EL102" s="201"/>
      <c r="EM102" s="201"/>
      <c r="EN102" s="201"/>
      <c r="EO102" s="201"/>
      <c r="EP102" s="201"/>
      <c r="EQ102" s="201"/>
      <c r="ER102" s="201"/>
      <c r="ES102" s="201"/>
      <c r="ET102" s="201"/>
      <c r="EU102" s="201"/>
      <c r="EV102" s="201"/>
      <c r="EW102" s="201"/>
      <c r="EX102" s="201"/>
      <c r="EY102" s="201"/>
      <c r="EZ102" s="201"/>
      <c r="FA102" s="201"/>
      <c r="FB102" s="201"/>
      <c r="FC102" s="201"/>
      <c r="FD102" s="201"/>
      <c r="FE102" s="201"/>
      <c r="FF102" s="201"/>
      <c r="FG102" s="201"/>
      <c r="FH102" s="201"/>
      <c r="FI102" s="201"/>
      <c r="FJ102" s="201"/>
      <c r="FK102" s="201"/>
      <c r="FL102" s="201"/>
      <c r="FM102" s="201"/>
      <c r="FN102" s="201"/>
      <c r="FO102" s="201"/>
      <c r="FP102" s="201"/>
      <c r="FQ102" s="201"/>
      <c r="FR102" s="201"/>
      <c r="FS102" s="201"/>
      <c r="FT102" s="201"/>
      <c r="FU102" s="201"/>
      <c r="FV102" s="201"/>
      <c r="FW102" s="201"/>
      <c r="FX102" s="201"/>
      <c r="FY102" s="201"/>
      <c r="FZ102" s="201"/>
      <c r="GA102" s="201"/>
      <c r="GB102" s="201"/>
      <c r="GC102" s="201"/>
      <c r="GD102" s="201"/>
      <c r="GE102" s="201"/>
      <c r="GF102" s="201"/>
      <c r="GG102" s="201"/>
      <c r="GH102" s="201"/>
      <c r="GI102" s="201"/>
      <c r="GJ102" s="201"/>
      <c r="GK102" s="201"/>
      <c r="GL102" s="201"/>
      <c r="GM102" s="201"/>
      <c r="GN102" s="201"/>
      <c r="GO102" s="201"/>
      <c r="GP102" s="201"/>
      <c r="GQ102" s="201"/>
      <c r="GR102" s="201"/>
      <c r="GS102" s="201"/>
      <c r="GT102" s="201"/>
      <c r="GU102" s="201"/>
      <c r="GV102" s="201"/>
      <c r="GW102" s="201"/>
      <c r="GX102" s="201"/>
      <c r="GY102" s="201"/>
      <c r="GZ102" s="201"/>
      <c r="HA102" s="201"/>
      <c r="HB102" s="201"/>
      <c r="HC102" s="201"/>
      <c r="HD102" s="201"/>
      <c r="HE102" s="201"/>
      <c r="HF102" s="201"/>
      <c r="HG102" s="201"/>
      <c r="HH102" s="201"/>
      <c r="HI102" s="201"/>
      <c r="HJ102" s="201"/>
      <c r="HK102" s="201"/>
      <c r="HL102" s="201"/>
      <c r="HM102" s="201"/>
      <c r="HN102" s="201"/>
      <c r="HO102" s="201"/>
      <c r="HP102" s="201"/>
      <c r="HQ102" s="201"/>
      <c r="HR102" s="201"/>
      <c r="HS102" s="201"/>
      <c r="HT102" s="201"/>
      <c r="HU102" s="201"/>
      <c r="HV102" s="201"/>
      <c r="HW102" s="201"/>
      <c r="HX102" s="201"/>
      <c r="HY102" s="201"/>
      <c r="HZ102" s="201"/>
      <c r="IA102" s="201"/>
      <c r="IB102" s="201"/>
      <c r="IC102" s="201"/>
      <c r="ID102" s="201"/>
      <c r="IE102" s="201"/>
      <c r="IF102" s="201"/>
      <c r="IG102" s="201"/>
      <c r="IH102" s="201"/>
      <c r="II102" s="201"/>
      <c r="IJ102" s="201"/>
      <c r="IK102" s="201"/>
      <c r="IL102" s="201"/>
      <c r="IM102" s="201"/>
      <c r="IN102" s="201"/>
      <c r="IO102" s="201"/>
      <c r="IP102" s="201"/>
      <c r="IQ102" s="201"/>
      <c r="IR102" s="201"/>
      <c r="IS102" s="201"/>
      <c r="IT102" s="201"/>
      <c r="IU102" s="201"/>
      <c r="IV102" s="201"/>
      <c r="IW102" s="201"/>
      <c r="IX102" s="201"/>
      <c r="IY102" s="201"/>
      <c r="IZ102" s="201"/>
      <c r="JA102" s="201"/>
      <c r="JB102" s="201"/>
      <c r="JC102" s="201"/>
      <c r="JD102" s="201"/>
      <c r="JE102" s="201"/>
      <c r="JF102" s="201"/>
      <c r="JG102" s="201"/>
      <c r="JH102" s="201"/>
      <c r="JI102" s="201"/>
      <c r="JJ102" s="201"/>
      <c r="JK102" s="201"/>
      <c r="JL102" s="201"/>
      <c r="JM102" s="201"/>
      <c r="JN102" s="201"/>
      <c r="JO102" s="201"/>
      <c r="JP102" s="201"/>
      <c r="JQ102" s="201"/>
      <c r="JR102" s="201"/>
      <c r="JS102" s="201"/>
      <c r="JT102" s="201"/>
      <c r="JU102" s="201"/>
      <c r="JV102" s="201"/>
      <c r="JW102" s="201"/>
      <c r="JX102" s="201"/>
      <c r="JY102" s="201"/>
      <c r="JZ102" s="201"/>
      <c r="KA102" s="201"/>
      <c r="KB102" s="201"/>
      <c r="KC102" s="201"/>
      <c r="KD102" s="201"/>
      <c r="KE102" s="201"/>
      <c r="KF102" s="201"/>
      <c r="KG102" s="201"/>
      <c r="KH102" s="201"/>
      <c r="KI102" s="201"/>
      <c r="KJ102" s="201"/>
      <c r="KK102" s="201"/>
      <c r="KL102" s="201"/>
      <c r="KM102" s="201"/>
      <c r="KN102" s="201"/>
      <c r="KO102" s="201"/>
      <c r="KP102" s="201"/>
      <c r="KQ102" s="201"/>
      <c r="KR102" s="201"/>
      <c r="KS102" s="201"/>
      <c r="KT102" s="201"/>
      <c r="KU102" s="201"/>
      <c r="KV102" s="201"/>
      <c r="KW102" s="201"/>
      <c r="KX102" s="201"/>
      <c r="KY102" s="201"/>
      <c r="KZ102" s="201"/>
      <c r="LA102" s="201"/>
      <c r="LB102" s="201"/>
      <c r="LC102" s="201"/>
      <c r="LD102" s="201"/>
      <c r="LE102" s="201"/>
      <c r="LF102" s="201"/>
      <c r="LG102" s="201"/>
      <c r="LH102" s="201"/>
      <c r="LI102" s="201"/>
      <c r="LJ102" s="201"/>
      <c r="LK102" s="201"/>
      <c r="LL102" s="201"/>
      <c r="LM102" s="201"/>
      <c r="LN102" s="201"/>
      <c r="LO102" s="201"/>
      <c r="LP102" s="201"/>
      <c r="LQ102" s="201"/>
      <c r="LR102" s="201"/>
      <c r="LS102" s="201"/>
      <c r="LT102" s="201"/>
      <c r="LU102" s="201"/>
      <c r="LV102" s="201"/>
      <c r="LW102" s="201"/>
      <c r="LX102" s="201"/>
      <c r="LY102" s="201"/>
      <c r="LZ102" s="201"/>
      <c r="MA102" s="201"/>
      <c r="MB102" s="201"/>
      <c r="MC102" s="201"/>
      <c r="MD102" s="201"/>
      <c r="ME102" s="201"/>
      <c r="MF102" s="201"/>
      <c r="MG102" s="201"/>
      <c r="MH102" s="201"/>
      <c r="MI102" s="201"/>
      <c r="MJ102" s="201"/>
      <c r="MK102" s="201"/>
      <c r="ML102" s="201"/>
      <c r="MM102" s="201"/>
      <c r="MN102" s="201"/>
      <c r="MO102" s="201"/>
      <c r="MP102" s="201"/>
      <c r="MQ102" s="201"/>
      <c r="MR102" s="201"/>
      <c r="MS102" s="201"/>
      <c r="MT102" s="201"/>
      <c r="MU102" s="201"/>
      <c r="MV102" s="201"/>
      <c r="MW102" s="201"/>
      <c r="MX102" s="201"/>
      <c r="MY102" s="201"/>
      <c r="MZ102" s="201"/>
      <c r="NA102" s="201"/>
      <c r="NB102" s="201"/>
      <c r="NC102" s="201"/>
      <c r="ND102" s="201"/>
      <c r="NE102" s="201"/>
      <c r="NF102" s="201"/>
      <c r="NG102" s="201"/>
      <c r="NH102" s="201"/>
      <c r="NI102" s="201"/>
      <c r="NJ102" s="201"/>
      <c r="NK102" s="201"/>
      <c r="NL102" s="201"/>
      <c r="NM102" s="201"/>
      <c r="NN102" s="201"/>
      <c r="NO102" s="201"/>
      <c r="NP102" s="201"/>
      <c r="NQ102" s="201"/>
      <c r="NR102" s="201"/>
      <c r="NS102" s="201"/>
      <c r="NT102" s="201"/>
      <c r="NU102" s="201"/>
      <c r="NV102" s="201"/>
      <c r="NW102" s="201"/>
      <c r="NX102" s="201"/>
      <c r="NY102" s="201"/>
      <c r="NZ102" s="201"/>
      <c r="OA102" s="201"/>
      <c r="OB102" s="201"/>
      <c r="OC102" s="201"/>
      <c r="OD102" s="201"/>
      <c r="OE102" s="201"/>
      <c r="OF102" s="201"/>
      <c r="OG102" s="201"/>
      <c r="OH102" s="201"/>
      <c r="OI102" s="201"/>
      <c r="OJ102" s="201"/>
      <c r="OK102" s="201"/>
      <c r="OL102" s="201"/>
      <c r="OM102" s="201"/>
      <c r="ON102" s="201"/>
      <c r="OO102" s="201"/>
      <c r="OP102" s="201"/>
      <c r="OQ102" s="201"/>
      <c r="OR102" s="201"/>
      <c r="OS102" s="201"/>
      <c r="OT102" s="201"/>
      <c r="OU102" s="201"/>
      <c r="OV102" s="201"/>
      <c r="OW102" s="201"/>
      <c r="OX102" s="201"/>
      <c r="OY102" s="201"/>
      <c r="OZ102" s="201"/>
      <c r="PA102" s="201"/>
      <c r="PB102" s="201"/>
      <c r="PC102" s="201"/>
      <c r="PD102" s="201"/>
      <c r="PE102" s="201"/>
      <c r="PF102" s="201"/>
      <c r="PG102" s="201"/>
      <c r="PH102" s="201"/>
      <c r="PI102" s="201"/>
      <c r="PJ102" s="201"/>
      <c r="PK102" s="201"/>
      <c r="PL102" s="201"/>
      <c r="PM102" s="201"/>
      <c r="PN102" s="201"/>
      <c r="PO102" s="201"/>
      <c r="PP102" s="201"/>
      <c r="PQ102" s="201"/>
      <c r="PR102" s="201"/>
      <c r="PS102" s="201"/>
      <c r="PT102" s="201"/>
      <c r="PU102" s="201"/>
      <c r="PV102" s="201"/>
    </row>
    <row r="103" spans="2:438" s="331" customFormat="1" ht="3" customHeight="1">
      <c r="B103" s="239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  <c r="AO103" s="221"/>
      <c r="AP103" s="221"/>
      <c r="AQ103" s="221"/>
      <c r="AR103" s="221"/>
      <c r="AS103" s="221"/>
      <c r="AT103" s="221"/>
      <c r="AU103" s="221"/>
      <c r="AV103" s="221"/>
      <c r="AW103" s="221"/>
      <c r="AX103" s="221"/>
      <c r="AY103" s="221"/>
      <c r="AZ103" s="221"/>
      <c r="BA103" s="221"/>
      <c r="BB103" s="221"/>
      <c r="BC103" s="221"/>
      <c r="BD103" s="221"/>
      <c r="BE103" s="221"/>
      <c r="BF103" s="221"/>
      <c r="BG103" s="221"/>
      <c r="BH103" s="221"/>
      <c r="BI103" s="221"/>
      <c r="BJ103" s="221"/>
      <c r="BK103" s="221"/>
      <c r="BL103" s="221"/>
      <c r="BM103" s="221"/>
      <c r="BN103" s="221"/>
      <c r="BO103" s="221"/>
      <c r="BP103" s="221"/>
      <c r="BQ103" s="221"/>
      <c r="BR103" s="221"/>
      <c r="BS103" s="221"/>
      <c r="BT103" s="221"/>
      <c r="BU103" s="221"/>
      <c r="BV103" s="221"/>
      <c r="BW103" s="221"/>
      <c r="BX103" s="221"/>
      <c r="BY103" s="221"/>
      <c r="BZ103" s="221"/>
      <c r="CA103" s="221"/>
      <c r="CB103" s="221"/>
      <c r="CC103" s="221"/>
      <c r="CD103" s="221"/>
      <c r="CE103" s="221"/>
      <c r="CF103" s="221"/>
      <c r="CG103" s="221"/>
      <c r="CH103" s="221"/>
      <c r="CI103" s="221"/>
      <c r="CJ103" s="221"/>
      <c r="CK103" s="221"/>
      <c r="CL103" s="221"/>
      <c r="CM103" s="221"/>
      <c r="CN103" s="221"/>
      <c r="CO103" s="221"/>
      <c r="CP103" s="221"/>
      <c r="CQ103" s="221"/>
      <c r="CR103" s="221"/>
      <c r="CS103" s="221"/>
      <c r="CT103" s="221"/>
      <c r="CU103" s="221"/>
      <c r="CV103" s="221"/>
      <c r="CW103" s="221"/>
      <c r="CX103" s="221"/>
      <c r="CY103" s="221"/>
      <c r="CZ103" s="221"/>
      <c r="DA103" s="221"/>
      <c r="DB103" s="221"/>
      <c r="DC103" s="221"/>
      <c r="DD103" s="221"/>
      <c r="DE103" s="221"/>
      <c r="DF103" s="221"/>
      <c r="DG103" s="221"/>
      <c r="DH103" s="221"/>
      <c r="DI103" s="221"/>
      <c r="DJ103" s="221"/>
      <c r="DK103" s="221"/>
      <c r="DL103" s="221"/>
      <c r="DM103" s="221"/>
      <c r="DN103" s="221"/>
      <c r="DO103" s="221"/>
      <c r="DP103" s="221"/>
      <c r="DQ103" s="221"/>
      <c r="DR103" s="221"/>
      <c r="DS103" s="221"/>
      <c r="DT103" s="221"/>
      <c r="DU103" s="221"/>
      <c r="DV103" s="221"/>
      <c r="DW103" s="221"/>
      <c r="DX103" s="221"/>
      <c r="DY103" s="221"/>
      <c r="DZ103" s="221"/>
      <c r="EA103" s="221"/>
      <c r="EB103" s="221"/>
      <c r="EC103" s="221"/>
      <c r="ED103" s="221"/>
      <c r="EE103" s="221"/>
      <c r="EF103" s="221"/>
      <c r="EG103" s="221"/>
      <c r="EH103" s="221"/>
      <c r="EI103" s="221"/>
      <c r="EJ103" s="221"/>
      <c r="EK103" s="221"/>
      <c r="EL103" s="221"/>
      <c r="EM103" s="221"/>
      <c r="EN103" s="221"/>
      <c r="EO103" s="221"/>
      <c r="EP103" s="221"/>
      <c r="EQ103" s="221"/>
      <c r="ER103" s="221"/>
      <c r="ES103" s="221"/>
      <c r="ET103" s="221"/>
      <c r="EU103" s="221"/>
      <c r="EV103" s="221"/>
      <c r="EW103" s="221"/>
      <c r="EX103" s="221"/>
      <c r="EY103" s="221"/>
      <c r="EZ103" s="221"/>
      <c r="FA103" s="221"/>
      <c r="FB103" s="221"/>
      <c r="FC103" s="221"/>
      <c r="FD103" s="221"/>
      <c r="FE103" s="221"/>
      <c r="FF103" s="221"/>
      <c r="FG103" s="221"/>
      <c r="FH103" s="221"/>
      <c r="FI103" s="221"/>
      <c r="FJ103" s="221"/>
      <c r="FK103" s="221"/>
      <c r="FL103" s="221"/>
      <c r="FM103" s="221"/>
      <c r="FN103" s="221"/>
      <c r="FO103" s="221"/>
      <c r="FP103" s="221"/>
      <c r="FQ103" s="221"/>
      <c r="FR103" s="221"/>
      <c r="FS103" s="221"/>
      <c r="FT103" s="221"/>
      <c r="FU103" s="221"/>
      <c r="FV103" s="221"/>
      <c r="FW103" s="221"/>
      <c r="FX103" s="221"/>
      <c r="FY103" s="221"/>
      <c r="FZ103" s="221"/>
      <c r="GA103" s="221"/>
      <c r="GB103" s="221"/>
      <c r="GC103" s="221"/>
      <c r="GD103" s="221"/>
      <c r="GE103" s="221"/>
      <c r="GF103" s="221"/>
      <c r="GG103" s="221"/>
      <c r="GH103" s="221"/>
      <c r="GI103" s="221"/>
      <c r="GJ103" s="221"/>
      <c r="GK103" s="221"/>
      <c r="GL103" s="221"/>
      <c r="GM103" s="221"/>
      <c r="GN103" s="221"/>
      <c r="GO103" s="221"/>
      <c r="GP103" s="221"/>
      <c r="GQ103" s="221"/>
      <c r="GR103" s="221"/>
      <c r="GS103" s="221"/>
      <c r="GT103" s="221"/>
      <c r="GU103" s="221"/>
      <c r="GV103" s="221"/>
      <c r="GW103" s="221"/>
      <c r="GX103" s="221"/>
      <c r="GY103" s="221"/>
      <c r="GZ103" s="221"/>
      <c r="HA103" s="221"/>
      <c r="HB103" s="221"/>
      <c r="HC103" s="221"/>
      <c r="HD103" s="221"/>
      <c r="HE103" s="221"/>
      <c r="HF103" s="221"/>
      <c r="HG103" s="221"/>
      <c r="HH103" s="221"/>
      <c r="HI103" s="221"/>
      <c r="HJ103" s="221"/>
      <c r="HK103" s="221"/>
      <c r="HL103" s="221"/>
      <c r="HM103" s="221"/>
      <c r="HN103" s="221"/>
      <c r="HO103" s="221"/>
      <c r="HP103" s="221"/>
      <c r="HQ103" s="221"/>
      <c r="HR103" s="221"/>
      <c r="HS103" s="221"/>
      <c r="HT103" s="221"/>
      <c r="HU103" s="221"/>
      <c r="HV103" s="221"/>
      <c r="HW103" s="221"/>
      <c r="HX103" s="221"/>
      <c r="HY103" s="221"/>
      <c r="HZ103" s="221"/>
      <c r="IA103" s="221"/>
      <c r="IB103" s="221"/>
      <c r="IC103" s="221"/>
      <c r="ID103" s="221"/>
      <c r="IE103" s="221"/>
      <c r="IF103" s="221"/>
      <c r="IG103" s="221"/>
      <c r="IH103" s="221"/>
      <c r="II103" s="221"/>
      <c r="IJ103" s="221"/>
      <c r="IK103" s="221"/>
      <c r="IL103" s="221"/>
      <c r="IM103" s="221"/>
      <c r="IN103" s="221"/>
      <c r="IO103" s="221"/>
      <c r="IP103" s="221"/>
      <c r="IQ103" s="221"/>
      <c r="IR103" s="221"/>
      <c r="IS103" s="221"/>
      <c r="IT103" s="221"/>
      <c r="IU103" s="221"/>
      <c r="IV103" s="221"/>
      <c r="IW103" s="221"/>
      <c r="IX103" s="221"/>
      <c r="IY103" s="221"/>
      <c r="IZ103" s="221"/>
      <c r="JA103" s="221"/>
      <c r="JB103" s="221"/>
      <c r="JC103" s="221"/>
      <c r="JD103" s="221"/>
      <c r="JE103" s="221"/>
      <c r="JF103" s="221"/>
      <c r="JG103" s="221"/>
      <c r="JH103" s="221"/>
      <c r="JI103" s="221"/>
      <c r="JJ103" s="221"/>
      <c r="JK103" s="221"/>
      <c r="JL103" s="221"/>
      <c r="JM103" s="221"/>
      <c r="JN103" s="221"/>
      <c r="JO103" s="221"/>
      <c r="JP103" s="221"/>
      <c r="JQ103" s="221"/>
      <c r="JR103" s="221"/>
      <c r="JS103" s="221"/>
      <c r="JT103" s="221"/>
      <c r="JU103" s="221"/>
      <c r="JV103" s="221"/>
      <c r="JW103" s="221"/>
      <c r="JX103" s="221"/>
      <c r="JY103" s="221"/>
      <c r="JZ103" s="221"/>
      <c r="KA103" s="221"/>
      <c r="KB103" s="221"/>
      <c r="KC103" s="221"/>
      <c r="KD103" s="221"/>
      <c r="KE103" s="221"/>
      <c r="KF103" s="221"/>
      <c r="KG103" s="221"/>
      <c r="KH103" s="221"/>
      <c r="KI103" s="221"/>
      <c r="KJ103" s="221"/>
      <c r="KK103" s="221"/>
      <c r="KL103" s="221"/>
      <c r="KM103" s="221"/>
      <c r="KN103" s="221"/>
      <c r="KO103" s="221"/>
      <c r="KP103" s="221"/>
      <c r="KQ103" s="221"/>
      <c r="KR103" s="221"/>
      <c r="KS103" s="221"/>
      <c r="KT103" s="221"/>
      <c r="KU103" s="221"/>
      <c r="KV103" s="221"/>
      <c r="KW103" s="221"/>
      <c r="KX103" s="221"/>
      <c r="KY103" s="221"/>
      <c r="KZ103" s="221"/>
      <c r="LA103" s="221"/>
      <c r="LB103" s="221"/>
      <c r="LC103" s="221"/>
      <c r="LD103" s="221"/>
      <c r="LE103" s="221"/>
      <c r="LF103" s="221"/>
      <c r="LG103" s="221"/>
      <c r="LH103" s="221"/>
      <c r="LI103" s="221"/>
      <c r="LJ103" s="221"/>
      <c r="LK103" s="221"/>
      <c r="LL103" s="221"/>
      <c r="LM103" s="221"/>
      <c r="LN103" s="221"/>
      <c r="LO103" s="221"/>
      <c r="LP103" s="221"/>
      <c r="LQ103" s="221"/>
      <c r="LR103" s="221"/>
      <c r="LS103" s="221"/>
      <c r="LT103" s="221"/>
      <c r="LU103" s="221"/>
      <c r="LV103" s="221"/>
      <c r="LW103" s="221"/>
      <c r="LX103" s="221"/>
      <c r="LY103" s="221"/>
      <c r="LZ103" s="221"/>
      <c r="MA103" s="221"/>
      <c r="MB103" s="221"/>
      <c r="MC103" s="221"/>
      <c r="MD103" s="221"/>
      <c r="ME103" s="221"/>
      <c r="MF103" s="221"/>
      <c r="MG103" s="221"/>
      <c r="MH103" s="221"/>
      <c r="MI103" s="221"/>
      <c r="MJ103" s="221"/>
      <c r="MK103" s="221"/>
      <c r="ML103" s="221"/>
      <c r="MM103" s="221"/>
      <c r="MN103" s="221"/>
      <c r="MO103" s="221"/>
      <c r="MP103" s="221"/>
      <c r="MQ103" s="221"/>
      <c r="MR103" s="221"/>
      <c r="MS103" s="221"/>
      <c r="MT103" s="221"/>
      <c r="MU103" s="221"/>
      <c r="MV103" s="221"/>
      <c r="MW103" s="221"/>
      <c r="MX103" s="221"/>
      <c r="MY103" s="221"/>
      <c r="MZ103" s="221"/>
      <c r="NA103" s="221"/>
      <c r="NB103" s="221"/>
      <c r="NC103" s="221"/>
      <c r="ND103" s="221"/>
      <c r="NE103" s="221"/>
      <c r="NF103" s="221"/>
      <c r="NG103" s="221"/>
      <c r="NH103" s="221"/>
      <c r="NI103" s="221"/>
      <c r="NJ103" s="221"/>
      <c r="NK103" s="221"/>
      <c r="NL103" s="221"/>
      <c r="NM103" s="221"/>
      <c r="NN103" s="221"/>
      <c r="NO103" s="221"/>
      <c r="NP103" s="221"/>
      <c r="NQ103" s="221"/>
      <c r="NR103" s="221"/>
      <c r="NS103" s="221"/>
      <c r="NT103" s="221"/>
      <c r="NU103" s="221"/>
      <c r="NV103" s="221"/>
      <c r="NW103" s="221"/>
      <c r="NX103" s="221"/>
      <c r="NY103" s="221"/>
      <c r="NZ103" s="221"/>
      <c r="OA103" s="221"/>
      <c r="OB103" s="221"/>
      <c r="OC103" s="221"/>
      <c r="OD103" s="221"/>
      <c r="OE103" s="221"/>
      <c r="OF103" s="221"/>
      <c r="OG103" s="221"/>
      <c r="OH103" s="221"/>
      <c r="OI103" s="221"/>
      <c r="OJ103" s="221"/>
      <c r="OK103" s="221"/>
      <c r="OL103" s="221"/>
      <c r="OM103" s="221"/>
      <c r="ON103" s="221"/>
      <c r="OO103" s="221"/>
      <c r="OP103" s="221"/>
      <c r="OQ103" s="221"/>
      <c r="OR103" s="221"/>
      <c r="OS103" s="221"/>
      <c r="OT103" s="221"/>
      <c r="OU103" s="221"/>
      <c r="OV103" s="221"/>
      <c r="OW103" s="221"/>
      <c r="OX103" s="221"/>
      <c r="OY103" s="221"/>
      <c r="OZ103" s="221"/>
      <c r="PA103" s="221"/>
      <c r="PB103" s="221"/>
      <c r="PC103" s="221"/>
      <c r="PD103" s="221"/>
      <c r="PE103" s="221"/>
      <c r="PF103" s="221"/>
      <c r="PG103" s="221"/>
      <c r="PH103" s="221"/>
      <c r="PI103" s="221"/>
      <c r="PJ103" s="221"/>
      <c r="PK103" s="221"/>
      <c r="PL103" s="221"/>
      <c r="PM103" s="221"/>
      <c r="PN103" s="221"/>
      <c r="PO103" s="221"/>
      <c r="PP103" s="221"/>
      <c r="PQ103" s="221"/>
      <c r="PR103" s="221"/>
      <c r="PS103" s="221"/>
      <c r="PT103" s="221"/>
      <c r="PU103" s="221"/>
      <c r="PV103" s="221"/>
    </row>
    <row r="104" spans="2:438" ht="3" customHeight="1"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  <c r="AD104" s="235"/>
      <c r="AE104" s="235"/>
      <c r="AF104" s="235"/>
      <c r="AG104" s="235"/>
      <c r="AH104" s="235"/>
      <c r="AI104" s="235"/>
      <c r="AJ104" s="235"/>
      <c r="AK104" s="235"/>
      <c r="AL104" s="235"/>
      <c r="AM104" s="235"/>
      <c r="AN104" s="235"/>
      <c r="AO104" s="235"/>
      <c r="AP104" s="235"/>
      <c r="AQ104" s="235"/>
      <c r="AR104" s="235"/>
      <c r="AS104" s="235"/>
      <c r="AT104" s="235"/>
      <c r="AU104" s="235"/>
      <c r="AV104" s="235"/>
      <c r="AW104" s="235"/>
      <c r="AX104" s="235"/>
      <c r="AY104" s="235"/>
      <c r="AZ104" s="235"/>
      <c r="BA104" s="235"/>
      <c r="BB104" s="235"/>
      <c r="BC104" s="235"/>
      <c r="BD104" s="235"/>
      <c r="BE104" s="235"/>
      <c r="BF104" s="235"/>
      <c r="BG104" s="235"/>
      <c r="BH104" s="235"/>
      <c r="BI104" s="235"/>
      <c r="BJ104" s="235"/>
      <c r="BK104" s="235"/>
      <c r="BL104" s="235"/>
      <c r="BM104" s="235"/>
      <c r="BN104" s="235"/>
      <c r="BO104" s="235"/>
      <c r="BP104" s="235"/>
      <c r="BQ104" s="235"/>
      <c r="BR104" s="235"/>
      <c r="BS104" s="235"/>
      <c r="BT104" s="235"/>
      <c r="BU104" s="235"/>
      <c r="BV104" s="235"/>
      <c r="BW104" s="235"/>
      <c r="BX104" s="235"/>
      <c r="BY104" s="235"/>
      <c r="BZ104" s="235"/>
      <c r="CA104" s="235"/>
      <c r="CB104" s="235"/>
      <c r="CC104" s="235"/>
      <c r="CD104" s="235"/>
      <c r="CE104" s="235"/>
      <c r="CF104" s="235"/>
      <c r="CG104" s="235"/>
      <c r="CH104" s="235"/>
      <c r="CI104" s="235"/>
      <c r="CJ104" s="235"/>
      <c r="CK104" s="235"/>
      <c r="CL104" s="235"/>
      <c r="CM104" s="235"/>
      <c r="CN104" s="235"/>
      <c r="CO104" s="235"/>
      <c r="CP104" s="235"/>
      <c r="CQ104" s="235"/>
      <c r="CR104" s="235"/>
      <c r="CS104" s="235"/>
      <c r="CT104" s="235"/>
      <c r="CU104" s="235"/>
      <c r="CV104" s="235"/>
      <c r="CW104" s="235"/>
      <c r="CX104" s="235"/>
      <c r="CY104" s="235"/>
      <c r="CZ104" s="235"/>
      <c r="DA104" s="235"/>
      <c r="DB104" s="235"/>
      <c r="DC104" s="235"/>
      <c r="DD104" s="235"/>
      <c r="DE104" s="235"/>
      <c r="DF104" s="235"/>
      <c r="DG104" s="235"/>
      <c r="DH104" s="235"/>
      <c r="DI104" s="235"/>
      <c r="DJ104" s="235"/>
      <c r="DK104" s="235"/>
      <c r="DL104" s="235"/>
      <c r="DM104" s="235"/>
      <c r="DN104" s="235"/>
      <c r="DO104" s="235"/>
      <c r="DP104" s="235"/>
      <c r="DQ104" s="235"/>
      <c r="DR104" s="235"/>
      <c r="DS104" s="235"/>
      <c r="DT104" s="235"/>
      <c r="DU104" s="235"/>
      <c r="DV104" s="235"/>
      <c r="DW104" s="235"/>
      <c r="DX104" s="235"/>
      <c r="DY104" s="235"/>
      <c r="DZ104" s="235"/>
      <c r="EA104" s="235"/>
      <c r="EB104" s="235"/>
      <c r="EC104" s="235"/>
      <c r="ED104" s="235"/>
      <c r="EE104" s="235"/>
      <c r="EF104" s="235"/>
      <c r="EG104" s="235"/>
      <c r="EH104" s="235"/>
      <c r="EI104" s="235"/>
      <c r="EJ104" s="235"/>
      <c r="EK104" s="235"/>
      <c r="EL104" s="235"/>
      <c r="EM104" s="235"/>
      <c r="EN104" s="235"/>
      <c r="EO104" s="235"/>
      <c r="EP104" s="235"/>
      <c r="EQ104" s="235"/>
      <c r="ER104" s="235"/>
      <c r="ES104" s="235"/>
      <c r="ET104" s="235"/>
      <c r="EU104" s="235"/>
      <c r="EV104" s="235"/>
      <c r="EW104" s="235"/>
      <c r="EX104" s="235"/>
      <c r="EY104" s="235"/>
      <c r="EZ104" s="235"/>
      <c r="FA104" s="235"/>
      <c r="FB104" s="235"/>
      <c r="FC104" s="235"/>
      <c r="FD104" s="235"/>
      <c r="FE104" s="235"/>
      <c r="FF104" s="235"/>
      <c r="FG104" s="235"/>
      <c r="FH104" s="235"/>
      <c r="FI104" s="235"/>
      <c r="FJ104" s="235"/>
      <c r="FK104" s="235"/>
      <c r="FL104" s="235"/>
      <c r="FM104" s="235"/>
      <c r="FN104" s="235"/>
      <c r="FO104" s="235"/>
      <c r="FP104" s="235"/>
      <c r="FQ104" s="235"/>
      <c r="FR104" s="235"/>
      <c r="FS104" s="235"/>
      <c r="FT104" s="235"/>
      <c r="FU104" s="235"/>
      <c r="FV104" s="235"/>
      <c r="FW104" s="235"/>
      <c r="FX104" s="235"/>
      <c r="FY104" s="235"/>
      <c r="FZ104" s="235"/>
      <c r="GA104" s="235"/>
      <c r="GB104" s="235"/>
      <c r="GC104" s="235"/>
      <c r="GD104" s="235"/>
      <c r="GE104" s="235"/>
      <c r="GF104" s="235"/>
      <c r="GG104" s="235"/>
      <c r="GH104" s="235"/>
      <c r="GI104" s="235"/>
      <c r="GJ104" s="235"/>
      <c r="GK104" s="235"/>
      <c r="GL104" s="235"/>
      <c r="GM104" s="235"/>
      <c r="GN104" s="235"/>
      <c r="GO104" s="235"/>
      <c r="GP104" s="235"/>
      <c r="GQ104" s="235"/>
      <c r="GR104" s="235"/>
      <c r="GS104" s="235"/>
      <c r="GT104" s="235"/>
      <c r="GU104" s="235"/>
      <c r="GV104" s="235"/>
      <c r="GW104" s="235"/>
      <c r="GX104" s="235"/>
      <c r="GY104" s="235"/>
      <c r="GZ104" s="235"/>
      <c r="HA104" s="235"/>
      <c r="HB104" s="235"/>
      <c r="HC104" s="235"/>
      <c r="HD104" s="235"/>
      <c r="HE104" s="235"/>
      <c r="HF104" s="235"/>
      <c r="HG104" s="235"/>
      <c r="HH104" s="235"/>
      <c r="HI104" s="235"/>
      <c r="HJ104" s="235"/>
      <c r="HK104" s="235"/>
      <c r="HL104" s="235"/>
      <c r="HM104" s="235"/>
      <c r="HN104" s="235"/>
      <c r="HO104" s="235"/>
      <c r="HP104" s="235"/>
      <c r="HQ104" s="235"/>
      <c r="HR104" s="235"/>
      <c r="HS104" s="235"/>
      <c r="HT104" s="235"/>
      <c r="HU104" s="235"/>
      <c r="HV104" s="235"/>
      <c r="HW104" s="235"/>
      <c r="HX104" s="235"/>
      <c r="HY104" s="235"/>
      <c r="HZ104" s="235"/>
      <c r="IA104" s="235"/>
      <c r="IB104" s="235"/>
      <c r="IC104" s="235"/>
      <c r="ID104" s="235"/>
      <c r="IE104" s="235"/>
      <c r="IF104" s="235"/>
      <c r="IG104" s="235"/>
      <c r="IH104" s="235"/>
      <c r="II104" s="235"/>
      <c r="IJ104" s="235"/>
      <c r="IK104" s="235"/>
      <c r="IL104" s="235"/>
      <c r="IM104" s="235"/>
      <c r="IN104" s="235"/>
      <c r="IO104" s="235"/>
      <c r="IP104" s="235"/>
      <c r="IQ104" s="235"/>
      <c r="IR104" s="235"/>
      <c r="IS104" s="235"/>
      <c r="IT104" s="235"/>
      <c r="IU104" s="235"/>
      <c r="IV104" s="235"/>
      <c r="IW104" s="235"/>
      <c r="IX104" s="235"/>
      <c r="IY104" s="235"/>
      <c r="IZ104" s="235"/>
      <c r="JA104" s="235"/>
      <c r="JB104" s="235"/>
      <c r="JC104" s="235"/>
      <c r="JD104" s="235"/>
      <c r="JE104" s="235"/>
      <c r="JF104" s="235"/>
      <c r="JG104" s="235"/>
      <c r="JH104" s="235"/>
      <c r="JI104" s="235"/>
      <c r="JJ104" s="235"/>
      <c r="JK104" s="235"/>
      <c r="JL104" s="235"/>
      <c r="JM104" s="235"/>
      <c r="JN104" s="235"/>
      <c r="JO104" s="235"/>
      <c r="JP104" s="235"/>
      <c r="JQ104" s="235"/>
      <c r="JR104" s="235"/>
      <c r="JS104" s="235"/>
      <c r="JT104" s="235"/>
      <c r="JU104" s="235"/>
      <c r="JV104" s="235"/>
      <c r="JW104" s="235"/>
      <c r="JX104" s="235"/>
      <c r="JY104" s="235"/>
      <c r="JZ104" s="235"/>
      <c r="KA104" s="235"/>
      <c r="KB104" s="235"/>
      <c r="KC104" s="235"/>
      <c r="KD104" s="235"/>
      <c r="KE104" s="235"/>
      <c r="KF104" s="235"/>
      <c r="KG104" s="235"/>
      <c r="KH104" s="235"/>
      <c r="KI104" s="235"/>
      <c r="KJ104" s="235"/>
      <c r="KK104" s="235"/>
      <c r="KL104" s="235"/>
      <c r="KM104" s="235"/>
      <c r="KN104" s="235"/>
      <c r="KO104" s="235"/>
      <c r="KP104" s="235"/>
      <c r="KQ104" s="235"/>
      <c r="KR104" s="235"/>
      <c r="KS104" s="235"/>
      <c r="KT104" s="235"/>
      <c r="KU104" s="235"/>
      <c r="KV104" s="235"/>
      <c r="KW104" s="235"/>
      <c r="KX104" s="235"/>
      <c r="KY104" s="235"/>
      <c r="KZ104" s="235"/>
      <c r="LA104" s="235"/>
      <c r="LB104" s="235"/>
      <c r="LC104" s="235"/>
      <c r="LD104" s="235"/>
      <c r="LE104" s="235"/>
      <c r="LF104" s="235"/>
      <c r="LG104" s="235"/>
      <c r="LH104" s="235"/>
      <c r="LI104" s="235"/>
      <c r="LJ104" s="235"/>
      <c r="LK104" s="235"/>
      <c r="LL104" s="235"/>
      <c r="LM104" s="235"/>
      <c r="LN104" s="235"/>
      <c r="LO104" s="235"/>
      <c r="LP104" s="235"/>
      <c r="LQ104" s="235"/>
      <c r="LR104" s="235"/>
      <c r="LS104" s="235"/>
      <c r="LT104" s="235"/>
      <c r="LU104" s="235"/>
      <c r="LV104" s="235"/>
      <c r="LW104" s="235"/>
      <c r="LX104" s="235"/>
      <c r="LY104" s="235"/>
      <c r="LZ104" s="235"/>
      <c r="MA104" s="235"/>
      <c r="MB104" s="235"/>
      <c r="MC104" s="235"/>
      <c r="MD104" s="235"/>
      <c r="ME104" s="235"/>
      <c r="MF104" s="235"/>
      <c r="MG104" s="235"/>
      <c r="MH104" s="235"/>
      <c r="MI104" s="235"/>
      <c r="MJ104" s="235"/>
      <c r="MK104" s="235"/>
      <c r="ML104" s="235"/>
      <c r="MM104" s="235"/>
      <c r="MN104" s="235"/>
      <c r="MO104" s="235"/>
      <c r="MP104" s="235"/>
      <c r="MQ104" s="235"/>
      <c r="MR104" s="235"/>
      <c r="MS104" s="235"/>
      <c r="MT104" s="235"/>
      <c r="MU104" s="235"/>
      <c r="MV104" s="235"/>
      <c r="MW104" s="235"/>
      <c r="MX104" s="235"/>
      <c r="MY104" s="235"/>
      <c r="MZ104" s="235"/>
      <c r="NA104" s="235"/>
      <c r="NB104" s="235"/>
      <c r="NC104" s="235"/>
      <c r="ND104" s="235"/>
      <c r="NE104" s="235"/>
      <c r="NF104" s="235"/>
      <c r="NG104" s="235"/>
      <c r="NH104" s="235"/>
      <c r="NI104" s="235"/>
      <c r="NJ104" s="235"/>
      <c r="NK104" s="235"/>
      <c r="NL104" s="235"/>
      <c r="NM104" s="235"/>
      <c r="NN104" s="235"/>
      <c r="NO104" s="235"/>
      <c r="NP104" s="235"/>
      <c r="NQ104" s="235"/>
      <c r="NR104" s="235"/>
      <c r="NS104" s="235"/>
      <c r="NT104" s="235"/>
      <c r="NU104" s="235"/>
      <c r="NV104" s="235"/>
      <c r="NW104" s="235"/>
      <c r="NX104" s="235"/>
      <c r="NY104" s="235"/>
      <c r="NZ104" s="235"/>
      <c r="OA104" s="235"/>
      <c r="OB104" s="235"/>
      <c r="OC104" s="235"/>
      <c r="OD104" s="235"/>
      <c r="OE104" s="235"/>
      <c r="OF104" s="235"/>
      <c r="OG104" s="235"/>
      <c r="OH104" s="235"/>
      <c r="OI104" s="235"/>
      <c r="OJ104" s="235"/>
      <c r="OK104" s="235"/>
      <c r="OL104" s="235"/>
      <c r="OM104" s="235"/>
      <c r="ON104" s="235"/>
      <c r="OO104" s="235"/>
      <c r="OP104" s="235"/>
      <c r="OQ104" s="235"/>
      <c r="OR104" s="235"/>
      <c r="OS104" s="235"/>
      <c r="OT104" s="235"/>
      <c r="OU104" s="235"/>
      <c r="OV104" s="235"/>
      <c r="OW104" s="235"/>
      <c r="OX104" s="235"/>
      <c r="OY104" s="235"/>
      <c r="OZ104" s="235"/>
      <c r="PA104" s="235"/>
      <c r="PB104" s="235"/>
      <c r="PC104" s="235"/>
      <c r="PD104" s="235"/>
      <c r="PE104" s="235"/>
      <c r="PF104" s="235"/>
      <c r="PG104" s="235"/>
      <c r="PH104" s="235"/>
      <c r="PI104" s="235"/>
      <c r="PJ104" s="235"/>
      <c r="PK104" s="235"/>
      <c r="PL104" s="235"/>
      <c r="PM104" s="235"/>
      <c r="PN104" s="235"/>
      <c r="PO104" s="235"/>
      <c r="PP104" s="235"/>
      <c r="PQ104" s="235"/>
      <c r="PR104" s="235"/>
      <c r="PS104" s="235"/>
      <c r="PT104" s="235"/>
      <c r="PU104" s="235"/>
      <c r="PV104" s="235"/>
    </row>
    <row r="105" spans="2:438" s="331" customFormat="1" ht="12.75">
      <c r="B105" s="200"/>
      <c r="C105" s="332"/>
      <c r="D105" s="332"/>
      <c r="E105" s="332"/>
      <c r="F105" s="332"/>
      <c r="G105" s="332"/>
      <c r="H105" s="283"/>
      <c r="I105" s="283"/>
      <c r="J105" s="283"/>
      <c r="K105" s="283"/>
      <c r="L105" s="283"/>
      <c r="M105" s="283"/>
      <c r="N105" s="283"/>
      <c r="O105" s="291"/>
      <c r="P105" s="291"/>
      <c r="Q105" s="291"/>
      <c r="R105" s="291"/>
      <c r="S105" s="291"/>
      <c r="T105" s="208"/>
      <c r="U105" s="283"/>
      <c r="V105" s="283"/>
      <c r="W105" s="283"/>
      <c r="X105" s="283"/>
      <c r="Y105" s="283"/>
      <c r="Z105" s="283"/>
      <c r="AA105" s="283"/>
      <c r="AB105" s="291"/>
      <c r="AC105" s="291"/>
      <c r="AD105" s="291"/>
      <c r="AE105" s="291"/>
      <c r="AF105" s="291"/>
      <c r="AG105" s="211"/>
      <c r="AH105" s="283"/>
      <c r="AI105" s="283"/>
      <c r="AJ105" s="283"/>
      <c r="AK105" s="283"/>
      <c r="AL105" s="283"/>
      <c r="AM105" s="283"/>
      <c r="AN105" s="283"/>
      <c r="AO105" s="291"/>
      <c r="AP105" s="291"/>
      <c r="AQ105" s="291"/>
      <c r="AR105" s="291"/>
      <c r="AS105" s="291"/>
      <c r="AT105" s="208"/>
      <c r="AU105" s="202"/>
      <c r="AV105" s="333"/>
      <c r="AW105" s="237"/>
      <c r="AX105" s="237"/>
      <c r="AY105" s="283"/>
      <c r="AZ105" s="283"/>
      <c r="BA105" s="283"/>
      <c r="BB105" s="283"/>
      <c r="BC105" s="283"/>
      <c r="BD105" s="283"/>
      <c r="BE105" s="283"/>
      <c r="BF105" s="291"/>
      <c r="BG105" s="291"/>
      <c r="BH105" s="291"/>
      <c r="BI105" s="291"/>
      <c r="BJ105" s="291"/>
      <c r="BK105" s="208"/>
      <c r="BO105" s="209"/>
      <c r="BP105" s="211"/>
      <c r="BQ105" s="211"/>
      <c r="BR105" s="211"/>
      <c r="BS105" s="211"/>
      <c r="BT105" s="211"/>
      <c r="BU105" s="211"/>
      <c r="BV105" s="211"/>
      <c r="BW105" s="211"/>
      <c r="BX105" s="254"/>
      <c r="BY105" s="254"/>
      <c r="BZ105" s="254"/>
      <c r="CA105" s="254"/>
      <c r="CB105" s="254"/>
      <c r="CC105" s="254"/>
      <c r="CD105" s="283"/>
      <c r="CE105" s="283"/>
      <c r="CF105" s="283"/>
      <c r="CG105" s="283"/>
      <c r="CH105" s="283"/>
      <c r="CI105" s="283"/>
      <c r="CJ105" s="283"/>
      <c r="CK105" s="291"/>
      <c r="CL105" s="291"/>
      <c r="CM105" s="291"/>
      <c r="CN105" s="291"/>
      <c r="CO105" s="291"/>
      <c r="CP105" s="208"/>
      <c r="CT105" s="209"/>
      <c r="CU105" s="211"/>
      <c r="CV105" s="211"/>
      <c r="CW105" s="211"/>
      <c r="CX105" s="211"/>
      <c r="CY105" s="211"/>
      <c r="CZ105" s="211"/>
      <c r="DA105" s="211"/>
      <c r="DB105" s="211"/>
      <c r="DC105" s="254"/>
      <c r="DD105" s="254"/>
      <c r="DE105" s="254"/>
      <c r="DF105" s="254"/>
      <c r="DG105" s="254"/>
      <c r="DH105" s="211"/>
      <c r="DI105" s="283"/>
      <c r="DJ105" s="283"/>
      <c r="DK105" s="283"/>
      <c r="DL105" s="283"/>
      <c r="DM105" s="283"/>
      <c r="DN105" s="283"/>
      <c r="DO105" s="283"/>
      <c r="DP105" s="291"/>
      <c r="DQ105" s="291"/>
      <c r="DR105" s="291"/>
      <c r="DS105" s="291"/>
      <c r="DT105" s="291"/>
      <c r="DU105" s="208"/>
      <c r="DY105" s="209"/>
      <c r="DZ105" s="211"/>
      <c r="EA105" s="211"/>
      <c r="EB105" s="211"/>
      <c r="EC105" s="211"/>
      <c r="ED105" s="211"/>
      <c r="EE105" s="211"/>
      <c r="EF105" s="211"/>
      <c r="EG105" s="211"/>
      <c r="EH105" s="254"/>
      <c r="EI105" s="254"/>
      <c r="EJ105" s="254"/>
      <c r="EK105" s="254"/>
      <c r="EL105" s="254"/>
      <c r="EM105" s="211"/>
      <c r="EN105" s="211"/>
      <c r="EO105" s="202"/>
      <c r="EP105" s="333"/>
      <c r="EQ105" s="237"/>
      <c r="ER105" s="237"/>
      <c r="ES105" s="283"/>
      <c r="ET105" s="283"/>
      <c r="EU105" s="283"/>
      <c r="EV105" s="283"/>
      <c r="EW105" s="283"/>
      <c r="EX105" s="283"/>
      <c r="EY105" s="283"/>
      <c r="EZ105" s="291"/>
      <c r="FA105" s="291"/>
      <c r="FB105" s="291"/>
      <c r="FC105" s="291"/>
      <c r="FD105" s="291"/>
      <c r="FE105" s="208"/>
      <c r="FI105" s="427"/>
      <c r="FJ105" s="211"/>
      <c r="FK105" s="211"/>
      <c r="FL105" s="211"/>
      <c r="FM105" s="211"/>
      <c r="FN105" s="211"/>
      <c r="FO105" s="211"/>
      <c r="FP105" s="211"/>
      <c r="FQ105" s="211"/>
      <c r="FR105" s="254"/>
      <c r="FS105" s="254"/>
      <c r="FT105" s="254"/>
      <c r="FU105" s="254"/>
      <c r="FV105" s="254"/>
      <c r="FW105" s="254"/>
      <c r="FX105" s="283"/>
      <c r="FY105" s="283"/>
      <c r="FZ105" s="283"/>
      <c r="GA105" s="283"/>
      <c r="GB105" s="283"/>
      <c r="GC105" s="283"/>
      <c r="GD105" s="283"/>
      <c r="GE105" s="291"/>
      <c r="GF105" s="291"/>
      <c r="GG105" s="291"/>
      <c r="GH105" s="291"/>
      <c r="GI105" s="291"/>
      <c r="GJ105" s="208"/>
      <c r="GK105" s="283"/>
      <c r="GL105" s="283"/>
      <c r="GM105" s="283"/>
      <c r="GN105" s="209"/>
      <c r="GO105" s="211"/>
      <c r="GP105" s="211"/>
      <c r="GQ105" s="211"/>
      <c r="GR105" s="211"/>
      <c r="GS105" s="211"/>
      <c r="GT105" s="211"/>
      <c r="GU105" s="211"/>
      <c r="GV105" s="211"/>
      <c r="GW105" s="254"/>
      <c r="GX105" s="254"/>
      <c r="GY105" s="254"/>
      <c r="GZ105" s="254"/>
      <c r="HA105" s="254"/>
      <c r="HB105" s="211"/>
      <c r="HC105" s="283"/>
      <c r="HD105" s="283"/>
      <c r="HE105" s="283"/>
      <c r="HF105" s="283"/>
      <c r="HG105" s="283"/>
      <c r="HH105" s="283"/>
      <c r="HI105" s="283"/>
      <c r="HJ105" s="291"/>
      <c r="HK105" s="291"/>
      <c r="HL105" s="291"/>
      <c r="HM105" s="291"/>
      <c r="HN105" s="291"/>
      <c r="HO105" s="208"/>
      <c r="HP105" s="283"/>
      <c r="HQ105" s="283"/>
      <c r="HR105" s="283"/>
      <c r="HS105" s="209"/>
      <c r="HT105" s="211"/>
      <c r="HU105" s="211"/>
      <c r="HV105" s="211"/>
      <c r="HW105" s="211"/>
      <c r="HX105" s="211"/>
      <c r="HY105" s="211"/>
      <c r="HZ105" s="211"/>
      <c r="IA105" s="211"/>
      <c r="IB105" s="254"/>
      <c r="IC105" s="254"/>
      <c r="ID105" s="254"/>
      <c r="IE105" s="254"/>
      <c r="IF105" s="254"/>
      <c r="IG105" s="211"/>
      <c r="IH105" s="211"/>
      <c r="II105" s="202"/>
      <c r="IJ105" s="333"/>
      <c r="IK105" s="237"/>
      <c r="IL105" s="237"/>
      <c r="IM105" s="283"/>
      <c r="IN105" s="283"/>
      <c r="IO105" s="283"/>
      <c r="IP105" s="283"/>
      <c r="IQ105" s="283"/>
      <c r="IR105" s="283"/>
      <c r="IS105" s="283"/>
      <c r="IT105" s="291"/>
      <c r="IU105" s="291"/>
      <c r="IV105" s="291"/>
      <c r="IW105" s="291"/>
      <c r="IX105" s="291"/>
      <c r="IY105" s="208"/>
      <c r="IZ105" s="283"/>
      <c r="JA105" s="283"/>
      <c r="JB105" s="283"/>
      <c r="JC105" s="209"/>
      <c r="JD105" s="211"/>
      <c r="JE105" s="211"/>
      <c r="JF105" s="211"/>
      <c r="JG105" s="211"/>
      <c r="JH105" s="211"/>
      <c r="JI105" s="211"/>
      <c r="JJ105" s="211"/>
      <c r="JK105" s="211"/>
      <c r="JL105" s="254"/>
      <c r="JM105" s="254"/>
      <c r="JN105" s="254"/>
      <c r="JO105" s="254"/>
      <c r="JP105" s="254"/>
      <c r="JQ105" s="254"/>
      <c r="JR105" s="283"/>
      <c r="JS105" s="283"/>
      <c r="JT105" s="283"/>
      <c r="JU105" s="283"/>
      <c r="JV105" s="283"/>
      <c r="JW105" s="283"/>
      <c r="JX105" s="283"/>
      <c r="JY105" s="291"/>
      <c r="JZ105" s="291"/>
      <c r="KA105" s="291"/>
      <c r="KB105" s="291"/>
      <c r="KC105" s="291"/>
      <c r="KD105" s="208"/>
      <c r="KE105" s="283"/>
      <c r="KF105" s="283"/>
      <c r="KG105" s="283"/>
      <c r="KH105" s="209"/>
      <c r="KI105" s="211"/>
      <c r="KJ105" s="211"/>
      <c r="KK105" s="211"/>
      <c r="KL105" s="211"/>
      <c r="KM105" s="211"/>
      <c r="KN105" s="211"/>
      <c r="KO105" s="211"/>
      <c r="KP105" s="211"/>
      <c r="KQ105" s="254"/>
      <c r="KR105" s="254"/>
      <c r="KS105" s="254"/>
      <c r="KT105" s="254"/>
      <c r="KU105" s="254"/>
      <c r="KV105" s="211"/>
      <c r="KW105" s="283"/>
      <c r="KX105" s="283"/>
      <c r="KY105" s="283"/>
      <c r="KZ105" s="283"/>
      <c r="LA105" s="283"/>
      <c r="LB105" s="283"/>
      <c r="LC105" s="283"/>
      <c r="LD105" s="291"/>
      <c r="LE105" s="291"/>
      <c r="LF105" s="291"/>
      <c r="LG105" s="291"/>
      <c r="LH105" s="291"/>
      <c r="LI105" s="208"/>
      <c r="LJ105" s="283"/>
      <c r="LK105" s="283"/>
      <c r="LL105" s="283"/>
      <c r="LM105" s="209"/>
      <c r="LN105" s="211"/>
      <c r="LO105" s="211"/>
      <c r="LP105" s="211"/>
      <c r="LQ105" s="211"/>
      <c r="LR105" s="211"/>
      <c r="LS105" s="211"/>
      <c r="LT105" s="211"/>
      <c r="LU105" s="211"/>
      <c r="LV105" s="254"/>
      <c r="LW105" s="254"/>
      <c r="LX105" s="254"/>
      <c r="LY105" s="254"/>
      <c r="LZ105" s="254"/>
      <c r="MA105" s="211"/>
      <c r="MB105" s="211"/>
      <c r="MC105" s="202"/>
      <c r="MD105" s="333"/>
      <c r="ME105" s="237"/>
      <c r="MF105" s="237"/>
      <c r="MG105" s="283"/>
      <c r="MH105" s="283"/>
      <c r="MI105" s="283"/>
      <c r="MJ105" s="283"/>
      <c r="MK105" s="283"/>
      <c r="ML105" s="283"/>
      <c r="MM105" s="283"/>
      <c r="MN105" s="291"/>
      <c r="MO105" s="291"/>
      <c r="MP105" s="291"/>
      <c r="MQ105" s="291"/>
      <c r="MR105" s="291"/>
      <c r="MS105" s="208"/>
      <c r="MT105" s="283"/>
      <c r="MU105" s="283"/>
      <c r="MV105" s="283"/>
      <c r="MW105" s="209"/>
      <c r="MX105" s="211"/>
      <c r="MY105" s="211"/>
      <c r="MZ105" s="211"/>
      <c r="NA105" s="211"/>
      <c r="NB105" s="211"/>
      <c r="NC105" s="211"/>
      <c r="ND105" s="211"/>
      <c r="NE105" s="211"/>
      <c r="NF105" s="254"/>
      <c r="NG105" s="254"/>
      <c r="NH105" s="254"/>
      <c r="NI105" s="254"/>
      <c r="NJ105" s="254"/>
      <c r="NK105" s="254"/>
      <c r="NL105" s="283"/>
      <c r="NM105" s="283"/>
      <c r="NN105" s="283"/>
      <c r="NO105" s="283"/>
      <c r="NP105" s="283"/>
      <c r="NQ105" s="283"/>
      <c r="NR105" s="283"/>
      <c r="NS105" s="291"/>
      <c r="NT105" s="291"/>
      <c r="NU105" s="291"/>
      <c r="NV105" s="291"/>
      <c r="NW105" s="291"/>
      <c r="NX105" s="208"/>
      <c r="NY105" s="283"/>
      <c r="NZ105" s="283"/>
      <c r="OA105" s="283"/>
      <c r="OB105" s="209"/>
      <c r="OC105" s="211"/>
      <c r="OD105" s="211"/>
      <c r="OE105" s="211"/>
      <c r="OF105" s="211"/>
      <c r="OG105" s="211"/>
      <c r="OH105" s="211"/>
      <c r="OI105" s="211"/>
      <c r="OJ105" s="211"/>
      <c r="OK105" s="254"/>
      <c r="OL105" s="254"/>
      <c r="OM105" s="254"/>
      <c r="ON105" s="254"/>
      <c r="OO105" s="254"/>
      <c r="OP105" s="211"/>
      <c r="OQ105" s="283"/>
      <c r="OR105" s="283"/>
      <c r="OS105" s="283"/>
      <c r="OT105" s="283"/>
      <c r="OU105" s="283"/>
      <c r="OV105" s="283"/>
      <c r="OW105" s="283"/>
      <c r="OX105" s="291"/>
      <c r="OY105" s="291"/>
      <c r="OZ105" s="291"/>
      <c r="PA105" s="291"/>
      <c r="PB105" s="291"/>
      <c r="PC105" s="208"/>
      <c r="PD105" s="283"/>
      <c r="PE105" s="283"/>
      <c r="PF105" s="283"/>
      <c r="PG105" s="209"/>
      <c r="PH105" s="211"/>
      <c r="PI105" s="211"/>
      <c r="PJ105" s="211"/>
      <c r="PK105" s="211"/>
      <c r="PL105" s="211"/>
      <c r="PM105" s="211"/>
      <c r="PN105" s="211"/>
      <c r="PO105" s="211"/>
      <c r="PP105" s="254"/>
      <c r="PQ105" s="254"/>
      <c r="PR105" s="254"/>
      <c r="PS105" s="254"/>
      <c r="PT105" s="254"/>
      <c r="PU105" s="211"/>
      <c r="PV105" s="202"/>
    </row>
    <row r="106" spans="2:438" s="331" customFormat="1" ht="12.75">
      <c r="B106" s="200"/>
      <c r="C106" s="332"/>
      <c r="D106" s="332"/>
      <c r="E106" s="332"/>
      <c r="F106" s="332"/>
      <c r="G106" s="332"/>
      <c r="H106" s="283"/>
      <c r="I106" s="283"/>
      <c r="J106" s="283"/>
      <c r="K106" s="283"/>
      <c r="L106" s="283"/>
      <c r="M106" s="283"/>
      <c r="N106" s="283"/>
      <c r="O106" s="291"/>
      <c r="P106" s="291"/>
      <c r="Q106" s="291"/>
      <c r="R106" s="291"/>
      <c r="S106" s="291"/>
      <c r="T106" s="208"/>
      <c r="U106" s="283"/>
      <c r="V106" s="283"/>
      <c r="W106" s="283"/>
      <c r="X106" s="283"/>
      <c r="Y106" s="283"/>
      <c r="Z106" s="283"/>
      <c r="AA106" s="283"/>
      <c r="AB106" s="291"/>
      <c r="AC106" s="291"/>
      <c r="AD106" s="291"/>
      <c r="AE106" s="291"/>
      <c r="AF106" s="291"/>
      <c r="AG106" s="211"/>
      <c r="AH106" s="283"/>
      <c r="AI106" s="283"/>
      <c r="AJ106" s="283"/>
      <c r="AK106" s="283"/>
      <c r="AL106" s="283"/>
      <c r="AM106" s="283"/>
      <c r="AN106" s="283"/>
      <c r="AO106" s="291"/>
      <c r="AP106" s="291"/>
      <c r="AQ106" s="291"/>
      <c r="AR106" s="291"/>
      <c r="AS106" s="291"/>
      <c r="AT106" s="208"/>
      <c r="AU106" s="202"/>
      <c r="AV106" s="333"/>
      <c r="AW106" s="237"/>
      <c r="AX106" s="237"/>
      <c r="AY106" s="283"/>
      <c r="AZ106" s="283"/>
      <c r="BA106" s="283"/>
      <c r="BB106" s="283"/>
      <c r="BC106" s="283"/>
      <c r="BD106" s="283"/>
      <c r="BE106" s="283"/>
      <c r="BF106" s="291"/>
      <c r="BG106" s="291"/>
      <c r="BH106" s="291"/>
      <c r="BI106" s="291"/>
      <c r="BJ106" s="291"/>
      <c r="BK106" s="208"/>
      <c r="BO106" s="209"/>
      <c r="BP106" s="211"/>
      <c r="BQ106" s="211"/>
      <c r="BR106" s="211"/>
      <c r="BS106" s="211"/>
      <c r="BT106" s="211"/>
      <c r="BU106" s="211"/>
      <c r="BV106" s="211"/>
      <c r="BW106" s="211"/>
      <c r="BX106" s="254"/>
      <c r="BY106" s="254"/>
      <c r="BZ106" s="254"/>
      <c r="CA106" s="254"/>
      <c r="CB106" s="254"/>
      <c r="CC106" s="254"/>
      <c r="CD106" s="283"/>
      <c r="CE106" s="283"/>
      <c r="CF106" s="283"/>
      <c r="CG106" s="283"/>
      <c r="CH106" s="283"/>
      <c r="CI106" s="283"/>
      <c r="CJ106" s="283"/>
      <c r="CK106" s="291"/>
      <c r="CL106" s="291"/>
      <c r="CM106" s="291"/>
      <c r="CN106" s="291"/>
      <c r="CO106" s="291"/>
      <c r="CP106" s="208"/>
      <c r="CT106" s="209"/>
      <c r="CU106" s="211"/>
      <c r="CV106" s="211"/>
      <c r="CW106" s="211"/>
      <c r="CX106" s="211"/>
      <c r="CY106" s="211"/>
      <c r="CZ106" s="211"/>
      <c r="DA106" s="211"/>
      <c r="DB106" s="211"/>
      <c r="DC106" s="254"/>
      <c r="DD106" s="254"/>
      <c r="DE106" s="254"/>
      <c r="DF106" s="254"/>
      <c r="DG106" s="254"/>
      <c r="DH106" s="211"/>
      <c r="DI106" s="283"/>
      <c r="DJ106" s="283"/>
      <c r="DK106" s="283"/>
      <c r="DL106" s="283"/>
      <c r="DM106" s="283"/>
      <c r="DN106" s="283"/>
      <c r="DO106" s="283"/>
      <c r="DP106" s="291"/>
      <c r="DQ106" s="291"/>
      <c r="DR106" s="291"/>
      <c r="DS106" s="291"/>
      <c r="DT106" s="291"/>
      <c r="DU106" s="208"/>
      <c r="DY106" s="209"/>
      <c r="DZ106" s="211"/>
      <c r="EA106" s="211"/>
      <c r="EB106" s="211"/>
      <c r="EC106" s="211"/>
      <c r="ED106" s="211"/>
      <c r="EE106" s="211"/>
      <c r="EF106" s="211"/>
      <c r="EG106" s="211"/>
      <c r="EH106" s="254"/>
      <c r="EI106" s="254"/>
      <c r="EJ106" s="254"/>
      <c r="EK106" s="254"/>
      <c r="EL106" s="254"/>
      <c r="EM106" s="211"/>
      <c r="EN106" s="211"/>
      <c r="EO106" s="202"/>
      <c r="EP106" s="333"/>
      <c r="EQ106" s="237"/>
      <c r="ER106" s="237"/>
      <c r="ES106" s="283"/>
      <c r="ET106" s="283"/>
      <c r="EU106" s="283"/>
      <c r="EV106" s="283"/>
      <c r="EW106" s="283"/>
      <c r="EX106" s="283"/>
      <c r="EY106" s="283"/>
      <c r="EZ106" s="291"/>
      <c r="FA106" s="291"/>
      <c r="FB106" s="291"/>
      <c r="FC106" s="291"/>
      <c r="FD106" s="291"/>
      <c r="FE106" s="208"/>
      <c r="FI106" s="427"/>
      <c r="FJ106" s="211"/>
      <c r="FK106" s="211"/>
      <c r="FL106" s="211"/>
      <c r="FM106" s="211"/>
      <c r="FN106" s="211"/>
      <c r="FO106" s="211"/>
      <c r="FP106" s="211"/>
      <c r="FQ106" s="211"/>
      <c r="FR106" s="254"/>
      <c r="FS106" s="254"/>
      <c r="FT106" s="254"/>
      <c r="FU106" s="254"/>
      <c r="FV106" s="254"/>
      <c r="FW106" s="254"/>
      <c r="FX106" s="283"/>
      <c r="FY106" s="283"/>
      <c r="FZ106" s="283"/>
      <c r="GA106" s="283"/>
      <c r="GB106" s="283"/>
      <c r="GC106" s="283"/>
      <c r="GD106" s="283"/>
      <c r="GE106" s="291"/>
      <c r="GF106" s="291"/>
      <c r="GG106" s="291"/>
      <c r="GH106" s="291"/>
      <c r="GI106" s="291"/>
      <c r="GJ106" s="208"/>
      <c r="GK106" s="283"/>
      <c r="GL106" s="283"/>
      <c r="GM106" s="283"/>
      <c r="GN106" s="209"/>
      <c r="GO106" s="211"/>
      <c r="GP106" s="211"/>
      <c r="GQ106" s="211"/>
      <c r="GR106" s="211"/>
      <c r="GS106" s="211"/>
      <c r="GT106" s="211"/>
      <c r="GU106" s="211"/>
      <c r="GV106" s="211"/>
      <c r="GW106" s="254"/>
      <c r="GX106" s="254"/>
      <c r="GY106" s="254"/>
      <c r="GZ106" s="254"/>
      <c r="HA106" s="254"/>
      <c r="HB106" s="211"/>
      <c r="HC106" s="283"/>
      <c r="HD106" s="283"/>
      <c r="HE106" s="283"/>
      <c r="HF106" s="283"/>
      <c r="HG106" s="283"/>
      <c r="HH106" s="283"/>
      <c r="HI106" s="283"/>
      <c r="HJ106" s="291"/>
      <c r="HK106" s="291"/>
      <c r="HL106" s="291"/>
      <c r="HM106" s="291"/>
      <c r="HN106" s="291"/>
      <c r="HO106" s="208"/>
      <c r="HP106" s="283"/>
      <c r="HQ106" s="283"/>
      <c r="HR106" s="283"/>
      <c r="HS106" s="209"/>
      <c r="HT106" s="211"/>
      <c r="HU106" s="211"/>
      <c r="HV106" s="211"/>
      <c r="HW106" s="211"/>
      <c r="HX106" s="211"/>
      <c r="HY106" s="211"/>
      <c r="HZ106" s="211"/>
      <c r="IA106" s="211"/>
      <c r="IB106" s="254"/>
      <c r="IC106" s="254"/>
      <c r="ID106" s="254"/>
      <c r="IE106" s="254"/>
      <c r="IF106" s="254"/>
      <c r="IG106" s="211"/>
      <c r="IH106" s="211"/>
      <c r="II106" s="202"/>
      <c r="IJ106" s="333"/>
      <c r="IK106" s="237"/>
      <c r="IL106" s="237"/>
      <c r="IM106" s="283"/>
      <c r="IN106" s="283"/>
      <c r="IO106" s="283"/>
      <c r="IP106" s="283"/>
      <c r="IQ106" s="283"/>
      <c r="IR106" s="283"/>
      <c r="IS106" s="283"/>
      <c r="IT106" s="291"/>
      <c r="IU106" s="291"/>
      <c r="IV106" s="291"/>
      <c r="IW106" s="291"/>
      <c r="IX106" s="291"/>
      <c r="IY106" s="208"/>
      <c r="IZ106" s="283"/>
      <c r="JA106" s="283"/>
      <c r="JB106" s="283"/>
      <c r="JC106" s="209"/>
      <c r="JD106" s="211"/>
      <c r="JE106" s="211"/>
      <c r="JF106" s="211"/>
      <c r="JG106" s="211"/>
      <c r="JH106" s="211"/>
      <c r="JI106" s="211"/>
      <c r="JJ106" s="211"/>
      <c r="JK106" s="211"/>
      <c r="JL106" s="254"/>
      <c r="JM106" s="254"/>
      <c r="JN106" s="254"/>
      <c r="JO106" s="254"/>
      <c r="JP106" s="254"/>
      <c r="JQ106" s="254"/>
      <c r="JR106" s="283"/>
      <c r="JS106" s="283"/>
      <c r="JT106" s="283"/>
      <c r="JU106" s="283"/>
      <c r="JV106" s="283"/>
      <c r="JW106" s="283"/>
      <c r="JX106" s="283"/>
      <c r="JY106" s="291"/>
      <c r="JZ106" s="291"/>
      <c r="KA106" s="291"/>
      <c r="KB106" s="291"/>
      <c r="KC106" s="291"/>
      <c r="KD106" s="208"/>
      <c r="KE106" s="283"/>
      <c r="KF106" s="283"/>
      <c r="KG106" s="283"/>
      <c r="KH106" s="209"/>
      <c r="KI106" s="211"/>
      <c r="KJ106" s="211"/>
      <c r="KK106" s="211"/>
      <c r="KL106" s="211"/>
      <c r="KM106" s="211"/>
      <c r="KN106" s="211"/>
      <c r="KO106" s="211"/>
      <c r="KP106" s="211"/>
      <c r="KQ106" s="254"/>
      <c r="KR106" s="254"/>
      <c r="KS106" s="254"/>
      <c r="KT106" s="254"/>
      <c r="KU106" s="254"/>
      <c r="KV106" s="211"/>
      <c r="KW106" s="283"/>
      <c r="KX106" s="283"/>
      <c r="KY106" s="283"/>
      <c r="KZ106" s="283"/>
      <c r="LA106" s="283"/>
      <c r="LB106" s="283"/>
      <c r="LC106" s="283"/>
      <c r="LD106" s="291"/>
      <c r="LE106" s="291"/>
      <c r="LF106" s="291"/>
      <c r="LG106" s="291"/>
      <c r="LH106" s="291"/>
      <c r="LI106" s="208"/>
      <c r="LJ106" s="283"/>
      <c r="LK106" s="283"/>
      <c r="LL106" s="283"/>
      <c r="LM106" s="209"/>
      <c r="LN106" s="211"/>
      <c r="LO106" s="211"/>
      <c r="LP106" s="211"/>
      <c r="LQ106" s="211"/>
      <c r="LR106" s="211"/>
      <c r="LS106" s="211"/>
      <c r="LT106" s="211"/>
      <c r="LU106" s="211"/>
      <c r="LV106" s="254"/>
      <c r="LW106" s="254"/>
      <c r="LX106" s="254"/>
      <c r="LY106" s="254"/>
      <c r="LZ106" s="254"/>
      <c r="MA106" s="211"/>
      <c r="MB106" s="211"/>
      <c r="MC106" s="202"/>
      <c r="MD106" s="333"/>
      <c r="ME106" s="237"/>
      <c r="MF106" s="237"/>
      <c r="MG106" s="283"/>
      <c r="MH106" s="283"/>
      <c r="MI106" s="283"/>
      <c r="MJ106" s="283"/>
      <c r="MK106" s="283"/>
      <c r="ML106" s="283"/>
      <c r="MM106" s="283"/>
      <c r="MN106" s="291"/>
      <c r="MO106" s="291"/>
      <c r="MP106" s="291"/>
      <c r="MQ106" s="291"/>
      <c r="MR106" s="291"/>
      <c r="MS106" s="208"/>
      <c r="MT106" s="283"/>
      <c r="MU106" s="283"/>
      <c r="MV106" s="283"/>
      <c r="MW106" s="209"/>
      <c r="MX106" s="211"/>
      <c r="MY106" s="211"/>
      <c r="MZ106" s="211"/>
      <c r="NA106" s="211"/>
      <c r="NB106" s="211"/>
      <c r="NC106" s="211"/>
      <c r="ND106" s="211"/>
      <c r="NE106" s="211"/>
      <c r="NF106" s="254"/>
      <c r="NG106" s="254"/>
      <c r="NH106" s="254"/>
      <c r="NI106" s="254"/>
      <c r="NJ106" s="254"/>
      <c r="NK106" s="254"/>
      <c r="NL106" s="283"/>
      <c r="NM106" s="283"/>
      <c r="NN106" s="283"/>
      <c r="NO106" s="283"/>
      <c r="NP106" s="283"/>
      <c r="NQ106" s="283"/>
      <c r="NR106" s="283"/>
      <c r="NS106" s="291"/>
      <c r="NT106" s="291"/>
      <c r="NU106" s="291"/>
      <c r="NV106" s="291"/>
      <c r="NW106" s="291"/>
      <c r="NX106" s="208"/>
      <c r="NY106" s="283"/>
      <c r="NZ106" s="283"/>
      <c r="OA106" s="283"/>
      <c r="OB106" s="209"/>
      <c r="OC106" s="211"/>
      <c r="OD106" s="211"/>
      <c r="OE106" s="211"/>
      <c r="OF106" s="211"/>
      <c r="OG106" s="211"/>
      <c r="OH106" s="211"/>
      <c r="OI106" s="211"/>
      <c r="OJ106" s="211"/>
      <c r="OK106" s="254"/>
      <c r="OL106" s="254"/>
      <c r="OM106" s="254"/>
      <c r="ON106" s="254"/>
      <c r="OO106" s="254"/>
      <c r="OP106" s="211"/>
      <c r="OQ106" s="283"/>
      <c r="OR106" s="283"/>
      <c r="OS106" s="283"/>
      <c r="OT106" s="283"/>
      <c r="OU106" s="283"/>
      <c r="OV106" s="283"/>
      <c r="OW106" s="283"/>
      <c r="OX106" s="291"/>
      <c r="OY106" s="291"/>
      <c r="OZ106" s="291"/>
      <c r="PA106" s="291"/>
      <c r="PB106" s="291"/>
      <c r="PC106" s="208"/>
      <c r="PD106" s="283"/>
      <c r="PE106" s="283"/>
      <c r="PF106" s="283"/>
      <c r="PG106" s="209"/>
      <c r="PH106" s="211"/>
      <c r="PI106" s="211"/>
      <c r="PJ106" s="211"/>
      <c r="PK106" s="211"/>
      <c r="PL106" s="211"/>
      <c r="PM106" s="211"/>
      <c r="PN106" s="211"/>
      <c r="PO106" s="211"/>
      <c r="PP106" s="254"/>
      <c r="PQ106" s="254"/>
      <c r="PR106" s="254"/>
      <c r="PS106" s="254"/>
      <c r="PT106" s="254"/>
      <c r="PU106" s="211"/>
      <c r="PV106" s="202"/>
    </row>
    <row r="107" spans="2:438" s="331" customFormat="1" ht="12.75">
      <c r="B107" s="200"/>
      <c r="C107" s="332"/>
      <c r="D107" s="332"/>
      <c r="E107" s="332"/>
      <c r="F107" s="332"/>
      <c r="G107" s="332"/>
      <c r="H107" s="283"/>
      <c r="I107" s="283"/>
      <c r="J107" s="283"/>
      <c r="K107" s="283"/>
      <c r="L107" s="283"/>
      <c r="M107" s="283"/>
      <c r="N107" s="283"/>
      <c r="O107" s="291"/>
      <c r="P107" s="291"/>
      <c r="Q107" s="291"/>
      <c r="R107" s="291"/>
      <c r="S107" s="291"/>
      <c r="T107" s="208"/>
      <c r="U107" s="283"/>
      <c r="V107" s="283"/>
      <c r="W107" s="283"/>
      <c r="X107" s="283"/>
      <c r="Y107" s="283"/>
      <c r="Z107" s="283"/>
      <c r="AA107" s="283"/>
      <c r="AB107" s="291"/>
      <c r="AC107" s="291"/>
      <c r="AD107" s="291"/>
      <c r="AE107" s="291"/>
      <c r="AF107" s="291"/>
      <c r="AG107" s="211"/>
      <c r="AH107" s="283"/>
      <c r="AI107" s="283"/>
      <c r="AJ107" s="283"/>
      <c r="AK107" s="283"/>
      <c r="AL107" s="283"/>
      <c r="AM107" s="283"/>
      <c r="AN107" s="283"/>
      <c r="AO107" s="291"/>
      <c r="AP107" s="291"/>
      <c r="AQ107" s="291"/>
      <c r="AR107" s="291"/>
      <c r="AS107" s="291"/>
      <c r="AT107" s="208"/>
      <c r="AU107" s="202"/>
      <c r="AV107" s="333"/>
      <c r="AW107" s="237"/>
      <c r="AX107" s="237"/>
      <c r="AY107" s="283"/>
      <c r="AZ107" s="283"/>
      <c r="BA107" s="283"/>
      <c r="BB107" s="283"/>
      <c r="BC107" s="283"/>
      <c r="BD107" s="283"/>
      <c r="BE107" s="283"/>
      <c r="BF107" s="291"/>
      <c r="BG107" s="291"/>
      <c r="BH107" s="291"/>
      <c r="BI107" s="291"/>
      <c r="BJ107" s="291"/>
      <c r="BK107" s="208"/>
      <c r="BO107" s="209"/>
      <c r="BP107" s="211"/>
      <c r="BQ107" s="211"/>
      <c r="BR107" s="211"/>
      <c r="BS107" s="211"/>
      <c r="BT107" s="211"/>
      <c r="BU107" s="211"/>
      <c r="BV107" s="211"/>
      <c r="BW107" s="211"/>
      <c r="BX107" s="254"/>
      <c r="BY107" s="254"/>
      <c r="BZ107" s="254"/>
      <c r="CA107" s="254"/>
      <c r="CB107" s="254"/>
      <c r="CC107" s="254"/>
      <c r="CD107" s="283"/>
      <c r="CE107" s="283"/>
      <c r="CF107" s="283"/>
      <c r="CG107" s="283"/>
      <c r="CH107" s="283"/>
      <c r="CI107" s="283"/>
      <c r="CJ107" s="283"/>
      <c r="CK107" s="291"/>
      <c r="CL107" s="291"/>
      <c r="CM107" s="291"/>
      <c r="CN107" s="291"/>
      <c r="CO107" s="291"/>
      <c r="CP107" s="208"/>
      <c r="CT107" s="209"/>
      <c r="CU107" s="211"/>
      <c r="CV107" s="211"/>
      <c r="CW107" s="211"/>
      <c r="CX107" s="211"/>
      <c r="CY107" s="211"/>
      <c r="CZ107" s="211"/>
      <c r="DA107" s="211"/>
      <c r="DB107" s="211"/>
      <c r="DC107" s="254"/>
      <c r="DD107" s="254"/>
      <c r="DE107" s="254"/>
      <c r="DF107" s="254"/>
      <c r="DG107" s="254"/>
      <c r="DH107" s="211"/>
      <c r="DI107" s="283"/>
      <c r="DJ107" s="283"/>
      <c r="DK107" s="283"/>
      <c r="DL107" s="283"/>
      <c r="DM107" s="283"/>
      <c r="DN107" s="283"/>
      <c r="DO107" s="283"/>
      <c r="DP107" s="291"/>
      <c r="DQ107" s="291"/>
      <c r="DR107" s="291"/>
      <c r="DS107" s="291"/>
      <c r="DT107" s="291"/>
      <c r="DU107" s="208"/>
      <c r="DY107" s="209"/>
      <c r="DZ107" s="211"/>
      <c r="EA107" s="211"/>
      <c r="EB107" s="211"/>
      <c r="EC107" s="211"/>
      <c r="ED107" s="211"/>
      <c r="EE107" s="211"/>
      <c r="EF107" s="211"/>
      <c r="EG107" s="211"/>
      <c r="EH107" s="254"/>
      <c r="EI107" s="254"/>
      <c r="EJ107" s="254"/>
      <c r="EK107" s="254"/>
      <c r="EL107" s="254"/>
      <c r="EM107" s="211"/>
      <c r="EN107" s="211"/>
      <c r="EO107" s="202"/>
      <c r="EP107" s="333"/>
      <c r="EQ107" s="237"/>
      <c r="ER107" s="237"/>
      <c r="ES107" s="283"/>
      <c r="ET107" s="283"/>
      <c r="EU107" s="283"/>
      <c r="EV107" s="283"/>
      <c r="EW107" s="283"/>
      <c r="EX107" s="283"/>
      <c r="EY107" s="283"/>
      <c r="EZ107" s="291"/>
      <c r="FA107" s="291"/>
      <c r="FB107" s="291"/>
      <c r="FC107" s="291"/>
      <c r="FD107" s="291"/>
      <c r="FE107" s="208"/>
      <c r="FI107" s="427"/>
      <c r="FJ107" s="211"/>
      <c r="FK107" s="211"/>
      <c r="FL107" s="211"/>
      <c r="FM107" s="211"/>
      <c r="FN107" s="211"/>
      <c r="FO107" s="211"/>
      <c r="FP107" s="211"/>
      <c r="FQ107" s="211"/>
      <c r="FR107" s="254"/>
      <c r="FS107" s="254"/>
      <c r="FT107" s="254"/>
      <c r="FU107" s="254"/>
      <c r="FV107" s="254"/>
      <c r="FW107" s="254"/>
      <c r="FX107" s="283"/>
      <c r="FY107" s="283"/>
      <c r="FZ107" s="283"/>
      <c r="GA107" s="283"/>
      <c r="GB107" s="283"/>
      <c r="GC107" s="283"/>
      <c r="GD107" s="283"/>
      <c r="GE107" s="291"/>
      <c r="GF107" s="291"/>
      <c r="GG107" s="291"/>
      <c r="GH107" s="291"/>
      <c r="GI107" s="291"/>
      <c r="GJ107" s="208"/>
      <c r="GK107" s="283"/>
      <c r="GL107" s="283"/>
      <c r="GM107" s="283"/>
      <c r="GN107" s="209"/>
      <c r="GO107" s="211"/>
      <c r="GP107" s="211"/>
      <c r="GQ107" s="211"/>
      <c r="GR107" s="211"/>
      <c r="GS107" s="211"/>
      <c r="GT107" s="211"/>
      <c r="GU107" s="211"/>
      <c r="GV107" s="211"/>
      <c r="GW107" s="254"/>
      <c r="GX107" s="254"/>
      <c r="GY107" s="254"/>
      <c r="GZ107" s="254"/>
      <c r="HA107" s="254"/>
      <c r="HB107" s="211"/>
      <c r="HC107" s="283"/>
      <c r="HD107" s="283"/>
      <c r="HE107" s="283"/>
      <c r="HF107" s="283"/>
      <c r="HG107" s="283"/>
      <c r="HH107" s="283"/>
      <c r="HI107" s="283"/>
      <c r="HJ107" s="291"/>
      <c r="HK107" s="291"/>
      <c r="HL107" s="291"/>
      <c r="HM107" s="291"/>
      <c r="HN107" s="291"/>
      <c r="HO107" s="208"/>
      <c r="HP107" s="283"/>
      <c r="HQ107" s="283"/>
      <c r="HR107" s="283"/>
      <c r="HS107" s="209"/>
      <c r="HT107" s="211"/>
      <c r="HU107" s="211"/>
      <c r="HV107" s="211"/>
      <c r="HW107" s="211"/>
      <c r="HX107" s="211"/>
      <c r="HY107" s="211"/>
      <c r="HZ107" s="211"/>
      <c r="IA107" s="211"/>
      <c r="IB107" s="254"/>
      <c r="IC107" s="254"/>
      <c r="ID107" s="254"/>
      <c r="IE107" s="254"/>
      <c r="IF107" s="254"/>
      <c r="IG107" s="211"/>
      <c r="IH107" s="211"/>
      <c r="II107" s="202"/>
      <c r="IJ107" s="333"/>
      <c r="IK107" s="237"/>
      <c r="IL107" s="237"/>
      <c r="IM107" s="283"/>
      <c r="IN107" s="283"/>
      <c r="IO107" s="283"/>
      <c r="IP107" s="283"/>
      <c r="IQ107" s="283"/>
      <c r="IR107" s="283"/>
      <c r="IS107" s="283"/>
      <c r="IT107" s="291"/>
      <c r="IU107" s="291"/>
      <c r="IV107" s="291"/>
      <c r="IW107" s="291"/>
      <c r="IX107" s="291"/>
      <c r="IY107" s="208"/>
      <c r="IZ107" s="283"/>
      <c r="JA107" s="283"/>
      <c r="JB107" s="283"/>
      <c r="JC107" s="209"/>
      <c r="JD107" s="211"/>
      <c r="JE107" s="211"/>
      <c r="JF107" s="211"/>
      <c r="JG107" s="211"/>
      <c r="JH107" s="211"/>
      <c r="JI107" s="211"/>
      <c r="JJ107" s="211"/>
      <c r="JK107" s="211"/>
      <c r="JL107" s="254"/>
      <c r="JM107" s="254"/>
      <c r="JN107" s="254"/>
      <c r="JO107" s="254"/>
      <c r="JP107" s="254"/>
      <c r="JQ107" s="254"/>
      <c r="JR107" s="283"/>
      <c r="JS107" s="283"/>
      <c r="JT107" s="283"/>
      <c r="JU107" s="283"/>
      <c r="JV107" s="283"/>
      <c r="JW107" s="283"/>
      <c r="JX107" s="283"/>
      <c r="JY107" s="291"/>
      <c r="JZ107" s="291"/>
      <c r="KA107" s="291"/>
      <c r="KB107" s="291"/>
      <c r="KC107" s="291"/>
      <c r="KD107" s="208"/>
      <c r="KE107" s="283"/>
      <c r="KF107" s="283"/>
      <c r="KG107" s="283"/>
      <c r="KH107" s="209"/>
      <c r="KI107" s="211"/>
      <c r="KJ107" s="211"/>
      <c r="KK107" s="211"/>
      <c r="KL107" s="211"/>
      <c r="KM107" s="211"/>
      <c r="KN107" s="211"/>
      <c r="KO107" s="211"/>
      <c r="KP107" s="211"/>
      <c r="KQ107" s="254"/>
      <c r="KR107" s="254"/>
      <c r="KS107" s="254"/>
      <c r="KT107" s="254"/>
      <c r="KU107" s="254"/>
      <c r="KV107" s="211"/>
      <c r="KW107" s="283"/>
      <c r="KX107" s="283"/>
      <c r="KY107" s="283"/>
      <c r="KZ107" s="283"/>
      <c r="LA107" s="283"/>
      <c r="LB107" s="283"/>
      <c r="LC107" s="283"/>
      <c r="LD107" s="291"/>
      <c r="LE107" s="291"/>
      <c r="LF107" s="291"/>
      <c r="LG107" s="291"/>
      <c r="LH107" s="291"/>
      <c r="LI107" s="208"/>
      <c r="LJ107" s="283"/>
      <c r="LK107" s="283"/>
      <c r="LL107" s="283"/>
      <c r="LM107" s="209"/>
      <c r="LN107" s="211"/>
      <c r="LO107" s="211"/>
      <c r="LP107" s="211"/>
      <c r="LQ107" s="211"/>
      <c r="LR107" s="211"/>
      <c r="LS107" s="211"/>
      <c r="LT107" s="211"/>
      <c r="LU107" s="211"/>
      <c r="LV107" s="254"/>
      <c r="LW107" s="254"/>
      <c r="LX107" s="254"/>
      <c r="LY107" s="254"/>
      <c r="LZ107" s="254"/>
      <c r="MA107" s="211"/>
      <c r="MB107" s="211"/>
      <c r="MC107" s="202"/>
      <c r="MD107" s="333"/>
      <c r="ME107" s="237"/>
      <c r="MF107" s="237"/>
      <c r="MG107" s="283"/>
      <c r="MH107" s="283"/>
      <c r="MI107" s="283"/>
      <c r="MJ107" s="283"/>
      <c r="MK107" s="283"/>
      <c r="ML107" s="283"/>
      <c r="MM107" s="283"/>
      <c r="MN107" s="291"/>
      <c r="MO107" s="291"/>
      <c r="MP107" s="291"/>
      <c r="MQ107" s="291"/>
      <c r="MR107" s="291"/>
      <c r="MS107" s="208"/>
      <c r="MT107" s="283"/>
      <c r="MU107" s="283"/>
      <c r="MV107" s="283"/>
      <c r="MW107" s="209"/>
      <c r="MX107" s="211"/>
      <c r="MY107" s="211"/>
      <c r="MZ107" s="211"/>
      <c r="NA107" s="211"/>
      <c r="NB107" s="211"/>
      <c r="NC107" s="211"/>
      <c r="ND107" s="211"/>
      <c r="NE107" s="211"/>
      <c r="NF107" s="254"/>
      <c r="NG107" s="254"/>
      <c r="NH107" s="254"/>
      <c r="NI107" s="254"/>
      <c r="NJ107" s="254"/>
      <c r="NK107" s="254"/>
      <c r="NL107" s="283"/>
      <c r="NM107" s="283"/>
      <c r="NN107" s="283"/>
      <c r="NO107" s="283"/>
      <c r="NP107" s="283"/>
      <c r="NQ107" s="283"/>
      <c r="NR107" s="283"/>
      <c r="NS107" s="291"/>
      <c r="NT107" s="291"/>
      <c r="NU107" s="291"/>
      <c r="NV107" s="291"/>
      <c r="NW107" s="291"/>
      <c r="NX107" s="208"/>
      <c r="NY107" s="283"/>
      <c r="NZ107" s="283"/>
      <c r="OA107" s="283"/>
      <c r="OB107" s="209"/>
      <c r="OC107" s="211"/>
      <c r="OD107" s="211"/>
      <c r="OE107" s="211"/>
      <c r="OF107" s="211"/>
      <c r="OG107" s="211"/>
      <c r="OH107" s="211"/>
      <c r="OI107" s="211"/>
      <c r="OJ107" s="211"/>
      <c r="OK107" s="254"/>
      <c r="OL107" s="254"/>
      <c r="OM107" s="254"/>
      <c r="ON107" s="254"/>
      <c r="OO107" s="254"/>
      <c r="OP107" s="211"/>
      <c r="OQ107" s="283"/>
      <c r="OR107" s="283"/>
      <c r="OS107" s="283"/>
      <c r="OT107" s="283"/>
      <c r="OU107" s="283"/>
      <c r="OV107" s="283"/>
      <c r="OW107" s="283"/>
      <c r="OX107" s="291"/>
      <c r="OY107" s="291"/>
      <c r="OZ107" s="291"/>
      <c r="PA107" s="291"/>
      <c r="PB107" s="291"/>
      <c r="PC107" s="208"/>
      <c r="PD107" s="283"/>
      <c r="PE107" s="283"/>
      <c r="PF107" s="283"/>
      <c r="PG107" s="209"/>
      <c r="PH107" s="211"/>
      <c r="PI107" s="211"/>
      <c r="PJ107" s="211"/>
      <c r="PK107" s="211"/>
      <c r="PL107" s="211"/>
      <c r="PM107" s="211"/>
      <c r="PN107" s="211"/>
      <c r="PO107" s="211"/>
      <c r="PP107" s="254"/>
      <c r="PQ107" s="254"/>
      <c r="PR107" s="254"/>
      <c r="PS107" s="254"/>
      <c r="PT107" s="254"/>
      <c r="PU107" s="211"/>
      <c r="PV107" s="202"/>
    </row>
    <row r="108" spans="2:438" s="331" customFormat="1" ht="11.85" customHeight="1">
      <c r="B108" s="200"/>
      <c r="C108" s="332"/>
      <c r="D108" s="332"/>
      <c r="E108" s="332"/>
      <c r="F108" s="332"/>
      <c r="G108" s="332"/>
      <c r="H108" s="283"/>
      <c r="I108" s="283"/>
      <c r="J108" s="283"/>
      <c r="K108" s="283"/>
      <c r="L108" s="283"/>
      <c r="M108" s="283"/>
      <c r="N108" s="283"/>
      <c r="O108" s="334"/>
      <c r="P108" s="334"/>
      <c r="Q108" s="334"/>
      <c r="R108" s="334"/>
      <c r="S108" s="334"/>
      <c r="T108" s="208"/>
      <c r="U108" s="283"/>
      <c r="V108" s="283"/>
      <c r="W108" s="283"/>
      <c r="X108" s="283"/>
      <c r="Y108" s="283"/>
      <c r="Z108" s="283"/>
      <c r="AA108" s="283"/>
      <c r="AB108" s="334"/>
      <c r="AC108" s="334"/>
      <c r="AD108" s="334"/>
      <c r="AE108" s="334"/>
      <c r="AF108" s="334"/>
      <c r="AG108" s="211"/>
      <c r="AH108" s="283"/>
      <c r="AI108" s="283"/>
      <c r="AJ108" s="283"/>
      <c r="AK108" s="283"/>
      <c r="AL108" s="283"/>
      <c r="AM108" s="283"/>
      <c r="AN108" s="283"/>
      <c r="AO108" s="334"/>
      <c r="AP108" s="334"/>
      <c r="AQ108" s="334"/>
      <c r="AR108" s="334"/>
      <c r="AS108" s="334"/>
      <c r="AT108" s="208"/>
      <c r="AU108" s="202"/>
      <c r="AV108" s="333"/>
      <c r="AW108" s="237"/>
      <c r="AX108" s="237"/>
      <c r="AY108" s="283"/>
      <c r="AZ108" s="283"/>
      <c r="BA108" s="283"/>
      <c r="BB108" s="283"/>
      <c r="BC108" s="283"/>
      <c r="BD108" s="283"/>
      <c r="BE108" s="283"/>
      <c r="BF108" s="334"/>
      <c r="BG108" s="334"/>
      <c r="BH108" s="334"/>
      <c r="BI108" s="334"/>
      <c r="BJ108" s="334"/>
      <c r="BK108" s="208"/>
      <c r="BO108" s="209"/>
      <c r="BP108" s="211"/>
      <c r="BQ108" s="211"/>
      <c r="BR108" s="211"/>
      <c r="BS108" s="211"/>
      <c r="BT108" s="211"/>
      <c r="BU108" s="211"/>
      <c r="BV108" s="211"/>
      <c r="BW108" s="211"/>
      <c r="BX108" s="254"/>
      <c r="BY108" s="254"/>
      <c r="BZ108" s="254"/>
      <c r="CA108" s="254"/>
      <c r="CB108" s="254"/>
      <c r="CC108" s="254"/>
      <c r="CD108" s="283"/>
      <c r="CE108" s="283"/>
      <c r="CF108" s="283"/>
      <c r="CG108" s="283"/>
      <c r="CH108" s="283"/>
      <c r="CI108" s="283"/>
      <c r="CJ108" s="283"/>
      <c r="CK108" s="334"/>
      <c r="CL108" s="334"/>
      <c r="CM108" s="334"/>
      <c r="CN108" s="334"/>
      <c r="CO108" s="334"/>
      <c r="CP108" s="208"/>
      <c r="CT108" s="209"/>
      <c r="CU108" s="211"/>
      <c r="CV108" s="211"/>
      <c r="CW108" s="211"/>
      <c r="CX108" s="211"/>
      <c r="CY108" s="211"/>
      <c r="CZ108" s="211"/>
      <c r="DA108" s="211"/>
      <c r="DB108" s="211"/>
      <c r="DC108" s="254"/>
      <c r="DD108" s="254"/>
      <c r="DE108" s="254"/>
      <c r="DF108" s="254"/>
      <c r="DG108" s="254"/>
      <c r="DH108" s="211"/>
      <c r="DI108" s="283"/>
      <c r="DJ108" s="283"/>
      <c r="DK108" s="283"/>
      <c r="DL108" s="283"/>
      <c r="DM108" s="283"/>
      <c r="DN108" s="283"/>
      <c r="DO108" s="283"/>
      <c r="DP108" s="334"/>
      <c r="DQ108" s="334"/>
      <c r="DR108" s="334"/>
      <c r="DS108" s="334"/>
      <c r="DT108" s="334"/>
      <c r="DU108" s="208"/>
      <c r="DY108" s="209"/>
      <c r="DZ108" s="211"/>
      <c r="EA108" s="211"/>
      <c r="EB108" s="211"/>
      <c r="EC108" s="211"/>
      <c r="ED108" s="211"/>
      <c r="EE108" s="211"/>
      <c r="EF108" s="211"/>
      <c r="EG108" s="211"/>
      <c r="EH108" s="254"/>
      <c r="EI108" s="254"/>
      <c r="EJ108" s="254"/>
      <c r="EK108" s="254"/>
      <c r="EL108" s="254"/>
      <c r="EM108" s="211"/>
      <c r="EN108" s="211"/>
      <c r="EO108" s="202"/>
      <c r="EP108" s="333"/>
      <c r="EQ108" s="237"/>
      <c r="ER108" s="237"/>
      <c r="ES108" s="283"/>
      <c r="ET108" s="283"/>
      <c r="EU108" s="283"/>
      <c r="EV108" s="283"/>
      <c r="EW108" s="283"/>
      <c r="EX108" s="283"/>
      <c r="EY108" s="283"/>
      <c r="EZ108" s="334"/>
      <c r="FA108" s="334"/>
      <c r="FB108" s="334"/>
      <c r="FC108" s="334"/>
      <c r="FD108" s="334"/>
      <c r="FE108" s="208"/>
      <c r="FI108" s="427"/>
      <c r="FJ108" s="211"/>
      <c r="FK108" s="211"/>
      <c r="FL108" s="211"/>
      <c r="FM108" s="211"/>
      <c r="FN108" s="211"/>
      <c r="FO108" s="211"/>
      <c r="FP108" s="211"/>
      <c r="FQ108" s="211"/>
      <c r="FR108" s="254"/>
      <c r="FS108" s="254"/>
      <c r="FT108" s="254"/>
      <c r="FU108" s="254"/>
      <c r="FV108" s="254"/>
      <c r="FW108" s="254"/>
      <c r="FX108" s="283"/>
      <c r="FY108" s="283"/>
      <c r="FZ108" s="283"/>
      <c r="GA108" s="283"/>
      <c r="GB108" s="283"/>
      <c r="GC108" s="283"/>
      <c r="GD108" s="283"/>
      <c r="GE108" s="334"/>
      <c r="GF108" s="334"/>
      <c r="GG108" s="334"/>
      <c r="GH108" s="334"/>
      <c r="GI108" s="334"/>
      <c r="GJ108" s="208"/>
      <c r="GK108" s="283"/>
      <c r="GL108" s="283"/>
      <c r="GM108" s="283"/>
      <c r="GN108" s="209"/>
      <c r="GO108" s="211"/>
      <c r="GP108" s="211"/>
      <c r="GQ108" s="211"/>
      <c r="GR108" s="211"/>
      <c r="GS108" s="211"/>
      <c r="GT108" s="211"/>
      <c r="GU108" s="211"/>
      <c r="GV108" s="211"/>
      <c r="GW108" s="254"/>
      <c r="GX108" s="254"/>
      <c r="GY108" s="254"/>
      <c r="GZ108" s="254"/>
      <c r="HA108" s="254"/>
      <c r="HB108" s="211"/>
      <c r="HC108" s="283"/>
      <c r="HD108" s="283"/>
      <c r="HE108" s="283"/>
      <c r="HF108" s="283"/>
      <c r="HG108" s="283"/>
      <c r="HH108" s="283"/>
      <c r="HI108" s="283"/>
      <c r="HJ108" s="334"/>
      <c r="HK108" s="334"/>
      <c r="HL108" s="334"/>
      <c r="HM108" s="334"/>
      <c r="HN108" s="334"/>
      <c r="HO108" s="208"/>
      <c r="HP108" s="283"/>
      <c r="HQ108" s="283"/>
      <c r="HR108" s="283"/>
      <c r="HS108" s="209"/>
      <c r="HT108" s="211"/>
      <c r="HU108" s="211"/>
      <c r="HV108" s="211"/>
      <c r="HW108" s="211"/>
      <c r="HX108" s="211"/>
      <c r="HY108" s="211"/>
      <c r="HZ108" s="211"/>
      <c r="IA108" s="211"/>
      <c r="IB108" s="254"/>
      <c r="IC108" s="254"/>
      <c r="ID108" s="254"/>
      <c r="IE108" s="254"/>
      <c r="IF108" s="254"/>
      <c r="IG108" s="211"/>
      <c r="IH108" s="211"/>
      <c r="II108" s="202"/>
      <c r="IJ108" s="333"/>
      <c r="IK108" s="237"/>
      <c r="IL108" s="237"/>
      <c r="IM108" s="283"/>
      <c r="IN108" s="283"/>
      <c r="IO108" s="283"/>
      <c r="IP108" s="283"/>
      <c r="IQ108" s="283"/>
      <c r="IR108" s="283"/>
      <c r="IS108" s="283"/>
      <c r="IT108" s="334"/>
      <c r="IU108" s="334"/>
      <c r="IV108" s="334"/>
      <c r="IW108" s="334"/>
      <c r="IX108" s="334"/>
      <c r="IY108" s="208"/>
      <c r="IZ108" s="283"/>
      <c r="JA108" s="283"/>
      <c r="JB108" s="283"/>
      <c r="JC108" s="209"/>
      <c r="JD108" s="211"/>
      <c r="JE108" s="211"/>
      <c r="JF108" s="211"/>
      <c r="JG108" s="211"/>
      <c r="JH108" s="211"/>
      <c r="JI108" s="211"/>
      <c r="JJ108" s="211"/>
      <c r="JK108" s="211"/>
      <c r="JL108" s="254"/>
      <c r="JM108" s="254"/>
      <c r="JN108" s="254"/>
      <c r="JO108" s="254"/>
      <c r="JP108" s="254"/>
      <c r="JQ108" s="254"/>
      <c r="JR108" s="283"/>
      <c r="JS108" s="283"/>
      <c r="JT108" s="283"/>
      <c r="JU108" s="283"/>
      <c r="JV108" s="283"/>
      <c r="JW108" s="283"/>
      <c r="JX108" s="283"/>
      <c r="JY108" s="334"/>
      <c r="JZ108" s="334"/>
      <c r="KA108" s="334"/>
      <c r="KB108" s="334"/>
      <c r="KC108" s="334"/>
      <c r="KD108" s="208"/>
      <c r="KE108" s="283"/>
      <c r="KF108" s="283"/>
      <c r="KG108" s="283"/>
      <c r="KH108" s="209"/>
      <c r="KI108" s="211"/>
      <c r="KJ108" s="211"/>
      <c r="KK108" s="211"/>
      <c r="KL108" s="211"/>
      <c r="KM108" s="211"/>
      <c r="KN108" s="211"/>
      <c r="KO108" s="211"/>
      <c r="KP108" s="211"/>
      <c r="KQ108" s="254"/>
      <c r="KR108" s="254"/>
      <c r="KS108" s="254"/>
      <c r="KT108" s="254"/>
      <c r="KU108" s="254"/>
      <c r="KV108" s="211"/>
      <c r="KW108" s="283"/>
      <c r="KX108" s="283"/>
      <c r="KY108" s="283"/>
      <c r="KZ108" s="283"/>
      <c r="LA108" s="283"/>
      <c r="LB108" s="283"/>
      <c r="LC108" s="283"/>
      <c r="LD108" s="334"/>
      <c r="LE108" s="334"/>
      <c r="LF108" s="334"/>
      <c r="LG108" s="334"/>
      <c r="LH108" s="334"/>
      <c r="LI108" s="208"/>
      <c r="LJ108" s="283"/>
      <c r="LK108" s="283"/>
      <c r="LL108" s="283"/>
      <c r="LM108" s="209"/>
      <c r="LN108" s="211"/>
      <c r="LO108" s="211"/>
      <c r="LP108" s="211"/>
      <c r="LQ108" s="211"/>
      <c r="LR108" s="211"/>
      <c r="LS108" s="211"/>
      <c r="LT108" s="211"/>
      <c r="LU108" s="211"/>
      <c r="LV108" s="254"/>
      <c r="LW108" s="254"/>
      <c r="LX108" s="254"/>
      <c r="LY108" s="254"/>
      <c r="LZ108" s="254"/>
      <c r="MA108" s="211"/>
      <c r="MB108" s="211"/>
      <c r="MC108" s="202"/>
      <c r="MD108" s="333"/>
      <c r="ME108" s="237"/>
      <c r="MF108" s="237"/>
      <c r="MG108" s="283"/>
      <c r="MH108" s="283"/>
      <c r="MI108" s="283"/>
      <c r="MJ108" s="283"/>
      <c r="MK108" s="283"/>
      <c r="ML108" s="283"/>
      <c r="MM108" s="283"/>
      <c r="MN108" s="334"/>
      <c r="MO108" s="334"/>
      <c r="MP108" s="334"/>
      <c r="MQ108" s="334"/>
      <c r="MR108" s="334"/>
      <c r="MS108" s="208"/>
      <c r="MT108" s="283"/>
      <c r="MU108" s="283"/>
      <c r="MV108" s="283"/>
      <c r="MW108" s="209"/>
      <c r="MX108" s="211"/>
      <c r="MY108" s="211"/>
      <c r="MZ108" s="211"/>
      <c r="NA108" s="211"/>
      <c r="NB108" s="211"/>
      <c r="NC108" s="211"/>
      <c r="ND108" s="211"/>
      <c r="NE108" s="211"/>
      <c r="NF108" s="254"/>
      <c r="NG108" s="254"/>
      <c r="NH108" s="254"/>
      <c r="NI108" s="254"/>
      <c r="NJ108" s="254"/>
      <c r="NK108" s="254"/>
      <c r="NL108" s="283"/>
      <c r="NM108" s="283"/>
      <c r="NN108" s="283"/>
      <c r="NO108" s="283"/>
      <c r="NP108" s="283"/>
      <c r="NQ108" s="283"/>
      <c r="NR108" s="283"/>
      <c r="NS108" s="334"/>
      <c r="NT108" s="334"/>
      <c r="NU108" s="334"/>
      <c r="NV108" s="334"/>
      <c r="NW108" s="334"/>
      <c r="NX108" s="208"/>
      <c r="NY108" s="283"/>
      <c r="NZ108" s="283"/>
      <c r="OA108" s="283"/>
      <c r="OB108" s="209"/>
      <c r="OC108" s="211"/>
      <c r="OD108" s="211"/>
      <c r="OE108" s="211"/>
      <c r="OF108" s="211"/>
      <c r="OG108" s="211"/>
      <c r="OH108" s="211"/>
      <c r="OI108" s="211"/>
      <c r="OJ108" s="211"/>
      <c r="OK108" s="254"/>
      <c r="OL108" s="254"/>
      <c r="OM108" s="254"/>
      <c r="ON108" s="254"/>
      <c r="OO108" s="254"/>
      <c r="OP108" s="211"/>
      <c r="OQ108" s="283"/>
      <c r="OR108" s="283"/>
      <c r="OS108" s="283"/>
      <c r="OT108" s="283"/>
      <c r="OU108" s="283"/>
      <c r="OV108" s="283"/>
      <c r="OW108" s="283"/>
      <c r="OX108" s="334"/>
      <c r="OY108" s="334"/>
      <c r="OZ108" s="334"/>
      <c r="PA108" s="334"/>
      <c r="PB108" s="334"/>
      <c r="PC108" s="208"/>
      <c r="PD108" s="283"/>
      <c r="PE108" s="283"/>
      <c r="PF108" s="283"/>
      <c r="PG108" s="209"/>
      <c r="PH108" s="211"/>
      <c r="PI108" s="211"/>
      <c r="PJ108" s="211"/>
      <c r="PK108" s="211"/>
      <c r="PL108" s="211"/>
      <c r="PM108" s="211"/>
      <c r="PN108" s="211"/>
      <c r="PO108" s="211"/>
      <c r="PP108" s="254"/>
      <c r="PQ108" s="254"/>
      <c r="PR108" s="254"/>
      <c r="PS108" s="254"/>
      <c r="PT108" s="254"/>
      <c r="PU108" s="211"/>
      <c r="PV108" s="202"/>
    </row>
    <row r="109" spans="2:438" s="331" customFormat="1" ht="11.85" customHeight="1">
      <c r="B109" s="200"/>
      <c r="C109" s="353"/>
      <c r="D109" s="353"/>
      <c r="E109" s="353"/>
      <c r="F109" s="353"/>
      <c r="G109" s="353"/>
      <c r="H109" s="283"/>
      <c r="I109" s="283"/>
      <c r="J109" s="283"/>
      <c r="K109" s="283"/>
      <c r="L109" s="283"/>
      <c r="M109" s="283"/>
      <c r="N109" s="283"/>
      <c r="O109" s="334"/>
      <c r="P109" s="334"/>
      <c r="Q109" s="334"/>
      <c r="R109" s="334"/>
      <c r="S109" s="334"/>
      <c r="T109" s="208"/>
      <c r="U109" s="283"/>
      <c r="V109" s="283"/>
      <c r="W109" s="283"/>
      <c r="X109" s="283"/>
      <c r="Y109" s="283"/>
      <c r="Z109" s="283"/>
      <c r="AA109" s="283"/>
      <c r="AB109" s="334"/>
      <c r="AC109" s="334"/>
      <c r="AD109" s="334"/>
      <c r="AE109" s="334"/>
      <c r="AF109" s="334"/>
      <c r="AG109" s="211"/>
      <c r="AH109" s="283"/>
      <c r="AI109" s="283"/>
      <c r="AJ109" s="283"/>
      <c r="AK109" s="283"/>
      <c r="AL109" s="283"/>
      <c r="AM109" s="283"/>
      <c r="AN109" s="283"/>
      <c r="AO109" s="334"/>
      <c r="AP109" s="334"/>
      <c r="AQ109" s="334"/>
      <c r="AR109" s="334"/>
      <c r="AS109" s="334"/>
      <c r="AT109" s="208"/>
      <c r="AU109" s="202"/>
      <c r="AV109" s="333"/>
      <c r="AW109" s="237"/>
      <c r="AX109" s="237"/>
      <c r="AY109" s="283"/>
      <c r="AZ109" s="283"/>
      <c r="BA109" s="283"/>
      <c r="BB109" s="283"/>
      <c r="BC109" s="283"/>
      <c r="BD109" s="283"/>
      <c r="BE109" s="283"/>
      <c r="BF109" s="334"/>
      <c r="BG109" s="334"/>
      <c r="BH109" s="334"/>
      <c r="BI109" s="334"/>
      <c r="BJ109" s="334"/>
      <c r="BK109" s="208"/>
      <c r="BO109" s="209"/>
      <c r="BP109" s="211"/>
      <c r="BQ109" s="211"/>
      <c r="BR109" s="211"/>
      <c r="BS109" s="211"/>
      <c r="BT109" s="211"/>
      <c r="BU109" s="211"/>
      <c r="BV109" s="211"/>
      <c r="BW109" s="211"/>
      <c r="BX109" s="334"/>
      <c r="BY109" s="334"/>
      <c r="BZ109" s="334"/>
      <c r="CA109" s="334"/>
      <c r="CB109" s="334"/>
      <c r="CC109" s="334"/>
      <c r="CD109" s="283"/>
      <c r="CE109" s="283"/>
      <c r="CF109" s="283"/>
      <c r="CG109" s="283"/>
      <c r="CH109" s="283"/>
      <c r="CI109" s="283"/>
      <c r="CJ109" s="283"/>
      <c r="CK109" s="334"/>
      <c r="CL109" s="334"/>
      <c r="CM109" s="334"/>
      <c r="CN109" s="334"/>
      <c r="CO109" s="334"/>
      <c r="CP109" s="208"/>
      <c r="CT109" s="209"/>
      <c r="CU109" s="211"/>
      <c r="CV109" s="211"/>
      <c r="CW109" s="211"/>
      <c r="CX109" s="211"/>
      <c r="CY109" s="211"/>
      <c r="CZ109" s="211"/>
      <c r="DA109" s="211"/>
      <c r="DB109" s="211"/>
      <c r="DC109" s="334"/>
      <c r="DD109" s="334"/>
      <c r="DE109" s="334"/>
      <c r="DF109" s="334"/>
      <c r="DG109" s="334"/>
      <c r="DH109" s="211"/>
      <c r="DI109" s="283"/>
      <c r="DJ109" s="283"/>
      <c r="DK109" s="283"/>
      <c r="DL109" s="283"/>
      <c r="DM109" s="283"/>
      <c r="DN109" s="283"/>
      <c r="DO109" s="283"/>
      <c r="DP109" s="334"/>
      <c r="DQ109" s="334"/>
      <c r="DR109" s="334"/>
      <c r="DS109" s="334"/>
      <c r="DT109" s="334"/>
      <c r="DU109" s="208"/>
      <c r="DY109" s="209"/>
      <c r="DZ109" s="211"/>
      <c r="EA109" s="211"/>
      <c r="EB109" s="211"/>
      <c r="EC109" s="211"/>
      <c r="ED109" s="211"/>
      <c r="EE109" s="211"/>
      <c r="EF109" s="211"/>
      <c r="EG109" s="211"/>
      <c r="EH109" s="334"/>
      <c r="EI109" s="334"/>
      <c r="EJ109" s="334"/>
      <c r="EK109" s="334"/>
      <c r="EL109" s="334"/>
      <c r="EM109" s="211"/>
      <c r="EN109" s="211"/>
      <c r="EO109" s="202"/>
      <c r="EP109" s="333"/>
      <c r="EQ109" s="237"/>
      <c r="ER109" s="237"/>
      <c r="ES109" s="283"/>
      <c r="ET109" s="283"/>
      <c r="EU109" s="283"/>
      <c r="EV109" s="283"/>
      <c r="EW109" s="283"/>
      <c r="EX109" s="283"/>
      <c r="EY109" s="283"/>
      <c r="EZ109" s="334"/>
      <c r="FA109" s="334"/>
      <c r="FB109" s="334"/>
      <c r="FC109" s="334"/>
      <c r="FD109" s="334"/>
      <c r="FE109" s="208"/>
      <c r="FI109" s="427"/>
      <c r="FJ109" s="211"/>
      <c r="FK109" s="211"/>
      <c r="FL109" s="211"/>
      <c r="FM109" s="211"/>
      <c r="FN109" s="211"/>
      <c r="FO109" s="211"/>
      <c r="FP109" s="211"/>
      <c r="FQ109" s="211"/>
      <c r="FR109" s="334"/>
      <c r="FS109" s="334"/>
      <c r="FT109" s="334"/>
      <c r="FU109" s="334"/>
      <c r="FV109" s="334"/>
      <c r="FW109" s="334"/>
      <c r="FX109" s="283"/>
      <c r="FY109" s="283"/>
      <c r="FZ109" s="283"/>
      <c r="GA109" s="283"/>
      <c r="GB109" s="283"/>
      <c r="GC109" s="283"/>
      <c r="GD109" s="283"/>
      <c r="GE109" s="334"/>
      <c r="GF109" s="334"/>
      <c r="GG109" s="334"/>
      <c r="GH109" s="334"/>
      <c r="GI109" s="334"/>
      <c r="GJ109" s="208"/>
      <c r="GK109" s="283"/>
      <c r="GL109" s="283"/>
      <c r="GM109" s="283"/>
      <c r="GN109" s="209"/>
      <c r="GO109" s="211"/>
      <c r="GP109" s="211"/>
      <c r="GQ109" s="211"/>
      <c r="GR109" s="211"/>
      <c r="GS109" s="211"/>
      <c r="GT109" s="211"/>
      <c r="GU109" s="211"/>
      <c r="GV109" s="211"/>
      <c r="GW109" s="334"/>
      <c r="GX109" s="334"/>
      <c r="GY109" s="334"/>
      <c r="GZ109" s="334"/>
      <c r="HA109" s="334"/>
      <c r="HB109" s="211"/>
      <c r="HC109" s="283"/>
      <c r="HD109" s="283"/>
      <c r="HE109" s="283"/>
      <c r="HF109" s="283"/>
      <c r="HG109" s="283"/>
      <c r="HH109" s="283"/>
      <c r="HI109" s="283"/>
      <c r="HJ109" s="334"/>
      <c r="HK109" s="334"/>
      <c r="HL109" s="334"/>
      <c r="HM109" s="334"/>
      <c r="HN109" s="334"/>
      <c r="HO109" s="208"/>
      <c r="HP109" s="283"/>
      <c r="HQ109" s="283"/>
      <c r="HR109" s="283"/>
      <c r="HS109" s="209"/>
      <c r="HT109" s="211"/>
      <c r="HU109" s="211"/>
      <c r="HV109" s="211"/>
      <c r="HW109" s="211"/>
      <c r="HX109" s="211"/>
      <c r="HY109" s="211"/>
      <c r="HZ109" s="211"/>
      <c r="IA109" s="211"/>
      <c r="IB109" s="334"/>
      <c r="IC109" s="334"/>
      <c r="ID109" s="334"/>
      <c r="IE109" s="334"/>
      <c r="IF109" s="334"/>
      <c r="IG109" s="211"/>
      <c r="IH109" s="211"/>
      <c r="II109" s="202"/>
      <c r="IJ109" s="333"/>
      <c r="IK109" s="237"/>
      <c r="IL109" s="237"/>
      <c r="IM109" s="283"/>
      <c r="IN109" s="283"/>
      <c r="IO109" s="283"/>
      <c r="IP109" s="283"/>
      <c r="IQ109" s="283"/>
      <c r="IR109" s="283"/>
      <c r="IS109" s="283"/>
      <c r="IT109" s="334"/>
      <c r="IU109" s="334"/>
      <c r="IV109" s="334"/>
      <c r="IW109" s="334"/>
      <c r="IX109" s="334"/>
      <c r="IY109" s="208"/>
      <c r="IZ109" s="283"/>
      <c r="JA109" s="283"/>
      <c r="JB109" s="283"/>
      <c r="JC109" s="209"/>
      <c r="JD109" s="211"/>
      <c r="JE109" s="211"/>
      <c r="JF109" s="211"/>
      <c r="JG109" s="211"/>
      <c r="JH109" s="211"/>
      <c r="JI109" s="211"/>
      <c r="JJ109" s="211"/>
      <c r="JK109" s="211"/>
      <c r="JL109" s="334"/>
      <c r="JM109" s="334"/>
      <c r="JN109" s="334"/>
      <c r="JO109" s="334"/>
      <c r="JP109" s="334"/>
      <c r="JQ109" s="334"/>
      <c r="JR109" s="283"/>
      <c r="JS109" s="283"/>
      <c r="JT109" s="283"/>
      <c r="JU109" s="283"/>
      <c r="JV109" s="283"/>
      <c r="JW109" s="283"/>
      <c r="JX109" s="283"/>
      <c r="JY109" s="334"/>
      <c r="JZ109" s="334"/>
      <c r="KA109" s="334"/>
      <c r="KB109" s="334"/>
      <c r="KC109" s="334"/>
      <c r="KD109" s="208"/>
      <c r="KE109" s="283"/>
      <c r="KF109" s="283"/>
      <c r="KG109" s="283"/>
      <c r="KH109" s="209"/>
      <c r="KI109" s="211"/>
      <c r="KJ109" s="211"/>
      <c r="KK109" s="211"/>
      <c r="KL109" s="211"/>
      <c r="KM109" s="211"/>
      <c r="KN109" s="211"/>
      <c r="KO109" s="211"/>
      <c r="KP109" s="211"/>
      <c r="KQ109" s="334"/>
      <c r="KR109" s="334"/>
      <c r="KS109" s="334"/>
      <c r="KT109" s="334"/>
      <c r="KU109" s="334"/>
      <c r="KV109" s="211"/>
      <c r="KW109" s="283"/>
      <c r="KX109" s="283"/>
      <c r="KY109" s="283"/>
      <c r="KZ109" s="283"/>
      <c r="LA109" s="283"/>
      <c r="LB109" s="283"/>
      <c r="LC109" s="283"/>
      <c r="LD109" s="334"/>
      <c r="LE109" s="334"/>
      <c r="LF109" s="334"/>
      <c r="LG109" s="334"/>
      <c r="LH109" s="334"/>
      <c r="LI109" s="208"/>
      <c r="LJ109" s="283"/>
      <c r="LK109" s="283"/>
      <c r="LL109" s="283"/>
      <c r="LM109" s="209"/>
      <c r="LN109" s="211"/>
      <c r="LO109" s="211"/>
      <c r="LP109" s="211"/>
      <c r="LQ109" s="211"/>
      <c r="LR109" s="211"/>
      <c r="LS109" s="211"/>
      <c r="LT109" s="211"/>
      <c r="LU109" s="211"/>
      <c r="LV109" s="334"/>
      <c r="LW109" s="334"/>
      <c r="LX109" s="334"/>
      <c r="LY109" s="334"/>
      <c r="LZ109" s="334"/>
      <c r="MA109" s="211"/>
      <c r="MB109" s="211"/>
      <c r="MC109" s="202"/>
      <c r="MD109" s="333"/>
      <c r="ME109" s="237"/>
      <c r="MF109" s="237"/>
      <c r="MG109" s="283"/>
      <c r="MH109" s="283"/>
      <c r="MI109" s="283"/>
      <c r="MJ109" s="283"/>
      <c r="MK109" s="283"/>
      <c r="ML109" s="283"/>
      <c r="MM109" s="283"/>
      <c r="MN109" s="334"/>
      <c r="MO109" s="334"/>
      <c r="MP109" s="334"/>
      <c r="MQ109" s="334"/>
      <c r="MR109" s="334"/>
      <c r="MS109" s="208"/>
      <c r="MT109" s="283"/>
      <c r="MU109" s="283"/>
      <c r="MV109" s="283"/>
      <c r="MW109" s="209"/>
      <c r="MX109" s="211"/>
      <c r="MY109" s="211"/>
      <c r="MZ109" s="211"/>
      <c r="NA109" s="211"/>
      <c r="NB109" s="211"/>
      <c r="NC109" s="211"/>
      <c r="ND109" s="211"/>
      <c r="NE109" s="211"/>
      <c r="NF109" s="334"/>
      <c r="NG109" s="334"/>
      <c r="NH109" s="334"/>
      <c r="NI109" s="334"/>
      <c r="NJ109" s="334"/>
      <c r="NK109" s="334"/>
      <c r="NL109" s="283"/>
      <c r="NM109" s="283"/>
      <c r="NN109" s="283"/>
      <c r="NO109" s="283"/>
      <c r="NP109" s="283"/>
      <c r="NQ109" s="283"/>
      <c r="NR109" s="283"/>
      <c r="NS109" s="334"/>
      <c r="NT109" s="334"/>
      <c r="NU109" s="334"/>
      <c r="NV109" s="334"/>
      <c r="NW109" s="334"/>
      <c r="NX109" s="208"/>
      <c r="NY109" s="283"/>
      <c r="NZ109" s="283"/>
      <c r="OA109" s="283"/>
      <c r="OB109" s="209"/>
      <c r="OC109" s="211"/>
      <c r="OD109" s="211"/>
      <c r="OE109" s="211"/>
      <c r="OF109" s="211"/>
      <c r="OG109" s="211"/>
      <c r="OH109" s="211"/>
      <c r="OI109" s="211"/>
      <c r="OJ109" s="211"/>
      <c r="OK109" s="334"/>
      <c r="OL109" s="334"/>
      <c r="OM109" s="334"/>
      <c r="ON109" s="334"/>
      <c r="OO109" s="334"/>
      <c r="OP109" s="211"/>
      <c r="OQ109" s="283"/>
      <c r="OR109" s="283"/>
      <c r="OS109" s="283"/>
      <c r="OT109" s="283"/>
      <c r="OU109" s="283"/>
      <c r="OV109" s="283"/>
      <c r="OW109" s="283"/>
      <c r="OX109" s="334"/>
      <c r="OY109" s="334"/>
      <c r="OZ109" s="334"/>
      <c r="PA109" s="334"/>
      <c r="PB109" s="334"/>
      <c r="PC109" s="208"/>
      <c r="PD109" s="283"/>
      <c r="PE109" s="283"/>
      <c r="PF109" s="283"/>
      <c r="PG109" s="209"/>
      <c r="PH109" s="211"/>
      <c r="PI109" s="211"/>
      <c r="PJ109" s="211"/>
      <c r="PK109" s="211"/>
      <c r="PL109" s="211"/>
      <c r="PM109" s="211"/>
      <c r="PN109" s="211"/>
      <c r="PO109" s="211"/>
      <c r="PP109" s="334"/>
      <c r="PQ109" s="334"/>
      <c r="PR109" s="334"/>
      <c r="PS109" s="334"/>
      <c r="PT109" s="334"/>
      <c r="PU109" s="211"/>
      <c r="PV109" s="202"/>
    </row>
    <row r="110" spans="2:438" ht="11.85" customHeight="1">
      <c r="C110" s="353"/>
      <c r="D110" s="353"/>
      <c r="E110" s="353"/>
      <c r="F110" s="353"/>
      <c r="G110" s="353"/>
      <c r="O110" s="199"/>
      <c r="P110" s="199"/>
      <c r="Q110" s="199"/>
      <c r="R110" s="199"/>
      <c r="S110" s="199"/>
      <c r="AB110" s="199"/>
      <c r="AC110" s="199"/>
      <c r="AD110" s="199"/>
      <c r="AE110" s="199"/>
      <c r="AF110" s="199"/>
      <c r="AO110" s="199"/>
      <c r="AP110" s="199"/>
      <c r="AQ110" s="199"/>
      <c r="AR110" s="199"/>
      <c r="AS110" s="199"/>
      <c r="BF110" s="199"/>
      <c r="BG110" s="199"/>
      <c r="BH110" s="199"/>
      <c r="BI110" s="199"/>
      <c r="BJ110" s="199"/>
      <c r="CK110" s="199"/>
      <c r="CL110" s="199"/>
      <c r="CM110" s="199"/>
      <c r="CN110" s="199"/>
      <c r="CO110" s="199"/>
      <c r="DP110" s="199"/>
      <c r="DQ110" s="199"/>
      <c r="DR110" s="199"/>
      <c r="DS110" s="199"/>
      <c r="DT110" s="199"/>
      <c r="EZ110" s="199"/>
      <c r="FA110" s="199"/>
      <c r="FB110" s="199"/>
      <c r="FC110" s="199"/>
      <c r="FD110" s="199"/>
      <c r="GE110" s="199"/>
      <c r="GF110" s="199"/>
      <c r="GG110" s="199"/>
      <c r="GH110" s="199"/>
      <c r="GI110" s="199"/>
      <c r="HJ110" s="199"/>
      <c r="HK110" s="199"/>
      <c r="HL110" s="199"/>
      <c r="HM110" s="199"/>
      <c r="HN110" s="199"/>
      <c r="IT110" s="199"/>
      <c r="IU110" s="199"/>
      <c r="IV110" s="199"/>
      <c r="IW110" s="199"/>
      <c r="IX110" s="199"/>
      <c r="JY110" s="199"/>
      <c r="JZ110" s="199"/>
      <c r="KA110" s="199"/>
      <c r="KB110" s="199"/>
      <c r="KC110" s="199"/>
      <c r="LD110" s="199"/>
      <c r="LE110" s="199"/>
      <c r="LF110" s="199"/>
      <c r="LG110" s="199"/>
      <c r="LH110" s="199"/>
      <c r="MN110" s="199"/>
      <c r="MO110" s="199"/>
      <c r="MP110" s="199"/>
      <c r="MQ110" s="199"/>
      <c r="MR110" s="199"/>
      <c r="NS110" s="199"/>
      <c r="NT110" s="199"/>
      <c r="NU110" s="199"/>
      <c r="NV110" s="199"/>
      <c r="NW110" s="199"/>
      <c r="OX110" s="199"/>
      <c r="OY110" s="199"/>
      <c r="OZ110" s="199"/>
      <c r="PA110" s="199"/>
      <c r="PB110" s="199"/>
    </row>
    <row r="111" spans="2:438" ht="11.85" customHeight="1">
      <c r="O111" s="291"/>
      <c r="P111" s="291"/>
      <c r="Q111" s="291"/>
      <c r="R111" s="291"/>
      <c r="S111" s="291"/>
      <c r="AB111" s="291"/>
      <c r="AC111" s="291"/>
      <c r="AD111" s="291"/>
      <c r="AE111" s="291"/>
      <c r="AF111" s="291"/>
      <c r="AO111" s="291"/>
      <c r="AP111" s="291"/>
      <c r="AQ111" s="291"/>
      <c r="AR111" s="291"/>
      <c r="AS111" s="291"/>
      <c r="BF111" s="291"/>
      <c r="BG111" s="291"/>
      <c r="BH111" s="291"/>
      <c r="BI111" s="291"/>
      <c r="BJ111" s="291"/>
      <c r="CK111" s="291"/>
      <c r="CL111" s="291"/>
      <c r="CM111" s="291"/>
      <c r="CN111" s="291"/>
      <c r="CO111" s="291"/>
      <c r="DP111" s="291"/>
      <c r="DQ111" s="291"/>
      <c r="DR111" s="291"/>
      <c r="DS111" s="291"/>
      <c r="DT111" s="291"/>
      <c r="EZ111" s="291"/>
      <c r="FA111" s="291"/>
      <c r="FB111" s="291"/>
      <c r="FC111" s="291"/>
      <c r="FD111" s="291"/>
      <c r="GE111" s="291"/>
      <c r="GF111" s="291"/>
      <c r="GG111" s="291"/>
      <c r="GH111" s="291"/>
      <c r="GI111" s="291"/>
      <c r="HJ111" s="291"/>
      <c r="HK111" s="291"/>
      <c r="HL111" s="291"/>
      <c r="HM111" s="291"/>
      <c r="HN111" s="291"/>
      <c r="IT111" s="291"/>
      <c r="IU111" s="291"/>
      <c r="IV111" s="291"/>
      <c r="IW111" s="291"/>
      <c r="IX111" s="291"/>
      <c r="JY111" s="291"/>
      <c r="JZ111" s="291"/>
      <c r="KA111" s="291"/>
      <c r="KB111" s="291"/>
      <c r="KC111" s="291"/>
      <c r="LD111" s="291"/>
      <c r="LE111" s="291"/>
      <c r="LF111" s="291"/>
      <c r="LG111" s="291"/>
      <c r="LH111" s="291"/>
      <c r="MN111" s="291"/>
      <c r="MO111" s="291"/>
      <c r="MP111" s="291"/>
      <c r="MQ111" s="291"/>
      <c r="MR111" s="291"/>
      <c r="NS111" s="291"/>
      <c r="NT111" s="291"/>
      <c r="NU111" s="291"/>
      <c r="NV111" s="291"/>
      <c r="NW111" s="291"/>
      <c r="OX111" s="291"/>
      <c r="OY111" s="291"/>
      <c r="OZ111" s="291"/>
      <c r="PA111" s="291"/>
      <c r="PB111" s="291"/>
    </row>
    <row r="112" spans="2:438" ht="11.85" customHeight="1">
      <c r="O112" s="291"/>
      <c r="P112" s="291"/>
      <c r="Q112" s="291"/>
      <c r="R112" s="291"/>
      <c r="S112" s="291"/>
      <c r="AB112" s="291"/>
      <c r="AC112" s="291"/>
      <c r="AD112" s="291"/>
      <c r="AE112" s="291"/>
      <c r="AF112" s="291"/>
      <c r="AO112" s="291"/>
      <c r="AP112" s="291"/>
      <c r="AQ112" s="291"/>
      <c r="AR112" s="291"/>
      <c r="AS112" s="291"/>
      <c r="BF112" s="291"/>
      <c r="BG112" s="291"/>
      <c r="BH112" s="291"/>
      <c r="BI112" s="291"/>
      <c r="BJ112" s="291"/>
      <c r="BX112" s="254"/>
      <c r="BY112" s="254"/>
      <c r="BZ112" s="254"/>
      <c r="CA112" s="254"/>
      <c r="CB112" s="254"/>
      <c r="CC112" s="254"/>
      <c r="CK112" s="291"/>
      <c r="CL112" s="291"/>
      <c r="CM112" s="291"/>
      <c r="CN112" s="291"/>
      <c r="CO112" s="291"/>
      <c r="DC112" s="254"/>
      <c r="DD112" s="254"/>
      <c r="DE112" s="254"/>
      <c r="DF112" s="254"/>
      <c r="DG112" s="254"/>
      <c r="DP112" s="291"/>
      <c r="DQ112" s="291"/>
      <c r="DR112" s="291"/>
      <c r="DS112" s="291"/>
      <c r="DT112" s="291"/>
      <c r="EH112" s="254"/>
      <c r="EI112" s="254"/>
      <c r="EJ112" s="254"/>
      <c r="EK112" s="254"/>
      <c r="EL112" s="254"/>
      <c r="EZ112" s="291"/>
      <c r="FA112" s="291"/>
      <c r="FB112" s="291"/>
      <c r="FC112" s="291"/>
      <c r="FD112" s="291"/>
      <c r="FR112" s="254"/>
      <c r="FS112" s="254"/>
      <c r="FT112" s="254"/>
      <c r="FU112" s="254"/>
      <c r="FV112" s="254"/>
      <c r="FW112" s="254"/>
      <c r="GE112" s="291"/>
      <c r="GF112" s="291"/>
      <c r="GG112" s="291"/>
      <c r="GH112" s="291"/>
      <c r="GI112" s="291"/>
      <c r="GW112" s="254"/>
      <c r="GX112" s="254"/>
      <c r="GY112" s="254"/>
      <c r="GZ112" s="254"/>
      <c r="HA112" s="254"/>
      <c r="HJ112" s="291"/>
      <c r="HK112" s="291"/>
      <c r="HL112" s="291"/>
      <c r="HM112" s="291"/>
      <c r="HN112" s="291"/>
      <c r="IB112" s="254"/>
      <c r="IC112" s="254"/>
      <c r="ID112" s="254"/>
      <c r="IE112" s="254"/>
      <c r="IF112" s="254"/>
      <c r="IT112" s="291"/>
      <c r="IU112" s="291"/>
      <c r="IV112" s="291"/>
      <c r="IW112" s="291"/>
      <c r="IX112" s="291"/>
      <c r="JL112" s="254"/>
      <c r="JM112" s="254"/>
      <c r="JN112" s="254"/>
      <c r="JO112" s="254"/>
      <c r="JP112" s="254"/>
      <c r="JQ112" s="254"/>
      <c r="JY112" s="291"/>
      <c r="JZ112" s="291"/>
      <c r="KA112" s="291"/>
      <c r="KB112" s="291"/>
      <c r="KC112" s="291"/>
      <c r="KQ112" s="254"/>
      <c r="KR112" s="254"/>
      <c r="KS112" s="254"/>
      <c r="KT112" s="254"/>
      <c r="KU112" s="254"/>
      <c r="LD112" s="291"/>
      <c r="LE112" s="291"/>
      <c r="LF112" s="291"/>
      <c r="LG112" s="291"/>
      <c r="LH112" s="291"/>
      <c r="LV112" s="254"/>
      <c r="LW112" s="254"/>
      <c r="LX112" s="254"/>
      <c r="LY112" s="254"/>
      <c r="LZ112" s="254"/>
      <c r="MN112" s="291"/>
      <c r="MO112" s="291"/>
      <c r="MP112" s="291"/>
      <c r="MQ112" s="291"/>
      <c r="MR112" s="291"/>
      <c r="NF112" s="254"/>
      <c r="NG112" s="254"/>
      <c r="NH112" s="254"/>
      <c r="NI112" s="254"/>
      <c r="NJ112" s="254"/>
      <c r="NK112" s="254"/>
      <c r="NS112" s="291"/>
      <c r="NT112" s="291"/>
      <c r="NU112" s="291"/>
      <c r="NV112" s="291"/>
      <c r="NW112" s="291"/>
      <c r="OK112" s="254"/>
      <c r="OL112" s="254"/>
      <c r="OM112" s="254"/>
      <c r="ON112" s="254"/>
      <c r="OO112" s="254"/>
      <c r="OX112" s="291"/>
      <c r="OY112" s="291"/>
      <c r="OZ112" s="291"/>
      <c r="PA112" s="291"/>
      <c r="PB112" s="291"/>
      <c r="PP112" s="254"/>
      <c r="PQ112" s="254"/>
      <c r="PR112" s="254"/>
      <c r="PS112" s="254"/>
      <c r="PT112" s="254"/>
    </row>
    <row r="113" spans="15:436" ht="11.85" customHeight="1">
      <c r="O113" s="291"/>
      <c r="P113" s="291"/>
      <c r="Q113" s="291"/>
      <c r="R113" s="291"/>
      <c r="S113" s="291"/>
      <c r="AB113" s="291"/>
      <c r="AC113" s="291"/>
      <c r="AD113" s="291"/>
      <c r="AE113" s="291"/>
      <c r="AF113" s="291"/>
      <c r="AO113" s="291"/>
      <c r="AP113" s="291"/>
      <c r="AQ113" s="291"/>
      <c r="AR113" s="291"/>
      <c r="AS113" s="291"/>
      <c r="BF113" s="291"/>
      <c r="BG113" s="291"/>
      <c r="BH113" s="291"/>
      <c r="BI113" s="291"/>
      <c r="BJ113" s="291"/>
      <c r="BX113" s="307"/>
      <c r="BY113" s="307"/>
      <c r="BZ113" s="307"/>
      <c r="CA113" s="307"/>
      <c r="CB113" s="307"/>
      <c r="CC113" s="307"/>
      <c r="CK113" s="291"/>
      <c r="CL113" s="291"/>
      <c r="CM113" s="291"/>
      <c r="CN113" s="291"/>
      <c r="CO113" s="291"/>
      <c r="DC113" s="307"/>
      <c r="DD113" s="307"/>
      <c r="DE113" s="307"/>
      <c r="DF113" s="307"/>
      <c r="DG113" s="307"/>
      <c r="DP113" s="291"/>
      <c r="DQ113" s="291"/>
      <c r="DR113" s="291"/>
      <c r="DS113" s="291"/>
      <c r="DT113" s="291"/>
      <c r="EH113" s="307"/>
      <c r="EI113" s="307"/>
      <c r="EJ113" s="307"/>
      <c r="EK113" s="307"/>
      <c r="EL113" s="307"/>
      <c r="EZ113" s="291"/>
      <c r="FA113" s="291"/>
      <c r="FB113" s="291"/>
      <c r="FC113" s="291"/>
      <c r="FD113" s="291"/>
      <c r="FR113" s="307"/>
      <c r="FS113" s="307"/>
      <c r="FT113" s="307"/>
      <c r="FU113" s="307"/>
      <c r="FV113" s="307"/>
      <c r="FW113" s="307"/>
      <c r="GE113" s="291"/>
      <c r="GF113" s="291"/>
      <c r="GG113" s="291"/>
      <c r="GH113" s="291"/>
      <c r="GI113" s="291"/>
      <c r="GW113" s="307"/>
      <c r="GX113" s="307"/>
      <c r="GY113" s="307"/>
      <c r="GZ113" s="307"/>
      <c r="HA113" s="307"/>
      <c r="HJ113" s="291"/>
      <c r="HK113" s="291"/>
      <c r="HL113" s="291"/>
      <c r="HM113" s="291"/>
      <c r="HN113" s="291"/>
      <c r="IB113" s="307"/>
      <c r="IC113" s="307"/>
      <c r="ID113" s="307"/>
      <c r="IE113" s="307"/>
      <c r="IF113" s="307"/>
      <c r="IT113" s="291"/>
      <c r="IU113" s="291"/>
      <c r="IV113" s="291"/>
      <c r="IW113" s="291"/>
      <c r="IX113" s="291"/>
      <c r="JL113" s="307"/>
      <c r="JM113" s="307"/>
      <c r="JN113" s="307"/>
      <c r="JO113" s="307"/>
      <c r="JP113" s="307"/>
      <c r="JQ113" s="307"/>
      <c r="JY113" s="291"/>
      <c r="JZ113" s="291"/>
      <c r="KA113" s="291"/>
      <c r="KB113" s="291"/>
      <c r="KC113" s="291"/>
      <c r="KQ113" s="307"/>
      <c r="KR113" s="307"/>
      <c r="KS113" s="307"/>
      <c r="KT113" s="307"/>
      <c r="KU113" s="307"/>
      <c r="LD113" s="291"/>
      <c r="LE113" s="291"/>
      <c r="LF113" s="291"/>
      <c r="LG113" s="291"/>
      <c r="LH113" s="291"/>
      <c r="LV113" s="307"/>
      <c r="LW113" s="307"/>
      <c r="LX113" s="307"/>
      <c r="LY113" s="307"/>
      <c r="LZ113" s="307"/>
      <c r="MN113" s="291"/>
      <c r="MO113" s="291"/>
      <c r="MP113" s="291"/>
      <c r="MQ113" s="291"/>
      <c r="MR113" s="291"/>
      <c r="NF113" s="307"/>
      <c r="NG113" s="307"/>
      <c r="NH113" s="307"/>
      <c r="NI113" s="307"/>
      <c r="NJ113" s="307"/>
      <c r="NK113" s="307"/>
      <c r="NS113" s="291"/>
      <c r="NT113" s="291"/>
      <c r="NU113" s="291"/>
      <c r="NV113" s="291"/>
      <c r="NW113" s="291"/>
      <c r="OK113" s="307"/>
      <c r="OL113" s="307"/>
      <c r="OM113" s="307"/>
      <c r="ON113" s="307"/>
      <c r="OO113" s="307"/>
      <c r="OX113" s="291"/>
      <c r="OY113" s="291"/>
      <c r="OZ113" s="291"/>
      <c r="PA113" s="291"/>
      <c r="PB113" s="291"/>
      <c r="PP113" s="307"/>
      <c r="PQ113" s="307"/>
      <c r="PR113" s="307"/>
      <c r="PS113" s="307"/>
      <c r="PT113" s="307"/>
    </row>
    <row r="114" spans="15:436" ht="11.85" customHeight="1">
      <c r="O114" s="291"/>
      <c r="P114" s="291"/>
      <c r="Q114" s="291"/>
      <c r="R114" s="291"/>
      <c r="S114" s="291"/>
      <c r="AB114" s="291"/>
      <c r="AC114" s="291"/>
      <c r="AD114" s="291"/>
      <c r="AE114" s="291"/>
      <c r="AF114" s="291"/>
      <c r="AO114" s="291"/>
      <c r="AP114" s="291"/>
      <c r="AQ114" s="291"/>
      <c r="AR114" s="291"/>
      <c r="AS114" s="291"/>
      <c r="BF114" s="291"/>
      <c r="BG114" s="291"/>
      <c r="BH114" s="291"/>
      <c r="BI114" s="291"/>
      <c r="BJ114" s="291"/>
      <c r="BX114" s="254"/>
      <c r="BY114" s="254"/>
      <c r="BZ114" s="254"/>
      <c r="CA114" s="254"/>
      <c r="CB114" s="254"/>
      <c r="CC114" s="254"/>
      <c r="CK114" s="291"/>
      <c r="CL114" s="291"/>
      <c r="CM114" s="291"/>
      <c r="CN114" s="291"/>
      <c r="CO114" s="291"/>
      <c r="DC114" s="254"/>
      <c r="DD114" s="254"/>
      <c r="DE114" s="254"/>
      <c r="DF114" s="254"/>
      <c r="DG114" s="254"/>
      <c r="DP114" s="291"/>
      <c r="DQ114" s="291"/>
      <c r="DR114" s="291"/>
      <c r="DS114" s="291"/>
      <c r="DT114" s="291"/>
      <c r="EH114" s="254"/>
      <c r="EI114" s="254"/>
      <c r="EJ114" s="254"/>
      <c r="EK114" s="254"/>
      <c r="EL114" s="254"/>
      <c r="EZ114" s="291"/>
      <c r="FA114" s="291"/>
      <c r="FB114" s="291"/>
      <c r="FC114" s="291"/>
      <c r="FD114" s="291"/>
      <c r="FR114" s="254"/>
      <c r="FS114" s="254"/>
      <c r="FT114" s="254"/>
      <c r="FU114" s="254"/>
      <c r="FV114" s="254"/>
      <c r="FW114" s="254"/>
      <c r="GE114" s="291"/>
      <c r="GF114" s="291"/>
      <c r="GG114" s="291"/>
      <c r="GH114" s="291"/>
      <c r="GI114" s="291"/>
      <c r="GW114" s="254"/>
      <c r="GX114" s="254"/>
      <c r="GY114" s="254"/>
      <c r="GZ114" s="254"/>
      <c r="HA114" s="254"/>
      <c r="HJ114" s="291"/>
      <c r="HK114" s="291"/>
      <c r="HL114" s="291"/>
      <c r="HM114" s="291"/>
      <c r="HN114" s="291"/>
      <c r="IB114" s="254"/>
      <c r="IC114" s="254"/>
      <c r="ID114" s="254"/>
      <c r="IE114" s="254"/>
      <c r="IF114" s="254"/>
      <c r="IT114" s="291"/>
      <c r="IU114" s="291"/>
      <c r="IV114" s="291"/>
      <c r="IW114" s="291"/>
      <c r="IX114" s="291"/>
      <c r="JL114" s="254"/>
      <c r="JM114" s="254"/>
      <c r="JN114" s="254"/>
      <c r="JO114" s="254"/>
      <c r="JP114" s="254"/>
      <c r="JQ114" s="254"/>
      <c r="JY114" s="291"/>
      <c r="JZ114" s="291"/>
      <c r="KA114" s="291"/>
      <c r="KB114" s="291"/>
      <c r="KC114" s="291"/>
      <c r="KQ114" s="254"/>
      <c r="KR114" s="254"/>
      <c r="KS114" s="254"/>
      <c r="KT114" s="254"/>
      <c r="KU114" s="254"/>
      <c r="LD114" s="291"/>
      <c r="LE114" s="291"/>
      <c r="LF114" s="291"/>
      <c r="LG114" s="291"/>
      <c r="LH114" s="291"/>
      <c r="LV114" s="254"/>
      <c r="LW114" s="254"/>
      <c r="LX114" s="254"/>
      <c r="LY114" s="254"/>
      <c r="LZ114" s="254"/>
      <c r="MN114" s="291"/>
      <c r="MO114" s="291"/>
      <c r="MP114" s="291"/>
      <c r="MQ114" s="291"/>
      <c r="MR114" s="291"/>
      <c r="NF114" s="254"/>
      <c r="NG114" s="254"/>
      <c r="NH114" s="254"/>
      <c r="NI114" s="254"/>
      <c r="NJ114" s="254"/>
      <c r="NK114" s="254"/>
      <c r="NS114" s="291"/>
      <c r="NT114" s="291"/>
      <c r="NU114" s="291"/>
      <c r="NV114" s="291"/>
      <c r="NW114" s="291"/>
      <c r="OK114" s="254"/>
      <c r="OL114" s="254"/>
      <c r="OM114" s="254"/>
      <c r="ON114" s="254"/>
      <c r="OO114" s="254"/>
      <c r="OX114" s="291"/>
      <c r="OY114" s="291"/>
      <c r="OZ114" s="291"/>
      <c r="PA114" s="291"/>
      <c r="PB114" s="291"/>
      <c r="PP114" s="254"/>
      <c r="PQ114" s="254"/>
      <c r="PR114" s="254"/>
      <c r="PS114" s="254"/>
      <c r="PT114" s="254"/>
    </row>
    <row r="115" spans="15:436" ht="11.85" customHeight="1">
      <c r="O115" s="291"/>
      <c r="P115" s="291"/>
      <c r="Q115" s="291"/>
      <c r="R115" s="291"/>
      <c r="S115" s="291"/>
      <c r="AB115" s="291"/>
      <c r="AC115" s="291"/>
      <c r="AD115" s="291"/>
      <c r="AE115" s="291"/>
      <c r="AF115" s="291"/>
      <c r="AO115" s="291"/>
      <c r="AP115" s="291"/>
      <c r="AQ115" s="291"/>
      <c r="AR115" s="291"/>
      <c r="AS115" s="291"/>
      <c r="BF115" s="291"/>
      <c r="BG115" s="291"/>
      <c r="BH115" s="291"/>
      <c r="BI115" s="291"/>
      <c r="BJ115" s="291"/>
      <c r="BX115" s="254"/>
      <c r="BY115" s="254"/>
      <c r="BZ115" s="254"/>
      <c r="CA115" s="254"/>
      <c r="CB115" s="254"/>
      <c r="CC115" s="254"/>
      <c r="CK115" s="291"/>
      <c r="CL115" s="291"/>
      <c r="CM115" s="291"/>
      <c r="CN115" s="291"/>
      <c r="CO115" s="291"/>
      <c r="DC115" s="254"/>
      <c r="DD115" s="254"/>
      <c r="DE115" s="254"/>
      <c r="DF115" s="254"/>
      <c r="DG115" s="254"/>
      <c r="DP115" s="291"/>
      <c r="DQ115" s="291"/>
      <c r="DR115" s="291"/>
      <c r="DS115" s="291"/>
      <c r="DT115" s="291"/>
      <c r="EH115" s="254"/>
      <c r="EI115" s="254"/>
      <c r="EJ115" s="254"/>
      <c r="EK115" s="254"/>
      <c r="EL115" s="254"/>
      <c r="EZ115" s="291"/>
      <c r="FA115" s="291"/>
      <c r="FB115" s="291"/>
      <c r="FC115" s="291"/>
      <c r="FD115" s="291"/>
      <c r="FR115" s="254"/>
      <c r="FS115" s="254"/>
      <c r="FT115" s="254"/>
      <c r="FU115" s="254"/>
      <c r="FV115" s="254"/>
      <c r="FW115" s="254"/>
      <c r="GE115" s="291"/>
      <c r="GF115" s="291"/>
      <c r="GG115" s="291"/>
      <c r="GH115" s="291"/>
      <c r="GI115" s="291"/>
      <c r="GW115" s="254"/>
      <c r="GX115" s="254"/>
      <c r="GY115" s="254"/>
      <c r="GZ115" s="254"/>
      <c r="HA115" s="254"/>
      <c r="HJ115" s="291"/>
      <c r="HK115" s="291"/>
      <c r="HL115" s="291"/>
      <c r="HM115" s="291"/>
      <c r="HN115" s="291"/>
      <c r="IB115" s="254"/>
      <c r="IC115" s="254"/>
      <c r="ID115" s="254"/>
      <c r="IE115" s="254"/>
      <c r="IF115" s="254"/>
      <c r="IT115" s="291"/>
      <c r="IU115" s="291"/>
      <c r="IV115" s="291"/>
      <c r="IW115" s="291"/>
      <c r="IX115" s="291"/>
      <c r="JL115" s="254"/>
      <c r="JM115" s="254"/>
      <c r="JN115" s="254"/>
      <c r="JO115" s="254"/>
      <c r="JP115" s="254"/>
      <c r="JQ115" s="254"/>
      <c r="JY115" s="291"/>
      <c r="JZ115" s="291"/>
      <c r="KA115" s="291"/>
      <c r="KB115" s="291"/>
      <c r="KC115" s="291"/>
      <c r="KQ115" s="254"/>
      <c r="KR115" s="254"/>
      <c r="KS115" s="254"/>
      <c r="KT115" s="254"/>
      <c r="KU115" s="254"/>
      <c r="LD115" s="291"/>
      <c r="LE115" s="291"/>
      <c r="LF115" s="291"/>
      <c r="LG115" s="291"/>
      <c r="LH115" s="291"/>
      <c r="LV115" s="254"/>
      <c r="LW115" s="254"/>
      <c r="LX115" s="254"/>
      <c r="LY115" s="254"/>
      <c r="LZ115" s="254"/>
      <c r="MN115" s="291"/>
      <c r="MO115" s="291"/>
      <c r="MP115" s="291"/>
      <c r="MQ115" s="291"/>
      <c r="MR115" s="291"/>
      <c r="NF115" s="254"/>
      <c r="NG115" s="254"/>
      <c r="NH115" s="254"/>
      <c r="NI115" s="254"/>
      <c r="NJ115" s="254"/>
      <c r="NK115" s="254"/>
      <c r="NS115" s="291"/>
      <c r="NT115" s="291"/>
      <c r="NU115" s="291"/>
      <c r="NV115" s="291"/>
      <c r="NW115" s="291"/>
      <c r="OK115" s="254"/>
      <c r="OL115" s="254"/>
      <c r="OM115" s="254"/>
      <c r="ON115" s="254"/>
      <c r="OO115" s="254"/>
      <c r="OX115" s="291"/>
      <c r="OY115" s="291"/>
      <c r="OZ115" s="291"/>
      <c r="PA115" s="291"/>
      <c r="PB115" s="291"/>
      <c r="PP115" s="254"/>
      <c r="PQ115" s="254"/>
      <c r="PR115" s="254"/>
      <c r="PS115" s="254"/>
      <c r="PT115" s="254"/>
    </row>
    <row r="116" spans="15:436" ht="11.85" customHeight="1">
      <c r="O116" s="291"/>
      <c r="P116" s="291"/>
      <c r="Q116" s="291"/>
      <c r="R116" s="291"/>
      <c r="S116" s="291"/>
      <c r="AB116" s="291"/>
      <c r="AC116" s="291"/>
      <c r="AD116" s="291"/>
      <c r="AE116" s="291"/>
      <c r="AF116" s="291"/>
      <c r="AO116" s="291"/>
      <c r="AP116" s="291"/>
      <c r="AQ116" s="291"/>
      <c r="AR116" s="291"/>
      <c r="AS116" s="291"/>
      <c r="BF116" s="291"/>
      <c r="BG116" s="291"/>
      <c r="BH116" s="291"/>
      <c r="BI116" s="291"/>
      <c r="BJ116" s="291"/>
      <c r="BX116" s="307"/>
      <c r="BY116" s="307"/>
      <c r="BZ116" s="307"/>
      <c r="CA116" s="307"/>
      <c r="CB116" s="307"/>
      <c r="CC116" s="307"/>
      <c r="CK116" s="291"/>
      <c r="CL116" s="291"/>
      <c r="CM116" s="291"/>
      <c r="CN116" s="291"/>
      <c r="CO116" s="291"/>
      <c r="DC116" s="307"/>
      <c r="DD116" s="307"/>
      <c r="DE116" s="307"/>
      <c r="DF116" s="307"/>
      <c r="DG116" s="307"/>
      <c r="DP116" s="291"/>
      <c r="DQ116" s="291"/>
      <c r="DR116" s="291"/>
      <c r="DS116" s="291"/>
      <c r="DT116" s="291"/>
      <c r="EH116" s="307"/>
      <c r="EI116" s="307"/>
      <c r="EJ116" s="307"/>
      <c r="EK116" s="307"/>
      <c r="EL116" s="307"/>
      <c r="EZ116" s="291"/>
      <c r="FA116" s="291"/>
      <c r="FB116" s="291"/>
      <c r="FC116" s="291"/>
      <c r="FD116" s="291"/>
      <c r="FR116" s="307"/>
      <c r="FS116" s="307"/>
      <c r="FT116" s="307"/>
      <c r="FU116" s="307"/>
      <c r="FV116" s="307"/>
      <c r="FW116" s="307"/>
      <c r="GE116" s="291"/>
      <c r="GF116" s="291"/>
      <c r="GG116" s="291"/>
      <c r="GH116" s="291"/>
      <c r="GI116" s="291"/>
      <c r="GW116" s="307"/>
      <c r="GX116" s="307"/>
      <c r="GY116" s="307"/>
      <c r="GZ116" s="307"/>
      <c r="HA116" s="307"/>
      <c r="HJ116" s="291"/>
      <c r="HK116" s="291"/>
      <c r="HL116" s="291"/>
      <c r="HM116" s="291"/>
      <c r="HN116" s="291"/>
      <c r="IB116" s="307"/>
      <c r="IC116" s="307"/>
      <c r="ID116" s="307"/>
      <c r="IE116" s="307"/>
      <c r="IF116" s="307"/>
      <c r="IT116" s="291"/>
      <c r="IU116" s="291"/>
      <c r="IV116" s="291"/>
      <c r="IW116" s="291"/>
      <c r="IX116" s="291"/>
      <c r="JL116" s="307"/>
      <c r="JM116" s="307"/>
      <c r="JN116" s="307"/>
      <c r="JO116" s="307"/>
      <c r="JP116" s="307"/>
      <c r="JQ116" s="307"/>
      <c r="JY116" s="291"/>
      <c r="JZ116" s="291"/>
      <c r="KA116" s="291"/>
      <c r="KB116" s="291"/>
      <c r="KC116" s="291"/>
      <c r="KQ116" s="307"/>
      <c r="KR116" s="307"/>
      <c r="KS116" s="307"/>
      <c r="KT116" s="307"/>
      <c r="KU116" s="307"/>
      <c r="LD116" s="291"/>
      <c r="LE116" s="291"/>
      <c r="LF116" s="291"/>
      <c r="LG116" s="291"/>
      <c r="LH116" s="291"/>
      <c r="LV116" s="307"/>
      <c r="LW116" s="307"/>
      <c r="LX116" s="307"/>
      <c r="LY116" s="307"/>
      <c r="LZ116" s="307"/>
      <c r="MN116" s="291"/>
      <c r="MO116" s="291"/>
      <c r="MP116" s="291"/>
      <c r="MQ116" s="291"/>
      <c r="MR116" s="291"/>
      <c r="NF116" s="307"/>
      <c r="NG116" s="307"/>
      <c r="NH116" s="307"/>
      <c r="NI116" s="307"/>
      <c r="NJ116" s="307"/>
      <c r="NK116" s="307"/>
      <c r="NS116" s="291"/>
      <c r="NT116" s="291"/>
      <c r="NU116" s="291"/>
      <c r="NV116" s="291"/>
      <c r="NW116" s="291"/>
      <c r="OK116" s="307"/>
      <c r="OL116" s="307"/>
      <c r="OM116" s="307"/>
      <c r="ON116" s="307"/>
      <c r="OO116" s="307"/>
      <c r="OX116" s="291"/>
      <c r="OY116" s="291"/>
      <c r="OZ116" s="291"/>
      <c r="PA116" s="291"/>
      <c r="PB116" s="291"/>
      <c r="PP116" s="307"/>
      <c r="PQ116" s="307"/>
      <c r="PR116" s="307"/>
      <c r="PS116" s="307"/>
      <c r="PT116" s="307"/>
    </row>
    <row r="117" spans="15:436" ht="11.85" customHeight="1">
      <c r="O117" s="291"/>
      <c r="P117" s="291"/>
      <c r="Q117" s="291"/>
      <c r="R117" s="291"/>
      <c r="S117" s="291"/>
      <c r="AB117" s="291"/>
      <c r="AC117" s="291"/>
      <c r="AD117" s="291"/>
      <c r="AE117" s="291"/>
      <c r="AF117" s="291"/>
      <c r="AO117" s="291"/>
      <c r="AP117" s="291"/>
      <c r="AQ117" s="291"/>
      <c r="AR117" s="291"/>
      <c r="AS117" s="291"/>
      <c r="BF117" s="291"/>
      <c r="BG117" s="291"/>
      <c r="BH117" s="291"/>
      <c r="BI117" s="291"/>
      <c r="BJ117" s="291"/>
      <c r="BX117" s="307"/>
      <c r="BY117" s="307"/>
      <c r="BZ117" s="307"/>
      <c r="CA117" s="307"/>
      <c r="CB117" s="307"/>
      <c r="CC117" s="307"/>
      <c r="CK117" s="291"/>
      <c r="CL117" s="291"/>
      <c r="CM117" s="291"/>
      <c r="CN117" s="291"/>
      <c r="CO117" s="291"/>
      <c r="DC117" s="307"/>
      <c r="DD117" s="307"/>
      <c r="DE117" s="307"/>
      <c r="DF117" s="307"/>
      <c r="DG117" s="307"/>
      <c r="DP117" s="291"/>
      <c r="DQ117" s="291"/>
      <c r="DR117" s="291"/>
      <c r="DS117" s="291"/>
      <c r="DT117" s="291"/>
      <c r="EH117" s="307"/>
      <c r="EI117" s="307"/>
      <c r="EJ117" s="307"/>
      <c r="EK117" s="307"/>
      <c r="EL117" s="307"/>
      <c r="EZ117" s="291"/>
      <c r="FA117" s="291"/>
      <c r="FB117" s="291"/>
      <c r="FC117" s="291"/>
      <c r="FD117" s="291"/>
      <c r="FR117" s="307"/>
      <c r="FS117" s="307"/>
      <c r="FT117" s="307"/>
      <c r="FU117" s="307"/>
      <c r="FV117" s="307"/>
      <c r="FW117" s="307"/>
      <c r="GE117" s="291"/>
      <c r="GF117" s="291"/>
      <c r="GG117" s="291"/>
      <c r="GH117" s="291"/>
      <c r="GI117" s="291"/>
      <c r="GW117" s="307"/>
      <c r="GX117" s="307"/>
      <c r="GY117" s="307"/>
      <c r="GZ117" s="307"/>
      <c r="HA117" s="307"/>
      <c r="HJ117" s="291"/>
      <c r="HK117" s="291"/>
      <c r="HL117" s="291"/>
      <c r="HM117" s="291"/>
      <c r="HN117" s="291"/>
      <c r="IB117" s="307"/>
      <c r="IC117" s="307"/>
      <c r="ID117" s="307"/>
      <c r="IE117" s="307"/>
      <c r="IF117" s="307"/>
      <c r="IT117" s="291"/>
      <c r="IU117" s="291"/>
      <c r="IV117" s="291"/>
      <c r="IW117" s="291"/>
      <c r="IX117" s="291"/>
      <c r="JL117" s="307"/>
      <c r="JM117" s="307"/>
      <c r="JN117" s="307"/>
      <c r="JO117" s="307"/>
      <c r="JP117" s="307"/>
      <c r="JQ117" s="307"/>
      <c r="JY117" s="291"/>
      <c r="JZ117" s="291"/>
      <c r="KA117" s="291"/>
      <c r="KB117" s="291"/>
      <c r="KC117" s="291"/>
      <c r="KQ117" s="307"/>
      <c r="KR117" s="307"/>
      <c r="KS117" s="307"/>
      <c r="KT117" s="307"/>
      <c r="KU117" s="307"/>
      <c r="LD117" s="291"/>
      <c r="LE117" s="291"/>
      <c r="LF117" s="291"/>
      <c r="LG117" s="291"/>
      <c r="LH117" s="291"/>
      <c r="LV117" s="307"/>
      <c r="LW117" s="307"/>
      <c r="LX117" s="307"/>
      <c r="LY117" s="307"/>
      <c r="LZ117" s="307"/>
      <c r="MN117" s="291"/>
      <c r="MO117" s="291"/>
      <c r="MP117" s="291"/>
      <c r="MQ117" s="291"/>
      <c r="MR117" s="291"/>
      <c r="NF117" s="307"/>
      <c r="NG117" s="307"/>
      <c r="NH117" s="307"/>
      <c r="NI117" s="307"/>
      <c r="NJ117" s="307"/>
      <c r="NK117" s="307"/>
      <c r="NS117" s="291"/>
      <c r="NT117" s="291"/>
      <c r="NU117" s="291"/>
      <c r="NV117" s="291"/>
      <c r="NW117" s="291"/>
      <c r="OK117" s="307"/>
      <c r="OL117" s="307"/>
      <c r="OM117" s="307"/>
      <c r="ON117" s="307"/>
      <c r="OO117" s="307"/>
      <c r="OX117" s="291"/>
      <c r="OY117" s="291"/>
      <c r="OZ117" s="291"/>
      <c r="PA117" s="291"/>
      <c r="PB117" s="291"/>
      <c r="PP117" s="307"/>
      <c r="PQ117" s="307"/>
      <c r="PR117" s="307"/>
      <c r="PS117" s="307"/>
      <c r="PT117" s="307"/>
    </row>
    <row r="118" spans="15:436" ht="11.85" customHeight="1">
      <c r="O118" s="335"/>
      <c r="P118" s="335"/>
      <c r="Q118" s="335"/>
      <c r="R118" s="335"/>
      <c r="S118" s="335"/>
      <c r="AB118" s="335"/>
      <c r="AC118" s="335"/>
      <c r="AD118" s="335"/>
      <c r="AE118" s="335"/>
      <c r="AF118" s="335"/>
      <c r="AO118" s="335"/>
      <c r="AP118" s="335"/>
      <c r="AQ118" s="335"/>
      <c r="AR118" s="335"/>
      <c r="AS118" s="335"/>
      <c r="BF118" s="335"/>
      <c r="BG118" s="335"/>
      <c r="BH118" s="335"/>
      <c r="BI118" s="335"/>
      <c r="BJ118" s="335"/>
      <c r="BX118" s="254"/>
      <c r="BY118" s="254"/>
      <c r="BZ118" s="254"/>
      <c r="CA118" s="254"/>
      <c r="CB118" s="254"/>
      <c r="CC118" s="254"/>
      <c r="CK118" s="335"/>
      <c r="CL118" s="335"/>
      <c r="CM118" s="335"/>
      <c r="CN118" s="335"/>
      <c r="CO118" s="335"/>
      <c r="DC118" s="254"/>
      <c r="DD118" s="254"/>
      <c r="DE118" s="254"/>
      <c r="DF118" s="254"/>
      <c r="DG118" s="254"/>
      <c r="DP118" s="335"/>
      <c r="DQ118" s="335"/>
      <c r="DR118" s="335"/>
      <c r="DS118" s="335"/>
      <c r="DT118" s="335"/>
      <c r="EH118" s="254"/>
      <c r="EI118" s="254"/>
      <c r="EJ118" s="254"/>
      <c r="EK118" s="254"/>
      <c r="EL118" s="254"/>
      <c r="EZ118" s="335"/>
      <c r="FA118" s="335"/>
      <c r="FB118" s="335"/>
      <c r="FC118" s="335"/>
      <c r="FD118" s="335"/>
      <c r="FR118" s="254"/>
      <c r="FS118" s="254"/>
      <c r="FT118" s="254"/>
      <c r="FU118" s="254"/>
      <c r="FV118" s="254"/>
      <c r="FW118" s="254"/>
      <c r="GE118" s="335"/>
      <c r="GF118" s="335"/>
      <c r="GG118" s="335"/>
      <c r="GH118" s="335"/>
      <c r="GI118" s="335"/>
      <c r="GW118" s="254"/>
      <c r="GX118" s="254"/>
      <c r="GY118" s="254"/>
      <c r="GZ118" s="254"/>
      <c r="HA118" s="254"/>
      <c r="HJ118" s="335"/>
      <c r="HK118" s="335"/>
      <c r="HL118" s="335"/>
      <c r="HM118" s="335"/>
      <c r="HN118" s="335"/>
      <c r="IB118" s="254"/>
      <c r="IC118" s="254"/>
      <c r="ID118" s="254"/>
      <c r="IE118" s="254"/>
      <c r="IF118" s="254"/>
      <c r="IT118" s="335"/>
      <c r="IU118" s="335"/>
      <c r="IV118" s="335"/>
      <c r="IW118" s="335"/>
      <c r="IX118" s="335"/>
      <c r="JL118" s="254"/>
      <c r="JM118" s="254"/>
      <c r="JN118" s="254"/>
      <c r="JO118" s="254"/>
      <c r="JP118" s="254"/>
      <c r="JQ118" s="254"/>
      <c r="JY118" s="335"/>
      <c r="JZ118" s="335"/>
      <c r="KA118" s="335"/>
      <c r="KB118" s="335"/>
      <c r="KC118" s="335"/>
      <c r="KQ118" s="254"/>
      <c r="KR118" s="254"/>
      <c r="KS118" s="254"/>
      <c r="KT118" s="254"/>
      <c r="KU118" s="254"/>
      <c r="LD118" s="335"/>
      <c r="LE118" s="335"/>
      <c r="LF118" s="335"/>
      <c r="LG118" s="335"/>
      <c r="LH118" s="335"/>
      <c r="LV118" s="254"/>
      <c r="LW118" s="254"/>
      <c r="LX118" s="254"/>
      <c r="LY118" s="254"/>
      <c r="LZ118" s="254"/>
      <c r="MN118" s="335"/>
      <c r="MO118" s="335"/>
      <c r="MP118" s="335"/>
      <c r="MQ118" s="335"/>
      <c r="MR118" s="335"/>
      <c r="NF118" s="254"/>
      <c r="NG118" s="254"/>
      <c r="NH118" s="254"/>
      <c r="NI118" s="254"/>
      <c r="NJ118" s="254"/>
      <c r="NK118" s="254"/>
      <c r="NS118" s="335"/>
      <c r="NT118" s="335"/>
      <c r="NU118" s="335"/>
      <c r="NV118" s="335"/>
      <c r="NW118" s="335"/>
      <c r="OK118" s="254"/>
      <c r="OL118" s="254"/>
      <c r="OM118" s="254"/>
      <c r="ON118" s="254"/>
      <c r="OO118" s="254"/>
      <c r="OX118" s="335"/>
      <c r="OY118" s="335"/>
      <c r="OZ118" s="335"/>
      <c r="PA118" s="335"/>
      <c r="PB118" s="335"/>
      <c r="PP118" s="254"/>
      <c r="PQ118" s="254"/>
      <c r="PR118" s="254"/>
      <c r="PS118" s="254"/>
      <c r="PT118" s="254"/>
    </row>
    <row r="119" spans="15:436" ht="11.85" customHeight="1">
      <c r="O119" s="244"/>
      <c r="P119" s="244"/>
      <c r="Q119" s="244"/>
      <c r="R119" s="244"/>
      <c r="S119" s="244"/>
      <c r="AB119" s="244"/>
      <c r="AC119" s="244"/>
      <c r="AD119" s="244"/>
      <c r="AE119" s="244"/>
      <c r="AF119" s="244"/>
      <c r="AO119" s="244"/>
      <c r="AP119" s="244"/>
      <c r="AQ119" s="244"/>
      <c r="AR119" s="244"/>
      <c r="AS119" s="244"/>
      <c r="BF119" s="244"/>
      <c r="BG119" s="244"/>
      <c r="BH119" s="244"/>
      <c r="BI119" s="244"/>
      <c r="BJ119" s="244"/>
      <c r="BX119" s="327"/>
      <c r="BY119" s="327"/>
      <c r="BZ119" s="327"/>
      <c r="CA119" s="327"/>
      <c r="CB119" s="327"/>
      <c r="CC119" s="327"/>
      <c r="CK119" s="244"/>
      <c r="CL119" s="244"/>
      <c r="CM119" s="244"/>
      <c r="CN119" s="244"/>
      <c r="CO119" s="244"/>
      <c r="DC119" s="327"/>
      <c r="DD119" s="327"/>
      <c r="DE119" s="327"/>
      <c r="DF119" s="327"/>
      <c r="DG119" s="327"/>
      <c r="DP119" s="244"/>
      <c r="DQ119" s="244"/>
      <c r="DR119" s="244"/>
      <c r="DS119" s="244"/>
      <c r="DT119" s="244"/>
      <c r="EH119" s="327"/>
      <c r="EI119" s="327"/>
      <c r="EJ119" s="327"/>
      <c r="EK119" s="327"/>
      <c r="EL119" s="327"/>
      <c r="EZ119" s="244"/>
      <c r="FA119" s="244"/>
      <c r="FB119" s="244"/>
      <c r="FC119" s="244"/>
      <c r="FD119" s="244"/>
      <c r="FR119" s="327"/>
      <c r="FS119" s="327"/>
      <c r="FT119" s="327"/>
      <c r="FU119" s="327"/>
      <c r="FV119" s="327"/>
      <c r="FW119" s="327"/>
      <c r="GE119" s="244"/>
      <c r="GF119" s="244"/>
      <c r="GG119" s="244"/>
      <c r="GH119" s="244"/>
      <c r="GI119" s="244"/>
      <c r="GW119" s="327"/>
      <c r="GX119" s="327"/>
      <c r="GY119" s="327"/>
      <c r="GZ119" s="327"/>
      <c r="HA119" s="327"/>
      <c r="HJ119" s="244"/>
      <c r="HK119" s="244"/>
      <c r="HL119" s="244"/>
      <c r="HM119" s="244"/>
      <c r="HN119" s="244"/>
      <c r="IB119" s="327"/>
      <c r="IC119" s="327"/>
      <c r="ID119" s="327"/>
      <c r="IE119" s="327"/>
      <c r="IF119" s="327"/>
      <c r="IT119" s="244"/>
      <c r="IU119" s="244"/>
      <c r="IV119" s="244"/>
      <c r="IW119" s="244"/>
      <c r="IX119" s="244"/>
      <c r="JL119" s="327"/>
      <c r="JM119" s="327"/>
      <c r="JN119" s="327"/>
      <c r="JO119" s="327"/>
      <c r="JP119" s="327"/>
      <c r="JQ119" s="327"/>
      <c r="JY119" s="244"/>
      <c r="JZ119" s="244"/>
      <c r="KA119" s="244"/>
      <c r="KB119" s="244"/>
      <c r="KC119" s="244"/>
      <c r="KQ119" s="327"/>
      <c r="KR119" s="327"/>
      <c r="KS119" s="327"/>
      <c r="KT119" s="327"/>
      <c r="KU119" s="327"/>
      <c r="LD119" s="244"/>
      <c r="LE119" s="244"/>
      <c r="LF119" s="244"/>
      <c r="LG119" s="244"/>
      <c r="LH119" s="244"/>
      <c r="LV119" s="327"/>
      <c r="LW119" s="327"/>
      <c r="LX119" s="327"/>
      <c r="LY119" s="327"/>
      <c r="LZ119" s="327"/>
      <c r="MN119" s="244"/>
      <c r="MO119" s="244"/>
      <c r="MP119" s="244"/>
      <c r="MQ119" s="244"/>
      <c r="MR119" s="244"/>
      <c r="NF119" s="327"/>
      <c r="NG119" s="327"/>
      <c r="NH119" s="327"/>
      <c r="NI119" s="327"/>
      <c r="NJ119" s="327"/>
      <c r="NK119" s="327"/>
      <c r="NS119" s="244"/>
      <c r="NT119" s="244"/>
      <c r="NU119" s="244"/>
      <c r="NV119" s="244"/>
      <c r="NW119" s="244"/>
      <c r="OK119" s="327"/>
      <c r="OL119" s="327"/>
      <c r="OM119" s="327"/>
      <c r="ON119" s="327"/>
      <c r="OO119" s="327"/>
      <c r="OX119" s="244"/>
      <c r="OY119" s="244"/>
      <c r="OZ119" s="244"/>
      <c r="PA119" s="244"/>
      <c r="PB119" s="244"/>
      <c r="PP119" s="327"/>
      <c r="PQ119" s="327"/>
      <c r="PR119" s="327"/>
      <c r="PS119" s="327"/>
      <c r="PT119" s="327"/>
    </row>
    <row r="120" spans="15:436" ht="11.85" customHeight="1">
      <c r="O120" s="291"/>
      <c r="P120" s="291"/>
      <c r="Q120" s="291"/>
      <c r="R120" s="291"/>
      <c r="S120" s="291"/>
      <c r="AB120" s="291"/>
      <c r="AC120" s="291"/>
      <c r="AD120" s="291"/>
      <c r="AE120" s="291"/>
      <c r="AF120" s="291"/>
      <c r="AO120" s="291"/>
      <c r="AP120" s="291"/>
      <c r="AQ120" s="291"/>
      <c r="AR120" s="291"/>
      <c r="AS120" s="291"/>
      <c r="BF120" s="291"/>
      <c r="BG120" s="291"/>
      <c r="BH120" s="291"/>
      <c r="BI120" s="291"/>
      <c r="BJ120" s="291"/>
      <c r="BX120" s="244"/>
      <c r="BY120" s="244"/>
      <c r="BZ120" s="244"/>
      <c r="CA120" s="244"/>
      <c r="CB120" s="244"/>
      <c r="CC120" s="244"/>
      <c r="CK120" s="291"/>
      <c r="CL120" s="291"/>
      <c r="CM120" s="291"/>
      <c r="CN120" s="291"/>
      <c r="CO120" s="291"/>
      <c r="DC120" s="244"/>
      <c r="DD120" s="244"/>
      <c r="DE120" s="244"/>
      <c r="DF120" s="244"/>
      <c r="DG120" s="244"/>
      <c r="DP120" s="291"/>
      <c r="DQ120" s="291"/>
      <c r="DR120" s="291"/>
      <c r="DS120" s="291"/>
      <c r="DT120" s="291"/>
      <c r="EH120" s="244"/>
      <c r="EI120" s="244"/>
      <c r="EJ120" s="244"/>
      <c r="EK120" s="244"/>
      <c r="EL120" s="244"/>
      <c r="EZ120" s="291"/>
      <c r="FA120" s="291"/>
      <c r="FB120" s="291"/>
      <c r="FC120" s="291"/>
      <c r="FD120" s="291"/>
      <c r="FR120" s="244"/>
      <c r="FS120" s="244"/>
      <c r="FT120" s="244"/>
      <c r="FU120" s="244"/>
      <c r="FV120" s="244"/>
      <c r="FW120" s="244"/>
      <c r="GE120" s="291"/>
      <c r="GF120" s="291"/>
      <c r="GG120" s="291"/>
      <c r="GH120" s="291"/>
      <c r="GI120" s="291"/>
      <c r="GW120" s="244"/>
      <c r="GX120" s="244"/>
      <c r="GY120" s="244"/>
      <c r="GZ120" s="244"/>
      <c r="HA120" s="244"/>
      <c r="HJ120" s="291"/>
      <c r="HK120" s="291"/>
      <c r="HL120" s="291"/>
      <c r="HM120" s="291"/>
      <c r="HN120" s="291"/>
      <c r="IB120" s="244"/>
      <c r="IC120" s="244"/>
      <c r="ID120" s="244"/>
      <c r="IE120" s="244"/>
      <c r="IF120" s="244"/>
      <c r="IT120" s="291"/>
      <c r="IU120" s="291"/>
      <c r="IV120" s="291"/>
      <c r="IW120" s="291"/>
      <c r="IX120" s="291"/>
      <c r="JL120" s="244"/>
      <c r="JM120" s="244"/>
      <c r="JN120" s="244"/>
      <c r="JO120" s="244"/>
      <c r="JP120" s="244"/>
      <c r="JQ120" s="244"/>
      <c r="JY120" s="291"/>
      <c r="JZ120" s="291"/>
      <c r="KA120" s="291"/>
      <c r="KB120" s="291"/>
      <c r="KC120" s="291"/>
      <c r="KQ120" s="244"/>
      <c r="KR120" s="244"/>
      <c r="KS120" s="244"/>
      <c r="KT120" s="244"/>
      <c r="KU120" s="244"/>
      <c r="LD120" s="291"/>
      <c r="LE120" s="291"/>
      <c r="LF120" s="291"/>
      <c r="LG120" s="291"/>
      <c r="LH120" s="291"/>
      <c r="LV120" s="244"/>
      <c r="LW120" s="244"/>
      <c r="LX120" s="244"/>
      <c r="LY120" s="244"/>
      <c r="LZ120" s="244"/>
      <c r="MN120" s="291"/>
      <c r="MO120" s="291"/>
      <c r="MP120" s="291"/>
      <c r="MQ120" s="291"/>
      <c r="MR120" s="291"/>
      <c r="NF120" s="244"/>
      <c r="NG120" s="244"/>
      <c r="NH120" s="244"/>
      <c r="NI120" s="244"/>
      <c r="NJ120" s="244"/>
      <c r="NK120" s="244"/>
      <c r="NS120" s="291"/>
      <c r="NT120" s="291"/>
      <c r="NU120" s="291"/>
      <c r="NV120" s="291"/>
      <c r="NW120" s="291"/>
      <c r="OK120" s="244"/>
      <c r="OL120" s="244"/>
      <c r="OM120" s="244"/>
      <c r="ON120" s="244"/>
      <c r="OO120" s="244"/>
      <c r="OX120" s="291"/>
      <c r="OY120" s="291"/>
      <c r="OZ120" s="291"/>
      <c r="PA120" s="291"/>
      <c r="PB120" s="291"/>
      <c r="PP120" s="244"/>
      <c r="PQ120" s="244"/>
      <c r="PR120" s="244"/>
      <c r="PS120" s="244"/>
      <c r="PT120" s="244"/>
    </row>
    <row r="121" spans="15:436" ht="11.85" customHeight="1">
      <c r="O121" s="291"/>
      <c r="P121" s="291"/>
      <c r="Q121" s="291"/>
      <c r="R121" s="291"/>
      <c r="S121" s="291"/>
      <c r="AB121" s="291"/>
      <c r="AC121" s="291"/>
      <c r="AD121" s="291"/>
      <c r="AE121" s="291"/>
      <c r="AF121" s="291"/>
      <c r="AO121" s="291"/>
      <c r="AP121" s="291"/>
      <c r="AQ121" s="291"/>
      <c r="AR121" s="291"/>
      <c r="AS121" s="291"/>
      <c r="BF121" s="291"/>
      <c r="BG121" s="291"/>
      <c r="BH121" s="291"/>
      <c r="BI121" s="291"/>
      <c r="BJ121" s="291"/>
      <c r="BX121" s="254"/>
      <c r="BY121" s="254"/>
      <c r="BZ121" s="254"/>
      <c r="CA121" s="254"/>
      <c r="CB121" s="254"/>
      <c r="CC121" s="254"/>
      <c r="CK121" s="291"/>
      <c r="CL121" s="291"/>
      <c r="CM121" s="291"/>
      <c r="CN121" s="291"/>
      <c r="CO121" s="291"/>
      <c r="DC121" s="254"/>
      <c r="DD121" s="254"/>
      <c r="DE121" s="254"/>
      <c r="DF121" s="254"/>
      <c r="DG121" s="254"/>
      <c r="DP121" s="291"/>
      <c r="DQ121" s="291"/>
      <c r="DR121" s="291"/>
      <c r="DS121" s="291"/>
      <c r="DT121" s="291"/>
      <c r="EH121" s="254"/>
      <c r="EI121" s="254"/>
      <c r="EJ121" s="254"/>
      <c r="EK121" s="254"/>
      <c r="EL121" s="254"/>
      <c r="EZ121" s="291"/>
      <c r="FA121" s="291"/>
      <c r="FB121" s="291"/>
      <c r="FC121" s="291"/>
      <c r="FD121" s="291"/>
      <c r="FR121" s="254"/>
      <c r="FS121" s="254"/>
      <c r="FT121" s="254"/>
      <c r="FU121" s="254"/>
      <c r="FV121" s="254"/>
      <c r="FW121" s="254"/>
      <c r="GE121" s="291"/>
      <c r="GF121" s="291"/>
      <c r="GG121" s="291"/>
      <c r="GH121" s="291"/>
      <c r="GI121" s="291"/>
      <c r="GW121" s="254"/>
      <c r="GX121" s="254"/>
      <c r="GY121" s="254"/>
      <c r="GZ121" s="254"/>
      <c r="HA121" s="254"/>
      <c r="HJ121" s="291"/>
      <c r="HK121" s="291"/>
      <c r="HL121" s="291"/>
      <c r="HM121" s="291"/>
      <c r="HN121" s="291"/>
      <c r="IB121" s="254"/>
      <c r="IC121" s="254"/>
      <c r="ID121" s="254"/>
      <c r="IE121" s="254"/>
      <c r="IF121" s="254"/>
      <c r="IT121" s="291"/>
      <c r="IU121" s="291"/>
      <c r="IV121" s="291"/>
      <c r="IW121" s="291"/>
      <c r="IX121" s="291"/>
      <c r="JL121" s="254"/>
      <c r="JM121" s="254"/>
      <c r="JN121" s="254"/>
      <c r="JO121" s="254"/>
      <c r="JP121" s="254"/>
      <c r="JQ121" s="254"/>
      <c r="JY121" s="291"/>
      <c r="JZ121" s="291"/>
      <c r="KA121" s="291"/>
      <c r="KB121" s="291"/>
      <c r="KC121" s="291"/>
      <c r="KQ121" s="254"/>
      <c r="KR121" s="254"/>
      <c r="KS121" s="254"/>
      <c r="KT121" s="254"/>
      <c r="KU121" s="254"/>
      <c r="LD121" s="291"/>
      <c r="LE121" s="291"/>
      <c r="LF121" s="291"/>
      <c r="LG121" s="291"/>
      <c r="LH121" s="291"/>
      <c r="LV121" s="254"/>
      <c r="LW121" s="254"/>
      <c r="LX121" s="254"/>
      <c r="LY121" s="254"/>
      <c r="LZ121" s="254"/>
      <c r="MN121" s="291"/>
      <c r="MO121" s="291"/>
      <c r="MP121" s="291"/>
      <c r="MQ121" s="291"/>
      <c r="MR121" s="291"/>
      <c r="NF121" s="254"/>
      <c r="NG121" s="254"/>
      <c r="NH121" s="254"/>
      <c r="NI121" s="254"/>
      <c r="NJ121" s="254"/>
      <c r="NK121" s="254"/>
      <c r="NS121" s="291"/>
      <c r="NT121" s="291"/>
      <c r="NU121" s="291"/>
      <c r="NV121" s="291"/>
      <c r="NW121" s="291"/>
      <c r="OK121" s="254"/>
      <c r="OL121" s="254"/>
      <c r="OM121" s="254"/>
      <c r="ON121" s="254"/>
      <c r="OO121" s="254"/>
      <c r="OX121" s="291"/>
      <c r="OY121" s="291"/>
      <c r="OZ121" s="291"/>
      <c r="PA121" s="291"/>
      <c r="PB121" s="291"/>
      <c r="PP121" s="254"/>
      <c r="PQ121" s="254"/>
      <c r="PR121" s="254"/>
      <c r="PS121" s="254"/>
      <c r="PT121" s="254"/>
    </row>
    <row r="122" spans="15:436" ht="11.85" customHeight="1">
      <c r="O122" s="291"/>
      <c r="P122" s="291"/>
      <c r="Q122" s="291"/>
      <c r="R122" s="291"/>
      <c r="S122" s="291"/>
      <c r="AB122" s="291"/>
      <c r="AC122" s="291"/>
      <c r="AD122" s="291"/>
      <c r="AE122" s="291"/>
      <c r="AF122" s="291"/>
      <c r="AO122" s="291"/>
      <c r="AP122" s="291"/>
      <c r="AQ122" s="291"/>
      <c r="AR122" s="291"/>
      <c r="AS122" s="291"/>
      <c r="BF122" s="291"/>
      <c r="BG122" s="291"/>
      <c r="BH122" s="291"/>
      <c r="BI122" s="291"/>
      <c r="BJ122" s="291"/>
      <c r="BX122" s="254"/>
      <c r="BY122" s="254"/>
      <c r="BZ122" s="254"/>
      <c r="CA122" s="254"/>
      <c r="CB122" s="254"/>
      <c r="CC122" s="254"/>
      <c r="CK122" s="291"/>
      <c r="CL122" s="291"/>
      <c r="CM122" s="291"/>
      <c r="CN122" s="291"/>
      <c r="CO122" s="291"/>
      <c r="DC122" s="254"/>
      <c r="DD122" s="254"/>
      <c r="DE122" s="254"/>
      <c r="DF122" s="254"/>
      <c r="DG122" s="254"/>
      <c r="DP122" s="291"/>
      <c r="DQ122" s="291"/>
      <c r="DR122" s="291"/>
      <c r="DS122" s="291"/>
      <c r="DT122" s="291"/>
      <c r="EH122" s="254"/>
      <c r="EI122" s="254"/>
      <c r="EJ122" s="254"/>
      <c r="EK122" s="254"/>
      <c r="EL122" s="254"/>
      <c r="EZ122" s="291"/>
      <c r="FA122" s="291"/>
      <c r="FB122" s="291"/>
      <c r="FC122" s="291"/>
      <c r="FD122" s="291"/>
      <c r="FR122" s="254"/>
      <c r="FS122" s="254"/>
      <c r="FT122" s="254"/>
      <c r="FU122" s="254"/>
      <c r="FV122" s="254"/>
      <c r="FW122" s="254"/>
      <c r="GE122" s="291"/>
      <c r="GF122" s="291"/>
      <c r="GG122" s="291"/>
      <c r="GH122" s="291"/>
      <c r="GI122" s="291"/>
      <c r="GW122" s="254"/>
      <c r="GX122" s="254"/>
      <c r="GY122" s="254"/>
      <c r="GZ122" s="254"/>
      <c r="HA122" s="254"/>
      <c r="HJ122" s="291"/>
      <c r="HK122" s="291"/>
      <c r="HL122" s="291"/>
      <c r="HM122" s="291"/>
      <c r="HN122" s="291"/>
      <c r="IB122" s="254"/>
      <c r="IC122" s="254"/>
      <c r="ID122" s="254"/>
      <c r="IE122" s="254"/>
      <c r="IF122" s="254"/>
      <c r="IT122" s="291"/>
      <c r="IU122" s="291"/>
      <c r="IV122" s="291"/>
      <c r="IW122" s="291"/>
      <c r="IX122" s="291"/>
      <c r="JL122" s="254"/>
      <c r="JM122" s="254"/>
      <c r="JN122" s="254"/>
      <c r="JO122" s="254"/>
      <c r="JP122" s="254"/>
      <c r="JQ122" s="254"/>
      <c r="JY122" s="291"/>
      <c r="JZ122" s="291"/>
      <c r="KA122" s="291"/>
      <c r="KB122" s="291"/>
      <c r="KC122" s="291"/>
      <c r="KQ122" s="254"/>
      <c r="KR122" s="254"/>
      <c r="KS122" s="254"/>
      <c r="KT122" s="254"/>
      <c r="KU122" s="254"/>
      <c r="LD122" s="291"/>
      <c r="LE122" s="291"/>
      <c r="LF122" s="291"/>
      <c r="LG122" s="291"/>
      <c r="LH122" s="291"/>
      <c r="LV122" s="254"/>
      <c r="LW122" s="254"/>
      <c r="LX122" s="254"/>
      <c r="LY122" s="254"/>
      <c r="LZ122" s="254"/>
      <c r="MN122" s="291"/>
      <c r="MO122" s="291"/>
      <c r="MP122" s="291"/>
      <c r="MQ122" s="291"/>
      <c r="MR122" s="291"/>
      <c r="NF122" s="254"/>
      <c r="NG122" s="254"/>
      <c r="NH122" s="254"/>
      <c r="NI122" s="254"/>
      <c r="NJ122" s="254"/>
      <c r="NK122" s="254"/>
      <c r="NS122" s="291"/>
      <c r="NT122" s="291"/>
      <c r="NU122" s="291"/>
      <c r="NV122" s="291"/>
      <c r="NW122" s="291"/>
      <c r="OK122" s="254"/>
      <c r="OL122" s="254"/>
      <c r="OM122" s="254"/>
      <c r="ON122" s="254"/>
      <c r="OO122" s="254"/>
      <c r="OX122" s="291"/>
      <c r="OY122" s="291"/>
      <c r="OZ122" s="291"/>
      <c r="PA122" s="291"/>
      <c r="PB122" s="291"/>
      <c r="PP122" s="254"/>
      <c r="PQ122" s="254"/>
      <c r="PR122" s="254"/>
      <c r="PS122" s="254"/>
      <c r="PT122" s="254"/>
    </row>
    <row r="123" spans="15:436" ht="11.85" customHeight="1">
      <c r="O123" s="291"/>
      <c r="P123" s="291"/>
      <c r="Q123" s="291"/>
      <c r="R123" s="291"/>
      <c r="S123" s="291"/>
      <c r="AB123" s="291"/>
      <c r="AC123" s="291"/>
      <c r="AD123" s="291"/>
      <c r="AE123" s="291"/>
      <c r="AF123" s="291"/>
      <c r="AO123" s="291"/>
      <c r="AP123" s="291"/>
      <c r="AQ123" s="291"/>
      <c r="AR123" s="291"/>
      <c r="AS123" s="291"/>
      <c r="BF123" s="291"/>
      <c r="BG123" s="291"/>
      <c r="BH123" s="291"/>
      <c r="BI123" s="291"/>
      <c r="BJ123" s="291"/>
      <c r="BX123" s="254"/>
      <c r="BY123" s="254"/>
      <c r="BZ123" s="254"/>
      <c r="CA123" s="254"/>
      <c r="CB123" s="254"/>
      <c r="CC123" s="254"/>
      <c r="CK123" s="291"/>
      <c r="CL123" s="291"/>
      <c r="CM123" s="291"/>
      <c r="CN123" s="291"/>
      <c r="CO123" s="291"/>
      <c r="DC123" s="254"/>
      <c r="DD123" s="254"/>
      <c r="DE123" s="254"/>
      <c r="DF123" s="254"/>
      <c r="DG123" s="254"/>
      <c r="DP123" s="291"/>
      <c r="DQ123" s="291"/>
      <c r="DR123" s="291"/>
      <c r="DS123" s="291"/>
      <c r="DT123" s="291"/>
      <c r="EH123" s="254"/>
      <c r="EI123" s="254"/>
      <c r="EJ123" s="254"/>
      <c r="EK123" s="254"/>
      <c r="EL123" s="254"/>
      <c r="EZ123" s="291"/>
      <c r="FA123" s="291"/>
      <c r="FB123" s="291"/>
      <c r="FC123" s="291"/>
      <c r="FD123" s="291"/>
      <c r="FR123" s="254"/>
      <c r="FS123" s="254"/>
      <c r="FT123" s="254"/>
      <c r="FU123" s="254"/>
      <c r="FV123" s="254"/>
      <c r="FW123" s="254"/>
      <c r="GE123" s="291"/>
      <c r="GF123" s="291"/>
      <c r="GG123" s="291"/>
      <c r="GH123" s="291"/>
      <c r="GI123" s="291"/>
      <c r="GW123" s="254"/>
      <c r="GX123" s="254"/>
      <c r="GY123" s="254"/>
      <c r="GZ123" s="254"/>
      <c r="HA123" s="254"/>
      <c r="HJ123" s="291"/>
      <c r="HK123" s="291"/>
      <c r="HL123" s="291"/>
      <c r="HM123" s="291"/>
      <c r="HN123" s="291"/>
      <c r="IB123" s="254"/>
      <c r="IC123" s="254"/>
      <c r="ID123" s="254"/>
      <c r="IE123" s="254"/>
      <c r="IF123" s="254"/>
      <c r="IT123" s="291"/>
      <c r="IU123" s="291"/>
      <c r="IV123" s="291"/>
      <c r="IW123" s="291"/>
      <c r="IX123" s="291"/>
      <c r="JL123" s="254"/>
      <c r="JM123" s="254"/>
      <c r="JN123" s="254"/>
      <c r="JO123" s="254"/>
      <c r="JP123" s="254"/>
      <c r="JQ123" s="254"/>
      <c r="JY123" s="291"/>
      <c r="JZ123" s="291"/>
      <c r="KA123" s="291"/>
      <c r="KB123" s="291"/>
      <c r="KC123" s="291"/>
      <c r="KQ123" s="254"/>
      <c r="KR123" s="254"/>
      <c r="KS123" s="254"/>
      <c r="KT123" s="254"/>
      <c r="KU123" s="254"/>
      <c r="LD123" s="291"/>
      <c r="LE123" s="291"/>
      <c r="LF123" s="291"/>
      <c r="LG123" s="291"/>
      <c r="LH123" s="291"/>
      <c r="LV123" s="254"/>
      <c r="LW123" s="254"/>
      <c r="LX123" s="254"/>
      <c r="LY123" s="254"/>
      <c r="LZ123" s="254"/>
      <c r="MN123" s="291"/>
      <c r="MO123" s="291"/>
      <c r="MP123" s="291"/>
      <c r="MQ123" s="291"/>
      <c r="MR123" s="291"/>
      <c r="NF123" s="254"/>
      <c r="NG123" s="254"/>
      <c r="NH123" s="254"/>
      <c r="NI123" s="254"/>
      <c r="NJ123" s="254"/>
      <c r="NK123" s="254"/>
      <c r="NS123" s="291"/>
      <c r="NT123" s="291"/>
      <c r="NU123" s="291"/>
      <c r="NV123" s="291"/>
      <c r="NW123" s="291"/>
      <c r="OK123" s="254"/>
      <c r="OL123" s="254"/>
      <c r="OM123" s="254"/>
      <c r="ON123" s="254"/>
      <c r="OO123" s="254"/>
      <c r="OX123" s="291"/>
      <c r="OY123" s="291"/>
      <c r="OZ123" s="291"/>
      <c r="PA123" s="291"/>
      <c r="PB123" s="291"/>
      <c r="PP123" s="254"/>
      <c r="PQ123" s="254"/>
      <c r="PR123" s="254"/>
      <c r="PS123" s="254"/>
      <c r="PT123" s="254"/>
    </row>
    <row r="124" spans="15:436" ht="11.85" customHeight="1">
      <c r="O124" s="291"/>
      <c r="P124" s="291"/>
      <c r="Q124" s="291"/>
      <c r="R124" s="291"/>
      <c r="S124" s="291"/>
      <c r="AB124" s="291"/>
      <c r="AC124" s="291"/>
      <c r="AD124" s="291"/>
      <c r="AE124" s="291"/>
      <c r="AF124" s="291"/>
      <c r="AO124" s="291"/>
      <c r="AP124" s="291"/>
      <c r="AQ124" s="291"/>
      <c r="AR124" s="291"/>
      <c r="AS124" s="291"/>
      <c r="BF124" s="291"/>
      <c r="BG124" s="291"/>
      <c r="BH124" s="291"/>
      <c r="BI124" s="291"/>
      <c r="BJ124" s="291"/>
      <c r="BX124" s="307"/>
      <c r="BY124" s="307"/>
      <c r="BZ124" s="307"/>
      <c r="CA124" s="307"/>
      <c r="CB124" s="307"/>
      <c r="CC124" s="307"/>
      <c r="CK124" s="291"/>
      <c r="CL124" s="291"/>
      <c r="CM124" s="291"/>
      <c r="CN124" s="291"/>
      <c r="CO124" s="291"/>
      <c r="DC124" s="307"/>
      <c r="DD124" s="307"/>
      <c r="DE124" s="307"/>
      <c r="DF124" s="307"/>
      <c r="DG124" s="307"/>
      <c r="DP124" s="291"/>
      <c r="DQ124" s="291"/>
      <c r="DR124" s="291"/>
      <c r="DS124" s="291"/>
      <c r="DT124" s="291"/>
      <c r="EH124" s="307"/>
      <c r="EI124" s="307"/>
      <c r="EJ124" s="307"/>
      <c r="EK124" s="307"/>
      <c r="EL124" s="307"/>
      <c r="EZ124" s="291"/>
      <c r="FA124" s="291"/>
      <c r="FB124" s="291"/>
      <c r="FC124" s="291"/>
      <c r="FD124" s="291"/>
      <c r="FR124" s="307"/>
      <c r="FS124" s="307"/>
      <c r="FT124" s="307"/>
      <c r="FU124" s="307"/>
      <c r="FV124" s="307"/>
      <c r="FW124" s="307"/>
      <c r="GE124" s="291"/>
      <c r="GF124" s="291"/>
      <c r="GG124" s="291"/>
      <c r="GH124" s="291"/>
      <c r="GI124" s="291"/>
      <c r="GW124" s="307"/>
      <c r="GX124" s="307"/>
      <c r="GY124" s="307"/>
      <c r="GZ124" s="307"/>
      <c r="HA124" s="307"/>
      <c r="HJ124" s="291"/>
      <c r="HK124" s="291"/>
      <c r="HL124" s="291"/>
      <c r="HM124" s="291"/>
      <c r="HN124" s="291"/>
      <c r="IB124" s="307"/>
      <c r="IC124" s="307"/>
      <c r="ID124" s="307"/>
      <c r="IE124" s="307"/>
      <c r="IF124" s="307"/>
      <c r="IT124" s="291"/>
      <c r="IU124" s="291"/>
      <c r="IV124" s="291"/>
      <c r="IW124" s="291"/>
      <c r="IX124" s="291"/>
      <c r="JL124" s="307"/>
      <c r="JM124" s="307"/>
      <c r="JN124" s="307"/>
      <c r="JO124" s="307"/>
      <c r="JP124" s="307"/>
      <c r="JQ124" s="307"/>
      <c r="JY124" s="291"/>
      <c r="JZ124" s="291"/>
      <c r="KA124" s="291"/>
      <c r="KB124" s="291"/>
      <c r="KC124" s="291"/>
      <c r="KQ124" s="307"/>
      <c r="KR124" s="307"/>
      <c r="KS124" s="307"/>
      <c r="KT124" s="307"/>
      <c r="KU124" s="307"/>
      <c r="LD124" s="291"/>
      <c r="LE124" s="291"/>
      <c r="LF124" s="291"/>
      <c r="LG124" s="291"/>
      <c r="LH124" s="291"/>
      <c r="LV124" s="307"/>
      <c r="LW124" s="307"/>
      <c r="LX124" s="307"/>
      <c r="LY124" s="307"/>
      <c r="LZ124" s="307"/>
      <c r="MN124" s="291"/>
      <c r="MO124" s="291"/>
      <c r="MP124" s="291"/>
      <c r="MQ124" s="291"/>
      <c r="MR124" s="291"/>
      <c r="NF124" s="307"/>
      <c r="NG124" s="307"/>
      <c r="NH124" s="307"/>
      <c r="NI124" s="307"/>
      <c r="NJ124" s="307"/>
      <c r="NK124" s="307"/>
      <c r="NS124" s="291"/>
      <c r="NT124" s="291"/>
      <c r="NU124" s="291"/>
      <c r="NV124" s="291"/>
      <c r="NW124" s="291"/>
      <c r="OK124" s="307"/>
      <c r="OL124" s="307"/>
      <c r="OM124" s="307"/>
      <c r="ON124" s="307"/>
      <c r="OO124" s="307"/>
      <c r="OX124" s="291"/>
      <c r="OY124" s="291"/>
      <c r="OZ124" s="291"/>
      <c r="PA124" s="291"/>
      <c r="PB124" s="291"/>
      <c r="PP124" s="307"/>
      <c r="PQ124" s="307"/>
      <c r="PR124" s="307"/>
      <c r="PS124" s="307"/>
      <c r="PT124" s="307"/>
    </row>
    <row r="125" spans="15:436" ht="11.85" customHeight="1">
      <c r="O125" s="291"/>
      <c r="P125" s="291"/>
      <c r="Q125" s="291"/>
      <c r="R125" s="291"/>
      <c r="S125" s="291"/>
      <c r="AB125" s="291"/>
      <c r="AC125" s="291"/>
      <c r="AD125" s="291"/>
      <c r="AE125" s="291"/>
      <c r="AF125" s="291"/>
      <c r="AO125" s="291"/>
      <c r="AP125" s="291"/>
      <c r="AQ125" s="291"/>
      <c r="AR125" s="291"/>
      <c r="AS125" s="291"/>
      <c r="BF125" s="291"/>
      <c r="BG125" s="291"/>
      <c r="BH125" s="291"/>
      <c r="BI125" s="291"/>
      <c r="BJ125" s="291"/>
      <c r="BX125" s="307"/>
      <c r="BY125" s="307"/>
      <c r="BZ125" s="307"/>
      <c r="CA125" s="307"/>
      <c r="CB125" s="307"/>
      <c r="CC125" s="307"/>
      <c r="CK125" s="291"/>
      <c r="CL125" s="291"/>
      <c r="CM125" s="291"/>
      <c r="CN125" s="291"/>
      <c r="CO125" s="291"/>
      <c r="DC125" s="307"/>
      <c r="DD125" s="307"/>
      <c r="DE125" s="307"/>
      <c r="DF125" s="307"/>
      <c r="DG125" s="307"/>
      <c r="DP125" s="291"/>
      <c r="DQ125" s="291"/>
      <c r="DR125" s="291"/>
      <c r="DS125" s="291"/>
      <c r="DT125" s="291"/>
      <c r="EH125" s="307"/>
      <c r="EI125" s="307"/>
      <c r="EJ125" s="307"/>
      <c r="EK125" s="307"/>
      <c r="EL125" s="307"/>
      <c r="EZ125" s="291"/>
      <c r="FA125" s="291"/>
      <c r="FB125" s="291"/>
      <c r="FC125" s="291"/>
      <c r="FD125" s="291"/>
      <c r="FR125" s="307"/>
      <c r="FS125" s="307"/>
      <c r="FT125" s="307"/>
      <c r="FU125" s="307"/>
      <c r="FV125" s="307"/>
      <c r="FW125" s="307"/>
      <c r="GE125" s="291"/>
      <c r="GF125" s="291"/>
      <c r="GG125" s="291"/>
      <c r="GH125" s="291"/>
      <c r="GI125" s="291"/>
      <c r="GW125" s="307"/>
      <c r="GX125" s="307"/>
      <c r="GY125" s="307"/>
      <c r="GZ125" s="307"/>
      <c r="HA125" s="307"/>
      <c r="HJ125" s="291"/>
      <c r="HK125" s="291"/>
      <c r="HL125" s="291"/>
      <c r="HM125" s="291"/>
      <c r="HN125" s="291"/>
      <c r="IB125" s="307"/>
      <c r="IC125" s="307"/>
      <c r="ID125" s="307"/>
      <c r="IE125" s="307"/>
      <c r="IF125" s="307"/>
      <c r="IT125" s="291"/>
      <c r="IU125" s="291"/>
      <c r="IV125" s="291"/>
      <c r="IW125" s="291"/>
      <c r="IX125" s="291"/>
      <c r="JL125" s="307"/>
      <c r="JM125" s="307"/>
      <c r="JN125" s="307"/>
      <c r="JO125" s="307"/>
      <c r="JP125" s="307"/>
      <c r="JQ125" s="307"/>
      <c r="JY125" s="291"/>
      <c r="JZ125" s="291"/>
      <c r="KA125" s="291"/>
      <c r="KB125" s="291"/>
      <c r="KC125" s="291"/>
      <c r="KQ125" s="307"/>
      <c r="KR125" s="307"/>
      <c r="KS125" s="307"/>
      <c r="KT125" s="307"/>
      <c r="KU125" s="307"/>
      <c r="LD125" s="291"/>
      <c r="LE125" s="291"/>
      <c r="LF125" s="291"/>
      <c r="LG125" s="291"/>
      <c r="LH125" s="291"/>
      <c r="LV125" s="307"/>
      <c r="LW125" s="307"/>
      <c r="LX125" s="307"/>
      <c r="LY125" s="307"/>
      <c r="LZ125" s="307"/>
      <c r="MN125" s="291"/>
      <c r="MO125" s="291"/>
      <c r="MP125" s="291"/>
      <c r="MQ125" s="291"/>
      <c r="MR125" s="291"/>
      <c r="NF125" s="307"/>
      <c r="NG125" s="307"/>
      <c r="NH125" s="307"/>
      <c r="NI125" s="307"/>
      <c r="NJ125" s="307"/>
      <c r="NK125" s="307"/>
      <c r="NS125" s="291"/>
      <c r="NT125" s="291"/>
      <c r="NU125" s="291"/>
      <c r="NV125" s="291"/>
      <c r="NW125" s="291"/>
      <c r="OK125" s="307"/>
      <c r="OL125" s="307"/>
      <c r="OM125" s="307"/>
      <c r="ON125" s="307"/>
      <c r="OO125" s="307"/>
      <c r="OX125" s="291"/>
      <c r="OY125" s="291"/>
      <c r="OZ125" s="291"/>
      <c r="PA125" s="291"/>
      <c r="PB125" s="291"/>
      <c r="PP125" s="307"/>
      <c r="PQ125" s="307"/>
      <c r="PR125" s="307"/>
      <c r="PS125" s="307"/>
      <c r="PT125" s="307"/>
    </row>
    <row r="126" spans="15:436" ht="11.85" customHeight="1">
      <c r="O126" s="291"/>
      <c r="P126" s="291"/>
      <c r="Q126" s="291"/>
      <c r="R126" s="291"/>
      <c r="S126" s="291"/>
      <c r="AB126" s="291"/>
      <c r="AC126" s="291"/>
      <c r="AD126" s="291"/>
      <c r="AE126" s="291"/>
      <c r="AF126" s="291"/>
      <c r="AO126" s="291"/>
      <c r="AP126" s="291"/>
      <c r="AQ126" s="291"/>
      <c r="AR126" s="291"/>
      <c r="AS126" s="291"/>
      <c r="BF126" s="291"/>
      <c r="BG126" s="291"/>
      <c r="BH126" s="291"/>
      <c r="BI126" s="291"/>
      <c r="BJ126" s="291"/>
      <c r="BX126" s="307"/>
      <c r="BY126" s="307"/>
      <c r="BZ126" s="307"/>
      <c r="CA126" s="307"/>
      <c r="CB126" s="307"/>
      <c r="CC126" s="307"/>
      <c r="CK126" s="291"/>
      <c r="CL126" s="291"/>
      <c r="CM126" s="291"/>
      <c r="CN126" s="291"/>
      <c r="CO126" s="291"/>
      <c r="DC126" s="307"/>
      <c r="DD126" s="307"/>
      <c r="DE126" s="307"/>
      <c r="DF126" s="307"/>
      <c r="DG126" s="307"/>
      <c r="DP126" s="291"/>
      <c r="DQ126" s="291"/>
      <c r="DR126" s="291"/>
      <c r="DS126" s="291"/>
      <c r="DT126" s="291"/>
      <c r="EH126" s="307"/>
      <c r="EI126" s="307"/>
      <c r="EJ126" s="307"/>
      <c r="EK126" s="307"/>
      <c r="EL126" s="307"/>
      <c r="EZ126" s="291"/>
      <c r="FA126" s="291"/>
      <c r="FB126" s="291"/>
      <c r="FC126" s="291"/>
      <c r="FD126" s="291"/>
      <c r="FR126" s="307"/>
      <c r="FS126" s="307"/>
      <c r="FT126" s="307"/>
      <c r="FU126" s="307"/>
      <c r="FV126" s="307"/>
      <c r="FW126" s="307"/>
      <c r="GE126" s="291"/>
      <c r="GF126" s="291"/>
      <c r="GG126" s="291"/>
      <c r="GH126" s="291"/>
      <c r="GI126" s="291"/>
      <c r="GW126" s="307"/>
      <c r="GX126" s="307"/>
      <c r="GY126" s="307"/>
      <c r="GZ126" s="307"/>
      <c r="HA126" s="307"/>
      <c r="HJ126" s="291"/>
      <c r="HK126" s="291"/>
      <c r="HL126" s="291"/>
      <c r="HM126" s="291"/>
      <c r="HN126" s="291"/>
      <c r="IB126" s="307"/>
      <c r="IC126" s="307"/>
      <c r="ID126" s="307"/>
      <c r="IE126" s="307"/>
      <c r="IF126" s="307"/>
      <c r="IT126" s="291"/>
      <c r="IU126" s="291"/>
      <c r="IV126" s="291"/>
      <c r="IW126" s="291"/>
      <c r="IX126" s="291"/>
      <c r="JL126" s="307"/>
      <c r="JM126" s="307"/>
      <c r="JN126" s="307"/>
      <c r="JO126" s="307"/>
      <c r="JP126" s="307"/>
      <c r="JQ126" s="307"/>
      <c r="JY126" s="291"/>
      <c r="JZ126" s="291"/>
      <c r="KA126" s="291"/>
      <c r="KB126" s="291"/>
      <c r="KC126" s="291"/>
      <c r="KQ126" s="307"/>
      <c r="KR126" s="307"/>
      <c r="KS126" s="307"/>
      <c r="KT126" s="307"/>
      <c r="KU126" s="307"/>
      <c r="LD126" s="291"/>
      <c r="LE126" s="291"/>
      <c r="LF126" s="291"/>
      <c r="LG126" s="291"/>
      <c r="LH126" s="291"/>
      <c r="LV126" s="307"/>
      <c r="LW126" s="307"/>
      <c r="LX126" s="307"/>
      <c r="LY126" s="307"/>
      <c r="LZ126" s="307"/>
      <c r="MN126" s="291"/>
      <c r="MO126" s="291"/>
      <c r="MP126" s="291"/>
      <c r="MQ126" s="291"/>
      <c r="MR126" s="291"/>
      <c r="NF126" s="307"/>
      <c r="NG126" s="307"/>
      <c r="NH126" s="307"/>
      <c r="NI126" s="307"/>
      <c r="NJ126" s="307"/>
      <c r="NK126" s="307"/>
      <c r="NS126" s="291"/>
      <c r="NT126" s="291"/>
      <c r="NU126" s="291"/>
      <c r="NV126" s="291"/>
      <c r="NW126" s="291"/>
      <c r="OK126" s="307"/>
      <c r="OL126" s="307"/>
      <c r="OM126" s="307"/>
      <c r="ON126" s="307"/>
      <c r="OO126" s="307"/>
      <c r="OX126" s="291"/>
      <c r="OY126" s="291"/>
      <c r="OZ126" s="291"/>
      <c r="PA126" s="291"/>
      <c r="PB126" s="291"/>
      <c r="PP126" s="307"/>
      <c r="PQ126" s="307"/>
      <c r="PR126" s="307"/>
      <c r="PS126" s="307"/>
      <c r="PT126" s="307"/>
    </row>
    <row r="127" spans="15:436" ht="11.85" customHeight="1">
      <c r="O127" s="291"/>
      <c r="P127" s="291"/>
      <c r="Q127" s="291"/>
      <c r="R127" s="291"/>
      <c r="S127" s="291"/>
      <c r="AB127" s="291"/>
      <c r="AC127" s="291"/>
      <c r="AD127" s="291"/>
      <c r="AE127" s="291"/>
      <c r="AF127" s="291"/>
      <c r="AO127" s="291"/>
      <c r="AP127" s="291"/>
      <c r="AQ127" s="291"/>
      <c r="AR127" s="291"/>
      <c r="AS127" s="291"/>
      <c r="BF127" s="291"/>
      <c r="BG127" s="291"/>
      <c r="BH127" s="291"/>
      <c r="BI127" s="291"/>
      <c r="BJ127" s="291"/>
      <c r="BX127" s="307"/>
      <c r="BY127" s="307"/>
      <c r="BZ127" s="307"/>
      <c r="CA127" s="307"/>
      <c r="CB127" s="307"/>
      <c r="CC127" s="307"/>
      <c r="CK127" s="291"/>
      <c r="CL127" s="291"/>
      <c r="CM127" s="291"/>
      <c r="CN127" s="291"/>
      <c r="CO127" s="291"/>
      <c r="DC127" s="307"/>
      <c r="DD127" s="307"/>
      <c r="DE127" s="307"/>
      <c r="DF127" s="307"/>
      <c r="DG127" s="307"/>
      <c r="DP127" s="291"/>
      <c r="DQ127" s="291"/>
      <c r="DR127" s="291"/>
      <c r="DS127" s="291"/>
      <c r="DT127" s="291"/>
      <c r="EH127" s="307"/>
      <c r="EI127" s="307"/>
      <c r="EJ127" s="307"/>
      <c r="EK127" s="307"/>
      <c r="EL127" s="307"/>
      <c r="EZ127" s="291"/>
      <c r="FA127" s="291"/>
      <c r="FB127" s="291"/>
      <c r="FC127" s="291"/>
      <c r="FD127" s="291"/>
      <c r="FR127" s="307"/>
      <c r="FS127" s="307"/>
      <c r="FT127" s="307"/>
      <c r="FU127" s="307"/>
      <c r="FV127" s="307"/>
      <c r="FW127" s="307"/>
      <c r="GE127" s="291"/>
      <c r="GF127" s="291"/>
      <c r="GG127" s="291"/>
      <c r="GH127" s="291"/>
      <c r="GI127" s="291"/>
      <c r="GW127" s="307"/>
      <c r="GX127" s="307"/>
      <c r="GY127" s="307"/>
      <c r="GZ127" s="307"/>
      <c r="HA127" s="307"/>
      <c r="HJ127" s="291"/>
      <c r="HK127" s="291"/>
      <c r="HL127" s="291"/>
      <c r="HM127" s="291"/>
      <c r="HN127" s="291"/>
      <c r="IB127" s="307"/>
      <c r="IC127" s="307"/>
      <c r="ID127" s="307"/>
      <c r="IE127" s="307"/>
      <c r="IF127" s="307"/>
      <c r="IT127" s="291"/>
      <c r="IU127" s="291"/>
      <c r="IV127" s="291"/>
      <c r="IW127" s="291"/>
      <c r="IX127" s="291"/>
      <c r="JL127" s="307"/>
      <c r="JM127" s="307"/>
      <c r="JN127" s="307"/>
      <c r="JO127" s="307"/>
      <c r="JP127" s="307"/>
      <c r="JQ127" s="307"/>
      <c r="JY127" s="291"/>
      <c r="JZ127" s="291"/>
      <c r="KA127" s="291"/>
      <c r="KB127" s="291"/>
      <c r="KC127" s="291"/>
      <c r="KQ127" s="307"/>
      <c r="KR127" s="307"/>
      <c r="KS127" s="307"/>
      <c r="KT127" s="307"/>
      <c r="KU127" s="307"/>
      <c r="LD127" s="291"/>
      <c r="LE127" s="291"/>
      <c r="LF127" s="291"/>
      <c r="LG127" s="291"/>
      <c r="LH127" s="291"/>
      <c r="LV127" s="307"/>
      <c r="LW127" s="307"/>
      <c r="LX127" s="307"/>
      <c r="LY127" s="307"/>
      <c r="LZ127" s="307"/>
      <c r="MN127" s="291"/>
      <c r="MO127" s="291"/>
      <c r="MP127" s="291"/>
      <c r="MQ127" s="291"/>
      <c r="MR127" s="291"/>
      <c r="NF127" s="307"/>
      <c r="NG127" s="307"/>
      <c r="NH127" s="307"/>
      <c r="NI127" s="307"/>
      <c r="NJ127" s="307"/>
      <c r="NK127" s="307"/>
      <c r="NS127" s="291"/>
      <c r="NT127" s="291"/>
      <c r="NU127" s="291"/>
      <c r="NV127" s="291"/>
      <c r="NW127" s="291"/>
      <c r="OK127" s="307"/>
      <c r="OL127" s="307"/>
      <c r="OM127" s="307"/>
      <c r="ON127" s="307"/>
      <c r="OO127" s="307"/>
      <c r="OX127" s="291"/>
      <c r="OY127" s="291"/>
      <c r="OZ127" s="291"/>
      <c r="PA127" s="291"/>
      <c r="PB127" s="291"/>
      <c r="PP127" s="307"/>
      <c r="PQ127" s="307"/>
      <c r="PR127" s="307"/>
      <c r="PS127" s="307"/>
      <c r="PT127" s="307"/>
    </row>
    <row r="128" spans="15:436" ht="11.85" customHeight="1">
      <c r="O128" s="291"/>
      <c r="P128" s="291"/>
      <c r="Q128" s="291"/>
      <c r="R128" s="291"/>
      <c r="S128" s="291"/>
      <c r="AB128" s="291"/>
      <c r="AC128" s="291"/>
      <c r="AD128" s="291"/>
      <c r="AE128" s="291"/>
      <c r="AF128" s="291"/>
      <c r="AO128" s="291"/>
      <c r="AP128" s="291"/>
      <c r="AQ128" s="291"/>
      <c r="AR128" s="291"/>
      <c r="AS128" s="291"/>
      <c r="BF128" s="291"/>
      <c r="BG128" s="291"/>
      <c r="BH128" s="291"/>
      <c r="BI128" s="291"/>
      <c r="BJ128" s="291"/>
      <c r="BX128" s="254"/>
      <c r="BY128" s="254"/>
      <c r="BZ128" s="254"/>
      <c r="CA128" s="254"/>
      <c r="CB128" s="254"/>
      <c r="CC128" s="254"/>
      <c r="CK128" s="291"/>
      <c r="CL128" s="291"/>
      <c r="CM128" s="291"/>
      <c r="CN128" s="291"/>
      <c r="CO128" s="291"/>
      <c r="DC128" s="254"/>
      <c r="DD128" s="254"/>
      <c r="DE128" s="254"/>
      <c r="DF128" s="254"/>
      <c r="DG128" s="254"/>
      <c r="DP128" s="291"/>
      <c r="DQ128" s="291"/>
      <c r="DR128" s="291"/>
      <c r="DS128" s="291"/>
      <c r="DT128" s="291"/>
      <c r="EH128" s="254"/>
      <c r="EI128" s="254"/>
      <c r="EJ128" s="254"/>
      <c r="EK128" s="254"/>
      <c r="EL128" s="254"/>
      <c r="EZ128" s="291"/>
      <c r="FA128" s="291"/>
      <c r="FB128" s="291"/>
      <c r="FC128" s="291"/>
      <c r="FD128" s="291"/>
      <c r="FR128" s="254"/>
      <c r="FS128" s="254"/>
      <c r="FT128" s="254"/>
      <c r="FU128" s="254"/>
      <c r="FV128" s="254"/>
      <c r="FW128" s="254"/>
      <c r="GE128" s="291"/>
      <c r="GF128" s="291"/>
      <c r="GG128" s="291"/>
      <c r="GH128" s="291"/>
      <c r="GI128" s="291"/>
      <c r="GW128" s="254"/>
      <c r="GX128" s="254"/>
      <c r="GY128" s="254"/>
      <c r="GZ128" s="254"/>
      <c r="HA128" s="254"/>
      <c r="HJ128" s="291"/>
      <c r="HK128" s="291"/>
      <c r="HL128" s="291"/>
      <c r="HM128" s="291"/>
      <c r="HN128" s="291"/>
      <c r="IB128" s="254"/>
      <c r="IC128" s="254"/>
      <c r="ID128" s="254"/>
      <c r="IE128" s="254"/>
      <c r="IF128" s="254"/>
      <c r="IT128" s="291"/>
      <c r="IU128" s="291"/>
      <c r="IV128" s="291"/>
      <c r="IW128" s="291"/>
      <c r="IX128" s="291"/>
      <c r="JL128" s="254"/>
      <c r="JM128" s="254"/>
      <c r="JN128" s="254"/>
      <c r="JO128" s="254"/>
      <c r="JP128" s="254"/>
      <c r="JQ128" s="254"/>
      <c r="JY128" s="291"/>
      <c r="JZ128" s="291"/>
      <c r="KA128" s="291"/>
      <c r="KB128" s="291"/>
      <c r="KC128" s="291"/>
      <c r="KQ128" s="254"/>
      <c r="KR128" s="254"/>
      <c r="KS128" s="254"/>
      <c r="KT128" s="254"/>
      <c r="KU128" s="254"/>
      <c r="LD128" s="291"/>
      <c r="LE128" s="291"/>
      <c r="LF128" s="291"/>
      <c r="LG128" s="291"/>
      <c r="LH128" s="291"/>
      <c r="LV128" s="254"/>
      <c r="LW128" s="254"/>
      <c r="LX128" s="254"/>
      <c r="LY128" s="254"/>
      <c r="LZ128" s="254"/>
      <c r="MN128" s="291"/>
      <c r="MO128" s="291"/>
      <c r="MP128" s="291"/>
      <c r="MQ128" s="291"/>
      <c r="MR128" s="291"/>
      <c r="NF128" s="254"/>
      <c r="NG128" s="254"/>
      <c r="NH128" s="254"/>
      <c r="NI128" s="254"/>
      <c r="NJ128" s="254"/>
      <c r="NK128" s="254"/>
      <c r="NS128" s="291"/>
      <c r="NT128" s="291"/>
      <c r="NU128" s="291"/>
      <c r="NV128" s="291"/>
      <c r="NW128" s="291"/>
      <c r="OK128" s="254"/>
      <c r="OL128" s="254"/>
      <c r="OM128" s="254"/>
      <c r="ON128" s="254"/>
      <c r="OO128" s="254"/>
      <c r="OX128" s="291"/>
      <c r="OY128" s="291"/>
      <c r="OZ128" s="291"/>
      <c r="PA128" s="291"/>
      <c r="PB128" s="291"/>
      <c r="PP128" s="254"/>
      <c r="PQ128" s="254"/>
      <c r="PR128" s="254"/>
      <c r="PS128" s="254"/>
      <c r="PT128" s="254"/>
    </row>
    <row r="129" spans="15:436" ht="11.85" customHeight="1">
      <c r="O129" s="291"/>
      <c r="P129" s="291"/>
      <c r="Q129" s="291"/>
      <c r="R129" s="291"/>
      <c r="S129" s="291"/>
      <c r="AB129" s="291"/>
      <c r="AC129" s="291"/>
      <c r="AD129" s="291"/>
      <c r="AE129" s="291"/>
      <c r="AF129" s="291"/>
      <c r="AO129" s="291"/>
      <c r="AP129" s="291"/>
      <c r="AQ129" s="291"/>
      <c r="AR129" s="291"/>
      <c r="AS129" s="291"/>
      <c r="BF129" s="291"/>
      <c r="BG129" s="291"/>
      <c r="BH129" s="291"/>
      <c r="BI129" s="291"/>
      <c r="BJ129" s="291"/>
      <c r="BX129" s="254"/>
      <c r="BY129" s="254"/>
      <c r="BZ129" s="254"/>
      <c r="CA129" s="254"/>
      <c r="CB129" s="254"/>
      <c r="CC129" s="254"/>
      <c r="CK129" s="291"/>
      <c r="CL129" s="291"/>
      <c r="CM129" s="291"/>
      <c r="CN129" s="291"/>
      <c r="CO129" s="291"/>
      <c r="DC129" s="254"/>
      <c r="DD129" s="254"/>
      <c r="DE129" s="254"/>
      <c r="DF129" s="254"/>
      <c r="DG129" s="254"/>
      <c r="DP129" s="291"/>
      <c r="DQ129" s="291"/>
      <c r="DR129" s="291"/>
      <c r="DS129" s="291"/>
      <c r="DT129" s="291"/>
      <c r="EH129" s="254"/>
      <c r="EI129" s="254"/>
      <c r="EJ129" s="254"/>
      <c r="EK129" s="254"/>
      <c r="EL129" s="254"/>
      <c r="EZ129" s="291"/>
      <c r="FA129" s="291"/>
      <c r="FB129" s="291"/>
      <c r="FC129" s="291"/>
      <c r="FD129" s="291"/>
      <c r="FR129" s="254"/>
      <c r="FS129" s="254"/>
      <c r="FT129" s="254"/>
      <c r="FU129" s="254"/>
      <c r="FV129" s="254"/>
      <c r="FW129" s="254"/>
      <c r="GE129" s="291"/>
      <c r="GF129" s="291"/>
      <c r="GG129" s="291"/>
      <c r="GH129" s="291"/>
      <c r="GI129" s="291"/>
      <c r="GW129" s="254"/>
      <c r="GX129" s="254"/>
      <c r="GY129" s="254"/>
      <c r="GZ129" s="254"/>
      <c r="HA129" s="254"/>
      <c r="HJ129" s="291"/>
      <c r="HK129" s="291"/>
      <c r="HL129" s="291"/>
      <c r="HM129" s="291"/>
      <c r="HN129" s="291"/>
      <c r="IB129" s="254"/>
      <c r="IC129" s="254"/>
      <c r="ID129" s="254"/>
      <c r="IE129" s="254"/>
      <c r="IF129" s="254"/>
      <c r="IT129" s="291"/>
      <c r="IU129" s="291"/>
      <c r="IV129" s="291"/>
      <c r="IW129" s="291"/>
      <c r="IX129" s="291"/>
      <c r="JL129" s="254"/>
      <c r="JM129" s="254"/>
      <c r="JN129" s="254"/>
      <c r="JO129" s="254"/>
      <c r="JP129" s="254"/>
      <c r="JQ129" s="254"/>
      <c r="JY129" s="291"/>
      <c r="JZ129" s="291"/>
      <c r="KA129" s="291"/>
      <c r="KB129" s="291"/>
      <c r="KC129" s="291"/>
      <c r="KQ129" s="254"/>
      <c r="KR129" s="254"/>
      <c r="KS129" s="254"/>
      <c r="KT129" s="254"/>
      <c r="KU129" s="254"/>
      <c r="LD129" s="291"/>
      <c r="LE129" s="291"/>
      <c r="LF129" s="291"/>
      <c r="LG129" s="291"/>
      <c r="LH129" s="291"/>
      <c r="LV129" s="254"/>
      <c r="LW129" s="254"/>
      <c r="LX129" s="254"/>
      <c r="LY129" s="254"/>
      <c r="LZ129" s="254"/>
      <c r="MN129" s="291"/>
      <c r="MO129" s="291"/>
      <c r="MP129" s="291"/>
      <c r="MQ129" s="291"/>
      <c r="MR129" s="291"/>
      <c r="NF129" s="254"/>
      <c r="NG129" s="254"/>
      <c r="NH129" s="254"/>
      <c r="NI129" s="254"/>
      <c r="NJ129" s="254"/>
      <c r="NK129" s="254"/>
      <c r="NS129" s="291"/>
      <c r="NT129" s="291"/>
      <c r="NU129" s="291"/>
      <c r="NV129" s="291"/>
      <c r="NW129" s="291"/>
      <c r="OK129" s="254"/>
      <c r="OL129" s="254"/>
      <c r="OM129" s="254"/>
      <c r="ON129" s="254"/>
      <c r="OO129" s="254"/>
      <c r="OX129" s="291"/>
      <c r="OY129" s="291"/>
      <c r="OZ129" s="291"/>
      <c r="PA129" s="291"/>
      <c r="PB129" s="291"/>
      <c r="PP129" s="254"/>
      <c r="PQ129" s="254"/>
      <c r="PR129" s="254"/>
      <c r="PS129" s="254"/>
      <c r="PT129" s="254"/>
    </row>
    <row r="130" spans="15:436" ht="11.85" customHeight="1">
      <c r="O130" s="335"/>
      <c r="P130" s="335"/>
      <c r="Q130" s="335"/>
      <c r="R130" s="335"/>
      <c r="S130" s="335"/>
      <c r="AB130" s="335"/>
      <c r="AC130" s="335"/>
      <c r="AD130" s="335"/>
      <c r="AE130" s="335"/>
      <c r="AF130" s="335"/>
      <c r="AO130" s="335"/>
      <c r="AP130" s="335"/>
      <c r="AQ130" s="335"/>
      <c r="AR130" s="335"/>
      <c r="AS130" s="335"/>
      <c r="BF130" s="335"/>
      <c r="BG130" s="335"/>
      <c r="BH130" s="335"/>
      <c r="BI130" s="335"/>
      <c r="BJ130" s="335"/>
      <c r="BX130" s="254"/>
      <c r="BY130" s="254"/>
      <c r="BZ130" s="254"/>
      <c r="CA130" s="254"/>
      <c r="CB130" s="254"/>
      <c r="CC130" s="254"/>
      <c r="CK130" s="335"/>
      <c r="CL130" s="335"/>
      <c r="CM130" s="335"/>
      <c r="CN130" s="335"/>
      <c r="CO130" s="335"/>
      <c r="DC130" s="254"/>
      <c r="DD130" s="254"/>
      <c r="DE130" s="254"/>
      <c r="DF130" s="254"/>
      <c r="DG130" s="254"/>
      <c r="DP130" s="335"/>
      <c r="DQ130" s="335"/>
      <c r="DR130" s="335"/>
      <c r="DS130" s="335"/>
      <c r="DT130" s="335"/>
      <c r="EH130" s="254"/>
      <c r="EI130" s="254"/>
      <c r="EJ130" s="254"/>
      <c r="EK130" s="254"/>
      <c r="EL130" s="254"/>
      <c r="EZ130" s="335"/>
      <c r="FA130" s="335"/>
      <c r="FB130" s="335"/>
      <c r="FC130" s="335"/>
      <c r="FD130" s="335"/>
      <c r="FR130" s="254"/>
      <c r="FS130" s="254"/>
      <c r="FT130" s="254"/>
      <c r="FU130" s="254"/>
      <c r="FV130" s="254"/>
      <c r="FW130" s="254"/>
      <c r="GE130" s="335"/>
      <c r="GF130" s="335"/>
      <c r="GG130" s="335"/>
      <c r="GH130" s="335"/>
      <c r="GI130" s="335"/>
      <c r="GW130" s="254"/>
      <c r="GX130" s="254"/>
      <c r="GY130" s="254"/>
      <c r="GZ130" s="254"/>
      <c r="HA130" s="254"/>
      <c r="HJ130" s="335"/>
      <c r="HK130" s="335"/>
      <c r="HL130" s="335"/>
      <c r="HM130" s="335"/>
      <c r="HN130" s="335"/>
      <c r="IB130" s="254"/>
      <c r="IC130" s="254"/>
      <c r="ID130" s="254"/>
      <c r="IE130" s="254"/>
      <c r="IF130" s="254"/>
      <c r="IT130" s="335"/>
      <c r="IU130" s="335"/>
      <c r="IV130" s="335"/>
      <c r="IW130" s="335"/>
      <c r="IX130" s="335"/>
      <c r="JL130" s="254"/>
      <c r="JM130" s="254"/>
      <c r="JN130" s="254"/>
      <c r="JO130" s="254"/>
      <c r="JP130" s="254"/>
      <c r="JQ130" s="254"/>
      <c r="JY130" s="335"/>
      <c r="JZ130" s="335"/>
      <c r="KA130" s="335"/>
      <c r="KB130" s="335"/>
      <c r="KC130" s="335"/>
      <c r="KQ130" s="254"/>
      <c r="KR130" s="254"/>
      <c r="KS130" s="254"/>
      <c r="KT130" s="254"/>
      <c r="KU130" s="254"/>
      <c r="LD130" s="335"/>
      <c r="LE130" s="335"/>
      <c r="LF130" s="335"/>
      <c r="LG130" s="335"/>
      <c r="LH130" s="335"/>
      <c r="LV130" s="254"/>
      <c r="LW130" s="254"/>
      <c r="LX130" s="254"/>
      <c r="LY130" s="254"/>
      <c r="LZ130" s="254"/>
      <c r="MN130" s="335"/>
      <c r="MO130" s="335"/>
      <c r="MP130" s="335"/>
      <c r="MQ130" s="335"/>
      <c r="MR130" s="335"/>
      <c r="NF130" s="254"/>
      <c r="NG130" s="254"/>
      <c r="NH130" s="254"/>
      <c r="NI130" s="254"/>
      <c r="NJ130" s="254"/>
      <c r="NK130" s="254"/>
      <c r="NS130" s="335"/>
      <c r="NT130" s="335"/>
      <c r="NU130" s="335"/>
      <c r="NV130" s="335"/>
      <c r="NW130" s="335"/>
      <c r="OK130" s="254"/>
      <c r="OL130" s="254"/>
      <c r="OM130" s="254"/>
      <c r="ON130" s="254"/>
      <c r="OO130" s="254"/>
      <c r="OX130" s="335"/>
      <c r="OY130" s="335"/>
      <c r="OZ130" s="335"/>
      <c r="PA130" s="335"/>
      <c r="PB130" s="335"/>
      <c r="PP130" s="254"/>
      <c r="PQ130" s="254"/>
      <c r="PR130" s="254"/>
      <c r="PS130" s="254"/>
      <c r="PT130" s="254"/>
    </row>
    <row r="131" spans="15:436" ht="11.85" customHeight="1">
      <c r="O131" s="244"/>
      <c r="P131" s="244"/>
      <c r="Q131" s="244"/>
      <c r="R131" s="244"/>
      <c r="S131" s="244"/>
      <c r="AB131" s="244"/>
      <c r="AC131" s="244"/>
      <c r="AD131" s="244"/>
      <c r="AE131" s="244"/>
      <c r="AF131" s="244"/>
      <c r="AO131" s="244"/>
      <c r="AP131" s="244"/>
      <c r="AQ131" s="244"/>
      <c r="AR131" s="244"/>
      <c r="AS131" s="244"/>
      <c r="BF131" s="244"/>
      <c r="BG131" s="244"/>
      <c r="BH131" s="244"/>
      <c r="BI131" s="244"/>
      <c r="BJ131" s="244"/>
      <c r="BX131" s="327"/>
      <c r="BY131" s="327"/>
      <c r="BZ131" s="327"/>
      <c r="CA131" s="327"/>
      <c r="CB131" s="327"/>
      <c r="CC131" s="327"/>
      <c r="CK131" s="244"/>
      <c r="CL131" s="244"/>
      <c r="CM131" s="244"/>
      <c r="CN131" s="244"/>
      <c r="CO131" s="244"/>
      <c r="DC131" s="327"/>
      <c r="DD131" s="327"/>
      <c r="DE131" s="327"/>
      <c r="DF131" s="327"/>
      <c r="DG131" s="327"/>
      <c r="DP131" s="244"/>
      <c r="DQ131" s="244"/>
      <c r="DR131" s="244"/>
      <c r="DS131" s="244"/>
      <c r="DT131" s="244"/>
      <c r="EH131" s="327"/>
      <c r="EI131" s="327"/>
      <c r="EJ131" s="327"/>
      <c r="EK131" s="327"/>
      <c r="EL131" s="327"/>
      <c r="EZ131" s="244"/>
      <c r="FA131" s="244"/>
      <c r="FB131" s="244"/>
      <c r="FC131" s="244"/>
      <c r="FD131" s="244"/>
      <c r="FR131" s="327"/>
      <c r="FS131" s="327"/>
      <c r="FT131" s="327"/>
      <c r="FU131" s="327"/>
      <c r="FV131" s="327"/>
      <c r="FW131" s="327"/>
      <c r="GE131" s="244"/>
      <c r="GF131" s="244"/>
      <c r="GG131" s="244"/>
      <c r="GH131" s="244"/>
      <c r="GI131" s="244"/>
      <c r="GW131" s="327"/>
      <c r="GX131" s="327"/>
      <c r="GY131" s="327"/>
      <c r="GZ131" s="327"/>
      <c r="HA131" s="327"/>
      <c r="HJ131" s="244"/>
      <c r="HK131" s="244"/>
      <c r="HL131" s="244"/>
      <c r="HM131" s="244"/>
      <c r="HN131" s="244"/>
      <c r="IB131" s="327"/>
      <c r="IC131" s="327"/>
      <c r="ID131" s="327"/>
      <c r="IE131" s="327"/>
      <c r="IF131" s="327"/>
      <c r="IT131" s="244"/>
      <c r="IU131" s="244"/>
      <c r="IV131" s="244"/>
      <c r="IW131" s="244"/>
      <c r="IX131" s="244"/>
      <c r="JL131" s="327"/>
      <c r="JM131" s="327"/>
      <c r="JN131" s="327"/>
      <c r="JO131" s="327"/>
      <c r="JP131" s="327"/>
      <c r="JQ131" s="327"/>
      <c r="JY131" s="244"/>
      <c r="JZ131" s="244"/>
      <c r="KA131" s="244"/>
      <c r="KB131" s="244"/>
      <c r="KC131" s="244"/>
      <c r="KQ131" s="327"/>
      <c r="KR131" s="327"/>
      <c r="KS131" s="327"/>
      <c r="KT131" s="327"/>
      <c r="KU131" s="327"/>
      <c r="LD131" s="244"/>
      <c r="LE131" s="244"/>
      <c r="LF131" s="244"/>
      <c r="LG131" s="244"/>
      <c r="LH131" s="244"/>
      <c r="LV131" s="327"/>
      <c r="LW131" s="327"/>
      <c r="LX131" s="327"/>
      <c r="LY131" s="327"/>
      <c r="LZ131" s="327"/>
      <c r="MN131" s="244"/>
      <c r="MO131" s="244"/>
      <c r="MP131" s="244"/>
      <c r="MQ131" s="244"/>
      <c r="MR131" s="244"/>
      <c r="NF131" s="327"/>
      <c r="NG131" s="327"/>
      <c r="NH131" s="327"/>
      <c r="NI131" s="327"/>
      <c r="NJ131" s="327"/>
      <c r="NK131" s="327"/>
      <c r="NS131" s="244"/>
      <c r="NT131" s="244"/>
      <c r="NU131" s="244"/>
      <c r="NV131" s="244"/>
      <c r="NW131" s="244"/>
      <c r="OK131" s="327"/>
      <c r="OL131" s="327"/>
      <c r="OM131" s="327"/>
      <c r="ON131" s="327"/>
      <c r="OO131" s="327"/>
      <c r="OX131" s="244"/>
      <c r="OY131" s="244"/>
      <c r="OZ131" s="244"/>
      <c r="PA131" s="244"/>
      <c r="PB131" s="244"/>
      <c r="PP131" s="327"/>
      <c r="PQ131" s="327"/>
      <c r="PR131" s="327"/>
      <c r="PS131" s="327"/>
      <c r="PT131" s="327"/>
    </row>
    <row r="132" spans="15:436" ht="11.85" customHeight="1">
      <c r="O132" s="291"/>
      <c r="P132" s="291"/>
      <c r="Q132" s="291"/>
      <c r="R132" s="291"/>
      <c r="S132" s="291"/>
      <c r="AB132" s="291"/>
      <c r="AC132" s="291"/>
      <c r="AD132" s="291"/>
      <c r="AE132" s="291"/>
      <c r="AF132" s="291"/>
      <c r="AO132" s="291"/>
      <c r="AP132" s="291"/>
      <c r="AQ132" s="291"/>
      <c r="AR132" s="291"/>
      <c r="AS132" s="291"/>
      <c r="BF132" s="291"/>
      <c r="BG132" s="291"/>
      <c r="BH132" s="291"/>
      <c r="BI132" s="291"/>
      <c r="BJ132" s="291"/>
      <c r="BX132" s="244"/>
      <c r="BY132" s="244"/>
      <c r="BZ132" s="244"/>
      <c r="CA132" s="244"/>
      <c r="CB132" s="244"/>
      <c r="CC132" s="244"/>
      <c r="CK132" s="291"/>
      <c r="CL132" s="291"/>
      <c r="CM132" s="291"/>
      <c r="CN132" s="291"/>
      <c r="CO132" s="291"/>
      <c r="DC132" s="244"/>
      <c r="DD132" s="244"/>
      <c r="DE132" s="244"/>
      <c r="DF132" s="244"/>
      <c r="DG132" s="244"/>
      <c r="DP132" s="291"/>
      <c r="DQ132" s="291"/>
      <c r="DR132" s="291"/>
      <c r="DS132" s="291"/>
      <c r="DT132" s="291"/>
      <c r="EH132" s="244"/>
      <c r="EI132" s="244"/>
      <c r="EJ132" s="244"/>
      <c r="EK132" s="244"/>
      <c r="EL132" s="244"/>
      <c r="EZ132" s="291"/>
      <c r="FA132" s="291"/>
      <c r="FB132" s="291"/>
      <c r="FC132" s="291"/>
      <c r="FD132" s="291"/>
      <c r="FR132" s="244"/>
      <c r="FS132" s="244"/>
      <c r="FT132" s="244"/>
      <c r="FU132" s="244"/>
      <c r="FV132" s="244"/>
      <c r="FW132" s="244"/>
      <c r="GE132" s="291"/>
      <c r="GF132" s="291"/>
      <c r="GG132" s="291"/>
      <c r="GH132" s="291"/>
      <c r="GI132" s="291"/>
      <c r="GW132" s="244"/>
      <c r="GX132" s="244"/>
      <c r="GY132" s="244"/>
      <c r="GZ132" s="244"/>
      <c r="HA132" s="244"/>
      <c r="HJ132" s="291"/>
      <c r="HK132" s="291"/>
      <c r="HL132" s="291"/>
      <c r="HM132" s="291"/>
      <c r="HN132" s="291"/>
      <c r="IB132" s="244"/>
      <c r="IC132" s="244"/>
      <c r="ID132" s="244"/>
      <c r="IE132" s="244"/>
      <c r="IF132" s="244"/>
      <c r="IT132" s="291"/>
      <c r="IU132" s="291"/>
      <c r="IV132" s="291"/>
      <c r="IW132" s="291"/>
      <c r="IX132" s="291"/>
      <c r="JL132" s="244"/>
      <c r="JM132" s="244"/>
      <c r="JN132" s="244"/>
      <c r="JO132" s="244"/>
      <c r="JP132" s="244"/>
      <c r="JQ132" s="244"/>
      <c r="JY132" s="291"/>
      <c r="JZ132" s="291"/>
      <c r="KA132" s="291"/>
      <c r="KB132" s="291"/>
      <c r="KC132" s="291"/>
      <c r="KQ132" s="244"/>
      <c r="KR132" s="244"/>
      <c r="KS132" s="244"/>
      <c r="KT132" s="244"/>
      <c r="KU132" s="244"/>
      <c r="LD132" s="291"/>
      <c r="LE132" s="291"/>
      <c r="LF132" s="291"/>
      <c r="LG132" s="291"/>
      <c r="LH132" s="291"/>
      <c r="LV132" s="244"/>
      <c r="LW132" s="244"/>
      <c r="LX132" s="244"/>
      <c r="LY132" s="244"/>
      <c r="LZ132" s="244"/>
      <c r="MN132" s="291"/>
      <c r="MO132" s="291"/>
      <c r="MP132" s="291"/>
      <c r="MQ132" s="291"/>
      <c r="MR132" s="291"/>
      <c r="NF132" s="244"/>
      <c r="NG132" s="244"/>
      <c r="NH132" s="244"/>
      <c r="NI132" s="244"/>
      <c r="NJ132" s="244"/>
      <c r="NK132" s="244"/>
      <c r="NS132" s="291"/>
      <c r="NT132" s="291"/>
      <c r="NU132" s="291"/>
      <c r="NV132" s="291"/>
      <c r="NW132" s="291"/>
      <c r="OK132" s="244"/>
      <c r="OL132" s="244"/>
      <c r="OM132" s="244"/>
      <c r="ON132" s="244"/>
      <c r="OO132" s="244"/>
      <c r="OX132" s="291"/>
      <c r="OY132" s="291"/>
      <c r="OZ132" s="291"/>
      <c r="PA132" s="291"/>
      <c r="PB132" s="291"/>
      <c r="PP132" s="244"/>
      <c r="PQ132" s="244"/>
      <c r="PR132" s="244"/>
      <c r="PS132" s="244"/>
      <c r="PT132" s="244"/>
    </row>
    <row r="133" spans="15:436" ht="11.85" customHeight="1">
      <c r="O133" s="291"/>
      <c r="P133" s="291"/>
      <c r="Q133" s="291"/>
      <c r="R133" s="291"/>
      <c r="S133" s="291"/>
      <c r="AB133" s="291"/>
      <c r="AC133" s="291"/>
      <c r="AD133" s="291"/>
      <c r="AE133" s="291"/>
      <c r="AF133" s="291"/>
      <c r="AO133" s="291"/>
      <c r="AP133" s="291"/>
      <c r="AQ133" s="291"/>
      <c r="AR133" s="291"/>
      <c r="AS133" s="291"/>
      <c r="BF133" s="291"/>
      <c r="BG133" s="291"/>
      <c r="BH133" s="291"/>
      <c r="BI133" s="291"/>
      <c r="BJ133" s="291"/>
      <c r="BX133" s="254"/>
      <c r="BY133" s="254"/>
      <c r="BZ133" s="254"/>
      <c r="CA133" s="254"/>
      <c r="CB133" s="254"/>
      <c r="CC133" s="254"/>
      <c r="CK133" s="291"/>
      <c r="CL133" s="291"/>
      <c r="CM133" s="291"/>
      <c r="CN133" s="291"/>
      <c r="CO133" s="291"/>
      <c r="DC133" s="254"/>
      <c r="DD133" s="254"/>
      <c r="DE133" s="254"/>
      <c r="DF133" s="254"/>
      <c r="DG133" s="254"/>
      <c r="DP133" s="291"/>
      <c r="DQ133" s="291"/>
      <c r="DR133" s="291"/>
      <c r="DS133" s="291"/>
      <c r="DT133" s="291"/>
      <c r="EH133" s="254"/>
      <c r="EI133" s="254"/>
      <c r="EJ133" s="254"/>
      <c r="EK133" s="254"/>
      <c r="EL133" s="254"/>
      <c r="EZ133" s="291"/>
      <c r="FA133" s="291"/>
      <c r="FB133" s="291"/>
      <c r="FC133" s="291"/>
      <c r="FD133" s="291"/>
      <c r="FR133" s="254"/>
      <c r="FS133" s="254"/>
      <c r="FT133" s="254"/>
      <c r="FU133" s="254"/>
      <c r="FV133" s="254"/>
      <c r="FW133" s="254"/>
      <c r="GE133" s="291"/>
      <c r="GF133" s="291"/>
      <c r="GG133" s="291"/>
      <c r="GH133" s="291"/>
      <c r="GI133" s="291"/>
      <c r="GW133" s="254"/>
      <c r="GX133" s="254"/>
      <c r="GY133" s="254"/>
      <c r="GZ133" s="254"/>
      <c r="HA133" s="254"/>
      <c r="HJ133" s="291"/>
      <c r="HK133" s="291"/>
      <c r="HL133" s="291"/>
      <c r="HM133" s="291"/>
      <c r="HN133" s="291"/>
      <c r="IB133" s="254"/>
      <c r="IC133" s="254"/>
      <c r="ID133" s="254"/>
      <c r="IE133" s="254"/>
      <c r="IF133" s="254"/>
      <c r="IT133" s="291"/>
      <c r="IU133" s="291"/>
      <c r="IV133" s="291"/>
      <c r="IW133" s="291"/>
      <c r="IX133" s="291"/>
      <c r="JL133" s="254"/>
      <c r="JM133" s="254"/>
      <c r="JN133" s="254"/>
      <c r="JO133" s="254"/>
      <c r="JP133" s="254"/>
      <c r="JQ133" s="254"/>
      <c r="JY133" s="291"/>
      <c r="JZ133" s="291"/>
      <c r="KA133" s="291"/>
      <c r="KB133" s="291"/>
      <c r="KC133" s="291"/>
      <c r="KQ133" s="254"/>
      <c r="KR133" s="254"/>
      <c r="KS133" s="254"/>
      <c r="KT133" s="254"/>
      <c r="KU133" s="254"/>
      <c r="LD133" s="291"/>
      <c r="LE133" s="291"/>
      <c r="LF133" s="291"/>
      <c r="LG133" s="291"/>
      <c r="LH133" s="291"/>
      <c r="LV133" s="254"/>
      <c r="LW133" s="254"/>
      <c r="LX133" s="254"/>
      <c r="LY133" s="254"/>
      <c r="LZ133" s="254"/>
      <c r="MN133" s="291"/>
      <c r="MO133" s="291"/>
      <c r="MP133" s="291"/>
      <c r="MQ133" s="291"/>
      <c r="MR133" s="291"/>
      <c r="NF133" s="254"/>
      <c r="NG133" s="254"/>
      <c r="NH133" s="254"/>
      <c r="NI133" s="254"/>
      <c r="NJ133" s="254"/>
      <c r="NK133" s="254"/>
      <c r="NS133" s="291"/>
      <c r="NT133" s="291"/>
      <c r="NU133" s="291"/>
      <c r="NV133" s="291"/>
      <c r="NW133" s="291"/>
      <c r="OK133" s="254"/>
      <c r="OL133" s="254"/>
      <c r="OM133" s="254"/>
      <c r="ON133" s="254"/>
      <c r="OO133" s="254"/>
      <c r="OX133" s="291"/>
      <c r="OY133" s="291"/>
      <c r="OZ133" s="291"/>
      <c r="PA133" s="291"/>
      <c r="PB133" s="291"/>
      <c r="PP133" s="254"/>
      <c r="PQ133" s="254"/>
      <c r="PR133" s="254"/>
      <c r="PS133" s="254"/>
      <c r="PT133" s="254"/>
    </row>
    <row r="134" spans="15:436" ht="11.85" customHeight="1">
      <c r="O134" s="291"/>
      <c r="P134" s="291"/>
      <c r="Q134" s="291"/>
      <c r="R134" s="291"/>
      <c r="S134" s="291"/>
      <c r="AB134" s="291"/>
      <c r="AC134" s="291"/>
      <c r="AD134" s="291"/>
      <c r="AE134" s="291"/>
      <c r="AF134" s="291"/>
      <c r="AO134" s="291"/>
      <c r="AP134" s="291"/>
      <c r="AQ134" s="291"/>
      <c r="AR134" s="291"/>
      <c r="AS134" s="291"/>
      <c r="BF134" s="291"/>
      <c r="BG134" s="291"/>
      <c r="BH134" s="291"/>
      <c r="BI134" s="291"/>
      <c r="BJ134" s="291"/>
      <c r="BX134" s="254"/>
      <c r="BY134" s="254"/>
      <c r="BZ134" s="254"/>
      <c r="CA134" s="254"/>
      <c r="CB134" s="254"/>
      <c r="CC134" s="254"/>
      <c r="CK134" s="291"/>
      <c r="CL134" s="291"/>
      <c r="CM134" s="291"/>
      <c r="CN134" s="291"/>
      <c r="CO134" s="291"/>
      <c r="DC134" s="254"/>
      <c r="DD134" s="254"/>
      <c r="DE134" s="254"/>
      <c r="DF134" s="254"/>
      <c r="DG134" s="254"/>
      <c r="DP134" s="291"/>
      <c r="DQ134" s="291"/>
      <c r="DR134" s="291"/>
      <c r="DS134" s="291"/>
      <c r="DT134" s="291"/>
      <c r="EH134" s="254"/>
      <c r="EI134" s="254"/>
      <c r="EJ134" s="254"/>
      <c r="EK134" s="254"/>
      <c r="EL134" s="254"/>
      <c r="EZ134" s="291"/>
      <c r="FA134" s="291"/>
      <c r="FB134" s="291"/>
      <c r="FC134" s="291"/>
      <c r="FD134" s="291"/>
      <c r="FR134" s="254"/>
      <c r="FS134" s="254"/>
      <c r="FT134" s="254"/>
      <c r="FU134" s="254"/>
      <c r="FV134" s="254"/>
      <c r="FW134" s="254"/>
      <c r="GE134" s="291"/>
      <c r="GF134" s="291"/>
      <c r="GG134" s="291"/>
      <c r="GH134" s="291"/>
      <c r="GI134" s="291"/>
      <c r="GW134" s="254"/>
      <c r="GX134" s="254"/>
      <c r="GY134" s="254"/>
      <c r="GZ134" s="254"/>
      <c r="HA134" s="254"/>
      <c r="HJ134" s="291"/>
      <c r="HK134" s="291"/>
      <c r="HL134" s="291"/>
      <c r="HM134" s="291"/>
      <c r="HN134" s="291"/>
      <c r="IB134" s="254"/>
      <c r="IC134" s="254"/>
      <c r="ID134" s="254"/>
      <c r="IE134" s="254"/>
      <c r="IF134" s="254"/>
      <c r="IT134" s="291"/>
      <c r="IU134" s="291"/>
      <c r="IV134" s="291"/>
      <c r="IW134" s="291"/>
      <c r="IX134" s="291"/>
      <c r="JL134" s="254"/>
      <c r="JM134" s="254"/>
      <c r="JN134" s="254"/>
      <c r="JO134" s="254"/>
      <c r="JP134" s="254"/>
      <c r="JQ134" s="254"/>
      <c r="JY134" s="291"/>
      <c r="JZ134" s="291"/>
      <c r="KA134" s="291"/>
      <c r="KB134" s="291"/>
      <c r="KC134" s="291"/>
      <c r="KQ134" s="254"/>
      <c r="KR134" s="254"/>
      <c r="KS134" s="254"/>
      <c r="KT134" s="254"/>
      <c r="KU134" s="254"/>
      <c r="LD134" s="291"/>
      <c r="LE134" s="291"/>
      <c r="LF134" s="291"/>
      <c r="LG134" s="291"/>
      <c r="LH134" s="291"/>
      <c r="LV134" s="254"/>
      <c r="LW134" s="254"/>
      <c r="LX134" s="254"/>
      <c r="LY134" s="254"/>
      <c r="LZ134" s="254"/>
      <c r="MN134" s="291"/>
      <c r="MO134" s="291"/>
      <c r="MP134" s="291"/>
      <c r="MQ134" s="291"/>
      <c r="MR134" s="291"/>
      <c r="NF134" s="254"/>
      <c r="NG134" s="254"/>
      <c r="NH134" s="254"/>
      <c r="NI134" s="254"/>
      <c r="NJ134" s="254"/>
      <c r="NK134" s="254"/>
      <c r="NS134" s="291"/>
      <c r="NT134" s="291"/>
      <c r="NU134" s="291"/>
      <c r="NV134" s="291"/>
      <c r="NW134" s="291"/>
      <c r="OK134" s="254"/>
      <c r="OL134" s="254"/>
      <c r="OM134" s="254"/>
      <c r="ON134" s="254"/>
      <c r="OO134" s="254"/>
      <c r="OX134" s="291"/>
      <c r="OY134" s="291"/>
      <c r="OZ134" s="291"/>
      <c r="PA134" s="291"/>
      <c r="PB134" s="291"/>
      <c r="PP134" s="254"/>
      <c r="PQ134" s="254"/>
      <c r="PR134" s="254"/>
      <c r="PS134" s="254"/>
      <c r="PT134" s="254"/>
    </row>
    <row r="135" spans="15:436" ht="11.85" customHeight="1">
      <c r="O135" s="291"/>
      <c r="P135" s="291"/>
      <c r="Q135" s="291"/>
      <c r="R135" s="291"/>
      <c r="S135" s="291"/>
      <c r="AB135" s="291"/>
      <c r="AC135" s="291"/>
      <c r="AD135" s="291"/>
      <c r="AE135" s="291"/>
      <c r="AF135" s="291"/>
      <c r="AO135" s="291"/>
      <c r="AP135" s="291"/>
      <c r="AQ135" s="291"/>
      <c r="AR135" s="291"/>
      <c r="AS135" s="291"/>
      <c r="BF135" s="291"/>
      <c r="BG135" s="291"/>
      <c r="BH135" s="291"/>
      <c r="BI135" s="291"/>
      <c r="BJ135" s="291"/>
      <c r="BX135" s="307"/>
      <c r="BY135" s="307"/>
      <c r="BZ135" s="307"/>
      <c r="CA135" s="307"/>
      <c r="CB135" s="307"/>
      <c r="CC135" s="307"/>
      <c r="CK135" s="291"/>
      <c r="CL135" s="291"/>
      <c r="CM135" s="291"/>
      <c r="CN135" s="291"/>
      <c r="CO135" s="291"/>
      <c r="DC135" s="307"/>
      <c r="DD135" s="307"/>
      <c r="DE135" s="307"/>
      <c r="DF135" s="307"/>
      <c r="DG135" s="307"/>
      <c r="DP135" s="291"/>
      <c r="DQ135" s="291"/>
      <c r="DR135" s="291"/>
      <c r="DS135" s="291"/>
      <c r="DT135" s="291"/>
      <c r="EH135" s="307"/>
      <c r="EI135" s="307"/>
      <c r="EJ135" s="307"/>
      <c r="EK135" s="307"/>
      <c r="EL135" s="307"/>
      <c r="EZ135" s="291"/>
      <c r="FA135" s="291"/>
      <c r="FB135" s="291"/>
      <c r="FC135" s="291"/>
      <c r="FD135" s="291"/>
      <c r="FR135" s="307"/>
      <c r="FS135" s="307"/>
      <c r="FT135" s="307"/>
      <c r="FU135" s="307"/>
      <c r="FV135" s="307"/>
      <c r="FW135" s="307"/>
      <c r="GE135" s="291"/>
      <c r="GF135" s="291"/>
      <c r="GG135" s="291"/>
      <c r="GH135" s="291"/>
      <c r="GI135" s="291"/>
      <c r="GW135" s="307"/>
      <c r="GX135" s="307"/>
      <c r="GY135" s="307"/>
      <c r="GZ135" s="307"/>
      <c r="HA135" s="307"/>
      <c r="HJ135" s="291"/>
      <c r="HK135" s="291"/>
      <c r="HL135" s="291"/>
      <c r="HM135" s="291"/>
      <c r="HN135" s="291"/>
      <c r="IB135" s="307"/>
      <c r="IC135" s="307"/>
      <c r="ID135" s="307"/>
      <c r="IE135" s="307"/>
      <c r="IF135" s="307"/>
      <c r="IT135" s="291"/>
      <c r="IU135" s="291"/>
      <c r="IV135" s="291"/>
      <c r="IW135" s="291"/>
      <c r="IX135" s="291"/>
      <c r="JL135" s="307"/>
      <c r="JM135" s="307"/>
      <c r="JN135" s="307"/>
      <c r="JO135" s="307"/>
      <c r="JP135" s="307"/>
      <c r="JQ135" s="307"/>
      <c r="JY135" s="291"/>
      <c r="JZ135" s="291"/>
      <c r="KA135" s="291"/>
      <c r="KB135" s="291"/>
      <c r="KC135" s="291"/>
      <c r="KQ135" s="307"/>
      <c r="KR135" s="307"/>
      <c r="KS135" s="307"/>
      <c r="KT135" s="307"/>
      <c r="KU135" s="307"/>
      <c r="LD135" s="291"/>
      <c r="LE135" s="291"/>
      <c r="LF135" s="291"/>
      <c r="LG135" s="291"/>
      <c r="LH135" s="291"/>
      <c r="LV135" s="307"/>
      <c r="LW135" s="307"/>
      <c r="LX135" s="307"/>
      <c r="LY135" s="307"/>
      <c r="LZ135" s="307"/>
      <c r="MN135" s="291"/>
      <c r="MO135" s="291"/>
      <c r="MP135" s="291"/>
      <c r="MQ135" s="291"/>
      <c r="MR135" s="291"/>
      <c r="NF135" s="307"/>
      <c r="NG135" s="307"/>
      <c r="NH135" s="307"/>
      <c r="NI135" s="307"/>
      <c r="NJ135" s="307"/>
      <c r="NK135" s="307"/>
      <c r="NS135" s="291"/>
      <c r="NT135" s="291"/>
      <c r="NU135" s="291"/>
      <c r="NV135" s="291"/>
      <c r="NW135" s="291"/>
      <c r="OK135" s="307"/>
      <c r="OL135" s="307"/>
      <c r="OM135" s="307"/>
      <c r="ON135" s="307"/>
      <c r="OO135" s="307"/>
      <c r="OX135" s="291"/>
      <c r="OY135" s="291"/>
      <c r="OZ135" s="291"/>
      <c r="PA135" s="291"/>
      <c r="PB135" s="291"/>
      <c r="PP135" s="307"/>
      <c r="PQ135" s="307"/>
      <c r="PR135" s="307"/>
      <c r="PS135" s="307"/>
      <c r="PT135" s="307"/>
    </row>
    <row r="136" spans="15:436" ht="11.85" customHeight="1">
      <c r="O136" s="291"/>
      <c r="P136" s="291"/>
      <c r="Q136" s="291"/>
      <c r="R136" s="291"/>
      <c r="S136" s="291"/>
      <c r="AB136" s="291"/>
      <c r="AC136" s="291"/>
      <c r="AD136" s="291"/>
      <c r="AE136" s="291"/>
      <c r="AF136" s="291"/>
      <c r="AO136" s="291"/>
      <c r="AP136" s="291"/>
      <c r="AQ136" s="291"/>
      <c r="AR136" s="291"/>
      <c r="AS136" s="291"/>
      <c r="BF136" s="291"/>
      <c r="BG136" s="291"/>
      <c r="BH136" s="291"/>
      <c r="BI136" s="291"/>
      <c r="BJ136" s="291"/>
      <c r="BX136" s="254"/>
      <c r="BY136" s="254"/>
      <c r="BZ136" s="254"/>
      <c r="CA136" s="254"/>
      <c r="CB136" s="254"/>
      <c r="CC136" s="254"/>
      <c r="CK136" s="291"/>
      <c r="CL136" s="291"/>
      <c r="CM136" s="291"/>
      <c r="CN136" s="291"/>
      <c r="CO136" s="291"/>
      <c r="DC136" s="254"/>
      <c r="DD136" s="254"/>
      <c r="DE136" s="254"/>
      <c r="DF136" s="254"/>
      <c r="DG136" s="254"/>
      <c r="DP136" s="291"/>
      <c r="DQ136" s="291"/>
      <c r="DR136" s="291"/>
      <c r="DS136" s="291"/>
      <c r="DT136" s="291"/>
      <c r="EH136" s="254"/>
      <c r="EI136" s="254"/>
      <c r="EJ136" s="254"/>
      <c r="EK136" s="254"/>
      <c r="EL136" s="254"/>
      <c r="EZ136" s="291"/>
      <c r="FA136" s="291"/>
      <c r="FB136" s="291"/>
      <c r="FC136" s="291"/>
      <c r="FD136" s="291"/>
      <c r="FR136" s="254"/>
      <c r="FS136" s="254"/>
      <c r="FT136" s="254"/>
      <c r="FU136" s="254"/>
      <c r="FV136" s="254"/>
      <c r="FW136" s="254"/>
      <c r="GE136" s="291"/>
      <c r="GF136" s="291"/>
      <c r="GG136" s="291"/>
      <c r="GH136" s="291"/>
      <c r="GI136" s="291"/>
      <c r="GW136" s="254"/>
      <c r="GX136" s="254"/>
      <c r="GY136" s="254"/>
      <c r="GZ136" s="254"/>
      <c r="HA136" s="254"/>
      <c r="HJ136" s="291"/>
      <c r="HK136" s="291"/>
      <c r="HL136" s="291"/>
      <c r="HM136" s="291"/>
      <c r="HN136" s="291"/>
      <c r="IB136" s="254"/>
      <c r="IC136" s="254"/>
      <c r="ID136" s="254"/>
      <c r="IE136" s="254"/>
      <c r="IF136" s="254"/>
      <c r="IT136" s="291"/>
      <c r="IU136" s="291"/>
      <c r="IV136" s="291"/>
      <c r="IW136" s="291"/>
      <c r="IX136" s="291"/>
      <c r="JL136" s="254"/>
      <c r="JM136" s="254"/>
      <c r="JN136" s="254"/>
      <c r="JO136" s="254"/>
      <c r="JP136" s="254"/>
      <c r="JQ136" s="254"/>
      <c r="JY136" s="291"/>
      <c r="JZ136" s="291"/>
      <c r="KA136" s="291"/>
      <c r="KB136" s="291"/>
      <c r="KC136" s="291"/>
      <c r="KQ136" s="254"/>
      <c r="KR136" s="254"/>
      <c r="KS136" s="254"/>
      <c r="KT136" s="254"/>
      <c r="KU136" s="254"/>
      <c r="LD136" s="291"/>
      <c r="LE136" s="291"/>
      <c r="LF136" s="291"/>
      <c r="LG136" s="291"/>
      <c r="LH136" s="291"/>
      <c r="LV136" s="254"/>
      <c r="LW136" s="254"/>
      <c r="LX136" s="254"/>
      <c r="LY136" s="254"/>
      <c r="LZ136" s="254"/>
      <c r="MN136" s="291"/>
      <c r="MO136" s="291"/>
      <c r="MP136" s="291"/>
      <c r="MQ136" s="291"/>
      <c r="MR136" s="291"/>
      <c r="NF136" s="254"/>
      <c r="NG136" s="254"/>
      <c r="NH136" s="254"/>
      <c r="NI136" s="254"/>
      <c r="NJ136" s="254"/>
      <c r="NK136" s="254"/>
      <c r="NS136" s="291"/>
      <c r="NT136" s="291"/>
      <c r="NU136" s="291"/>
      <c r="NV136" s="291"/>
      <c r="NW136" s="291"/>
      <c r="OK136" s="254"/>
      <c r="OL136" s="254"/>
      <c r="OM136" s="254"/>
      <c r="ON136" s="254"/>
      <c r="OO136" s="254"/>
      <c r="OX136" s="291"/>
      <c r="OY136" s="291"/>
      <c r="OZ136" s="291"/>
      <c r="PA136" s="291"/>
      <c r="PB136" s="291"/>
      <c r="PP136" s="254"/>
      <c r="PQ136" s="254"/>
      <c r="PR136" s="254"/>
      <c r="PS136" s="254"/>
      <c r="PT136" s="254"/>
    </row>
    <row r="137" spans="15:436" ht="11.85" customHeight="1">
      <c r="O137" s="291"/>
      <c r="P137" s="291"/>
      <c r="Q137" s="291"/>
      <c r="R137" s="291"/>
      <c r="S137" s="291"/>
      <c r="AB137" s="291"/>
      <c r="AC137" s="291"/>
      <c r="AD137" s="291"/>
      <c r="AE137" s="291"/>
      <c r="AF137" s="291"/>
      <c r="AO137" s="291"/>
      <c r="AP137" s="291"/>
      <c r="AQ137" s="291"/>
      <c r="AR137" s="291"/>
      <c r="AS137" s="291"/>
      <c r="BF137" s="291"/>
      <c r="BG137" s="291"/>
      <c r="BH137" s="291"/>
      <c r="BI137" s="291"/>
      <c r="BJ137" s="291"/>
      <c r="BX137" s="254"/>
      <c r="BY137" s="254"/>
      <c r="BZ137" s="254"/>
      <c r="CA137" s="254"/>
      <c r="CB137" s="254"/>
      <c r="CC137" s="254"/>
      <c r="CK137" s="291"/>
      <c r="CL137" s="291"/>
      <c r="CM137" s="291"/>
      <c r="CN137" s="291"/>
      <c r="CO137" s="291"/>
      <c r="DC137" s="254"/>
      <c r="DD137" s="254"/>
      <c r="DE137" s="254"/>
      <c r="DF137" s="254"/>
      <c r="DG137" s="254"/>
      <c r="DP137" s="291"/>
      <c r="DQ137" s="291"/>
      <c r="DR137" s="291"/>
      <c r="DS137" s="291"/>
      <c r="DT137" s="291"/>
      <c r="EH137" s="254"/>
      <c r="EI137" s="254"/>
      <c r="EJ137" s="254"/>
      <c r="EK137" s="254"/>
      <c r="EL137" s="254"/>
      <c r="EZ137" s="291"/>
      <c r="FA137" s="291"/>
      <c r="FB137" s="291"/>
      <c r="FC137" s="291"/>
      <c r="FD137" s="291"/>
      <c r="FR137" s="254"/>
      <c r="FS137" s="254"/>
      <c r="FT137" s="254"/>
      <c r="FU137" s="254"/>
      <c r="FV137" s="254"/>
      <c r="FW137" s="254"/>
      <c r="GE137" s="291"/>
      <c r="GF137" s="291"/>
      <c r="GG137" s="291"/>
      <c r="GH137" s="291"/>
      <c r="GI137" s="291"/>
      <c r="GW137" s="254"/>
      <c r="GX137" s="254"/>
      <c r="GY137" s="254"/>
      <c r="GZ137" s="254"/>
      <c r="HA137" s="254"/>
      <c r="HJ137" s="291"/>
      <c r="HK137" s="291"/>
      <c r="HL137" s="291"/>
      <c r="HM137" s="291"/>
      <c r="HN137" s="291"/>
      <c r="IB137" s="254"/>
      <c r="IC137" s="254"/>
      <c r="ID137" s="254"/>
      <c r="IE137" s="254"/>
      <c r="IF137" s="254"/>
      <c r="IT137" s="291"/>
      <c r="IU137" s="291"/>
      <c r="IV137" s="291"/>
      <c r="IW137" s="291"/>
      <c r="IX137" s="291"/>
      <c r="JL137" s="254"/>
      <c r="JM137" s="254"/>
      <c r="JN137" s="254"/>
      <c r="JO137" s="254"/>
      <c r="JP137" s="254"/>
      <c r="JQ137" s="254"/>
      <c r="JY137" s="291"/>
      <c r="JZ137" s="291"/>
      <c r="KA137" s="291"/>
      <c r="KB137" s="291"/>
      <c r="KC137" s="291"/>
      <c r="KQ137" s="254"/>
      <c r="KR137" s="254"/>
      <c r="KS137" s="254"/>
      <c r="KT137" s="254"/>
      <c r="KU137" s="254"/>
      <c r="LD137" s="291"/>
      <c r="LE137" s="291"/>
      <c r="LF137" s="291"/>
      <c r="LG137" s="291"/>
      <c r="LH137" s="291"/>
      <c r="LV137" s="254"/>
      <c r="LW137" s="254"/>
      <c r="LX137" s="254"/>
      <c r="LY137" s="254"/>
      <c r="LZ137" s="254"/>
      <c r="MN137" s="291"/>
      <c r="MO137" s="291"/>
      <c r="MP137" s="291"/>
      <c r="MQ137" s="291"/>
      <c r="MR137" s="291"/>
      <c r="NF137" s="254"/>
      <c r="NG137" s="254"/>
      <c r="NH137" s="254"/>
      <c r="NI137" s="254"/>
      <c r="NJ137" s="254"/>
      <c r="NK137" s="254"/>
      <c r="NS137" s="291"/>
      <c r="NT137" s="291"/>
      <c r="NU137" s="291"/>
      <c r="NV137" s="291"/>
      <c r="NW137" s="291"/>
      <c r="OK137" s="254"/>
      <c r="OL137" s="254"/>
      <c r="OM137" s="254"/>
      <c r="ON137" s="254"/>
      <c r="OO137" s="254"/>
      <c r="OX137" s="291"/>
      <c r="OY137" s="291"/>
      <c r="OZ137" s="291"/>
      <c r="PA137" s="291"/>
      <c r="PB137" s="291"/>
      <c r="PP137" s="254"/>
      <c r="PQ137" s="254"/>
      <c r="PR137" s="254"/>
      <c r="PS137" s="254"/>
      <c r="PT137" s="254"/>
    </row>
    <row r="138" spans="15:436" ht="11.85" customHeight="1">
      <c r="O138" s="291"/>
      <c r="P138" s="291"/>
      <c r="Q138" s="291"/>
      <c r="R138" s="291"/>
      <c r="S138" s="291"/>
      <c r="AB138" s="291"/>
      <c r="AC138" s="291"/>
      <c r="AD138" s="291"/>
      <c r="AE138" s="291"/>
      <c r="AF138" s="291"/>
      <c r="AO138" s="291"/>
      <c r="AP138" s="291"/>
      <c r="AQ138" s="291"/>
      <c r="AR138" s="291"/>
      <c r="AS138" s="291"/>
      <c r="BF138" s="291"/>
      <c r="BG138" s="291"/>
      <c r="BH138" s="291"/>
      <c r="BI138" s="291"/>
      <c r="BJ138" s="291"/>
      <c r="BX138" s="254"/>
      <c r="BY138" s="254"/>
      <c r="BZ138" s="254"/>
      <c r="CA138" s="254"/>
      <c r="CB138" s="254"/>
      <c r="CC138" s="254"/>
      <c r="CK138" s="291"/>
      <c r="CL138" s="291"/>
      <c r="CM138" s="291"/>
      <c r="CN138" s="291"/>
      <c r="CO138" s="291"/>
      <c r="DC138" s="254"/>
      <c r="DD138" s="254"/>
      <c r="DE138" s="254"/>
      <c r="DF138" s="254"/>
      <c r="DG138" s="254"/>
      <c r="DP138" s="291"/>
      <c r="DQ138" s="291"/>
      <c r="DR138" s="291"/>
      <c r="DS138" s="291"/>
      <c r="DT138" s="291"/>
      <c r="EH138" s="254"/>
      <c r="EI138" s="254"/>
      <c r="EJ138" s="254"/>
      <c r="EK138" s="254"/>
      <c r="EL138" s="254"/>
      <c r="EZ138" s="291"/>
      <c r="FA138" s="291"/>
      <c r="FB138" s="291"/>
      <c r="FC138" s="291"/>
      <c r="FD138" s="291"/>
      <c r="FR138" s="254"/>
      <c r="FS138" s="254"/>
      <c r="FT138" s="254"/>
      <c r="FU138" s="254"/>
      <c r="FV138" s="254"/>
      <c r="FW138" s="254"/>
      <c r="GE138" s="291"/>
      <c r="GF138" s="291"/>
      <c r="GG138" s="291"/>
      <c r="GH138" s="291"/>
      <c r="GI138" s="291"/>
      <c r="GW138" s="254"/>
      <c r="GX138" s="254"/>
      <c r="GY138" s="254"/>
      <c r="GZ138" s="254"/>
      <c r="HA138" s="254"/>
      <c r="HJ138" s="291"/>
      <c r="HK138" s="291"/>
      <c r="HL138" s="291"/>
      <c r="HM138" s="291"/>
      <c r="HN138" s="291"/>
      <c r="IB138" s="254"/>
      <c r="IC138" s="254"/>
      <c r="ID138" s="254"/>
      <c r="IE138" s="254"/>
      <c r="IF138" s="254"/>
      <c r="IT138" s="291"/>
      <c r="IU138" s="291"/>
      <c r="IV138" s="291"/>
      <c r="IW138" s="291"/>
      <c r="IX138" s="291"/>
      <c r="JL138" s="254"/>
      <c r="JM138" s="254"/>
      <c r="JN138" s="254"/>
      <c r="JO138" s="254"/>
      <c r="JP138" s="254"/>
      <c r="JQ138" s="254"/>
      <c r="JY138" s="291"/>
      <c r="JZ138" s="291"/>
      <c r="KA138" s="291"/>
      <c r="KB138" s="291"/>
      <c r="KC138" s="291"/>
      <c r="KQ138" s="254"/>
      <c r="KR138" s="254"/>
      <c r="KS138" s="254"/>
      <c r="KT138" s="254"/>
      <c r="KU138" s="254"/>
      <c r="LD138" s="291"/>
      <c r="LE138" s="291"/>
      <c r="LF138" s="291"/>
      <c r="LG138" s="291"/>
      <c r="LH138" s="291"/>
      <c r="LV138" s="254"/>
      <c r="LW138" s="254"/>
      <c r="LX138" s="254"/>
      <c r="LY138" s="254"/>
      <c r="LZ138" s="254"/>
      <c r="MN138" s="291"/>
      <c r="MO138" s="291"/>
      <c r="MP138" s="291"/>
      <c r="MQ138" s="291"/>
      <c r="MR138" s="291"/>
      <c r="NF138" s="254"/>
      <c r="NG138" s="254"/>
      <c r="NH138" s="254"/>
      <c r="NI138" s="254"/>
      <c r="NJ138" s="254"/>
      <c r="NK138" s="254"/>
      <c r="NS138" s="291"/>
      <c r="NT138" s="291"/>
      <c r="NU138" s="291"/>
      <c r="NV138" s="291"/>
      <c r="NW138" s="291"/>
      <c r="OK138" s="254"/>
      <c r="OL138" s="254"/>
      <c r="OM138" s="254"/>
      <c r="ON138" s="254"/>
      <c r="OO138" s="254"/>
      <c r="OX138" s="291"/>
      <c r="OY138" s="291"/>
      <c r="OZ138" s="291"/>
      <c r="PA138" s="291"/>
      <c r="PB138" s="291"/>
      <c r="PP138" s="254"/>
      <c r="PQ138" s="254"/>
      <c r="PR138" s="254"/>
      <c r="PS138" s="254"/>
      <c r="PT138" s="254"/>
    </row>
    <row r="139" spans="15:436" ht="11.85" customHeight="1">
      <c r="O139" s="291"/>
      <c r="P139" s="291"/>
      <c r="Q139" s="291"/>
      <c r="R139" s="291"/>
      <c r="S139" s="291"/>
      <c r="AB139" s="291"/>
      <c r="AC139" s="291"/>
      <c r="AD139" s="291"/>
      <c r="AE139" s="291"/>
      <c r="AF139" s="291"/>
      <c r="AO139" s="291"/>
      <c r="AP139" s="291"/>
      <c r="AQ139" s="291"/>
      <c r="AR139" s="291"/>
      <c r="AS139" s="291"/>
      <c r="BF139" s="291"/>
      <c r="BG139" s="291"/>
      <c r="BH139" s="291"/>
      <c r="BI139" s="291"/>
      <c r="BJ139" s="291"/>
      <c r="BX139" s="254"/>
      <c r="BY139" s="254"/>
      <c r="BZ139" s="254"/>
      <c r="CA139" s="254"/>
      <c r="CB139" s="254"/>
      <c r="CC139" s="254"/>
      <c r="CK139" s="291"/>
      <c r="CL139" s="291"/>
      <c r="CM139" s="291"/>
      <c r="CN139" s="291"/>
      <c r="CO139" s="291"/>
      <c r="DC139" s="254"/>
      <c r="DD139" s="254"/>
      <c r="DE139" s="254"/>
      <c r="DF139" s="254"/>
      <c r="DG139" s="254"/>
      <c r="DP139" s="291"/>
      <c r="DQ139" s="291"/>
      <c r="DR139" s="291"/>
      <c r="DS139" s="291"/>
      <c r="DT139" s="291"/>
      <c r="EH139" s="254"/>
      <c r="EI139" s="254"/>
      <c r="EJ139" s="254"/>
      <c r="EK139" s="254"/>
      <c r="EL139" s="254"/>
      <c r="EZ139" s="291"/>
      <c r="FA139" s="291"/>
      <c r="FB139" s="291"/>
      <c r="FC139" s="291"/>
      <c r="FD139" s="291"/>
      <c r="FR139" s="254"/>
      <c r="FS139" s="254"/>
      <c r="FT139" s="254"/>
      <c r="FU139" s="254"/>
      <c r="FV139" s="254"/>
      <c r="FW139" s="254"/>
      <c r="GE139" s="291"/>
      <c r="GF139" s="291"/>
      <c r="GG139" s="291"/>
      <c r="GH139" s="291"/>
      <c r="GI139" s="291"/>
      <c r="GW139" s="254"/>
      <c r="GX139" s="254"/>
      <c r="GY139" s="254"/>
      <c r="GZ139" s="254"/>
      <c r="HA139" s="254"/>
      <c r="HJ139" s="291"/>
      <c r="HK139" s="291"/>
      <c r="HL139" s="291"/>
      <c r="HM139" s="291"/>
      <c r="HN139" s="291"/>
      <c r="IB139" s="254"/>
      <c r="IC139" s="254"/>
      <c r="ID139" s="254"/>
      <c r="IE139" s="254"/>
      <c r="IF139" s="254"/>
      <c r="IT139" s="291"/>
      <c r="IU139" s="291"/>
      <c r="IV139" s="291"/>
      <c r="IW139" s="291"/>
      <c r="IX139" s="291"/>
      <c r="JL139" s="254"/>
      <c r="JM139" s="254"/>
      <c r="JN139" s="254"/>
      <c r="JO139" s="254"/>
      <c r="JP139" s="254"/>
      <c r="JQ139" s="254"/>
      <c r="JY139" s="291"/>
      <c r="JZ139" s="291"/>
      <c r="KA139" s="291"/>
      <c r="KB139" s="291"/>
      <c r="KC139" s="291"/>
      <c r="KQ139" s="254"/>
      <c r="KR139" s="254"/>
      <c r="KS139" s="254"/>
      <c r="KT139" s="254"/>
      <c r="KU139" s="254"/>
      <c r="LD139" s="291"/>
      <c r="LE139" s="291"/>
      <c r="LF139" s="291"/>
      <c r="LG139" s="291"/>
      <c r="LH139" s="291"/>
      <c r="LV139" s="254"/>
      <c r="LW139" s="254"/>
      <c r="LX139" s="254"/>
      <c r="LY139" s="254"/>
      <c r="LZ139" s="254"/>
      <c r="MN139" s="291"/>
      <c r="MO139" s="291"/>
      <c r="MP139" s="291"/>
      <c r="MQ139" s="291"/>
      <c r="MR139" s="291"/>
      <c r="NF139" s="254"/>
      <c r="NG139" s="254"/>
      <c r="NH139" s="254"/>
      <c r="NI139" s="254"/>
      <c r="NJ139" s="254"/>
      <c r="NK139" s="254"/>
      <c r="NS139" s="291"/>
      <c r="NT139" s="291"/>
      <c r="NU139" s="291"/>
      <c r="NV139" s="291"/>
      <c r="NW139" s="291"/>
      <c r="OK139" s="254"/>
      <c r="OL139" s="254"/>
      <c r="OM139" s="254"/>
      <c r="ON139" s="254"/>
      <c r="OO139" s="254"/>
      <c r="OX139" s="291"/>
      <c r="OY139" s="291"/>
      <c r="OZ139" s="291"/>
      <c r="PA139" s="291"/>
      <c r="PB139" s="291"/>
      <c r="PP139" s="254"/>
      <c r="PQ139" s="254"/>
      <c r="PR139" s="254"/>
      <c r="PS139" s="254"/>
      <c r="PT139" s="254"/>
    </row>
    <row r="140" spans="15:436" ht="11.85" customHeight="1">
      <c r="O140" s="291"/>
      <c r="P140" s="291"/>
      <c r="Q140" s="291"/>
      <c r="R140" s="291"/>
      <c r="S140" s="291"/>
      <c r="AB140" s="291"/>
      <c r="AC140" s="291"/>
      <c r="AD140" s="291"/>
      <c r="AE140" s="291"/>
      <c r="AF140" s="291"/>
      <c r="AO140" s="291"/>
      <c r="AP140" s="291"/>
      <c r="AQ140" s="291"/>
      <c r="AR140" s="291"/>
      <c r="AS140" s="291"/>
      <c r="BF140" s="291"/>
      <c r="BG140" s="291"/>
      <c r="BH140" s="291"/>
      <c r="BI140" s="291"/>
      <c r="BJ140" s="291"/>
      <c r="BX140" s="254"/>
      <c r="BY140" s="254"/>
      <c r="BZ140" s="254"/>
      <c r="CA140" s="254"/>
      <c r="CB140" s="254"/>
      <c r="CC140" s="254"/>
      <c r="CK140" s="291"/>
      <c r="CL140" s="291"/>
      <c r="CM140" s="291"/>
      <c r="CN140" s="291"/>
      <c r="CO140" s="291"/>
      <c r="DC140" s="254"/>
      <c r="DD140" s="254"/>
      <c r="DE140" s="254"/>
      <c r="DF140" s="254"/>
      <c r="DG140" s="254"/>
      <c r="DP140" s="291"/>
      <c r="DQ140" s="291"/>
      <c r="DR140" s="291"/>
      <c r="DS140" s="291"/>
      <c r="DT140" s="291"/>
      <c r="EH140" s="254"/>
      <c r="EI140" s="254"/>
      <c r="EJ140" s="254"/>
      <c r="EK140" s="254"/>
      <c r="EL140" s="254"/>
      <c r="EZ140" s="291"/>
      <c r="FA140" s="291"/>
      <c r="FB140" s="291"/>
      <c r="FC140" s="291"/>
      <c r="FD140" s="291"/>
      <c r="FR140" s="254"/>
      <c r="FS140" s="254"/>
      <c r="FT140" s="254"/>
      <c r="FU140" s="254"/>
      <c r="FV140" s="254"/>
      <c r="FW140" s="254"/>
      <c r="GE140" s="291"/>
      <c r="GF140" s="291"/>
      <c r="GG140" s="291"/>
      <c r="GH140" s="291"/>
      <c r="GI140" s="291"/>
      <c r="GW140" s="254"/>
      <c r="GX140" s="254"/>
      <c r="GY140" s="254"/>
      <c r="GZ140" s="254"/>
      <c r="HA140" s="254"/>
      <c r="HJ140" s="291"/>
      <c r="HK140" s="291"/>
      <c r="HL140" s="291"/>
      <c r="HM140" s="291"/>
      <c r="HN140" s="291"/>
      <c r="IB140" s="254"/>
      <c r="IC140" s="254"/>
      <c r="ID140" s="254"/>
      <c r="IE140" s="254"/>
      <c r="IF140" s="254"/>
      <c r="IT140" s="291"/>
      <c r="IU140" s="291"/>
      <c r="IV140" s="291"/>
      <c r="IW140" s="291"/>
      <c r="IX140" s="291"/>
      <c r="JL140" s="254"/>
      <c r="JM140" s="254"/>
      <c r="JN140" s="254"/>
      <c r="JO140" s="254"/>
      <c r="JP140" s="254"/>
      <c r="JQ140" s="254"/>
      <c r="JY140" s="291"/>
      <c r="JZ140" s="291"/>
      <c r="KA140" s="291"/>
      <c r="KB140" s="291"/>
      <c r="KC140" s="291"/>
      <c r="KQ140" s="254"/>
      <c r="KR140" s="254"/>
      <c r="KS140" s="254"/>
      <c r="KT140" s="254"/>
      <c r="KU140" s="254"/>
      <c r="LD140" s="291"/>
      <c r="LE140" s="291"/>
      <c r="LF140" s="291"/>
      <c r="LG140" s="291"/>
      <c r="LH140" s="291"/>
      <c r="LV140" s="254"/>
      <c r="LW140" s="254"/>
      <c r="LX140" s="254"/>
      <c r="LY140" s="254"/>
      <c r="LZ140" s="254"/>
      <c r="MN140" s="291"/>
      <c r="MO140" s="291"/>
      <c r="MP140" s="291"/>
      <c r="MQ140" s="291"/>
      <c r="MR140" s="291"/>
      <c r="NF140" s="254"/>
      <c r="NG140" s="254"/>
      <c r="NH140" s="254"/>
      <c r="NI140" s="254"/>
      <c r="NJ140" s="254"/>
      <c r="NK140" s="254"/>
      <c r="NS140" s="291"/>
      <c r="NT140" s="291"/>
      <c r="NU140" s="291"/>
      <c r="NV140" s="291"/>
      <c r="NW140" s="291"/>
      <c r="OK140" s="254"/>
      <c r="OL140" s="254"/>
      <c r="OM140" s="254"/>
      <c r="ON140" s="254"/>
      <c r="OO140" s="254"/>
      <c r="OX140" s="291"/>
      <c r="OY140" s="291"/>
      <c r="OZ140" s="291"/>
      <c r="PA140" s="291"/>
      <c r="PB140" s="291"/>
      <c r="PP140" s="254"/>
      <c r="PQ140" s="254"/>
      <c r="PR140" s="254"/>
      <c r="PS140" s="254"/>
      <c r="PT140" s="254"/>
    </row>
    <row r="141" spans="15:436" ht="11.85" customHeight="1">
      <c r="O141" s="291"/>
      <c r="P141" s="291"/>
      <c r="Q141" s="291"/>
      <c r="R141" s="291"/>
      <c r="S141" s="291"/>
      <c r="AB141" s="291"/>
      <c r="AC141" s="291"/>
      <c r="AD141" s="291"/>
      <c r="AE141" s="291"/>
      <c r="AF141" s="291"/>
      <c r="AO141" s="291"/>
      <c r="AP141" s="291"/>
      <c r="AQ141" s="291"/>
      <c r="AR141" s="291"/>
      <c r="AS141" s="291"/>
      <c r="BF141" s="291"/>
      <c r="BG141" s="291"/>
      <c r="BH141" s="291"/>
      <c r="BI141" s="291"/>
      <c r="BJ141" s="291"/>
      <c r="BX141" s="254"/>
      <c r="BY141" s="254"/>
      <c r="BZ141" s="254"/>
      <c r="CA141" s="254"/>
      <c r="CB141" s="254"/>
      <c r="CC141" s="254"/>
      <c r="CK141" s="291"/>
      <c r="CL141" s="291"/>
      <c r="CM141" s="291"/>
      <c r="CN141" s="291"/>
      <c r="CO141" s="291"/>
      <c r="DC141" s="254"/>
      <c r="DD141" s="254"/>
      <c r="DE141" s="254"/>
      <c r="DF141" s="254"/>
      <c r="DG141" s="254"/>
      <c r="DP141" s="291"/>
      <c r="DQ141" s="291"/>
      <c r="DR141" s="291"/>
      <c r="DS141" s="291"/>
      <c r="DT141" s="291"/>
      <c r="EH141" s="254"/>
      <c r="EI141" s="254"/>
      <c r="EJ141" s="254"/>
      <c r="EK141" s="254"/>
      <c r="EL141" s="254"/>
      <c r="EZ141" s="291"/>
      <c r="FA141" s="291"/>
      <c r="FB141" s="291"/>
      <c r="FC141" s="291"/>
      <c r="FD141" s="291"/>
      <c r="FR141" s="254"/>
      <c r="FS141" s="254"/>
      <c r="FT141" s="254"/>
      <c r="FU141" s="254"/>
      <c r="FV141" s="254"/>
      <c r="FW141" s="254"/>
      <c r="GE141" s="291"/>
      <c r="GF141" s="291"/>
      <c r="GG141" s="291"/>
      <c r="GH141" s="291"/>
      <c r="GI141" s="291"/>
      <c r="GW141" s="254"/>
      <c r="GX141" s="254"/>
      <c r="GY141" s="254"/>
      <c r="GZ141" s="254"/>
      <c r="HA141" s="254"/>
      <c r="HJ141" s="291"/>
      <c r="HK141" s="291"/>
      <c r="HL141" s="291"/>
      <c r="HM141" s="291"/>
      <c r="HN141" s="291"/>
      <c r="IB141" s="254"/>
      <c r="IC141" s="254"/>
      <c r="ID141" s="254"/>
      <c r="IE141" s="254"/>
      <c r="IF141" s="254"/>
      <c r="IT141" s="291"/>
      <c r="IU141" s="291"/>
      <c r="IV141" s="291"/>
      <c r="IW141" s="291"/>
      <c r="IX141" s="291"/>
      <c r="JL141" s="254"/>
      <c r="JM141" s="254"/>
      <c r="JN141" s="254"/>
      <c r="JO141" s="254"/>
      <c r="JP141" s="254"/>
      <c r="JQ141" s="254"/>
      <c r="JY141" s="291"/>
      <c r="JZ141" s="291"/>
      <c r="KA141" s="291"/>
      <c r="KB141" s="291"/>
      <c r="KC141" s="291"/>
      <c r="KQ141" s="254"/>
      <c r="KR141" s="254"/>
      <c r="KS141" s="254"/>
      <c r="KT141" s="254"/>
      <c r="KU141" s="254"/>
      <c r="LD141" s="291"/>
      <c r="LE141" s="291"/>
      <c r="LF141" s="291"/>
      <c r="LG141" s="291"/>
      <c r="LH141" s="291"/>
      <c r="LV141" s="254"/>
      <c r="LW141" s="254"/>
      <c r="LX141" s="254"/>
      <c r="LY141" s="254"/>
      <c r="LZ141" s="254"/>
      <c r="MN141" s="291"/>
      <c r="MO141" s="291"/>
      <c r="MP141" s="291"/>
      <c r="MQ141" s="291"/>
      <c r="MR141" s="291"/>
      <c r="NF141" s="254"/>
      <c r="NG141" s="254"/>
      <c r="NH141" s="254"/>
      <c r="NI141" s="254"/>
      <c r="NJ141" s="254"/>
      <c r="NK141" s="254"/>
      <c r="NS141" s="291"/>
      <c r="NT141" s="291"/>
      <c r="NU141" s="291"/>
      <c r="NV141" s="291"/>
      <c r="NW141" s="291"/>
      <c r="OK141" s="254"/>
      <c r="OL141" s="254"/>
      <c r="OM141" s="254"/>
      <c r="ON141" s="254"/>
      <c r="OO141" s="254"/>
      <c r="OX141" s="291"/>
      <c r="OY141" s="291"/>
      <c r="OZ141" s="291"/>
      <c r="PA141" s="291"/>
      <c r="PB141" s="291"/>
      <c r="PP141" s="254"/>
      <c r="PQ141" s="254"/>
      <c r="PR141" s="254"/>
      <c r="PS141" s="254"/>
      <c r="PT141" s="254"/>
    </row>
    <row r="142" spans="15:436" ht="11.85" customHeight="1">
      <c r="O142" s="291"/>
      <c r="P142" s="291"/>
      <c r="Q142" s="291"/>
      <c r="R142" s="291"/>
      <c r="S142" s="291"/>
      <c r="AB142" s="291"/>
      <c r="AC142" s="291"/>
      <c r="AD142" s="291"/>
      <c r="AE142" s="291"/>
      <c r="AF142" s="291"/>
      <c r="AO142" s="291"/>
      <c r="AP142" s="291"/>
      <c r="AQ142" s="291"/>
      <c r="AR142" s="291"/>
      <c r="AS142" s="291"/>
      <c r="BF142" s="291"/>
      <c r="BG142" s="291"/>
      <c r="BH142" s="291"/>
      <c r="BI142" s="291"/>
      <c r="BJ142" s="291"/>
      <c r="BX142" s="254"/>
      <c r="BY142" s="254"/>
      <c r="BZ142" s="254"/>
      <c r="CA142" s="254"/>
      <c r="CB142" s="254"/>
      <c r="CC142" s="254"/>
      <c r="CK142" s="291"/>
      <c r="CL142" s="291"/>
      <c r="CM142" s="291"/>
      <c r="CN142" s="291"/>
      <c r="CO142" s="291"/>
      <c r="DC142" s="254"/>
      <c r="DD142" s="254"/>
      <c r="DE142" s="254"/>
      <c r="DF142" s="254"/>
      <c r="DG142" s="254"/>
      <c r="DP142" s="291"/>
      <c r="DQ142" s="291"/>
      <c r="DR142" s="291"/>
      <c r="DS142" s="291"/>
      <c r="DT142" s="291"/>
      <c r="EH142" s="254"/>
      <c r="EI142" s="254"/>
      <c r="EJ142" s="254"/>
      <c r="EK142" s="254"/>
      <c r="EL142" s="254"/>
      <c r="EZ142" s="291"/>
      <c r="FA142" s="291"/>
      <c r="FB142" s="291"/>
      <c r="FC142" s="291"/>
      <c r="FD142" s="291"/>
      <c r="FR142" s="254"/>
      <c r="FS142" s="254"/>
      <c r="FT142" s="254"/>
      <c r="FU142" s="254"/>
      <c r="FV142" s="254"/>
      <c r="FW142" s="254"/>
      <c r="GE142" s="291"/>
      <c r="GF142" s="291"/>
      <c r="GG142" s="291"/>
      <c r="GH142" s="291"/>
      <c r="GI142" s="291"/>
      <c r="GW142" s="254"/>
      <c r="GX142" s="254"/>
      <c r="GY142" s="254"/>
      <c r="GZ142" s="254"/>
      <c r="HA142" s="254"/>
      <c r="HJ142" s="291"/>
      <c r="HK142" s="291"/>
      <c r="HL142" s="291"/>
      <c r="HM142" s="291"/>
      <c r="HN142" s="291"/>
      <c r="IB142" s="254"/>
      <c r="IC142" s="254"/>
      <c r="ID142" s="254"/>
      <c r="IE142" s="254"/>
      <c r="IF142" s="254"/>
      <c r="IT142" s="291"/>
      <c r="IU142" s="291"/>
      <c r="IV142" s="291"/>
      <c r="IW142" s="291"/>
      <c r="IX142" s="291"/>
      <c r="JL142" s="254"/>
      <c r="JM142" s="254"/>
      <c r="JN142" s="254"/>
      <c r="JO142" s="254"/>
      <c r="JP142" s="254"/>
      <c r="JQ142" s="254"/>
      <c r="JY142" s="291"/>
      <c r="JZ142" s="291"/>
      <c r="KA142" s="291"/>
      <c r="KB142" s="291"/>
      <c r="KC142" s="291"/>
      <c r="KQ142" s="254"/>
      <c r="KR142" s="254"/>
      <c r="KS142" s="254"/>
      <c r="KT142" s="254"/>
      <c r="KU142" s="254"/>
      <c r="LD142" s="291"/>
      <c r="LE142" s="291"/>
      <c r="LF142" s="291"/>
      <c r="LG142" s="291"/>
      <c r="LH142" s="291"/>
      <c r="LV142" s="254"/>
      <c r="LW142" s="254"/>
      <c r="LX142" s="254"/>
      <c r="LY142" s="254"/>
      <c r="LZ142" s="254"/>
      <c r="MN142" s="291"/>
      <c r="MO142" s="291"/>
      <c r="MP142" s="291"/>
      <c r="MQ142" s="291"/>
      <c r="MR142" s="291"/>
      <c r="NF142" s="254"/>
      <c r="NG142" s="254"/>
      <c r="NH142" s="254"/>
      <c r="NI142" s="254"/>
      <c r="NJ142" s="254"/>
      <c r="NK142" s="254"/>
      <c r="NS142" s="291"/>
      <c r="NT142" s="291"/>
      <c r="NU142" s="291"/>
      <c r="NV142" s="291"/>
      <c r="NW142" s="291"/>
      <c r="OK142" s="254"/>
      <c r="OL142" s="254"/>
      <c r="OM142" s="254"/>
      <c r="ON142" s="254"/>
      <c r="OO142" s="254"/>
      <c r="OX142" s="291"/>
      <c r="OY142" s="291"/>
      <c r="OZ142" s="291"/>
      <c r="PA142" s="291"/>
      <c r="PB142" s="291"/>
      <c r="PP142" s="254"/>
      <c r="PQ142" s="254"/>
      <c r="PR142" s="254"/>
      <c r="PS142" s="254"/>
      <c r="PT142" s="254"/>
    </row>
    <row r="143" spans="15:436" ht="11.85" customHeight="1">
      <c r="O143" s="291"/>
      <c r="P143" s="291"/>
      <c r="Q143" s="291"/>
      <c r="R143" s="291"/>
      <c r="S143" s="291"/>
      <c r="AB143" s="291"/>
      <c r="AC143" s="291"/>
      <c r="AD143" s="291"/>
      <c r="AE143" s="291"/>
      <c r="AF143" s="291"/>
      <c r="AO143" s="291"/>
      <c r="AP143" s="291"/>
      <c r="AQ143" s="291"/>
      <c r="AR143" s="291"/>
      <c r="AS143" s="291"/>
      <c r="BF143" s="291"/>
      <c r="BG143" s="291"/>
      <c r="BH143" s="291"/>
      <c r="BI143" s="291"/>
      <c r="BJ143" s="291"/>
      <c r="BX143" s="254"/>
      <c r="BY143" s="254"/>
      <c r="BZ143" s="254"/>
      <c r="CA143" s="254"/>
      <c r="CB143" s="254"/>
      <c r="CC143" s="254"/>
      <c r="CK143" s="291"/>
      <c r="CL143" s="291"/>
      <c r="CM143" s="291"/>
      <c r="CN143" s="291"/>
      <c r="CO143" s="291"/>
      <c r="DC143" s="254"/>
      <c r="DD143" s="254"/>
      <c r="DE143" s="254"/>
      <c r="DF143" s="254"/>
      <c r="DG143" s="254"/>
      <c r="DP143" s="291"/>
      <c r="DQ143" s="291"/>
      <c r="DR143" s="291"/>
      <c r="DS143" s="291"/>
      <c r="DT143" s="291"/>
      <c r="EH143" s="254"/>
      <c r="EI143" s="254"/>
      <c r="EJ143" s="254"/>
      <c r="EK143" s="254"/>
      <c r="EL143" s="254"/>
      <c r="EZ143" s="291"/>
      <c r="FA143" s="291"/>
      <c r="FB143" s="291"/>
      <c r="FC143" s="291"/>
      <c r="FD143" s="291"/>
      <c r="FR143" s="254"/>
      <c r="FS143" s="254"/>
      <c r="FT143" s="254"/>
      <c r="FU143" s="254"/>
      <c r="FV143" s="254"/>
      <c r="FW143" s="254"/>
      <c r="GE143" s="291"/>
      <c r="GF143" s="291"/>
      <c r="GG143" s="291"/>
      <c r="GH143" s="291"/>
      <c r="GI143" s="291"/>
      <c r="GW143" s="254"/>
      <c r="GX143" s="254"/>
      <c r="GY143" s="254"/>
      <c r="GZ143" s="254"/>
      <c r="HA143" s="254"/>
      <c r="HJ143" s="291"/>
      <c r="HK143" s="291"/>
      <c r="HL143" s="291"/>
      <c r="HM143" s="291"/>
      <c r="HN143" s="291"/>
      <c r="IB143" s="254"/>
      <c r="IC143" s="254"/>
      <c r="ID143" s="254"/>
      <c r="IE143" s="254"/>
      <c r="IF143" s="254"/>
      <c r="IT143" s="291"/>
      <c r="IU143" s="291"/>
      <c r="IV143" s="291"/>
      <c r="IW143" s="291"/>
      <c r="IX143" s="291"/>
      <c r="JL143" s="254"/>
      <c r="JM143" s="254"/>
      <c r="JN143" s="254"/>
      <c r="JO143" s="254"/>
      <c r="JP143" s="254"/>
      <c r="JQ143" s="254"/>
      <c r="JY143" s="291"/>
      <c r="JZ143" s="291"/>
      <c r="KA143" s="291"/>
      <c r="KB143" s="291"/>
      <c r="KC143" s="291"/>
      <c r="KQ143" s="254"/>
      <c r="KR143" s="254"/>
      <c r="KS143" s="254"/>
      <c r="KT143" s="254"/>
      <c r="KU143" s="254"/>
      <c r="LD143" s="291"/>
      <c r="LE143" s="291"/>
      <c r="LF143" s="291"/>
      <c r="LG143" s="291"/>
      <c r="LH143" s="291"/>
      <c r="LV143" s="254"/>
      <c r="LW143" s="254"/>
      <c r="LX143" s="254"/>
      <c r="LY143" s="254"/>
      <c r="LZ143" s="254"/>
      <c r="MN143" s="291"/>
      <c r="MO143" s="291"/>
      <c r="MP143" s="291"/>
      <c r="MQ143" s="291"/>
      <c r="MR143" s="291"/>
      <c r="NF143" s="254"/>
      <c r="NG143" s="254"/>
      <c r="NH143" s="254"/>
      <c r="NI143" s="254"/>
      <c r="NJ143" s="254"/>
      <c r="NK143" s="254"/>
      <c r="NS143" s="291"/>
      <c r="NT143" s="291"/>
      <c r="NU143" s="291"/>
      <c r="NV143" s="291"/>
      <c r="NW143" s="291"/>
      <c r="OK143" s="254"/>
      <c r="OL143" s="254"/>
      <c r="OM143" s="254"/>
      <c r="ON143" s="254"/>
      <c r="OO143" s="254"/>
      <c r="OX143" s="291"/>
      <c r="OY143" s="291"/>
      <c r="OZ143" s="291"/>
      <c r="PA143" s="291"/>
      <c r="PB143" s="291"/>
      <c r="PP143" s="254"/>
      <c r="PQ143" s="254"/>
      <c r="PR143" s="254"/>
      <c r="PS143" s="254"/>
      <c r="PT143" s="254"/>
    </row>
    <row r="144" spans="15:436" ht="11.85" customHeight="1">
      <c r="O144" s="291"/>
      <c r="P144" s="291"/>
      <c r="Q144" s="291"/>
      <c r="R144" s="291"/>
      <c r="S144" s="291"/>
      <c r="AB144" s="291"/>
      <c r="AC144" s="291"/>
      <c r="AD144" s="291"/>
      <c r="AE144" s="291"/>
      <c r="AF144" s="291"/>
      <c r="AO144" s="291"/>
      <c r="AP144" s="291"/>
      <c r="AQ144" s="291"/>
      <c r="AR144" s="291"/>
      <c r="AS144" s="291"/>
      <c r="BF144" s="291"/>
      <c r="BG144" s="291"/>
      <c r="BH144" s="291"/>
      <c r="BI144" s="291"/>
      <c r="BJ144" s="291"/>
      <c r="BX144" s="254"/>
      <c r="BY144" s="254"/>
      <c r="BZ144" s="254"/>
      <c r="CA144" s="254"/>
      <c r="CB144" s="254"/>
      <c r="CC144" s="254"/>
      <c r="CK144" s="291"/>
      <c r="CL144" s="291"/>
      <c r="CM144" s="291"/>
      <c r="CN144" s="291"/>
      <c r="CO144" s="291"/>
      <c r="DC144" s="254"/>
      <c r="DD144" s="254"/>
      <c r="DE144" s="254"/>
      <c r="DF144" s="254"/>
      <c r="DG144" s="254"/>
      <c r="DP144" s="291"/>
      <c r="DQ144" s="291"/>
      <c r="DR144" s="291"/>
      <c r="DS144" s="291"/>
      <c r="DT144" s="291"/>
      <c r="EH144" s="254"/>
      <c r="EI144" s="254"/>
      <c r="EJ144" s="254"/>
      <c r="EK144" s="254"/>
      <c r="EL144" s="254"/>
      <c r="EZ144" s="291"/>
      <c r="FA144" s="291"/>
      <c r="FB144" s="291"/>
      <c r="FC144" s="291"/>
      <c r="FD144" s="291"/>
      <c r="FR144" s="254"/>
      <c r="FS144" s="254"/>
      <c r="FT144" s="254"/>
      <c r="FU144" s="254"/>
      <c r="FV144" s="254"/>
      <c r="FW144" s="254"/>
      <c r="GE144" s="291"/>
      <c r="GF144" s="291"/>
      <c r="GG144" s="291"/>
      <c r="GH144" s="291"/>
      <c r="GI144" s="291"/>
      <c r="GW144" s="254"/>
      <c r="GX144" s="254"/>
      <c r="GY144" s="254"/>
      <c r="GZ144" s="254"/>
      <c r="HA144" s="254"/>
      <c r="HJ144" s="291"/>
      <c r="HK144" s="291"/>
      <c r="HL144" s="291"/>
      <c r="HM144" s="291"/>
      <c r="HN144" s="291"/>
      <c r="IB144" s="254"/>
      <c r="IC144" s="254"/>
      <c r="ID144" s="254"/>
      <c r="IE144" s="254"/>
      <c r="IF144" s="254"/>
      <c r="IT144" s="291"/>
      <c r="IU144" s="291"/>
      <c r="IV144" s="291"/>
      <c r="IW144" s="291"/>
      <c r="IX144" s="291"/>
      <c r="JL144" s="254"/>
      <c r="JM144" s="254"/>
      <c r="JN144" s="254"/>
      <c r="JO144" s="254"/>
      <c r="JP144" s="254"/>
      <c r="JQ144" s="254"/>
      <c r="JY144" s="291"/>
      <c r="JZ144" s="291"/>
      <c r="KA144" s="291"/>
      <c r="KB144" s="291"/>
      <c r="KC144" s="291"/>
      <c r="KQ144" s="254"/>
      <c r="KR144" s="254"/>
      <c r="KS144" s="254"/>
      <c r="KT144" s="254"/>
      <c r="KU144" s="254"/>
      <c r="LD144" s="291"/>
      <c r="LE144" s="291"/>
      <c r="LF144" s="291"/>
      <c r="LG144" s="291"/>
      <c r="LH144" s="291"/>
      <c r="LV144" s="254"/>
      <c r="LW144" s="254"/>
      <c r="LX144" s="254"/>
      <c r="LY144" s="254"/>
      <c r="LZ144" s="254"/>
      <c r="MN144" s="291"/>
      <c r="MO144" s="291"/>
      <c r="MP144" s="291"/>
      <c r="MQ144" s="291"/>
      <c r="MR144" s="291"/>
      <c r="NF144" s="254"/>
      <c r="NG144" s="254"/>
      <c r="NH144" s="254"/>
      <c r="NI144" s="254"/>
      <c r="NJ144" s="254"/>
      <c r="NK144" s="254"/>
      <c r="NS144" s="291"/>
      <c r="NT144" s="291"/>
      <c r="NU144" s="291"/>
      <c r="NV144" s="291"/>
      <c r="NW144" s="291"/>
      <c r="OK144" s="254"/>
      <c r="OL144" s="254"/>
      <c r="OM144" s="254"/>
      <c r="ON144" s="254"/>
      <c r="OO144" s="254"/>
      <c r="OX144" s="291"/>
      <c r="OY144" s="291"/>
      <c r="OZ144" s="291"/>
      <c r="PA144" s="291"/>
      <c r="PB144" s="291"/>
      <c r="PP144" s="254"/>
      <c r="PQ144" s="254"/>
      <c r="PR144" s="254"/>
      <c r="PS144" s="254"/>
      <c r="PT144" s="254"/>
    </row>
    <row r="145" spans="15:436" ht="11.85" customHeight="1">
      <c r="BX145" s="254"/>
      <c r="BY145" s="254"/>
      <c r="BZ145" s="254"/>
      <c r="CA145" s="254"/>
      <c r="CB145" s="254"/>
      <c r="CC145" s="254"/>
      <c r="DC145" s="254"/>
      <c r="DD145" s="254"/>
      <c r="DE145" s="254"/>
      <c r="DF145" s="254"/>
      <c r="DG145" s="254"/>
      <c r="EH145" s="254"/>
      <c r="EI145" s="254"/>
      <c r="EJ145" s="254"/>
      <c r="EK145" s="254"/>
      <c r="EL145" s="254"/>
      <c r="FR145" s="254"/>
      <c r="FS145" s="254"/>
      <c r="FT145" s="254"/>
      <c r="FU145" s="254"/>
      <c r="FV145" s="254"/>
      <c r="FW145" s="254"/>
      <c r="GW145" s="254"/>
      <c r="GX145" s="254"/>
      <c r="GY145" s="254"/>
      <c r="GZ145" s="254"/>
      <c r="HA145" s="254"/>
      <c r="IB145" s="254"/>
      <c r="IC145" s="254"/>
      <c r="ID145" s="254"/>
      <c r="IE145" s="254"/>
      <c r="IF145" s="254"/>
      <c r="JL145" s="254"/>
      <c r="JM145" s="254"/>
      <c r="JN145" s="254"/>
      <c r="JO145" s="254"/>
      <c r="JP145" s="254"/>
      <c r="JQ145" s="254"/>
      <c r="KQ145" s="254"/>
      <c r="KR145" s="254"/>
      <c r="KS145" s="254"/>
      <c r="KT145" s="254"/>
      <c r="KU145" s="254"/>
      <c r="LV145" s="254"/>
      <c r="LW145" s="254"/>
      <c r="LX145" s="254"/>
      <c r="LY145" s="254"/>
      <c r="LZ145" s="254"/>
      <c r="NF145" s="254"/>
      <c r="NG145" s="254"/>
      <c r="NH145" s="254"/>
      <c r="NI145" s="254"/>
      <c r="NJ145" s="254"/>
      <c r="NK145" s="254"/>
      <c r="OK145" s="254"/>
      <c r="OL145" s="254"/>
      <c r="OM145" s="254"/>
      <c r="ON145" s="254"/>
      <c r="OO145" s="254"/>
      <c r="PP145" s="254"/>
      <c r="PQ145" s="254"/>
      <c r="PR145" s="254"/>
      <c r="PS145" s="254"/>
      <c r="PT145" s="254"/>
    </row>
    <row r="146" spans="15:436" ht="11.85" customHeight="1">
      <c r="O146" s="337"/>
      <c r="P146" s="291"/>
      <c r="Q146" s="291"/>
      <c r="R146" s="291"/>
      <c r="S146" s="291"/>
      <c r="AB146" s="337"/>
      <c r="AC146" s="291"/>
      <c r="AD146" s="291"/>
      <c r="AE146" s="291"/>
      <c r="AF146" s="291"/>
      <c r="AO146" s="337"/>
      <c r="AP146" s="291"/>
      <c r="AQ146" s="291"/>
      <c r="AR146" s="291"/>
      <c r="AS146" s="291"/>
      <c r="BF146" s="337"/>
      <c r="BG146" s="291"/>
      <c r="BH146" s="291"/>
      <c r="BI146" s="291"/>
      <c r="BJ146" s="291"/>
      <c r="BX146" s="338"/>
      <c r="BY146" s="254"/>
      <c r="BZ146" s="254"/>
      <c r="CA146" s="254"/>
      <c r="CB146" s="254"/>
      <c r="CC146" s="254"/>
      <c r="CK146" s="337"/>
      <c r="CL146" s="291"/>
      <c r="CM146" s="291"/>
      <c r="CN146" s="291"/>
      <c r="CO146" s="291"/>
      <c r="DC146" s="338"/>
      <c r="DD146" s="254"/>
      <c r="DE146" s="254"/>
      <c r="DF146" s="254"/>
      <c r="DG146" s="254"/>
      <c r="DP146" s="337"/>
      <c r="DQ146" s="291"/>
      <c r="DR146" s="291"/>
      <c r="DS146" s="291"/>
      <c r="DT146" s="291"/>
      <c r="EH146" s="338"/>
      <c r="EI146" s="254"/>
      <c r="EJ146" s="254"/>
      <c r="EK146" s="254"/>
      <c r="EL146" s="254"/>
      <c r="EZ146" s="337"/>
      <c r="FA146" s="291"/>
      <c r="FB146" s="291"/>
      <c r="FC146" s="291"/>
      <c r="FD146" s="291"/>
      <c r="FR146" s="338"/>
      <c r="FS146" s="254"/>
      <c r="FT146" s="254"/>
      <c r="FU146" s="254"/>
      <c r="FV146" s="254"/>
      <c r="FW146" s="254"/>
      <c r="GE146" s="337"/>
      <c r="GF146" s="291"/>
      <c r="GG146" s="291"/>
      <c r="GH146" s="291"/>
      <c r="GI146" s="291"/>
      <c r="GW146" s="338"/>
      <c r="GX146" s="254"/>
      <c r="GY146" s="254"/>
      <c r="GZ146" s="254"/>
      <c r="HA146" s="254"/>
      <c r="HJ146" s="337"/>
      <c r="HK146" s="291"/>
      <c r="HL146" s="291"/>
      <c r="HM146" s="291"/>
      <c r="HN146" s="291"/>
      <c r="IB146" s="338"/>
      <c r="IC146" s="254"/>
      <c r="ID146" s="254"/>
      <c r="IE146" s="254"/>
      <c r="IF146" s="254"/>
      <c r="IT146" s="337"/>
      <c r="IU146" s="291"/>
      <c r="IV146" s="291"/>
      <c r="IW146" s="291"/>
      <c r="IX146" s="291"/>
      <c r="JL146" s="338"/>
      <c r="JM146" s="254"/>
      <c r="JN146" s="254"/>
      <c r="JO146" s="254"/>
      <c r="JP146" s="254"/>
      <c r="JQ146" s="254"/>
      <c r="JY146" s="337"/>
      <c r="JZ146" s="291"/>
      <c r="KA146" s="291"/>
      <c r="KB146" s="291"/>
      <c r="KC146" s="291"/>
      <c r="KQ146" s="338"/>
      <c r="KR146" s="254"/>
      <c r="KS146" s="254"/>
      <c r="KT146" s="254"/>
      <c r="KU146" s="254"/>
      <c r="LD146" s="337"/>
      <c r="LE146" s="291"/>
      <c r="LF146" s="291"/>
      <c r="LG146" s="291"/>
      <c r="LH146" s="291"/>
      <c r="LV146" s="338"/>
      <c r="LW146" s="254"/>
      <c r="LX146" s="254"/>
      <c r="LY146" s="254"/>
      <c r="LZ146" s="254"/>
      <c r="MN146" s="337"/>
      <c r="MO146" s="291"/>
      <c r="MP146" s="291"/>
      <c r="MQ146" s="291"/>
      <c r="MR146" s="291"/>
      <c r="NF146" s="338"/>
      <c r="NG146" s="254"/>
      <c r="NH146" s="254"/>
      <c r="NI146" s="254"/>
      <c r="NJ146" s="254"/>
      <c r="NK146" s="254"/>
      <c r="NS146" s="337"/>
      <c r="NT146" s="291"/>
      <c r="NU146" s="291"/>
      <c r="NV146" s="291"/>
      <c r="NW146" s="291"/>
      <c r="OK146" s="338"/>
      <c r="OL146" s="254"/>
      <c r="OM146" s="254"/>
      <c r="ON146" s="254"/>
      <c r="OO146" s="254"/>
      <c r="OX146" s="337"/>
      <c r="OY146" s="291"/>
      <c r="OZ146" s="291"/>
      <c r="PA146" s="291"/>
      <c r="PB146" s="291"/>
      <c r="PP146" s="338"/>
      <c r="PQ146" s="254"/>
      <c r="PR146" s="254"/>
      <c r="PS146" s="254"/>
      <c r="PT146" s="254"/>
    </row>
    <row r="147" spans="15:436" ht="11.85" customHeight="1">
      <c r="O147" s="244"/>
      <c r="P147" s="291"/>
      <c r="Q147" s="291"/>
      <c r="R147" s="291"/>
      <c r="S147" s="291"/>
      <c r="AB147" s="244"/>
      <c r="AC147" s="291"/>
      <c r="AD147" s="291"/>
      <c r="AE147" s="291"/>
      <c r="AF147" s="291"/>
      <c r="AO147" s="244"/>
      <c r="AP147" s="291"/>
      <c r="AQ147" s="291"/>
      <c r="AR147" s="291"/>
      <c r="AS147" s="291"/>
      <c r="BF147" s="244"/>
      <c r="BG147" s="291"/>
      <c r="BH147" s="291"/>
      <c r="BI147" s="291"/>
      <c r="BJ147" s="291"/>
      <c r="BX147" s="338"/>
      <c r="BY147" s="254"/>
      <c r="BZ147" s="254"/>
      <c r="CA147" s="254"/>
      <c r="CB147" s="254"/>
      <c r="CC147" s="254"/>
      <c r="CK147" s="244"/>
      <c r="CL147" s="291"/>
      <c r="CM147" s="291"/>
      <c r="CN147" s="291"/>
      <c r="CO147" s="291"/>
      <c r="DC147" s="338"/>
      <c r="DD147" s="254"/>
      <c r="DE147" s="254"/>
      <c r="DF147" s="254"/>
      <c r="DG147" s="254"/>
      <c r="DP147" s="244"/>
      <c r="DQ147" s="291"/>
      <c r="DR147" s="291"/>
      <c r="DS147" s="291"/>
      <c r="DT147" s="291"/>
      <c r="EH147" s="338"/>
      <c r="EI147" s="254"/>
      <c r="EJ147" s="254"/>
      <c r="EK147" s="254"/>
      <c r="EL147" s="254"/>
      <c r="EZ147" s="244"/>
      <c r="FA147" s="291"/>
      <c r="FB147" s="291"/>
      <c r="FC147" s="291"/>
      <c r="FD147" s="291"/>
      <c r="FR147" s="338"/>
      <c r="FS147" s="254"/>
      <c r="FT147" s="254"/>
      <c r="FU147" s="254"/>
      <c r="FV147" s="254"/>
      <c r="FW147" s="254"/>
      <c r="GE147" s="244"/>
      <c r="GF147" s="291"/>
      <c r="GG147" s="291"/>
      <c r="GH147" s="291"/>
      <c r="GI147" s="291"/>
      <c r="GW147" s="338"/>
      <c r="GX147" s="254"/>
      <c r="GY147" s="254"/>
      <c r="GZ147" s="254"/>
      <c r="HA147" s="254"/>
      <c r="HJ147" s="244"/>
      <c r="HK147" s="291"/>
      <c r="HL147" s="291"/>
      <c r="HM147" s="291"/>
      <c r="HN147" s="291"/>
      <c r="IB147" s="338"/>
      <c r="IC147" s="254"/>
      <c r="ID147" s="254"/>
      <c r="IE147" s="254"/>
      <c r="IF147" s="254"/>
      <c r="IT147" s="244"/>
      <c r="IU147" s="291"/>
      <c r="IV147" s="291"/>
      <c r="IW147" s="291"/>
      <c r="IX147" s="291"/>
      <c r="JL147" s="338"/>
      <c r="JM147" s="254"/>
      <c r="JN147" s="254"/>
      <c r="JO147" s="254"/>
      <c r="JP147" s="254"/>
      <c r="JQ147" s="254"/>
      <c r="JY147" s="244"/>
      <c r="JZ147" s="291"/>
      <c r="KA147" s="291"/>
      <c r="KB147" s="291"/>
      <c r="KC147" s="291"/>
      <c r="KQ147" s="338"/>
      <c r="KR147" s="254"/>
      <c r="KS147" s="254"/>
      <c r="KT147" s="254"/>
      <c r="KU147" s="254"/>
      <c r="LD147" s="244"/>
      <c r="LE147" s="291"/>
      <c r="LF147" s="291"/>
      <c r="LG147" s="291"/>
      <c r="LH147" s="291"/>
      <c r="LV147" s="338"/>
      <c r="LW147" s="254"/>
      <c r="LX147" s="254"/>
      <c r="LY147" s="254"/>
      <c r="LZ147" s="254"/>
      <c r="MN147" s="244"/>
      <c r="MO147" s="291"/>
      <c r="MP147" s="291"/>
      <c r="MQ147" s="291"/>
      <c r="MR147" s="291"/>
      <c r="NF147" s="338"/>
      <c r="NG147" s="254"/>
      <c r="NH147" s="254"/>
      <c r="NI147" s="254"/>
      <c r="NJ147" s="254"/>
      <c r="NK147" s="254"/>
      <c r="NS147" s="244"/>
      <c r="NT147" s="291"/>
      <c r="NU147" s="291"/>
      <c r="NV147" s="291"/>
      <c r="NW147" s="291"/>
      <c r="OK147" s="338"/>
      <c r="OL147" s="254"/>
      <c r="OM147" s="254"/>
      <c r="ON147" s="254"/>
      <c r="OO147" s="254"/>
      <c r="OX147" s="244"/>
      <c r="OY147" s="291"/>
      <c r="OZ147" s="291"/>
      <c r="PA147" s="291"/>
      <c r="PB147" s="291"/>
      <c r="PP147" s="338"/>
      <c r="PQ147" s="254"/>
      <c r="PR147" s="254"/>
      <c r="PS147" s="254"/>
      <c r="PT147" s="254"/>
    </row>
    <row r="148" spans="15:436" ht="11.85" customHeight="1">
      <c r="O148" s="291"/>
      <c r="P148" s="291"/>
      <c r="Q148" s="291"/>
      <c r="R148" s="291"/>
      <c r="S148" s="291"/>
      <c r="AB148" s="291"/>
      <c r="AC148" s="291"/>
      <c r="AD148" s="291"/>
      <c r="AE148" s="291"/>
      <c r="AF148" s="291"/>
      <c r="AO148" s="291"/>
      <c r="AP148" s="291"/>
      <c r="AQ148" s="291"/>
      <c r="AR148" s="291"/>
      <c r="AS148" s="291"/>
      <c r="BF148" s="291"/>
      <c r="BG148" s="291"/>
      <c r="BH148" s="291"/>
      <c r="BI148" s="291"/>
      <c r="BJ148" s="291"/>
      <c r="BX148" s="338"/>
      <c r="BY148" s="254"/>
      <c r="BZ148" s="254"/>
      <c r="CA148" s="254"/>
      <c r="CB148" s="254"/>
      <c r="CC148" s="254"/>
      <c r="CK148" s="291"/>
      <c r="CL148" s="291"/>
      <c r="CM148" s="291"/>
      <c r="CN148" s="291"/>
      <c r="CO148" s="291"/>
      <c r="DC148" s="338"/>
      <c r="DD148" s="254"/>
      <c r="DE148" s="254"/>
      <c r="DF148" s="254"/>
      <c r="DG148" s="254"/>
      <c r="DP148" s="291"/>
      <c r="DQ148" s="291"/>
      <c r="DR148" s="291"/>
      <c r="DS148" s="291"/>
      <c r="DT148" s="291"/>
      <c r="EH148" s="338"/>
      <c r="EI148" s="254"/>
      <c r="EJ148" s="254"/>
      <c r="EK148" s="254"/>
      <c r="EL148" s="254"/>
      <c r="EZ148" s="291"/>
      <c r="FA148" s="291"/>
      <c r="FB148" s="291"/>
      <c r="FC148" s="291"/>
      <c r="FD148" s="291"/>
      <c r="FR148" s="338"/>
      <c r="FS148" s="254"/>
      <c r="FT148" s="254"/>
      <c r="FU148" s="254"/>
      <c r="FV148" s="254"/>
      <c r="FW148" s="254"/>
      <c r="GE148" s="291"/>
      <c r="GF148" s="291"/>
      <c r="GG148" s="291"/>
      <c r="GH148" s="291"/>
      <c r="GI148" s="291"/>
      <c r="GW148" s="338"/>
      <c r="GX148" s="254"/>
      <c r="GY148" s="254"/>
      <c r="GZ148" s="254"/>
      <c r="HA148" s="254"/>
      <c r="HJ148" s="291"/>
      <c r="HK148" s="291"/>
      <c r="HL148" s="291"/>
      <c r="HM148" s="291"/>
      <c r="HN148" s="291"/>
      <c r="IB148" s="338"/>
      <c r="IC148" s="254"/>
      <c r="ID148" s="254"/>
      <c r="IE148" s="254"/>
      <c r="IF148" s="254"/>
      <c r="IT148" s="291"/>
      <c r="IU148" s="291"/>
      <c r="IV148" s="291"/>
      <c r="IW148" s="291"/>
      <c r="IX148" s="291"/>
      <c r="JL148" s="338"/>
      <c r="JM148" s="254"/>
      <c r="JN148" s="254"/>
      <c r="JO148" s="254"/>
      <c r="JP148" s="254"/>
      <c r="JQ148" s="254"/>
      <c r="JY148" s="291"/>
      <c r="JZ148" s="291"/>
      <c r="KA148" s="291"/>
      <c r="KB148" s="291"/>
      <c r="KC148" s="291"/>
      <c r="KQ148" s="338"/>
      <c r="KR148" s="254"/>
      <c r="KS148" s="254"/>
      <c r="KT148" s="254"/>
      <c r="KU148" s="254"/>
      <c r="LD148" s="291"/>
      <c r="LE148" s="291"/>
      <c r="LF148" s="291"/>
      <c r="LG148" s="291"/>
      <c r="LH148" s="291"/>
      <c r="LV148" s="338"/>
      <c r="LW148" s="254"/>
      <c r="LX148" s="254"/>
      <c r="LY148" s="254"/>
      <c r="LZ148" s="254"/>
      <c r="MN148" s="291"/>
      <c r="MO148" s="291"/>
      <c r="MP148" s="291"/>
      <c r="MQ148" s="291"/>
      <c r="MR148" s="291"/>
      <c r="NF148" s="338"/>
      <c r="NG148" s="254"/>
      <c r="NH148" s="254"/>
      <c r="NI148" s="254"/>
      <c r="NJ148" s="254"/>
      <c r="NK148" s="254"/>
      <c r="NS148" s="291"/>
      <c r="NT148" s="291"/>
      <c r="NU148" s="291"/>
      <c r="NV148" s="291"/>
      <c r="NW148" s="291"/>
      <c r="OK148" s="338"/>
      <c r="OL148" s="254"/>
      <c r="OM148" s="254"/>
      <c r="ON148" s="254"/>
      <c r="OO148" s="254"/>
      <c r="OX148" s="291"/>
      <c r="OY148" s="291"/>
      <c r="OZ148" s="291"/>
      <c r="PA148" s="291"/>
      <c r="PB148" s="291"/>
      <c r="PP148" s="338"/>
      <c r="PQ148" s="254"/>
      <c r="PR148" s="254"/>
      <c r="PS148" s="254"/>
      <c r="PT148" s="254"/>
    </row>
    <row r="149" spans="15:436" ht="11.85" customHeight="1">
      <c r="O149" s="291"/>
      <c r="P149" s="291"/>
      <c r="Q149" s="291"/>
      <c r="R149" s="291"/>
      <c r="S149" s="291"/>
      <c r="AB149" s="291"/>
      <c r="AC149" s="291"/>
      <c r="AD149" s="291"/>
      <c r="AE149" s="291"/>
      <c r="AF149" s="291"/>
      <c r="AO149" s="291"/>
      <c r="AP149" s="291"/>
      <c r="AQ149" s="291"/>
      <c r="AR149" s="291"/>
      <c r="AS149" s="291"/>
      <c r="BF149" s="291"/>
      <c r="BG149" s="291"/>
      <c r="BH149" s="291"/>
      <c r="BI149" s="291"/>
      <c r="BJ149" s="291"/>
      <c r="BX149" s="254"/>
      <c r="BY149" s="254"/>
      <c r="BZ149" s="254"/>
      <c r="CA149" s="254"/>
      <c r="CB149" s="254"/>
      <c r="CC149" s="254"/>
      <c r="CK149" s="291"/>
      <c r="CL149" s="291"/>
      <c r="CM149" s="291"/>
      <c r="CN149" s="291"/>
      <c r="CO149" s="291"/>
      <c r="DC149" s="254"/>
      <c r="DD149" s="254"/>
      <c r="DE149" s="254"/>
      <c r="DF149" s="254"/>
      <c r="DG149" s="254"/>
      <c r="DP149" s="291"/>
      <c r="DQ149" s="291"/>
      <c r="DR149" s="291"/>
      <c r="DS149" s="291"/>
      <c r="DT149" s="291"/>
      <c r="EH149" s="254"/>
      <c r="EI149" s="254"/>
      <c r="EJ149" s="254"/>
      <c r="EK149" s="254"/>
      <c r="EL149" s="254"/>
      <c r="EZ149" s="291"/>
      <c r="FA149" s="291"/>
      <c r="FB149" s="291"/>
      <c r="FC149" s="291"/>
      <c r="FD149" s="291"/>
      <c r="FR149" s="254"/>
      <c r="FS149" s="254"/>
      <c r="FT149" s="254"/>
      <c r="FU149" s="254"/>
      <c r="FV149" s="254"/>
      <c r="FW149" s="254"/>
      <c r="GE149" s="291"/>
      <c r="GF149" s="291"/>
      <c r="GG149" s="291"/>
      <c r="GH149" s="291"/>
      <c r="GI149" s="291"/>
      <c r="GW149" s="254"/>
      <c r="GX149" s="254"/>
      <c r="GY149" s="254"/>
      <c r="GZ149" s="254"/>
      <c r="HA149" s="254"/>
      <c r="HJ149" s="291"/>
      <c r="HK149" s="291"/>
      <c r="HL149" s="291"/>
      <c r="HM149" s="291"/>
      <c r="HN149" s="291"/>
      <c r="IB149" s="254"/>
      <c r="IC149" s="254"/>
      <c r="ID149" s="254"/>
      <c r="IE149" s="254"/>
      <c r="IF149" s="254"/>
      <c r="IT149" s="291"/>
      <c r="IU149" s="291"/>
      <c r="IV149" s="291"/>
      <c r="IW149" s="291"/>
      <c r="IX149" s="291"/>
      <c r="JL149" s="254"/>
      <c r="JM149" s="254"/>
      <c r="JN149" s="254"/>
      <c r="JO149" s="254"/>
      <c r="JP149" s="254"/>
      <c r="JQ149" s="254"/>
      <c r="JY149" s="291"/>
      <c r="JZ149" s="291"/>
      <c r="KA149" s="291"/>
      <c r="KB149" s="291"/>
      <c r="KC149" s="291"/>
      <c r="KQ149" s="254"/>
      <c r="KR149" s="254"/>
      <c r="KS149" s="254"/>
      <c r="KT149" s="254"/>
      <c r="KU149" s="254"/>
      <c r="LD149" s="291"/>
      <c r="LE149" s="291"/>
      <c r="LF149" s="291"/>
      <c r="LG149" s="291"/>
      <c r="LH149" s="291"/>
      <c r="LV149" s="254"/>
      <c r="LW149" s="254"/>
      <c r="LX149" s="254"/>
      <c r="LY149" s="254"/>
      <c r="LZ149" s="254"/>
      <c r="MN149" s="291"/>
      <c r="MO149" s="291"/>
      <c r="MP149" s="291"/>
      <c r="MQ149" s="291"/>
      <c r="MR149" s="291"/>
      <c r="NF149" s="254"/>
      <c r="NG149" s="254"/>
      <c r="NH149" s="254"/>
      <c r="NI149" s="254"/>
      <c r="NJ149" s="254"/>
      <c r="NK149" s="254"/>
      <c r="NS149" s="291"/>
      <c r="NT149" s="291"/>
      <c r="NU149" s="291"/>
      <c r="NV149" s="291"/>
      <c r="NW149" s="291"/>
      <c r="OK149" s="254"/>
      <c r="OL149" s="254"/>
      <c r="OM149" s="254"/>
      <c r="ON149" s="254"/>
      <c r="OO149" s="254"/>
      <c r="OX149" s="291"/>
      <c r="OY149" s="291"/>
      <c r="OZ149" s="291"/>
      <c r="PA149" s="291"/>
      <c r="PB149" s="291"/>
      <c r="PP149" s="254"/>
      <c r="PQ149" s="254"/>
      <c r="PR149" s="254"/>
      <c r="PS149" s="254"/>
      <c r="PT149" s="254"/>
    </row>
    <row r="150" spans="15:436" ht="11.85" customHeight="1">
      <c r="O150" s="291"/>
      <c r="P150" s="291"/>
      <c r="Q150" s="291"/>
      <c r="R150" s="291"/>
      <c r="S150" s="291"/>
      <c r="AB150" s="291"/>
      <c r="AC150" s="291"/>
      <c r="AD150" s="291"/>
      <c r="AE150" s="291"/>
      <c r="AF150" s="291"/>
      <c r="AO150" s="291"/>
      <c r="AP150" s="291"/>
      <c r="AQ150" s="291"/>
      <c r="AR150" s="291"/>
      <c r="AS150" s="291"/>
      <c r="BF150" s="291"/>
      <c r="BG150" s="291"/>
      <c r="BH150" s="291"/>
      <c r="BI150" s="291"/>
      <c r="BJ150" s="291"/>
      <c r="BX150" s="254"/>
      <c r="BY150" s="254"/>
      <c r="BZ150" s="254"/>
      <c r="CA150" s="254"/>
      <c r="CB150" s="254"/>
      <c r="CC150" s="254"/>
      <c r="CK150" s="291"/>
      <c r="CL150" s="291"/>
      <c r="CM150" s="291"/>
      <c r="CN150" s="291"/>
      <c r="CO150" s="291"/>
      <c r="DC150" s="254"/>
      <c r="DD150" s="254"/>
      <c r="DE150" s="254"/>
      <c r="DF150" s="254"/>
      <c r="DG150" s="254"/>
      <c r="DP150" s="291"/>
      <c r="DQ150" s="291"/>
      <c r="DR150" s="291"/>
      <c r="DS150" s="291"/>
      <c r="DT150" s="291"/>
      <c r="EH150" s="254"/>
      <c r="EI150" s="254"/>
      <c r="EJ150" s="254"/>
      <c r="EK150" s="254"/>
      <c r="EL150" s="254"/>
      <c r="EZ150" s="291"/>
      <c r="FA150" s="291"/>
      <c r="FB150" s="291"/>
      <c r="FC150" s="291"/>
      <c r="FD150" s="291"/>
      <c r="FR150" s="254"/>
      <c r="FS150" s="254"/>
      <c r="FT150" s="254"/>
      <c r="FU150" s="254"/>
      <c r="FV150" s="254"/>
      <c r="FW150" s="254"/>
      <c r="GE150" s="291"/>
      <c r="GF150" s="291"/>
      <c r="GG150" s="291"/>
      <c r="GH150" s="291"/>
      <c r="GI150" s="291"/>
      <c r="GW150" s="254"/>
      <c r="GX150" s="254"/>
      <c r="GY150" s="254"/>
      <c r="GZ150" s="254"/>
      <c r="HA150" s="254"/>
      <c r="HJ150" s="291"/>
      <c r="HK150" s="291"/>
      <c r="HL150" s="291"/>
      <c r="HM150" s="291"/>
      <c r="HN150" s="291"/>
      <c r="IB150" s="254"/>
      <c r="IC150" s="254"/>
      <c r="ID150" s="254"/>
      <c r="IE150" s="254"/>
      <c r="IF150" s="254"/>
      <c r="IT150" s="291"/>
      <c r="IU150" s="291"/>
      <c r="IV150" s="291"/>
      <c r="IW150" s="291"/>
      <c r="IX150" s="291"/>
      <c r="JL150" s="254"/>
      <c r="JM150" s="254"/>
      <c r="JN150" s="254"/>
      <c r="JO150" s="254"/>
      <c r="JP150" s="254"/>
      <c r="JQ150" s="254"/>
      <c r="JY150" s="291"/>
      <c r="JZ150" s="291"/>
      <c r="KA150" s="291"/>
      <c r="KB150" s="291"/>
      <c r="KC150" s="291"/>
      <c r="KQ150" s="254"/>
      <c r="KR150" s="254"/>
      <c r="KS150" s="254"/>
      <c r="KT150" s="254"/>
      <c r="KU150" s="254"/>
      <c r="LD150" s="291"/>
      <c r="LE150" s="291"/>
      <c r="LF150" s="291"/>
      <c r="LG150" s="291"/>
      <c r="LH150" s="291"/>
      <c r="LV150" s="254"/>
      <c r="LW150" s="254"/>
      <c r="LX150" s="254"/>
      <c r="LY150" s="254"/>
      <c r="LZ150" s="254"/>
      <c r="MN150" s="291"/>
      <c r="MO150" s="291"/>
      <c r="MP150" s="291"/>
      <c r="MQ150" s="291"/>
      <c r="MR150" s="291"/>
      <c r="NF150" s="254"/>
      <c r="NG150" s="254"/>
      <c r="NH150" s="254"/>
      <c r="NI150" s="254"/>
      <c r="NJ150" s="254"/>
      <c r="NK150" s="254"/>
      <c r="NS150" s="291"/>
      <c r="NT150" s="291"/>
      <c r="NU150" s="291"/>
      <c r="NV150" s="291"/>
      <c r="NW150" s="291"/>
      <c r="OK150" s="254"/>
      <c r="OL150" s="254"/>
      <c r="OM150" s="254"/>
      <c r="ON150" s="254"/>
      <c r="OO150" s="254"/>
      <c r="OX150" s="291"/>
      <c r="OY150" s="291"/>
      <c r="OZ150" s="291"/>
      <c r="PA150" s="291"/>
      <c r="PB150" s="291"/>
      <c r="PP150" s="254"/>
      <c r="PQ150" s="254"/>
      <c r="PR150" s="254"/>
      <c r="PS150" s="254"/>
      <c r="PT150" s="254"/>
    </row>
    <row r="151" spans="15:436" ht="11.85" customHeight="1">
      <c r="O151" s="291"/>
      <c r="P151" s="291"/>
      <c r="Q151" s="291"/>
      <c r="R151" s="291"/>
      <c r="S151" s="291"/>
      <c r="AB151" s="291"/>
      <c r="AC151" s="291"/>
      <c r="AD151" s="291"/>
      <c r="AE151" s="291"/>
      <c r="AF151" s="291"/>
      <c r="AO151" s="291"/>
      <c r="AP151" s="291"/>
      <c r="AQ151" s="291"/>
      <c r="AR151" s="291"/>
      <c r="AS151" s="291"/>
      <c r="BF151" s="291"/>
      <c r="BG151" s="291"/>
      <c r="BH151" s="291"/>
      <c r="BI151" s="291"/>
      <c r="BJ151" s="291"/>
      <c r="BX151" s="254"/>
      <c r="BY151" s="254"/>
      <c r="BZ151" s="254"/>
      <c r="CA151" s="254"/>
      <c r="CB151" s="254"/>
      <c r="CC151" s="254"/>
      <c r="CK151" s="291"/>
      <c r="CL151" s="291"/>
      <c r="CM151" s="291"/>
      <c r="CN151" s="291"/>
      <c r="CO151" s="291"/>
      <c r="DC151" s="254"/>
      <c r="DD151" s="254"/>
      <c r="DE151" s="254"/>
      <c r="DF151" s="254"/>
      <c r="DG151" s="254"/>
      <c r="DP151" s="291"/>
      <c r="DQ151" s="291"/>
      <c r="DR151" s="291"/>
      <c r="DS151" s="291"/>
      <c r="DT151" s="291"/>
      <c r="EH151" s="254"/>
      <c r="EI151" s="254"/>
      <c r="EJ151" s="254"/>
      <c r="EK151" s="254"/>
      <c r="EL151" s="254"/>
      <c r="EZ151" s="291"/>
      <c r="FA151" s="291"/>
      <c r="FB151" s="291"/>
      <c r="FC151" s="291"/>
      <c r="FD151" s="291"/>
      <c r="FR151" s="254"/>
      <c r="FS151" s="254"/>
      <c r="FT151" s="254"/>
      <c r="FU151" s="254"/>
      <c r="FV151" s="254"/>
      <c r="FW151" s="254"/>
      <c r="GE151" s="291"/>
      <c r="GF151" s="291"/>
      <c r="GG151" s="291"/>
      <c r="GH151" s="291"/>
      <c r="GI151" s="291"/>
      <c r="GW151" s="254"/>
      <c r="GX151" s="254"/>
      <c r="GY151" s="254"/>
      <c r="GZ151" s="254"/>
      <c r="HA151" s="254"/>
      <c r="HJ151" s="291"/>
      <c r="HK151" s="291"/>
      <c r="HL151" s="291"/>
      <c r="HM151" s="291"/>
      <c r="HN151" s="291"/>
      <c r="IB151" s="254"/>
      <c r="IC151" s="254"/>
      <c r="ID151" s="254"/>
      <c r="IE151" s="254"/>
      <c r="IF151" s="254"/>
      <c r="IT151" s="291"/>
      <c r="IU151" s="291"/>
      <c r="IV151" s="291"/>
      <c r="IW151" s="291"/>
      <c r="IX151" s="291"/>
      <c r="JL151" s="254"/>
      <c r="JM151" s="254"/>
      <c r="JN151" s="254"/>
      <c r="JO151" s="254"/>
      <c r="JP151" s="254"/>
      <c r="JQ151" s="254"/>
      <c r="JY151" s="291"/>
      <c r="JZ151" s="291"/>
      <c r="KA151" s="291"/>
      <c r="KB151" s="291"/>
      <c r="KC151" s="291"/>
      <c r="KQ151" s="254"/>
      <c r="KR151" s="254"/>
      <c r="KS151" s="254"/>
      <c r="KT151" s="254"/>
      <c r="KU151" s="254"/>
      <c r="LD151" s="291"/>
      <c r="LE151" s="291"/>
      <c r="LF151" s="291"/>
      <c r="LG151" s="291"/>
      <c r="LH151" s="291"/>
      <c r="LV151" s="254"/>
      <c r="LW151" s="254"/>
      <c r="LX151" s="254"/>
      <c r="LY151" s="254"/>
      <c r="LZ151" s="254"/>
      <c r="MN151" s="291"/>
      <c r="MO151" s="291"/>
      <c r="MP151" s="291"/>
      <c r="MQ151" s="291"/>
      <c r="MR151" s="291"/>
      <c r="NF151" s="254"/>
      <c r="NG151" s="254"/>
      <c r="NH151" s="254"/>
      <c r="NI151" s="254"/>
      <c r="NJ151" s="254"/>
      <c r="NK151" s="254"/>
      <c r="NS151" s="291"/>
      <c r="NT151" s="291"/>
      <c r="NU151" s="291"/>
      <c r="NV151" s="291"/>
      <c r="NW151" s="291"/>
      <c r="OK151" s="254"/>
      <c r="OL151" s="254"/>
      <c r="OM151" s="254"/>
      <c r="ON151" s="254"/>
      <c r="OO151" s="254"/>
      <c r="OX151" s="291"/>
      <c r="OY151" s="291"/>
      <c r="OZ151" s="291"/>
      <c r="PA151" s="291"/>
      <c r="PB151" s="291"/>
      <c r="PP151" s="254"/>
      <c r="PQ151" s="254"/>
      <c r="PR151" s="254"/>
      <c r="PS151" s="254"/>
      <c r="PT151" s="254"/>
    </row>
    <row r="152" spans="15:436" ht="11.85" customHeight="1">
      <c r="O152" s="291"/>
      <c r="P152" s="291"/>
      <c r="Q152" s="291"/>
      <c r="R152" s="291"/>
      <c r="S152" s="291"/>
      <c r="AB152" s="291"/>
      <c r="AC152" s="291"/>
      <c r="AD152" s="291"/>
      <c r="AE152" s="291"/>
      <c r="AF152" s="291"/>
      <c r="AO152" s="291"/>
      <c r="AP152" s="291"/>
      <c r="AQ152" s="291"/>
      <c r="AR152" s="291"/>
      <c r="AS152" s="291"/>
      <c r="BF152" s="291"/>
      <c r="BG152" s="291"/>
      <c r="BH152" s="291"/>
      <c r="BI152" s="291"/>
      <c r="BJ152" s="291"/>
      <c r="BX152" s="254"/>
      <c r="BY152" s="254"/>
      <c r="BZ152" s="254"/>
      <c r="CA152" s="254"/>
      <c r="CB152" s="254"/>
      <c r="CC152" s="254"/>
      <c r="CK152" s="291"/>
      <c r="CL152" s="291"/>
      <c r="CM152" s="291"/>
      <c r="CN152" s="291"/>
      <c r="CO152" s="291"/>
      <c r="DC152" s="254"/>
      <c r="DD152" s="254"/>
      <c r="DE152" s="254"/>
      <c r="DF152" s="254"/>
      <c r="DG152" s="254"/>
      <c r="DP152" s="291"/>
      <c r="DQ152" s="291"/>
      <c r="DR152" s="291"/>
      <c r="DS152" s="291"/>
      <c r="DT152" s="291"/>
      <c r="EH152" s="254"/>
      <c r="EI152" s="254"/>
      <c r="EJ152" s="254"/>
      <c r="EK152" s="254"/>
      <c r="EL152" s="254"/>
      <c r="EZ152" s="291"/>
      <c r="FA152" s="291"/>
      <c r="FB152" s="291"/>
      <c r="FC152" s="291"/>
      <c r="FD152" s="291"/>
      <c r="FR152" s="254"/>
      <c r="FS152" s="254"/>
      <c r="FT152" s="254"/>
      <c r="FU152" s="254"/>
      <c r="FV152" s="254"/>
      <c r="FW152" s="254"/>
      <c r="GE152" s="291"/>
      <c r="GF152" s="291"/>
      <c r="GG152" s="291"/>
      <c r="GH152" s="291"/>
      <c r="GI152" s="291"/>
      <c r="GW152" s="254"/>
      <c r="GX152" s="254"/>
      <c r="GY152" s="254"/>
      <c r="GZ152" s="254"/>
      <c r="HA152" s="254"/>
      <c r="HJ152" s="291"/>
      <c r="HK152" s="291"/>
      <c r="HL152" s="291"/>
      <c r="HM152" s="291"/>
      <c r="HN152" s="291"/>
      <c r="IB152" s="254"/>
      <c r="IC152" s="254"/>
      <c r="ID152" s="254"/>
      <c r="IE152" s="254"/>
      <c r="IF152" s="254"/>
      <c r="IT152" s="291"/>
      <c r="IU152" s="291"/>
      <c r="IV152" s="291"/>
      <c r="IW152" s="291"/>
      <c r="IX152" s="291"/>
      <c r="JL152" s="254"/>
      <c r="JM152" s="254"/>
      <c r="JN152" s="254"/>
      <c r="JO152" s="254"/>
      <c r="JP152" s="254"/>
      <c r="JQ152" s="254"/>
      <c r="JY152" s="291"/>
      <c r="JZ152" s="291"/>
      <c r="KA152" s="291"/>
      <c r="KB152" s="291"/>
      <c r="KC152" s="291"/>
      <c r="KQ152" s="254"/>
      <c r="KR152" s="254"/>
      <c r="KS152" s="254"/>
      <c r="KT152" s="254"/>
      <c r="KU152" s="254"/>
      <c r="LD152" s="291"/>
      <c r="LE152" s="291"/>
      <c r="LF152" s="291"/>
      <c r="LG152" s="291"/>
      <c r="LH152" s="291"/>
      <c r="LV152" s="254"/>
      <c r="LW152" s="254"/>
      <c r="LX152" s="254"/>
      <c r="LY152" s="254"/>
      <c r="LZ152" s="254"/>
      <c r="MN152" s="291"/>
      <c r="MO152" s="291"/>
      <c r="MP152" s="291"/>
      <c r="MQ152" s="291"/>
      <c r="MR152" s="291"/>
      <c r="NF152" s="254"/>
      <c r="NG152" s="254"/>
      <c r="NH152" s="254"/>
      <c r="NI152" s="254"/>
      <c r="NJ152" s="254"/>
      <c r="NK152" s="254"/>
      <c r="NS152" s="291"/>
      <c r="NT152" s="291"/>
      <c r="NU152" s="291"/>
      <c r="NV152" s="291"/>
      <c r="NW152" s="291"/>
      <c r="OK152" s="254"/>
      <c r="OL152" s="254"/>
      <c r="OM152" s="254"/>
      <c r="ON152" s="254"/>
      <c r="OO152" s="254"/>
      <c r="OX152" s="291"/>
      <c r="OY152" s="291"/>
      <c r="OZ152" s="291"/>
      <c r="PA152" s="291"/>
      <c r="PB152" s="291"/>
      <c r="PP152" s="254"/>
      <c r="PQ152" s="254"/>
      <c r="PR152" s="254"/>
      <c r="PS152" s="254"/>
      <c r="PT152" s="254"/>
    </row>
    <row r="153" spans="15:436" ht="11.85" customHeight="1">
      <c r="O153" s="291"/>
      <c r="P153" s="291"/>
      <c r="Q153" s="291"/>
      <c r="R153" s="291"/>
      <c r="S153" s="291"/>
      <c r="AB153" s="291"/>
      <c r="AC153" s="291"/>
      <c r="AD153" s="291"/>
      <c r="AE153" s="291"/>
      <c r="AF153" s="291"/>
      <c r="AO153" s="291"/>
      <c r="AP153" s="291"/>
      <c r="AQ153" s="291"/>
      <c r="AR153" s="291"/>
      <c r="AS153" s="291"/>
      <c r="BF153" s="291"/>
      <c r="BG153" s="291"/>
      <c r="BH153" s="291"/>
      <c r="BI153" s="291"/>
      <c r="BJ153" s="291"/>
      <c r="BX153" s="254"/>
      <c r="BY153" s="254"/>
      <c r="BZ153" s="254"/>
      <c r="CA153" s="254"/>
      <c r="CB153" s="254"/>
      <c r="CC153" s="254"/>
      <c r="CK153" s="291"/>
      <c r="CL153" s="291"/>
      <c r="CM153" s="291"/>
      <c r="CN153" s="291"/>
      <c r="CO153" s="291"/>
      <c r="DC153" s="254"/>
      <c r="DD153" s="254"/>
      <c r="DE153" s="254"/>
      <c r="DF153" s="254"/>
      <c r="DG153" s="254"/>
      <c r="DP153" s="291"/>
      <c r="DQ153" s="291"/>
      <c r="DR153" s="291"/>
      <c r="DS153" s="291"/>
      <c r="DT153" s="291"/>
      <c r="EH153" s="254"/>
      <c r="EI153" s="254"/>
      <c r="EJ153" s="254"/>
      <c r="EK153" s="254"/>
      <c r="EL153" s="254"/>
      <c r="EZ153" s="291"/>
      <c r="FA153" s="291"/>
      <c r="FB153" s="291"/>
      <c r="FC153" s="291"/>
      <c r="FD153" s="291"/>
      <c r="FR153" s="254"/>
      <c r="FS153" s="254"/>
      <c r="FT153" s="254"/>
      <c r="FU153" s="254"/>
      <c r="FV153" s="254"/>
      <c r="FW153" s="254"/>
      <c r="GE153" s="291"/>
      <c r="GF153" s="291"/>
      <c r="GG153" s="291"/>
      <c r="GH153" s="291"/>
      <c r="GI153" s="291"/>
      <c r="GW153" s="254"/>
      <c r="GX153" s="254"/>
      <c r="GY153" s="254"/>
      <c r="GZ153" s="254"/>
      <c r="HA153" s="254"/>
      <c r="HJ153" s="291"/>
      <c r="HK153" s="291"/>
      <c r="HL153" s="291"/>
      <c r="HM153" s="291"/>
      <c r="HN153" s="291"/>
      <c r="IB153" s="254"/>
      <c r="IC153" s="254"/>
      <c r="ID153" s="254"/>
      <c r="IE153" s="254"/>
      <c r="IF153" s="254"/>
      <c r="IT153" s="291"/>
      <c r="IU153" s="291"/>
      <c r="IV153" s="291"/>
      <c r="IW153" s="291"/>
      <c r="IX153" s="291"/>
      <c r="JL153" s="254"/>
      <c r="JM153" s="254"/>
      <c r="JN153" s="254"/>
      <c r="JO153" s="254"/>
      <c r="JP153" s="254"/>
      <c r="JQ153" s="254"/>
      <c r="JY153" s="291"/>
      <c r="JZ153" s="291"/>
      <c r="KA153" s="291"/>
      <c r="KB153" s="291"/>
      <c r="KC153" s="291"/>
      <c r="KQ153" s="254"/>
      <c r="KR153" s="254"/>
      <c r="KS153" s="254"/>
      <c r="KT153" s="254"/>
      <c r="KU153" s="254"/>
      <c r="LD153" s="291"/>
      <c r="LE153" s="291"/>
      <c r="LF153" s="291"/>
      <c r="LG153" s="291"/>
      <c r="LH153" s="291"/>
      <c r="LV153" s="254"/>
      <c r="LW153" s="254"/>
      <c r="LX153" s="254"/>
      <c r="LY153" s="254"/>
      <c r="LZ153" s="254"/>
      <c r="MN153" s="291"/>
      <c r="MO153" s="291"/>
      <c r="MP153" s="291"/>
      <c r="MQ153" s="291"/>
      <c r="MR153" s="291"/>
      <c r="NF153" s="254"/>
      <c r="NG153" s="254"/>
      <c r="NH153" s="254"/>
      <c r="NI153" s="254"/>
      <c r="NJ153" s="254"/>
      <c r="NK153" s="254"/>
      <c r="NS153" s="291"/>
      <c r="NT153" s="291"/>
      <c r="NU153" s="291"/>
      <c r="NV153" s="291"/>
      <c r="NW153" s="291"/>
      <c r="OK153" s="254"/>
      <c r="OL153" s="254"/>
      <c r="OM153" s="254"/>
      <c r="ON153" s="254"/>
      <c r="OO153" s="254"/>
      <c r="OX153" s="291"/>
      <c r="OY153" s="291"/>
      <c r="OZ153" s="291"/>
      <c r="PA153" s="291"/>
      <c r="PB153" s="291"/>
      <c r="PP153" s="254"/>
      <c r="PQ153" s="254"/>
      <c r="PR153" s="254"/>
      <c r="PS153" s="254"/>
      <c r="PT153" s="254"/>
    </row>
    <row r="154" spans="15:436" ht="11.85" customHeight="1">
      <c r="O154" s="291"/>
      <c r="P154" s="291"/>
      <c r="Q154" s="291"/>
      <c r="R154" s="291"/>
      <c r="S154" s="291"/>
      <c r="AB154" s="291"/>
      <c r="AC154" s="291"/>
      <c r="AD154" s="291"/>
      <c r="AE154" s="291"/>
      <c r="AF154" s="291"/>
      <c r="AO154" s="291"/>
      <c r="AP154" s="291"/>
      <c r="AQ154" s="291"/>
      <c r="AR154" s="291"/>
      <c r="AS154" s="291"/>
      <c r="BF154" s="291"/>
      <c r="BG154" s="291"/>
      <c r="BH154" s="291"/>
      <c r="BI154" s="291"/>
      <c r="BJ154" s="291"/>
      <c r="BX154" s="254"/>
      <c r="BY154" s="254"/>
      <c r="BZ154" s="254"/>
      <c r="CA154" s="254"/>
      <c r="CB154" s="254"/>
      <c r="CC154" s="254"/>
      <c r="CK154" s="291"/>
      <c r="CL154" s="291"/>
      <c r="CM154" s="291"/>
      <c r="CN154" s="291"/>
      <c r="CO154" s="291"/>
      <c r="DC154" s="254"/>
      <c r="DD154" s="254"/>
      <c r="DE154" s="254"/>
      <c r="DF154" s="254"/>
      <c r="DG154" s="254"/>
      <c r="DP154" s="291"/>
      <c r="DQ154" s="291"/>
      <c r="DR154" s="291"/>
      <c r="DS154" s="291"/>
      <c r="DT154" s="291"/>
      <c r="EH154" s="254"/>
      <c r="EI154" s="254"/>
      <c r="EJ154" s="254"/>
      <c r="EK154" s="254"/>
      <c r="EL154" s="254"/>
      <c r="EZ154" s="291"/>
      <c r="FA154" s="291"/>
      <c r="FB154" s="291"/>
      <c r="FC154" s="291"/>
      <c r="FD154" s="291"/>
      <c r="FR154" s="254"/>
      <c r="FS154" s="254"/>
      <c r="FT154" s="254"/>
      <c r="FU154" s="254"/>
      <c r="FV154" s="254"/>
      <c r="FW154" s="254"/>
      <c r="GE154" s="291"/>
      <c r="GF154" s="291"/>
      <c r="GG154" s="291"/>
      <c r="GH154" s="291"/>
      <c r="GI154" s="291"/>
      <c r="GW154" s="254"/>
      <c r="GX154" s="254"/>
      <c r="GY154" s="254"/>
      <c r="GZ154" s="254"/>
      <c r="HA154" s="254"/>
      <c r="HJ154" s="291"/>
      <c r="HK154" s="291"/>
      <c r="HL154" s="291"/>
      <c r="HM154" s="291"/>
      <c r="HN154" s="291"/>
      <c r="IB154" s="254"/>
      <c r="IC154" s="254"/>
      <c r="ID154" s="254"/>
      <c r="IE154" s="254"/>
      <c r="IF154" s="254"/>
      <c r="IT154" s="291"/>
      <c r="IU154" s="291"/>
      <c r="IV154" s="291"/>
      <c r="IW154" s="291"/>
      <c r="IX154" s="291"/>
      <c r="JL154" s="254"/>
      <c r="JM154" s="254"/>
      <c r="JN154" s="254"/>
      <c r="JO154" s="254"/>
      <c r="JP154" s="254"/>
      <c r="JQ154" s="254"/>
      <c r="JY154" s="291"/>
      <c r="JZ154" s="291"/>
      <c r="KA154" s="291"/>
      <c r="KB154" s="291"/>
      <c r="KC154" s="291"/>
      <c r="KQ154" s="254"/>
      <c r="KR154" s="254"/>
      <c r="KS154" s="254"/>
      <c r="KT154" s="254"/>
      <c r="KU154" s="254"/>
      <c r="LD154" s="291"/>
      <c r="LE154" s="291"/>
      <c r="LF154" s="291"/>
      <c r="LG154" s="291"/>
      <c r="LH154" s="291"/>
      <c r="LV154" s="254"/>
      <c r="LW154" s="254"/>
      <c r="LX154" s="254"/>
      <c r="LY154" s="254"/>
      <c r="LZ154" s="254"/>
      <c r="MN154" s="291"/>
      <c r="MO154" s="291"/>
      <c r="MP154" s="291"/>
      <c r="MQ154" s="291"/>
      <c r="MR154" s="291"/>
      <c r="NF154" s="254"/>
      <c r="NG154" s="254"/>
      <c r="NH154" s="254"/>
      <c r="NI154" s="254"/>
      <c r="NJ154" s="254"/>
      <c r="NK154" s="254"/>
      <c r="NS154" s="291"/>
      <c r="NT154" s="291"/>
      <c r="NU154" s="291"/>
      <c r="NV154" s="291"/>
      <c r="NW154" s="291"/>
      <c r="OK154" s="254"/>
      <c r="OL154" s="254"/>
      <c r="OM154" s="254"/>
      <c r="ON154" s="254"/>
      <c r="OO154" s="254"/>
      <c r="OX154" s="291"/>
      <c r="OY154" s="291"/>
      <c r="OZ154" s="291"/>
      <c r="PA154" s="291"/>
      <c r="PB154" s="291"/>
      <c r="PP154" s="254"/>
      <c r="PQ154" s="254"/>
      <c r="PR154" s="254"/>
      <c r="PS154" s="254"/>
      <c r="PT154" s="254"/>
    </row>
    <row r="155" spans="15:436" ht="11.85" customHeight="1">
      <c r="O155" s="291"/>
      <c r="P155" s="291"/>
      <c r="Q155" s="291"/>
      <c r="R155" s="291"/>
      <c r="S155" s="291"/>
      <c r="AB155" s="291"/>
      <c r="AC155" s="291"/>
      <c r="AD155" s="291"/>
      <c r="AE155" s="291"/>
      <c r="AF155" s="291"/>
      <c r="AO155" s="291"/>
      <c r="AP155" s="291"/>
      <c r="AQ155" s="291"/>
      <c r="AR155" s="291"/>
      <c r="AS155" s="291"/>
      <c r="BF155" s="291"/>
      <c r="BG155" s="291"/>
      <c r="BH155" s="291"/>
      <c r="BI155" s="291"/>
      <c r="BJ155" s="291"/>
      <c r="BX155" s="254"/>
      <c r="BY155" s="254"/>
      <c r="BZ155" s="254"/>
      <c r="CA155" s="254"/>
      <c r="CB155" s="254"/>
      <c r="CC155" s="254"/>
      <c r="CK155" s="291"/>
      <c r="CL155" s="291"/>
      <c r="CM155" s="291"/>
      <c r="CN155" s="291"/>
      <c r="CO155" s="291"/>
      <c r="DC155" s="254"/>
      <c r="DD155" s="254"/>
      <c r="DE155" s="254"/>
      <c r="DF155" s="254"/>
      <c r="DG155" s="254"/>
      <c r="DP155" s="291"/>
      <c r="DQ155" s="291"/>
      <c r="DR155" s="291"/>
      <c r="DS155" s="291"/>
      <c r="DT155" s="291"/>
      <c r="EH155" s="254"/>
      <c r="EI155" s="254"/>
      <c r="EJ155" s="254"/>
      <c r="EK155" s="254"/>
      <c r="EL155" s="254"/>
      <c r="EZ155" s="291"/>
      <c r="FA155" s="291"/>
      <c r="FB155" s="291"/>
      <c r="FC155" s="291"/>
      <c r="FD155" s="291"/>
      <c r="FR155" s="254"/>
      <c r="FS155" s="254"/>
      <c r="FT155" s="254"/>
      <c r="FU155" s="254"/>
      <c r="FV155" s="254"/>
      <c r="FW155" s="254"/>
      <c r="GE155" s="291"/>
      <c r="GF155" s="291"/>
      <c r="GG155" s="291"/>
      <c r="GH155" s="291"/>
      <c r="GI155" s="291"/>
      <c r="GW155" s="254"/>
      <c r="GX155" s="254"/>
      <c r="GY155" s="254"/>
      <c r="GZ155" s="254"/>
      <c r="HA155" s="254"/>
      <c r="HJ155" s="291"/>
      <c r="HK155" s="291"/>
      <c r="HL155" s="291"/>
      <c r="HM155" s="291"/>
      <c r="HN155" s="291"/>
      <c r="IB155" s="254"/>
      <c r="IC155" s="254"/>
      <c r="ID155" s="254"/>
      <c r="IE155" s="254"/>
      <c r="IF155" s="254"/>
      <c r="IT155" s="291"/>
      <c r="IU155" s="291"/>
      <c r="IV155" s="291"/>
      <c r="IW155" s="291"/>
      <c r="IX155" s="291"/>
      <c r="JL155" s="254"/>
      <c r="JM155" s="254"/>
      <c r="JN155" s="254"/>
      <c r="JO155" s="254"/>
      <c r="JP155" s="254"/>
      <c r="JQ155" s="254"/>
      <c r="JY155" s="291"/>
      <c r="JZ155" s="291"/>
      <c r="KA155" s="291"/>
      <c r="KB155" s="291"/>
      <c r="KC155" s="291"/>
      <c r="KQ155" s="254"/>
      <c r="KR155" s="254"/>
      <c r="KS155" s="254"/>
      <c r="KT155" s="254"/>
      <c r="KU155" s="254"/>
      <c r="LD155" s="291"/>
      <c r="LE155" s="291"/>
      <c r="LF155" s="291"/>
      <c r="LG155" s="291"/>
      <c r="LH155" s="291"/>
      <c r="LV155" s="254"/>
      <c r="LW155" s="254"/>
      <c r="LX155" s="254"/>
      <c r="LY155" s="254"/>
      <c r="LZ155" s="254"/>
      <c r="MN155" s="291"/>
      <c r="MO155" s="291"/>
      <c r="MP155" s="291"/>
      <c r="MQ155" s="291"/>
      <c r="MR155" s="291"/>
      <c r="NF155" s="254"/>
      <c r="NG155" s="254"/>
      <c r="NH155" s="254"/>
      <c r="NI155" s="254"/>
      <c r="NJ155" s="254"/>
      <c r="NK155" s="254"/>
      <c r="NS155" s="291"/>
      <c r="NT155" s="291"/>
      <c r="NU155" s="291"/>
      <c r="NV155" s="291"/>
      <c r="NW155" s="291"/>
      <c r="OK155" s="254"/>
      <c r="OL155" s="254"/>
      <c r="OM155" s="254"/>
      <c r="ON155" s="254"/>
      <c r="OO155" s="254"/>
      <c r="OX155" s="291"/>
      <c r="OY155" s="291"/>
      <c r="OZ155" s="291"/>
      <c r="PA155" s="291"/>
      <c r="PB155" s="291"/>
      <c r="PP155" s="254"/>
      <c r="PQ155" s="254"/>
      <c r="PR155" s="254"/>
      <c r="PS155" s="254"/>
      <c r="PT155" s="254"/>
    </row>
    <row r="156" spans="15:436" ht="11.85" customHeight="1">
      <c r="O156" s="291"/>
      <c r="P156" s="291"/>
      <c r="Q156" s="291"/>
      <c r="R156" s="291"/>
      <c r="S156" s="291"/>
      <c r="AB156" s="291"/>
      <c r="AC156" s="291"/>
      <c r="AD156" s="291"/>
      <c r="AE156" s="291"/>
      <c r="AF156" s="291"/>
      <c r="AO156" s="291"/>
      <c r="AP156" s="291"/>
      <c r="AQ156" s="291"/>
      <c r="AR156" s="291"/>
      <c r="AS156" s="291"/>
      <c r="BF156" s="291"/>
      <c r="BG156" s="291"/>
      <c r="BH156" s="291"/>
      <c r="BI156" s="291"/>
      <c r="BJ156" s="291"/>
      <c r="BX156" s="254"/>
      <c r="BY156" s="254"/>
      <c r="BZ156" s="254"/>
      <c r="CA156" s="254"/>
      <c r="CB156" s="254"/>
      <c r="CC156" s="254"/>
      <c r="CK156" s="291"/>
      <c r="CL156" s="291"/>
      <c r="CM156" s="291"/>
      <c r="CN156" s="291"/>
      <c r="CO156" s="291"/>
      <c r="DC156" s="254"/>
      <c r="DD156" s="254"/>
      <c r="DE156" s="254"/>
      <c r="DF156" s="254"/>
      <c r="DG156" s="254"/>
      <c r="DP156" s="291"/>
      <c r="DQ156" s="291"/>
      <c r="DR156" s="291"/>
      <c r="DS156" s="291"/>
      <c r="DT156" s="291"/>
      <c r="EH156" s="254"/>
      <c r="EI156" s="254"/>
      <c r="EJ156" s="254"/>
      <c r="EK156" s="254"/>
      <c r="EL156" s="254"/>
      <c r="EZ156" s="291"/>
      <c r="FA156" s="291"/>
      <c r="FB156" s="291"/>
      <c r="FC156" s="291"/>
      <c r="FD156" s="291"/>
      <c r="FR156" s="254"/>
      <c r="FS156" s="254"/>
      <c r="FT156" s="254"/>
      <c r="FU156" s="254"/>
      <c r="FV156" s="254"/>
      <c r="FW156" s="254"/>
      <c r="GE156" s="291"/>
      <c r="GF156" s="291"/>
      <c r="GG156" s="291"/>
      <c r="GH156" s="291"/>
      <c r="GI156" s="291"/>
      <c r="GW156" s="254"/>
      <c r="GX156" s="254"/>
      <c r="GY156" s="254"/>
      <c r="GZ156" s="254"/>
      <c r="HA156" s="254"/>
      <c r="HJ156" s="291"/>
      <c r="HK156" s="291"/>
      <c r="HL156" s="291"/>
      <c r="HM156" s="291"/>
      <c r="HN156" s="291"/>
      <c r="IB156" s="254"/>
      <c r="IC156" s="254"/>
      <c r="ID156" s="254"/>
      <c r="IE156" s="254"/>
      <c r="IF156" s="254"/>
      <c r="IT156" s="291"/>
      <c r="IU156" s="291"/>
      <c r="IV156" s="291"/>
      <c r="IW156" s="291"/>
      <c r="IX156" s="291"/>
      <c r="JL156" s="254"/>
      <c r="JM156" s="254"/>
      <c r="JN156" s="254"/>
      <c r="JO156" s="254"/>
      <c r="JP156" s="254"/>
      <c r="JQ156" s="254"/>
      <c r="JY156" s="291"/>
      <c r="JZ156" s="291"/>
      <c r="KA156" s="291"/>
      <c r="KB156" s="291"/>
      <c r="KC156" s="291"/>
      <c r="KQ156" s="254"/>
      <c r="KR156" s="254"/>
      <c r="KS156" s="254"/>
      <c r="KT156" s="254"/>
      <c r="KU156" s="254"/>
      <c r="LD156" s="291"/>
      <c r="LE156" s="291"/>
      <c r="LF156" s="291"/>
      <c r="LG156" s="291"/>
      <c r="LH156" s="291"/>
      <c r="LV156" s="254"/>
      <c r="LW156" s="254"/>
      <c r="LX156" s="254"/>
      <c r="LY156" s="254"/>
      <c r="LZ156" s="254"/>
      <c r="MN156" s="291"/>
      <c r="MO156" s="291"/>
      <c r="MP156" s="291"/>
      <c r="MQ156" s="291"/>
      <c r="MR156" s="291"/>
      <c r="NF156" s="254"/>
      <c r="NG156" s="254"/>
      <c r="NH156" s="254"/>
      <c r="NI156" s="254"/>
      <c r="NJ156" s="254"/>
      <c r="NK156" s="254"/>
      <c r="NS156" s="291"/>
      <c r="NT156" s="291"/>
      <c r="NU156" s="291"/>
      <c r="NV156" s="291"/>
      <c r="NW156" s="291"/>
      <c r="OK156" s="254"/>
      <c r="OL156" s="254"/>
      <c r="OM156" s="254"/>
      <c r="ON156" s="254"/>
      <c r="OO156" s="254"/>
      <c r="OX156" s="291"/>
      <c r="OY156" s="291"/>
      <c r="OZ156" s="291"/>
      <c r="PA156" s="291"/>
      <c r="PB156" s="291"/>
      <c r="PP156" s="254"/>
      <c r="PQ156" s="254"/>
      <c r="PR156" s="254"/>
      <c r="PS156" s="254"/>
      <c r="PT156" s="254"/>
    </row>
    <row r="157" spans="15:436" ht="11.85" customHeight="1">
      <c r="O157" s="291"/>
      <c r="P157" s="291"/>
      <c r="Q157" s="291"/>
      <c r="R157" s="291"/>
      <c r="S157" s="291"/>
      <c r="AB157" s="291"/>
      <c r="AC157" s="291"/>
      <c r="AD157" s="291"/>
      <c r="AE157" s="291"/>
      <c r="AF157" s="291"/>
      <c r="AO157" s="291"/>
      <c r="AP157" s="291"/>
      <c r="AQ157" s="291"/>
      <c r="AR157" s="291"/>
      <c r="AS157" s="291"/>
      <c r="BF157" s="291"/>
      <c r="BG157" s="291"/>
      <c r="BH157" s="291"/>
      <c r="BI157" s="291"/>
      <c r="BJ157" s="291"/>
      <c r="BX157" s="254"/>
      <c r="BY157" s="254"/>
      <c r="BZ157" s="254"/>
      <c r="CA157" s="254"/>
      <c r="CB157" s="254"/>
      <c r="CC157" s="254"/>
      <c r="CK157" s="291"/>
      <c r="CL157" s="291"/>
      <c r="CM157" s="291"/>
      <c r="CN157" s="291"/>
      <c r="CO157" s="291"/>
      <c r="DC157" s="254"/>
      <c r="DD157" s="254"/>
      <c r="DE157" s="254"/>
      <c r="DF157" s="254"/>
      <c r="DG157" s="254"/>
      <c r="DP157" s="291"/>
      <c r="DQ157" s="291"/>
      <c r="DR157" s="291"/>
      <c r="DS157" s="291"/>
      <c r="DT157" s="291"/>
      <c r="EH157" s="254"/>
      <c r="EI157" s="254"/>
      <c r="EJ157" s="254"/>
      <c r="EK157" s="254"/>
      <c r="EL157" s="254"/>
      <c r="EZ157" s="291"/>
      <c r="FA157" s="291"/>
      <c r="FB157" s="291"/>
      <c r="FC157" s="291"/>
      <c r="FD157" s="291"/>
      <c r="FR157" s="254"/>
      <c r="FS157" s="254"/>
      <c r="FT157" s="254"/>
      <c r="FU157" s="254"/>
      <c r="FV157" s="254"/>
      <c r="FW157" s="254"/>
      <c r="GE157" s="291"/>
      <c r="GF157" s="291"/>
      <c r="GG157" s="291"/>
      <c r="GH157" s="291"/>
      <c r="GI157" s="291"/>
      <c r="GW157" s="254"/>
      <c r="GX157" s="254"/>
      <c r="GY157" s="254"/>
      <c r="GZ157" s="254"/>
      <c r="HA157" s="254"/>
      <c r="HJ157" s="291"/>
      <c r="HK157" s="291"/>
      <c r="HL157" s="291"/>
      <c r="HM157" s="291"/>
      <c r="HN157" s="291"/>
      <c r="IB157" s="254"/>
      <c r="IC157" s="254"/>
      <c r="ID157" s="254"/>
      <c r="IE157" s="254"/>
      <c r="IF157" s="254"/>
      <c r="IT157" s="291"/>
      <c r="IU157" s="291"/>
      <c r="IV157" s="291"/>
      <c r="IW157" s="291"/>
      <c r="IX157" s="291"/>
      <c r="JL157" s="254"/>
      <c r="JM157" s="254"/>
      <c r="JN157" s="254"/>
      <c r="JO157" s="254"/>
      <c r="JP157" s="254"/>
      <c r="JQ157" s="254"/>
      <c r="JY157" s="291"/>
      <c r="JZ157" s="291"/>
      <c r="KA157" s="291"/>
      <c r="KB157" s="291"/>
      <c r="KC157" s="291"/>
      <c r="KQ157" s="254"/>
      <c r="KR157" s="254"/>
      <c r="KS157" s="254"/>
      <c r="KT157" s="254"/>
      <c r="KU157" s="254"/>
      <c r="LD157" s="291"/>
      <c r="LE157" s="291"/>
      <c r="LF157" s="291"/>
      <c r="LG157" s="291"/>
      <c r="LH157" s="291"/>
      <c r="LV157" s="254"/>
      <c r="LW157" s="254"/>
      <c r="LX157" s="254"/>
      <c r="LY157" s="254"/>
      <c r="LZ157" s="254"/>
      <c r="MN157" s="291"/>
      <c r="MO157" s="291"/>
      <c r="MP157" s="291"/>
      <c r="MQ157" s="291"/>
      <c r="MR157" s="291"/>
      <c r="NF157" s="254"/>
      <c r="NG157" s="254"/>
      <c r="NH157" s="254"/>
      <c r="NI157" s="254"/>
      <c r="NJ157" s="254"/>
      <c r="NK157" s="254"/>
      <c r="NS157" s="291"/>
      <c r="NT157" s="291"/>
      <c r="NU157" s="291"/>
      <c r="NV157" s="291"/>
      <c r="NW157" s="291"/>
      <c r="OK157" s="254"/>
      <c r="OL157" s="254"/>
      <c r="OM157" s="254"/>
      <c r="ON157" s="254"/>
      <c r="OO157" s="254"/>
      <c r="OX157" s="291"/>
      <c r="OY157" s="291"/>
      <c r="OZ157" s="291"/>
      <c r="PA157" s="291"/>
      <c r="PB157" s="291"/>
      <c r="PP157" s="254"/>
      <c r="PQ157" s="254"/>
      <c r="PR157" s="254"/>
      <c r="PS157" s="254"/>
      <c r="PT157" s="254"/>
    </row>
    <row r="158" spans="15:436" ht="11.85" customHeight="1">
      <c r="O158" s="291"/>
      <c r="P158" s="291"/>
      <c r="Q158" s="291"/>
      <c r="R158" s="291"/>
      <c r="S158" s="291"/>
      <c r="AB158" s="291"/>
      <c r="AC158" s="291"/>
      <c r="AD158" s="291"/>
      <c r="AE158" s="291"/>
      <c r="AF158" s="291"/>
      <c r="AO158" s="291"/>
      <c r="AP158" s="291"/>
      <c r="AQ158" s="291"/>
      <c r="AR158" s="291"/>
      <c r="AS158" s="291"/>
      <c r="BF158" s="291"/>
      <c r="BG158" s="291"/>
      <c r="BH158" s="291"/>
      <c r="BI158" s="291"/>
      <c r="BJ158" s="291"/>
      <c r="BX158" s="254"/>
      <c r="BY158" s="254"/>
      <c r="BZ158" s="254"/>
      <c r="CA158" s="254"/>
      <c r="CB158" s="254"/>
      <c r="CC158" s="254"/>
      <c r="CK158" s="291"/>
      <c r="CL158" s="291"/>
      <c r="CM158" s="291"/>
      <c r="CN158" s="291"/>
      <c r="CO158" s="291"/>
      <c r="DC158" s="254"/>
      <c r="DD158" s="254"/>
      <c r="DE158" s="254"/>
      <c r="DF158" s="254"/>
      <c r="DG158" s="254"/>
      <c r="DP158" s="291"/>
      <c r="DQ158" s="291"/>
      <c r="DR158" s="291"/>
      <c r="DS158" s="291"/>
      <c r="DT158" s="291"/>
      <c r="EH158" s="254"/>
      <c r="EI158" s="254"/>
      <c r="EJ158" s="254"/>
      <c r="EK158" s="254"/>
      <c r="EL158" s="254"/>
      <c r="EZ158" s="291"/>
      <c r="FA158" s="291"/>
      <c r="FB158" s="291"/>
      <c r="FC158" s="291"/>
      <c r="FD158" s="291"/>
      <c r="FR158" s="254"/>
      <c r="FS158" s="254"/>
      <c r="FT158" s="254"/>
      <c r="FU158" s="254"/>
      <c r="FV158" s="254"/>
      <c r="FW158" s="254"/>
      <c r="GE158" s="291"/>
      <c r="GF158" s="291"/>
      <c r="GG158" s="291"/>
      <c r="GH158" s="291"/>
      <c r="GI158" s="291"/>
      <c r="GW158" s="254"/>
      <c r="GX158" s="254"/>
      <c r="GY158" s="254"/>
      <c r="GZ158" s="254"/>
      <c r="HA158" s="254"/>
      <c r="HJ158" s="291"/>
      <c r="HK158" s="291"/>
      <c r="HL158" s="291"/>
      <c r="HM158" s="291"/>
      <c r="HN158" s="291"/>
      <c r="IB158" s="254"/>
      <c r="IC158" s="254"/>
      <c r="ID158" s="254"/>
      <c r="IE158" s="254"/>
      <c r="IF158" s="254"/>
      <c r="IT158" s="291"/>
      <c r="IU158" s="291"/>
      <c r="IV158" s="291"/>
      <c r="IW158" s="291"/>
      <c r="IX158" s="291"/>
      <c r="JL158" s="254"/>
      <c r="JM158" s="254"/>
      <c r="JN158" s="254"/>
      <c r="JO158" s="254"/>
      <c r="JP158" s="254"/>
      <c r="JQ158" s="254"/>
      <c r="JY158" s="291"/>
      <c r="JZ158" s="291"/>
      <c r="KA158" s="291"/>
      <c r="KB158" s="291"/>
      <c r="KC158" s="291"/>
      <c r="KQ158" s="254"/>
      <c r="KR158" s="254"/>
      <c r="KS158" s="254"/>
      <c r="KT158" s="254"/>
      <c r="KU158" s="254"/>
      <c r="LD158" s="291"/>
      <c r="LE158" s="291"/>
      <c r="LF158" s="291"/>
      <c r="LG158" s="291"/>
      <c r="LH158" s="291"/>
      <c r="LV158" s="254"/>
      <c r="LW158" s="254"/>
      <c r="LX158" s="254"/>
      <c r="LY158" s="254"/>
      <c r="LZ158" s="254"/>
      <c r="MN158" s="291"/>
      <c r="MO158" s="291"/>
      <c r="MP158" s="291"/>
      <c r="MQ158" s="291"/>
      <c r="MR158" s="291"/>
      <c r="NF158" s="254"/>
      <c r="NG158" s="254"/>
      <c r="NH158" s="254"/>
      <c r="NI158" s="254"/>
      <c r="NJ158" s="254"/>
      <c r="NK158" s="254"/>
      <c r="NS158" s="291"/>
      <c r="NT158" s="291"/>
      <c r="NU158" s="291"/>
      <c r="NV158" s="291"/>
      <c r="NW158" s="291"/>
      <c r="OK158" s="254"/>
      <c r="OL158" s="254"/>
      <c r="OM158" s="254"/>
      <c r="ON158" s="254"/>
      <c r="OO158" s="254"/>
      <c r="OX158" s="291"/>
      <c r="OY158" s="291"/>
      <c r="OZ158" s="291"/>
      <c r="PA158" s="291"/>
      <c r="PB158" s="291"/>
      <c r="PP158" s="254"/>
      <c r="PQ158" s="254"/>
      <c r="PR158" s="254"/>
      <c r="PS158" s="254"/>
      <c r="PT158" s="254"/>
    </row>
    <row r="159" spans="15:436" ht="11.85" customHeight="1">
      <c r="O159" s="291"/>
      <c r="P159" s="291"/>
      <c r="Q159" s="291"/>
      <c r="R159" s="291"/>
      <c r="S159" s="291"/>
      <c r="AB159" s="291"/>
      <c r="AC159" s="291"/>
      <c r="AD159" s="291"/>
      <c r="AE159" s="291"/>
      <c r="AF159" s="291"/>
      <c r="AO159" s="291"/>
      <c r="AP159" s="291"/>
      <c r="AQ159" s="291"/>
      <c r="AR159" s="291"/>
      <c r="AS159" s="291"/>
      <c r="BF159" s="291"/>
      <c r="BG159" s="291"/>
      <c r="BH159" s="291"/>
      <c r="BI159" s="291"/>
      <c r="BJ159" s="291"/>
      <c r="BX159" s="254"/>
      <c r="BY159" s="254"/>
      <c r="BZ159" s="254"/>
      <c r="CA159" s="254"/>
      <c r="CB159" s="254"/>
      <c r="CC159" s="254"/>
      <c r="CK159" s="291"/>
      <c r="CL159" s="291"/>
      <c r="CM159" s="291"/>
      <c r="CN159" s="291"/>
      <c r="CO159" s="291"/>
      <c r="DC159" s="254"/>
      <c r="DD159" s="254"/>
      <c r="DE159" s="254"/>
      <c r="DF159" s="254"/>
      <c r="DG159" s="254"/>
      <c r="DP159" s="291"/>
      <c r="DQ159" s="291"/>
      <c r="DR159" s="291"/>
      <c r="DS159" s="291"/>
      <c r="DT159" s="291"/>
      <c r="EH159" s="254"/>
      <c r="EI159" s="254"/>
      <c r="EJ159" s="254"/>
      <c r="EK159" s="254"/>
      <c r="EL159" s="254"/>
      <c r="EZ159" s="291"/>
      <c r="FA159" s="291"/>
      <c r="FB159" s="291"/>
      <c r="FC159" s="291"/>
      <c r="FD159" s="291"/>
      <c r="FR159" s="254"/>
      <c r="FS159" s="254"/>
      <c r="FT159" s="254"/>
      <c r="FU159" s="254"/>
      <c r="FV159" s="254"/>
      <c r="FW159" s="254"/>
      <c r="GE159" s="291"/>
      <c r="GF159" s="291"/>
      <c r="GG159" s="291"/>
      <c r="GH159" s="291"/>
      <c r="GI159" s="291"/>
      <c r="GW159" s="254"/>
      <c r="GX159" s="254"/>
      <c r="GY159" s="254"/>
      <c r="GZ159" s="254"/>
      <c r="HA159" s="254"/>
      <c r="HJ159" s="291"/>
      <c r="HK159" s="291"/>
      <c r="HL159" s="291"/>
      <c r="HM159" s="291"/>
      <c r="HN159" s="291"/>
      <c r="IB159" s="254"/>
      <c r="IC159" s="254"/>
      <c r="ID159" s="254"/>
      <c r="IE159" s="254"/>
      <c r="IF159" s="254"/>
      <c r="IT159" s="291"/>
      <c r="IU159" s="291"/>
      <c r="IV159" s="291"/>
      <c r="IW159" s="291"/>
      <c r="IX159" s="291"/>
      <c r="JL159" s="254"/>
      <c r="JM159" s="254"/>
      <c r="JN159" s="254"/>
      <c r="JO159" s="254"/>
      <c r="JP159" s="254"/>
      <c r="JQ159" s="254"/>
      <c r="JY159" s="291"/>
      <c r="JZ159" s="291"/>
      <c r="KA159" s="291"/>
      <c r="KB159" s="291"/>
      <c r="KC159" s="291"/>
      <c r="KQ159" s="254"/>
      <c r="KR159" s="254"/>
      <c r="KS159" s="254"/>
      <c r="KT159" s="254"/>
      <c r="KU159" s="254"/>
      <c r="LD159" s="291"/>
      <c r="LE159" s="291"/>
      <c r="LF159" s="291"/>
      <c r="LG159" s="291"/>
      <c r="LH159" s="291"/>
      <c r="LV159" s="254"/>
      <c r="LW159" s="254"/>
      <c r="LX159" s="254"/>
      <c r="LY159" s="254"/>
      <c r="LZ159" s="254"/>
      <c r="MN159" s="291"/>
      <c r="MO159" s="291"/>
      <c r="MP159" s="291"/>
      <c r="MQ159" s="291"/>
      <c r="MR159" s="291"/>
      <c r="NF159" s="254"/>
      <c r="NG159" s="254"/>
      <c r="NH159" s="254"/>
      <c r="NI159" s="254"/>
      <c r="NJ159" s="254"/>
      <c r="NK159" s="254"/>
      <c r="NS159" s="291"/>
      <c r="NT159" s="291"/>
      <c r="NU159" s="291"/>
      <c r="NV159" s="291"/>
      <c r="NW159" s="291"/>
      <c r="OK159" s="254"/>
      <c r="OL159" s="254"/>
      <c r="OM159" s="254"/>
      <c r="ON159" s="254"/>
      <c r="OO159" s="254"/>
      <c r="OX159" s="291"/>
      <c r="OY159" s="291"/>
      <c r="OZ159" s="291"/>
      <c r="PA159" s="291"/>
      <c r="PB159" s="291"/>
      <c r="PP159" s="254"/>
      <c r="PQ159" s="254"/>
      <c r="PR159" s="254"/>
      <c r="PS159" s="254"/>
      <c r="PT159" s="254"/>
    </row>
    <row r="160" spans="15:436" ht="11.85" customHeight="1">
      <c r="O160" s="335"/>
      <c r="P160" s="291"/>
      <c r="Q160" s="291"/>
      <c r="R160" s="291"/>
      <c r="S160" s="291"/>
      <c r="AB160" s="335"/>
      <c r="AC160" s="291"/>
      <c r="AD160" s="291"/>
      <c r="AE160" s="291"/>
      <c r="AF160" s="291"/>
      <c r="AO160" s="335"/>
      <c r="AP160" s="291"/>
      <c r="AQ160" s="291"/>
      <c r="AR160" s="291"/>
      <c r="AS160" s="291"/>
      <c r="BF160" s="335"/>
      <c r="BG160" s="291"/>
      <c r="BH160" s="291"/>
      <c r="BI160" s="291"/>
      <c r="BJ160" s="291"/>
      <c r="BX160" s="327"/>
      <c r="BY160" s="254"/>
      <c r="BZ160" s="254"/>
      <c r="CA160" s="254"/>
      <c r="CB160" s="254"/>
      <c r="CC160" s="254"/>
      <c r="CK160" s="335"/>
      <c r="CL160" s="291"/>
      <c r="CM160" s="291"/>
      <c r="CN160" s="291"/>
      <c r="CO160" s="291"/>
      <c r="DC160" s="327"/>
      <c r="DD160" s="254"/>
      <c r="DE160" s="254"/>
      <c r="DF160" s="254"/>
      <c r="DG160" s="254"/>
      <c r="DP160" s="335"/>
      <c r="DQ160" s="291"/>
      <c r="DR160" s="291"/>
      <c r="DS160" s="291"/>
      <c r="DT160" s="291"/>
      <c r="EH160" s="327"/>
      <c r="EI160" s="254"/>
      <c r="EJ160" s="254"/>
      <c r="EK160" s="254"/>
      <c r="EL160" s="254"/>
      <c r="EZ160" s="335"/>
      <c r="FA160" s="291"/>
      <c r="FB160" s="291"/>
      <c r="FC160" s="291"/>
      <c r="FD160" s="291"/>
      <c r="FR160" s="327"/>
      <c r="FS160" s="254"/>
      <c r="FT160" s="254"/>
      <c r="FU160" s="254"/>
      <c r="FV160" s="254"/>
      <c r="FW160" s="254"/>
      <c r="GE160" s="335"/>
      <c r="GF160" s="291"/>
      <c r="GG160" s="291"/>
      <c r="GH160" s="291"/>
      <c r="GI160" s="291"/>
      <c r="GW160" s="327"/>
      <c r="GX160" s="254"/>
      <c r="GY160" s="254"/>
      <c r="GZ160" s="254"/>
      <c r="HA160" s="254"/>
      <c r="HJ160" s="335"/>
      <c r="HK160" s="291"/>
      <c r="HL160" s="291"/>
      <c r="HM160" s="291"/>
      <c r="HN160" s="291"/>
      <c r="IB160" s="327"/>
      <c r="IC160" s="254"/>
      <c r="ID160" s="254"/>
      <c r="IE160" s="254"/>
      <c r="IF160" s="254"/>
      <c r="IT160" s="335"/>
      <c r="IU160" s="291"/>
      <c r="IV160" s="291"/>
      <c r="IW160" s="291"/>
      <c r="IX160" s="291"/>
      <c r="JL160" s="327"/>
      <c r="JM160" s="254"/>
      <c r="JN160" s="254"/>
      <c r="JO160" s="254"/>
      <c r="JP160" s="254"/>
      <c r="JQ160" s="254"/>
      <c r="JY160" s="335"/>
      <c r="JZ160" s="291"/>
      <c r="KA160" s="291"/>
      <c r="KB160" s="291"/>
      <c r="KC160" s="291"/>
      <c r="KQ160" s="327"/>
      <c r="KR160" s="254"/>
      <c r="KS160" s="254"/>
      <c r="KT160" s="254"/>
      <c r="KU160" s="254"/>
      <c r="LD160" s="335"/>
      <c r="LE160" s="291"/>
      <c r="LF160" s="291"/>
      <c r="LG160" s="291"/>
      <c r="LH160" s="291"/>
      <c r="LV160" s="327"/>
      <c r="LW160" s="254"/>
      <c r="LX160" s="254"/>
      <c r="LY160" s="254"/>
      <c r="LZ160" s="254"/>
      <c r="MN160" s="335"/>
      <c r="MO160" s="291"/>
      <c r="MP160" s="291"/>
      <c r="MQ160" s="291"/>
      <c r="MR160" s="291"/>
      <c r="NF160" s="327"/>
      <c r="NG160" s="254"/>
      <c r="NH160" s="254"/>
      <c r="NI160" s="254"/>
      <c r="NJ160" s="254"/>
      <c r="NK160" s="254"/>
      <c r="NS160" s="335"/>
      <c r="NT160" s="291"/>
      <c r="NU160" s="291"/>
      <c r="NV160" s="291"/>
      <c r="NW160" s="291"/>
      <c r="OK160" s="327"/>
      <c r="OL160" s="254"/>
      <c r="OM160" s="254"/>
      <c r="ON160" s="254"/>
      <c r="OO160" s="254"/>
      <c r="OX160" s="335"/>
      <c r="OY160" s="291"/>
      <c r="OZ160" s="291"/>
      <c r="PA160" s="291"/>
      <c r="PB160" s="291"/>
      <c r="PP160" s="327"/>
      <c r="PQ160" s="254"/>
      <c r="PR160" s="254"/>
      <c r="PS160" s="254"/>
      <c r="PT160" s="254"/>
    </row>
    <row r="161" spans="15:436" ht="11.85" customHeight="1">
      <c r="O161" s="244"/>
      <c r="P161" s="291"/>
      <c r="Q161" s="291"/>
      <c r="R161" s="291"/>
      <c r="S161" s="291"/>
      <c r="AB161" s="244"/>
      <c r="AC161" s="291"/>
      <c r="AD161" s="291"/>
      <c r="AE161" s="291"/>
      <c r="AF161" s="291"/>
      <c r="AO161" s="244"/>
      <c r="AP161" s="291"/>
      <c r="AQ161" s="291"/>
      <c r="AR161" s="291"/>
      <c r="AS161" s="291"/>
      <c r="BF161" s="244"/>
      <c r="BG161" s="291"/>
      <c r="BH161" s="291"/>
      <c r="BI161" s="291"/>
      <c r="BJ161" s="291"/>
      <c r="BX161" s="327"/>
      <c r="BY161" s="254"/>
      <c r="BZ161" s="254"/>
      <c r="CA161" s="254"/>
      <c r="CB161" s="254"/>
      <c r="CC161" s="254"/>
      <c r="CK161" s="244"/>
      <c r="CL161" s="291"/>
      <c r="CM161" s="291"/>
      <c r="CN161" s="291"/>
      <c r="CO161" s="291"/>
      <c r="DC161" s="327"/>
      <c r="DD161" s="254"/>
      <c r="DE161" s="254"/>
      <c r="DF161" s="254"/>
      <c r="DG161" s="254"/>
      <c r="DP161" s="244"/>
      <c r="DQ161" s="291"/>
      <c r="DR161" s="291"/>
      <c r="DS161" s="291"/>
      <c r="DT161" s="291"/>
      <c r="EH161" s="327"/>
      <c r="EI161" s="254"/>
      <c r="EJ161" s="254"/>
      <c r="EK161" s="254"/>
      <c r="EL161" s="254"/>
      <c r="EZ161" s="244"/>
      <c r="FA161" s="291"/>
      <c r="FB161" s="291"/>
      <c r="FC161" s="291"/>
      <c r="FD161" s="291"/>
      <c r="FR161" s="327"/>
      <c r="FS161" s="254"/>
      <c r="FT161" s="254"/>
      <c r="FU161" s="254"/>
      <c r="FV161" s="254"/>
      <c r="FW161" s="254"/>
      <c r="GE161" s="244"/>
      <c r="GF161" s="291"/>
      <c r="GG161" s="291"/>
      <c r="GH161" s="291"/>
      <c r="GI161" s="291"/>
      <c r="GW161" s="327"/>
      <c r="GX161" s="254"/>
      <c r="GY161" s="254"/>
      <c r="GZ161" s="254"/>
      <c r="HA161" s="254"/>
      <c r="HJ161" s="244"/>
      <c r="HK161" s="291"/>
      <c r="HL161" s="291"/>
      <c r="HM161" s="291"/>
      <c r="HN161" s="291"/>
      <c r="IB161" s="327"/>
      <c r="IC161" s="254"/>
      <c r="ID161" s="254"/>
      <c r="IE161" s="254"/>
      <c r="IF161" s="254"/>
      <c r="IT161" s="244"/>
      <c r="IU161" s="291"/>
      <c r="IV161" s="291"/>
      <c r="IW161" s="291"/>
      <c r="IX161" s="291"/>
      <c r="JL161" s="327"/>
      <c r="JM161" s="254"/>
      <c r="JN161" s="254"/>
      <c r="JO161" s="254"/>
      <c r="JP161" s="254"/>
      <c r="JQ161" s="254"/>
      <c r="JY161" s="244"/>
      <c r="JZ161" s="291"/>
      <c r="KA161" s="291"/>
      <c r="KB161" s="291"/>
      <c r="KC161" s="291"/>
      <c r="KQ161" s="327"/>
      <c r="KR161" s="254"/>
      <c r="KS161" s="254"/>
      <c r="KT161" s="254"/>
      <c r="KU161" s="254"/>
      <c r="LD161" s="244"/>
      <c r="LE161" s="291"/>
      <c r="LF161" s="291"/>
      <c r="LG161" s="291"/>
      <c r="LH161" s="291"/>
      <c r="LV161" s="327"/>
      <c r="LW161" s="254"/>
      <c r="LX161" s="254"/>
      <c r="LY161" s="254"/>
      <c r="LZ161" s="254"/>
      <c r="MN161" s="244"/>
      <c r="MO161" s="291"/>
      <c r="MP161" s="291"/>
      <c r="MQ161" s="291"/>
      <c r="MR161" s="291"/>
      <c r="NF161" s="327"/>
      <c r="NG161" s="254"/>
      <c r="NH161" s="254"/>
      <c r="NI161" s="254"/>
      <c r="NJ161" s="254"/>
      <c r="NK161" s="254"/>
      <c r="NS161" s="244"/>
      <c r="NT161" s="291"/>
      <c r="NU161" s="291"/>
      <c r="NV161" s="291"/>
      <c r="NW161" s="291"/>
      <c r="OK161" s="327"/>
      <c r="OL161" s="254"/>
      <c r="OM161" s="254"/>
      <c r="ON161" s="254"/>
      <c r="OO161" s="254"/>
      <c r="OX161" s="244"/>
      <c r="OY161" s="291"/>
      <c r="OZ161" s="291"/>
      <c r="PA161" s="291"/>
      <c r="PB161" s="291"/>
      <c r="PP161" s="327"/>
      <c r="PQ161" s="254"/>
      <c r="PR161" s="254"/>
      <c r="PS161" s="254"/>
      <c r="PT161" s="254"/>
    </row>
    <row r="162" spans="15:436" ht="11.85" customHeight="1">
      <c r="O162" s="291"/>
      <c r="P162" s="291"/>
      <c r="Q162" s="291"/>
      <c r="R162" s="291"/>
      <c r="S162" s="291"/>
      <c r="AB162" s="291"/>
      <c r="AC162" s="291"/>
      <c r="AD162" s="291"/>
      <c r="AE162" s="291"/>
      <c r="AF162" s="291"/>
      <c r="AO162" s="291"/>
      <c r="AP162" s="291"/>
      <c r="AQ162" s="291"/>
      <c r="AR162" s="291"/>
      <c r="AS162" s="291"/>
      <c r="BF162" s="291"/>
      <c r="BG162" s="291"/>
      <c r="BH162" s="291"/>
      <c r="BI162" s="291"/>
      <c r="BJ162" s="291"/>
      <c r="BX162" s="327"/>
      <c r="BY162" s="254"/>
      <c r="BZ162" s="254"/>
      <c r="CA162" s="254"/>
      <c r="CB162" s="254"/>
      <c r="CC162" s="254"/>
      <c r="CK162" s="291"/>
      <c r="CL162" s="291"/>
      <c r="CM162" s="291"/>
      <c r="CN162" s="291"/>
      <c r="CO162" s="291"/>
      <c r="DC162" s="327"/>
      <c r="DD162" s="254"/>
      <c r="DE162" s="254"/>
      <c r="DF162" s="254"/>
      <c r="DG162" s="254"/>
      <c r="DP162" s="291"/>
      <c r="DQ162" s="291"/>
      <c r="DR162" s="291"/>
      <c r="DS162" s="291"/>
      <c r="DT162" s="291"/>
      <c r="EH162" s="327"/>
      <c r="EI162" s="254"/>
      <c r="EJ162" s="254"/>
      <c r="EK162" s="254"/>
      <c r="EL162" s="254"/>
      <c r="EZ162" s="291"/>
      <c r="FA162" s="291"/>
      <c r="FB162" s="291"/>
      <c r="FC162" s="291"/>
      <c r="FD162" s="291"/>
      <c r="FR162" s="327"/>
      <c r="FS162" s="254"/>
      <c r="FT162" s="254"/>
      <c r="FU162" s="254"/>
      <c r="FV162" s="254"/>
      <c r="FW162" s="254"/>
      <c r="GE162" s="291"/>
      <c r="GF162" s="291"/>
      <c r="GG162" s="291"/>
      <c r="GH162" s="291"/>
      <c r="GI162" s="291"/>
      <c r="GW162" s="327"/>
      <c r="GX162" s="254"/>
      <c r="GY162" s="254"/>
      <c r="GZ162" s="254"/>
      <c r="HA162" s="254"/>
      <c r="HJ162" s="291"/>
      <c r="HK162" s="291"/>
      <c r="HL162" s="291"/>
      <c r="HM162" s="291"/>
      <c r="HN162" s="291"/>
      <c r="IB162" s="327"/>
      <c r="IC162" s="254"/>
      <c r="ID162" s="254"/>
      <c r="IE162" s="254"/>
      <c r="IF162" s="254"/>
      <c r="IT162" s="291"/>
      <c r="IU162" s="291"/>
      <c r="IV162" s="291"/>
      <c r="IW162" s="291"/>
      <c r="IX162" s="291"/>
      <c r="JL162" s="327"/>
      <c r="JM162" s="254"/>
      <c r="JN162" s="254"/>
      <c r="JO162" s="254"/>
      <c r="JP162" s="254"/>
      <c r="JQ162" s="254"/>
      <c r="JY162" s="291"/>
      <c r="JZ162" s="291"/>
      <c r="KA162" s="291"/>
      <c r="KB162" s="291"/>
      <c r="KC162" s="291"/>
      <c r="KQ162" s="327"/>
      <c r="KR162" s="254"/>
      <c r="KS162" s="254"/>
      <c r="KT162" s="254"/>
      <c r="KU162" s="254"/>
      <c r="LD162" s="291"/>
      <c r="LE162" s="291"/>
      <c r="LF162" s="291"/>
      <c r="LG162" s="291"/>
      <c r="LH162" s="291"/>
      <c r="LV162" s="327"/>
      <c r="LW162" s="254"/>
      <c r="LX162" s="254"/>
      <c r="LY162" s="254"/>
      <c r="LZ162" s="254"/>
      <c r="MN162" s="291"/>
      <c r="MO162" s="291"/>
      <c r="MP162" s="291"/>
      <c r="MQ162" s="291"/>
      <c r="MR162" s="291"/>
      <c r="NF162" s="327"/>
      <c r="NG162" s="254"/>
      <c r="NH162" s="254"/>
      <c r="NI162" s="254"/>
      <c r="NJ162" s="254"/>
      <c r="NK162" s="254"/>
      <c r="NS162" s="291"/>
      <c r="NT162" s="291"/>
      <c r="NU162" s="291"/>
      <c r="NV162" s="291"/>
      <c r="NW162" s="291"/>
      <c r="OK162" s="327"/>
      <c r="OL162" s="254"/>
      <c r="OM162" s="254"/>
      <c r="ON162" s="254"/>
      <c r="OO162" s="254"/>
      <c r="OX162" s="291"/>
      <c r="OY162" s="291"/>
      <c r="OZ162" s="291"/>
      <c r="PA162" s="291"/>
      <c r="PB162" s="291"/>
      <c r="PP162" s="327"/>
      <c r="PQ162" s="254"/>
      <c r="PR162" s="254"/>
      <c r="PS162" s="254"/>
      <c r="PT162" s="254"/>
    </row>
    <row r="163" spans="15:436" ht="11.85" customHeight="1">
      <c r="O163" s="291"/>
      <c r="P163" s="291"/>
      <c r="Q163" s="291"/>
      <c r="R163" s="291"/>
      <c r="S163" s="291"/>
      <c r="AB163" s="291"/>
      <c r="AC163" s="291"/>
      <c r="AD163" s="291"/>
      <c r="AE163" s="291"/>
      <c r="AF163" s="291"/>
      <c r="AO163" s="291"/>
      <c r="AP163" s="291"/>
      <c r="AQ163" s="291"/>
      <c r="AR163" s="291"/>
      <c r="AS163" s="291"/>
      <c r="BF163" s="291"/>
      <c r="BG163" s="291"/>
      <c r="BH163" s="291"/>
      <c r="BI163" s="291"/>
      <c r="BJ163" s="291"/>
      <c r="BX163" s="254"/>
      <c r="BY163" s="254"/>
      <c r="BZ163" s="254"/>
      <c r="CA163" s="254"/>
      <c r="CB163" s="254"/>
      <c r="CC163" s="254"/>
      <c r="CK163" s="291"/>
      <c r="CL163" s="291"/>
      <c r="CM163" s="291"/>
      <c r="CN163" s="291"/>
      <c r="CO163" s="291"/>
      <c r="DC163" s="254"/>
      <c r="DD163" s="254"/>
      <c r="DE163" s="254"/>
      <c r="DF163" s="254"/>
      <c r="DG163" s="254"/>
      <c r="DP163" s="291"/>
      <c r="DQ163" s="291"/>
      <c r="DR163" s="291"/>
      <c r="DS163" s="291"/>
      <c r="DT163" s="291"/>
      <c r="EH163" s="254"/>
      <c r="EI163" s="254"/>
      <c r="EJ163" s="254"/>
      <c r="EK163" s="254"/>
      <c r="EL163" s="254"/>
      <c r="EZ163" s="291"/>
      <c r="FA163" s="291"/>
      <c r="FB163" s="291"/>
      <c r="FC163" s="291"/>
      <c r="FD163" s="291"/>
      <c r="FR163" s="254"/>
      <c r="FS163" s="254"/>
      <c r="FT163" s="254"/>
      <c r="FU163" s="254"/>
      <c r="FV163" s="254"/>
      <c r="FW163" s="254"/>
      <c r="GE163" s="291"/>
      <c r="GF163" s="291"/>
      <c r="GG163" s="291"/>
      <c r="GH163" s="291"/>
      <c r="GI163" s="291"/>
      <c r="GW163" s="254"/>
      <c r="GX163" s="254"/>
      <c r="GY163" s="254"/>
      <c r="GZ163" s="254"/>
      <c r="HA163" s="254"/>
      <c r="HJ163" s="291"/>
      <c r="HK163" s="291"/>
      <c r="HL163" s="291"/>
      <c r="HM163" s="291"/>
      <c r="HN163" s="291"/>
      <c r="IB163" s="254"/>
      <c r="IC163" s="254"/>
      <c r="ID163" s="254"/>
      <c r="IE163" s="254"/>
      <c r="IF163" s="254"/>
      <c r="IT163" s="291"/>
      <c r="IU163" s="291"/>
      <c r="IV163" s="291"/>
      <c r="IW163" s="291"/>
      <c r="IX163" s="291"/>
      <c r="JL163" s="254"/>
      <c r="JM163" s="254"/>
      <c r="JN163" s="254"/>
      <c r="JO163" s="254"/>
      <c r="JP163" s="254"/>
      <c r="JQ163" s="254"/>
      <c r="JY163" s="291"/>
      <c r="JZ163" s="291"/>
      <c r="KA163" s="291"/>
      <c r="KB163" s="291"/>
      <c r="KC163" s="291"/>
      <c r="KQ163" s="254"/>
      <c r="KR163" s="254"/>
      <c r="KS163" s="254"/>
      <c r="KT163" s="254"/>
      <c r="KU163" s="254"/>
      <c r="LD163" s="291"/>
      <c r="LE163" s="291"/>
      <c r="LF163" s="291"/>
      <c r="LG163" s="291"/>
      <c r="LH163" s="291"/>
      <c r="LV163" s="254"/>
      <c r="LW163" s="254"/>
      <c r="LX163" s="254"/>
      <c r="LY163" s="254"/>
      <c r="LZ163" s="254"/>
      <c r="MN163" s="291"/>
      <c r="MO163" s="291"/>
      <c r="MP163" s="291"/>
      <c r="MQ163" s="291"/>
      <c r="MR163" s="291"/>
      <c r="NF163" s="254"/>
      <c r="NG163" s="254"/>
      <c r="NH163" s="254"/>
      <c r="NI163" s="254"/>
      <c r="NJ163" s="254"/>
      <c r="NK163" s="254"/>
      <c r="NS163" s="291"/>
      <c r="NT163" s="291"/>
      <c r="NU163" s="291"/>
      <c r="NV163" s="291"/>
      <c r="NW163" s="291"/>
      <c r="OK163" s="254"/>
      <c r="OL163" s="254"/>
      <c r="OM163" s="254"/>
      <c r="ON163" s="254"/>
      <c r="OO163" s="254"/>
      <c r="OX163" s="291"/>
      <c r="OY163" s="291"/>
      <c r="OZ163" s="291"/>
      <c r="PA163" s="291"/>
      <c r="PB163" s="291"/>
      <c r="PP163" s="254"/>
      <c r="PQ163" s="254"/>
      <c r="PR163" s="254"/>
      <c r="PS163" s="254"/>
      <c r="PT163" s="254"/>
    </row>
    <row r="164" spans="15:436" ht="11.85" customHeight="1">
      <c r="O164" s="291"/>
      <c r="P164" s="291"/>
      <c r="Q164" s="291"/>
      <c r="R164" s="291"/>
      <c r="S164" s="291"/>
      <c r="AB164" s="291"/>
      <c r="AC164" s="291"/>
      <c r="AD164" s="291"/>
      <c r="AE164" s="291"/>
      <c r="AF164" s="291"/>
      <c r="AO164" s="291"/>
      <c r="AP164" s="291"/>
      <c r="AQ164" s="291"/>
      <c r="AR164" s="291"/>
      <c r="AS164" s="291"/>
      <c r="BF164" s="291"/>
      <c r="BG164" s="291"/>
      <c r="BH164" s="291"/>
      <c r="BI164" s="291"/>
      <c r="BJ164" s="291"/>
      <c r="BX164" s="254"/>
      <c r="BY164" s="254"/>
      <c r="BZ164" s="254"/>
      <c r="CA164" s="254"/>
      <c r="CB164" s="254"/>
      <c r="CC164" s="254"/>
      <c r="CK164" s="291"/>
      <c r="CL164" s="291"/>
      <c r="CM164" s="291"/>
      <c r="CN164" s="291"/>
      <c r="CO164" s="291"/>
      <c r="DC164" s="254"/>
      <c r="DD164" s="254"/>
      <c r="DE164" s="254"/>
      <c r="DF164" s="254"/>
      <c r="DG164" s="254"/>
      <c r="DP164" s="291"/>
      <c r="DQ164" s="291"/>
      <c r="DR164" s="291"/>
      <c r="DS164" s="291"/>
      <c r="DT164" s="291"/>
      <c r="EH164" s="254"/>
      <c r="EI164" s="254"/>
      <c r="EJ164" s="254"/>
      <c r="EK164" s="254"/>
      <c r="EL164" s="254"/>
      <c r="EZ164" s="291"/>
      <c r="FA164" s="291"/>
      <c r="FB164" s="291"/>
      <c r="FC164" s="291"/>
      <c r="FD164" s="291"/>
      <c r="FR164" s="254"/>
      <c r="FS164" s="254"/>
      <c r="FT164" s="254"/>
      <c r="FU164" s="254"/>
      <c r="FV164" s="254"/>
      <c r="FW164" s="254"/>
      <c r="GE164" s="291"/>
      <c r="GF164" s="291"/>
      <c r="GG164" s="291"/>
      <c r="GH164" s="291"/>
      <c r="GI164" s="291"/>
      <c r="GW164" s="254"/>
      <c r="GX164" s="254"/>
      <c r="GY164" s="254"/>
      <c r="GZ164" s="254"/>
      <c r="HA164" s="254"/>
      <c r="HJ164" s="291"/>
      <c r="HK164" s="291"/>
      <c r="HL164" s="291"/>
      <c r="HM164" s="291"/>
      <c r="HN164" s="291"/>
      <c r="IB164" s="254"/>
      <c r="IC164" s="254"/>
      <c r="ID164" s="254"/>
      <c r="IE164" s="254"/>
      <c r="IF164" s="254"/>
      <c r="IT164" s="291"/>
      <c r="IU164" s="291"/>
      <c r="IV164" s="291"/>
      <c r="IW164" s="291"/>
      <c r="IX164" s="291"/>
      <c r="JL164" s="254"/>
      <c r="JM164" s="254"/>
      <c r="JN164" s="254"/>
      <c r="JO164" s="254"/>
      <c r="JP164" s="254"/>
      <c r="JQ164" s="254"/>
      <c r="JY164" s="291"/>
      <c r="JZ164" s="291"/>
      <c r="KA164" s="291"/>
      <c r="KB164" s="291"/>
      <c r="KC164" s="291"/>
      <c r="KQ164" s="254"/>
      <c r="KR164" s="254"/>
      <c r="KS164" s="254"/>
      <c r="KT164" s="254"/>
      <c r="KU164" s="254"/>
      <c r="LD164" s="291"/>
      <c r="LE164" s="291"/>
      <c r="LF164" s="291"/>
      <c r="LG164" s="291"/>
      <c r="LH164" s="291"/>
      <c r="LV164" s="254"/>
      <c r="LW164" s="254"/>
      <c r="LX164" s="254"/>
      <c r="LY164" s="254"/>
      <c r="LZ164" s="254"/>
      <c r="MN164" s="291"/>
      <c r="MO164" s="291"/>
      <c r="MP164" s="291"/>
      <c r="MQ164" s="291"/>
      <c r="MR164" s="291"/>
      <c r="NF164" s="254"/>
      <c r="NG164" s="254"/>
      <c r="NH164" s="254"/>
      <c r="NI164" s="254"/>
      <c r="NJ164" s="254"/>
      <c r="NK164" s="254"/>
      <c r="NS164" s="291"/>
      <c r="NT164" s="291"/>
      <c r="NU164" s="291"/>
      <c r="NV164" s="291"/>
      <c r="NW164" s="291"/>
      <c r="OK164" s="254"/>
      <c r="OL164" s="254"/>
      <c r="OM164" s="254"/>
      <c r="ON164" s="254"/>
      <c r="OO164" s="254"/>
      <c r="OX164" s="291"/>
      <c r="OY164" s="291"/>
      <c r="OZ164" s="291"/>
      <c r="PA164" s="291"/>
      <c r="PB164" s="291"/>
      <c r="PP164" s="254"/>
      <c r="PQ164" s="254"/>
      <c r="PR164" s="254"/>
      <c r="PS164" s="254"/>
      <c r="PT164" s="254"/>
    </row>
    <row r="165" spans="15:436" ht="11.85" customHeight="1">
      <c r="O165" s="291"/>
      <c r="P165" s="291"/>
      <c r="Q165" s="291"/>
      <c r="R165" s="291"/>
      <c r="S165" s="291"/>
      <c r="AB165" s="291"/>
      <c r="AC165" s="291"/>
      <c r="AD165" s="291"/>
      <c r="AE165" s="291"/>
      <c r="AF165" s="291"/>
      <c r="AO165" s="291"/>
      <c r="AP165" s="291"/>
      <c r="AQ165" s="291"/>
      <c r="AR165" s="291"/>
      <c r="AS165" s="291"/>
      <c r="BF165" s="291"/>
      <c r="BG165" s="291"/>
      <c r="BH165" s="291"/>
      <c r="BI165" s="291"/>
      <c r="BJ165" s="291"/>
      <c r="BX165" s="254"/>
      <c r="BY165" s="254"/>
      <c r="BZ165" s="254"/>
      <c r="CA165" s="254"/>
      <c r="CB165" s="254"/>
      <c r="CC165" s="254"/>
      <c r="CK165" s="291"/>
      <c r="CL165" s="291"/>
      <c r="CM165" s="291"/>
      <c r="CN165" s="291"/>
      <c r="CO165" s="291"/>
      <c r="DC165" s="254"/>
      <c r="DD165" s="254"/>
      <c r="DE165" s="254"/>
      <c r="DF165" s="254"/>
      <c r="DG165" s="254"/>
      <c r="DP165" s="291"/>
      <c r="DQ165" s="291"/>
      <c r="DR165" s="291"/>
      <c r="DS165" s="291"/>
      <c r="DT165" s="291"/>
      <c r="EH165" s="254"/>
      <c r="EI165" s="254"/>
      <c r="EJ165" s="254"/>
      <c r="EK165" s="254"/>
      <c r="EL165" s="254"/>
      <c r="EZ165" s="291"/>
      <c r="FA165" s="291"/>
      <c r="FB165" s="291"/>
      <c r="FC165" s="291"/>
      <c r="FD165" s="291"/>
      <c r="FR165" s="254"/>
      <c r="FS165" s="254"/>
      <c r="FT165" s="254"/>
      <c r="FU165" s="254"/>
      <c r="FV165" s="254"/>
      <c r="FW165" s="254"/>
      <c r="GE165" s="291"/>
      <c r="GF165" s="291"/>
      <c r="GG165" s="291"/>
      <c r="GH165" s="291"/>
      <c r="GI165" s="291"/>
      <c r="GW165" s="254"/>
      <c r="GX165" s="254"/>
      <c r="GY165" s="254"/>
      <c r="GZ165" s="254"/>
      <c r="HA165" s="254"/>
      <c r="HJ165" s="291"/>
      <c r="HK165" s="291"/>
      <c r="HL165" s="291"/>
      <c r="HM165" s="291"/>
      <c r="HN165" s="291"/>
      <c r="IB165" s="254"/>
      <c r="IC165" s="254"/>
      <c r="ID165" s="254"/>
      <c r="IE165" s="254"/>
      <c r="IF165" s="254"/>
      <c r="IT165" s="291"/>
      <c r="IU165" s="291"/>
      <c r="IV165" s="291"/>
      <c r="IW165" s="291"/>
      <c r="IX165" s="291"/>
      <c r="JL165" s="254"/>
      <c r="JM165" s="254"/>
      <c r="JN165" s="254"/>
      <c r="JO165" s="254"/>
      <c r="JP165" s="254"/>
      <c r="JQ165" s="254"/>
      <c r="JY165" s="291"/>
      <c r="JZ165" s="291"/>
      <c r="KA165" s="291"/>
      <c r="KB165" s="291"/>
      <c r="KC165" s="291"/>
      <c r="KQ165" s="254"/>
      <c r="KR165" s="254"/>
      <c r="KS165" s="254"/>
      <c r="KT165" s="254"/>
      <c r="KU165" s="254"/>
      <c r="LD165" s="291"/>
      <c r="LE165" s="291"/>
      <c r="LF165" s="291"/>
      <c r="LG165" s="291"/>
      <c r="LH165" s="291"/>
      <c r="LV165" s="254"/>
      <c r="LW165" s="254"/>
      <c r="LX165" s="254"/>
      <c r="LY165" s="254"/>
      <c r="LZ165" s="254"/>
      <c r="MN165" s="291"/>
      <c r="MO165" s="291"/>
      <c r="MP165" s="291"/>
      <c r="MQ165" s="291"/>
      <c r="MR165" s="291"/>
      <c r="NF165" s="254"/>
      <c r="NG165" s="254"/>
      <c r="NH165" s="254"/>
      <c r="NI165" s="254"/>
      <c r="NJ165" s="254"/>
      <c r="NK165" s="254"/>
      <c r="NS165" s="291"/>
      <c r="NT165" s="291"/>
      <c r="NU165" s="291"/>
      <c r="NV165" s="291"/>
      <c r="NW165" s="291"/>
      <c r="OK165" s="254"/>
      <c r="OL165" s="254"/>
      <c r="OM165" s="254"/>
      <c r="ON165" s="254"/>
      <c r="OO165" s="254"/>
      <c r="OX165" s="291"/>
      <c r="OY165" s="291"/>
      <c r="OZ165" s="291"/>
      <c r="PA165" s="291"/>
      <c r="PB165" s="291"/>
      <c r="PP165" s="254"/>
      <c r="PQ165" s="254"/>
      <c r="PR165" s="254"/>
      <c r="PS165" s="254"/>
      <c r="PT165" s="254"/>
    </row>
    <row r="166" spans="15:436" ht="11.85" customHeight="1">
      <c r="O166" s="291"/>
      <c r="P166" s="291"/>
      <c r="Q166" s="291"/>
      <c r="R166" s="291"/>
      <c r="S166" s="291"/>
      <c r="AB166" s="291"/>
      <c r="AC166" s="291"/>
      <c r="AD166" s="291"/>
      <c r="AE166" s="291"/>
      <c r="AF166" s="291"/>
      <c r="AO166" s="291"/>
      <c r="AP166" s="291"/>
      <c r="AQ166" s="291"/>
      <c r="AR166" s="291"/>
      <c r="AS166" s="291"/>
      <c r="BF166" s="291"/>
      <c r="BG166" s="291"/>
      <c r="BH166" s="291"/>
      <c r="BI166" s="291"/>
      <c r="BJ166" s="291"/>
      <c r="BX166" s="254"/>
      <c r="BY166" s="254"/>
      <c r="BZ166" s="254"/>
      <c r="CA166" s="254"/>
      <c r="CB166" s="254"/>
      <c r="CC166" s="254"/>
      <c r="CK166" s="291"/>
      <c r="CL166" s="291"/>
      <c r="CM166" s="291"/>
      <c r="CN166" s="291"/>
      <c r="CO166" s="291"/>
      <c r="DC166" s="254"/>
      <c r="DD166" s="254"/>
      <c r="DE166" s="254"/>
      <c r="DF166" s="254"/>
      <c r="DG166" s="254"/>
      <c r="DP166" s="291"/>
      <c r="DQ166" s="291"/>
      <c r="DR166" s="291"/>
      <c r="DS166" s="291"/>
      <c r="DT166" s="291"/>
      <c r="EH166" s="254"/>
      <c r="EI166" s="254"/>
      <c r="EJ166" s="254"/>
      <c r="EK166" s="254"/>
      <c r="EL166" s="254"/>
      <c r="EZ166" s="291"/>
      <c r="FA166" s="291"/>
      <c r="FB166" s="291"/>
      <c r="FC166" s="291"/>
      <c r="FD166" s="291"/>
      <c r="FR166" s="254"/>
      <c r="FS166" s="254"/>
      <c r="FT166" s="254"/>
      <c r="FU166" s="254"/>
      <c r="FV166" s="254"/>
      <c r="FW166" s="254"/>
      <c r="GE166" s="291"/>
      <c r="GF166" s="291"/>
      <c r="GG166" s="291"/>
      <c r="GH166" s="291"/>
      <c r="GI166" s="291"/>
      <c r="GW166" s="254"/>
      <c r="GX166" s="254"/>
      <c r="GY166" s="254"/>
      <c r="GZ166" s="254"/>
      <c r="HA166" s="254"/>
      <c r="HJ166" s="291"/>
      <c r="HK166" s="291"/>
      <c r="HL166" s="291"/>
      <c r="HM166" s="291"/>
      <c r="HN166" s="291"/>
      <c r="IB166" s="254"/>
      <c r="IC166" s="254"/>
      <c r="ID166" s="254"/>
      <c r="IE166" s="254"/>
      <c r="IF166" s="254"/>
      <c r="IT166" s="291"/>
      <c r="IU166" s="291"/>
      <c r="IV166" s="291"/>
      <c r="IW166" s="291"/>
      <c r="IX166" s="291"/>
      <c r="JL166" s="254"/>
      <c r="JM166" s="254"/>
      <c r="JN166" s="254"/>
      <c r="JO166" s="254"/>
      <c r="JP166" s="254"/>
      <c r="JQ166" s="254"/>
      <c r="JY166" s="291"/>
      <c r="JZ166" s="291"/>
      <c r="KA166" s="291"/>
      <c r="KB166" s="291"/>
      <c r="KC166" s="291"/>
      <c r="KQ166" s="254"/>
      <c r="KR166" s="254"/>
      <c r="KS166" s="254"/>
      <c r="KT166" s="254"/>
      <c r="KU166" s="254"/>
      <c r="LD166" s="291"/>
      <c r="LE166" s="291"/>
      <c r="LF166" s="291"/>
      <c r="LG166" s="291"/>
      <c r="LH166" s="291"/>
      <c r="LV166" s="254"/>
      <c r="LW166" s="254"/>
      <c r="LX166" s="254"/>
      <c r="LY166" s="254"/>
      <c r="LZ166" s="254"/>
      <c r="MN166" s="291"/>
      <c r="MO166" s="291"/>
      <c r="MP166" s="291"/>
      <c r="MQ166" s="291"/>
      <c r="MR166" s="291"/>
      <c r="NF166" s="254"/>
      <c r="NG166" s="254"/>
      <c r="NH166" s="254"/>
      <c r="NI166" s="254"/>
      <c r="NJ166" s="254"/>
      <c r="NK166" s="254"/>
      <c r="NS166" s="291"/>
      <c r="NT166" s="291"/>
      <c r="NU166" s="291"/>
      <c r="NV166" s="291"/>
      <c r="NW166" s="291"/>
      <c r="OK166" s="254"/>
      <c r="OL166" s="254"/>
      <c r="OM166" s="254"/>
      <c r="ON166" s="254"/>
      <c r="OO166" s="254"/>
      <c r="OX166" s="291"/>
      <c r="OY166" s="291"/>
      <c r="OZ166" s="291"/>
      <c r="PA166" s="291"/>
      <c r="PB166" s="291"/>
      <c r="PP166" s="254"/>
      <c r="PQ166" s="254"/>
      <c r="PR166" s="254"/>
      <c r="PS166" s="254"/>
      <c r="PT166" s="254"/>
    </row>
    <row r="167" spans="15:436" ht="11.85" customHeight="1">
      <c r="O167" s="291"/>
      <c r="P167" s="291"/>
      <c r="Q167" s="291"/>
      <c r="R167" s="291"/>
      <c r="S167" s="291"/>
      <c r="AB167" s="291"/>
      <c r="AC167" s="291"/>
      <c r="AD167" s="291"/>
      <c r="AE167" s="291"/>
      <c r="AF167" s="291"/>
      <c r="AO167" s="291"/>
      <c r="AP167" s="291"/>
      <c r="AQ167" s="291"/>
      <c r="AR167" s="291"/>
      <c r="AS167" s="291"/>
      <c r="BF167" s="291"/>
      <c r="BG167" s="291"/>
      <c r="BH167" s="291"/>
      <c r="BI167" s="291"/>
      <c r="BJ167" s="291"/>
      <c r="BX167" s="254"/>
      <c r="BY167" s="254"/>
      <c r="BZ167" s="254"/>
      <c r="CA167" s="254"/>
      <c r="CB167" s="254"/>
      <c r="CC167" s="254"/>
      <c r="CK167" s="291"/>
      <c r="CL167" s="291"/>
      <c r="CM167" s="291"/>
      <c r="CN167" s="291"/>
      <c r="CO167" s="291"/>
      <c r="DC167" s="254"/>
      <c r="DD167" s="254"/>
      <c r="DE167" s="254"/>
      <c r="DF167" s="254"/>
      <c r="DG167" s="254"/>
      <c r="DP167" s="291"/>
      <c r="DQ167" s="291"/>
      <c r="DR167" s="291"/>
      <c r="DS167" s="291"/>
      <c r="DT167" s="291"/>
      <c r="EH167" s="254"/>
      <c r="EI167" s="254"/>
      <c r="EJ167" s="254"/>
      <c r="EK167" s="254"/>
      <c r="EL167" s="254"/>
      <c r="EZ167" s="291"/>
      <c r="FA167" s="291"/>
      <c r="FB167" s="291"/>
      <c r="FC167" s="291"/>
      <c r="FD167" s="291"/>
      <c r="FR167" s="254"/>
      <c r="FS167" s="254"/>
      <c r="FT167" s="254"/>
      <c r="FU167" s="254"/>
      <c r="FV167" s="254"/>
      <c r="FW167" s="254"/>
      <c r="GE167" s="291"/>
      <c r="GF167" s="291"/>
      <c r="GG167" s="291"/>
      <c r="GH167" s="291"/>
      <c r="GI167" s="291"/>
      <c r="GW167" s="254"/>
      <c r="GX167" s="254"/>
      <c r="GY167" s="254"/>
      <c r="GZ167" s="254"/>
      <c r="HA167" s="254"/>
      <c r="HJ167" s="291"/>
      <c r="HK167" s="291"/>
      <c r="HL167" s="291"/>
      <c r="HM167" s="291"/>
      <c r="HN167" s="291"/>
      <c r="IB167" s="254"/>
      <c r="IC167" s="254"/>
      <c r="ID167" s="254"/>
      <c r="IE167" s="254"/>
      <c r="IF167" s="254"/>
      <c r="IT167" s="291"/>
      <c r="IU167" s="291"/>
      <c r="IV167" s="291"/>
      <c r="IW167" s="291"/>
      <c r="IX167" s="291"/>
      <c r="JL167" s="254"/>
      <c r="JM167" s="254"/>
      <c r="JN167" s="254"/>
      <c r="JO167" s="254"/>
      <c r="JP167" s="254"/>
      <c r="JQ167" s="254"/>
      <c r="JY167" s="291"/>
      <c r="JZ167" s="291"/>
      <c r="KA167" s="291"/>
      <c r="KB167" s="291"/>
      <c r="KC167" s="291"/>
      <c r="KQ167" s="254"/>
      <c r="KR167" s="254"/>
      <c r="KS167" s="254"/>
      <c r="KT167" s="254"/>
      <c r="KU167" s="254"/>
      <c r="LD167" s="291"/>
      <c r="LE167" s="291"/>
      <c r="LF167" s="291"/>
      <c r="LG167" s="291"/>
      <c r="LH167" s="291"/>
      <c r="LV167" s="254"/>
      <c r="LW167" s="254"/>
      <c r="LX167" s="254"/>
      <c r="LY167" s="254"/>
      <c r="LZ167" s="254"/>
      <c r="MN167" s="291"/>
      <c r="MO167" s="291"/>
      <c r="MP167" s="291"/>
      <c r="MQ167" s="291"/>
      <c r="MR167" s="291"/>
      <c r="NF167" s="254"/>
      <c r="NG167" s="254"/>
      <c r="NH167" s="254"/>
      <c r="NI167" s="254"/>
      <c r="NJ167" s="254"/>
      <c r="NK167" s="254"/>
      <c r="NS167" s="291"/>
      <c r="NT167" s="291"/>
      <c r="NU167" s="291"/>
      <c r="NV167" s="291"/>
      <c r="NW167" s="291"/>
      <c r="OK167" s="254"/>
      <c r="OL167" s="254"/>
      <c r="OM167" s="254"/>
      <c r="ON167" s="254"/>
      <c r="OO167" s="254"/>
      <c r="OX167" s="291"/>
      <c r="OY167" s="291"/>
      <c r="OZ167" s="291"/>
      <c r="PA167" s="291"/>
      <c r="PB167" s="291"/>
      <c r="PP167" s="254"/>
      <c r="PQ167" s="254"/>
      <c r="PR167" s="254"/>
      <c r="PS167" s="254"/>
      <c r="PT167" s="254"/>
    </row>
    <row r="168" spans="15:436" ht="11.85" customHeight="1">
      <c r="O168" s="291"/>
      <c r="P168" s="291"/>
      <c r="Q168" s="291"/>
      <c r="R168" s="291"/>
      <c r="S168" s="291"/>
      <c r="AB168" s="291"/>
      <c r="AC168" s="291"/>
      <c r="AD168" s="291"/>
      <c r="AE168" s="291"/>
      <c r="AF168" s="291"/>
      <c r="AO168" s="291"/>
      <c r="AP168" s="291"/>
      <c r="AQ168" s="291"/>
      <c r="AR168" s="291"/>
      <c r="AS168" s="291"/>
      <c r="BF168" s="291"/>
      <c r="BG168" s="291"/>
      <c r="BH168" s="291"/>
      <c r="BI168" s="291"/>
      <c r="BJ168" s="291"/>
      <c r="BX168" s="254"/>
      <c r="BY168" s="254"/>
      <c r="BZ168" s="254"/>
      <c r="CA168" s="254"/>
      <c r="CB168" s="254"/>
      <c r="CC168" s="254"/>
      <c r="CK168" s="291"/>
      <c r="CL168" s="291"/>
      <c r="CM168" s="291"/>
      <c r="CN168" s="291"/>
      <c r="CO168" s="291"/>
      <c r="DC168" s="254"/>
      <c r="DD168" s="254"/>
      <c r="DE168" s="254"/>
      <c r="DF168" s="254"/>
      <c r="DG168" s="254"/>
      <c r="DP168" s="291"/>
      <c r="DQ168" s="291"/>
      <c r="DR168" s="291"/>
      <c r="DS168" s="291"/>
      <c r="DT168" s="291"/>
      <c r="EH168" s="254"/>
      <c r="EI168" s="254"/>
      <c r="EJ168" s="254"/>
      <c r="EK168" s="254"/>
      <c r="EL168" s="254"/>
      <c r="EZ168" s="291"/>
      <c r="FA168" s="291"/>
      <c r="FB168" s="291"/>
      <c r="FC168" s="291"/>
      <c r="FD168" s="291"/>
      <c r="FR168" s="254"/>
      <c r="FS168" s="254"/>
      <c r="FT168" s="254"/>
      <c r="FU168" s="254"/>
      <c r="FV168" s="254"/>
      <c r="FW168" s="254"/>
      <c r="GE168" s="291"/>
      <c r="GF168" s="291"/>
      <c r="GG168" s="291"/>
      <c r="GH168" s="291"/>
      <c r="GI168" s="291"/>
      <c r="GW168" s="254"/>
      <c r="GX168" s="254"/>
      <c r="GY168" s="254"/>
      <c r="GZ168" s="254"/>
      <c r="HA168" s="254"/>
      <c r="HJ168" s="291"/>
      <c r="HK168" s="291"/>
      <c r="HL168" s="291"/>
      <c r="HM168" s="291"/>
      <c r="HN168" s="291"/>
      <c r="IB168" s="254"/>
      <c r="IC168" s="254"/>
      <c r="ID168" s="254"/>
      <c r="IE168" s="254"/>
      <c r="IF168" s="254"/>
      <c r="IT168" s="291"/>
      <c r="IU168" s="291"/>
      <c r="IV168" s="291"/>
      <c r="IW168" s="291"/>
      <c r="IX168" s="291"/>
      <c r="JL168" s="254"/>
      <c r="JM168" s="254"/>
      <c r="JN168" s="254"/>
      <c r="JO168" s="254"/>
      <c r="JP168" s="254"/>
      <c r="JQ168" s="254"/>
      <c r="JY168" s="291"/>
      <c r="JZ168" s="291"/>
      <c r="KA168" s="291"/>
      <c r="KB168" s="291"/>
      <c r="KC168" s="291"/>
      <c r="KQ168" s="254"/>
      <c r="KR168" s="254"/>
      <c r="KS168" s="254"/>
      <c r="KT168" s="254"/>
      <c r="KU168" s="254"/>
      <c r="LD168" s="291"/>
      <c r="LE168" s="291"/>
      <c r="LF168" s="291"/>
      <c r="LG168" s="291"/>
      <c r="LH168" s="291"/>
      <c r="LV168" s="254"/>
      <c r="LW168" s="254"/>
      <c r="LX168" s="254"/>
      <c r="LY168" s="254"/>
      <c r="LZ168" s="254"/>
      <c r="MN168" s="291"/>
      <c r="MO168" s="291"/>
      <c r="MP168" s="291"/>
      <c r="MQ168" s="291"/>
      <c r="MR168" s="291"/>
      <c r="NF168" s="254"/>
      <c r="NG168" s="254"/>
      <c r="NH168" s="254"/>
      <c r="NI168" s="254"/>
      <c r="NJ168" s="254"/>
      <c r="NK168" s="254"/>
      <c r="NS168" s="291"/>
      <c r="NT168" s="291"/>
      <c r="NU168" s="291"/>
      <c r="NV168" s="291"/>
      <c r="NW168" s="291"/>
      <c r="OK168" s="254"/>
      <c r="OL168" s="254"/>
      <c r="OM168" s="254"/>
      <c r="ON168" s="254"/>
      <c r="OO168" s="254"/>
      <c r="OX168" s="291"/>
      <c r="OY168" s="291"/>
      <c r="OZ168" s="291"/>
      <c r="PA168" s="291"/>
      <c r="PB168" s="291"/>
      <c r="PP168" s="254"/>
      <c r="PQ168" s="254"/>
      <c r="PR168" s="254"/>
      <c r="PS168" s="254"/>
      <c r="PT168" s="254"/>
    </row>
    <row r="169" spans="15:436" ht="11.85" customHeight="1">
      <c r="O169" s="291"/>
      <c r="P169" s="291"/>
      <c r="Q169" s="291"/>
      <c r="R169" s="291"/>
      <c r="S169" s="291"/>
      <c r="AB169" s="291"/>
      <c r="AC169" s="291"/>
      <c r="AD169" s="291"/>
      <c r="AE169" s="291"/>
      <c r="AF169" s="291"/>
      <c r="AO169" s="291"/>
      <c r="AP169" s="291"/>
      <c r="AQ169" s="291"/>
      <c r="AR169" s="291"/>
      <c r="AS169" s="291"/>
      <c r="BF169" s="291"/>
      <c r="BG169" s="291"/>
      <c r="BH169" s="291"/>
      <c r="BI169" s="291"/>
      <c r="BJ169" s="291"/>
      <c r="BX169" s="254"/>
      <c r="BY169" s="254"/>
      <c r="BZ169" s="254"/>
      <c r="CA169" s="254"/>
      <c r="CB169" s="254"/>
      <c r="CC169" s="254"/>
      <c r="CK169" s="291"/>
      <c r="CL169" s="291"/>
      <c r="CM169" s="291"/>
      <c r="CN169" s="291"/>
      <c r="CO169" s="291"/>
      <c r="DC169" s="254"/>
      <c r="DD169" s="254"/>
      <c r="DE169" s="254"/>
      <c r="DF169" s="254"/>
      <c r="DG169" s="254"/>
      <c r="DP169" s="291"/>
      <c r="DQ169" s="291"/>
      <c r="DR169" s="291"/>
      <c r="DS169" s="291"/>
      <c r="DT169" s="291"/>
      <c r="EH169" s="254"/>
      <c r="EI169" s="254"/>
      <c r="EJ169" s="254"/>
      <c r="EK169" s="254"/>
      <c r="EL169" s="254"/>
      <c r="EZ169" s="291"/>
      <c r="FA169" s="291"/>
      <c r="FB169" s="291"/>
      <c r="FC169" s="291"/>
      <c r="FD169" s="291"/>
      <c r="FR169" s="254"/>
      <c r="FS169" s="254"/>
      <c r="FT169" s="254"/>
      <c r="FU169" s="254"/>
      <c r="FV169" s="254"/>
      <c r="FW169" s="254"/>
      <c r="GE169" s="291"/>
      <c r="GF169" s="291"/>
      <c r="GG169" s="291"/>
      <c r="GH169" s="291"/>
      <c r="GI169" s="291"/>
      <c r="GW169" s="254"/>
      <c r="GX169" s="254"/>
      <c r="GY169" s="254"/>
      <c r="GZ169" s="254"/>
      <c r="HA169" s="254"/>
      <c r="HJ169" s="291"/>
      <c r="HK169" s="291"/>
      <c r="HL169" s="291"/>
      <c r="HM169" s="291"/>
      <c r="HN169" s="291"/>
      <c r="IB169" s="254"/>
      <c r="IC169" s="254"/>
      <c r="ID169" s="254"/>
      <c r="IE169" s="254"/>
      <c r="IF169" s="254"/>
      <c r="IT169" s="291"/>
      <c r="IU169" s="291"/>
      <c r="IV169" s="291"/>
      <c r="IW169" s="291"/>
      <c r="IX169" s="291"/>
      <c r="JL169" s="254"/>
      <c r="JM169" s="254"/>
      <c r="JN169" s="254"/>
      <c r="JO169" s="254"/>
      <c r="JP169" s="254"/>
      <c r="JQ169" s="254"/>
      <c r="JY169" s="291"/>
      <c r="JZ169" s="291"/>
      <c r="KA169" s="291"/>
      <c r="KB169" s="291"/>
      <c r="KC169" s="291"/>
      <c r="KQ169" s="254"/>
      <c r="KR169" s="254"/>
      <c r="KS169" s="254"/>
      <c r="KT169" s="254"/>
      <c r="KU169" s="254"/>
      <c r="LD169" s="291"/>
      <c r="LE169" s="291"/>
      <c r="LF169" s="291"/>
      <c r="LG169" s="291"/>
      <c r="LH169" s="291"/>
      <c r="LV169" s="254"/>
      <c r="LW169" s="254"/>
      <c r="LX169" s="254"/>
      <c r="LY169" s="254"/>
      <c r="LZ169" s="254"/>
      <c r="MN169" s="291"/>
      <c r="MO169" s="291"/>
      <c r="MP169" s="291"/>
      <c r="MQ169" s="291"/>
      <c r="MR169" s="291"/>
      <c r="NF169" s="254"/>
      <c r="NG169" s="254"/>
      <c r="NH169" s="254"/>
      <c r="NI169" s="254"/>
      <c r="NJ169" s="254"/>
      <c r="NK169" s="254"/>
      <c r="NS169" s="291"/>
      <c r="NT169" s="291"/>
      <c r="NU169" s="291"/>
      <c r="NV169" s="291"/>
      <c r="NW169" s="291"/>
      <c r="OK169" s="254"/>
      <c r="OL169" s="254"/>
      <c r="OM169" s="254"/>
      <c r="ON169" s="254"/>
      <c r="OO169" s="254"/>
      <c r="OX169" s="291"/>
      <c r="OY169" s="291"/>
      <c r="OZ169" s="291"/>
      <c r="PA169" s="291"/>
      <c r="PB169" s="291"/>
      <c r="PP169" s="254"/>
      <c r="PQ169" s="254"/>
      <c r="PR169" s="254"/>
      <c r="PS169" s="254"/>
      <c r="PT169" s="254"/>
    </row>
    <row r="170" spans="15:436" ht="11.85" customHeight="1">
      <c r="O170" s="291"/>
      <c r="P170" s="291"/>
      <c r="Q170" s="291"/>
      <c r="R170" s="291"/>
      <c r="S170" s="291"/>
      <c r="AB170" s="291"/>
      <c r="AC170" s="291"/>
      <c r="AD170" s="291"/>
      <c r="AE170" s="291"/>
      <c r="AF170" s="291"/>
      <c r="AO170" s="291"/>
      <c r="AP170" s="291"/>
      <c r="AQ170" s="291"/>
      <c r="AR170" s="291"/>
      <c r="AS170" s="291"/>
      <c r="BF170" s="291"/>
      <c r="BG170" s="291"/>
      <c r="BH170" s="291"/>
      <c r="BI170" s="291"/>
      <c r="BJ170" s="291"/>
      <c r="BX170" s="254"/>
      <c r="BY170" s="254"/>
      <c r="BZ170" s="254"/>
      <c r="CA170" s="254"/>
      <c r="CB170" s="254"/>
      <c r="CC170" s="254"/>
      <c r="CK170" s="291"/>
      <c r="CL170" s="291"/>
      <c r="CM170" s="291"/>
      <c r="CN170" s="291"/>
      <c r="CO170" s="291"/>
      <c r="DC170" s="254"/>
      <c r="DD170" s="254"/>
      <c r="DE170" s="254"/>
      <c r="DF170" s="254"/>
      <c r="DG170" s="254"/>
      <c r="DP170" s="291"/>
      <c r="DQ170" s="291"/>
      <c r="DR170" s="291"/>
      <c r="DS170" s="291"/>
      <c r="DT170" s="291"/>
      <c r="EH170" s="254"/>
      <c r="EI170" s="254"/>
      <c r="EJ170" s="254"/>
      <c r="EK170" s="254"/>
      <c r="EL170" s="254"/>
      <c r="EZ170" s="291"/>
      <c r="FA170" s="291"/>
      <c r="FB170" s="291"/>
      <c r="FC170" s="291"/>
      <c r="FD170" s="291"/>
      <c r="FR170" s="254"/>
      <c r="FS170" s="254"/>
      <c r="FT170" s="254"/>
      <c r="FU170" s="254"/>
      <c r="FV170" s="254"/>
      <c r="FW170" s="254"/>
      <c r="GE170" s="291"/>
      <c r="GF170" s="291"/>
      <c r="GG170" s="291"/>
      <c r="GH170" s="291"/>
      <c r="GI170" s="291"/>
      <c r="GW170" s="254"/>
      <c r="GX170" s="254"/>
      <c r="GY170" s="254"/>
      <c r="GZ170" s="254"/>
      <c r="HA170" s="254"/>
      <c r="HJ170" s="291"/>
      <c r="HK170" s="291"/>
      <c r="HL170" s="291"/>
      <c r="HM170" s="291"/>
      <c r="HN170" s="291"/>
      <c r="IB170" s="254"/>
      <c r="IC170" s="254"/>
      <c r="ID170" s="254"/>
      <c r="IE170" s="254"/>
      <c r="IF170" s="254"/>
      <c r="IT170" s="291"/>
      <c r="IU170" s="291"/>
      <c r="IV170" s="291"/>
      <c r="IW170" s="291"/>
      <c r="IX170" s="291"/>
      <c r="JL170" s="254"/>
      <c r="JM170" s="254"/>
      <c r="JN170" s="254"/>
      <c r="JO170" s="254"/>
      <c r="JP170" s="254"/>
      <c r="JQ170" s="254"/>
      <c r="JY170" s="291"/>
      <c r="JZ170" s="291"/>
      <c r="KA170" s="291"/>
      <c r="KB170" s="291"/>
      <c r="KC170" s="291"/>
      <c r="KQ170" s="254"/>
      <c r="KR170" s="254"/>
      <c r="KS170" s="254"/>
      <c r="KT170" s="254"/>
      <c r="KU170" s="254"/>
      <c r="LD170" s="291"/>
      <c r="LE170" s="291"/>
      <c r="LF170" s="291"/>
      <c r="LG170" s="291"/>
      <c r="LH170" s="291"/>
      <c r="LV170" s="254"/>
      <c r="LW170" s="254"/>
      <c r="LX170" s="254"/>
      <c r="LY170" s="254"/>
      <c r="LZ170" s="254"/>
      <c r="MN170" s="291"/>
      <c r="MO170" s="291"/>
      <c r="MP170" s="291"/>
      <c r="MQ170" s="291"/>
      <c r="MR170" s="291"/>
      <c r="NF170" s="254"/>
      <c r="NG170" s="254"/>
      <c r="NH170" s="254"/>
      <c r="NI170" s="254"/>
      <c r="NJ170" s="254"/>
      <c r="NK170" s="254"/>
      <c r="NS170" s="291"/>
      <c r="NT170" s="291"/>
      <c r="NU170" s="291"/>
      <c r="NV170" s="291"/>
      <c r="NW170" s="291"/>
      <c r="OK170" s="254"/>
      <c r="OL170" s="254"/>
      <c r="OM170" s="254"/>
      <c r="ON170" s="254"/>
      <c r="OO170" s="254"/>
      <c r="OX170" s="291"/>
      <c r="OY170" s="291"/>
      <c r="OZ170" s="291"/>
      <c r="PA170" s="291"/>
      <c r="PB170" s="291"/>
      <c r="PP170" s="254"/>
      <c r="PQ170" s="254"/>
      <c r="PR170" s="254"/>
      <c r="PS170" s="254"/>
      <c r="PT170" s="254"/>
    </row>
    <row r="171" spans="15:436" ht="11.85" customHeight="1">
      <c r="O171" s="291"/>
      <c r="P171" s="291"/>
      <c r="Q171" s="291"/>
      <c r="R171" s="291"/>
      <c r="S171" s="291"/>
      <c r="AB171" s="291"/>
      <c r="AC171" s="291"/>
      <c r="AD171" s="291"/>
      <c r="AE171" s="291"/>
      <c r="AF171" s="291"/>
      <c r="AO171" s="291"/>
      <c r="AP171" s="291"/>
      <c r="AQ171" s="291"/>
      <c r="AR171" s="291"/>
      <c r="AS171" s="291"/>
      <c r="BF171" s="291"/>
      <c r="BG171" s="291"/>
      <c r="BH171" s="291"/>
      <c r="BI171" s="291"/>
      <c r="BJ171" s="291"/>
      <c r="BX171" s="254"/>
      <c r="BY171" s="254"/>
      <c r="BZ171" s="254"/>
      <c r="CA171" s="254"/>
      <c r="CB171" s="254"/>
      <c r="CC171" s="254"/>
      <c r="CK171" s="291"/>
      <c r="CL171" s="291"/>
      <c r="CM171" s="291"/>
      <c r="CN171" s="291"/>
      <c r="CO171" s="291"/>
      <c r="DC171" s="254"/>
      <c r="DD171" s="254"/>
      <c r="DE171" s="254"/>
      <c r="DF171" s="254"/>
      <c r="DG171" s="254"/>
      <c r="DP171" s="291"/>
      <c r="DQ171" s="291"/>
      <c r="DR171" s="291"/>
      <c r="DS171" s="291"/>
      <c r="DT171" s="291"/>
      <c r="EH171" s="254"/>
      <c r="EI171" s="254"/>
      <c r="EJ171" s="254"/>
      <c r="EK171" s="254"/>
      <c r="EL171" s="254"/>
      <c r="EZ171" s="291"/>
      <c r="FA171" s="291"/>
      <c r="FB171" s="291"/>
      <c r="FC171" s="291"/>
      <c r="FD171" s="291"/>
      <c r="FR171" s="254"/>
      <c r="FS171" s="254"/>
      <c r="FT171" s="254"/>
      <c r="FU171" s="254"/>
      <c r="FV171" s="254"/>
      <c r="FW171" s="254"/>
      <c r="GE171" s="291"/>
      <c r="GF171" s="291"/>
      <c r="GG171" s="291"/>
      <c r="GH171" s="291"/>
      <c r="GI171" s="291"/>
      <c r="GW171" s="254"/>
      <c r="GX171" s="254"/>
      <c r="GY171" s="254"/>
      <c r="GZ171" s="254"/>
      <c r="HA171" s="254"/>
      <c r="HJ171" s="291"/>
      <c r="HK171" s="291"/>
      <c r="HL171" s="291"/>
      <c r="HM171" s="291"/>
      <c r="HN171" s="291"/>
      <c r="IB171" s="254"/>
      <c r="IC171" s="254"/>
      <c r="ID171" s="254"/>
      <c r="IE171" s="254"/>
      <c r="IF171" s="254"/>
      <c r="IT171" s="291"/>
      <c r="IU171" s="291"/>
      <c r="IV171" s="291"/>
      <c r="IW171" s="291"/>
      <c r="IX171" s="291"/>
      <c r="JL171" s="254"/>
      <c r="JM171" s="254"/>
      <c r="JN171" s="254"/>
      <c r="JO171" s="254"/>
      <c r="JP171" s="254"/>
      <c r="JQ171" s="254"/>
      <c r="JY171" s="291"/>
      <c r="JZ171" s="291"/>
      <c r="KA171" s="291"/>
      <c r="KB171" s="291"/>
      <c r="KC171" s="291"/>
      <c r="KQ171" s="254"/>
      <c r="KR171" s="254"/>
      <c r="KS171" s="254"/>
      <c r="KT171" s="254"/>
      <c r="KU171" s="254"/>
      <c r="LD171" s="291"/>
      <c r="LE171" s="291"/>
      <c r="LF171" s="291"/>
      <c r="LG171" s="291"/>
      <c r="LH171" s="291"/>
      <c r="LV171" s="254"/>
      <c r="LW171" s="254"/>
      <c r="LX171" s="254"/>
      <c r="LY171" s="254"/>
      <c r="LZ171" s="254"/>
      <c r="MN171" s="291"/>
      <c r="MO171" s="291"/>
      <c r="MP171" s="291"/>
      <c r="MQ171" s="291"/>
      <c r="MR171" s="291"/>
      <c r="NF171" s="254"/>
      <c r="NG171" s="254"/>
      <c r="NH171" s="254"/>
      <c r="NI171" s="254"/>
      <c r="NJ171" s="254"/>
      <c r="NK171" s="254"/>
      <c r="NS171" s="291"/>
      <c r="NT171" s="291"/>
      <c r="NU171" s="291"/>
      <c r="NV171" s="291"/>
      <c r="NW171" s="291"/>
      <c r="OK171" s="254"/>
      <c r="OL171" s="254"/>
      <c r="OM171" s="254"/>
      <c r="ON171" s="254"/>
      <c r="OO171" s="254"/>
      <c r="OX171" s="291"/>
      <c r="OY171" s="291"/>
      <c r="OZ171" s="291"/>
      <c r="PA171" s="291"/>
      <c r="PB171" s="291"/>
      <c r="PP171" s="254"/>
      <c r="PQ171" s="254"/>
      <c r="PR171" s="254"/>
      <c r="PS171" s="254"/>
      <c r="PT171" s="254"/>
    </row>
    <row r="172" spans="15:436" ht="11.85" customHeight="1">
      <c r="O172" s="291"/>
      <c r="P172" s="291"/>
      <c r="Q172" s="291"/>
      <c r="R172" s="291"/>
      <c r="S172" s="291"/>
      <c r="AB172" s="291"/>
      <c r="AC172" s="291"/>
      <c r="AD172" s="291"/>
      <c r="AE172" s="291"/>
      <c r="AF172" s="291"/>
      <c r="AO172" s="291"/>
      <c r="AP172" s="291"/>
      <c r="AQ172" s="291"/>
      <c r="AR172" s="291"/>
      <c r="AS172" s="291"/>
      <c r="BF172" s="291"/>
      <c r="BG172" s="291"/>
      <c r="BH172" s="291"/>
      <c r="BI172" s="291"/>
      <c r="BJ172" s="291"/>
      <c r="BX172" s="254"/>
      <c r="BY172" s="254"/>
      <c r="BZ172" s="254"/>
      <c r="CA172" s="254"/>
      <c r="CB172" s="254"/>
      <c r="CC172" s="254"/>
      <c r="CK172" s="291"/>
      <c r="CL172" s="291"/>
      <c r="CM172" s="291"/>
      <c r="CN172" s="291"/>
      <c r="CO172" s="291"/>
      <c r="DC172" s="254"/>
      <c r="DD172" s="254"/>
      <c r="DE172" s="254"/>
      <c r="DF172" s="254"/>
      <c r="DG172" s="254"/>
      <c r="DP172" s="291"/>
      <c r="DQ172" s="291"/>
      <c r="DR172" s="291"/>
      <c r="DS172" s="291"/>
      <c r="DT172" s="291"/>
      <c r="EH172" s="254"/>
      <c r="EI172" s="254"/>
      <c r="EJ172" s="254"/>
      <c r="EK172" s="254"/>
      <c r="EL172" s="254"/>
      <c r="EZ172" s="291"/>
      <c r="FA172" s="291"/>
      <c r="FB172" s="291"/>
      <c r="FC172" s="291"/>
      <c r="FD172" s="291"/>
      <c r="FR172" s="254"/>
      <c r="FS172" s="254"/>
      <c r="FT172" s="254"/>
      <c r="FU172" s="254"/>
      <c r="FV172" s="254"/>
      <c r="FW172" s="254"/>
      <c r="GE172" s="291"/>
      <c r="GF172" s="291"/>
      <c r="GG172" s="291"/>
      <c r="GH172" s="291"/>
      <c r="GI172" s="291"/>
      <c r="GW172" s="254"/>
      <c r="GX172" s="254"/>
      <c r="GY172" s="254"/>
      <c r="GZ172" s="254"/>
      <c r="HA172" s="254"/>
      <c r="HJ172" s="291"/>
      <c r="HK172" s="291"/>
      <c r="HL172" s="291"/>
      <c r="HM172" s="291"/>
      <c r="HN172" s="291"/>
      <c r="IB172" s="254"/>
      <c r="IC172" s="254"/>
      <c r="ID172" s="254"/>
      <c r="IE172" s="254"/>
      <c r="IF172" s="254"/>
      <c r="IT172" s="291"/>
      <c r="IU172" s="291"/>
      <c r="IV172" s="291"/>
      <c r="IW172" s="291"/>
      <c r="IX172" s="291"/>
      <c r="JL172" s="254"/>
      <c r="JM172" s="254"/>
      <c r="JN172" s="254"/>
      <c r="JO172" s="254"/>
      <c r="JP172" s="254"/>
      <c r="JQ172" s="254"/>
      <c r="JY172" s="291"/>
      <c r="JZ172" s="291"/>
      <c r="KA172" s="291"/>
      <c r="KB172" s="291"/>
      <c r="KC172" s="291"/>
      <c r="KQ172" s="254"/>
      <c r="KR172" s="254"/>
      <c r="KS172" s="254"/>
      <c r="KT172" s="254"/>
      <c r="KU172" s="254"/>
      <c r="LD172" s="291"/>
      <c r="LE172" s="291"/>
      <c r="LF172" s="291"/>
      <c r="LG172" s="291"/>
      <c r="LH172" s="291"/>
      <c r="LV172" s="254"/>
      <c r="LW172" s="254"/>
      <c r="LX172" s="254"/>
      <c r="LY172" s="254"/>
      <c r="LZ172" s="254"/>
      <c r="MN172" s="291"/>
      <c r="MO172" s="291"/>
      <c r="MP172" s="291"/>
      <c r="MQ172" s="291"/>
      <c r="MR172" s="291"/>
      <c r="NF172" s="254"/>
      <c r="NG172" s="254"/>
      <c r="NH172" s="254"/>
      <c r="NI172" s="254"/>
      <c r="NJ172" s="254"/>
      <c r="NK172" s="254"/>
      <c r="NS172" s="291"/>
      <c r="NT172" s="291"/>
      <c r="NU172" s="291"/>
      <c r="NV172" s="291"/>
      <c r="NW172" s="291"/>
      <c r="OK172" s="254"/>
      <c r="OL172" s="254"/>
      <c r="OM172" s="254"/>
      <c r="ON172" s="254"/>
      <c r="OO172" s="254"/>
      <c r="OX172" s="291"/>
      <c r="OY172" s="291"/>
      <c r="OZ172" s="291"/>
      <c r="PA172" s="291"/>
      <c r="PB172" s="291"/>
      <c r="PP172" s="254"/>
      <c r="PQ172" s="254"/>
      <c r="PR172" s="254"/>
      <c r="PS172" s="254"/>
      <c r="PT172" s="254"/>
    </row>
    <row r="173" spans="15:436" ht="11.85" customHeight="1">
      <c r="O173" s="291"/>
      <c r="P173" s="291"/>
      <c r="Q173" s="291"/>
      <c r="R173" s="291"/>
      <c r="S173" s="291"/>
      <c r="AB173" s="291"/>
      <c r="AC173" s="291"/>
      <c r="AD173" s="291"/>
      <c r="AE173" s="291"/>
      <c r="AF173" s="291"/>
      <c r="AO173" s="291"/>
      <c r="AP173" s="291"/>
      <c r="AQ173" s="291"/>
      <c r="AR173" s="291"/>
      <c r="AS173" s="291"/>
      <c r="BF173" s="291"/>
      <c r="BG173" s="291"/>
      <c r="BH173" s="291"/>
      <c r="BI173" s="291"/>
      <c r="BJ173" s="291"/>
      <c r="BX173" s="254"/>
      <c r="BY173" s="254"/>
      <c r="BZ173" s="254"/>
      <c r="CA173" s="254"/>
      <c r="CB173" s="254"/>
      <c r="CC173" s="254"/>
      <c r="CK173" s="291"/>
      <c r="CL173" s="291"/>
      <c r="CM173" s="291"/>
      <c r="CN173" s="291"/>
      <c r="CO173" s="291"/>
      <c r="DC173" s="254"/>
      <c r="DD173" s="254"/>
      <c r="DE173" s="254"/>
      <c r="DF173" s="254"/>
      <c r="DG173" s="254"/>
      <c r="DP173" s="291"/>
      <c r="DQ173" s="291"/>
      <c r="DR173" s="291"/>
      <c r="DS173" s="291"/>
      <c r="DT173" s="291"/>
      <c r="EH173" s="254"/>
      <c r="EI173" s="254"/>
      <c r="EJ173" s="254"/>
      <c r="EK173" s="254"/>
      <c r="EL173" s="254"/>
      <c r="EZ173" s="291"/>
      <c r="FA173" s="291"/>
      <c r="FB173" s="291"/>
      <c r="FC173" s="291"/>
      <c r="FD173" s="291"/>
      <c r="FR173" s="254"/>
      <c r="FS173" s="254"/>
      <c r="FT173" s="254"/>
      <c r="FU173" s="254"/>
      <c r="FV173" s="254"/>
      <c r="FW173" s="254"/>
      <c r="GE173" s="291"/>
      <c r="GF173" s="291"/>
      <c r="GG173" s="291"/>
      <c r="GH173" s="291"/>
      <c r="GI173" s="291"/>
      <c r="GW173" s="254"/>
      <c r="GX173" s="254"/>
      <c r="GY173" s="254"/>
      <c r="GZ173" s="254"/>
      <c r="HA173" s="254"/>
      <c r="HJ173" s="291"/>
      <c r="HK173" s="291"/>
      <c r="HL173" s="291"/>
      <c r="HM173" s="291"/>
      <c r="HN173" s="291"/>
      <c r="IB173" s="254"/>
      <c r="IC173" s="254"/>
      <c r="ID173" s="254"/>
      <c r="IE173" s="254"/>
      <c r="IF173" s="254"/>
      <c r="IT173" s="291"/>
      <c r="IU173" s="291"/>
      <c r="IV173" s="291"/>
      <c r="IW173" s="291"/>
      <c r="IX173" s="291"/>
      <c r="JL173" s="254"/>
      <c r="JM173" s="254"/>
      <c r="JN173" s="254"/>
      <c r="JO173" s="254"/>
      <c r="JP173" s="254"/>
      <c r="JQ173" s="254"/>
      <c r="JY173" s="291"/>
      <c r="JZ173" s="291"/>
      <c r="KA173" s="291"/>
      <c r="KB173" s="291"/>
      <c r="KC173" s="291"/>
      <c r="KQ173" s="254"/>
      <c r="KR173" s="254"/>
      <c r="KS173" s="254"/>
      <c r="KT173" s="254"/>
      <c r="KU173" s="254"/>
      <c r="LD173" s="291"/>
      <c r="LE173" s="291"/>
      <c r="LF173" s="291"/>
      <c r="LG173" s="291"/>
      <c r="LH173" s="291"/>
      <c r="LV173" s="254"/>
      <c r="LW173" s="254"/>
      <c r="LX173" s="254"/>
      <c r="LY173" s="254"/>
      <c r="LZ173" s="254"/>
      <c r="MN173" s="291"/>
      <c r="MO173" s="291"/>
      <c r="MP173" s="291"/>
      <c r="MQ173" s="291"/>
      <c r="MR173" s="291"/>
      <c r="NF173" s="254"/>
      <c r="NG173" s="254"/>
      <c r="NH173" s="254"/>
      <c r="NI173" s="254"/>
      <c r="NJ173" s="254"/>
      <c r="NK173" s="254"/>
      <c r="NS173" s="291"/>
      <c r="NT173" s="291"/>
      <c r="NU173" s="291"/>
      <c r="NV173" s="291"/>
      <c r="NW173" s="291"/>
      <c r="OK173" s="254"/>
      <c r="OL173" s="254"/>
      <c r="OM173" s="254"/>
      <c r="ON173" s="254"/>
      <c r="OO173" s="254"/>
      <c r="OX173" s="291"/>
      <c r="OY173" s="291"/>
      <c r="OZ173" s="291"/>
      <c r="PA173" s="291"/>
      <c r="PB173" s="291"/>
      <c r="PP173" s="254"/>
      <c r="PQ173" s="254"/>
      <c r="PR173" s="254"/>
      <c r="PS173" s="254"/>
      <c r="PT173" s="254"/>
    </row>
    <row r="174" spans="15:436" ht="11.85" customHeight="1">
      <c r="O174" s="335"/>
      <c r="P174" s="291"/>
      <c r="Q174" s="291"/>
      <c r="R174" s="291"/>
      <c r="S174" s="291"/>
      <c r="AB174" s="335"/>
      <c r="AC174" s="291"/>
      <c r="AD174" s="291"/>
      <c r="AE174" s="291"/>
      <c r="AF174" s="291"/>
      <c r="AO174" s="335"/>
      <c r="AP174" s="291"/>
      <c r="AQ174" s="291"/>
      <c r="AR174" s="291"/>
      <c r="AS174" s="291"/>
      <c r="BF174" s="335"/>
      <c r="BG174" s="291"/>
      <c r="BH174" s="291"/>
      <c r="BI174" s="291"/>
      <c r="BJ174" s="291"/>
      <c r="BX174" s="327"/>
      <c r="BY174" s="254"/>
      <c r="BZ174" s="254"/>
      <c r="CA174" s="254"/>
      <c r="CB174" s="254"/>
      <c r="CC174" s="254"/>
      <c r="CK174" s="335"/>
      <c r="CL174" s="291"/>
      <c r="CM174" s="291"/>
      <c r="CN174" s="291"/>
      <c r="CO174" s="291"/>
      <c r="DC174" s="327"/>
      <c r="DD174" s="254"/>
      <c r="DE174" s="254"/>
      <c r="DF174" s="254"/>
      <c r="DG174" s="254"/>
      <c r="DP174" s="335"/>
      <c r="DQ174" s="291"/>
      <c r="DR174" s="291"/>
      <c r="DS174" s="291"/>
      <c r="DT174" s="291"/>
      <c r="EH174" s="327"/>
      <c r="EI174" s="254"/>
      <c r="EJ174" s="254"/>
      <c r="EK174" s="254"/>
      <c r="EL174" s="254"/>
      <c r="EZ174" s="335"/>
      <c r="FA174" s="291"/>
      <c r="FB174" s="291"/>
      <c r="FC174" s="291"/>
      <c r="FD174" s="291"/>
      <c r="FR174" s="327"/>
      <c r="FS174" s="254"/>
      <c r="FT174" s="254"/>
      <c r="FU174" s="254"/>
      <c r="FV174" s="254"/>
      <c r="FW174" s="254"/>
      <c r="GE174" s="335"/>
      <c r="GF174" s="291"/>
      <c r="GG174" s="291"/>
      <c r="GH174" s="291"/>
      <c r="GI174" s="291"/>
      <c r="GW174" s="327"/>
      <c r="GX174" s="254"/>
      <c r="GY174" s="254"/>
      <c r="GZ174" s="254"/>
      <c r="HA174" s="254"/>
      <c r="HJ174" s="335"/>
      <c r="HK174" s="291"/>
      <c r="HL174" s="291"/>
      <c r="HM174" s="291"/>
      <c r="HN174" s="291"/>
      <c r="IB174" s="327"/>
      <c r="IC174" s="254"/>
      <c r="ID174" s="254"/>
      <c r="IE174" s="254"/>
      <c r="IF174" s="254"/>
      <c r="IT174" s="335"/>
      <c r="IU174" s="291"/>
      <c r="IV174" s="291"/>
      <c r="IW174" s="291"/>
      <c r="IX174" s="291"/>
      <c r="JL174" s="327"/>
      <c r="JM174" s="254"/>
      <c r="JN174" s="254"/>
      <c r="JO174" s="254"/>
      <c r="JP174" s="254"/>
      <c r="JQ174" s="254"/>
      <c r="JY174" s="335"/>
      <c r="JZ174" s="291"/>
      <c r="KA174" s="291"/>
      <c r="KB174" s="291"/>
      <c r="KC174" s="291"/>
      <c r="KQ174" s="327"/>
      <c r="KR174" s="254"/>
      <c r="KS174" s="254"/>
      <c r="KT174" s="254"/>
      <c r="KU174" s="254"/>
      <c r="LD174" s="335"/>
      <c r="LE174" s="291"/>
      <c r="LF174" s="291"/>
      <c r="LG174" s="291"/>
      <c r="LH174" s="291"/>
      <c r="LV174" s="327"/>
      <c r="LW174" s="254"/>
      <c r="LX174" s="254"/>
      <c r="LY174" s="254"/>
      <c r="LZ174" s="254"/>
      <c r="MN174" s="335"/>
      <c r="MO174" s="291"/>
      <c r="MP174" s="291"/>
      <c r="MQ174" s="291"/>
      <c r="MR174" s="291"/>
      <c r="NF174" s="327"/>
      <c r="NG174" s="254"/>
      <c r="NH174" s="254"/>
      <c r="NI174" s="254"/>
      <c r="NJ174" s="254"/>
      <c r="NK174" s="254"/>
      <c r="NS174" s="335"/>
      <c r="NT174" s="291"/>
      <c r="NU174" s="291"/>
      <c r="NV174" s="291"/>
      <c r="NW174" s="291"/>
      <c r="OK174" s="327"/>
      <c r="OL174" s="254"/>
      <c r="OM174" s="254"/>
      <c r="ON174" s="254"/>
      <c r="OO174" s="254"/>
      <c r="OX174" s="335"/>
      <c r="OY174" s="291"/>
      <c r="OZ174" s="291"/>
      <c r="PA174" s="291"/>
      <c r="PB174" s="291"/>
      <c r="PP174" s="327"/>
      <c r="PQ174" s="254"/>
      <c r="PR174" s="254"/>
      <c r="PS174" s="254"/>
      <c r="PT174" s="254"/>
    </row>
    <row r="175" spans="15:436" ht="11.85" customHeight="1">
      <c r="O175" s="244"/>
      <c r="P175" s="291"/>
      <c r="Q175" s="291"/>
      <c r="R175" s="291"/>
      <c r="S175" s="291"/>
      <c r="AB175" s="244"/>
      <c r="AC175" s="291"/>
      <c r="AD175" s="291"/>
      <c r="AE175" s="291"/>
      <c r="AF175" s="291"/>
      <c r="AO175" s="244"/>
      <c r="AP175" s="291"/>
      <c r="AQ175" s="291"/>
      <c r="AR175" s="291"/>
      <c r="AS175" s="291"/>
      <c r="BF175" s="244"/>
      <c r="BG175" s="291"/>
      <c r="BH175" s="291"/>
      <c r="BI175" s="291"/>
      <c r="BJ175" s="291"/>
      <c r="BX175" s="327"/>
      <c r="BY175" s="254"/>
      <c r="BZ175" s="254"/>
      <c r="CA175" s="254"/>
      <c r="CB175" s="254"/>
      <c r="CC175" s="254"/>
      <c r="CK175" s="244"/>
      <c r="CL175" s="291"/>
      <c r="CM175" s="291"/>
      <c r="CN175" s="291"/>
      <c r="CO175" s="291"/>
      <c r="DC175" s="327"/>
      <c r="DD175" s="254"/>
      <c r="DE175" s="254"/>
      <c r="DF175" s="254"/>
      <c r="DG175" s="254"/>
      <c r="DP175" s="244"/>
      <c r="DQ175" s="291"/>
      <c r="DR175" s="291"/>
      <c r="DS175" s="291"/>
      <c r="DT175" s="291"/>
      <c r="EH175" s="327"/>
      <c r="EI175" s="254"/>
      <c r="EJ175" s="254"/>
      <c r="EK175" s="254"/>
      <c r="EL175" s="254"/>
      <c r="EZ175" s="244"/>
      <c r="FA175" s="291"/>
      <c r="FB175" s="291"/>
      <c r="FC175" s="291"/>
      <c r="FD175" s="291"/>
      <c r="FR175" s="327"/>
      <c r="FS175" s="254"/>
      <c r="FT175" s="254"/>
      <c r="FU175" s="254"/>
      <c r="FV175" s="254"/>
      <c r="FW175" s="254"/>
      <c r="GE175" s="244"/>
      <c r="GF175" s="291"/>
      <c r="GG175" s="291"/>
      <c r="GH175" s="291"/>
      <c r="GI175" s="291"/>
      <c r="GW175" s="327"/>
      <c r="GX175" s="254"/>
      <c r="GY175" s="254"/>
      <c r="GZ175" s="254"/>
      <c r="HA175" s="254"/>
      <c r="HJ175" s="244"/>
      <c r="HK175" s="291"/>
      <c r="HL175" s="291"/>
      <c r="HM175" s="291"/>
      <c r="HN175" s="291"/>
      <c r="IB175" s="327"/>
      <c r="IC175" s="254"/>
      <c r="ID175" s="254"/>
      <c r="IE175" s="254"/>
      <c r="IF175" s="254"/>
      <c r="IT175" s="244"/>
      <c r="IU175" s="291"/>
      <c r="IV175" s="291"/>
      <c r="IW175" s="291"/>
      <c r="IX175" s="291"/>
      <c r="JL175" s="327"/>
      <c r="JM175" s="254"/>
      <c r="JN175" s="254"/>
      <c r="JO175" s="254"/>
      <c r="JP175" s="254"/>
      <c r="JQ175" s="254"/>
      <c r="JY175" s="244"/>
      <c r="JZ175" s="291"/>
      <c r="KA175" s="291"/>
      <c r="KB175" s="291"/>
      <c r="KC175" s="291"/>
      <c r="KQ175" s="327"/>
      <c r="KR175" s="254"/>
      <c r="KS175" s="254"/>
      <c r="KT175" s="254"/>
      <c r="KU175" s="254"/>
      <c r="LD175" s="244"/>
      <c r="LE175" s="291"/>
      <c r="LF175" s="291"/>
      <c r="LG175" s="291"/>
      <c r="LH175" s="291"/>
      <c r="LV175" s="327"/>
      <c r="LW175" s="254"/>
      <c r="LX175" s="254"/>
      <c r="LY175" s="254"/>
      <c r="LZ175" s="254"/>
      <c r="MN175" s="244"/>
      <c r="MO175" s="291"/>
      <c r="MP175" s="291"/>
      <c r="MQ175" s="291"/>
      <c r="MR175" s="291"/>
      <c r="NF175" s="327"/>
      <c r="NG175" s="254"/>
      <c r="NH175" s="254"/>
      <c r="NI175" s="254"/>
      <c r="NJ175" s="254"/>
      <c r="NK175" s="254"/>
      <c r="NS175" s="244"/>
      <c r="NT175" s="291"/>
      <c r="NU175" s="291"/>
      <c r="NV175" s="291"/>
      <c r="NW175" s="291"/>
      <c r="OK175" s="327"/>
      <c r="OL175" s="254"/>
      <c r="OM175" s="254"/>
      <c r="ON175" s="254"/>
      <c r="OO175" s="254"/>
      <c r="OX175" s="244"/>
      <c r="OY175" s="291"/>
      <c r="OZ175" s="291"/>
      <c r="PA175" s="291"/>
      <c r="PB175" s="291"/>
      <c r="PP175" s="327"/>
      <c r="PQ175" s="254"/>
      <c r="PR175" s="254"/>
      <c r="PS175" s="254"/>
      <c r="PT175" s="254"/>
    </row>
    <row r="176" spans="15:436" ht="11.85" customHeight="1">
      <c r="O176" s="291"/>
      <c r="P176" s="291"/>
      <c r="Q176" s="291"/>
      <c r="R176" s="291"/>
      <c r="S176" s="291"/>
      <c r="AB176" s="291"/>
      <c r="AC176" s="291"/>
      <c r="AD176" s="291"/>
      <c r="AE176" s="291"/>
      <c r="AF176" s="291"/>
      <c r="AO176" s="291"/>
      <c r="AP176" s="291"/>
      <c r="AQ176" s="291"/>
      <c r="AR176" s="291"/>
      <c r="AS176" s="291"/>
      <c r="BF176" s="291"/>
      <c r="BG176" s="291"/>
      <c r="BH176" s="291"/>
      <c r="BI176" s="291"/>
      <c r="BJ176" s="291"/>
      <c r="BX176" s="327"/>
      <c r="BY176" s="254"/>
      <c r="BZ176" s="254"/>
      <c r="CA176" s="254"/>
      <c r="CB176" s="254"/>
      <c r="CC176" s="254"/>
      <c r="CK176" s="291"/>
      <c r="CL176" s="291"/>
      <c r="CM176" s="291"/>
      <c r="CN176" s="291"/>
      <c r="CO176" s="291"/>
      <c r="DC176" s="327"/>
      <c r="DD176" s="254"/>
      <c r="DE176" s="254"/>
      <c r="DF176" s="254"/>
      <c r="DG176" s="254"/>
      <c r="DP176" s="291"/>
      <c r="DQ176" s="291"/>
      <c r="DR176" s="291"/>
      <c r="DS176" s="291"/>
      <c r="DT176" s="291"/>
      <c r="EH176" s="327"/>
      <c r="EI176" s="254"/>
      <c r="EJ176" s="254"/>
      <c r="EK176" s="254"/>
      <c r="EL176" s="254"/>
      <c r="EZ176" s="291"/>
      <c r="FA176" s="291"/>
      <c r="FB176" s="291"/>
      <c r="FC176" s="291"/>
      <c r="FD176" s="291"/>
      <c r="FR176" s="327"/>
      <c r="FS176" s="254"/>
      <c r="FT176" s="254"/>
      <c r="FU176" s="254"/>
      <c r="FV176" s="254"/>
      <c r="FW176" s="254"/>
      <c r="GE176" s="291"/>
      <c r="GF176" s="291"/>
      <c r="GG176" s="291"/>
      <c r="GH176" s="291"/>
      <c r="GI176" s="291"/>
      <c r="GW176" s="327"/>
      <c r="GX176" s="254"/>
      <c r="GY176" s="254"/>
      <c r="GZ176" s="254"/>
      <c r="HA176" s="254"/>
      <c r="HJ176" s="291"/>
      <c r="HK176" s="291"/>
      <c r="HL176" s="291"/>
      <c r="HM176" s="291"/>
      <c r="HN176" s="291"/>
      <c r="IB176" s="327"/>
      <c r="IC176" s="254"/>
      <c r="ID176" s="254"/>
      <c r="IE176" s="254"/>
      <c r="IF176" s="254"/>
      <c r="IT176" s="291"/>
      <c r="IU176" s="291"/>
      <c r="IV176" s="291"/>
      <c r="IW176" s="291"/>
      <c r="IX176" s="291"/>
      <c r="JL176" s="327"/>
      <c r="JM176" s="254"/>
      <c r="JN176" s="254"/>
      <c r="JO176" s="254"/>
      <c r="JP176" s="254"/>
      <c r="JQ176" s="254"/>
      <c r="JY176" s="291"/>
      <c r="JZ176" s="291"/>
      <c r="KA176" s="291"/>
      <c r="KB176" s="291"/>
      <c r="KC176" s="291"/>
      <c r="KQ176" s="327"/>
      <c r="KR176" s="254"/>
      <c r="KS176" s="254"/>
      <c r="KT176" s="254"/>
      <c r="KU176" s="254"/>
      <c r="LD176" s="291"/>
      <c r="LE176" s="291"/>
      <c r="LF176" s="291"/>
      <c r="LG176" s="291"/>
      <c r="LH176" s="291"/>
      <c r="LV176" s="327"/>
      <c r="LW176" s="254"/>
      <c r="LX176" s="254"/>
      <c r="LY176" s="254"/>
      <c r="LZ176" s="254"/>
      <c r="MN176" s="291"/>
      <c r="MO176" s="291"/>
      <c r="MP176" s="291"/>
      <c r="MQ176" s="291"/>
      <c r="MR176" s="291"/>
      <c r="NF176" s="327"/>
      <c r="NG176" s="254"/>
      <c r="NH176" s="254"/>
      <c r="NI176" s="254"/>
      <c r="NJ176" s="254"/>
      <c r="NK176" s="254"/>
      <c r="NS176" s="291"/>
      <c r="NT176" s="291"/>
      <c r="NU176" s="291"/>
      <c r="NV176" s="291"/>
      <c r="NW176" s="291"/>
      <c r="OK176" s="327"/>
      <c r="OL176" s="254"/>
      <c r="OM176" s="254"/>
      <c r="ON176" s="254"/>
      <c r="OO176" s="254"/>
      <c r="OX176" s="291"/>
      <c r="OY176" s="291"/>
      <c r="OZ176" s="291"/>
      <c r="PA176" s="291"/>
      <c r="PB176" s="291"/>
      <c r="PP176" s="327"/>
      <c r="PQ176" s="254"/>
      <c r="PR176" s="254"/>
      <c r="PS176" s="254"/>
      <c r="PT176" s="254"/>
    </row>
    <row r="177" spans="15:436" ht="11.85" customHeight="1">
      <c r="O177" s="291"/>
      <c r="P177" s="291"/>
      <c r="Q177" s="291"/>
      <c r="R177" s="291"/>
      <c r="S177" s="291"/>
      <c r="AB177" s="291"/>
      <c r="AC177" s="291"/>
      <c r="AD177" s="291"/>
      <c r="AE177" s="291"/>
      <c r="AF177" s="291"/>
      <c r="AO177" s="291"/>
      <c r="AP177" s="291"/>
      <c r="AQ177" s="291"/>
      <c r="AR177" s="291"/>
      <c r="AS177" s="291"/>
      <c r="BF177" s="291"/>
      <c r="BG177" s="291"/>
      <c r="BH177" s="291"/>
      <c r="BI177" s="291"/>
      <c r="BJ177" s="291"/>
      <c r="BX177" s="327"/>
      <c r="BY177" s="254"/>
      <c r="BZ177" s="254"/>
      <c r="CA177" s="254"/>
      <c r="CB177" s="254"/>
      <c r="CC177" s="254"/>
      <c r="CK177" s="291"/>
      <c r="CL177" s="291"/>
      <c r="CM177" s="291"/>
      <c r="CN177" s="291"/>
      <c r="CO177" s="291"/>
      <c r="DC177" s="327"/>
      <c r="DD177" s="254"/>
      <c r="DE177" s="254"/>
      <c r="DF177" s="254"/>
      <c r="DG177" s="254"/>
      <c r="DP177" s="291"/>
      <c r="DQ177" s="291"/>
      <c r="DR177" s="291"/>
      <c r="DS177" s="291"/>
      <c r="DT177" s="291"/>
      <c r="EH177" s="327"/>
      <c r="EI177" s="254"/>
      <c r="EJ177" s="254"/>
      <c r="EK177" s="254"/>
      <c r="EL177" s="254"/>
      <c r="EZ177" s="291"/>
      <c r="FA177" s="291"/>
      <c r="FB177" s="291"/>
      <c r="FC177" s="291"/>
      <c r="FD177" s="291"/>
      <c r="FR177" s="327"/>
      <c r="FS177" s="254"/>
      <c r="FT177" s="254"/>
      <c r="FU177" s="254"/>
      <c r="FV177" s="254"/>
      <c r="FW177" s="254"/>
      <c r="GE177" s="291"/>
      <c r="GF177" s="291"/>
      <c r="GG177" s="291"/>
      <c r="GH177" s="291"/>
      <c r="GI177" s="291"/>
      <c r="GW177" s="327"/>
      <c r="GX177" s="254"/>
      <c r="GY177" s="254"/>
      <c r="GZ177" s="254"/>
      <c r="HA177" s="254"/>
      <c r="HJ177" s="291"/>
      <c r="HK177" s="291"/>
      <c r="HL177" s="291"/>
      <c r="HM177" s="291"/>
      <c r="HN177" s="291"/>
      <c r="IB177" s="327"/>
      <c r="IC177" s="254"/>
      <c r="ID177" s="254"/>
      <c r="IE177" s="254"/>
      <c r="IF177" s="254"/>
      <c r="IT177" s="291"/>
      <c r="IU177" s="291"/>
      <c r="IV177" s="291"/>
      <c r="IW177" s="291"/>
      <c r="IX177" s="291"/>
      <c r="JL177" s="327"/>
      <c r="JM177" s="254"/>
      <c r="JN177" s="254"/>
      <c r="JO177" s="254"/>
      <c r="JP177" s="254"/>
      <c r="JQ177" s="254"/>
      <c r="JY177" s="291"/>
      <c r="JZ177" s="291"/>
      <c r="KA177" s="291"/>
      <c r="KB177" s="291"/>
      <c r="KC177" s="291"/>
      <c r="KQ177" s="327"/>
      <c r="KR177" s="254"/>
      <c r="KS177" s="254"/>
      <c r="KT177" s="254"/>
      <c r="KU177" s="254"/>
      <c r="LD177" s="291"/>
      <c r="LE177" s="291"/>
      <c r="LF177" s="291"/>
      <c r="LG177" s="291"/>
      <c r="LH177" s="291"/>
      <c r="LV177" s="327"/>
      <c r="LW177" s="254"/>
      <c r="LX177" s="254"/>
      <c r="LY177" s="254"/>
      <c r="LZ177" s="254"/>
      <c r="MN177" s="291"/>
      <c r="MO177" s="291"/>
      <c r="MP177" s="291"/>
      <c r="MQ177" s="291"/>
      <c r="MR177" s="291"/>
      <c r="NF177" s="327"/>
      <c r="NG177" s="254"/>
      <c r="NH177" s="254"/>
      <c r="NI177" s="254"/>
      <c r="NJ177" s="254"/>
      <c r="NK177" s="254"/>
      <c r="NS177" s="291"/>
      <c r="NT177" s="291"/>
      <c r="NU177" s="291"/>
      <c r="NV177" s="291"/>
      <c r="NW177" s="291"/>
      <c r="OK177" s="327"/>
      <c r="OL177" s="254"/>
      <c r="OM177" s="254"/>
      <c r="ON177" s="254"/>
      <c r="OO177" s="254"/>
      <c r="OX177" s="291"/>
      <c r="OY177" s="291"/>
      <c r="OZ177" s="291"/>
      <c r="PA177" s="291"/>
      <c r="PB177" s="291"/>
      <c r="PP177" s="327"/>
      <c r="PQ177" s="254"/>
      <c r="PR177" s="254"/>
      <c r="PS177" s="254"/>
      <c r="PT177" s="254"/>
    </row>
    <row r="178" spans="15:436" ht="11.85" customHeight="1">
      <c r="O178" s="244"/>
      <c r="P178" s="244"/>
      <c r="Q178" s="244"/>
      <c r="R178" s="244"/>
      <c r="S178" s="244"/>
      <c r="AB178" s="244"/>
      <c r="AC178" s="244"/>
      <c r="AD178" s="244"/>
      <c r="AE178" s="244"/>
      <c r="AF178" s="244"/>
      <c r="AO178" s="244"/>
      <c r="AP178" s="244"/>
      <c r="AQ178" s="244"/>
      <c r="AR178" s="244"/>
      <c r="AS178" s="244"/>
      <c r="BF178" s="244"/>
      <c r="BG178" s="244"/>
      <c r="BH178" s="244"/>
      <c r="BI178" s="244"/>
      <c r="BJ178" s="244"/>
      <c r="BX178" s="244"/>
      <c r="BY178" s="244"/>
      <c r="BZ178" s="244"/>
      <c r="CA178" s="244"/>
      <c r="CB178" s="244"/>
      <c r="CC178" s="244"/>
      <c r="CK178" s="244"/>
      <c r="CL178" s="244"/>
      <c r="CM178" s="244"/>
      <c r="CN178" s="244"/>
      <c r="CO178" s="244"/>
      <c r="DC178" s="244"/>
      <c r="DD178" s="244"/>
      <c r="DE178" s="244"/>
      <c r="DF178" s="244"/>
      <c r="DG178" s="244"/>
      <c r="DP178" s="244"/>
      <c r="DQ178" s="244"/>
      <c r="DR178" s="244"/>
      <c r="DS178" s="244"/>
      <c r="DT178" s="244"/>
      <c r="EH178" s="244"/>
      <c r="EI178" s="244"/>
      <c r="EJ178" s="244"/>
      <c r="EK178" s="244"/>
      <c r="EL178" s="244"/>
      <c r="EZ178" s="244"/>
      <c r="FA178" s="244"/>
      <c r="FB178" s="244"/>
      <c r="FC178" s="244"/>
      <c r="FD178" s="244"/>
      <c r="FR178" s="244"/>
      <c r="FS178" s="244"/>
      <c r="FT178" s="244"/>
      <c r="FU178" s="244"/>
      <c r="FV178" s="244"/>
      <c r="FW178" s="244"/>
      <c r="GE178" s="244"/>
      <c r="GF178" s="244"/>
      <c r="GG178" s="244"/>
      <c r="GH178" s="244"/>
      <c r="GI178" s="244"/>
      <c r="GW178" s="244"/>
      <c r="GX178" s="244"/>
      <c r="GY178" s="244"/>
      <c r="GZ178" s="244"/>
      <c r="HA178" s="244"/>
      <c r="HJ178" s="244"/>
      <c r="HK178" s="244"/>
      <c r="HL178" s="244"/>
      <c r="HM178" s="244"/>
      <c r="HN178" s="244"/>
      <c r="IB178" s="244"/>
      <c r="IC178" s="244"/>
      <c r="ID178" s="244"/>
      <c r="IE178" s="244"/>
      <c r="IF178" s="244"/>
      <c r="IT178" s="244"/>
      <c r="IU178" s="244"/>
      <c r="IV178" s="244"/>
      <c r="IW178" s="244"/>
      <c r="IX178" s="244"/>
      <c r="JL178" s="244"/>
      <c r="JM178" s="244"/>
      <c r="JN178" s="244"/>
      <c r="JO178" s="244"/>
      <c r="JP178" s="244"/>
      <c r="JQ178" s="244"/>
      <c r="JY178" s="244"/>
      <c r="JZ178" s="244"/>
      <c r="KA178" s="244"/>
      <c r="KB178" s="244"/>
      <c r="KC178" s="244"/>
      <c r="KQ178" s="244"/>
      <c r="KR178" s="244"/>
      <c r="KS178" s="244"/>
      <c r="KT178" s="244"/>
      <c r="KU178" s="244"/>
      <c r="LD178" s="244"/>
      <c r="LE178" s="244"/>
      <c r="LF178" s="244"/>
      <c r="LG178" s="244"/>
      <c r="LH178" s="244"/>
      <c r="LV178" s="244"/>
      <c r="LW178" s="244"/>
      <c r="LX178" s="244"/>
      <c r="LY178" s="244"/>
      <c r="LZ178" s="244"/>
      <c r="MN178" s="244"/>
      <c r="MO178" s="244"/>
      <c r="MP178" s="244"/>
      <c r="MQ178" s="244"/>
      <c r="MR178" s="244"/>
      <c r="NF178" s="244"/>
      <c r="NG178" s="244"/>
      <c r="NH178" s="244"/>
      <c r="NI178" s="244"/>
      <c r="NJ178" s="244"/>
      <c r="NK178" s="244"/>
      <c r="NS178" s="244"/>
      <c r="NT178" s="244"/>
      <c r="NU178" s="244"/>
      <c r="NV178" s="244"/>
      <c r="NW178" s="244"/>
      <c r="OK178" s="244"/>
      <c r="OL178" s="244"/>
      <c r="OM178" s="244"/>
      <c r="ON178" s="244"/>
      <c r="OO178" s="244"/>
      <c r="OX178" s="244"/>
      <c r="OY178" s="244"/>
      <c r="OZ178" s="244"/>
      <c r="PA178" s="244"/>
      <c r="PB178" s="244"/>
      <c r="PP178" s="244"/>
      <c r="PQ178" s="244"/>
      <c r="PR178" s="244"/>
      <c r="PS178" s="244"/>
      <c r="PT178" s="244"/>
    </row>
    <row r="179" spans="15:436" ht="11.85" customHeight="1">
      <c r="O179" s="291"/>
      <c r="P179" s="291"/>
      <c r="Q179" s="291"/>
      <c r="R179" s="291"/>
      <c r="S179" s="291"/>
      <c r="AB179" s="291"/>
      <c r="AC179" s="291"/>
      <c r="AD179" s="291"/>
      <c r="AE179" s="291"/>
      <c r="AF179" s="291"/>
      <c r="AO179" s="291"/>
      <c r="AP179" s="291"/>
      <c r="AQ179" s="291"/>
      <c r="AR179" s="291"/>
      <c r="AS179" s="291"/>
      <c r="BF179" s="291"/>
      <c r="BG179" s="291"/>
      <c r="BH179" s="291"/>
      <c r="BI179" s="291"/>
      <c r="BJ179" s="291"/>
      <c r="BX179" s="254"/>
      <c r="BY179" s="254"/>
      <c r="BZ179" s="254"/>
      <c r="CA179" s="254"/>
      <c r="CB179" s="254"/>
      <c r="CC179" s="254"/>
      <c r="CK179" s="291"/>
      <c r="CL179" s="291"/>
      <c r="CM179" s="291"/>
      <c r="CN179" s="291"/>
      <c r="CO179" s="291"/>
      <c r="DC179" s="254"/>
      <c r="DD179" s="254"/>
      <c r="DE179" s="254"/>
      <c r="DF179" s="254"/>
      <c r="DG179" s="254"/>
      <c r="DP179" s="291"/>
      <c r="DQ179" s="291"/>
      <c r="DR179" s="291"/>
      <c r="DS179" s="291"/>
      <c r="DT179" s="291"/>
      <c r="EH179" s="254"/>
      <c r="EI179" s="254"/>
      <c r="EJ179" s="254"/>
      <c r="EK179" s="254"/>
      <c r="EL179" s="254"/>
      <c r="EZ179" s="291"/>
      <c r="FA179" s="291"/>
      <c r="FB179" s="291"/>
      <c r="FC179" s="291"/>
      <c r="FD179" s="291"/>
      <c r="FR179" s="254"/>
      <c r="FS179" s="254"/>
      <c r="FT179" s="254"/>
      <c r="FU179" s="254"/>
      <c r="FV179" s="254"/>
      <c r="FW179" s="254"/>
      <c r="GE179" s="291"/>
      <c r="GF179" s="291"/>
      <c r="GG179" s="291"/>
      <c r="GH179" s="291"/>
      <c r="GI179" s="291"/>
      <c r="GW179" s="254"/>
      <c r="GX179" s="254"/>
      <c r="GY179" s="254"/>
      <c r="GZ179" s="254"/>
      <c r="HA179" s="254"/>
      <c r="HJ179" s="291"/>
      <c r="HK179" s="291"/>
      <c r="HL179" s="291"/>
      <c r="HM179" s="291"/>
      <c r="HN179" s="291"/>
      <c r="IB179" s="254"/>
      <c r="IC179" s="254"/>
      <c r="ID179" s="254"/>
      <c r="IE179" s="254"/>
      <c r="IF179" s="254"/>
      <c r="IT179" s="291"/>
      <c r="IU179" s="291"/>
      <c r="IV179" s="291"/>
      <c r="IW179" s="291"/>
      <c r="IX179" s="291"/>
      <c r="JL179" s="254"/>
      <c r="JM179" s="254"/>
      <c r="JN179" s="254"/>
      <c r="JO179" s="254"/>
      <c r="JP179" s="254"/>
      <c r="JQ179" s="254"/>
      <c r="JY179" s="291"/>
      <c r="JZ179" s="291"/>
      <c r="KA179" s="291"/>
      <c r="KB179" s="291"/>
      <c r="KC179" s="291"/>
      <c r="KQ179" s="254"/>
      <c r="KR179" s="254"/>
      <c r="KS179" s="254"/>
      <c r="KT179" s="254"/>
      <c r="KU179" s="254"/>
      <c r="LD179" s="291"/>
      <c r="LE179" s="291"/>
      <c r="LF179" s="291"/>
      <c r="LG179" s="291"/>
      <c r="LH179" s="291"/>
      <c r="LV179" s="254"/>
      <c r="LW179" s="254"/>
      <c r="LX179" s="254"/>
      <c r="LY179" s="254"/>
      <c r="LZ179" s="254"/>
      <c r="MN179" s="291"/>
      <c r="MO179" s="291"/>
      <c r="MP179" s="291"/>
      <c r="MQ179" s="291"/>
      <c r="MR179" s="291"/>
      <c r="NF179" s="254"/>
      <c r="NG179" s="254"/>
      <c r="NH179" s="254"/>
      <c r="NI179" s="254"/>
      <c r="NJ179" s="254"/>
      <c r="NK179" s="254"/>
      <c r="NS179" s="291"/>
      <c r="NT179" s="291"/>
      <c r="NU179" s="291"/>
      <c r="NV179" s="291"/>
      <c r="NW179" s="291"/>
      <c r="OK179" s="254"/>
      <c r="OL179" s="254"/>
      <c r="OM179" s="254"/>
      <c r="ON179" s="254"/>
      <c r="OO179" s="254"/>
      <c r="OX179" s="291"/>
      <c r="OY179" s="291"/>
      <c r="OZ179" s="291"/>
      <c r="PA179" s="291"/>
      <c r="PB179" s="291"/>
      <c r="PP179" s="254"/>
      <c r="PQ179" s="254"/>
      <c r="PR179" s="254"/>
      <c r="PS179" s="254"/>
      <c r="PT179" s="254"/>
    </row>
    <row r="180" spans="15:436" ht="11.85" customHeight="1">
      <c r="O180" s="291"/>
      <c r="P180" s="291"/>
      <c r="Q180" s="291"/>
      <c r="R180" s="291"/>
      <c r="S180" s="291"/>
      <c r="AB180" s="291"/>
      <c r="AC180" s="291"/>
      <c r="AD180" s="291"/>
      <c r="AE180" s="291"/>
      <c r="AF180" s="291"/>
      <c r="AO180" s="291"/>
      <c r="AP180" s="291"/>
      <c r="AQ180" s="291"/>
      <c r="AR180" s="291"/>
      <c r="AS180" s="291"/>
      <c r="BF180" s="291"/>
      <c r="BG180" s="291"/>
      <c r="BH180" s="291"/>
      <c r="BI180" s="291"/>
      <c r="BJ180" s="291"/>
      <c r="BX180" s="254"/>
      <c r="BY180" s="254"/>
      <c r="BZ180" s="254"/>
      <c r="CA180" s="254"/>
      <c r="CB180" s="254"/>
      <c r="CC180" s="254"/>
      <c r="CK180" s="291"/>
      <c r="CL180" s="291"/>
      <c r="CM180" s="291"/>
      <c r="CN180" s="291"/>
      <c r="CO180" s="291"/>
      <c r="DC180" s="254"/>
      <c r="DD180" s="254"/>
      <c r="DE180" s="254"/>
      <c r="DF180" s="254"/>
      <c r="DG180" s="254"/>
      <c r="DP180" s="291"/>
      <c r="DQ180" s="291"/>
      <c r="DR180" s="291"/>
      <c r="DS180" s="291"/>
      <c r="DT180" s="291"/>
      <c r="EH180" s="254"/>
      <c r="EI180" s="254"/>
      <c r="EJ180" s="254"/>
      <c r="EK180" s="254"/>
      <c r="EL180" s="254"/>
      <c r="EZ180" s="291"/>
      <c r="FA180" s="291"/>
      <c r="FB180" s="291"/>
      <c r="FC180" s="291"/>
      <c r="FD180" s="291"/>
      <c r="FR180" s="254"/>
      <c r="FS180" s="254"/>
      <c r="FT180" s="254"/>
      <c r="FU180" s="254"/>
      <c r="FV180" s="254"/>
      <c r="FW180" s="254"/>
      <c r="GE180" s="291"/>
      <c r="GF180" s="291"/>
      <c r="GG180" s="291"/>
      <c r="GH180" s="291"/>
      <c r="GI180" s="291"/>
      <c r="GW180" s="254"/>
      <c r="GX180" s="254"/>
      <c r="GY180" s="254"/>
      <c r="GZ180" s="254"/>
      <c r="HA180" s="254"/>
      <c r="HJ180" s="291"/>
      <c r="HK180" s="291"/>
      <c r="HL180" s="291"/>
      <c r="HM180" s="291"/>
      <c r="HN180" s="291"/>
      <c r="IB180" s="254"/>
      <c r="IC180" s="254"/>
      <c r="ID180" s="254"/>
      <c r="IE180" s="254"/>
      <c r="IF180" s="254"/>
      <c r="IT180" s="291"/>
      <c r="IU180" s="291"/>
      <c r="IV180" s="291"/>
      <c r="IW180" s="291"/>
      <c r="IX180" s="291"/>
      <c r="JL180" s="254"/>
      <c r="JM180" s="254"/>
      <c r="JN180" s="254"/>
      <c r="JO180" s="254"/>
      <c r="JP180" s="254"/>
      <c r="JQ180" s="254"/>
      <c r="JY180" s="291"/>
      <c r="JZ180" s="291"/>
      <c r="KA180" s="291"/>
      <c r="KB180" s="291"/>
      <c r="KC180" s="291"/>
      <c r="KQ180" s="254"/>
      <c r="KR180" s="254"/>
      <c r="KS180" s="254"/>
      <c r="KT180" s="254"/>
      <c r="KU180" s="254"/>
      <c r="LD180" s="291"/>
      <c r="LE180" s="291"/>
      <c r="LF180" s="291"/>
      <c r="LG180" s="291"/>
      <c r="LH180" s="291"/>
      <c r="LV180" s="254"/>
      <c r="LW180" s="254"/>
      <c r="LX180" s="254"/>
      <c r="LY180" s="254"/>
      <c r="LZ180" s="254"/>
      <c r="MN180" s="291"/>
      <c r="MO180" s="291"/>
      <c r="MP180" s="291"/>
      <c r="MQ180" s="291"/>
      <c r="MR180" s="291"/>
      <c r="NF180" s="254"/>
      <c r="NG180" s="254"/>
      <c r="NH180" s="254"/>
      <c r="NI180" s="254"/>
      <c r="NJ180" s="254"/>
      <c r="NK180" s="254"/>
      <c r="NS180" s="291"/>
      <c r="NT180" s="291"/>
      <c r="NU180" s="291"/>
      <c r="NV180" s="291"/>
      <c r="NW180" s="291"/>
      <c r="OK180" s="254"/>
      <c r="OL180" s="254"/>
      <c r="OM180" s="254"/>
      <c r="ON180" s="254"/>
      <c r="OO180" s="254"/>
      <c r="OX180" s="291"/>
      <c r="OY180" s="291"/>
      <c r="OZ180" s="291"/>
      <c r="PA180" s="291"/>
      <c r="PB180" s="291"/>
      <c r="PP180" s="254"/>
      <c r="PQ180" s="254"/>
      <c r="PR180" s="254"/>
      <c r="PS180" s="254"/>
      <c r="PT180" s="254"/>
    </row>
    <row r="181" spans="15:436" ht="11.85" customHeight="1">
      <c r="O181" s="291"/>
      <c r="P181" s="291"/>
      <c r="Q181" s="291"/>
      <c r="R181" s="291"/>
      <c r="S181" s="291"/>
      <c r="AB181" s="291"/>
      <c r="AC181" s="291"/>
      <c r="AD181" s="291"/>
      <c r="AE181" s="291"/>
      <c r="AF181" s="291"/>
      <c r="AO181" s="291"/>
      <c r="AP181" s="291"/>
      <c r="AQ181" s="291"/>
      <c r="AR181" s="291"/>
      <c r="AS181" s="291"/>
      <c r="BF181" s="291"/>
      <c r="BG181" s="291"/>
      <c r="BH181" s="291"/>
      <c r="BI181" s="291"/>
      <c r="BJ181" s="291"/>
      <c r="BX181" s="254"/>
      <c r="BY181" s="254"/>
      <c r="BZ181" s="254"/>
      <c r="CA181" s="254"/>
      <c r="CB181" s="254"/>
      <c r="CC181" s="254"/>
      <c r="CK181" s="291"/>
      <c r="CL181" s="291"/>
      <c r="CM181" s="291"/>
      <c r="CN181" s="291"/>
      <c r="CO181" s="291"/>
      <c r="DC181" s="254"/>
      <c r="DD181" s="254"/>
      <c r="DE181" s="254"/>
      <c r="DF181" s="254"/>
      <c r="DG181" s="254"/>
      <c r="DP181" s="291"/>
      <c r="DQ181" s="291"/>
      <c r="DR181" s="291"/>
      <c r="DS181" s="291"/>
      <c r="DT181" s="291"/>
      <c r="EH181" s="254"/>
      <c r="EI181" s="254"/>
      <c r="EJ181" s="254"/>
      <c r="EK181" s="254"/>
      <c r="EL181" s="254"/>
      <c r="EZ181" s="291"/>
      <c r="FA181" s="291"/>
      <c r="FB181" s="291"/>
      <c r="FC181" s="291"/>
      <c r="FD181" s="291"/>
      <c r="FR181" s="254"/>
      <c r="FS181" s="254"/>
      <c r="FT181" s="254"/>
      <c r="FU181" s="254"/>
      <c r="FV181" s="254"/>
      <c r="FW181" s="254"/>
      <c r="GE181" s="291"/>
      <c r="GF181" s="291"/>
      <c r="GG181" s="291"/>
      <c r="GH181" s="291"/>
      <c r="GI181" s="291"/>
      <c r="GW181" s="254"/>
      <c r="GX181" s="254"/>
      <c r="GY181" s="254"/>
      <c r="GZ181" s="254"/>
      <c r="HA181" s="254"/>
      <c r="HJ181" s="291"/>
      <c r="HK181" s="291"/>
      <c r="HL181" s="291"/>
      <c r="HM181" s="291"/>
      <c r="HN181" s="291"/>
      <c r="IB181" s="254"/>
      <c r="IC181" s="254"/>
      <c r="ID181" s="254"/>
      <c r="IE181" s="254"/>
      <c r="IF181" s="254"/>
      <c r="IT181" s="291"/>
      <c r="IU181" s="291"/>
      <c r="IV181" s="291"/>
      <c r="IW181" s="291"/>
      <c r="IX181" s="291"/>
      <c r="JL181" s="254"/>
      <c r="JM181" s="254"/>
      <c r="JN181" s="254"/>
      <c r="JO181" s="254"/>
      <c r="JP181" s="254"/>
      <c r="JQ181" s="254"/>
      <c r="JY181" s="291"/>
      <c r="JZ181" s="291"/>
      <c r="KA181" s="291"/>
      <c r="KB181" s="291"/>
      <c r="KC181" s="291"/>
      <c r="KQ181" s="254"/>
      <c r="KR181" s="254"/>
      <c r="KS181" s="254"/>
      <c r="KT181" s="254"/>
      <c r="KU181" s="254"/>
      <c r="LD181" s="291"/>
      <c r="LE181" s="291"/>
      <c r="LF181" s="291"/>
      <c r="LG181" s="291"/>
      <c r="LH181" s="291"/>
      <c r="LV181" s="254"/>
      <c r="LW181" s="254"/>
      <c r="LX181" s="254"/>
      <c r="LY181" s="254"/>
      <c r="LZ181" s="254"/>
      <c r="MN181" s="291"/>
      <c r="MO181" s="291"/>
      <c r="MP181" s="291"/>
      <c r="MQ181" s="291"/>
      <c r="MR181" s="291"/>
      <c r="NF181" s="254"/>
      <c r="NG181" s="254"/>
      <c r="NH181" s="254"/>
      <c r="NI181" s="254"/>
      <c r="NJ181" s="254"/>
      <c r="NK181" s="254"/>
      <c r="NS181" s="291"/>
      <c r="NT181" s="291"/>
      <c r="NU181" s="291"/>
      <c r="NV181" s="291"/>
      <c r="NW181" s="291"/>
      <c r="OK181" s="254"/>
      <c r="OL181" s="254"/>
      <c r="OM181" s="254"/>
      <c r="ON181" s="254"/>
      <c r="OO181" s="254"/>
      <c r="OX181" s="291"/>
      <c r="OY181" s="291"/>
      <c r="OZ181" s="291"/>
      <c r="PA181" s="291"/>
      <c r="PB181" s="291"/>
      <c r="PP181" s="254"/>
      <c r="PQ181" s="254"/>
      <c r="PR181" s="254"/>
      <c r="PS181" s="254"/>
      <c r="PT181" s="254"/>
    </row>
    <row r="182" spans="15:436" ht="11.85" customHeight="1">
      <c r="O182" s="335"/>
      <c r="P182" s="335"/>
      <c r="Q182" s="335"/>
      <c r="R182" s="335"/>
      <c r="S182" s="335"/>
      <c r="AB182" s="335"/>
      <c r="AC182" s="335"/>
      <c r="AD182" s="335"/>
      <c r="AE182" s="335"/>
      <c r="AF182" s="335"/>
      <c r="AO182" s="335"/>
      <c r="AP182" s="335"/>
      <c r="AQ182" s="335"/>
      <c r="AR182" s="335"/>
      <c r="AS182" s="335"/>
      <c r="BF182" s="335"/>
      <c r="BG182" s="335"/>
      <c r="BH182" s="335"/>
      <c r="BI182" s="335"/>
      <c r="BJ182" s="335"/>
      <c r="BX182" s="327"/>
      <c r="BY182" s="327"/>
      <c r="BZ182" s="327"/>
      <c r="CA182" s="327"/>
      <c r="CB182" s="327"/>
      <c r="CC182" s="327"/>
      <c r="CK182" s="335"/>
      <c r="CL182" s="335"/>
      <c r="CM182" s="335"/>
      <c r="CN182" s="335"/>
      <c r="CO182" s="335"/>
      <c r="DC182" s="327"/>
      <c r="DD182" s="327"/>
      <c r="DE182" s="327"/>
      <c r="DF182" s="327"/>
      <c r="DG182" s="327"/>
      <c r="DP182" s="335"/>
      <c r="DQ182" s="335"/>
      <c r="DR182" s="335"/>
      <c r="DS182" s="335"/>
      <c r="DT182" s="335"/>
      <c r="EH182" s="327"/>
      <c r="EI182" s="327"/>
      <c r="EJ182" s="327"/>
      <c r="EK182" s="327"/>
      <c r="EL182" s="327"/>
      <c r="EZ182" s="335"/>
      <c r="FA182" s="335"/>
      <c r="FB182" s="335"/>
      <c r="FC182" s="335"/>
      <c r="FD182" s="335"/>
      <c r="FR182" s="327"/>
      <c r="FS182" s="327"/>
      <c r="FT182" s="327"/>
      <c r="FU182" s="327"/>
      <c r="FV182" s="327"/>
      <c r="FW182" s="327"/>
      <c r="GE182" s="335"/>
      <c r="GF182" s="335"/>
      <c r="GG182" s="335"/>
      <c r="GH182" s="335"/>
      <c r="GI182" s="335"/>
      <c r="GW182" s="327"/>
      <c r="GX182" s="327"/>
      <c r="GY182" s="327"/>
      <c r="GZ182" s="327"/>
      <c r="HA182" s="327"/>
      <c r="HJ182" s="335"/>
      <c r="HK182" s="335"/>
      <c r="HL182" s="335"/>
      <c r="HM182" s="335"/>
      <c r="HN182" s="335"/>
      <c r="IB182" s="327"/>
      <c r="IC182" s="327"/>
      <c r="ID182" s="327"/>
      <c r="IE182" s="327"/>
      <c r="IF182" s="327"/>
      <c r="IT182" s="335"/>
      <c r="IU182" s="335"/>
      <c r="IV182" s="335"/>
      <c r="IW182" s="335"/>
      <c r="IX182" s="335"/>
      <c r="JL182" s="327"/>
      <c r="JM182" s="327"/>
      <c r="JN182" s="327"/>
      <c r="JO182" s="327"/>
      <c r="JP182" s="327"/>
      <c r="JQ182" s="327"/>
      <c r="JY182" s="335"/>
      <c r="JZ182" s="335"/>
      <c r="KA182" s="335"/>
      <c r="KB182" s="335"/>
      <c r="KC182" s="335"/>
      <c r="KQ182" s="327"/>
      <c r="KR182" s="327"/>
      <c r="KS182" s="327"/>
      <c r="KT182" s="327"/>
      <c r="KU182" s="327"/>
      <c r="LD182" s="335"/>
      <c r="LE182" s="335"/>
      <c r="LF182" s="335"/>
      <c r="LG182" s="335"/>
      <c r="LH182" s="335"/>
      <c r="LV182" s="327"/>
      <c r="LW182" s="327"/>
      <c r="LX182" s="327"/>
      <c r="LY182" s="327"/>
      <c r="LZ182" s="327"/>
      <c r="MN182" s="335"/>
      <c r="MO182" s="335"/>
      <c r="MP182" s="335"/>
      <c r="MQ182" s="335"/>
      <c r="MR182" s="335"/>
      <c r="NF182" s="327"/>
      <c r="NG182" s="327"/>
      <c r="NH182" s="327"/>
      <c r="NI182" s="327"/>
      <c r="NJ182" s="327"/>
      <c r="NK182" s="327"/>
      <c r="NS182" s="335"/>
      <c r="NT182" s="335"/>
      <c r="NU182" s="335"/>
      <c r="NV182" s="335"/>
      <c r="NW182" s="335"/>
      <c r="OK182" s="327"/>
      <c r="OL182" s="327"/>
      <c r="OM182" s="327"/>
      <c r="ON182" s="327"/>
      <c r="OO182" s="327"/>
      <c r="OX182" s="335"/>
      <c r="OY182" s="335"/>
      <c r="OZ182" s="335"/>
      <c r="PA182" s="335"/>
      <c r="PB182" s="335"/>
      <c r="PP182" s="327"/>
      <c r="PQ182" s="327"/>
      <c r="PR182" s="327"/>
      <c r="PS182" s="327"/>
      <c r="PT182" s="327"/>
    </row>
    <row r="183" spans="15:436" ht="11.85" customHeight="1">
      <c r="O183" s="244"/>
      <c r="P183" s="244"/>
      <c r="Q183" s="244"/>
      <c r="R183" s="244"/>
      <c r="S183" s="244"/>
      <c r="AB183" s="244"/>
      <c r="AC183" s="244"/>
      <c r="AD183" s="244"/>
      <c r="AE183" s="244"/>
      <c r="AF183" s="244"/>
      <c r="AO183" s="244"/>
      <c r="AP183" s="244"/>
      <c r="AQ183" s="244"/>
      <c r="AR183" s="244"/>
      <c r="AS183" s="244"/>
      <c r="BF183" s="244"/>
      <c r="BG183" s="244"/>
      <c r="BH183" s="244"/>
      <c r="BI183" s="244"/>
      <c r="BJ183" s="244"/>
      <c r="BX183" s="244"/>
      <c r="BY183" s="244"/>
      <c r="BZ183" s="244"/>
      <c r="CA183" s="244"/>
      <c r="CB183" s="244"/>
      <c r="CC183" s="244"/>
      <c r="CK183" s="244"/>
      <c r="CL183" s="244"/>
      <c r="CM183" s="244"/>
      <c r="CN183" s="244"/>
      <c r="CO183" s="244"/>
      <c r="DC183" s="244"/>
      <c r="DD183" s="244"/>
      <c r="DE183" s="244"/>
      <c r="DF183" s="244"/>
      <c r="DG183" s="244"/>
      <c r="DP183" s="244"/>
      <c r="DQ183" s="244"/>
      <c r="DR183" s="244"/>
      <c r="DS183" s="244"/>
      <c r="DT183" s="244"/>
      <c r="EH183" s="244"/>
      <c r="EI183" s="244"/>
      <c r="EJ183" s="244"/>
      <c r="EK183" s="244"/>
      <c r="EL183" s="244"/>
      <c r="EZ183" s="244"/>
      <c r="FA183" s="244"/>
      <c r="FB183" s="244"/>
      <c r="FC183" s="244"/>
      <c r="FD183" s="244"/>
      <c r="FR183" s="244"/>
      <c r="FS183" s="244"/>
      <c r="FT183" s="244"/>
      <c r="FU183" s="244"/>
      <c r="FV183" s="244"/>
      <c r="FW183" s="244"/>
      <c r="GE183" s="244"/>
      <c r="GF183" s="244"/>
      <c r="GG183" s="244"/>
      <c r="GH183" s="244"/>
      <c r="GI183" s="244"/>
      <c r="GW183" s="244"/>
      <c r="GX183" s="244"/>
      <c r="GY183" s="244"/>
      <c r="GZ183" s="244"/>
      <c r="HA183" s="244"/>
      <c r="HJ183" s="244"/>
      <c r="HK183" s="244"/>
      <c r="HL183" s="244"/>
      <c r="HM183" s="244"/>
      <c r="HN183" s="244"/>
      <c r="IB183" s="244"/>
      <c r="IC183" s="244"/>
      <c r="ID183" s="244"/>
      <c r="IE183" s="244"/>
      <c r="IF183" s="244"/>
      <c r="IT183" s="244"/>
      <c r="IU183" s="244"/>
      <c r="IV183" s="244"/>
      <c r="IW183" s="244"/>
      <c r="IX183" s="244"/>
      <c r="JL183" s="244"/>
      <c r="JM183" s="244"/>
      <c r="JN183" s="244"/>
      <c r="JO183" s="244"/>
      <c r="JP183" s="244"/>
      <c r="JQ183" s="244"/>
      <c r="JY183" s="244"/>
      <c r="JZ183" s="244"/>
      <c r="KA183" s="244"/>
      <c r="KB183" s="244"/>
      <c r="KC183" s="244"/>
      <c r="KQ183" s="244"/>
      <c r="KR183" s="244"/>
      <c r="KS183" s="244"/>
      <c r="KT183" s="244"/>
      <c r="KU183" s="244"/>
      <c r="LD183" s="244"/>
      <c r="LE183" s="244"/>
      <c r="LF183" s="244"/>
      <c r="LG183" s="244"/>
      <c r="LH183" s="244"/>
      <c r="LV183" s="244"/>
      <c r="LW183" s="244"/>
      <c r="LX183" s="244"/>
      <c r="LY183" s="244"/>
      <c r="LZ183" s="244"/>
      <c r="MN183" s="244"/>
      <c r="MO183" s="244"/>
      <c r="MP183" s="244"/>
      <c r="MQ183" s="244"/>
      <c r="MR183" s="244"/>
      <c r="NF183" s="244"/>
      <c r="NG183" s="244"/>
      <c r="NH183" s="244"/>
      <c r="NI183" s="244"/>
      <c r="NJ183" s="244"/>
      <c r="NK183" s="244"/>
      <c r="NS183" s="244"/>
      <c r="NT183" s="244"/>
      <c r="NU183" s="244"/>
      <c r="NV183" s="244"/>
      <c r="NW183" s="244"/>
      <c r="OK183" s="244"/>
      <c r="OL183" s="244"/>
      <c r="OM183" s="244"/>
      <c r="ON183" s="244"/>
      <c r="OO183" s="244"/>
      <c r="OX183" s="244"/>
      <c r="OY183" s="244"/>
      <c r="OZ183" s="244"/>
      <c r="PA183" s="244"/>
      <c r="PB183" s="244"/>
      <c r="PP183" s="244"/>
      <c r="PQ183" s="244"/>
      <c r="PR183" s="244"/>
      <c r="PS183" s="244"/>
      <c r="PT183" s="244"/>
    </row>
    <row r="184" spans="15:436" ht="11.85" customHeight="1">
      <c r="O184" s="291"/>
      <c r="P184" s="291"/>
      <c r="Q184" s="291"/>
      <c r="R184" s="291"/>
      <c r="S184" s="291"/>
      <c r="AB184" s="291"/>
      <c r="AC184" s="291"/>
      <c r="AD184" s="291"/>
      <c r="AE184" s="291"/>
      <c r="AF184" s="291"/>
      <c r="AO184" s="291"/>
      <c r="AP184" s="291"/>
      <c r="AQ184" s="291"/>
      <c r="AR184" s="291"/>
      <c r="AS184" s="291"/>
      <c r="BF184" s="291"/>
      <c r="BG184" s="291"/>
      <c r="BH184" s="291"/>
      <c r="BI184" s="291"/>
      <c r="BJ184" s="291"/>
      <c r="BX184" s="254"/>
      <c r="BY184" s="254"/>
      <c r="BZ184" s="254"/>
      <c r="CA184" s="254"/>
      <c r="CB184" s="254"/>
      <c r="CC184" s="254"/>
      <c r="CK184" s="291"/>
      <c r="CL184" s="291"/>
      <c r="CM184" s="291"/>
      <c r="CN184" s="291"/>
      <c r="CO184" s="291"/>
      <c r="DC184" s="254"/>
      <c r="DD184" s="254"/>
      <c r="DE184" s="254"/>
      <c r="DF184" s="254"/>
      <c r="DG184" s="254"/>
      <c r="DP184" s="291"/>
      <c r="DQ184" s="291"/>
      <c r="DR184" s="291"/>
      <c r="DS184" s="291"/>
      <c r="DT184" s="291"/>
      <c r="EH184" s="254"/>
      <c r="EI184" s="254"/>
      <c r="EJ184" s="254"/>
      <c r="EK184" s="254"/>
      <c r="EL184" s="254"/>
      <c r="EZ184" s="291"/>
      <c r="FA184" s="291"/>
      <c r="FB184" s="291"/>
      <c r="FC184" s="291"/>
      <c r="FD184" s="291"/>
      <c r="FR184" s="254"/>
      <c r="FS184" s="254"/>
      <c r="FT184" s="254"/>
      <c r="FU184" s="254"/>
      <c r="FV184" s="254"/>
      <c r="FW184" s="254"/>
      <c r="GE184" s="291"/>
      <c r="GF184" s="291"/>
      <c r="GG184" s="291"/>
      <c r="GH184" s="291"/>
      <c r="GI184" s="291"/>
      <c r="GW184" s="254"/>
      <c r="GX184" s="254"/>
      <c r="GY184" s="254"/>
      <c r="GZ184" s="254"/>
      <c r="HA184" s="254"/>
      <c r="HJ184" s="291"/>
      <c r="HK184" s="291"/>
      <c r="HL184" s="291"/>
      <c r="HM184" s="291"/>
      <c r="HN184" s="291"/>
      <c r="IB184" s="254"/>
      <c r="IC184" s="254"/>
      <c r="ID184" s="254"/>
      <c r="IE184" s="254"/>
      <c r="IF184" s="254"/>
      <c r="IT184" s="291"/>
      <c r="IU184" s="291"/>
      <c r="IV184" s="291"/>
      <c r="IW184" s="291"/>
      <c r="IX184" s="291"/>
      <c r="JL184" s="254"/>
      <c r="JM184" s="254"/>
      <c r="JN184" s="254"/>
      <c r="JO184" s="254"/>
      <c r="JP184" s="254"/>
      <c r="JQ184" s="254"/>
      <c r="JY184" s="291"/>
      <c r="JZ184" s="291"/>
      <c r="KA184" s="291"/>
      <c r="KB184" s="291"/>
      <c r="KC184" s="291"/>
      <c r="KQ184" s="254"/>
      <c r="KR184" s="254"/>
      <c r="KS184" s="254"/>
      <c r="KT184" s="254"/>
      <c r="KU184" s="254"/>
      <c r="LD184" s="291"/>
      <c r="LE184" s="291"/>
      <c r="LF184" s="291"/>
      <c r="LG184" s="291"/>
      <c r="LH184" s="291"/>
      <c r="LV184" s="254"/>
      <c r="LW184" s="254"/>
      <c r="LX184" s="254"/>
      <c r="LY184" s="254"/>
      <c r="LZ184" s="254"/>
      <c r="MN184" s="291"/>
      <c r="MO184" s="291"/>
      <c r="MP184" s="291"/>
      <c r="MQ184" s="291"/>
      <c r="MR184" s="291"/>
      <c r="NF184" s="254"/>
      <c r="NG184" s="254"/>
      <c r="NH184" s="254"/>
      <c r="NI184" s="254"/>
      <c r="NJ184" s="254"/>
      <c r="NK184" s="254"/>
      <c r="NS184" s="291"/>
      <c r="NT184" s="291"/>
      <c r="NU184" s="291"/>
      <c r="NV184" s="291"/>
      <c r="NW184" s="291"/>
      <c r="OK184" s="254"/>
      <c r="OL184" s="254"/>
      <c r="OM184" s="254"/>
      <c r="ON184" s="254"/>
      <c r="OO184" s="254"/>
      <c r="OX184" s="291"/>
      <c r="OY184" s="291"/>
      <c r="OZ184" s="291"/>
      <c r="PA184" s="291"/>
      <c r="PB184" s="291"/>
      <c r="PP184" s="254"/>
      <c r="PQ184" s="254"/>
      <c r="PR184" s="254"/>
      <c r="PS184" s="254"/>
      <c r="PT184" s="254"/>
    </row>
    <row r="185" spans="15:436" ht="11.85" customHeight="1">
      <c r="O185" s="291"/>
      <c r="P185" s="291"/>
      <c r="Q185" s="291"/>
      <c r="R185" s="291"/>
      <c r="S185" s="291"/>
      <c r="AB185" s="291"/>
      <c r="AC185" s="291"/>
      <c r="AD185" s="291"/>
      <c r="AE185" s="291"/>
      <c r="AF185" s="291"/>
      <c r="AO185" s="291"/>
      <c r="AP185" s="291"/>
      <c r="AQ185" s="291"/>
      <c r="AR185" s="291"/>
      <c r="AS185" s="291"/>
      <c r="BF185" s="291"/>
      <c r="BG185" s="291"/>
      <c r="BH185" s="291"/>
      <c r="BI185" s="291"/>
      <c r="BJ185" s="291"/>
      <c r="BX185" s="254"/>
      <c r="BY185" s="254"/>
      <c r="BZ185" s="254"/>
      <c r="CA185" s="254"/>
      <c r="CB185" s="254"/>
      <c r="CC185" s="254"/>
      <c r="CK185" s="291"/>
      <c r="CL185" s="291"/>
      <c r="CM185" s="291"/>
      <c r="CN185" s="291"/>
      <c r="CO185" s="291"/>
      <c r="DC185" s="254"/>
      <c r="DD185" s="254"/>
      <c r="DE185" s="254"/>
      <c r="DF185" s="254"/>
      <c r="DG185" s="254"/>
      <c r="DP185" s="291"/>
      <c r="DQ185" s="291"/>
      <c r="DR185" s="291"/>
      <c r="DS185" s="291"/>
      <c r="DT185" s="291"/>
      <c r="EH185" s="254"/>
      <c r="EI185" s="254"/>
      <c r="EJ185" s="254"/>
      <c r="EK185" s="254"/>
      <c r="EL185" s="254"/>
      <c r="EZ185" s="291"/>
      <c r="FA185" s="291"/>
      <c r="FB185" s="291"/>
      <c r="FC185" s="291"/>
      <c r="FD185" s="291"/>
      <c r="FR185" s="254"/>
      <c r="FS185" s="254"/>
      <c r="FT185" s="254"/>
      <c r="FU185" s="254"/>
      <c r="FV185" s="254"/>
      <c r="FW185" s="254"/>
      <c r="GE185" s="291"/>
      <c r="GF185" s="291"/>
      <c r="GG185" s="291"/>
      <c r="GH185" s="291"/>
      <c r="GI185" s="291"/>
      <c r="GW185" s="254"/>
      <c r="GX185" s="254"/>
      <c r="GY185" s="254"/>
      <c r="GZ185" s="254"/>
      <c r="HA185" s="254"/>
      <c r="HJ185" s="291"/>
      <c r="HK185" s="291"/>
      <c r="HL185" s="291"/>
      <c r="HM185" s="291"/>
      <c r="HN185" s="291"/>
      <c r="IB185" s="254"/>
      <c r="IC185" s="254"/>
      <c r="ID185" s="254"/>
      <c r="IE185" s="254"/>
      <c r="IF185" s="254"/>
      <c r="IT185" s="291"/>
      <c r="IU185" s="291"/>
      <c r="IV185" s="291"/>
      <c r="IW185" s="291"/>
      <c r="IX185" s="291"/>
      <c r="JL185" s="254"/>
      <c r="JM185" s="254"/>
      <c r="JN185" s="254"/>
      <c r="JO185" s="254"/>
      <c r="JP185" s="254"/>
      <c r="JQ185" s="254"/>
      <c r="JY185" s="291"/>
      <c r="JZ185" s="291"/>
      <c r="KA185" s="291"/>
      <c r="KB185" s="291"/>
      <c r="KC185" s="291"/>
      <c r="KQ185" s="254"/>
      <c r="KR185" s="254"/>
      <c r="KS185" s="254"/>
      <c r="KT185" s="254"/>
      <c r="KU185" s="254"/>
      <c r="LD185" s="291"/>
      <c r="LE185" s="291"/>
      <c r="LF185" s="291"/>
      <c r="LG185" s="291"/>
      <c r="LH185" s="291"/>
      <c r="LV185" s="254"/>
      <c r="LW185" s="254"/>
      <c r="LX185" s="254"/>
      <c r="LY185" s="254"/>
      <c r="LZ185" s="254"/>
      <c r="MN185" s="291"/>
      <c r="MO185" s="291"/>
      <c r="MP185" s="291"/>
      <c r="MQ185" s="291"/>
      <c r="MR185" s="291"/>
      <c r="NF185" s="254"/>
      <c r="NG185" s="254"/>
      <c r="NH185" s="254"/>
      <c r="NI185" s="254"/>
      <c r="NJ185" s="254"/>
      <c r="NK185" s="254"/>
      <c r="NS185" s="291"/>
      <c r="NT185" s="291"/>
      <c r="NU185" s="291"/>
      <c r="NV185" s="291"/>
      <c r="NW185" s="291"/>
      <c r="OK185" s="254"/>
      <c r="OL185" s="254"/>
      <c r="OM185" s="254"/>
      <c r="ON185" s="254"/>
      <c r="OO185" s="254"/>
      <c r="OX185" s="291"/>
      <c r="OY185" s="291"/>
      <c r="OZ185" s="291"/>
      <c r="PA185" s="291"/>
      <c r="PB185" s="291"/>
      <c r="PP185" s="254"/>
      <c r="PQ185" s="254"/>
      <c r="PR185" s="254"/>
      <c r="PS185" s="254"/>
      <c r="PT185" s="254"/>
    </row>
    <row r="186" spans="15:436" ht="11.85" customHeight="1">
      <c r="O186" s="291"/>
      <c r="P186" s="291"/>
      <c r="Q186" s="291"/>
      <c r="R186" s="291"/>
      <c r="S186" s="291"/>
      <c r="AB186" s="291"/>
      <c r="AC186" s="291"/>
      <c r="AD186" s="291"/>
      <c r="AE186" s="291"/>
      <c r="AF186" s="291"/>
      <c r="AO186" s="291"/>
      <c r="AP186" s="291"/>
      <c r="AQ186" s="291"/>
      <c r="AR186" s="291"/>
      <c r="AS186" s="291"/>
      <c r="BF186" s="291"/>
      <c r="BG186" s="291"/>
      <c r="BH186" s="291"/>
      <c r="BI186" s="291"/>
      <c r="BJ186" s="291"/>
      <c r="BX186" s="254"/>
      <c r="BY186" s="254"/>
      <c r="BZ186" s="254"/>
      <c r="CA186" s="254"/>
      <c r="CB186" s="254"/>
      <c r="CC186" s="254"/>
      <c r="CK186" s="291"/>
      <c r="CL186" s="291"/>
      <c r="CM186" s="291"/>
      <c r="CN186" s="291"/>
      <c r="CO186" s="291"/>
      <c r="DC186" s="254"/>
      <c r="DD186" s="254"/>
      <c r="DE186" s="254"/>
      <c r="DF186" s="254"/>
      <c r="DG186" s="254"/>
      <c r="DP186" s="291"/>
      <c r="DQ186" s="291"/>
      <c r="DR186" s="291"/>
      <c r="DS186" s="291"/>
      <c r="DT186" s="291"/>
      <c r="EH186" s="254"/>
      <c r="EI186" s="254"/>
      <c r="EJ186" s="254"/>
      <c r="EK186" s="254"/>
      <c r="EL186" s="254"/>
      <c r="EZ186" s="291"/>
      <c r="FA186" s="291"/>
      <c r="FB186" s="291"/>
      <c r="FC186" s="291"/>
      <c r="FD186" s="291"/>
      <c r="FR186" s="254"/>
      <c r="FS186" s="254"/>
      <c r="FT186" s="254"/>
      <c r="FU186" s="254"/>
      <c r="FV186" s="254"/>
      <c r="FW186" s="254"/>
      <c r="GE186" s="291"/>
      <c r="GF186" s="291"/>
      <c r="GG186" s="291"/>
      <c r="GH186" s="291"/>
      <c r="GI186" s="291"/>
      <c r="GW186" s="254"/>
      <c r="GX186" s="254"/>
      <c r="GY186" s="254"/>
      <c r="GZ186" s="254"/>
      <c r="HA186" s="254"/>
      <c r="HJ186" s="291"/>
      <c r="HK186" s="291"/>
      <c r="HL186" s="291"/>
      <c r="HM186" s="291"/>
      <c r="HN186" s="291"/>
      <c r="IB186" s="254"/>
      <c r="IC186" s="254"/>
      <c r="ID186" s="254"/>
      <c r="IE186" s="254"/>
      <c r="IF186" s="254"/>
      <c r="IT186" s="291"/>
      <c r="IU186" s="291"/>
      <c r="IV186" s="291"/>
      <c r="IW186" s="291"/>
      <c r="IX186" s="291"/>
      <c r="JL186" s="254"/>
      <c r="JM186" s="254"/>
      <c r="JN186" s="254"/>
      <c r="JO186" s="254"/>
      <c r="JP186" s="254"/>
      <c r="JQ186" s="254"/>
      <c r="JY186" s="291"/>
      <c r="JZ186" s="291"/>
      <c r="KA186" s="291"/>
      <c r="KB186" s="291"/>
      <c r="KC186" s="291"/>
      <c r="KQ186" s="254"/>
      <c r="KR186" s="254"/>
      <c r="KS186" s="254"/>
      <c r="KT186" s="254"/>
      <c r="KU186" s="254"/>
      <c r="LD186" s="291"/>
      <c r="LE186" s="291"/>
      <c r="LF186" s="291"/>
      <c r="LG186" s="291"/>
      <c r="LH186" s="291"/>
      <c r="LV186" s="254"/>
      <c r="LW186" s="254"/>
      <c r="LX186" s="254"/>
      <c r="LY186" s="254"/>
      <c r="LZ186" s="254"/>
      <c r="MN186" s="291"/>
      <c r="MO186" s="291"/>
      <c r="MP186" s="291"/>
      <c r="MQ186" s="291"/>
      <c r="MR186" s="291"/>
      <c r="NF186" s="254"/>
      <c r="NG186" s="254"/>
      <c r="NH186" s="254"/>
      <c r="NI186" s="254"/>
      <c r="NJ186" s="254"/>
      <c r="NK186" s="254"/>
      <c r="NS186" s="291"/>
      <c r="NT186" s="291"/>
      <c r="NU186" s="291"/>
      <c r="NV186" s="291"/>
      <c r="NW186" s="291"/>
      <c r="OK186" s="254"/>
      <c r="OL186" s="254"/>
      <c r="OM186" s="254"/>
      <c r="ON186" s="254"/>
      <c r="OO186" s="254"/>
      <c r="OX186" s="291"/>
      <c r="OY186" s="291"/>
      <c r="OZ186" s="291"/>
      <c r="PA186" s="291"/>
      <c r="PB186" s="291"/>
      <c r="PP186" s="254"/>
      <c r="PQ186" s="254"/>
      <c r="PR186" s="254"/>
      <c r="PS186" s="254"/>
      <c r="PT186" s="254"/>
    </row>
    <row r="187" spans="15:436" ht="11.85" customHeight="1">
      <c r="O187" s="335"/>
      <c r="P187" s="335"/>
      <c r="Q187" s="335"/>
      <c r="R187" s="335"/>
      <c r="S187" s="335"/>
      <c r="AB187" s="335"/>
      <c r="AC187" s="335"/>
      <c r="AD187" s="335"/>
      <c r="AE187" s="335"/>
      <c r="AF187" s="335"/>
      <c r="AO187" s="335"/>
      <c r="AP187" s="335"/>
      <c r="AQ187" s="335"/>
      <c r="AR187" s="335"/>
      <c r="AS187" s="335"/>
      <c r="BF187" s="335"/>
      <c r="BG187" s="335"/>
      <c r="BH187" s="335"/>
      <c r="BI187" s="335"/>
      <c r="BJ187" s="335"/>
      <c r="BX187" s="327"/>
      <c r="BY187" s="327"/>
      <c r="BZ187" s="327"/>
      <c r="CA187" s="327"/>
      <c r="CB187" s="327"/>
      <c r="CC187" s="327"/>
      <c r="CK187" s="335"/>
      <c r="CL187" s="335"/>
      <c r="CM187" s="335"/>
      <c r="CN187" s="335"/>
      <c r="CO187" s="335"/>
      <c r="DC187" s="327"/>
      <c r="DD187" s="327"/>
      <c r="DE187" s="327"/>
      <c r="DF187" s="327"/>
      <c r="DG187" s="327"/>
      <c r="DP187" s="335"/>
      <c r="DQ187" s="335"/>
      <c r="DR187" s="335"/>
      <c r="DS187" s="335"/>
      <c r="DT187" s="335"/>
      <c r="EH187" s="327"/>
      <c r="EI187" s="327"/>
      <c r="EJ187" s="327"/>
      <c r="EK187" s="327"/>
      <c r="EL187" s="327"/>
      <c r="EZ187" s="335"/>
      <c r="FA187" s="335"/>
      <c r="FB187" s="335"/>
      <c r="FC187" s="335"/>
      <c r="FD187" s="335"/>
      <c r="FR187" s="327"/>
      <c r="FS187" s="327"/>
      <c r="FT187" s="327"/>
      <c r="FU187" s="327"/>
      <c r="FV187" s="327"/>
      <c r="FW187" s="327"/>
      <c r="GE187" s="335"/>
      <c r="GF187" s="335"/>
      <c r="GG187" s="335"/>
      <c r="GH187" s="335"/>
      <c r="GI187" s="335"/>
      <c r="GW187" s="327"/>
      <c r="GX187" s="327"/>
      <c r="GY187" s="327"/>
      <c r="GZ187" s="327"/>
      <c r="HA187" s="327"/>
      <c r="HJ187" s="335"/>
      <c r="HK187" s="335"/>
      <c r="HL187" s="335"/>
      <c r="HM187" s="335"/>
      <c r="HN187" s="335"/>
      <c r="IB187" s="327"/>
      <c r="IC187" s="327"/>
      <c r="ID187" s="327"/>
      <c r="IE187" s="327"/>
      <c r="IF187" s="327"/>
      <c r="IT187" s="335"/>
      <c r="IU187" s="335"/>
      <c r="IV187" s="335"/>
      <c r="IW187" s="335"/>
      <c r="IX187" s="335"/>
      <c r="JL187" s="327"/>
      <c r="JM187" s="327"/>
      <c r="JN187" s="327"/>
      <c r="JO187" s="327"/>
      <c r="JP187" s="327"/>
      <c r="JQ187" s="327"/>
      <c r="JY187" s="335"/>
      <c r="JZ187" s="335"/>
      <c r="KA187" s="335"/>
      <c r="KB187" s="335"/>
      <c r="KC187" s="335"/>
      <c r="KQ187" s="327"/>
      <c r="KR187" s="327"/>
      <c r="KS187" s="327"/>
      <c r="KT187" s="327"/>
      <c r="KU187" s="327"/>
      <c r="LD187" s="335"/>
      <c r="LE187" s="335"/>
      <c r="LF187" s="335"/>
      <c r="LG187" s="335"/>
      <c r="LH187" s="335"/>
      <c r="LV187" s="327"/>
      <c r="LW187" s="327"/>
      <c r="LX187" s="327"/>
      <c r="LY187" s="327"/>
      <c r="LZ187" s="327"/>
      <c r="MN187" s="335"/>
      <c r="MO187" s="335"/>
      <c r="MP187" s="335"/>
      <c r="MQ187" s="335"/>
      <c r="MR187" s="335"/>
      <c r="NF187" s="327"/>
      <c r="NG187" s="327"/>
      <c r="NH187" s="327"/>
      <c r="NI187" s="327"/>
      <c r="NJ187" s="327"/>
      <c r="NK187" s="327"/>
      <c r="NS187" s="335"/>
      <c r="NT187" s="335"/>
      <c r="NU187" s="335"/>
      <c r="NV187" s="335"/>
      <c r="NW187" s="335"/>
      <c r="OK187" s="327"/>
      <c r="OL187" s="327"/>
      <c r="OM187" s="327"/>
      <c r="ON187" s="327"/>
      <c r="OO187" s="327"/>
      <c r="OX187" s="335"/>
      <c r="OY187" s="335"/>
      <c r="OZ187" s="335"/>
      <c r="PA187" s="335"/>
      <c r="PB187" s="335"/>
      <c r="PP187" s="327"/>
      <c r="PQ187" s="327"/>
      <c r="PR187" s="327"/>
      <c r="PS187" s="327"/>
      <c r="PT187" s="327"/>
    </row>
    <row r="188" spans="15:436" ht="11.85" customHeight="1">
      <c r="O188" s="244"/>
      <c r="P188" s="244"/>
      <c r="Q188" s="244"/>
      <c r="R188" s="244"/>
      <c r="S188" s="244"/>
      <c r="AB188" s="244"/>
      <c r="AC188" s="244"/>
      <c r="AD188" s="244"/>
      <c r="AE188" s="244"/>
      <c r="AF188" s="244"/>
      <c r="AO188" s="244"/>
      <c r="AP188" s="244"/>
      <c r="AQ188" s="244"/>
      <c r="AR188" s="244"/>
      <c r="AS188" s="244"/>
      <c r="BF188" s="244"/>
      <c r="BG188" s="244"/>
      <c r="BH188" s="244"/>
      <c r="BI188" s="244"/>
      <c r="BJ188" s="244"/>
      <c r="BX188" s="244"/>
      <c r="BY188" s="244"/>
      <c r="BZ188" s="244"/>
      <c r="CA188" s="244"/>
      <c r="CB188" s="244"/>
      <c r="CC188" s="244"/>
      <c r="CK188" s="244"/>
      <c r="CL188" s="244"/>
      <c r="CM188" s="244"/>
      <c r="CN188" s="244"/>
      <c r="CO188" s="244"/>
      <c r="DC188" s="244"/>
      <c r="DD188" s="244"/>
      <c r="DE188" s="244"/>
      <c r="DF188" s="244"/>
      <c r="DG188" s="244"/>
      <c r="DP188" s="244"/>
      <c r="DQ188" s="244"/>
      <c r="DR188" s="244"/>
      <c r="DS188" s="244"/>
      <c r="DT188" s="244"/>
      <c r="EH188" s="244"/>
      <c r="EI188" s="244"/>
      <c r="EJ188" s="244"/>
      <c r="EK188" s="244"/>
      <c r="EL188" s="244"/>
      <c r="EZ188" s="244"/>
      <c r="FA188" s="244"/>
      <c r="FB188" s="244"/>
      <c r="FC188" s="244"/>
      <c r="FD188" s="244"/>
      <c r="FR188" s="244"/>
      <c r="FS188" s="244"/>
      <c r="FT188" s="244"/>
      <c r="FU188" s="244"/>
      <c r="FV188" s="244"/>
      <c r="FW188" s="244"/>
      <c r="GE188" s="244"/>
      <c r="GF188" s="244"/>
      <c r="GG188" s="244"/>
      <c r="GH188" s="244"/>
      <c r="GI188" s="244"/>
      <c r="GW188" s="244"/>
      <c r="GX188" s="244"/>
      <c r="GY188" s="244"/>
      <c r="GZ188" s="244"/>
      <c r="HA188" s="244"/>
      <c r="HJ188" s="244"/>
      <c r="HK188" s="244"/>
      <c r="HL188" s="244"/>
      <c r="HM188" s="244"/>
      <c r="HN188" s="244"/>
      <c r="IB188" s="244"/>
      <c r="IC188" s="244"/>
      <c r="ID188" s="244"/>
      <c r="IE188" s="244"/>
      <c r="IF188" s="244"/>
      <c r="IT188" s="244"/>
      <c r="IU188" s="244"/>
      <c r="IV188" s="244"/>
      <c r="IW188" s="244"/>
      <c r="IX188" s="244"/>
      <c r="JL188" s="244"/>
      <c r="JM188" s="244"/>
      <c r="JN188" s="244"/>
      <c r="JO188" s="244"/>
      <c r="JP188" s="244"/>
      <c r="JQ188" s="244"/>
      <c r="JY188" s="244"/>
      <c r="JZ188" s="244"/>
      <c r="KA188" s="244"/>
      <c r="KB188" s="244"/>
      <c r="KC188" s="244"/>
      <c r="KQ188" s="244"/>
      <c r="KR188" s="244"/>
      <c r="KS188" s="244"/>
      <c r="KT188" s="244"/>
      <c r="KU188" s="244"/>
      <c r="LD188" s="244"/>
      <c r="LE188" s="244"/>
      <c r="LF188" s="244"/>
      <c r="LG188" s="244"/>
      <c r="LH188" s="244"/>
      <c r="LV188" s="244"/>
      <c r="LW188" s="244"/>
      <c r="LX188" s="244"/>
      <c r="LY188" s="244"/>
      <c r="LZ188" s="244"/>
      <c r="MN188" s="244"/>
      <c r="MO188" s="244"/>
      <c r="MP188" s="244"/>
      <c r="MQ188" s="244"/>
      <c r="MR188" s="244"/>
      <c r="NF188" s="244"/>
      <c r="NG188" s="244"/>
      <c r="NH188" s="244"/>
      <c r="NI188" s="244"/>
      <c r="NJ188" s="244"/>
      <c r="NK188" s="244"/>
      <c r="NS188" s="244"/>
      <c r="NT188" s="244"/>
      <c r="NU188" s="244"/>
      <c r="NV188" s="244"/>
      <c r="NW188" s="244"/>
      <c r="OK188" s="244"/>
      <c r="OL188" s="244"/>
      <c r="OM188" s="244"/>
      <c r="ON188" s="244"/>
      <c r="OO188" s="244"/>
      <c r="OX188" s="244"/>
      <c r="OY188" s="244"/>
      <c r="OZ188" s="244"/>
      <c r="PA188" s="244"/>
      <c r="PB188" s="244"/>
      <c r="PP188" s="244"/>
      <c r="PQ188" s="244"/>
      <c r="PR188" s="244"/>
      <c r="PS188" s="244"/>
      <c r="PT188" s="244"/>
    </row>
    <row r="189" spans="15:436" ht="11.85" customHeight="1">
      <c r="O189" s="291"/>
      <c r="P189" s="291"/>
      <c r="Q189" s="291"/>
      <c r="R189" s="291"/>
      <c r="S189" s="291"/>
      <c r="AB189" s="291"/>
      <c r="AC189" s="291"/>
      <c r="AD189" s="291"/>
      <c r="AE189" s="291"/>
      <c r="AF189" s="291"/>
      <c r="AO189" s="291"/>
      <c r="AP189" s="291"/>
      <c r="AQ189" s="291"/>
      <c r="AR189" s="291"/>
      <c r="AS189" s="291"/>
      <c r="BF189" s="291"/>
      <c r="BG189" s="291"/>
      <c r="BH189" s="291"/>
      <c r="BI189" s="291"/>
      <c r="BJ189" s="291"/>
      <c r="BX189" s="254"/>
      <c r="BY189" s="254"/>
      <c r="BZ189" s="254"/>
      <c r="CA189" s="254"/>
      <c r="CB189" s="254"/>
      <c r="CC189" s="254"/>
      <c r="CK189" s="291"/>
      <c r="CL189" s="291"/>
      <c r="CM189" s="291"/>
      <c r="CN189" s="291"/>
      <c r="CO189" s="291"/>
      <c r="DC189" s="254"/>
      <c r="DD189" s="254"/>
      <c r="DE189" s="254"/>
      <c r="DF189" s="254"/>
      <c r="DG189" s="254"/>
      <c r="DP189" s="291"/>
      <c r="DQ189" s="291"/>
      <c r="DR189" s="291"/>
      <c r="DS189" s="291"/>
      <c r="DT189" s="291"/>
      <c r="EH189" s="254"/>
      <c r="EI189" s="254"/>
      <c r="EJ189" s="254"/>
      <c r="EK189" s="254"/>
      <c r="EL189" s="254"/>
      <c r="EZ189" s="291"/>
      <c r="FA189" s="291"/>
      <c r="FB189" s="291"/>
      <c r="FC189" s="291"/>
      <c r="FD189" s="291"/>
      <c r="FR189" s="254"/>
      <c r="FS189" s="254"/>
      <c r="FT189" s="254"/>
      <c r="FU189" s="254"/>
      <c r="FV189" s="254"/>
      <c r="FW189" s="254"/>
      <c r="GE189" s="291"/>
      <c r="GF189" s="291"/>
      <c r="GG189" s="291"/>
      <c r="GH189" s="291"/>
      <c r="GI189" s="291"/>
      <c r="GW189" s="254"/>
      <c r="GX189" s="254"/>
      <c r="GY189" s="254"/>
      <c r="GZ189" s="254"/>
      <c r="HA189" s="254"/>
      <c r="HJ189" s="291"/>
      <c r="HK189" s="291"/>
      <c r="HL189" s="291"/>
      <c r="HM189" s="291"/>
      <c r="HN189" s="291"/>
      <c r="IB189" s="254"/>
      <c r="IC189" s="254"/>
      <c r="ID189" s="254"/>
      <c r="IE189" s="254"/>
      <c r="IF189" s="254"/>
      <c r="IT189" s="291"/>
      <c r="IU189" s="291"/>
      <c r="IV189" s="291"/>
      <c r="IW189" s="291"/>
      <c r="IX189" s="291"/>
      <c r="JL189" s="254"/>
      <c r="JM189" s="254"/>
      <c r="JN189" s="254"/>
      <c r="JO189" s="254"/>
      <c r="JP189" s="254"/>
      <c r="JQ189" s="254"/>
      <c r="JY189" s="291"/>
      <c r="JZ189" s="291"/>
      <c r="KA189" s="291"/>
      <c r="KB189" s="291"/>
      <c r="KC189" s="291"/>
      <c r="KQ189" s="254"/>
      <c r="KR189" s="254"/>
      <c r="KS189" s="254"/>
      <c r="KT189" s="254"/>
      <c r="KU189" s="254"/>
      <c r="LD189" s="291"/>
      <c r="LE189" s="291"/>
      <c r="LF189" s="291"/>
      <c r="LG189" s="291"/>
      <c r="LH189" s="291"/>
      <c r="LV189" s="254"/>
      <c r="LW189" s="254"/>
      <c r="LX189" s="254"/>
      <c r="LY189" s="254"/>
      <c r="LZ189" s="254"/>
      <c r="MN189" s="291"/>
      <c r="MO189" s="291"/>
      <c r="MP189" s="291"/>
      <c r="MQ189" s="291"/>
      <c r="MR189" s="291"/>
      <c r="NF189" s="254"/>
      <c r="NG189" s="254"/>
      <c r="NH189" s="254"/>
      <c r="NI189" s="254"/>
      <c r="NJ189" s="254"/>
      <c r="NK189" s="254"/>
      <c r="NS189" s="291"/>
      <c r="NT189" s="291"/>
      <c r="NU189" s="291"/>
      <c r="NV189" s="291"/>
      <c r="NW189" s="291"/>
      <c r="OK189" s="254"/>
      <c r="OL189" s="254"/>
      <c r="OM189" s="254"/>
      <c r="ON189" s="254"/>
      <c r="OO189" s="254"/>
      <c r="OX189" s="291"/>
      <c r="OY189" s="291"/>
      <c r="OZ189" s="291"/>
      <c r="PA189" s="291"/>
      <c r="PB189" s="291"/>
      <c r="PP189" s="254"/>
      <c r="PQ189" s="254"/>
      <c r="PR189" s="254"/>
      <c r="PS189" s="254"/>
      <c r="PT189" s="254"/>
    </row>
    <row r="190" spans="15:436" ht="11.85" customHeight="1">
      <c r="O190" s="291"/>
      <c r="P190" s="291"/>
      <c r="Q190" s="291"/>
      <c r="R190" s="291"/>
      <c r="S190" s="291"/>
      <c r="AB190" s="291"/>
      <c r="AC190" s="291"/>
      <c r="AD190" s="291"/>
      <c r="AE190" s="291"/>
      <c r="AF190" s="291"/>
      <c r="AO190" s="291"/>
      <c r="AP190" s="291"/>
      <c r="AQ190" s="291"/>
      <c r="AR190" s="291"/>
      <c r="AS190" s="291"/>
      <c r="BF190" s="291"/>
      <c r="BG190" s="291"/>
      <c r="BH190" s="291"/>
      <c r="BI190" s="291"/>
      <c r="BJ190" s="291"/>
      <c r="BX190" s="254"/>
      <c r="BY190" s="254"/>
      <c r="BZ190" s="254"/>
      <c r="CA190" s="254"/>
      <c r="CB190" s="254"/>
      <c r="CC190" s="254"/>
      <c r="CK190" s="291"/>
      <c r="CL190" s="291"/>
      <c r="CM190" s="291"/>
      <c r="CN190" s="291"/>
      <c r="CO190" s="291"/>
      <c r="DC190" s="254"/>
      <c r="DD190" s="254"/>
      <c r="DE190" s="254"/>
      <c r="DF190" s="254"/>
      <c r="DG190" s="254"/>
      <c r="DP190" s="291"/>
      <c r="DQ190" s="291"/>
      <c r="DR190" s="291"/>
      <c r="DS190" s="291"/>
      <c r="DT190" s="291"/>
      <c r="EH190" s="254"/>
      <c r="EI190" s="254"/>
      <c r="EJ190" s="254"/>
      <c r="EK190" s="254"/>
      <c r="EL190" s="254"/>
      <c r="EZ190" s="291"/>
      <c r="FA190" s="291"/>
      <c r="FB190" s="291"/>
      <c r="FC190" s="291"/>
      <c r="FD190" s="291"/>
      <c r="FR190" s="254"/>
      <c r="FS190" s="254"/>
      <c r="FT190" s="254"/>
      <c r="FU190" s="254"/>
      <c r="FV190" s="254"/>
      <c r="FW190" s="254"/>
      <c r="GE190" s="291"/>
      <c r="GF190" s="291"/>
      <c r="GG190" s="291"/>
      <c r="GH190" s="291"/>
      <c r="GI190" s="291"/>
      <c r="GW190" s="254"/>
      <c r="GX190" s="254"/>
      <c r="GY190" s="254"/>
      <c r="GZ190" s="254"/>
      <c r="HA190" s="254"/>
      <c r="HJ190" s="291"/>
      <c r="HK190" s="291"/>
      <c r="HL190" s="291"/>
      <c r="HM190" s="291"/>
      <c r="HN190" s="291"/>
      <c r="IB190" s="254"/>
      <c r="IC190" s="254"/>
      <c r="ID190" s="254"/>
      <c r="IE190" s="254"/>
      <c r="IF190" s="254"/>
      <c r="IT190" s="291"/>
      <c r="IU190" s="291"/>
      <c r="IV190" s="291"/>
      <c r="IW190" s="291"/>
      <c r="IX190" s="291"/>
      <c r="JL190" s="254"/>
      <c r="JM190" s="254"/>
      <c r="JN190" s="254"/>
      <c r="JO190" s="254"/>
      <c r="JP190" s="254"/>
      <c r="JQ190" s="254"/>
      <c r="JY190" s="291"/>
      <c r="JZ190" s="291"/>
      <c r="KA190" s="291"/>
      <c r="KB190" s="291"/>
      <c r="KC190" s="291"/>
      <c r="KQ190" s="254"/>
      <c r="KR190" s="254"/>
      <c r="KS190" s="254"/>
      <c r="KT190" s="254"/>
      <c r="KU190" s="254"/>
      <c r="LD190" s="291"/>
      <c r="LE190" s="291"/>
      <c r="LF190" s="291"/>
      <c r="LG190" s="291"/>
      <c r="LH190" s="291"/>
      <c r="LV190" s="254"/>
      <c r="LW190" s="254"/>
      <c r="LX190" s="254"/>
      <c r="LY190" s="254"/>
      <c r="LZ190" s="254"/>
      <c r="MN190" s="291"/>
      <c r="MO190" s="291"/>
      <c r="MP190" s="291"/>
      <c r="MQ190" s="291"/>
      <c r="MR190" s="291"/>
      <c r="NF190" s="254"/>
      <c r="NG190" s="254"/>
      <c r="NH190" s="254"/>
      <c r="NI190" s="254"/>
      <c r="NJ190" s="254"/>
      <c r="NK190" s="254"/>
      <c r="NS190" s="291"/>
      <c r="NT190" s="291"/>
      <c r="NU190" s="291"/>
      <c r="NV190" s="291"/>
      <c r="NW190" s="291"/>
      <c r="OK190" s="254"/>
      <c r="OL190" s="254"/>
      <c r="OM190" s="254"/>
      <c r="ON190" s="254"/>
      <c r="OO190" s="254"/>
      <c r="OX190" s="291"/>
      <c r="OY190" s="291"/>
      <c r="OZ190" s="291"/>
      <c r="PA190" s="291"/>
      <c r="PB190" s="291"/>
      <c r="PP190" s="254"/>
      <c r="PQ190" s="254"/>
      <c r="PR190" s="254"/>
      <c r="PS190" s="254"/>
      <c r="PT190" s="254"/>
    </row>
    <row r="191" spans="15:436" ht="11.85" customHeight="1">
      <c r="O191" s="291"/>
      <c r="P191" s="291"/>
      <c r="Q191" s="291"/>
      <c r="R191" s="291"/>
      <c r="S191" s="291"/>
      <c r="AB191" s="291"/>
      <c r="AC191" s="291"/>
      <c r="AD191" s="291"/>
      <c r="AE191" s="291"/>
      <c r="AF191" s="291"/>
      <c r="AO191" s="291"/>
      <c r="AP191" s="291"/>
      <c r="AQ191" s="291"/>
      <c r="AR191" s="291"/>
      <c r="AS191" s="291"/>
      <c r="BF191" s="291"/>
      <c r="BG191" s="291"/>
      <c r="BH191" s="291"/>
      <c r="BI191" s="291"/>
      <c r="BJ191" s="291"/>
      <c r="BX191" s="254"/>
      <c r="BY191" s="254"/>
      <c r="BZ191" s="254"/>
      <c r="CA191" s="254"/>
      <c r="CB191" s="254"/>
      <c r="CC191" s="254"/>
      <c r="CK191" s="291"/>
      <c r="CL191" s="291"/>
      <c r="CM191" s="291"/>
      <c r="CN191" s="291"/>
      <c r="CO191" s="291"/>
      <c r="DC191" s="254"/>
      <c r="DD191" s="254"/>
      <c r="DE191" s="254"/>
      <c r="DF191" s="254"/>
      <c r="DG191" s="254"/>
      <c r="DP191" s="291"/>
      <c r="DQ191" s="291"/>
      <c r="DR191" s="291"/>
      <c r="DS191" s="291"/>
      <c r="DT191" s="291"/>
      <c r="EH191" s="254"/>
      <c r="EI191" s="254"/>
      <c r="EJ191" s="254"/>
      <c r="EK191" s="254"/>
      <c r="EL191" s="254"/>
      <c r="EZ191" s="291"/>
      <c r="FA191" s="291"/>
      <c r="FB191" s="291"/>
      <c r="FC191" s="291"/>
      <c r="FD191" s="291"/>
      <c r="FR191" s="254"/>
      <c r="FS191" s="254"/>
      <c r="FT191" s="254"/>
      <c r="FU191" s="254"/>
      <c r="FV191" s="254"/>
      <c r="FW191" s="254"/>
      <c r="GE191" s="291"/>
      <c r="GF191" s="291"/>
      <c r="GG191" s="291"/>
      <c r="GH191" s="291"/>
      <c r="GI191" s="291"/>
      <c r="GW191" s="254"/>
      <c r="GX191" s="254"/>
      <c r="GY191" s="254"/>
      <c r="GZ191" s="254"/>
      <c r="HA191" s="254"/>
      <c r="HJ191" s="291"/>
      <c r="HK191" s="291"/>
      <c r="HL191" s="291"/>
      <c r="HM191" s="291"/>
      <c r="HN191" s="291"/>
      <c r="IB191" s="254"/>
      <c r="IC191" s="254"/>
      <c r="ID191" s="254"/>
      <c r="IE191" s="254"/>
      <c r="IF191" s="254"/>
      <c r="IT191" s="291"/>
      <c r="IU191" s="291"/>
      <c r="IV191" s="291"/>
      <c r="IW191" s="291"/>
      <c r="IX191" s="291"/>
      <c r="JL191" s="254"/>
      <c r="JM191" s="254"/>
      <c r="JN191" s="254"/>
      <c r="JO191" s="254"/>
      <c r="JP191" s="254"/>
      <c r="JQ191" s="254"/>
      <c r="JY191" s="291"/>
      <c r="JZ191" s="291"/>
      <c r="KA191" s="291"/>
      <c r="KB191" s="291"/>
      <c r="KC191" s="291"/>
      <c r="KQ191" s="254"/>
      <c r="KR191" s="254"/>
      <c r="KS191" s="254"/>
      <c r="KT191" s="254"/>
      <c r="KU191" s="254"/>
      <c r="LD191" s="291"/>
      <c r="LE191" s="291"/>
      <c r="LF191" s="291"/>
      <c r="LG191" s="291"/>
      <c r="LH191" s="291"/>
      <c r="LV191" s="254"/>
      <c r="LW191" s="254"/>
      <c r="LX191" s="254"/>
      <c r="LY191" s="254"/>
      <c r="LZ191" s="254"/>
      <c r="MN191" s="291"/>
      <c r="MO191" s="291"/>
      <c r="MP191" s="291"/>
      <c r="MQ191" s="291"/>
      <c r="MR191" s="291"/>
      <c r="NF191" s="254"/>
      <c r="NG191" s="254"/>
      <c r="NH191" s="254"/>
      <c r="NI191" s="254"/>
      <c r="NJ191" s="254"/>
      <c r="NK191" s="254"/>
      <c r="NS191" s="291"/>
      <c r="NT191" s="291"/>
      <c r="NU191" s="291"/>
      <c r="NV191" s="291"/>
      <c r="NW191" s="291"/>
      <c r="OK191" s="254"/>
      <c r="OL191" s="254"/>
      <c r="OM191" s="254"/>
      <c r="ON191" s="254"/>
      <c r="OO191" s="254"/>
      <c r="OX191" s="291"/>
      <c r="OY191" s="291"/>
      <c r="OZ191" s="291"/>
      <c r="PA191" s="291"/>
      <c r="PB191" s="291"/>
      <c r="PP191" s="254"/>
      <c r="PQ191" s="254"/>
      <c r="PR191" s="254"/>
      <c r="PS191" s="254"/>
      <c r="PT191" s="254"/>
    </row>
    <row r="192" spans="15:436" ht="11.85" customHeight="1">
      <c r="O192" s="291"/>
      <c r="P192" s="291"/>
      <c r="Q192" s="291"/>
      <c r="R192" s="291"/>
      <c r="S192" s="291"/>
      <c r="AB192" s="291"/>
      <c r="AC192" s="291"/>
      <c r="AD192" s="291"/>
      <c r="AE192" s="291"/>
      <c r="AF192" s="291"/>
      <c r="AO192" s="291"/>
      <c r="AP192" s="291"/>
      <c r="AQ192" s="291"/>
      <c r="AR192" s="291"/>
      <c r="AS192" s="291"/>
      <c r="BF192" s="291"/>
      <c r="BG192" s="291"/>
      <c r="BH192" s="291"/>
      <c r="BI192" s="291"/>
      <c r="BJ192" s="291"/>
      <c r="BX192" s="254"/>
      <c r="BY192" s="254"/>
      <c r="BZ192" s="254"/>
      <c r="CA192" s="254"/>
      <c r="CB192" s="254"/>
      <c r="CC192" s="254"/>
      <c r="CK192" s="291"/>
      <c r="CL192" s="291"/>
      <c r="CM192" s="291"/>
      <c r="CN192" s="291"/>
      <c r="CO192" s="291"/>
      <c r="DC192" s="254"/>
      <c r="DD192" s="254"/>
      <c r="DE192" s="254"/>
      <c r="DF192" s="254"/>
      <c r="DG192" s="254"/>
      <c r="DP192" s="291"/>
      <c r="DQ192" s="291"/>
      <c r="DR192" s="291"/>
      <c r="DS192" s="291"/>
      <c r="DT192" s="291"/>
      <c r="EH192" s="254"/>
      <c r="EI192" s="254"/>
      <c r="EJ192" s="254"/>
      <c r="EK192" s="254"/>
      <c r="EL192" s="254"/>
      <c r="EZ192" s="291"/>
      <c r="FA192" s="291"/>
      <c r="FB192" s="291"/>
      <c r="FC192" s="291"/>
      <c r="FD192" s="291"/>
      <c r="FR192" s="254"/>
      <c r="FS192" s="254"/>
      <c r="FT192" s="254"/>
      <c r="FU192" s="254"/>
      <c r="FV192" s="254"/>
      <c r="FW192" s="254"/>
      <c r="GE192" s="291"/>
      <c r="GF192" s="291"/>
      <c r="GG192" s="291"/>
      <c r="GH192" s="291"/>
      <c r="GI192" s="291"/>
      <c r="GW192" s="254"/>
      <c r="GX192" s="254"/>
      <c r="GY192" s="254"/>
      <c r="GZ192" s="254"/>
      <c r="HA192" s="254"/>
      <c r="HJ192" s="291"/>
      <c r="HK192" s="291"/>
      <c r="HL192" s="291"/>
      <c r="HM192" s="291"/>
      <c r="HN192" s="291"/>
      <c r="IB192" s="254"/>
      <c r="IC192" s="254"/>
      <c r="ID192" s="254"/>
      <c r="IE192" s="254"/>
      <c r="IF192" s="254"/>
      <c r="IT192" s="291"/>
      <c r="IU192" s="291"/>
      <c r="IV192" s="291"/>
      <c r="IW192" s="291"/>
      <c r="IX192" s="291"/>
      <c r="JL192" s="254"/>
      <c r="JM192" s="254"/>
      <c r="JN192" s="254"/>
      <c r="JO192" s="254"/>
      <c r="JP192" s="254"/>
      <c r="JQ192" s="254"/>
      <c r="JY192" s="291"/>
      <c r="JZ192" s="291"/>
      <c r="KA192" s="291"/>
      <c r="KB192" s="291"/>
      <c r="KC192" s="291"/>
      <c r="KQ192" s="254"/>
      <c r="KR192" s="254"/>
      <c r="KS192" s="254"/>
      <c r="KT192" s="254"/>
      <c r="KU192" s="254"/>
      <c r="LD192" s="291"/>
      <c r="LE192" s="291"/>
      <c r="LF192" s="291"/>
      <c r="LG192" s="291"/>
      <c r="LH192" s="291"/>
      <c r="LV192" s="254"/>
      <c r="LW192" s="254"/>
      <c r="LX192" s="254"/>
      <c r="LY192" s="254"/>
      <c r="LZ192" s="254"/>
      <c r="MN192" s="291"/>
      <c r="MO192" s="291"/>
      <c r="MP192" s="291"/>
      <c r="MQ192" s="291"/>
      <c r="MR192" s="291"/>
      <c r="NF192" s="254"/>
      <c r="NG192" s="254"/>
      <c r="NH192" s="254"/>
      <c r="NI192" s="254"/>
      <c r="NJ192" s="254"/>
      <c r="NK192" s="254"/>
      <c r="NS192" s="291"/>
      <c r="NT192" s="291"/>
      <c r="NU192" s="291"/>
      <c r="NV192" s="291"/>
      <c r="NW192" s="291"/>
      <c r="OK192" s="254"/>
      <c r="OL192" s="254"/>
      <c r="OM192" s="254"/>
      <c r="ON192" s="254"/>
      <c r="OO192" s="254"/>
      <c r="OX192" s="291"/>
      <c r="OY192" s="291"/>
      <c r="OZ192" s="291"/>
      <c r="PA192" s="291"/>
      <c r="PB192" s="291"/>
      <c r="PP192" s="254"/>
      <c r="PQ192" s="254"/>
      <c r="PR192" s="254"/>
      <c r="PS192" s="254"/>
      <c r="PT192" s="254"/>
    </row>
    <row r="193" spans="15:436" ht="11.85" customHeight="1">
      <c r="O193" s="291"/>
      <c r="P193" s="291"/>
      <c r="Q193" s="291"/>
      <c r="R193" s="291"/>
      <c r="S193" s="291"/>
      <c r="AB193" s="291"/>
      <c r="AC193" s="291"/>
      <c r="AD193" s="291"/>
      <c r="AE193" s="291"/>
      <c r="AF193" s="291"/>
      <c r="AO193" s="291"/>
      <c r="AP193" s="291"/>
      <c r="AQ193" s="291"/>
      <c r="AR193" s="291"/>
      <c r="AS193" s="291"/>
      <c r="BF193" s="291"/>
      <c r="BG193" s="291"/>
      <c r="BH193" s="291"/>
      <c r="BI193" s="291"/>
      <c r="BJ193" s="291"/>
      <c r="BX193" s="307"/>
      <c r="BY193" s="307"/>
      <c r="BZ193" s="307"/>
      <c r="CA193" s="307"/>
      <c r="CB193" s="307"/>
      <c r="CC193" s="307"/>
      <c r="CK193" s="291"/>
      <c r="CL193" s="291"/>
      <c r="CM193" s="291"/>
      <c r="CN193" s="291"/>
      <c r="CO193" s="291"/>
      <c r="DC193" s="307"/>
      <c r="DD193" s="307"/>
      <c r="DE193" s="307"/>
      <c r="DF193" s="307"/>
      <c r="DG193" s="307"/>
      <c r="DP193" s="291"/>
      <c r="DQ193" s="291"/>
      <c r="DR193" s="291"/>
      <c r="DS193" s="291"/>
      <c r="DT193" s="291"/>
      <c r="EH193" s="307"/>
      <c r="EI193" s="307"/>
      <c r="EJ193" s="307"/>
      <c r="EK193" s="307"/>
      <c r="EL193" s="307"/>
      <c r="EZ193" s="291"/>
      <c r="FA193" s="291"/>
      <c r="FB193" s="291"/>
      <c r="FC193" s="291"/>
      <c r="FD193" s="291"/>
      <c r="FR193" s="307"/>
      <c r="FS193" s="307"/>
      <c r="FT193" s="307"/>
      <c r="FU193" s="307"/>
      <c r="FV193" s="307"/>
      <c r="FW193" s="307"/>
      <c r="GE193" s="291"/>
      <c r="GF193" s="291"/>
      <c r="GG193" s="291"/>
      <c r="GH193" s="291"/>
      <c r="GI193" s="291"/>
      <c r="GW193" s="307"/>
      <c r="GX193" s="307"/>
      <c r="GY193" s="307"/>
      <c r="GZ193" s="307"/>
      <c r="HA193" s="307"/>
      <c r="HJ193" s="291"/>
      <c r="HK193" s="291"/>
      <c r="HL193" s="291"/>
      <c r="HM193" s="291"/>
      <c r="HN193" s="291"/>
      <c r="IB193" s="307"/>
      <c r="IC193" s="307"/>
      <c r="ID193" s="307"/>
      <c r="IE193" s="307"/>
      <c r="IF193" s="307"/>
      <c r="IT193" s="291"/>
      <c r="IU193" s="291"/>
      <c r="IV193" s="291"/>
      <c r="IW193" s="291"/>
      <c r="IX193" s="291"/>
      <c r="JL193" s="307"/>
      <c r="JM193" s="307"/>
      <c r="JN193" s="307"/>
      <c r="JO193" s="307"/>
      <c r="JP193" s="307"/>
      <c r="JQ193" s="307"/>
      <c r="JY193" s="291"/>
      <c r="JZ193" s="291"/>
      <c r="KA193" s="291"/>
      <c r="KB193" s="291"/>
      <c r="KC193" s="291"/>
      <c r="KQ193" s="307"/>
      <c r="KR193" s="307"/>
      <c r="KS193" s="307"/>
      <c r="KT193" s="307"/>
      <c r="KU193" s="307"/>
      <c r="LD193" s="291"/>
      <c r="LE193" s="291"/>
      <c r="LF193" s="291"/>
      <c r="LG193" s="291"/>
      <c r="LH193" s="291"/>
      <c r="LV193" s="307"/>
      <c r="LW193" s="307"/>
      <c r="LX193" s="307"/>
      <c r="LY193" s="307"/>
      <c r="LZ193" s="307"/>
      <c r="MN193" s="291"/>
      <c r="MO193" s="291"/>
      <c r="MP193" s="291"/>
      <c r="MQ193" s="291"/>
      <c r="MR193" s="291"/>
      <c r="NF193" s="307"/>
      <c r="NG193" s="307"/>
      <c r="NH193" s="307"/>
      <c r="NI193" s="307"/>
      <c r="NJ193" s="307"/>
      <c r="NK193" s="307"/>
      <c r="NS193" s="291"/>
      <c r="NT193" s="291"/>
      <c r="NU193" s="291"/>
      <c r="NV193" s="291"/>
      <c r="NW193" s="291"/>
      <c r="OK193" s="307"/>
      <c r="OL193" s="307"/>
      <c r="OM193" s="307"/>
      <c r="ON193" s="307"/>
      <c r="OO193" s="307"/>
      <c r="OX193" s="291"/>
      <c r="OY193" s="291"/>
      <c r="OZ193" s="291"/>
      <c r="PA193" s="291"/>
      <c r="PB193" s="291"/>
      <c r="PP193" s="307"/>
      <c r="PQ193" s="307"/>
      <c r="PR193" s="307"/>
      <c r="PS193" s="307"/>
      <c r="PT193" s="307"/>
    </row>
    <row r="194" spans="15:436" ht="11.85" customHeight="1">
      <c r="O194" s="335"/>
      <c r="P194" s="335"/>
      <c r="Q194" s="335"/>
      <c r="R194" s="335"/>
      <c r="S194" s="335"/>
      <c r="AB194" s="335"/>
      <c r="AC194" s="335"/>
      <c r="AD194" s="335"/>
      <c r="AE194" s="335"/>
      <c r="AF194" s="335"/>
      <c r="AO194" s="335"/>
      <c r="AP194" s="335"/>
      <c r="AQ194" s="335"/>
      <c r="AR194" s="335"/>
      <c r="AS194" s="335"/>
      <c r="BF194" s="335"/>
      <c r="BG194" s="335"/>
      <c r="BH194" s="335"/>
      <c r="BI194" s="335"/>
      <c r="BJ194" s="335"/>
      <c r="BX194" s="327"/>
      <c r="BY194" s="327"/>
      <c r="BZ194" s="327"/>
      <c r="CA194" s="327"/>
      <c r="CB194" s="327"/>
      <c r="CC194" s="327"/>
      <c r="CK194" s="335"/>
      <c r="CL194" s="335"/>
      <c r="CM194" s="335"/>
      <c r="CN194" s="335"/>
      <c r="CO194" s="335"/>
      <c r="DC194" s="327"/>
      <c r="DD194" s="327"/>
      <c r="DE194" s="327"/>
      <c r="DF194" s="327"/>
      <c r="DG194" s="327"/>
      <c r="DP194" s="335"/>
      <c r="DQ194" s="335"/>
      <c r="DR194" s="335"/>
      <c r="DS194" s="335"/>
      <c r="DT194" s="335"/>
      <c r="EH194" s="327"/>
      <c r="EI194" s="327"/>
      <c r="EJ194" s="327"/>
      <c r="EK194" s="327"/>
      <c r="EL194" s="327"/>
      <c r="EZ194" s="335"/>
      <c r="FA194" s="335"/>
      <c r="FB194" s="335"/>
      <c r="FC194" s="335"/>
      <c r="FD194" s="335"/>
      <c r="FR194" s="327"/>
      <c r="FS194" s="327"/>
      <c r="FT194" s="327"/>
      <c r="FU194" s="327"/>
      <c r="FV194" s="327"/>
      <c r="FW194" s="327"/>
      <c r="GE194" s="335"/>
      <c r="GF194" s="335"/>
      <c r="GG194" s="335"/>
      <c r="GH194" s="335"/>
      <c r="GI194" s="335"/>
      <c r="GW194" s="327"/>
      <c r="GX194" s="327"/>
      <c r="GY194" s="327"/>
      <c r="GZ194" s="327"/>
      <c r="HA194" s="327"/>
      <c r="HJ194" s="335"/>
      <c r="HK194" s="335"/>
      <c r="HL194" s="335"/>
      <c r="HM194" s="335"/>
      <c r="HN194" s="335"/>
      <c r="IB194" s="327"/>
      <c r="IC194" s="327"/>
      <c r="ID194" s="327"/>
      <c r="IE194" s="327"/>
      <c r="IF194" s="327"/>
      <c r="IT194" s="335"/>
      <c r="IU194" s="335"/>
      <c r="IV194" s="335"/>
      <c r="IW194" s="335"/>
      <c r="IX194" s="335"/>
      <c r="JL194" s="327"/>
      <c r="JM194" s="327"/>
      <c r="JN194" s="327"/>
      <c r="JO194" s="327"/>
      <c r="JP194" s="327"/>
      <c r="JQ194" s="327"/>
      <c r="JY194" s="335"/>
      <c r="JZ194" s="335"/>
      <c r="KA194" s="335"/>
      <c r="KB194" s="335"/>
      <c r="KC194" s="335"/>
      <c r="KQ194" s="327"/>
      <c r="KR194" s="327"/>
      <c r="KS194" s="327"/>
      <c r="KT194" s="327"/>
      <c r="KU194" s="327"/>
      <c r="LD194" s="335"/>
      <c r="LE194" s="335"/>
      <c r="LF194" s="335"/>
      <c r="LG194" s="335"/>
      <c r="LH194" s="335"/>
      <c r="LV194" s="327"/>
      <c r="LW194" s="327"/>
      <c r="LX194" s="327"/>
      <c r="LY194" s="327"/>
      <c r="LZ194" s="327"/>
      <c r="MN194" s="335"/>
      <c r="MO194" s="335"/>
      <c r="MP194" s="335"/>
      <c r="MQ194" s="335"/>
      <c r="MR194" s="335"/>
      <c r="NF194" s="327"/>
      <c r="NG194" s="327"/>
      <c r="NH194" s="327"/>
      <c r="NI194" s="327"/>
      <c r="NJ194" s="327"/>
      <c r="NK194" s="327"/>
      <c r="NS194" s="335"/>
      <c r="NT194" s="335"/>
      <c r="NU194" s="335"/>
      <c r="NV194" s="335"/>
      <c r="NW194" s="335"/>
      <c r="OK194" s="327"/>
      <c r="OL194" s="327"/>
      <c r="OM194" s="327"/>
      <c r="ON194" s="327"/>
      <c r="OO194" s="327"/>
      <c r="OX194" s="335"/>
      <c r="OY194" s="335"/>
      <c r="OZ194" s="335"/>
      <c r="PA194" s="335"/>
      <c r="PB194" s="335"/>
      <c r="PP194" s="327"/>
      <c r="PQ194" s="327"/>
      <c r="PR194" s="327"/>
      <c r="PS194" s="327"/>
      <c r="PT194" s="327"/>
    </row>
    <row r="195" spans="15:436" ht="11.85" customHeight="1">
      <c r="O195" s="244"/>
      <c r="P195" s="244"/>
      <c r="Q195" s="244"/>
      <c r="R195" s="244"/>
      <c r="S195" s="244"/>
      <c r="AB195" s="244"/>
      <c r="AC195" s="244"/>
      <c r="AD195" s="244"/>
      <c r="AE195" s="244"/>
      <c r="AF195" s="244"/>
      <c r="AO195" s="244"/>
      <c r="AP195" s="244"/>
      <c r="AQ195" s="244"/>
      <c r="AR195" s="244"/>
      <c r="AS195" s="244"/>
      <c r="BF195" s="244"/>
      <c r="BG195" s="244"/>
      <c r="BH195" s="244"/>
      <c r="BI195" s="244"/>
      <c r="BJ195" s="244"/>
      <c r="BX195" s="244"/>
      <c r="BY195" s="244"/>
      <c r="BZ195" s="244"/>
      <c r="CA195" s="244"/>
      <c r="CB195" s="244"/>
      <c r="CC195" s="244"/>
      <c r="CK195" s="244"/>
      <c r="CL195" s="244"/>
      <c r="CM195" s="244"/>
      <c r="CN195" s="244"/>
      <c r="CO195" s="244"/>
      <c r="DC195" s="244"/>
      <c r="DD195" s="244"/>
      <c r="DE195" s="244"/>
      <c r="DF195" s="244"/>
      <c r="DG195" s="244"/>
      <c r="DP195" s="244"/>
      <c r="DQ195" s="244"/>
      <c r="DR195" s="244"/>
      <c r="DS195" s="244"/>
      <c r="DT195" s="244"/>
      <c r="EH195" s="244"/>
      <c r="EI195" s="244"/>
      <c r="EJ195" s="244"/>
      <c r="EK195" s="244"/>
      <c r="EL195" s="244"/>
      <c r="EZ195" s="244"/>
      <c r="FA195" s="244"/>
      <c r="FB195" s="244"/>
      <c r="FC195" s="244"/>
      <c r="FD195" s="244"/>
      <c r="FR195" s="244"/>
      <c r="FS195" s="244"/>
      <c r="FT195" s="244"/>
      <c r="FU195" s="244"/>
      <c r="FV195" s="244"/>
      <c r="FW195" s="244"/>
      <c r="GE195" s="244"/>
      <c r="GF195" s="244"/>
      <c r="GG195" s="244"/>
      <c r="GH195" s="244"/>
      <c r="GI195" s="244"/>
      <c r="GW195" s="244"/>
      <c r="GX195" s="244"/>
      <c r="GY195" s="244"/>
      <c r="GZ195" s="244"/>
      <c r="HA195" s="244"/>
      <c r="HJ195" s="244"/>
      <c r="HK195" s="244"/>
      <c r="HL195" s="244"/>
      <c r="HM195" s="244"/>
      <c r="HN195" s="244"/>
      <c r="IB195" s="244"/>
      <c r="IC195" s="244"/>
      <c r="ID195" s="244"/>
      <c r="IE195" s="244"/>
      <c r="IF195" s="244"/>
      <c r="IT195" s="244"/>
      <c r="IU195" s="244"/>
      <c r="IV195" s="244"/>
      <c r="IW195" s="244"/>
      <c r="IX195" s="244"/>
      <c r="JL195" s="244"/>
      <c r="JM195" s="244"/>
      <c r="JN195" s="244"/>
      <c r="JO195" s="244"/>
      <c r="JP195" s="244"/>
      <c r="JQ195" s="244"/>
      <c r="JY195" s="244"/>
      <c r="JZ195" s="244"/>
      <c r="KA195" s="244"/>
      <c r="KB195" s="244"/>
      <c r="KC195" s="244"/>
      <c r="KQ195" s="244"/>
      <c r="KR195" s="244"/>
      <c r="KS195" s="244"/>
      <c r="KT195" s="244"/>
      <c r="KU195" s="244"/>
      <c r="LD195" s="244"/>
      <c r="LE195" s="244"/>
      <c r="LF195" s="244"/>
      <c r="LG195" s="244"/>
      <c r="LH195" s="244"/>
      <c r="LV195" s="244"/>
      <c r="LW195" s="244"/>
      <c r="LX195" s="244"/>
      <c r="LY195" s="244"/>
      <c r="LZ195" s="244"/>
      <c r="MN195" s="244"/>
      <c r="MO195" s="244"/>
      <c r="MP195" s="244"/>
      <c r="MQ195" s="244"/>
      <c r="MR195" s="244"/>
      <c r="NF195" s="244"/>
      <c r="NG195" s="244"/>
      <c r="NH195" s="244"/>
      <c r="NI195" s="244"/>
      <c r="NJ195" s="244"/>
      <c r="NK195" s="244"/>
      <c r="NS195" s="244"/>
      <c r="NT195" s="244"/>
      <c r="NU195" s="244"/>
      <c r="NV195" s="244"/>
      <c r="NW195" s="244"/>
      <c r="OK195" s="244"/>
      <c r="OL195" s="244"/>
      <c r="OM195" s="244"/>
      <c r="ON195" s="244"/>
      <c r="OO195" s="244"/>
      <c r="OX195" s="244"/>
      <c r="OY195" s="244"/>
      <c r="OZ195" s="244"/>
      <c r="PA195" s="244"/>
      <c r="PB195" s="244"/>
      <c r="PP195" s="244"/>
      <c r="PQ195" s="244"/>
      <c r="PR195" s="244"/>
      <c r="PS195" s="244"/>
      <c r="PT195" s="244"/>
    </row>
    <row r="196" spans="15:436" ht="11.85" customHeight="1">
      <c r="O196" s="291"/>
      <c r="P196" s="291"/>
      <c r="Q196" s="291"/>
      <c r="R196" s="291"/>
      <c r="S196" s="291"/>
      <c r="AB196" s="291"/>
      <c r="AC196" s="291"/>
      <c r="AD196" s="291"/>
      <c r="AE196" s="291"/>
      <c r="AF196" s="291"/>
      <c r="AO196" s="291"/>
      <c r="AP196" s="291"/>
      <c r="AQ196" s="291"/>
      <c r="AR196" s="291"/>
      <c r="AS196" s="291"/>
      <c r="BF196" s="291"/>
      <c r="BG196" s="291"/>
      <c r="BH196" s="291"/>
      <c r="BI196" s="291"/>
      <c r="BJ196" s="291"/>
      <c r="BX196" s="254"/>
      <c r="BY196" s="254"/>
      <c r="BZ196" s="254"/>
      <c r="CA196" s="254"/>
      <c r="CB196" s="254"/>
      <c r="CC196" s="254"/>
      <c r="CK196" s="291"/>
      <c r="CL196" s="291"/>
      <c r="CM196" s="291"/>
      <c r="CN196" s="291"/>
      <c r="CO196" s="291"/>
      <c r="DC196" s="254"/>
      <c r="DD196" s="254"/>
      <c r="DE196" s="254"/>
      <c r="DF196" s="254"/>
      <c r="DG196" s="254"/>
      <c r="DP196" s="291"/>
      <c r="DQ196" s="291"/>
      <c r="DR196" s="291"/>
      <c r="DS196" s="291"/>
      <c r="DT196" s="291"/>
      <c r="EH196" s="254"/>
      <c r="EI196" s="254"/>
      <c r="EJ196" s="254"/>
      <c r="EK196" s="254"/>
      <c r="EL196" s="254"/>
      <c r="EZ196" s="291"/>
      <c r="FA196" s="291"/>
      <c r="FB196" s="291"/>
      <c r="FC196" s="291"/>
      <c r="FD196" s="291"/>
      <c r="FR196" s="254"/>
      <c r="FS196" s="254"/>
      <c r="FT196" s="254"/>
      <c r="FU196" s="254"/>
      <c r="FV196" s="254"/>
      <c r="FW196" s="254"/>
      <c r="GE196" s="291"/>
      <c r="GF196" s="291"/>
      <c r="GG196" s="291"/>
      <c r="GH196" s="291"/>
      <c r="GI196" s="291"/>
      <c r="GW196" s="254"/>
      <c r="GX196" s="254"/>
      <c r="GY196" s="254"/>
      <c r="GZ196" s="254"/>
      <c r="HA196" s="254"/>
      <c r="HJ196" s="291"/>
      <c r="HK196" s="291"/>
      <c r="HL196" s="291"/>
      <c r="HM196" s="291"/>
      <c r="HN196" s="291"/>
      <c r="IB196" s="254"/>
      <c r="IC196" s="254"/>
      <c r="ID196" s="254"/>
      <c r="IE196" s="254"/>
      <c r="IF196" s="254"/>
      <c r="IT196" s="291"/>
      <c r="IU196" s="291"/>
      <c r="IV196" s="291"/>
      <c r="IW196" s="291"/>
      <c r="IX196" s="291"/>
      <c r="JL196" s="254"/>
      <c r="JM196" s="254"/>
      <c r="JN196" s="254"/>
      <c r="JO196" s="254"/>
      <c r="JP196" s="254"/>
      <c r="JQ196" s="254"/>
      <c r="JY196" s="291"/>
      <c r="JZ196" s="291"/>
      <c r="KA196" s="291"/>
      <c r="KB196" s="291"/>
      <c r="KC196" s="291"/>
      <c r="KQ196" s="254"/>
      <c r="KR196" s="254"/>
      <c r="KS196" s="254"/>
      <c r="KT196" s="254"/>
      <c r="KU196" s="254"/>
      <c r="LD196" s="291"/>
      <c r="LE196" s="291"/>
      <c r="LF196" s="291"/>
      <c r="LG196" s="291"/>
      <c r="LH196" s="291"/>
      <c r="LV196" s="254"/>
      <c r="LW196" s="254"/>
      <c r="LX196" s="254"/>
      <c r="LY196" s="254"/>
      <c r="LZ196" s="254"/>
      <c r="MN196" s="291"/>
      <c r="MO196" s="291"/>
      <c r="MP196" s="291"/>
      <c r="MQ196" s="291"/>
      <c r="MR196" s="291"/>
      <c r="NF196" s="254"/>
      <c r="NG196" s="254"/>
      <c r="NH196" s="254"/>
      <c r="NI196" s="254"/>
      <c r="NJ196" s="254"/>
      <c r="NK196" s="254"/>
      <c r="NS196" s="291"/>
      <c r="NT196" s="291"/>
      <c r="NU196" s="291"/>
      <c r="NV196" s="291"/>
      <c r="NW196" s="291"/>
      <c r="OK196" s="254"/>
      <c r="OL196" s="254"/>
      <c r="OM196" s="254"/>
      <c r="ON196" s="254"/>
      <c r="OO196" s="254"/>
      <c r="OX196" s="291"/>
      <c r="OY196" s="291"/>
      <c r="OZ196" s="291"/>
      <c r="PA196" s="291"/>
      <c r="PB196" s="291"/>
      <c r="PP196" s="254"/>
      <c r="PQ196" s="254"/>
      <c r="PR196" s="254"/>
      <c r="PS196" s="254"/>
      <c r="PT196" s="254"/>
    </row>
    <row r="197" spans="15:436" ht="11.85" customHeight="1">
      <c r="O197" s="291"/>
      <c r="P197" s="291"/>
      <c r="Q197" s="291"/>
      <c r="R197" s="291"/>
      <c r="S197" s="291"/>
      <c r="AB197" s="291"/>
      <c r="AC197" s="291"/>
      <c r="AD197" s="291"/>
      <c r="AE197" s="291"/>
      <c r="AF197" s="291"/>
      <c r="AO197" s="291"/>
      <c r="AP197" s="291"/>
      <c r="AQ197" s="291"/>
      <c r="AR197" s="291"/>
      <c r="AS197" s="291"/>
      <c r="BF197" s="291"/>
      <c r="BG197" s="291"/>
      <c r="BH197" s="291"/>
      <c r="BI197" s="291"/>
      <c r="BJ197" s="291"/>
      <c r="BX197" s="254"/>
      <c r="BY197" s="254"/>
      <c r="BZ197" s="254"/>
      <c r="CA197" s="254"/>
      <c r="CB197" s="254"/>
      <c r="CC197" s="254"/>
      <c r="CK197" s="291"/>
      <c r="CL197" s="291"/>
      <c r="CM197" s="291"/>
      <c r="CN197" s="291"/>
      <c r="CO197" s="291"/>
      <c r="DC197" s="254"/>
      <c r="DD197" s="254"/>
      <c r="DE197" s="254"/>
      <c r="DF197" s="254"/>
      <c r="DG197" s="254"/>
      <c r="DP197" s="291"/>
      <c r="DQ197" s="291"/>
      <c r="DR197" s="291"/>
      <c r="DS197" s="291"/>
      <c r="DT197" s="291"/>
      <c r="EH197" s="254"/>
      <c r="EI197" s="254"/>
      <c r="EJ197" s="254"/>
      <c r="EK197" s="254"/>
      <c r="EL197" s="254"/>
      <c r="EZ197" s="291"/>
      <c r="FA197" s="291"/>
      <c r="FB197" s="291"/>
      <c r="FC197" s="291"/>
      <c r="FD197" s="291"/>
      <c r="FR197" s="254"/>
      <c r="FS197" s="254"/>
      <c r="FT197" s="254"/>
      <c r="FU197" s="254"/>
      <c r="FV197" s="254"/>
      <c r="FW197" s="254"/>
      <c r="GE197" s="291"/>
      <c r="GF197" s="291"/>
      <c r="GG197" s="291"/>
      <c r="GH197" s="291"/>
      <c r="GI197" s="291"/>
      <c r="GW197" s="254"/>
      <c r="GX197" s="254"/>
      <c r="GY197" s="254"/>
      <c r="GZ197" s="254"/>
      <c r="HA197" s="254"/>
      <c r="HJ197" s="291"/>
      <c r="HK197" s="291"/>
      <c r="HL197" s="291"/>
      <c r="HM197" s="291"/>
      <c r="HN197" s="291"/>
      <c r="IB197" s="254"/>
      <c r="IC197" s="254"/>
      <c r="ID197" s="254"/>
      <c r="IE197" s="254"/>
      <c r="IF197" s="254"/>
      <c r="IT197" s="291"/>
      <c r="IU197" s="291"/>
      <c r="IV197" s="291"/>
      <c r="IW197" s="291"/>
      <c r="IX197" s="291"/>
      <c r="JL197" s="254"/>
      <c r="JM197" s="254"/>
      <c r="JN197" s="254"/>
      <c r="JO197" s="254"/>
      <c r="JP197" s="254"/>
      <c r="JQ197" s="254"/>
      <c r="JY197" s="291"/>
      <c r="JZ197" s="291"/>
      <c r="KA197" s="291"/>
      <c r="KB197" s="291"/>
      <c r="KC197" s="291"/>
      <c r="KQ197" s="254"/>
      <c r="KR197" s="254"/>
      <c r="KS197" s="254"/>
      <c r="KT197" s="254"/>
      <c r="KU197" s="254"/>
      <c r="LD197" s="291"/>
      <c r="LE197" s="291"/>
      <c r="LF197" s="291"/>
      <c r="LG197" s="291"/>
      <c r="LH197" s="291"/>
      <c r="LV197" s="254"/>
      <c r="LW197" s="254"/>
      <c r="LX197" s="254"/>
      <c r="LY197" s="254"/>
      <c r="LZ197" s="254"/>
      <c r="MN197" s="291"/>
      <c r="MO197" s="291"/>
      <c r="MP197" s="291"/>
      <c r="MQ197" s="291"/>
      <c r="MR197" s="291"/>
      <c r="NF197" s="254"/>
      <c r="NG197" s="254"/>
      <c r="NH197" s="254"/>
      <c r="NI197" s="254"/>
      <c r="NJ197" s="254"/>
      <c r="NK197" s="254"/>
      <c r="NS197" s="291"/>
      <c r="NT197" s="291"/>
      <c r="NU197" s="291"/>
      <c r="NV197" s="291"/>
      <c r="NW197" s="291"/>
      <c r="OK197" s="254"/>
      <c r="OL197" s="254"/>
      <c r="OM197" s="254"/>
      <c r="ON197" s="254"/>
      <c r="OO197" s="254"/>
      <c r="OX197" s="291"/>
      <c r="OY197" s="291"/>
      <c r="OZ197" s="291"/>
      <c r="PA197" s="291"/>
      <c r="PB197" s="291"/>
      <c r="PP197" s="254"/>
      <c r="PQ197" s="254"/>
      <c r="PR197" s="254"/>
      <c r="PS197" s="254"/>
      <c r="PT197" s="254"/>
    </row>
    <row r="198" spans="15:436" ht="11.85" customHeight="1">
      <c r="O198" s="291"/>
      <c r="P198" s="291"/>
      <c r="Q198" s="291"/>
      <c r="R198" s="291"/>
      <c r="S198" s="291"/>
      <c r="AB198" s="291"/>
      <c r="AC198" s="291"/>
      <c r="AD198" s="291"/>
      <c r="AE198" s="291"/>
      <c r="AF198" s="291"/>
      <c r="AO198" s="291"/>
      <c r="AP198" s="291"/>
      <c r="AQ198" s="291"/>
      <c r="AR198" s="291"/>
      <c r="AS198" s="291"/>
      <c r="BF198" s="291"/>
      <c r="BG198" s="291"/>
      <c r="BH198" s="291"/>
      <c r="BI198" s="291"/>
      <c r="BJ198" s="291"/>
      <c r="BX198" s="254"/>
      <c r="BY198" s="254"/>
      <c r="BZ198" s="254"/>
      <c r="CA198" s="254"/>
      <c r="CB198" s="254"/>
      <c r="CC198" s="254"/>
      <c r="CK198" s="291"/>
      <c r="CL198" s="291"/>
      <c r="CM198" s="291"/>
      <c r="CN198" s="291"/>
      <c r="CO198" s="291"/>
      <c r="DC198" s="254"/>
      <c r="DD198" s="254"/>
      <c r="DE198" s="254"/>
      <c r="DF198" s="254"/>
      <c r="DG198" s="254"/>
      <c r="DP198" s="291"/>
      <c r="DQ198" s="291"/>
      <c r="DR198" s="291"/>
      <c r="DS198" s="291"/>
      <c r="DT198" s="291"/>
      <c r="EH198" s="254"/>
      <c r="EI198" s="254"/>
      <c r="EJ198" s="254"/>
      <c r="EK198" s="254"/>
      <c r="EL198" s="254"/>
      <c r="EZ198" s="291"/>
      <c r="FA198" s="291"/>
      <c r="FB198" s="291"/>
      <c r="FC198" s="291"/>
      <c r="FD198" s="291"/>
      <c r="FR198" s="254"/>
      <c r="FS198" s="254"/>
      <c r="FT198" s="254"/>
      <c r="FU198" s="254"/>
      <c r="FV198" s="254"/>
      <c r="FW198" s="254"/>
      <c r="GE198" s="291"/>
      <c r="GF198" s="291"/>
      <c r="GG198" s="291"/>
      <c r="GH198" s="291"/>
      <c r="GI198" s="291"/>
      <c r="GW198" s="254"/>
      <c r="GX198" s="254"/>
      <c r="GY198" s="254"/>
      <c r="GZ198" s="254"/>
      <c r="HA198" s="254"/>
      <c r="HJ198" s="291"/>
      <c r="HK198" s="291"/>
      <c r="HL198" s="291"/>
      <c r="HM198" s="291"/>
      <c r="HN198" s="291"/>
      <c r="IB198" s="254"/>
      <c r="IC198" s="254"/>
      <c r="ID198" s="254"/>
      <c r="IE198" s="254"/>
      <c r="IF198" s="254"/>
      <c r="IT198" s="291"/>
      <c r="IU198" s="291"/>
      <c r="IV198" s="291"/>
      <c r="IW198" s="291"/>
      <c r="IX198" s="291"/>
      <c r="JL198" s="254"/>
      <c r="JM198" s="254"/>
      <c r="JN198" s="254"/>
      <c r="JO198" s="254"/>
      <c r="JP198" s="254"/>
      <c r="JQ198" s="254"/>
      <c r="JY198" s="291"/>
      <c r="JZ198" s="291"/>
      <c r="KA198" s="291"/>
      <c r="KB198" s="291"/>
      <c r="KC198" s="291"/>
      <c r="KQ198" s="254"/>
      <c r="KR198" s="254"/>
      <c r="KS198" s="254"/>
      <c r="KT198" s="254"/>
      <c r="KU198" s="254"/>
      <c r="LD198" s="291"/>
      <c r="LE198" s="291"/>
      <c r="LF198" s="291"/>
      <c r="LG198" s="291"/>
      <c r="LH198" s="291"/>
      <c r="LV198" s="254"/>
      <c r="LW198" s="254"/>
      <c r="LX198" s="254"/>
      <c r="LY198" s="254"/>
      <c r="LZ198" s="254"/>
      <c r="MN198" s="291"/>
      <c r="MO198" s="291"/>
      <c r="MP198" s="291"/>
      <c r="MQ198" s="291"/>
      <c r="MR198" s="291"/>
      <c r="NF198" s="254"/>
      <c r="NG198" s="254"/>
      <c r="NH198" s="254"/>
      <c r="NI198" s="254"/>
      <c r="NJ198" s="254"/>
      <c r="NK198" s="254"/>
      <c r="NS198" s="291"/>
      <c r="NT198" s="291"/>
      <c r="NU198" s="291"/>
      <c r="NV198" s="291"/>
      <c r="NW198" s="291"/>
      <c r="OK198" s="254"/>
      <c r="OL198" s="254"/>
      <c r="OM198" s="254"/>
      <c r="ON198" s="254"/>
      <c r="OO198" s="254"/>
      <c r="OX198" s="291"/>
      <c r="OY198" s="291"/>
      <c r="OZ198" s="291"/>
      <c r="PA198" s="291"/>
      <c r="PB198" s="291"/>
      <c r="PP198" s="254"/>
      <c r="PQ198" s="254"/>
      <c r="PR198" s="254"/>
      <c r="PS198" s="254"/>
      <c r="PT198" s="254"/>
    </row>
    <row r="199" spans="15:436" ht="11.85" customHeight="1">
      <c r="O199" s="291"/>
      <c r="P199" s="291"/>
      <c r="Q199" s="291"/>
      <c r="R199" s="291"/>
      <c r="S199" s="291"/>
      <c r="AB199" s="291"/>
      <c r="AC199" s="291"/>
      <c r="AD199" s="291"/>
      <c r="AE199" s="291"/>
      <c r="AF199" s="291"/>
      <c r="AO199" s="291"/>
      <c r="AP199" s="291"/>
      <c r="AQ199" s="291"/>
      <c r="AR199" s="291"/>
      <c r="AS199" s="291"/>
      <c r="BF199" s="291"/>
      <c r="BG199" s="291"/>
      <c r="BH199" s="291"/>
      <c r="BI199" s="291"/>
      <c r="BJ199" s="291"/>
      <c r="BX199" s="254"/>
      <c r="BY199" s="254"/>
      <c r="BZ199" s="254"/>
      <c r="CA199" s="254"/>
      <c r="CB199" s="254"/>
      <c r="CC199" s="254"/>
      <c r="CK199" s="291"/>
      <c r="CL199" s="291"/>
      <c r="CM199" s="291"/>
      <c r="CN199" s="291"/>
      <c r="CO199" s="291"/>
      <c r="DC199" s="254"/>
      <c r="DD199" s="254"/>
      <c r="DE199" s="254"/>
      <c r="DF199" s="254"/>
      <c r="DG199" s="254"/>
      <c r="DP199" s="291"/>
      <c r="DQ199" s="291"/>
      <c r="DR199" s="291"/>
      <c r="DS199" s="291"/>
      <c r="DT199" s="291"/>
      <c r="EH199" s="254"/>
      <c r="EI199" s="254"/>
      <c r="EJ199" s="254"/>
      <c r="EK199" s="254"/>
      <c r="EL199" s="254"/>
      <c r="EZ199" s="291"/>
      <c r="FA199" s="291"/>
      <c r="FB199" s="291"/>
      <c r="FC199" s="291"/>
      <c r="FD199" s="291"/>
      <c r="FR199" s="254"/>
      <c r="FS199" s="254"/>
      <c r="FT199" s="254"/>
      <c r="FU199" s="254"/>
      <c r="FV199" s="254"/>
      <c r="FW199" s="254"/>
      <c r="GE199" s="291"/>
      <c r="GF199" s="291"/>
      <c r="GG199" s="291"/>
      <c r="GH199" s="291"/>
      <c r="GI199" s="291"/>
      <c r="GW199" s="254"/>
      <c r="GX199" s="254"/>
      <c r="GY199" s="254"/>
      <c r="GZ199" s="254"/>
      <c r="HA199" s="254"/>
      <c r="HJ199" s="291"/>
      <c r="HK199" s="291"/>
      <c r="HL199" s="291"/>
      <c r="HM199" s="291"/>
      <c r="HN199" s="291"/>
      <c r="IB199" s="254"/>
      <c r="IC199" s="254"/>
      <c r="ID199" s="254"/>
      <c r="IE199" s="254"/>
      <c r="IF199" s="254"/>
      <c r="IT199" s="291"/>
      <c r="IU199" s="291"/>
      <c r="IV199" s="291"/>
      <c r="IW199" s="291"/>
      <c r="IX199" s="291"/>
      <c r="JL199" s="254"/>
      <c r="JM199" s="254"/>
      <c r="JN199" s="254"/>
      <c r="JO199" s="254"/>
      <c r="JP199" s="254"/>
      <c r="JQ199" s="254"/>
      <c r="JY199" s="291"/>
      <c r="JZ199" s="291"/>
      <c r="KA199" s="291"/>
      <c r="KB199" s="291"/>
      <c r="KC199" s="291"/>
      <c r="KQ199" s="254"/>
      <c r="KR199" s="254"/>
      <c r="KS199" s="254"/>
      <c r="KT199" s="254"/>
      <c r="KU199" s="254"/>
      <c r="LD199" s="291"/>
      <c r="LE199" s="291"/>
      <c r="LF199" s="291"/>
      <c r="LG199" s="291"/>
      <c r="LH199" s="291"/>
      <c r="LV199" s="254"/>
      <c r="LW199" s="254"/>
      <c r="LX199" s="254"/>
      <c r="LY199" s="254"/>
      <c r="LZ199" s="254"/>
      <c r="MN199" s="291"/>
      <c r="MO199" s="291"/>
      <c r="MP199" s="291"/>
      <c r="MQ199" s="291"/>
      <c r="MR199" s="291"/>
      <c r="NF199" s="254"/>
      <c r="NG199" s="254"/>
      <c r="NH199" s="254"/>
      <c r="NI199" s="254"/>
      <c r="NJ199" s="254"/>
      <c r="NK199" s="254"/>
      <c r="NS199" s="291"/>
      <c r="NT199" s="291"/>
      <c r="NU199" s="291"/>
      <c r="NV199" s="291"/>
      <c r="NW199" s="291"/>
      <c r="OK199" s="254"/>
      <c r="OL199" s="254"/>
      <c r="OM199" s="254"/>
      <c r="ON199" s="254"/>
      <c r="OO199" s="254"/>
      <c r="OX199" s="291"/>
      <c r="OY199" s="291"/>
      <c r="OZ199" s="291"/>
      <c r="PA199" s="291"/>
      <c r="PB199" s="291"/>
      <c r="PP199" s="254"/>
      <c r="PQ199" s="254"/>
      <c r="PR199" s="254"/>
      <c r="PS199" s="254"/>
      <c r="PT199" s="254"/>
    </row>
    <row r="200" spans="15:436" ht="11.85" customHeight="1">
      <c r="O200" s="291"/>
      <c r="P200" s="291"/>
      <c r="Q200" s="291"/>
      <c r="R200" s="291"/>
      <c r="S200" s="291"/>
      <c r="AB200" s="291"/>
      <c r="AC200" s="291"/>
      <c r="AD200" s="291"/>
      <c r="AE200" s="291"/>
      <c r="AF200" s="291"/>
      <c r="AO200" s="291"/>
      <c r="AP200" s="291"/>
      <c r="AQ200" s="291"/>
      <c r="AR200" s="291"/>
      <c r="AS200" s="291"/>
      <c r="BF200" s="291"/>
      <c r="BG200" s="291"/>
      <c r="BH200" s="291"/>
      <c r="BI200" s="291"/>
      <c r="BJ200" s="291"/>
      <c r="BX200" s="307"/>
      <c r="BY200" s="307"/>
      <c r="BZ200" s="307"/>
      <c r="CA200" s="307"/>
      <c r="CB200" s="307"/>
      <c r="CC200" s="307"/>
      <c r="CK200" s="291"/>
      <c r="CL200" s="291"/>
      <c r="CM200" s="291"/>
      <c r="CN200" s="291"/>
      <c r="CO200" s="291"/>
      <c r="DC200" s="307"/>
      <c r="DD200" s="307"/>
      <c r="DE200" s="307"/>
      <c r="DF200" s="307"/>
      <c r="DG200" s="307"/>
      <c r="DP200" s="291"/>
      <c r="DQ200" s="291"/>
      <c r="DR200" s="291"/>
      <c r="DS200" s="291"/>
      <c r="DT200" s="291"/>
      <c r="EH200" s="307"/>
      <c r="EI200" s="307"/>
      <c r="EJ200" s="307"/>
      <c r="EK200" s="307"/>
      <c r="EL200" s="307"/>
      <c r="EZ200" s="291"/>
      <c r="FA200" s="291"/>
      <c r="FB200" s="291"/>
      <c r="FC200" s="291"/>
      <c r="FD200" s="291"/>
      <c r="FR200" s="307"/>
      <c r="FS200" s="307"/>
      <c r="FT200" s="307"/>
      <c r="FU200" s="307"/>
      <c r="FV200" s="307"/>
      <c r="FW200" s="307"/>
      <c r="GE200" s="291"/>
      <c r="GF200" s="291"/>
      <c r="GG200" s="291"/>
      <c r="GH200" s="291"/>
      <c r="GI200" s="291"/>
      <c r="GW200" s="307"/>
      <c r="GX200" s="307"/>
      <c r="GY200" s="307"/>
      <c r="GZ200" s="307"/>
      <c r="HA200" s="307"/>
      <c r="HJ200" s="291"/>
      <c r="HK200" s="291"/>
      <c r="HL200" s="291"/>
      <c r="HM200" s="291"/>
      <c r="HN200" s="291"/>
      <c r="IB200" s="307"/>
      <c r="IC200" s="307"/>
      <c r="ID200" s="307"/>
      <c r="IE200" s="307"/>
      <c r="IF200" s="307"/>
      <c r="IT200" s="291"/>
      <c r="IU200" s="291"/>
      <c r="IV200" s="291"/>
      <c r="IW200" s="291"/>
      <c r="IX200" s="291"/>
      <c r="JL200" s="307"/>
      <c r="JM200" s="307"/>
      <c r="JN200" s="307"/>
      <c r="JO200" s="307"/>
      <c r="JP200" s="307"/>
      <c r="JQ200" s="307"/>
      <c r="JY200" s="291"/>
      <c r="JZ200" s="291"/>
      <c r="KA200" s="291"/>
      <c r="KB200" s="291"/>
      <c r="KC200" s="291"/>
      <c r="KQ200" s="307"/>
      <c r="KR200" s="307"/>
      <c r="KS200" s="307"/>
      <c r="KT200" s="307"/>
      <c r="KU200" s="307"/>
      <c r="LD200" s="291"/>
      <c r="LE200" s="291"/>
      <c r="LF200" s="291"/>
      <c r="LG200" s="291"/>
      <c r="LH200" s="291"/>
      <c r="LV200" s="307"/>
      <c r="LW200" s="307"/>
      <c r="LX200" s="307"/>
      <c r="LY200" s="307"/>
      <c r="LZ200" s="307"/>
      <c r="MN200" s="291"/>
      <c r="MO200" s="291"/>
      <c r="MP200" s="291"/>
      <c r="MQ200" s="291"/>
      <c r="MR200" s="291"/>
      <c r="NF200" s="307"/>
      <c r="NG200" s="307"/>
      <c r="NH200" s="307"/>
      <c r="NI200" s="307"/>
      <c r="NJ200" s="307"/>
      <c r="NK200" s="307"/>
      <c r="NS200" s="291"/>
      <c r="NT200" s="291"/>
      <c r="NU200" s="291"/>
      <c r="NV200" s="291"/>
      <c r="NW200" s="291"/>
      <c r="OK200" s="307"/>
      <c r="OL200" s="307"/>
      <c r="OM200" s="307"/>
      <c r="ON200" s="307"/>
      <c r="OO200" s="307"/>
      <c r="OX200" s="291"/>
      <c r="OY200" s="291"/>
      <c r="OZ200" s="291"/>
      <c r="PA200" s="291"/>
      <c r="PB200" s="291"/>
      <c r="PP200" s="307"/>
      <c r="PQ200" s="307"/>
      <c r="PR200" s="307"/>
      <c r="PS200" s="307"/>
      <c r="PT200" s="307"/>
    </row>
    <row r="201" spans="15:436" ht="11.85" customHeight="1">
      <c r="O201" s="291"/>
      <c r="P201" s="291"/>
      <c r="Q201" s="291"/>
      <c r="R201" s="291"/>
      <c r="S201" s="291"/>
      <c r="AB201" s="291"/>
      <c r="AC201" s="291"/>
      <c r="AD201" s="291"/>
      <c r="AE201" s="291"/>
      <c r="AF201" s="291"/>
      <c r="AO201" s="291"/>
      <c r="AP201" s="291"/>
      <c r="AQ201" s="291"/>
      <c r="AR201" s="291"/>
      <c r="AS201" s="291"/>
      <c r="BF201" s="291"/>
      <c r="BG201" s="291"/>
      <c r="BH201" s="291"/>
      <c r="BI201" s="291"/>
      <c r="BJ201" s="291"/>
      <c r="BX201" s="307"/>
      <c r="BY201" s="307"/>
      <c r="BZ201" s="307"/>
      <c r="CA201" s="307"/>
      <c r="CB201" s="307"/>
      <c r="CC201" s="307"/>
      <c r="CK201" s="291"/>
      <c r="CL201" s="291"/>
      <c r="CM201" s="291"/>
      <c r="CN201" s="291"/>
      <c r="CO201" s="291"/>
      <c r="DC201" s="307"/>
      <c r="DD201" s="307"/>
      <c r="DE201" s="307"/>
      <c r="DF201" s="307"/>
      <c r="DG201" s="307"/>
      <c r="DP201" s="291"/>
      <c r="DQ201" s="291"/>
      <c r="DR201" s="291"/>
      <c r="DS201" s="291"/>
      <c r="DT201" s="291"/>
      <c r="EH201" s="307"/>
      <c r="EI201" s="307"/>
      <c r="EJ201" s="307"/>
      <c r="EK201" s="307"/>
      <c r="EL201" s="307"/>
      <c r="EZ201" s="291"/>
      <c r="FA201" s="291"/>
      <c r="FB201" s="291"/>
      <c r="FC201" s="291"/>
      <c r="FD201" s="291"/>
      <c r="FR201" s="307"/>
      <c r="FS201" s="307"/>
      <c r="FT201" s="307"/>
      <c r="FU201" s="307"/>
      <c r="FV201" s="307"/>
      <c r="FW201" s="307"/>
      <c r="GE201" s="291"/>
      <c r="GF201" s="291"/>
      <c r="GG201" s="291"/>
      <c r="GH201" s="291"/>
      <c r="GI201" s="291"/>
      <c r="GW201" s="307"/>
      <c r="GX201" s="307"/>
      <c r="GY201" s="307"/>
      <c r="GZ201" s="307"/>
      <c r="HA201" s="307"/>
      <c r="HJ201" s="291"/>
      <c r="HK201" s="291"/>
      <c r="HL201" s="291"/>
      <c r="HM201" s="291"/>
      <c r="HN201" s="291"/>
      <c r="IB201" s="307"/>
      <c r="IC201" s="307"/>
      <c r="ID201" s="307"/>
      <c r="IE201" s="307"/>
      <c r="IF201" s="307"/>
      <c r="IT201" s="291"/>
      <c r="IU201" s="291"/>
      <c r="IV201" s="291"/>
      <c r="IW201" s="291"/>
      <c r="IX201" s="291"/>
      <c r="JL201" s="307"/>
      <c r="JM201" s="307"/>
      <c r="JN201" s="307"/>
      <c r="JO201" s="307"/>
      <c r="JP201" s="307"/>
      <c r="JQ201" s="307"/>
      <c r="JY201" s="291"/>
      <c r="JZ201" s="291"/>
      <c r="KA201" s="291"/>
      <c r="KB201" s="291"/>
      <c r="KC201" s="291"/>
      <c r="KQ201" s="307"/>
      <c r="KR201" s="307"/>
      <c r="KS201" s="307"/>
      <c r="KT201" s="307"/>
      <c r="KU201" s="307"/>
      <c r="LD201" s="291"/>
      <c r="LE201" s="291"/>
      <c r="LF201" s="291"/>
      <c r="LG201" s="291"/>
      <c r="LH201" s="291"/>
      <c r="LV201" s="307"/>
      <c r="LW201" s="307"/>
      <c r="LX201" s="307"/>
      <c r="LY201" s="307"/>
      <c r="LZ201" s="307"/>
      <c r="MN201" s="291"/>
      <c r="MO201" s="291"/>
      <c r="MP201" s="291"/>
      <c r="MQ201" s="291"/>
      <c r="MR201" s="291"/>
      <c r="NF201" s="307"/>
      <c r="NG201" s="307"/>
      <c r="NH201" s="307"/>
      <c r="NI201" s="307"/>
      <c r="NJ201" s="307"/>
      <c r="NK201" s="307"/>
      <c r="NS201" s="291"/>
      <c r="NT201" s="291"/>
      <c r="NU201" s="291"/>
      <c r="NV201" s="291"/>
      <c r="NW201" s="291"/>
      <c r="OK201" s="307"/>
      <c r="OL201" s="307"/>
      <c r="OM201" s="307"/>
      <c r="ON201" s="307"/>
      <c r="OO201" s="307"/>
      <c r="OX201" s="291"/>
      <c r="OY201" s="291"/>
      <c r="OZ201" s="291"/>
      <c r="PA201" s="291"/>
      <c r="PB201" s="291"/>
      <c r="PP201" s="307"/>
      <c r="PQ201" s="307"/>
      <c r="PR201" s="307"/>
      <c r="PS201" s="307"/>
      <c r="PT201" s="307"/>
    </row>
    <row r="202" spans="15:436" ht="11.85" customHeight="1">
      <c r="O202" s="291"/>
      <c r="P202" s="291"/>
      <c r="Q202" s="291"/>
      <c r="R202" s="291"/>
      <c r="S202" s="291"/>
      <c r="AB202" s="291"/>
      <c r="AC202" s="291"/>
      <c r="AD202" s="291"/>
      <c r="AE202" s="291"/>
      <c r="AF202" s="291"/>
      <c r="AO202" s="291"/>
      <c r="AP202" s="291"/>
      <c r="AQ202" s="291"/>
      <c r="AR202" s="291"/>
      <c r="AS202" s="291"/>
      <c r="BF202" s="291"/>
      <c r="BG202" s="291"/>
      <c r="BH202" s="291"/>
      <c r="BI202" s="291"/>
      <c r="BJ202" s="291"/>
      <c r="BX202" s="307"/>
      <c r="BY202" s="307"/>
      <c r="BZ202" s="307"/>
      <c r="CA202" s="307"/>
      <c r="CB202" s="307"/>
      <c r="CC202" s="307"/>
      <c r="CK202" s="291"/>
      <c r="CL202" s="291"/>
      <c r="CM202" s="291"/>
      <c r="CN202" s="291"/>
      <c r="CO202" s="291"/>
      <c r="DC202" s="307"/>
      <c r="DD202" s="307"/>
      <c r="DE202" s="307"/>
      <c r="DF202" s="307"/>
      <c r="DG202" s="307"/>
      <c r="DP202" s="291"/>
      <c r="DQ202" s="291"/>
      <c r="DR202" s="291"/>
      <c r="DS202" s="291"/>
      <c r="DT202" s="291"/>
      <c r="EH202" s="307"/>
      <c r="EI202" s="307"/>
      <c r="EJ202" s="307"/>
      <c r="EK202" s="307"/>
      <c r="EL202" s="307"/>
      <c r="EZ202" s="291"/>
      <c r="FA202" s="291"/>
      <c r="FB202" s="291"/>
      <c r="FC202" s="291"/>
      <c r="FD202" s="291"/>
      <c r="FR202" s="307"/>
      <c r="FS202" s="307"/>
      <c r="FT202" s="307"/>
      <c r="FU202" s="307"/>
      <c r="FV202" s="307"/>
      <c r="FW202" s="307"/>
      <c r="GE202" s="291"/>
      <c r="GF202" s="291"/>
      <c r="GG202" s="291"/>
      <c r="GH202" s="291"/>
      <c r="GI202" s="291"/>
      <c r="GW202" s="307"/>
      <c r="GX202" s="307"/>
      <c r="GY202" s="307"/>
      <c r="GZ202" s="307"/>
      <c r="HA202" s="307"/>
      <c r="HJ202" s="291"/>
      <c r="HK202" s="291"/>
      <c r="HL202" s="291"/>
      <c r="HM202" s="291"/>
      <c r="HN202" s="291"/>
      <c r="IB202" s="307"/>
      <c r="IC202" s="307"/>
      <c r="ID202" s="307"/>
      <c r="IE202" s="307"/>
      <c r="IF202" s="307"/>
      <c r="IT202" s="291"/>
      <c r="IU202" s="291"/>
      <c r="IV202" s="291"/>
      <c r="IW202" s="291"/>
      <c r="IX202" s="291"/>
      <c r="JL202" s="307"/>
      <c r="JM202" s="307"/>
      <c r="JN202" s="307"/>
      <c r="JO202" s="307"/>
      <c r="JP202" s="307"/>
      <c r="JQ202" s="307"/>
      <c r="JY202" s="291"/>
      <c r="JZ202" s="291"/>
      <c r="KA202" s="291"/>
      <c r="KB202" s="291"/>
      <c r="KC202" s="291"/>
      <c r="KQ202" s="307"/>
      <c r="KR202" s="307"/>
      <c r="KS202" s="307"/>
      <c r="KT202" s="307"/>
      <c r="KU202" s="307"/>
      <c r="LD202" s="291"/>
      <c r="LE202" s="291"/>
      <c r="LF202" s="291"/>
      <c r="LG202" s="291"/>
      <c r="LH202" s="291"/>
      <c r="LV202" s="307"/>
      <c r="LW202" s="307"/>
      <c r="LX202" s="307"/>
      <c r="LY202" s="307"/>
      <c r="LZ202" s="307"/>
      <c r="MN202" s="291"/>
      <c r="MO202" s="291"/>
      <c r="MP202" s="291"/>
      <c r="MQ202" s="291"/>
      <c r="MR202" s="291"/>
      <c r="NF202" s="307"/>
      <c r="NG202" s="307"/>
      <c r="NH202" s="307"/>
      <c r="NI202" s="307"/>
      <c r="NJ202" s="307"/>
      <c r="NK202" s="307"/>
      <c r="NS202" s="291"/>
      <c r="NT202" s="291"/>
      <c r="NU202" s="291"/>
      <c r="NV202" s="291"/>
      <c r="NW202" s="291"/>
      <c r="OK202" s="307"/>
      <c r="OL202" s="307"/>
      <c r="OM202" s="307"/>
      <c r="ON202" s="307"/>
      <c r="OO202" s="307"/>
      <c r="OX202" s="291"/>
      <c r="OY202" s="291"/>
      <c r="OZ202" s="291"/>
      <c r="PA202" s="291"/>
      <c r="PB202" s="291"/>
      <c r="PP202" s="307"/>
      <c r="PQ202" s="307"/>
      <c r="PR202" s="307"/>
      <c r="PS202" s="307"/>
      <c r="PT202" s="307"/>
    </row>
    <row r="203" spans="15:436" ht="11.85" customHeight="1">
      <c r="O203" s="291"/>
      <c r="P203" s="291"/>
      <c r="Q203" s="291"/>
      <c r="R203" s="291"/>
      <c r="S203" s="291"/>
      <c r="AB203" s="291"/>
      <c r="AC203" s="291"/>
      <c r="AD203" s="291"/>
      <c r="AE203" s="291"/>
      <c r="AF203" s="291"/>
      <c r="AO203" s="291"/>
      <c r="AP203" s="291"/>
      <c r="AQ203" s="291"/>
      <c r="AR203" s="291"/>
      <c r="AS203" s="291"/>
      <c r="BF203" s="291"/>
      <c r="BG203" s="291"/>
      <c r="BH203" s="291"/>
      <c r="BI203" s="291"/>
      <c r="BJ203" s="291"/>
      <c r="BX203" s="254"/>
      <c r="BY203" s="254"/>
      <c r="BZ203" s="254"/>
      <c r="CA203" s="254"/>
      <c r="CB203" s="254"/>
      <c r="CC203" s="254"/>
      <c r="CK203" s="291"/>
      <c r="CL203" s="291"/>
      <c r="CM203" s="291"/>
      <c r="CN203" s="291"/>
      <c r="CO203" s="291"/>
      <c r="DC203" s="254"/>
      <c r="DD203" s="254"/>
      <c r="DE203" s="254"/>
      <c r="DF203" s="254"/>
      <c r="DG203" s="254"/>
      <c r="DP203" s="291"/>
      <c r="DQ203" s="291"/>
      <c r="DR203" s="291"/>
      <c r="DS203" s="291"/>
      <c r="DT203" s="291"/>
      <c r="EH203" s="254"/>
      <c r="EI203" s="254"/>
      <c r="EJ203" s="254"/>
      <c r="EK203" s="254"/>
      <c r="EL203" s="254"/>
      <c r="EZ203" s="291"/>
      <c r="FA203" s="291"/>
      <c r="FB203" s="291"/>
      <c r="FC203" s="291"/>
      <c r="FD203" s="291"/>
      <c r="FR203" s="254"/>
      <c r="FS203" s="254"/>
      <c r="FT203" s="254"/>
      <c r="FU203" s="254"/>
      <c r="FV203" s="254"/>
      <c r="FW203" s="254"/>
      <c r="GE203" s="291"/>
      <c r="GF203" s="291"/>
      <c r="GG203" s="291"/>
      <c r="GH203" s="291"/>
      <c r="GI203" s="291"/>
      <c r="GW203" s="254"/>
      <c r="GX203" s="254"/>
      <c r="GY203" s="254"/>
      <c r="GZ203" s="254"/>
      <c r="HA203" s="254"/>
      <c r="HJ203" s="291"/>
      <c r="HK203" s="291"/>
      <c r="HL203" s="291"/>
      <c r="HM203" s="291"/>
      <c r="HN203" s="291"/>
      <c r="IB203" s="254"/>
      <c r="IC203" s="254"/>
      <c r="ID203" s="254"/>
      <c r="IE203" s="254"/>
      <c r="IF203" s="254"/>
      <c r="IT203" s="291"/>
      <c r="IU203" s="291"/>
      <c r="IV203" s="291"/>
      <c r="IW203" s="291"/>
      <c r="IX203" s="291"/>
      <c r="JL203" s="254"/>
      <c r="JM203" s="254"/>
      <c r="JN203" s="254"/>
      <c r="JO203" s="254"/>
      <c r="JP203" s="254"/>
      <c r="JQ203" s="254"/>
      <c r="JY203" s="291"/>
      <c r="JZ203" s="291"/>
      <c r="KA203" s="291"/>
      <c r="KB203" s="291"/>
      <c r="KC203" s="291"/>
      <c r="KQ203" s="254"/>
      <c r="KR203" s="254"/>
      <c r="KS203" s="254"/>
      <c r="KT203" s="254"/>
      <c r="KU203" s="254"/>
      <c r="LD203" s="291"/>
      <c r="LE203" s="291"/>
      <c r="LF203" s="291"/>
      <c r="LG203" s="291"/>
      <c r="LH203" s="291"/>
      <c r="LV203" s="254"/>
      <c r="LW203" s="254"/>
      <c r="LX203" s="254"/>
      <c r="LY203" s="254"/>
      <c r="LZ203" s="254"/>
      <c r="MN203" s="291"/>
      <c r="MO203" s="291"/>
      <c r="MP203" s="291"/>
      <c r="MQ203" s="291"/>
      <c r="MR203" s="291"/>
      <c r="NF203" s="254"/>
      <c r="NG203" s="254"/>
      <c r="NH203" s="254"/>
      <c r="NI203" s="254"/>
      <c r="NJ203" s="254"/>
      <c r="NK203" s="254"/>
      <c r="NS203" s="291"/>
      <c r="NT203" s="291"/>
      <c r="NU203" s="291"/>
      <c r="NV203" s="291"/>
      <c r="NW203" s="291"/>
      <c r="OK203" s="254"/>
      <c r="OL203" s="254"/>
      <c r="OM203" s="254"/>
      <c r="ON203" s="254"/>
      <c r="OO203" s="254"/>
      <c r="OX203" s="291"/>
      <c r="OY203" s="291"/>
      <c r="OZ203" s="291"/>
      <c r="PA203" s="291"/>
      <c r="PB203" s="291"/>
      <c r="PP203" s="254"/>
      <c r="PQ203" s="254"/>
      <c r="PR203" s="254"/>
      <c r="PS203" s="254"/>
      <c r="PT203" s="254"/>
    </row>
    <row r="204" spans="15:436" ht="11.85" customHeight="1">
      <c r="O204" s="291"/>
      <c r="P204" s="291"/>
      <c r="Q204" s="291"/>
      <c r="R204" s="291"/>
      <c r="S204" s="291"/>
      <c r="AB204" s="291"/>
      <c r="AC204" s="291"/>
      <c r="AD204" s="291"/>
      <c r="AE204" s="291"/>
      <c r="AF204" s="291"/>
      <c r="AO204" s="291"/>
      <c r="AP204" s="291"/>
      <c r="AQ204" s="291"/>
      <c r="AR204" s="291"/>
      <c r="AS204" s="291"/>
      <c r="BF204" s="291"/>
      <c r="BG204" s="291"/>
      <c r="BH204" s="291"/>
      <c r="BI204" s="291"/>
      <c r="BJ204" s="291"/>
      <c r="BX204" s="254"/>
      <c r="BY204" s="254"/>
      <c r="BZ204" s="254"/>
      <c r="CA204" s="254"/>
      <c r="CB204" s="254"/>
      <c r="CC204" s="254"/>
      <c r="CK204" s="291"/>
      <c r="CL204" s="291"/>
      <c r="CM204" s="291"/>
      <c r="CN204" s="291"/>
      <c r="CO204" s="291"/>
      <c r="DC204" s="254"/>
      <c r="DD204" s="254"/>
      <c r="DE204" s="254"/>
      <c r="DF204" s="254"/>
      <c r="DG204" s="254"/>
      <c r="DP204" s="291"/>
      <c r="DQ204" s="291"/>
      <c r="DR204" s="291"/>
      <c r="DS204" s="291"/>
      <c r="DT204" s="291"/>
      <c r="EH204" s="254"/>
      <c r="EI204" s="254"/>
      <c r="EJ204" s="254"/>
      <c r="EK204" s="254"/>
      <c r="EL204" s="254"/>
      <c r="EZ204" s="291"/>
      <c r="FA204" s="291"/>
      <c r="FB204" s="291"/>
      <c r="FC204" s="291"/>
      <c r="FD204" s="291"/>
      <c r="FR204" s="254"/>
      <c r="FS204" s="254"/>
      <c r="FT204" s="254"/>
      <c r="FU204" s="254"/>
      <c r="FV204" s="254"/>
      <c r="FW204" s="254"/>
      <c r="GE204" s="291"/>
      <c r="GF204" s="291"/>
      <c r="GG204" s="291"/>
      <c r="GH204" s="291"/>
      <c r="GI204" s="291"/>
      <c r="GW204" s="254"/>
      <c r="GX204" s="254"/>
      <c r="GY204" s="254"/>
      <c r="GZ204" s="254"/>
      <c r="HA204" s="254"/>
      <c r="HJ204" s="291"/>
      <c r="HK204" s="291"/>
      <c r="HL204" s="291"/>
      <c r="HM204" s="291"/>
      <c r="HN204" s="291"/>
      <c r="IB204" s="254"/>
      <c r="IC204" s="254"/>
      <c r="ID204" s="254"/>
      <c r="IE204" s="254"/>
      <c r="IF204" s="254"/>
      <c r="IT204" s="291"/>
      <c r="IU204" s="291"/>
      <c r="IV204" s="291"/>
      <c r="IW204" s="291"/>
      <c r="IX204" s="291"/>
      <c r="JL204" s="254"/>
      <c r="JM204" s="254"/>
      <c r="JN204" s="254"/>
      <c r="JO204" s="254"/>
      <c r="JP204" s="254"/>
      <c r="JQ204" s="254"/>
      <c r="JY204" s="291"/>
      <c r="JZ204" s="291"/>
      <c r="KA204" s="291"/>
      <c r="KB204" s="291"/>
      <c r="KC204" s="291"/>
      <c r="KQ204" s="254"/>
      <c r="KR204" s="254"/>
      <c r="KS204" s="254"/>
      <c r="KT204" s="254"/>
      <c r="KU204" s="254"/>
      <c r="LD204" s="291"/>
      <c r="LE204" s="291"/>
      <c r="LF204" s="291"/>
      <c r="LG204" s="291"/>
      <c r="LH204" s="291"/>
      <c r="LV204" s="254"/>
      <c r="LW204" s="254"/>
      <c r="LX204" s="254"/>
      <c r="LY204" s="254"/>
      <c r="LZ204" s="254"/>
      <c r="MN204" s="291"/>
      <c r="MO204" s="291"/>
      <c r="MP204" s="291"/>
      <c r="MQ204" s="291"/>
      <c r="MR204" s="291"/>
      <c r="NF204" s="254"/>
      <c r="NG204" s="254"/>
      <c r="NH204" s="254"/>
      <c r="NI204" s="254"/>
      <c r="NJ204" s="254"/>
      <c r="NK204" s="254"/>
      <c r="NS204" s="291"/>
      <c r="NT204" s="291"/>
      <c r="NU204" s="291"/>
      <c r="NV204" s="291"/>
      <c r="NW204" s="291"/>
      <c r="OK204" s="254"/>
      <c r="OL204" s="254"/>
      <c r="OM204" s="254"/>
      <c r="ON204" s="254"/>
      <c r="OO204" s="254"/>
      <c r="OX204" s="291"/>
      <c r="OY204" s="291"/>
      <c r="OZ204" s="291"/>
      <c r="PA204" s="291"/>
      <c r="PB204" s="291"/>
      <c r="PP204" s="254"/>
      <c r="PQ204" s="254"/>
      <c r="PR204" s="254"/>
      <c r="PS204" s="254"/>
      <c r="PT204" s="254"/>
    </row>
    <row r="205" spans="15:436" ht="11.85" customHeight="1">
      <c r="O205" s="335"/>
      <c r="P205" s="335"/>
      <c r="Q205" s="335"/>
      <c r="R205" s="335"/>
      <c r="S205" s="335"/>
      <c r="AB205" s="335"/>
      <c r="AC205" s="335"/>
      <c r="AD205" s="335"/>
      <c r="AE205" s="335"/>
      <c r="AF205" s="335"/>
      <c r="AO205" s="335"/>
      <c r="AP205" s="335"/>
      <c r="AQ205" s="335"/>
      <c r="AR205" s="335"/>
      <c r="AS205" s="335"/>
      <c r="BF205" s="335"/>
      <c r="BG205" s="335"/>
      <c r="BH205" s="335"/>
      <c r="BI205" s="335"/>
      <c r="BJ205" s="335"/>
      <c r="BX205" s="327"/>
      <c r="BY205" s="254"/>
      <c r="BZ205" s="254"/>
      <c r="CA205" s="254"/>
      <c r="CB205" s="254"/>
      <c r="CC205" s="254"/>
      <c r="CK205" s="335"/>
      <c r="CL205" s="335"/>
      <c r="CM205" s="335"/>
      <c r="CN205" s="335"/>
      <c r="CO205" s="335"/>
      <c r="DC205" s="327"/>
      <c r="DD205" s="254"/>
      <c r="DE205" s="254"/>
      <c r="DF205" s="254"/>
      <c r="DG205" s="254"/>
      <c r="DP205" s="335"/>
      <c r="DQ205" s="335"/>
      <c r="DR205" s="335"/>
      <c r="DS205" s="335"/>
      <c r="DT205" s="335"/>
      <c r="EH205" s="327"/>
      <c r="EI205" s="254"/>
      <c r="EJ205" s="254"/>
      <c r="EK205" s="254"/>
      <c r="EL205" s="254"/>
      <c r="EZ205" s="335"/>
      <c r="FA205" s="335"/>
      <c r="FB205" s="335"/>
      <c r="FC205" s="335"/>
      <c r="FD205" s="335"/>
      <c r="FR205" s="327"/>
      <c r="FS205" s="254"/>
      <c r="FT205" s="254"/>
      <c r="FU205" s="254"/>
      <c r="FV205" s="254"/>
      <c r="FW205" s="254"/>
      <c r="GE205" s="335"/>
      <c r="GF205" s="335"/>
      <c r="GG205" s="335"/>
      <c r="GH205" s="335"/>
      <c r="GI205" s="335"/>
      <c r="GW205" s="327"/>
      <c r="GX205" s="254"/>
      <c r="GY205" s="254"/>
      <c r="GZ205" s="254"/>
      <c r="HA205" s="254"/>
      <c r="HJ205" s="335"/>
      <c r="HK205" s="335"/>
      <c r="HL205" s="335"/>
      <c r="HM205" s="335"/>
      <c r="HN205" s="335"/>
      <c r="IB205" s="327"/>
      <c r="IC205" s="254"/>
      <c r="ID205" s="254"/>
      <c r="IE205" s="254"/>
      <c r="IF205" s="254"/>
      <c r="IT205" s="335"/>
      <c r="IU205" s="335"/>
      <c r="IV205" s="335"/>
      <c r="IW205" s="335"/>
      <c r="IX205" s="335"/>
      <c r="JL205" s="327"/>
      <c r="JM205" s="254"/>
      <c r="JN205" s="254"/>
      <c r="JO205" s="254"/>
      <c r="JP205" s="254"/>
      <c r="JQ205" s="254"/>
      <c r="JY205" s="335"/>
      <c r="JZ205" s="335"/>
      <c r="KA205" s="335"/>
      <c r="KB205" s="335"/>
      <c r="KC205" s="335"/>
      <c r="KQ205" s="327"/>
      <c r="KR205" s="254"/>
      <c r="KS205" s="254"/>
      <c r="KT205" s="254"/>
      <c r="KU205" s="254"/>
      <c r="LD205" s="335"/>
      <c r="LE205" s="335"/>
      <c r="LF205" s="335"/>
      <c r="LG205" s="335"/>
      <c r="LH205" s="335"/>
      <c r="LV205" s="327"/>
      <c r="LW205" s="254"/>
      <c r="LX205" s="254"/>
      <c r="LY205" s="254"/>
      <c r="LZ205" s="254"/>
      <c r="MN205" s="335"/>
      <c r="MO205" s="335"/>
      <c r="MP205" s="335"/>
      <c r="MQ205" s="335"/>
      <c r="MR205" s="335"/>
      <c r="NF205" s="327"/>
      <c r="NG205" s="254"/>
      <c r="NH205" s="254"/>
      <c r="NI205" s="254"/>
      <c r="NJ205" s="254"/>
      <c r="NK205" s="254"/>
      <c r="NS205" s="335"/>
      <c r="NT205" s="335"/>
      <c r="NU205" s="335"/>
      <c r="NV205" s="335"/>
      <c r="NW205" s="335"/>
      <c r="OK205" s="327"/>
      <c r="OL205" s="254"/>
      <c r="OM205" s="254"/>
      <c r="ON205" s="254"/>
      <c r="OO205" s="254"/>
      <c r="OX205" s="335"/>
      <c r="OY205" s="335"/>
      <c r="OZ205" s="335"/>
      <c r="PA205" s="335"/>
      <c r="PB205" s="335"/>
      <c r="PP205" s="327"/>
      <c r="PQ205" s="254"/>
      <c r="PR205" s="254"/>
      <c r="PS205" s="254"/>
      <c r="PT205" s="254"/>
    </row>
    <row r="206" spans="15:436" ht="11.85" customHeight="1">
      <c r="O206" s="244"/>
      <c r="P206" s="244"/>
      <c r="Q206" s="244"/>
      <c r="R206" s="244"/>
      <c r="S206" s="244"/>
      <c r="AB206" s="244"/>
      <c r="AC206" s="244"/>
      <c r="AD206" s="244"/>
      <c r="AE206" s="244"/>
      <c r="AF206" s="244"/>
      <c r="AO206" s="244"/>
      <c r="AP206" s="244"/>
      <c r="AQ206" s="244"/>
      <c r="AR206" s="244"/>
      <c r="AS206" s="244"/>
      <c r="BF206" s="244"/>
      <c r="BG206" s="244"/>
      <c r="BH206" s="244"/>
      <c r="BI206" s="244"/>
      <c r="BJ206" s="244"/>
      <c r="BX206" s="244"/>
      <c r="BY206" s="244"/>
      <c r="BZ206" s="244"/>
      <c r="CA206" s="244"/>
      <c r="CB206" s="244"/>
      <c r="CC206" s="244"/>
      <c r="CK206" s="244"/>
      <c r="CL206" s="244"/>
      <c r="CM206" s="244"/>
      <c r="CN206" s="244"/>
      <c r="CO206" s="244"/>
      <c r="DC206" s="244"/>
      <c r="DD206" s="244"/>
      <c r="DE206" s="244"/>
      <c r="DF206" s="244"/>
      <c r="DG206" s="244"/>
      <c r="DP206" s="244"/>
      <c r="DQ206" s="244"/>
      <c r="DR206" s="244"/>
      <c r="DS206" s="244"/>
      <c r="DT206" s="244"/>
      <c r="EH206" s="244"/>
      <c r="EI206" s="244"/>
      <c r="EJ206" s="244"/>
      <c r="EK206" s="244"/>
      <c r="EL206" s="244"/>
      <c r="EZ206" s="244"/>
      <c r="FA206" s="244"/>
      <c r="FB206" s="244"/>
      <c r="FC206" s="244"/>
      <c r="FD206" s="244"/>
      <c r="FR206" s="244"/>
      <c r="FS206" s="244"/>
      <c r="FT206" s="244"/>
      <c r="FU206" s="244"/>
      <c r="FV206" s="244"/>
      <c r="FW206" s="244"/>
      <c r="GE206" s="244"/>
      <c r="GF206" s="244"/>
      <c r="GG206" s="244"/>
      <c r="GH206" s="244"/>
      <c r="GI206" s="244"/>
      <c r="GW206" s="244"/>
      <c r="GX206" s="244"/>
      <c r="GY206" s="244"/>
      <c r="GZ206" s="244"/>
      <c r="HA206" s="244"/>
      <c r="HJ206" s="244"/>
      <c r="HK206" s="244"/>
      <c r="HL206" s="244"/>
      <c r="HM206" s="244"/>
      <c r="HN206" s="244"/>
      <c r="IB206" s="244"/>
      <c r="IC206" s="244"/>
      <c r="ID206" s="244"/>
      <c r="IE206" s="244"/>
      <c r="IF206" s="244"/>
      <c r="IT206" s="244"/>
      <c r="IU206" s="244"/>
      <c r="IV206" s="244"/>
      <c r="IW206" s="244"/>
      <c r="IX206" s="244"/>
      <c r="JL206" s="244"/>
      <c r="JM206" s="244"/>
      <c r="JN206" s="244"/>
      <c r="JO206" s="244"/>
      <c r="JP206" s="244"/>
      <c r="JQ206" s="244"/>
      <c r="JY206" s="244"/>
      <c r="JZ206" s="244"/>
      <c r="KA206" s="244"/>
      <c r="KB206" s="244"/>
      <c r="KC206" s="244"/>
      <c r="KQ206" s="244"/>
      <c r="KR206" s="244"/>
      <c r="KS206" s="244"/>
      <c r="KT206" s="244"/>
      <c r="KU206" s="244"/>
      <c r="LD206" s="244"/>
      <c r="LE206" s="244"/>
      <c r="LF206" s="244"/>
      <c r="LG206" s="244"/>
      <c r="LH206" s="244"/>
      <c r="LV206" s="244"/>
      <c r="LW206" s="244"/>
      <c r="LX206" s="244"/>
      <c r="LY206" s="244"/>
      <c r="LZ206" s="244"/>
      <c r="MN206" s="244"/>
      <c r="MO206" s="244"/>
      <c r="MP206" s="244"/>
      <c r="MQ206" s="244"/>
      <c r="MR206" s="244"/>
      <c r="NF206" s="244"/>
      <c r="NG206" s="244"/>
      <c r="NH206" s="244"/>
      <c r="NI206" s="244"/>
      <c r="NJ206" s="244"/>
      <c r="NK206" s="244"/>
      <c r="NS206" s="244"/>
      <c r="NT206" s="244"/>
      <c r="NU206" s="244"/>
      <c r="NV206" s="244"/>
      <c r="NW206" s="244"/>
      <c r="OK206" s="244"/>
      <c r="OL206" s="244"/>
      <c r="OM206" s="244"/>
      <c r="ON206" s="244"/>
      <c r="OO206" s="244"/>
      <c r="OX206" s="244"/>
      <c r="OY206" s="244"/>
      <c r="OZ206" s="244"/>
      <c r="PA206" s="244"/>
      <c r="PB206" s="244"/>
      <c r="PP206" s="244"/>
      <c r="PQ206" s="244"/>
      <c r="PR206" s="244"/>
      <c r="PS206" s="244"/>
      <c r="PT206" s="244"/>
    </row>
    <row r="207" spans="15:436" ht="11.85" customHeight="1">
      <c r="O207" s="291"/>
      <c r="P207" s="291"/>
      <c r="Q207" s="291"/>
      <c r="R207" s="291"/>
      <c r="S207" s="291"/>
      <c r="AB207" s="291"/>
      <c r="AC207" s="291"/>
      <c r="AD207" s="291"/>
      <c r="AE207" s="291"/>
      <c r="AF207" s="291"/>
      <c r="AO207" s="291"/>
      <c r="AP207" s="291"/>
      <c r="AQ207" s="291"/>
      <c r="AR207" s="291"/>
      <c r="AS207" s="291"/>
      <c r="BF207" s="291"/>
      <c r="BG207" s="291"/>
      <c r="BH207" s="291"/>
      <c r="BI207" s="291"/>
      <c r="BJ207" s="291"/>
      <c r="BX207" s="254"/>
      <c r="BY207" s="254"/>
      <c r="BZ207" s="254"/>
      <c r="CA207" s="254"/>
      <c r="CB207" s="254"/>
      <c r="CC207" s="254"/>
      <c r="CK207" s="291"/>
      <c r="CL207" s="291"/>
      <c r="CM207" s="291"/>
      <c r="CN207" s="291"/>
      <c r="CO207" s="291"/>
      <c r="DC207" s="254"/>
      <c r="DD207" s="254"/>
      <c r="DE207" s="254"/>
      <c r="DF207" s="254"/>
      <c r="DG207" s="254"/>
      <c r="DP207" s="291"/>
      <c r="DQ207" s="291"/>
      <c r="DR207" s="291"/>
      <c r="DS207" s="291"/>
      <c r="DT207" s="291"/>
      <c r="EH207" s="254"/>
      <c r="EI207" s="254"/>
      <c r="EJ207" s="254"/>
      <c r="EK207" s="254"/>
      <c r="EL207" s="254"/>
      <c r="EZ207" s="291"/>
      <c r="FA207" s="291"/>
      <c r="FB207" s="291"/>
      <c r="FC207" s="291"/>
      <c r="FD207" s="291"/>
      <c r="FR207" s="254"/>
      <c r="FS207" s="254"/>
      <c r="FT207" s="254"/>
      <c r="FU207" s="254"/>
      <c r="FV207" s="254"/>
      <c r="FW207" s="254"/>
      <c r="GE207" s="291"/>
      <c r="GF207" s="291"/>
      <c r="GG207" s="291"/>
      <c r="GH207" s="291"/>
      <c r="GI207" s="291"/>
      <c r="GW207" s="254"/>
      <c r="GX207" s="254"/>
      <c r="GY207" s="254"/>
      <c r="GZ207" s="254"/>
      <c r="HA207" s="254"/>
      <c r="HJ207" s="291"/>
      <c r="HK207" s="291"/>
      <c r="HL207" s="291"/>
      <c r="HM207" s="291"/>
      <c r="HN207" s="291"/>
      <c r="IB207" s="254"/>
      <c r="IC207" s="254"/>
      <c r="ID207" s="254"/>
      <c r="IE207" s="254"/>
      <c r="IF207" s="254"/>
      <c r="IT207" s="291"/>
      <c r="IU207" s="291"/>
      <c r="IV207" s="291"/>
      <c r="IW207" s="291"/>
      <c r="IX207" s="291"/>
      <c r="JL207" s="254"/>
      <c r="JM207" s="254"/>
      <c r="JN207" s="254"/>
      <c r="JO207" s="254"/>
      <c r="JP207" s="254"/>
      <c r="JQ207" s="254"/>
      <c r="JY207" s="291"/>
      <c r="JZ207" s="291"/>
      <c r="KA207" s="291"/>
      <c r="KB207" s="291"/>
      <c r="KC207" s="291"/>
      <c r="KQ207" s="254"/>
      <c r="KR207" s="254"/>
      <c r="KS207" s="254"/>
      <c r="KT207" s="254"/>
      <c r="KU207" s="254"/>
      <c r="LD207" s="291"/>
      <c r="LE207" s="291"/>
      <c r="LF207" s="291"/>
      <c r="LG207" s="291"/>
      <c r="LH207" s="291"/>
      <c r="LV207" s="254"/>
      <c r="LW207" s="254"/>
      <c r="LX207" s="254"/>
      <c r="LY207" s="254"/>
      <c r="LZ207" s="254"/>
      <c r="MN207" s="291"/>
      <c r="MO207" s="291"/>
      <c r="MP207" s="291"/>
      <c r="MQ207" s="291"/>
      <c r="MR207" s="291"/>
      <c r="NF207" s="254"/>
      <c r="NG207" s="254"/>
      <c r="NH207" s="254"/>
      <c r="NI207" s="254"/>
      <c r="NJ207" s="254"/>
      <c r="NK207" s="254"/>
      <c r="NS207" s="291"/>
      <c r="NT207" s="291"/>
      <c r="NU207" s="291"/>
      <c r="NV207" s="291"/>
      <c r="NW207" s="291"/>
      <c r="OK207" s="254"/>
      <c r="OL207" s="254"/>
      <c r="OM207" s="254"/>
      <c r="ON207" s="254"/>
      <c r="OO207" s="254"/>
      <c r="OX207" s="291"/>
      <c r="OY207" s="291"/>
      <c r="OZ207" s="291"/>
      <c r="PA207" s="291"/>
      <c r="PB207" s="291"/>
      <c r="PP207" s="254"/>
      <c r="PQ207" s="254"/>
      <c r="PR207" s="254"/>
      <c r="PS207" s="254"/>
      <c r="PT207" s="254"/>
    </row>
    <row r="208" spans="15:436" ht="11.85" customHeight="1">
      <c r="O208" s="291"/>
      <c r="P208" s="291"/>
      <c r="Q208" s="291"/>
      <c r="R208" s="291"/>
      <c r="S208" s="291"/>
      <c r="AB208" s="291"/>
      <c r="AC208" s="291"/>
      <c r="AD208" s="291"/>
      <c r="AE208" s="291"/>
      <c r="AF208" s="291"/>
      <c r="AO208" s="291"/>
      <c r="AP208" s="291"/>
      <c r="AQ208" s="291"/>
      <c r="AR208" s="291"/>
      <c r="AS208" s="291"/>
      <c r="BF208" s="291"/>
      <c r="BG208" s="291"/>
      <c r="BH208" s="291"/>
      <c r="BI208" s="291"/>
      <c r="BJ208" s="291"/>
      <c r="BX208" s="254"/>
      <c r="BY208" s="254"/>
      <c r="BZ208" s="254"/>
      <c r="CA208" s="254"/>
      <c r="CB208" s="254"/>
      <c r="CC208" s="254"/>
      <c r="CK208" s="291"/>
      <c r="CL208" s="291"/>
      <c r="CM208" s="291"/>
      <c r="CN208" s="291"/>
      <c r="CO208" s="291"/>
      <c r="DC208" s="254"/>
      <c r="DD208" s="254"/>
      <c r="DE208" s="254"/>
      <c r="DF208" s="254"/>
      <c r="DG208" s="254"/>
      <c r="DP208" s="291"/>
      <c r="DQ208" s="291"/>
      <c r="DR208" s="291"/>
      <c r="DS208" s="291"/>
      <c r="DT208" s="291"/>
      <c r="EH208" s="254"/>
      <c r="EI208" s="254"/>
      <c r="EJ208" s="254"/>
      <c r="EK208" s="254"/>
      <c r="EL208" s="254"/>
      <c r="EZ208" s="291"/>
      <c r="FA208" s="291"/>
      <c r="FB208" s="291"/>
      <c r="FC208" s="291"/>
      <c r="FD208" s="291"/>
      <c r="FR208" s="254"/>
      <c r="FS208" s="254"/>
      <c r="FT208" s="254"/>
      <c r="FU208" s="254"/>
      <c r="FV208" s="254"/>
      <c r="FW208" s="254"/>
      <c r="GE208" s="291"/>
      <c r="GF208" s="291"/>
      <c r="GG208" s="291"/>
      <c r="GH208" s="291"/>
      <c r="GI208" s="291"/>
      <c r="GW208" s="254"/>
      <c r="GX208" s="254"/>
      <c r="GY208" s="254"/>
      <c r="GZ208" s="254"/>
      <c r="HA208" s="254"/>
      <c r="HJ208" s="291"/>
      <c r="HK208" s="291"/>
      <c r="HL208" s="291"/>
      <c r="HM208" s="291"/>
      <c r="HN208" s="291"/>
      <c r="IB208" s="254"/>
      <c r="IC208" s="254"/>
      <c r="ID208" s="254"/>
      <c r="IE208" s="254"/>
      <c r="IF208" s="254"/>
      <c r="IT208" s="291"/>
      <c r="IU208" s="291"/>
      <c r="IV208" s="291"/>
      <c r="IW208" s="291"/>
      <c r="IX208" s="291"/>
      <c r="JL208" s="254"/>
      <c r="JM208" s="254"/>
      <c r="JN208" s="254"/>
      <c r="JO208" s="254"/>
      <c r="JP208" s="254"/>
      <c r="JQ208" s="254"/>
      <c r="JY208" s="291"/>
      <c r="JZ208" s="291"/>
      <c r="KA208" s="291"/>
      <c r="KB208" s="291"/>
      <c r="KC208" s="291"/>
      <c r="KQ208" s="254"/>
      <c r="KR208" s="254"/>
      <c r="KS208" s="254"/>
      <c r="KT208" s="254"/>
      <c r="KU208" s="254"/>
      <c r="LD208" s="291"/>
      <c r="LE208" s="291"/>
      <c r="LF208" s="291"/>
      <c r="LG208" s="291"/>
      <c r="LH208" s="291"/>
      <c r="LV208" s="254"/>
      <c r="LW208" s="254"/>
      <c r="LX208" s="254"/>
      <c r="LY208" s="254"/>
      <c r="LZ208" s="254"/>
      <c r="MN208" s="291"/>
      <c r="MO208" s="291"/>
      <c r="MP208" s="291"/>
      <c r="MQ208" s="291"/>
      <c r="MR208" s="291"/>
      <c r="NF208" s="254"/>
      <c r="NG208" s="254"/>
      <c r="NH208" s="254"/>
      <c r="NI208" s="254"/>
      <c r="NJ208" s="254"/>
      <c r="NK208" s="254"/>
      <c r="NS208" s="291"/>
      <c r="NT208" s="291"/>
      <c r="NU208" s="291"/>
      <c r="NV208" s="291"/>
      <c r="NW208" s="291"/>
      <c r="OK208" s="254"/>
      <c r="OL208" s="254"/>
      <c r="OM208" s="254"/>
      <c r="ON208" s="254"/>
      <c r="OO208" s="254"/>
      <c r="OX208" s="291"/>
      <c r="OY208" s="291"/>
      <c r="OZ208" s="291"/>
      <c r="PA208" s="291"/>
      <c r="PB208" s="291"/>
      <c r="PP208" s="254"/>
      <c r="PQ208" s="254"/>
      <c r="PR208" s="254"/>
      <c r="PS208" s="254"/>
      <c r="PT208" s="254"/>
    </row>
    <row r="209" spans="15:436" ht="11.85" customHeight="1">
      <c r="O209" s="291"/>
      <c r="P209" s="291"/>
      <c r="Q209" s="291"/>
      <c r="R209" s="291"/>
      <c r="S209" s="291"/>
      <c r="AB209" s="291"/>
      <c r="AC209" s="291"/>
      <c r="AD209" s="291"/>
      <c r="AE209" s="291"/>
      <c r="AF209" s="291"/>
      <c r="AO209" s="291"/>
      <c r="AP209" s="291"/>
      <c r="AQ209" s="291"/>
      <c r="AR209" s="291"/>
      <c r="AS209" s="291"/>
      <c r="BF209" s="291"/>
      <c r="BG209" s="291"/>
      <c r="BH209" s="291"/>
      <c r="BI209" s="291"/>
      <c r="BJ209" s="291"/>
      <c r="BX209" s="307"/>
      <c r="BY209" s="307"/>
      <c r="BZ209" s="307"/>
      <c r="CA209" s="307"/>
      <c r="CB209" s="307"/>
      <c r="CC209" s="307"/>
      <c r="CK209" s="291"/>
      <c r="CL209" s="291"/>
      <c r="CM209" s="291"/>
      <c r="CN209" s="291"/>
      <c r="CO209" s="291"/>
      <c r="DC209" s="307"/>
      <c r="DD209" s="307"/>
      <c r="DE209" s="307"/>
      <c r="DF209" s="307"/>
      <c r="DG209" s="307"/>
      <c r="DP209" s="291"/>
      <c r="DQ209" s="291"/>
      <c r="DR209" s="291"/>
      <c r="DS209" s="291"/>
      <c r="DT209" s="291"/>
      <c r="EH209" s="307"/>
      <c r="EI209" s="307"/>
      <c r="EJ209" s="307"/>
      <c r="EK209" s="307"/>
      <c r="EL209" s="307"/>
      <c r="EZ209" s="291"/>
      <c r="FA209" s="291"/>
      <c r="FB209" s="291"/>
      <c r="FC209" s="291"/>
      <c r="FD209" s="291"/>
      <c r="FR209" s="307"/>
      <c r="FS209" s="307"/>
      <c r="FT209" s="307"/>
      <c r="FU209" s="307"/>
      <c r="FV209" s="307"/>
      <c r="FW209" s="307"/>
      <c r="GE209" s="291"/>
      <c r="GF209" s="291"/>
      <c r="GG209" s="291"/>
      <c r="GH209" s="291"/>
      <c r="GI209" s="291"/>
      <c r="GW209" s="307"/>
      <c r="GX209" s="307"/>
      <c r="GY209" s="307"/>
      <c r="GZ209" s="307"/>
      <c r="HA209" s="307"/>
      <c r="HJ209" s="291"/>
      <c r="HK209" s="291"/>
      <c r="HL209" s="291"/>
      <c r="HM209" s="291"/>
      <c r="HN209" s="291"/>
      <c r="IB209" s="307"/>
      <c r="IC209" s="307"/>
      <c r="ID209" s="307"/>
      <c r="IE209" s="307"/>
      <c r="IF209" s="307"/>
      <c r="IT209" s="291"/>
      <c r="IU209" s="291"/>
      <c r="IV209" s="291"/>
      <c r="IW209" s="291"/>
      <c r="IX209" s="291"/>
      <c r="JL209" s="307"/>
      <c r="JM209" s="307"/>
      <c r="JN209" s="307"/>
      <c r="JO209" s="307"/>
      <c r="JP209" s="307"/>
      <c r="JQ209" s="307"/>
      <c r="JY209" s="291"/>
      <c r="JZ209" s="291"/>
      <c r="KA209" s="291"/>
      <c r="KB209" s="291"/>
      <c r="KC209" s="291"/>
      <c r="KQ209" s="307"/>
      <c r="KR209" s="307"/>
      <c r="KS209" s="307"/>
      <c r="KT209" s="307"/>
      <c r="KU209" s="307"/>
      <c r="LD209" s="291"/>
      <c r="LE209" s="291"/>
      <c r="LF209" s="291"/>
      <c r="LG209" s="291"/>
      <c r="LH209" s="291"/>
      <c r="LV209" s="307"/>
      <c r="LW209" s="307"/>
      <c r="LX209" s="307"/>
      <c r="LY209" s="307"/>
      <c r="LZ209" s="307"/>
      <c r="MN209" s="291"/>
      <c r="MO209" s="291"/>
      <c r="MP209" s="291"/>
      <c r="MQ209" s="291"/>
      <c r="MR209" s="291"/>
      <c r="NF209" s="307"/>
      <c r="NG209" s="307"/>
      <c r="NH209" s="307"/>
      <c r="NI209" s="307"/>
      <c r="NJ209" s="307"/>
      <c r="NK209" s="307"/>
      <c r="NS209" s="291"/>
      <c r="NT209" s="291"/>
      <c r="NU209" s="291"/>
      <c r="NV209" s="291"/>
      <c r="NW209" s="291"/>
      <c r="OK209" s="307"/>
      <c r="OL209" s="307"/>
      <c r="OM209" s="307"/>
      <c r="ON209" s="307"/>
      <c r="OO209" s="307"/>
      <c r="OX209" s="291"/>
      <c r="OY209" s="291"/>
      <c r="OZ209" s="291"/>
      <c r="PA209" s="291"/>
      <c r="PB209" s="291"/>
      <c r="PP209" s="307"/>
      <c r="PQ209" s="307"/>
      <c r="PR209" s="307"/>
      <c r="PS209" s="307"/>
      <c r="PT209" s="307"/>
    </row>
    <row r="210" spans="15:436" ht="11.85" customHeight="1">
      <c r="O210" s="291"/>
      <c r="P210" s="291"/>
      <c r="Q210" s="291"/>
      <c r="R210" s="291"/>
      <c r="S210" s="291"/>
      <c r="AB210" s="291"/>
      <c r="AC210" s="291"/>
      <c r="AD210" s="291"/>
      <c r="AE210" s="291"/>
      <c r="AF210" s="291"/>
      <c r="AO210" s="291"/>
      <c r="AP210" s="291"/>
      <c r="AQ210" s="291"/>
      <c r="AR210" s="291"/>
      <c r="AS210" s="291"/>
      <c r="BF210" s="291"/>
      <c r="BG210" s="291"/>
      <c r="BH210" s="291"/>
      <c r="BI210" s="291"/>
      <c r="BJ210" s="291"/>
      <c r="BX210" s="254"/>
      <c r="BY210" s="254"/>
      <c r="BZ210" s="254"/>
      <c r="CA210" s="254"/>
      <c r="CB210" s="254"/>
      <c r="CC210" s="254"/>
      <c r="CK210" s="291"/>
      <c r="CL210" s="291"/>
      <c r="CM210" s="291"/>
      <c r="CN210" s="291"/>
      <c r="CO210" s="291"/>
      <c r="DC210" s="254"/>
      <c r="DD210" s="254"/>
      <c r="DE210" s="254"/>
      <c r="DF210" s="254"/>
      <c r="DG210" s="254"/>
      <c r="DP210" s="291"/>
      <c r="DQ210" s="291"/>
      <c r="DR210" s="291"/>
      <c r="DS210" s="291"/>
      <c r="DT210" s="291"/>
      <c r="EH210" s="254"/>
      <c r="EI210" s="254"/>
      <c r="EJ210" s="254"/>
      <c r="EK210" s="254"/>
      <c r="EL210" s="254"/>
      <c r="EZ210" s="291"/>
      <c r="FA210" s="291"/>
      <c r="FB210" s="291"/>
      <c r="FC210" s="291"/>
      <c r="FD210" s="291"/>
      <c r="FR210" s="254"/>
      <c r="FS210" s="254"/>
      <c r="FT210" s="254"/>
      <c r="FU210" s="254"/>
      <c r="FV210" s="254"/>
      <c r="FW210" s="254"/>
      <c r="GE210" s="291"/>
      <c r="GF210" s="291"/>
      <c r="GG210" s="291"/>
      <c r="GH210" s="291"/>
      <c r="GI210" s="291"/>
      <c r="GW210" s="254"/>
      <c r="GX210" s="254"/>
      <c r="GY210" s="254"/>
      <c r="GZ210" s="254"/>
      <c r="HA210" s="254"/>
      <c r="HJ210" s="291"/>
      <c r="HK210" s="291"/>
      <c r="HL210" s="291"/>
      <c r="HM210" s="291"/>
      <c r="HN210" s="291"/>
      <c r="IB210" s="254"/>
      <c r="IC210" s="254"/>
      <c r="ID210" s="254"/>
      <c r="IE210" s="254"/>
      <c r="IF210" s="254"/>
      <c r="IT210" s="291"/>
      <c r="IU210" s="291"/>
      <c r="IV210" s="291"/>
      <c r="IW210" s="291"/>
      <c r="IX210" s="291"/>
      <c r="JL210" s="254"/>
      <c r="JM210" s="254"/>
      <c r="JN210" s="254"/>
      <c r="JO210" s="254"/>
      <c r="JP210" s="254"/>
      <c r="JQ210" s="254"/>
      <c r="JY210" s="291"/>
      <c r="JZ210" s="291"/>
      <c r="KA210" s="291"/>
      <c r="KB210" s="291"/>
      <c r="KC210" s="291"/>
      <c r="KQ210" s="254"/>
      <c r="KR210" s="254"/>
      <c r="KS210" s="254"/>
      <c r="KT210" s="254"/>
      <c r="KU210" s="254"/>
      <c r="LD210" s="291"/>
      <c r="LE210" s="291"/>
      <c r="LF210" s="291"/>
      <c r="LG210" s="291"/>
      <c r="LH210" s="291"/>
      <c r="LV210" s="254"/>
      <c r="LW210" s="254"/>
      <c r="LX210" s="254"/>
      <c r="LY210" s="254"/>
      <c r="LZ210" s="254"/>
      <c r="MN210" s="291"/>
      <c r="MO210" s="291"/>
      <c r="MP210" s="291"/>
      <c r="MQ210" s="291"/>
      <c r="MR210" s="291"/>
      <c r="NF210" s="254"/>
      <c r="NG210" s="254"/>
      <c r="NH210" s="254"/>
      <c r="NI210" s="254"/>
      <c r="NJ210" s="254"/>
      <c r="NK210" s="254"/>
      <c r="NS210" s="291"/>
      <c r="NT210" s="291"/>
      <c r="NU210" s="291"/>
      <c r="NV210" s="291"/>
      <c r="NW210" s="291"/>
      <c r="OK210" s="254"/>
      <c r="OL210" s="254"/>
      <c r="OM210" s="254"/>
      <c r="ON210" s="254"/>
      <c r="OO210" s="254"/>
      <c r="OX210" s="291"/>
      <c r="OY210" s="291"/>
      <c r="OZ210" s="291"/>
      <c r="PA210" s="291"/>
      <c r="PB210" s="291"/>
      <c r="PP210" s="254"/>
      <c r="PQ210" s="254"/>
      <c r="PR210" s="254"/>
      <c r="PS210" s="254"/>
      <c r="PT210" s="254"/>
    </row>
    <row r="211" spans="15:436" ht="11.85" customHeight="1">
      <c r="O211" s="291"/>
      <c r="P211" s="291"/>
      <c r="Q211" s="291"/>
      <c r="R211" s="291"/>
      <c r="S211" s="291"/>
      <c r="AB211" s="291"/>
      <c r="AC211" s="291"/>
      <c r="AD211" s="291"/>
      <c r="AE211" s="291"/>
      <c r="AF211" s="291"/>
      <c r="AO211" s="291"/>
      <c r="AP211" s="291"/>
      <c r="AQ211" s="291"/>
      <c r="AR211" s="291"/>
      <c r="AS211" s="291"/>
      <c r="BF211" s="291"/>
      <c r="BG211" s="291"/>
      <c r="BH211" s="291"/>
      <c r="BI211" s="291"/>
      <c r="BJ211" s="291"/>
      <c r="BX211" s="254"/>
      <c r="BY211" s="254"/>
      <c r="BZ211" s="254"/>
      <c r="CA211" s="254"/>
      <c r="CB211" s="254"/>
      <c r="CC211" s="254"/>
      <c r="CK211" s="291"/>
      <c r="CL211" s="291"/>
      <c r="CM211" s="291"/>
      <c r="CN211" s="291"/>
      <c r="CO211" s="291"/>
      <c r="DC211" s="254"/>
      <c r="DD211" s="254"/>
      <c r="DE211" s="254"/>
      <c r="DF211" s="254"/>
      <c r="DG211" s="254"/>
      <c r="DP211" s="291"/>
      <c r="DQ211" s="291"/>
      <c r="DR211" s="291"/>
      <c r="DS211" s="291"/>
      <c r="DT211" s="291"/>
      <c r="EH211" s="254"/>
      <c r="EI211" s="254"/>
      <c r="EJ211" s="254"/>
      <c r="EK211" s="254"/>
      <c r="EL211" s="254"/>
      <c r="EZ211" s="291"/>
      <c r="FA211" s="291"/>
      <c r="FB211" s="291"/>
      <c r="FC211" s="291"/>
      <c r="FD211" s="291"/>
      <c r="FR211" s="254"/>
      <c r="FS211" s="254"/>
      <c r="FT211" s="254"/>
      <c r="FU211" s="254"/>
      <c r="FV211" s="254"/>
      <c r="FW211" s="254"/>
      <c r="GE211" s="291"/>
      <c r="GF211" s="291"/>
      <c r="GG211" s="291"/>
      <c r="GH211" s="291"/>
      <c r="GI211" s="291"/>
      <c r="GW211" s="254"/>
      <c r="GX211" s="254"/>
      <c r="GY211" s="254"/>
      <c r="GZ211" s="254"/>
      <c r="HA211" s="254"/>
      <c r="HJ211" s="291"/>
      <c r="HK211" s="291"/>
      <c r="HL211" s="291"/>
      <c r="HM211" s="291"/>
      <c r="HN211" s="291"/>
      <c r="IB211" s="254"/>
      <c r="IC211" s="254"/>
      <c r="ID211" s="254"/>
      <c r="IE211" s="254"/>
      <c r="IF211" s="254"/>
      <c r="IT211" s="291"/>
      <c r="IU211" s="291"/>
      <c r="IV211" s="291"/>
      <c r="IW211" s="291"/>
      <c r="IX211" s="291"/>
      <c r="JL211" s="254"/>
      <c r="JM211" s="254"/>
      <c r="JN211" s="254"/>
      <c r="JO211" s="254"/>
      <c r="JP211" s="254"/>
      <c r="JQ211" s="254"/>
      <c r="JY211" s="291"/>
      <c r="JZ211" s="291"/>
      <c r="KA211" s="291"/>
      <c r="KB211" s="291"/>
      <c r="KC211" s="291"/>
      <c r="KQ211" s="254"/>
      <c r="KR211" s="254"/>
      <c r="KS211" s="254"/>
      <c r="KT211" s="254"/>
      <c r="KU211" s="254"/>
      <c r="LD211" s="291"/>
      <c r="LE211" s="291"/>
      <c r="LF211" s="291"/>
      <c r="LG211" s="291"/>
      <c r="LH211" s="291"/>
      <c r="LV211" s="254"/>
      <c r="LW211" s="254"/>
      <c r="LX211" s="254"/>
      <c r="LY211" s="254"/>
      <c r="LZ211" s="254"/>
      <c r="MN211" s="291"/>
      <c r="MO211" s="291"/>
      <c r="MP211" s="291"/>
      <c r="MQ211" s="291"/>
      <c r="MR211" s="291"/>
      <c r="NF211" s="254"/>
      <c r="NG211" s="254"/>
      <c r="NH211" s="254"/>
      <c r="NI211" s="254"/>
      <c r="NJ211" s="254"/>
      <c r="NK211" s="254"/>
      <c r="NS211" s="291"/>
      <c r="NT211" s="291"/>
      <c r="NU211" s="291"/>
      <c r="NV211" s="291"/>
      <c r="NW211" s="291"/>
      <c r="OK211" s="254"/>
      <c r="OL211" s="254"/>
      <c r="OM211" s="254"/>
      <c r="ON211" s="254"/>
      <c r="OO211" s="254"/>
      <c r="OX211" s="291"/>
      <c r="OY211" s="291"/>
      <c r="OZ211" s="291"/>
      <c r="PA211" s="291"/>
      <c r="PB211" s="291"/>
      <c r="PP211" s="254"/>
      <c r="PQ211" s="254"/>
      <c r="PR211" s="254"/>
      <c r="PS211" s="254"/>
      <c r="PT211" s="254"/>
    </row>
    <row r="212" spans="15:436" ht="11.85" customHeight="1">
      <c r="O212" s="244"/>
      <c r="P212" s="291"/>
      <c r="Q212" s="291"/>
      <c r="R212" s="291"/>
      <c r="S212" s="291"/>
      <c r="AB212" s="244"/>
      <c r="AC212" s="291"/>
      <c r="AD212" s="291"/>
      <c r="AE212" s="291"/>
      <c r="AF212" s="291"/>
      <c r="AO212" s="244"/>
      <c r="AP212" s="291"/>
      <c r="AQ212" s="291"/>
      <c r="AR212" s="291"/>
      <c r="AS212" s="291"/>
      <c r="BF212" s="244"/>
      <c r="BG212" s="291"/>
      <c r="BH212" s="291"/>
      <c r="BI212" s="291"/>
      <c r="BJ212" s="291"/>
      <c r="BX212" s="254"/>
      <c r="BY212" s="254"/>
      <c r="BZ212" s="254"/>
      <c r="CA212" s="254"/>
      <c r="CB212" s="254"/>
      <c r="CC212" s="254"/>
      <c r="CK212" s="244"/>
      <c r="CL212" s="291"/>
      <c r="CM212" s="291"/>
      <c r="CN212" s="291"/>
      <c r="CO212" s="291"/>
      <c r="DC212" s="254"/>
      <c r="DD212" s="254"/>
      <c r="DE212" s="254"/>
      <c r="DF212" s="254"/>
      <c r="DG212" s="254"/>
      <c r="DP212" s="244"/>
      <c r="DQ212" s="291"/>
      <c r="DR212" s="291"/>
      <c r="DS212" s="291"/>
      <c r="DT212" s="291"/>
      <c r="EH212" s="254"/>
      <c r="EI212" s="254"/>
      <c r="EJ212" s="254"/>
      <c r="EK212" s="254"/>
      <c r="EL212" s="254"/>
      <c r="EZ212" s="244"/>
      <c r="FA212" s="291"/>
      <c r="FB212" s="291"/>
      <c r="FC212" s="291"/>
      <c r="FD212" s="291"/>
      <c r="FR212" s="254"/>
      <c r="FS212" s="254"/>
      <c r="FT212" s="254"/>
      <c r="FU212" s="254"/>
      <c r="FV212" s="254"/>
      <c r="FW212" s="254"/>
      <c r="GE212" s="244"/>
      <c r="GF212" s="291"/>
      <c r="GG212" s="291"/>
      <c r="GH212" s="291"/>
      <c r="GI212" s="291"/>
      <c r="GW212" s="254"/>
      <c r="GX212" s="254"/>
      <c r="GY212" s="254"/>
      <c r="GZ212" s="254"/>
      <c r="HA212" s="254"/>
      <c r="HJ212" s="244"/>
      <c r="HK212" s="291"/>
      <c r="HL212" s="291"/>
      <c r="HM212" s="291"/>
      <c r="HN212" s="291"/>
      <c r="IB212" s="254"/>
      <c r="IC212" s="254"/>
      <c r="ID212" s="254"/>
      <c r="IE212" s="254"/>
      <c r="IF212" s="254"/>
      <c r="IT212" s="244"/>
      <c r="IU212" s="291"/>
      <c r="IV212" s="291"/>
      <c r="IW212" s="291"/>
      <c r="IX212" s="291"/>
      <c r="JL212" s="254"/>
      <c r="JM212" s="254"/>
      <c r="JN212" s="254"/>
      <c r="JO212" s="254"/>
      <c r="JP212" s="254"/>
      <c r="JQ212" s="254"/>
      <c r="JY212" s="244"/>
      <c r="JZ212" s="291"/>
      <c r="KA212" s="291"/>
      <c r="KB212" s="291"/>
      <c r="KC212" s="291"/>
      <c r="KQ212" s="254"/>
      <c r="KR212" s="254"/>
      <c r="KS212" s="254"/>
      <c r="KT212" s="254"/>
      <c r="KU212" s="254"/>
      <c r="LD212" s="244"/>
      <c r="LE212" s="291"/>
      <c r="LF212" s="291"/>
      <c r="LG212" s="291"/>
      <c r="LH212" s="291"/>
      <c r="LV212" s="254"/>
      <c r="LW212" s="254"/>
      <c r="LX212" s="254"/>
      <c r="LY212" s="254"/>
      <c r="LZ212" s="254"/>
      <c r="MN212" s="244"/>
      <c r="MO212" s="291"/>
      <c r="MP212" s="291"/>
      <c r="MQ212" s="291"/>
      <c r="MR212" s="291"/>
      <c r="NF212" s="254"/>
      <c r="NG212" s="254"/>
      <c r="NH212" s="254"/>
      <c r="NI212" s="254"/>
      <c r="NJ212" s="254"/>
      <c r="NK212" s="254"/>
      <c r="NS212" s="244"/>
      <c r="NT212" s="291"/>
      <c r="NU212" s="291"/>
      <c r="NV212" s="291"/>
      <c r="NW212" s="291"/>
      <c r="OK212" s="254"/>
      <c r="OL212" s="254"/>
      <c r="OM212" s="254"/>
      <c r="ON212" s="254"/>
      <c r="OO212" s="254"/>
      <c r="OX212" s="244"/>
      <c r="OY212" s="291"/>
      <c r="OZ212" s="291"/>
      <c r="PA212" s="291"/>
      <c r="PB212" s="291"/>
      <c r="PP212" s="254"/>
      <c r="PQ212" s="254"/>
      <c r="PR212" s="254"/>
      <c r="PS212" s="254"/>
      <c r="PT212" s="254"/>
    </row>
    <row r="213" spans="15:436" ht="11.85" customHeight="1">
      <c r="O213" s="339"/>
      <c r="P213" s="340"/>
      <c r="Q213" s="340"/>
      <c r="R213" s="340"/>
      <c r="S213" s="340"/>
      <c r="AB213" s="339"/>
      <c r="AC213" s="340"/>
      <c r="AD213" s="340"/>
      <c r="AE213" s="340"/>
      <c r="AF213" s="340"/>
      <c r="AO213" s="339"/>
      <c r="AP213" s="340"/>
      <c r="AQ213" s="340"/>
      <c r="AR213" s="340"/>
      <c r="AS213" s="340"/>
      <c r="BF213" s="339"/>
      <c r="BG213" s="340"/>
      <c r="BH213" s="340"/>
      <c r="BI213" s="340"/>
      <c r="BJ213" s="340"/>
      <c r="BX213" s="341"/>
      <c r="BY213" s="341"/>
      <c r="BZ213" s="341"/>
      <c r="CA213" s="341"/>
      <c r="CB213" s="341"/>
      <c r="CC213" s="341"/>
      <c r="CK213" s="339"/>
      <c r="CL213" s="340"/>
      <c r="CM213" s="340"/>
      <c r="CN213" s="340"/>
      <c r="CO213" s="340"/>
      <c r="DC213" s="341"/>
      <c r="DD213" s="341"/>
      <c r="DE213" s="341"/>
      <c r="DF213" s="341"/>
      <c r="DG213" s="341"/>
      <c r="DP213" s="339"/>
      <c r="DQ213" s="340"/>
      <c r="DR213" s="340"/>
      <c r="DS213" s="340"/>
      <c r="DT213" s="340"/>
      <c r="EH213" s="341"/>
      <c r="EI213" s="341"/>
      <c r="EJ213" s="341"/>
      <c r="EK213" s="341"/>
      <c r="EL213" s="341"/>
      <c r="EZ213" s="339"/>
      <c r="FA213" s="340"/>
      <c r="FB213" s="340"/>
      <c r="FC213" s="340"/>
      <c r="FD213" s="340"/>
      <c r="FR213" s="341"/>
      <c r="FS213" s="341"/>
      <c r="FT213" s="341"/>
      <c r="FU213" s="341"/>
      <c r="FV213" s="341"/>
      <c r="FW213" s="341"/>
      <c r="GE213" s="339"/>
      <c r="GF213" s="340"/>
      <c r="GG213" s="340"/>
      <c r="GH213" s="340"/>
      <c r="GI213" s="340"/>
      <c r="GW213" s="341"/>
      <c r="GX213" s="341"/>
      <c r="GY213" s="341"/>
      <c r="GZ213" s="341"/>
      <c r="HA213" s="341"/>
      <c r="HJ213" s="339"/>
      <c r="HK213" s="340"/>
      <c r="HL213" s="340"/>
      <c r="HM213" s="340"/>
      <c r="HN213" s="340"/>
      <c r="IB213" s="341"/>
      <c r="IC213" s="341"/>
      <c r="ID213" s="341"/>
      <c r="IE213" s="341"/>
      <c r="IF213" s="341"/>
      <c r="IT213" s="339"/>
      <c r="IU213" s="340"/>
      <c r="IV213" s="340"/>
      <c r="IW213" s="340"/>
      <c r="IX213" s="340"/>
      <c r="JL213" s="341"/>
      <c r="JM213" s="341"/>
      <c r="JN213" s="341"/>
      <c r="JO213" s="341"/>
      <c r="JP213" s="341"/>
      <c r="JQ213" s="341"/>
      <c r="JY213" s="339"/>
      <c r="JZ213" s="340"/>
      <c r="KA213" s="340"/>
      <c r="KB213" s="340"/>
      <c r="KC213" s="340"/>
      <c r="KQ213" s="341"/>
      <c r="KR213" s="341"/>
      <c r="KS213" s="341"/>
      <c r="KT213" s="341"/>
      <c r="KU213" s="341"/>
      <c r="LD213" s="339"/>
      <c r="LE213" s="340"/>
      <c r="LF213" s="340"/>
      <c r="LG213" s="340"/>
      <c r="LH213" s="340"/>
      <c r="LV213" s="341"/>
      <c r="LW213" s="341"/>
      <c r="LX213" s="341"/>
      <c r="LY213" s="341"/>
      <c r="LZ213" s="341"/>
      <c r="MN213" s="339"/>
      <c r="MO213" s="340"/>
      <c r="MP213" s="340"/>
      <c r="MQ213" s="340"/>
      <c r="MR213" s="340"/>
      <c r="NF213" s="341"/>
      <c r="NG213" s="341"/>
      <c r="NH213" s="341"/>
      <c r="NI213" s="341"/>
      <c r="NJ213" s="341"/>
      <c r="NK213" s="341"/>
      <c r="NS213" s="339"/>
      <c r="NT213" s="340"/>
      <c r="NU213" s="340"/>
      <c r="NV213" s="340"/>
      <c r="NW213" s="340"/>
      <c r="OK213" s="341"/>
      <c r="OL213" s="341"/>
      <c r="OM213" s="341"/>
      <c r="ON213" s="341"/>
      <c r="OO213" s="341"/>
      <c r="OX213" s="339"/>
      <c r="OY213" s="340"/>
      <c r="OZ213" s="340"/>
      <c r="PA213" s="340"/>
      <c r="PB213" s="340"/>
      <c r="PP213" s="341"/>
      <c r="PQ213" s="341"/>
      <c r="PR213" s="341"/>
      <c r="PS213" s="341"/>
      <c r="PT213" s="341"/>
    </row>
    <row r="214" spans="15:436" ht="11.85" customHeight="1">
      <c r="O214" s="244"/>
      <c r="P214" s="244"/>
      <c r="Q214" s="244"/>
      <c r="R214" s="244"/>
      <c r="S214" s="244"/>
      <c r="AB214" s="244"/>
      <c r="AC214" s="244"/>
      <c r="AD214" s="244"/>
      <c r="AE214" s="244"/>
      <c r="AF214" s="244"/>
      <c r="AO214" s="244"/>
      <c r="AP214" s="244"/>
      <c r="AQ214" s="244"/>
      <c r="AR214" s="244"/>
      <c r="AS214" s="244"/>
      <c r="BF214" s="244"/>
      <c r="BG214" s="244"/>
      <c r="BH214" s="244"/>
      <c r="BI214" s="244"/>
      <c r="BJ214" s="244"/>
      <c r="BX214" s="254"/>
      <c r="BY214" s="254"/>
      <c r="BZ214" s="254"/>
      <c r="CA214" s="254"/>
      <c r="CB214" s="254"/>
      <c r="CC214" s="254"/>
      <c r="CK214" s="244"/>
      <c r="CL214" s="244"/>
      <c r="CM214" s="244"/>
      <c r="CN214" s="244"/>
      <c r="CO214" s="244"/>
      <c r="DC214" s="254"/>
      <c r="DD214" s="254"/>
      <c r="DE214" s="254"/>
      <c r="DF214" s="254"/>
      <c r="DG214" s="254"/>
      <c r="DP214" s="244"/>
      <c r="DQ214" s="244"/>
      <c r="DR214" s="244"/>
      <c r="DS214" s="244"/>
      <c r="DT214" s="244"/>
      <c r="EH214" s="254"/>
      <c r="EI214" s="254"/>
      <c r="EJ214" s="254"/>
      <c r="EK214" s="254"/>
      <c r="EL214" s="254"/>
      <c r="EZ214" s="244"/>
      <c r="FA214" s="244"/>
      <c r="FB214" s="244"/>
      <c r="FC214" s="244"/>
      <c r="FD214" s="244"/>
      <c r="FR214" s="254"/>
      <c r="FS214" s="254"/>
      <c r="FT214" s="254"/>
      <c r="FU214" s="254"/>
      <c r="FV214" s="254"/>
      <c r="FW214" s="254"/>
      <c r="GE214" s="244"/>
      <c r="GF214" s="244"/>
      <c r="GG214" s="244"/>
      <c r="GH214" s="244"/>
      <c r="GI214" s="244"/>
      <c r="GW214" s="254"/>
      <c r="GX214" s="254"/>
      <c r="GY214" s="254"/>
      <c r="GZ214" s="254"/>
      <c r="HA214" s="254"/>
      <c r="HJ214" s="244"/>
      <c r="HK214" s="244"/>
      <c r="HL214" s="244"/>
      <c r="HM214" s="244"/>
      <c r="HN214" s="244"/>
      <c r="IB214" s="254"/>
      <c r="IC214" s="254"/>
      <c r="ID214" s="254"/>
      <c r="IE214" s="254"/>
      <c r="IF214" s="254"/>
      <c r="IT214" s="244"/>
      <c r="IU214" s="244"/>
      <c r="IV214" s="244"/>
      <c r="IW214" s="244"/>
      <c r="IX214" s="244"/>
      <c r="JL214" s="254"/>
      <c r="JM214" s="254"/>
      <c r="JN214" s="254"/>
      <c r="JO214" s="254"/>
      <c r="JP214" s="254"/>
      <c r="JQ214" s="254"/>
      <c r="JY214" s="244"/>
      <c r="JZ214" s="244"/>
      <c r="KA214" s="244"/>
      <c r="KB214" s="244"/>
      <c r="KC214" s="244"/>
      <c r="KQ214" s="254"/>
      <c r="KR214" s="254"/>
      <c r="KS214" s="254"/>
      <c r="KT214" s="254"/>
      <c r="KU214" s="254"/>
      <c r="LD214" s="244"/>
      <c r="LE214" s="244"/>
      <c r="LF214" s="244"/>
      <c r="LG214" s="244"/>
      <c r="LH214" s="244"/>
      <c r="LV214" s="254"/>
      <c r="LW214" s="254"/>
      <c r="LX214" s="254"/>
      <c r="LY214" s="254"/>
      <c r="LZ214" s="254"/>
      <c r="MN214" s="244"/>
      <c r="MO214" s="244"/>
      <c r="MP214" s="244"/>
      <c r="MQ214" s="244"/>
      <c r="MR214" s="244"/>
      <c r="NF214" s="254"/>
      <c r="NG214" s="254"/>
      <c r="NH214" s="254"/>
      <c r="NI214" s="254"/>
      <c r="NJ214" s="254"/>
      <c r="NK214" s="254"/>
      <c r="NS214" s="244"/>
      <c r="NT214" s="244"/>
      <c r="NU214" s="244"/>
      <c r="NV214" s="244"/>
      <c r="NW214" s="244"/>
      <c r="OK214" s="254"/>
      <c r="OL214" s="254"/>
      <c r="OM214" s="254"/>
      <c r="ON214" s="254"/>
      <c r="OO214" s="254"/>
      <c r="OX214" s="244"/>
      <c r="OY214" s="244"/>
      <c r="OZ214" s="244"/>
      <c r="PA214" s="244"/>
      <c r="PB214" s="244"/>
      <c r="PP214" s="254"/>
      <c r="PQ214" s="254"/>
      <c r="PR214" s="254"/>
      <c r="PS214" s="254"/>
      <c r="PT214" s="254"/>
    </row>
    <row r="215" spans="15:436" ht="11.85" customHeight="1">
      <c r="O215" s="244"/>
      <c r="P215" s="244"/>
      <c r="Q215" s="244"/>
      <c r="R215" s="244"/>
      <c r="S215" s="244"/>
      <c r="AB215" s="244"/>
      <c r="AC215" s="244"/>
      <c r="AD215" s="244"/>
      <c r="AE215" s="244"/>
      <c r="AF215" s="244"/>
      <c r="AO215" s="244"/>
      <c r="AP215" s="244"/>
      <c r="AQ215" s="244"/>
      <c r="AR215" s="244"/>
      <c r="AS215" s="244"/>
      <c r="BF215" s="244"/>
      <c r="BG215" s="244"/>
      <c r="BH215" s="244"/>
      <c r="BI215" s="244"/>
      <c r="BJ215" s="244"/>
      <c r="BX215" s="244"/>
      <c r="BY215" s="244"/>
      <c r="BZ215" s="244"/>
      <c r="CA215" s="244"/>
      <c r="CB215" s="244"/>
      <c r="CC215" s="244"/>
      <c r="CK215" s="244"/>
      <c r="CL215" s="244"/>
      <c r="CM215" s="244"/>
      <c r="CN215" s="244"/>
      <c r="CO215" s="244"/>
      <c r="DC215" s="244"/>
      <c r="DD215" s="244"/>
      <c r="DE215" s="244"/>
      <c r="DF215" s="244"/>
      <c r="DG215" s="244"/>
      <c r="DP215" s="244"/>
      <c r="DQ215" s="244"/>
      <c r="DR215" s="244"/>
      <c r="DS215" s="244"/>
      <c r="DT215" s="244"/>
      <c r="EH215" s="244"/>
      <c r="EI215" s="244"/>
      <c r="EJ215" s="244"/>
      <c r="EK215" s="244"/>
      <c r="EL215" s="244"/>
      <c r="EZ215" s="244"/>
      <c r="FA215" s="244"/>
      <c r="FB215" s="244"/>
      <c r="FC215" s="244"/>
      <c r="FD215" s="244"/>
      <c r="FR215" s="244"/>
      <c r="FS215" s="244"/>
      <c r="FT215" s="244"/>
      <c r="FU215" s="244"/>
      <c r="FV215" s="244"/>
      <c r="FW215" s="244"/>
      <c r="GE215" s="244"/>
      <c r="GF215" s="244"/>
      <c r="GG215" s="244"/>
      <c r="GH215" s="244"/>
      <c r="GI215" s="244"/>
      <c r="GW215" s="244"/>
      <c r="GX215" s="244"/>
      <c r="GY215" s="244"/>
      <c r="GZ215" s="244"/>
      <c r="HA215" s="244"/>
      <c r="HJ215" s="244"/>
      <c r="HK215" s="244"/>
      <c r="HL215" s="244"/>
      <c r="HM215" s="244"/>
      <c r="HN215" s="244"/>
      <c r="IB215" s="244"/>
      <c r="IC215" s="244"/>
      <c r="ID215" s="244"/>
      <c r="IE215" s="244"/>
      <c r="IF215" s="244"/>
      <c r="IT215" s="244"/>
      <c r="IU215" s="244"/>
      <c r="IV215" s="244"/>
      <c r="IW215" s="244"/>
      <c r="IX215" s="244"/>
      <c r="JL215" s="244"/>
      <c r="JM215" s="244"/>
      <c r="JN215" s="244"/>
      <c r="JO215" s="244"/>
      <c r="JP215" s="244"/>
      <c r="JQ215" s="244"/>
      <c r="JY215" s="244"/>
      <c r="JZ215" s="244"/>
      <c r="KA215" s="244"/>
      <c r="KB215" s="244"/>
      <c r="KC215" s="244"/>
      <c r="KQ215" s="244"/>
      <c r="KR215" s="244"/>
      <c r="KS215" s="244"/>
      <c r="KT215" s="244"/>
      <c r="KU215" s="244"/>
      <c r="LD215" s="244"/>
      <c r="LE215" s="244"/>
      <c r="LF215" s="244"/>
      <c r="LG215" s="244"/>
      <c r="LH215" s="244"/>
      <c r="LV215" s="244"/>
      <c r="LW215" s="244"/>
      <c r="LX215" s="244"/>
      <c r="LY215" s="244"/>
      <c r="LZ215" s="244"/>
      <c r="MN215" s="244"/>
      <c r="MO215" s="244"/>
      <c r="MP215" s="244"/>
      <c r="MQ215" s="244"/>
      <c r="MR215" s="244"/>
      <c r="NF215" s="244"/>
      <c r="NG215" s="244"/>
      <c r="NH215" s="244"/>
      <c r="NI215" s="244"/>
      <c r="NJ215" s="244"/>
      <c r="NK215" s="244"/>
      <c r="NS215" s="244"/>
      <c r="NT215" s="244"/>
      <c r="NU215" s="244"/>
      <c r="NV215" s="244"/>
      <c r="NW215" s="244"/>
      <c r="OK215" s="244"/>
      <c r="OL215" s="244"/>
      <c r="OM215" s="244"/>
      <c r="ON215" s="244"/>
      <c r="OO215" s="244"/>
      <c r="OX215" s="244"/>
      <c r="OY215" s="244"/>
      <c r="OZ215" s="244"/>
      <c r="PA215" s="244"/>
      <c r="PB215" s="244"/>
      <c r="PP215" s="244"/>
      <c r="PQ215" s="244"/>
      <c r="PR215" s="244"/>
      <c r="PS215" s="244"/>
      <c r="PT215" s="244"/>
    </row>
    <row r="216" spans="15:436" ht="11.85" customHeight="1">
      <c r="O216" s="291"/>
      <c r="P216" s="342"/>
      <c r="Q216" s="291"/>
      <c r="R216" s="291"/>
      <c r="S216" s="291"/>
      <c r="AB216" s="291"/>
      <c r="AC216" s="342"/>
      <c r="AD216" s="291"/>
      <c r="AE216" s="291"/>
      <c r="AF216" s="291"/>
      <c r="AO216" s="291"/>
      <c r="AP216" s="342"/>
      <c r="AQ216" s="291"/>
      <c r="AR216" s="291"/>
      <c r="AS216" s="291"/>
      <c r="BF216" s="291"/>
      <c r="BG216" s="342"/>
      <c r="BH216" s="291"/>
      <c r="BI216" s="291"/>
      <c r="BJ216" s="291"/>
      <c r="BX216" s="327"/>
      <c r="BY216" s="254"/>
      <c r="BZ216" s="254"/>
      <c r="CA216" s="254"/>
      <c r="CB216" s="254"/>
      <c r="CC216" s="254"/>
      <c r="CK216" s="291"/>
      <c r="CL216" s="342"/>
      <c r="CM216" s="291"/>
      <c r="CN216" s="291"/>
      <c r="CO216" s="291"/>
      <c r="DC216" s="327"/>
      <c r="DD216" s="254"/>
      <c r="DE216" s="254"/>
      <c r="DF216" s="254"/>
      <c r="DG216" s="254"/>
      <c r="DP216" s="291"/>
      <c r="DQ216" s="342"/>
      <c r="DR216" s="291"/>
      <c r="DS216" s="291"/>
      <c r="DT216" s="291"/>
      <c r="EH216" s="327"/>
      <c r="EI216" s="254"/>
      <c r="EJ216" s="254"/>
      <c r="EK216" s="254"/>
      <c r="EL216" s="254"/>
      <c r="EZ216" s="291"/>
      <c r="FA216" s="342"/>
      <c r="FB216" s="291"/>
      <c r="FC216" s="291"/>
      <c r="FD216" s="291"/>
      <c r="FR216" s="327"/>
      <c r="FS216" s="254"/>
      <c r="FT216" s="254"/>
      <c r="FU216" s="254"/>
      <c r="FV216" s="254"/>
      <c r="FW216" s="254"/>
      <c r="GE216" s="291"/>
      <c r="GF216" s="342"/>
      <c r="GG216" s="291"/>
      <c r="GH216" s="291"/>
      <c r="GI216" s="291"/>
      <c r="GW216" s="327"/>
      <c r="GX216" s="254"/>
      <c r="GY216" s="254"/>
      <c r="GZ216" s="254"/>
      <c r="HA216" s="254"/>
      <c r="HJ216" s="291"/>
      <c r="HK216" s="342"/>
      <c r="HL216" s="291"/>
      <c r="HM216" s="291"/>
      <c r="HN216" s="291"/>
      <c r="IB216" s="327"/>
      <c r="IC216" s="254"/>
      <c r="ID216" s="254"/>
      <c r="IE216" s="254"/>
      <c r="IF216" s="254"/>
      <c r="IT216" s="291"/>
      <c r="IU216" s="342"/>
      <c r="IV216" s="291"/>
      <c r="IW216" s="291"/>
      <c r="IX216" s="291"/>
      <c r="JL216" s="327"/>
      <c r="JM216" s="254"/>
      <c r="JN216" s="254"/>
      <c r="JO216" s="254"/>
      <c r="JP216" s="254"/>
      <c r="JQ216" s="254"/>
      <c r="JY216" s="291"/>
      <c r="JZ216" s="342"/>
      <c r="KA216" s="291"/>
      <c r="KB216" s="291"/>
      <c r="KC216" s="291"/>
      <c r="KQ216" s="327"/>
      <c r="KR216" s="254"/>
      <c r="KS216" s="254"/>
      <c r="KT216" s="254"/>
      <c r="KU216" s="254"/>
      <c r="LD216" s="291"/>
      <c r="LE216" s="342"/>
      <c r="LF216" s="291"/>
      <c r="LG216" s="291"/>
      <c r="LH216" s="291"/>
      <c r="LV216" s="327"/>
      <c r="LW216" s="254"/>
      <c r="LX216" s="254"/>
      <c r="LY216" s="254"/>
      <c r="LZ216" s="254"/>
      <c r="MN216" s="291"/>
      <c r="MO216" s="342"/>
      <c r="MP216" s="291"/>
      <c r="MQ216" s="291"/>
      <c r="MR216" s="291"/>
      <c r="NF216" s="327"/>
      <c r="NG216" s="254"/>
      <c r="NH216" s="254"/>
      <c r="NI216" s="254"/>
      <c r="NJ216" s="254"/>
      <c r="NK216" s="254"/>
      <c r="NS216" s="291"/>
      <c r="NT216" s="342"/>
      <c r="NU216" s="291"/>
      <c r="NV216" s="291"/>
      <c r="NW216" s="291"/>
      <c r="OK216" s="327"/>
      <c r="OL216" s="254"/>
      <c r="OM216" s="254"/>
      <c r="ON216" s="254"/>
      <c r="OO216" s="254"/>
      <c r="OX216" s="291"/>
      <c r="OY216" s="342"/>
      <c r="OZ216" s="291"/>
      <c r="PA216" s="291"/>
      <c r="PB216" s="291"/>
      <c r="PP216" s="327"/>
      <c r="PQ216" s="254"/>
      <c r="PR216" s="254"/>
      <c r="PS216" s="254"/>
      <c r="PT216" s="254"/>
    </row>
    <row r="217" spans="15:436" ht="11.85" customHeight="1">
      <c r="O217" s="343"/>
      <c r="P217" s="343"/>
      <c r="Q217" s="343"/>
      <c r="R217" s="343"/>
      <c r="S217" s="343"/>
      <c r="AB217" s="343"/>
      <c r="AC217" s="343"/>
      <c r="AD217" s="343"/>
      <c r="AE217" s="343"/>
      <c r="AF217" s="343"/>
      <c r="AO217" s="343"/>
      <c r="AP217" s="343"/>
      <c r="AQ217" s="343"/>
      <c r="AR217" s="343"/>
      <c r="AS217" s="343"/>
      <c r="BF217" s="343"/>
      <c r="BG217" s="343"/>
      <c r="BH217" s="343"/>
      <c r="BI217" s="343"/>
      <c r="BJ217" s="343"/>
      <c r="BX217" s="327"/>
      <c r="BY217" s="327"/>
      <c r="BZ217" s="327"/>
      <c r="CA217" s="327"/>
      <c r="CB217" s="327"/>
      <c r="CC217" s="327"/>
      <c r="CK217" s="343"/>
      <c r="CL217" s="343"/>
      <c r="CM217" s="343"/>
      <c r="CN217" s="343"/>
      <c r="CO217" s="343"/>
      <c r="DC217" s="327"/>
      <c r="DD217" s="327"/>
      <c r="DE217" s="327"/>
      <c r="DF217" s="327"/>
      <c r="DG217" s="327"/>
      <c r="DP217" s="343"/>
      <c r="DQ217" s="343"/>
      <c r="DR217" s="343"/>
      <c r="DS217" s="343"/>
      <c r="DT217" s="343"/>
      <c r="EH217" s="327"/>
      <c r="EI217" s="327"/>
      <c r="EJ217" s="327"/>
      <c r="EK217" s="327"/>
      <c r="EL217" s="327"/>
      <c r="EZ217" s="343"/>
      <c r="FA217" s="343"/>
      <c r="FB217" s="343"/>
      <c r="FC217" s="343"/>
      <c r="FD217" s="343"/>
      <c r="FR217" s="327"/>
      <c r="FS217" s="327"/>
      <c r="FT217" s="327"/>
      <c r="FU217" s="327"/>
      <c r="FV217" s="327"/>
      <c r="FW217" s="327"/>
      <c r="GE217" s="343"/>
      <c r="GF217" s="343"/>
      <c r="GG217" s="343"/>
      <c r="GH217" s="343"/>
      <c r="GI217" s="343"/>
      <c r="GW217" s="327"/>
      <c r="GX217" s="327"/>
      <c r="GY217" s="327"/>
      <c r="GZ217" s="327"/>
      <c r="HA217" s="327"/>
      <c r="HJ217" s="343"/>
      <c r="HK217" s="343"/>
      <c r="HL217" s="343"/>
      <c r="HM217" s="343"/>
      <c r="HN217" s="343"/>
      <c r="IB217" s="327"/>
      <c r="IC217" s="327"/>
      <c r="ID217" s="327"/>
      <c r="IE217" s="327"/>
      <c r="IF217" s="327"/>
      <c r="IT217" s="343"/>
      <c r="IU217" s="343"/>
      <c r="IV217" s="343"/>
      <c r="IW217" s="343"/>
      <c r="IX217" s="343"/>
      <c r="JL217" s="327"/>
      <c r="JM217" s="327"/>
      <c r="JN217" s="327"/>
      <c r="JO217" s="327"/>
      <c r="JP217" s="327"/>
      <c r="JQ217" s="327"/>
      <c r="JY217" s="343"/>
      <c r="JZ217" s="343"/>
      <c r="KA217" s="343"/>
      <c r="KB217" s="343"/>
      <c r="KC217" s="343"/>
      <c r="KQ217" s="327"/>
      <c r="KR217" s="327"/>
      <c r="KS217" s="327"/>
      <c r="KT217" s="327"/>
      <c r="KU217" s="327"/>
      <c r="LD217" s="343"/>
      <c r="LE217" s="343"/>
      <c r="LF217" s="343"/>
      <c r="LG217" s="343"/>
      <c r="LH217" s="343"/>
      <c r="LV217" s="327"/>
      <c r="LW217" s="327"/>
      <c r="LX217" s="327"/>
      <c r="LY217" s="327"/>
      <c r="LZ217" s="327"/>
      <c r="MN217" s="343"/>
      <c r="MO217" s="343"/>
      <c r="MP217" s="343"/>
      <c r="MQ217" s="343"/>
      <c r="MR217" s="343"/>
      <c r="NF217" s="327"/>
      <c r="NG217" s="327"/>
      <c r="NH217" s="327"/>
      <c r="NI217" s="327"/>
      <c r="NJ217" s="327"/>
      <c r="NK217" s="327"/>
      <c r="NS217" s="343"/>
      <c r="NT217" s="343"/>
      <c r="NU217" s="343"/>
      <c r="NV217" s="343"/>
      <c r="NW217" s="343"/>
      <c r="OK217" s="327"/>
      <c r="OL217" s="327"/>
      <c r="OM217" s="327"/>
      <c r="ON217" s="327"/>
      <c r="OO217" s="327"/>
      <c r="OX217" s="343"/>
      <c r="OY217" s="343"/>
      <c r="OZ217" s="343"/>
      <c r="PA217" s="343"/>
      <c r="PB217" s="343"/>
      <c r="PP217" s="327"/>
      <c r="PQ217" s="327"/>
      <c r="PR217" s="327"/>
      <c r="PS217" s="327"/>
      <c r="PT217" s="327"/>
    </row>
    <row r="218" spans="15:436" ht="11.85" customHeight="1">
      <c r="O218" s="344"/>
      <c r="P218" s="344"/>
      <c r="Q218" s="344"/>
      <c r="R218" s="344"/>
      <c r="S218" s="344"/>
      <c r="AB218" s="344"/>
      <c r="AC218" s="344"/>
      <c r="AD218" s="344"/>
      <c r="AE218" s="344"/>
      <c r="AF218" s="344"/>
      <c r="AO218" s="344"/>
      <c r="AP218" s="344"/>
      <c r="AQ218" s="344"/>
      <c r="AR218" s="344"/>
      <c r="AS218" s="344"/>
      <c r="BF218" s="344"/>
      <c r="BG218" s="344"/>
      <c r="BH218" s="344"/>
      <c r="BI218" s="344"/>
      <c r="BJ218" s="344"/>
      <c r="BX218" s="344"/>
      <c r="BY218" s="344"/>
      <c r="BZ218" s="344"/>
      <c r="CA218" s="344"/>
      <c r="CB218" s="344"/>
      <c r="CC218" s="344"/>
      <c r="CK218" s="344"/>
      <c r="CL218" s="344"/>
      <c r="CM218" s="344"/>
      <c r="CN218" s="344"/>
      <c r="CO218" s="344"/>
      <c r="DC218" s="344"/>
      <c r="DD218" s="344"/>
      <c r="DE218" s="344"/>
      <c r="DF218" s="344"/>
      <c r="DG218" s="344"/>
      <c r="DP218" s="344"/>
      <c r="DQ218" s="344"/>
      <c r="DR218" s="344"/>
      <c r="DS218" s="344"/>
      <c r="DT218" s="344"/>
      <c r="EH218" s="344"/>
      <c r="EI218" s="344"/>
      <c r="EJ218" s="344"/>
      <c r="EK218" s="344"/>
      <c r="EL218" s="344"/>
      <c r="EZ218" s="344"/>
      <c r="FA218" s="344"/>
      <c r="FB218" s="344"/>
      <c r="FC218" s="344"/>
      <c r="FD218" s="344"/>
      <c r="FR218" s="344"/>
      <c r="FS218" s="344"/>
      <c r="FT218" s="344"/>
      <c r="FU218" s="344"/>
      <c r="FV218" s="344"/>
      <c r="FW218" s="344"/>
      <c r="GE218" s="344"/>
      <c r="GF218" s="344"/>
      <c r="GG218" s="344"/>
      <c r="GH218" s="344"/>
      <c r="GI218" s="344"/>
      <c r="GW218" s="344"/>
      <c r="GX218" s="344"/>
      <c r="GY218" s="344"/>
      <c r="GZ218" s="344"/>
      <c r="HA218" s="344"/>
      <c r="HJ218" s="344"/>
      <c r="HK218" s="344"/>
      <c r="HL218" s="344"/>
      <c r="HM218" s="344"/>
      <c r="HN218" s="344"/>
      <c r="IB218" s="344"/>
      <c r="IC218" s="344"/>
      <c r="ID218" s="344"/>
      <c r="IE218" s="344"/>
      <c r="IF218" s="344"/>
      <c r="IT218" s="344"/>
      <c r="IU218" s="344"/>
      <c r="IV218" s="344"/>
      <c r="IW218" s="344"/>
      <c r="IX218" s="344"/>
      <c r="JL218" s="344"/>
      <c r="JM218" s="344"/>
      <c r="JN218" s="344"/>
      <c r="JO218" s="344"/>
      <c r="JP218" s="344"/>
      <c r="JQ218" s="344"/>
      <c r="JY218" s="344"/>
      <c r="JZ218" s="344"/>
      <c r="KA218" s="344"/>
      <c r="KB218" s="344"/>
      <c r="KC218" s="344"/>
      <c r="KQ218" s="344"/>
      <c r="KR218" s="344"/>
      <c r="KS218" s="344"/>
      <c r="KT218" s="344"/>
      <c r="KU218" s="344"/>
      <c r="LD218" s="344"/>
      <c r="LE218" s="344"/>
      <c r="LF218" s="344"/>
      <c r="LG218" s="344"/>
      <c r="LH218" s="344"/>
      <c r="LV218" s="344"/>
      <c r="LW218" s="344"/>
      <c r="LX218" s="344"/>
      <c r="LY218" s="344"/>
      <c r="LZ218" s="344"/>
      <c r="MN218" s="344"/>
      <c r="MO218" s="344"/>
      <c r="MP218" s="344"/>
      <c r="MQ218" s="344"/>
      <c r="MR218" s="344"/>
      <c r="NF218" s="344"/>
      <c r="NG218" s="344"/>
      <c r="NH218" s="344"/>
      <c r="NI218" s="344"/>
      <c r="NJ218" s="344"/>
      <c r="NK218" s="344"/>
      <c r="NS218" s="344"/>
      <c r="NT218" s="344"/>
      <c r="NU218" s="344"/>
      <c r="NV218" s="344"/>
      <c r="NW218" s="344"/>
      <c r="OK218" s="344"/>
      <c r="OL218" s="344"/>
      <c r="OM218" s="344"/>
      <c r="ON218" s="344"/>
      <c r="OO218" s="344"/>
      <c r="OX218" s="344"/>
      <c r="OY218" s="344"/>
      <c r="OZ218" s="344"/>
      <c r="PA218" s="344"/>
      <c r="PB218" s="344"/>
      <c r="PP218" s="344"/>
      <c r="PQ218" s="344"/>
      <c r="PR218" s="344"/>
      <c r="PS218" s="344"/>
      <c r="PT218" s="344"/>
    </row>
  </sheetData>
  <sheetProtection selectLockedCells="1" selectUnlockedCells="1"/>
  <mergeCells count="54">
    <mergeCell ref="DZ4:EL4"/>
    <mergeCell ref="HT4:IF4"/>
    <mergeCell ref="B54:C54"/>
    <mergeCell ref="CQ4:CS4"/>
    <mergeCell ref="CU4:DG4"/>
    <mergeCell ref="FF4:FH4"/>
    <mergeCell ref="FJ4:FV4"/>
    <mergeCell ref="GK4:GM4"/>
    <mergeCell ref="GO4:HA4"/>
    <mergeCell ref="HP4:HR4"/>
    <mergeCell ref="BL4:BN4"/>
    <mergeCell ref="BP4:CB4"/>
    <mergeCell ref="BL1:BN1"/>
    <mergeCell ref="BP1:BQ1"/>
    <mergeCell ref="B98:C98"/>
    <mergeCell ref="B9:C9"/>
    <mergeCell ref="LN4:LZ4"/>
    <mergeCell ref="IZ4:JB4"/>
    <mergeCell ref="JD4:JP4"/>
    <mergeCell ref="KE4:KG4"/>
    <mergeCell ref="KI4:KU4"/>
    <mergeCell ref="LJ4:LL4"/>
    <mergeCell ref="CU1:CV1"/>
    <mergeCell ref="B3:C3"/>
    <mergeCell ref="B4:C4"/>
    <mergeCell ref="B5:C5"/>
    <mergeCell ref="CQ1:CS1"/>
    <mergeCell ref="DV4:DX4"/>
    <mergeCell ref="PH4:PT4"/>
    <mergeCell ref="MT4:MV4"/>
    <mergeCell ref="MX4:NJ4"/>
    <mergeCell ref="NY4:OA4"/>
    <mergeCell ref="OC4:OO4"/>
    <mergeCell ref="PD4:PF4"/>
    <mergeCell ref="DZ1:EA1"/>
    <mergeCell ref="DV1:DX1"/>
    <mergeCell ref="FF1:FH1"/>
    <mergeCell ref="FJ1:FK1"/>
    <mergeCell ref="GK1:GM1"/>
    <mergeCell ref="PH1:PI1"/>
    <mergeCell ref="GO1:GP1"/>
    <mergeCell ref="HP1:HR1"/>
    <mergeCell ref="HT1:HU1"/>
    <mergeCell ref="MT1:MV1"/>
    <mergeCell ref="MX1:MY1"/>
    <mergeCell ref="IZ1:JB1"/>
    <mergeCell ref="JD1:JE1"/>
    <mergeCell ref="KE1:KG1"/>
    <mergeCell ref="KI1:KJ1"/>
    <mergeCell ref="LJ1:LL1"/>
    <mergeCell ref="LN1:LO1"/>
    <mergeCell ref="NY1:OA1"/>
    <mergeCell ref="OC1:OD1"/>
    <mergeCell ref="PD1:PF1"/>
  </mergeCells>
  <phoneticPr fontId="48" type="noConversion"/>
  <conditionalFormatting sqref="G3:G4">
    <cfRule type="expression" dxfId="291" priority="123">
      <formula>OR(CELL("col")=COLUMN(),CELL("rom")=ROW())</formula>
    </cfRule>
  </conditionalFormatting>
  <conditionalFormatting sqref="I3:I4">
    <cfRule type="expression" dxfId="290" priority="109">
      <formula>OR(CELL("col")=COLUMN(),CELL("rom")=ROW())</formula>
    </cfRule>
  </conditionalFormatting>
  <conditionalFormatting sqref="I57:I66">
    <cfRule type="expression" dxfId="289" priority="110">
      <formula>OR(CELL("col")=COLUMN(),CELL("rom")=ROW())</formula>
    </cfRule>
  </conditionalFormatting>
  <conditionalFormatting sqref="I92:I96">
    <cfRule type="expression" dxfId="288" priority="83">
      <formula>OR(CELL("col")=COLUMN(),CELL("rom")=ROW())</formula>
    </cfRule>
  </conditionalFormatting>
  <conditionalFormatting sqref="I101:N101">
    <cfRule type="expression" dxfId="287" priority="81">
      <formula>OR(CELL("col")=COLUMN(),CELL("rom")=ROW())</formula>
    </cfRule>
  </conditionalFormatting>
  <conditionalFormatting sqref="I76:S83">
    <cfRule type="expression" dxfId="286" priority="56">
      <formula>OR(CELL("col")=COLUMN(),CELL("rom")=ROW())</formula>
    </cfRule>
  </conditionalFormatting>
  <conditionalFormatting sqref="I86:S89">
    <cfRule type="expression" dxfId="285" priority="55">
      <formula>OR(CELL("col")=COLUMN(),CELL("rom")=ROW())</formula>
    </cfRule>
  </conditionalFormatting>
  <conditionalFormatting sqref="M92:S96">
    <cfRule type="expression" dxfId="284" priority="54">
      <formula>OR(CELL("col")=COLUMN(),CELL("rom")=ROW())</formula>
    </cfRule>
  </conditionalFormatting>
  <conditionalFormatting sqref="O3:O4">
    <cfRule type="expression" dxfId="283" priority="107">
      <formula>OR(CELL("col")=COLUMN(),CELL("rom")=ROW())</formula>
    </cfRule>
  </conditionalFormatting>
  <conditionalFormatting sqref="O2:S2 AB2:AF2 AO2:AS2 BF2:BJ2 BX2:CC2 CK2:CO2 DC2:DG2 DP2:DT2 EH2:EL2 EZ2:FD2 FR2:FW2 GE2:GI2 GW2:HA2 HJ2:HN2 IB2:IF2 IT2:IX2 JL2:JQ2 JY2:KC2 KQ2:KU2 LD2:LH2 LV2:LZ2 MN2:MR2 NF2:NK2 NS2:NW2 OK2:OO2 OX2:PB2 PP2:PT2 BF4:BJ4 BX4:CC4 CK4:CO4 DC4:DG4 DP4:DT4 EH4:EL4 EZ4:FD4 FR4:FW4 GE4:GI4 GW4:HA4 HJ4:HN4 IB4:IF4 IT4:IX4 JL4:JQ4 JY4:KC4 KQ4:KU4 LD4:LH4 LV4:LZ4 MN4:MR4 NF4:NK4 NS4:NW4 OK4:OO4 OX4:PB4 PP4:PT4 O4:S5 AB4:AF5 AO4:AS5 CC9 FW9 EZ10:FD16 FR10:FW53 BX10:CC56 DC10:DG56 GW10:HA56 CK10:CO74 DP10:DT74 GE10:GI74 HJ10:HN74 JY10:KC74 LD10:LH74 NS10:NW74 OX10:PB74 FB17:FD17 EZ18:FD38 FB39:FD39 EZ40:FD74 BF45:BJ74 FW54:FW66 IT54:IX74 MN54:MR74 BX57:BX66 CC57:CC66 DC57:DC66 BX67:CC68 DC67:DG68 FR67:FW68 GW67:HA68 BP68:BX68 CU68:DC68 FJ68:FR68 GO68:GW68 BX69:BX73 CC69:CC73 DC69:DC73 FW69:FW73 BX74:CC74 DC74:DG74 FR74:FW74 GW74:HA74 CC75:CC83 FW75:FW83 BA76:BJ79 CF76:CO79 EU76:FD79 FZ76:GI79 BX76:BX83 DC76:DC83 DP76:DT97 HJ76:HN97 IT76:IX97 JY76:KC97 LD76:LH97 MN76:MR97 NS76:NW97 OX76:PB97 BA80:BE83 CF80:CJ83 EU80:EY83 FZ80:GD83 BF80:BJ94 CK80:CO94 EZ80:FD94 GE80:GI94 BX84:CC85 DC84:DG85 FR84:FW85 GW84:HA85 AZ86:BE89 BX86:BX89 CC86:CC89 CE86:CJ89 DC86:DC89 DJ86:DO89 EH86:EH89 ET86:EY89 FW86:FW89 FY86:GD89 HD86:HI89 IN86:IS89 JQ86:JQ89 JS86:JX89 KX86:LC89 MH86:MM89 NF86:NF89 NK86:NK89 NM86:NR89 OK86:OK89 OR86:OW89 PP86:PP89 BX90:CC91 DC90:DG91 FR90:FW91 GW90:HA91 BA92:BE94 CF92:CJ94 EU92:EY94 FZ92:GD94 BX92:BX96 CC92:CC96 DC92:DC96 FW92:FW96 BA95:BJ95 CF95:CO95 EU95:FD95 FZ95:GI95 BA96:BE96 CF96:CJ96 EU96:EY96 FZ96:GD96 BF96:BJ97 CK96:CO97 EZ96:FD97 GE96:GI97 CC100 FW100 BX101:CC101 DC101:DG101 EH101:EL101 FR101:FW101 GW101:HA101 JL101:JQ101 KQ101:KU101 LV101:LZ101 NF101:NK101 OK101:OO101 PP101:PT101 O105:S107 BF105:BJ107 CK105:CO107 DP105:DT107 EZ105:FD107 GE105:GI107 IT105:IX107 JY105:KC107 LD105:LH107 MN105:MR107 NS105:NW107 OX105:PB107 BX105:CC108 DC105:DG108 EH105:EL108 FR105:FW108 GW105:HA108 JL105:JQ108 KQ105:KU108 LV105:LZ108 NF105:NK108 OK105:OO108 PP105:PT108 BF111:BJ144 CK111:CO144 BX112:CC218 DC112:DG218 BF146:BJ218 CK146:CO218">
    <cfRule type="expression" dxfId="282" priority="451">
      <formula>OR(CELL("col")=COLUMN(),CELL("rom")=ROW())</formula>
    </cfRule>
  </conditionalFormatting>
  <conditionalFormatting sqref="O57:S66">
    <cfRule type="expression" dxfId="281" priority="57">
      <formula>OR(CELL("col")=COLUMN(),CELL("rom")=ROW())</formula>
    </cfRule>
  </conditionalFormatting>
  <conditionalFormatting sqref="V3:V4">
    <cfRule type="expression" dxfId="280" priority="101">
      <formula>OR(CELL("col")=COLUMN(),CELL("rom")=ROW())</formula>
    </cfRule>
  </conditionalFormatting>
  <conditionalFormatting sqref="V57:AF66">
    <cfRule type="expression" dxfId="279" priority="49">
      <formula>OR(CELL("col")=COLUMN(),CELL("rom")=ROW())</formula>
    </cfRule>
  </conditionalFormatting>
  <conditionalFormatting sqref="V76:AF83">
    <cfRule type="expression" dxfId="278" priority="48">
      <formula>OR(CELL("col")=COLUMN(),CELL("rom")=ROW())</formula>
    </cfRule>
  </conditionalFormatting>
  <conditionalFormatting sqref="V86:AF89">
    <cfRule type="expression" dxfId="277" priority="47">
      <formula>OR(CELL("col")=COLUMN(),CELL("rom")=ROW())</formula>
    </cfRule>
  </conditionalFormatting>
  <conditionalFormatting sqref="W101:AA101">
    <cfRule type="expression" dxfId="276" priority="103">
      <formula>OR(CELL("col")=COLUMN(),CELL("rom")=ROW())</formula>
    </cfRule>
  </conditionalFormatting>
  <conditionalFormatting sqref="AB3:AB4">
    <cfRule type="expression" dxfId="275" priority="100">
      <formula>OR(CELL("col")=COLUMN(),CELL("rom")=ROW())</formula>
    </cfRule>
  </conditionalFormatting>
  <conditionalFormatting sqref="AB10:AF53 AO10:AS53 O45:S53 J57:N60 L61:N65 J66:N66 N69:N73 AA69:AA73 AA92:AA96 AB97:AF97 AO97:AS97 O111:S144 AB111:AF144 O146:S218 AB146:AF218">
    <cfRule type="expression" dxfId="274" priority="112">
      <formula>OR(CELL("col")=COLUMN(),CELL("rom")=ROW())</formula>
    </cfRule>
  </conditionalFormatting>
  <conditionalFormatting sqref="AB56:AF56 AO56:AS56">
    <cfRule type="expression" dxfId="273" priority="38">
      <formula>OR(CELL("col")=COLUMN(),CELL("rom")=ROW())</formula>
    </cfRule>
  </conditionalFormatting>
  <conditionalFormatting sqref="AB68:AF68 AO68:AS68">
    <cfRule type="expression" dxfId="272" priority="37">
      <formula>OR(CELL("col")=COLUMN(),CELL("rom")=ROW())</formula>
    </cfRule>
  </conditionalFormatting>
  <conditionalFormatting sqref="AB75:AF75 AO75:AS75">
    <cfRule type="expression" dxfId="271" priority="36">
      <formula>OR(CELL("col")=COLUMN(),CELL("rom")=ROW())</formula>
    </cfRule>
  </conditionalFormatting>
  <conditionalFormatting sqref="AB85:AF85 AO85:AS85">
    <cfRule type="expression" dxfId="270" priority="35">
      <formula>OR(CELL("col")=COLUMN(),CELL("rom")=ROW())</formula>
    </cfRule>
  </conditionalFormatting>
  <conditionalFormatting sqref="AB91:AF91 AO91:AS91">
    <cfRule type="expression" dxfId="269" priority="34">
      <formula>OR(CELL("col")=COLUMN(),CELL("rom")=ROW())</formula>
    </cfRule>
  </conditionalFormatting>
  <conditionalFormatting sqref="AB100:AF101 AO100:AS101 AB105:AF107 AO105:AS107">
    <cfRule type="expression" dxfId="268" priority="33">
      <formula>OR(CELL("col")=COLUMN(),CELL("rom")=ROW())</formula>
    </cfRule>
  </conditionalFormatting>
  <conditionalFormatting sqref="AI3:AI4">
    <cfRule type="expression" dxfId="267" priority="92">
      <formula>OR(CELL("col")=COLUMN(),CELL("rom")=ROW())</formula>
    </cfRule>
  </conditionalFormatting>
  <conditionalFormatting sqref="AI101:AN101">
    <cfRule type="expression" dxfId="266" priority="86">
      <formula>OR(CELL("col")=COLUMN(),CELL("rom")=ROW())</formula>
    </cfRule>
  </conditionalFormatting>
  <conditionalFormatting sqref="AI57:AS66">
    <cfRule type="expression" dxfId="265" priority="41">
      <formula>OR(CELL("col")=COLUMN(),CELL("rom")=ROW())</formula>
    </cfRule>
  </conditionalFormatting>
  <conditionalFormatting sqref="AI76:AS83">
    <cfRule type="expression" dxfId="264" priority="40">
      <formula>OR(CELL("col")=COLUMN(),CELL("rom")=ROW())</formula>
    </cfRule>
  </conditionalFormatting>
  <conditionalFormatting sqref="AI86:AS89">
    <cfRule type="expression" dxfId="263" priority="39">
      <formula>OR(CELL("col")=COLUMN(),CELL("rom")=ROW())</formula>
    </cfRule>
  </conditionalFormatting>
  <conditionalFormatting sqref="AN69:AN73">
    <cfRule type="expression" dxfId="262" priority="46">
      <formula>OR(CELL("col")=COLUMN(),CELL("rom")=ROW())</formula>
    </cfRule>
  </conditionalFormatting>
  <conditionalFormatting sqref="AN92:AN96 AO111:AS144 AO146:AS218">
    <cfRule type="expression" dxfId="261" priority="96">
      <formula>OR(CELL("col")=COLUMN(),CELL("rom")=ROW())</formula>
    </cfRule>
  </conditionalFormatting>
  <conditionalFormatting sqref="AO3:AO4">
    <cfRule type="expression" dxfId="260" priority="91">
      <formula>OR(CELL("col")=COLUMN(),CELL("rom")=ROW())</formula>
    </cfRule>
  </conditionalFormatting>
  <conditionalFormatting sqref="AZ3:AZ4">
    <cfRule type="expression" dxfId="259" priority="434">
      <formula>OR(CELL("col")=COLUMN(),CELL("rom")=ROW())</formula>
    </cfRule>
  </conditionalFormatting>
  <conditionalFormatting sqref="AZ76:AZ83">
    <cfRule type="expression" dxfId="258" priority="390">
      <formula>OR(CELL("col")=COLUMN(),CELL("rom")=ROW())</formula>
    </cfRule>
  </conditionalFormatting>
  <conditionalFormatting sqref="AZ92:AZ96">
    <cfRule type="expression" dxfId="257" priority="388">
      <formula>OR(CELL("col")=COLUMN(),CELL("rom")=ROW())</formula>
    </cfRule>
  </conditionalFormatting>
  <conditionalFormatting sqref="AZ57:BE66">
    <cfRule type="expression" dxfId="256" priority="439">
      <formula>OR(CELL("col")=COLUMN(),CELL("rom")=ROW())</formula>
    </cfRule>
  </conditionalFormatting>
  <conditionalFormatting sqref="AZ69:BE73">
    <cfRule type="expression" dxfId="255" priority="391">
      <formula>OR(CELL("col")=COLUMN(),CELL("rom")=ROW())</formula>
    </cfRule>
  </conditionalFormatting>
  <conditionalFormatting sqref="BA101:BJ101">
    <cfRule type="expression" dxfId="254" priority="440">
      <formula>OR(CELL("col")=COLUMN(),CELL("rom")=ROW())</formula>
    </cfRule>
  </conditionalFormatting>
  <conditionalFormatting sqref="BF3:BF4">
    <cfRule type="expression" dxfId="253" priority="402">
      <formula>OR(CELL("col")=COLUMN(),CELL("rom")=ROW())</formula>
    </cfRule>
  </conditionalFormatting>
  <conditionalFormatting sqref="CC5">
    <cfRule type="expression" dxfId="252" priority="431">
      <formula>OR(CELL("col")=COLUMN(),CELL("rom")=ROW())</formula>
    </cfRule>
  </conditionalFormatting>
  <conditionalFormatting sqref="CE3:CE4">
    <cfRule type="expression" dxfId="251" priority="369">
      <formula>OR(CELL("col")=COLUMN(),CELL("rom")=ROW())</formula>
    </cfRule>
  </conditionalFormatting>
  <conditionalFormatting sqref="CE76:CE83">
    <cfRule type="expression" dxfId="250" priority="366">
      <formula>OR(CELL("col")=COLUMN(),CELL("rom")=ROW())</formula>
    </cfRule>
  </conditionalFormatting>
  <conditionalFormatting sqref="CE92:CE96">
    <cfRule type="expression" dxfId="249" priority="364">
      <formula>OR(CELL("col")=COLUMN(),CELL("rom")=ROW())</formula>
    </cfRule>
  </conditionalFormatting>
  <conditionalFormatting sqref="CE57:CJ66">
    <cfRule type="expression" dxfId="248" priority="370">
      <formula>OR(CELL("col")=COLUMN(),CELL("rom")=ROW())</formula>
    </cfRule>
  </conditionalFormatting>
  <conditionalFormatting sqref="CE69:CJ73">
    <cfRule type="expression" dxfId="247" priority="367">
      <formula>OR(CELL("col")=COLUMN(),CELL("rom")=ROW())</formula>
    </cfRule>
  </conditionalFormatting>
  <conditionalFormatting sqref="CF101:CO101">
    <cfRule type="expression" dxfId="246" priority="371">
      <formula>OR(CELL("col")=COLUMN(),CELL("rom")=ROW())</formula>
    </cfRule>
  </conditionalFormatting>
  <conditionalFormatting sqref="CK3:CK4">
    <cfRule type="expression" dxfId="245" priority="368">
      <formula>OR(CELL("col")=COLUMN(),CELL("rom")=ROW())</formula>
    </cfRule>
  </conditionalFormatting>
  <conditionalFormatting sqref="DJ3:DJ4">
    <cfRule type="expression" dxfId="244" priority="355">
      <formula>OR(CELL("col")=COLUMN(),CELL("rom")=ROW())</formula>
    </cfRule>
  </conditionalFormatting>
  <conditionalFormatting sqref="DJ57:DO66">
    <cfRule type="expression" dxfId="243" priority="356">
      <formula>OR(CELL("col")=COLUMN(),CELL("rom")=ROW())</formula>
    </cfRule>
  </conditionalFormatting>
  <conditionalFormatting sqref="DJ69:DO73">
    <cfRule type="expression" dxfId="242" priority="353">
      <formula>OR(CELL("col")=COLUMN(),CELL("rom")=ROW())</formula>
    </cfRule>
  </conditionalFormatting>
  <conditionalFormatting sqref="DJ76:DO83">
    <cfRule type="expression" dxfId="241" priority="352">
      <formula>OR(CELL("col")=COLUMN(),CELL("rom")=ROW())</formula>
    </cfRule>
  </conditionalFormatting>
  <conditionalFormatting sqref="DJ92:DO96">
    <cfRule type="expression" dxfId="240" priority="350">
      <formula>OR(CELL("col")=COLUMN(),CELL("rom")=ROW())</formula>
    </cfRule>
  </conditionalFormatting>
  <conditionalFormatting sqref="DJ101:DT101">
    <cfRule type="expression" dxfId="239" priority="131">
      <formula>OR(CELL("col")=COLUMN(),CELL("rom")=ROW())</formula>
    </cfRule>
  </conditionalFormatting>
  <conditionalFormatting sqref="DP3:DP4">
    <cfRule type="expression" dxfId="238" priority="354">
      <formula>OR(CELL("col")=COLUMN(),CELL("rom")=ROW())</formula>
    </cfRule>
  </conditionalFormatting>
  <conditionalFormatting sqref="EH10:EL56 EH57:EH66 EH67:EL68 DZ68:EG68 EH69:EH73 EH74:EL74 EH76:EH83 EH84:EL85 EH90:EL91 EH92:EH96 DP111:DT144 EH112:EL218 DP146:DT218">
    <cfRule type="expression" dxfId="237" priority="362">
      <formula>OR(CELL("col")=COLUMN(),CELL("rom")=ROW())</formula>
    </cfRule>
  </conditionalFormatting>
  <conditionalFormatting sqref="ET3:ET4">
    <cfRule type="expression" dxfId="236" priority="79">
      <formula>OR(CELL("col")=COLUMN(),CELL("rom")=ROW())</formula>
    </cfRule>
  </conditionalFormatting>
  <conditionalFormatting sqref="ET76:ET83">
    <cfRule type="expression" dxfId="235" priority="155">
      <formula>OR(CELL("col")=COLUMN(),CELL("rom")=ROW())</formula>
    </cfRule>
  </conditionalFormatting>
  <conditionalFormatting sqref="ET92:ET96">
    <cfRule type="expression" dxfId="234" priority="154">
      <formula>OR(CELL("col")=COLUMN(),CELL("rom")=ROW())</formula>
    </cfRule>
  </conditionalFormatting>
  <conditionalFormatting sqref="ET57:EY66">
    <cfRule type="expression" dxfId="233" priority="160">
      <formula>OR(CELL("col")=COLUMN(),CELL("rom")=ROW())</formula>
    </cfRule>
  </conditionalFormatting>
  <conditionalFormatting sqref="ET69:EY73">
    <cfRule type="expression" dxfId="232" priority="156">
      <formula>OR(CELL("col")=COLUMN(),CELL("rom")=ROW())</formula>
    </cfRule>
  </conditionalFormatting>
  <conditionalFormatting sqref="EU101:FD101">
    <cfRule type="expression" dxfId="231" priority="161">
      <formula>OR(CELL("col")=COLUMN(),CELL("rom")=ROW())</formula>
    </cfRule>
  </conditionalFormatting>
  <conditionalFormatting sqref="EZ3:EZ4">
    <cfRule type="expression" dxfId="230" priority="77">
      <formula>OR(CELL("col")=COLUMN(),CELL("rom")=ROW())</formula>
    </cfRule>
  </conditionalFormatting>
  <conditionalFormatting sqref="EZ111:FD144 GE111:GI144 FR112:FW218 GW112:HA218 EZ146:FD218 GE146:GI218">
    <cfRule type="expression" dxfId="229" priority="348">
      <formula>OR(CELL("col")=COLUMN(),CELL("rom")=ROW())</formula>
    </cfRule>
  </conditionalFormatting>
  <conditionalFormatting sqref="FR69:FR73">
    <cfRule type="expression" dxfId="228" priority="30">
      <formula>OR(CELL("col")=COLUMN(),CELL("rom")=ROW())</formula>
    </cfRule>
  </conditionalFormatting>
  <conditionalFormatting sqref="FR76:FR83">
    <cfRule type="expression" dxfId="227" priority="29">
      <formula>OR(CELL("col")=COLUMN(),CELL("rom")=ROW())</formula>
    </cfRule>
  </conditionalFormatting>
  <conditionalFormatting sqref="FR86:FR89">
    <cfRule type="expression" dxfId="226" priority="28">
      <formula>OR(CELL("col")=COLUMN(),CELL("rom")=ROW())</formula>
    </cfRule>
  </conditionalFormatting>
  <conditionalFormatting sqref="FR92:FR96">
    <cfRule type="expression" dxfId="225" priority="27">
      <formula>OR(CELL("col")=COLUMN(),CELL("rom")=ROW())</formula>
    </cfRule>
  </conditionalFormatting>
  <conditionalFormatting sqref="FR54:FV56 FR57:FR66">
    <cfRule type="expression" dxfId="224" priority="32">
      <formula>OR(CELL("col")=COLUMN(),CELL("rom")=ROW())</formula>
    </cfRule>
  </conditionalFormatting>
  <conditionalFormatting sqref="FW5">
    <cfRule type="expression" dxfId="223" priority="78">
      <formula>OR(CELL("col")=COLUMN(),CELL("rom")=ROW())</formula>
    </cfRule>
  </conditionalFormatting>
  <conditionalFormatting sqref="FY3:FY4">
    <cfRule type="expression" dxfId="222" priority="76">
      <formula>OR(CELL("col")=COLUMN(),CELL("rom")=ROW())</formula>
    </cfRule>
  </conditionalFormatting>
  <conditionalFormatting sqref="FY76:FY83">
    <cfRule type="expression" dxfId="221" priority="146">
      <formula>OR(CELL("col")=COLUMN(),CELL("rom")=ROW())</formula>
    </cfRule>
  </conditionalFormatting>
  <conditionalFormatting sqref="FY92:FY96">
    <cfRule type="expression" dxfId="220" priority="145">
      <formula>OR(CELL("col")=COLUMN(),CELL("rom")=ROW())</formula>
    </cfRule>
  </conditionalFormatting>
  <conditionalFormatting sqref="FY57:GD66">
    <cfRule type="expression" dxfId="219" priority="150">
      <formula>OR(CELL("col")=COLUMN(),CELL("rom")=ROW())</formula>
    </cfRule>
  </conditionalFormatting>
  <conditionalFormatting sqref="FY69:GD73">
    <cfRule type="expression" dxfId="218" priority="147">
      <formula>OR(CELL("col")=COLUMN(),CELL("rom")=ROW())</formula>
    </cfRule>
  </conditionalFormatting>
  <conditionalFormatting sqref="FZ101:GI101">
    <cfRule type="expression" dxfId="217" priority="151">
      <formula>OR(CELL("col")=COLUMN(),CELL("rom")=ROW())</formula>
    </cfRule>
  </conditionalFormatting>
  <conditionalFormatting sqref="GE3:GE4">
    <cfRule type="expression" dxfId="216" priority="75">
      <formula>OR(CELL("col")=COLUMN(),CELL("rom")=ROW())</formula>
    </cfRule>
  </conditionalFormatting>
  <conditionalFormatting sqref="GW57:GW66">
    <cfRule type="expression" dxfId="215" priority="26">
      <formula>OR(CELL("col")=COLUMN(),CELL("rom")=ROW())</formula>
    </cfRule>
  </conditionalFormatting>
  <conditionalFormatting sqref="GW69:GW73">
    <cfRule type="expression" dxfId="214" priority="25">
      <formula>OR(CELL("col")=COLUMN(),CELL("rom")=ROW())</formula>
    </cfRule>
  </conditionalFormatting>
  <conditionalFormatting sqref="GW76:GW83">
    <cfRule type="expression" dxfId="213" priority="24">
      <formula>OR(CELL("col")=COLUMN(),CELL("rom")=ROW())</formula>
    </cfRule>
  </conditionalFormatting>
  <conditionalFormatting sqref="GW86:GW89">
    <cfRule type="expression" dxfId="212" priority="23">
      <formula>OR(CELL("col")=COLUMN(),CELL("rom")=ROW())</formula>
    </cfRule>
  </conditionalFormatting>
  <conditionalFormatting sqref="GW92:GW96">
    <cfRule type="expression" dxfId="211" priority="22">
      <formula>OR(CELL("col")=COLUMN(),CELL("rom")=ROW())</formula>
    </cfRule>
  </conditionalFormatting>
  <conditionalFormatting sqref="HD3:HD4">
    <cfRule type="expression" dxfId="210" priority="74">
      <formula>OR(CELL("col")=COLUMN(),CELL("rom")=ROW())</formula>
    </cfRule>
  </conditionalFormatting>
  <conditionalFormatting sqref="HD57:HI66">
    <cfRule type="expression" dxfId="209" priority="139">
      <formula>OR(CELL("col")=COLUMN(),CELL("rom")=ROW())</formula>
    </cfRule>
  </conditionalFormatting>
  <conditionalFormatting sqref="HD69:HI73">
    <cfRule type="expression" dxfId="208" priority="136">
      <formula>OR(CELL("col")=COLUMN(),CELL("rom")=ROW())</formula>
    </cfRule>
  </conditionalFormatting>
  <conditionalFormatting sqref="HD76:HI83">
    <cfRule type="expression" dxfId="207" priority="135">
      <formula>OR(CELL("col")=COLUMN(),CELL("rom")=ROW())</formula>
    </cfRule>
  </conditionalFormatting>
  <conditionalFormatting sqref="HD92:HI96">
    <cfRule type="expression" dxfId="206" priority="134">
      <formula>OR(CELL("col")=COLUMN(),CELL("rom")=ROW())</formula>
    </cfRule>
  </conditionalFormatting>
  <conditionalFormatting sqref="HE101:HN101">
    <cfRule type="expression" dxfId="205" priority="128">
      <formula>OR(CELL("col")=COLUMN(),CELL("rom")=ROW())</formula>
    </cfRule>
  </conditionalFormatting>
  <conditionalFormatting sqref="HJ3:HJ4">
    <cfRule type="expression" dxfId="204" priority="73">
      <formula>OR(CELL("col")=COLUMN(),CELL("rom")=ROW())</formula>
    </cfRule>
  </conditionalFormatting>
  <conditionalFormatting sqref="HJ111:HN144 IB112:IF218 HJ146:HN218">
    <cfRule type="expression" dxfId="203" priority="323">
      <formula>OR(CELL("col")=COLUMN(),CELL("rom")=ROW())</formula>
    </cfRule>
  </conditionalFormatting>
  <conditionalFormatting sqref="IB57:IB66">
    <cfRule type="expression" dxfId="202" priority="21">
      <formula>OR(CELL("col")=COLUMN(),CELL("rom")=ROW())</formula>
    </cfRule>
  </conditionalFormatting>
  <conditionalFormatting sqref="IB69:IB73">
    <cfRule type="expression" dxfId="201" priority="20">
      <formula>OR(CELL("col")=COLUMN(),CELL("rom")=ROW())</formula>
    </cfRule>
  </conditionalFormatting>
  <conditionalFormatting sqref="IB76:IB83">
    <cfRule type="expression" dxfId="200" priority="19">
      <formula>OR(CELL("col")=COLUMN(),CELL("rom")=ROW())</formula>
    </cfRule>
  </conditionalFormatting>
  <conditionalFormatting sqref="IB86:IB89">
    <cfRule type="expression" dxfId="199" priority="18">
      <formula>OR(CELL("col")=COLUMN(),CELL("rom")=ROW())</formula>
    </cfRule>
  </conditionalFormatting>
  <conditionalFormatting sqref="IB92:IB96">
    <cfRule type="expression" dxfId="198" priority="17">
      <formula>OR(CELL("col")=COLUMN(),CELL("rom")=ROW())</formula>
    </cfRule>
  </conditionalFormatting>
  <conditionalFormatting sqref="IB10:IF56 IB67:IF68 HT68:IA68 IB74:IF74 IB84:IF85 IB90:IF91 IB101:IF101 HJ105:HN107 IB105:IF108">
    <cfRule type="expression" dxfId="197" priority="143">
      <formula>OR(CELL("col")=COLUMN(),CELL("rom")=ROW())</formula>
    </cfRule>
  </conditionalFormatting>
  <conditionalFormatting sqref="IN3:IN4">
    <cfRule type="expression" dxfId="196" priority="72">
      <formula>OR(CELL("col")=COLUMN(),CELL("rom")=ROW())</formula>
    </cfRule>
  </conditionalFormatting>
  <conditionalFormatting sqref="IN57:IS66">
    <cfRule type="expression" dxfId="195" priority="305">
      <formula>OR(CELL("col")=COLUMN(),CELL("rom")=ROW())</formula>
    </cfRule>
  </conditionalFormatting>
  <conditionalFormatting sqref="IN69:IS73">
    <cfRule type="expression" dxfId="194" priority="300">
      <formula>OR(CELL("col")=COLUMN(),CELL("rom")=ROW())</formula>
    </cfRule>
  </conditionalFormatting>
  <conditionalFormatting sqref="IN76:IS83">
    <cfRule type="expression" dxfId="193" priority="299">
      <formula>OR(CELL("col")=COLUMN(),CELL("rom")=ROW())</formula>
    </cfRule>
  </conditionalFormatting>
  <conditionalFormatting sqref="IN92:IS96">
    <cfRule type="expression" dxfId="192" priority="297">
      <formula>OR(CELL("col")=COLUMN(),CELL("rom")=ROW())</formula>
    </cfRule>
  </conditionalFormatting>
  <conditionalFormatting sqref="IO101:IX101">
    <cfRule type="expression" dxfId="191" priority="306">
      <formula>OR(CELL("col")=COLUMN(),CELL("rom")=ROW())</formula>
    </cfRule>
  </conditionalFormatting>
  <conditionalFormatting sqref="IT3:IT4">
    <cfRule type="expression" dxfId="190" priority="70">
      <formula>OR(CELL("col")=COLUMN(),CELL("rom")=ROW())</formula>
    </cfRule>
  </conditionalFormatting>
  <conditionalFormatting sqref="JL57:JL67">
    <cfRule type="expression" dxfId="189" priority="16">
      <formula>OR(CELL("col")=COLUMN(),CELL("rom")=ROW())</formula>
    </cfRule>
  </conditionalFormatting>
  <conditionalFormatting sqref="JL69:JL73">
    <cfRule type="expression" dxfId="188" priority="15">
      <formula>OR(CELL("col")=COLUMN(),CELL("rom")=ROW())</formula>
    </cfRule>
  </conditionalFormatting>
  <conditionalFormatting sqref="JL76:JL83">
    <cfRule type="expression" dxfId="187" priority="14">
      <formula>OR(CELL("col")=COLUMN(),CELL("rom")=ROW())</formula>
    </cfRule>
  </conditionalFormatting>
  <conditionalFormatting sqref="JL86:JL89">
    <cfRule type="expression" dxfId="186" priority="13">
      <formula>OR(CELL("col")=COLUMN(),CELL("rom")=ROW())</formula>
    </cfRule>
  </conditionalFormatting>
  <conditionalFormatting sqref="JL92:JL96">
    <cfRule type="expression" dxfId="185" priority="12">
      <formula>OR(CELL("col")=COLUMN(),CELL("rom")=ROW())</formula>
    </cfRule>
  </conditionalFormatting>
  <conditionalFormatting sqref="JL10:JQ56 KQ10:KU56 JQ57:JQ66 JM67:JQ68 KR67:KU68 JD68:JL68 KI68:KQ68 JQ69:JQ73 JL74:JQ74 KQ74:KU74 JL84:JQ85 KQ84:KU85 JL90:JQ91 KQ90:KU91 JQ92:JQ96 IT111:IX144 JY111:KC144 JL112:JQ218 KQ112:KU218 IT146:IX218 JY146:KC218">
    <cfRule type="expression" dxfId="184" priority="309">
      <formula>OR(CELL("col")=COLUMN(),CELL("rom")=ROW())</formula>
    </cfRule>
  </conditionalFormatting>
  <conditionalFormatting sqref="JQ5">
    <cfRule type="expression" dxfId="183" priority="71">
      <formula>OR(CELL("col")=COLUMN(),CELL("rom")=ROW())</formula>
    </cfRule>
  </conditionalFormatting>
  <conditionalFormatting sqref="JQ9">
    <cfRule type="expression" dxfId="182" priority="114">
      <formula>OR(CELL("col")=COLUMN(),CELL("rom")=ROW())</formula>
    </cfRule>
  </conditionalFormatting>
  <conditionalFormatting sqref="JQ75:JQ83">
    <cfRule type="expression" dxfId="181" priority="125">
      <formula>OR(CELL("col")=COLUMN(),CELL("rom")=ROW())</formula>
    </cfRule>
  </conditionalFormatting>
  <conditionalFormatting sqref="JQ100">
    <cfRule type="expression" dxfId="180" priority="130">
      <formula>OR(CELL("col")=COLUMN(),CELL("rom")=ROW())</formula>
    </cfRule>
  </conditionalFormatting>
  <conditionalFormatting sqref="JS3:JS4">
    <cfRule type="expression" dxfId="179" priority="69">
      <formula>OR(CELL("col")=COLUMN(),CELL("rom")=ROW())</formula>
    </cfRule>
  </conditionalFormatting>
  <conditionalFormatting sqref="JS57:JX66">
    <cfRule type="expression" dxfId="178" priority="188">
      <formula>OR(CELL("col")=COLUMN(),CELL("rom")=ROW())</formula>
    </cfRule>
  </conditionalFormatting>
  <conditionalFormatting sqref="JS69:JX73">
    <cfRule type="expression" dxfId="177" priority="187">
      <formula>OR(CELL("col")=COLUMN(),CELL("rom")=ROW())</formula>
    </cfRule>
  </conditionalFormatting>
  <conditionalFormatting sqref="JS76:JX83">
    <cfRule type="expression" dxfId="176" priority="186">
      <formula>OR(CELL("col")=COLUMN(),CELL("rom")=ROW())</formula>
    </cfRule>
  </conditionalFormatting>
  <conditionalFormatting sqref="JS92:JX96">
    <cfRule type="expression" dxfId="175" priority="185">
      <formula>OR(CELL("col")=COLUMN(),CELL("rom")=ROW())</formula>
    </cfRule>
  </conditionalFormatting>
  <conditionalFormatting sqref="JT101:KC101">
    <cfRule type="expression" dxfId="174" priority="293">
      <formula>OR(CELL("col")=COLUMN(),CELL("rom")=ROW())</formula>
    </cfRule>
  </conditionalFormatting>
  <conditionalFormatting sqref="JY3:JY4">
    <cfRule type="expression" dxfId="173" priority="68">
      <formula>OR(CELL("col")=COLUMN(),CELL("rom")=ROW())</formula>
    </cfRule>
  </conditionalFormatting>
  <conditionalFormatting sqref="KQ57:KQ67">
    <cfRule type="expression" dxfId="172" priority="11">
      <formula>OR(CELL("col")=COLUMN(),CELL("rom")=ROW())</formula>
    </cfRule>
  </conditionalFormatting>
  <conditionalFormatting sqref="KQ69:KQ73">
    <cfRule type="expression" dxfId="171" priority="10">
      <formula>OR(CELL("col")=COLUMN(),CELL("rom")=ROW())</formula>
    </cfRule>
  </conditionalFormatting>
  <conditionalFormatting sqref="KQ76:KQ83">
    <cfRule type="expression" dxfId="170" priority="9">
      <formula>OR(CELL("col")=COLUMN(),CELL("rom")=ROW())</formula>
    </cfRule>
  </conditionalFormatting>
  <conditionalFormatting sqref="KQ86:KQ89">
    <cfRule type="expression" dxfId="169" priority="8">
      <formula>OR(CELL("col")=COLUMN(),CELL("rom")=ROW())</formula>
    </cfRule>
  </conditionalFormatting>
  <conditionalFormatting sqref="KQ92:KQ96">
    <cfRule type="expression" dxfId="168" priority="7">
      <formula>OR(CELL("col")=COLUMN(),CELL("rom")=ROW())</formula>
    </cfRule>
  </conditionalFormatting>
  <conditionalFormatting sqref="KX3:KX4">
    <cfRule type="expression" dxfId="167" priority="67">
      <formula>OR(CELL("col")=COLUMN(),CELL("rom")=ROW())</formula>
    </cfRule>
  </conditionalFormatting>
  <conditionalFormatting sqref="KX57:LC66">
    <cfRule type="expression" dxfId="166" priority="181">
      <formula>OR(CELL("col")=COLUMN(),CELL("rom")=ROW())</formula>
    </cfRule>
  </conditionalFormatting>
  <conditionalFormatting sqref="KX69:LC73">
    <cfRule type="expression" dxfId="165" priority="180">
      <formula>OR(CELL("col")=COLUMN(),CELL("rom")=ROW())</formula>
    </cfRule>
  </conditionalFormatting>
  <conditionalFormatting sqref="KX76:LC83">
    <cfRule type="expression" dxfId="164" priority="179">
      <formula>OR(CELL("col")=COLUMN(),CELL("rom")=ROW())</formula>
    </cfRule>
  </conditionalFormatting>
  <conditionalFormatting sqref="KX92:LC96">
    <cfRule type="expression" dxfId="163" priority="178">
      <formula>OR(CELL("col")=COLUMN(),CELL("rom")=ROW())</formula>
    </cfRule>
  </conditionalFormatting>
  <conditionalFormatting sqref="KY101:LH101">
    <cfRule type="expression" dxfId="162" priority="127">
      <formula>OR(CELL("col")=COLUMN(),CELL("rom")=ROW())</formula>
    </cfRule>
  </conditionalFormatting>
  <conditionalFormatting sqref="LD3:LD4">
    <cfRule type="expression" dxfId="161" priority="66">
      <formula>OR(CELL("col")=COLUMN(),CELL("rom")=ROW())</formula>
    </cfRule>
  </conditionalFormatting>
  <conditionalFormatting sqref="LD111:LH144 LV112:LZ218 LD146:LH218">
    <cfRule type="expression" dxfId="160" priority="284">
      <formula>OR(CELL("col")=COLUMN(),CELL("rom")=ROW())</formula>
    </cfRule>
  </conditionalFormatting>
  <conditionalFormatting sqref="LV57:LV67">
    <cfRule type="expression" dxfId="159" priority="5">
      <formula>OR(CELL("col")=COLUMN(),CELL("rom")=ROW())</formula>
    </cfRule>
  </conditionalFormatting>
  <conditionalFormatting sqref="LV69:LV73">
    <cfRule type="expression" dxfId="158" priority="4">
      <formula>OR(CELL("col")=COLUMN(),CELL("rom")=ROW())</formula>
    </cfRule>
  </conditionalFormatting>
  <conditionalFormatting sqref="LV76:LV83">
    <cfRule type="expression" dxfId="157" priority="3">
      <formula>OR(CELL("col")=COLUMN(),CELL("rom")=ROW())</formula>
    </cfRule>
  </conditionalFormatting>
  <conditionalFormatting sqref="LV86:LV89">
    <cfRule type="expression" dxfId="156" priority="2">
      <formula>OR(CELL("col")=COLUMN(),CELL("rom")=ROW())</formula>
    </cfRule>
  </conditionalFormatting>
  <conditionalFormatting sqref="LV92:LV96">
    <cfRule type="expression" dxfId="155" priority="1">
      <formula>OR(CELL("col")=COLUMN(),CELL("rom")=ROW())</formula>
    </cfRule>
  </conditionalFormatting>
  <conditionalFormatting sqref="LV10:LZ56 LW67:LZ68 LN68:LV68 LV74:LZ74 LV84:LZ85 LV90:LZ91">
    <cfRule type="expression" dxfId="154" priority="190">
      <formula>OR(CELL("col")=COLUMN(),CELL("rom")=ROW())</formula>
    </cfRule>
  </conditionalFormatting>
  <conditionalFormatting sqref="MH3:MH4">
    <cfRule type="expression" dxfId="153" priority="65">
      <formula>OR(CELL("col")=COLUMN(),CELL("rom")=ROW())</formula>
    </cfRule>
  </conditionalFormatting>
  <conditionalFormatting sqref="MH57:MM66">
    <cfRule type="expression" dxfId="152" priority="266">
      <formula>OR(CELL("col")=COLUMN(),CELL("rom")=ROW())</formula>
    </cfRule>
  </conditionalFormatting>
  <conditionalFormatting sqref="MH69:MM73">
    <cfRule type="expression" dxfId="151" priority="261">
      <formula>OR(CELL("col")=COLUMN(),CELL("rom")=ROW())</formula>
    </cfRule>
  </conditionalFormatting>
  <conditionalFormatting sqref="MH76:MM83">
    <cfRule type="expression" dxfId="150" priority="260">
      <formula>OR(CELL("col")=COLUMN(),CELL("rom")=ROW())</formula>
    </cfRule>
  </conditionalFormatting>
  <conditionalFormatting sqref="MH92:MM96">
    <cfRule type="expression" dxfId="149" priority="258">
      <formula>OR(CELL("col")=COLUMN(),CELL("rom")=ROW())</formula>
    </cfRule>
  </conditionalFormatting>
  <conditionalFormatting sqref="MI101:MR101">
    <cfRule type="expression" dxfId="148" priority="267">
      <formula>OR(CELL("col")=COLUMN(),CELL("rom")=ROW())</formula>
    </cfRule>
  </conditionalFormatting>
  <conditionalFormatting sqref="MN3:MN4">
    <cfRule type="expression" dxfId="147" priority="63">
      <formula>OR(CELL("col")=COLUMN(),CELL("rom")=ROW())</formula>
    </cfRule>
  </conditionalFormatting>
  <conditionalFormatting sqref="NF10:NK56 OK10:OO56 NK57:NK66 NF57:NF67 OK57:OK67 NG67:NK68 OL67:OO68 MX68:NF68 OC68:OK68 NF69:NF73 NK69:NK73 OK69:OK73 NF74:NK74 OK74:OO74 NF76:NF83 OK76:OK83 NF84:NK85 OK84:OO85 NF90:NK91 OK90:OO91 NF92:NF96 NK92:NK96 OK92:OK96 MN111:MR144 NS111:NW144 NF112:NK218 OK112:OO218 MN146:MR218 NS146:NW218">
    <cfRule type="expression" dxfId="146" priority="270">
      <formula>OR(CELL("col")=COLUMN(),CELL("rom")=ROW())</formula>
    </cfRule>
  </conditionalFormatting>
  <conditionalFormatting sqref="NK5">
    <cfRule type="expression" dxfId="145" priority="64">
      <formula>OR(CELL("col")=COLUMN(),CELL("rom")=ROW())</formula>
    </cfRule>
  </conditionalFormatting>
  <conditionalFormatting sqref="NK9">
    <cfRule type="expression" dxfId="144" priority="113">
      <formula>OR(CELL("col")=COLUMN(),CELL("rom")=ROW())</formula>
    </cfRule>
  </conditionalFormatting>
  <conditionalFormatting sqref="NK75:NK83">
    <cfRule type="expression" dxfId="143" priority="124">
      <formula>OR(CELL("col")=COLUMN(),CELL("rom")=ROW())</formula>
    </cfRule>
  </conditionalFormatting>
  <conditionalFormatting sqref="NK100">
    <cfRule type="expression" dxfId="142" priority="129">
      <formula>OR(CELL("col")=COLUMN(),CELL("rom")=ROW())</formula>
    </cfRule>
  </conditionalFormatting>
  <conditionalFormatting sqref="NM3:NM4">
    <cfRule type="expression" dxfId="141" priority="62">
      <formula>OR(CELL("col")=COLUMN(),CELL("rom")=ROW())</formula>
    </cfRule>
  </conditionalFormatting>
  <conditionalFormatting sqref="NM57:NR66">
    <cfRule type="expression" dxfId="140" priority="175">
      <formula>OR(CELL("col")=COLUMN(),CELL("rom")=ROW())</formula>
    </cfRule>
  </conditionalFormatting>
  <conditionalFormatting sqref="NM69:NR73">
    <cfRule type="expression" dxfId="139" priority="174">
      <formula>OR(CELL("col")=COLUMN(),CELL("rom")=ROW())</formula>
    </cfRule>
  </conditionalFormatting>
  <conditionalFormatting sqref="NM76:NR83">
    <cfRule type="expression" dxfId="138" priority="173">
      <formula>OR(CELL("col")=COLUMN(),CELL("rom")=ROW())</formula>
    </cfRule>
  </conditionalFormatting>
  <conditionalFormatting sqref="NM92:NR96">
    <cfRule type="expression" dxfId="137" priority="172">
      <formula>OR(CELL("col")=COLUMN(),CELL("rom")=ROW())</formula>
    </cfRule>
  </conditionalFormatting>
  <conditionalFormatting sqref="NN101:NW101">
    <cfRule type="expression" dxfId="136" priority="254">
      <formula>OR(CELL("col")=COLUMN(),CELL("rom")=ROW())</formula>
    </cfRule>
  </conditionalFormatting>
  <conditionalFormatting sqref="NS3:NS4">
    <cfRule type="expression" dxfId="135" priority="61">
      <formula>OR(CELL("col")=COLUMN(),CELL("rom")=ROW())</formula>
    </cfRule>
  </conditionalFormatting>
  <conditionalFormatting sqref="OR3:OR4">
    <cfRule type="expression" dxfId="134" priority="60">
      <formula>OR(CELL("col")=COLUMN(),CELL("rom")=ROW())</formula>
    </cfRule>
  </conditionalFormatting>
  <conditionalFormatting sqref="OR57:OW66">
    <cfRule type="expression" dxfId="133" priority="168">
      <formula>OR(CELL("col")=COLUMN(),CELL("rom")=ROW())</formula>
    </cfRule>
  </conditionalFormatting>
  <conditionalFormatting sqref="OR69:OW73">
    <cfRule type="expression" dxfId="132" priority="167">
      <formula>OR(CELL("col")=COLUMN(),CELL("rom")=ROW())</formula>
    </cfRule>
  </conditionalFormatting>
  <conditionalFormatting sqref="OR76:OW83">
    <cfRule type="expression" dxfId="131" priority="166">
      <formula>OR(CELL("col")=COLUMN(),CELL("rom")=ROW())</formula>
    </cfRule>
  </conditionalFormatting>
  <conditionalFormatting sqref="OR92:OW96">
    <cfRule type="expression" dxfId="130" priority="165">
      <formula>OR(CELL("col")=COLUMN(),CELL("rom")=ROW())</formula>
    </cfRule>
  </conditionalFormatting>
  <conditionalFormatting sqref="OS101:PB101">
    <cfRule type="expression" dxfId="129" priority="126">
      <formula>OR(CELL("col")=COLUMN(),CELL("rom")=ROW())</formula>
    </cfRule>
  </conditionalFormatting>
  <conditionalFormatting sqref="OX3:OX4">
    <cfRule type="expression" dxfId="128" priority="59">
      <formula>OR(CELL("col")=COLUMN(),CELL("rom")=ROW())</formula>
    </cfRule>
  </conditionalFormatting>
  <conditionalFormatting sqref="OX111:PB144 PP112:PT218 OX146:PB218">
    <cfRule type="expression" dxfId="127" priority="245">
      <formula>OR(CELL("col")=COLUMN(),CELL("rom")=ROW())</formula>
    </cfRule>
  </conditionalFormatting>
  <conditionalFormatting sqref="PP10:PT56 PP57:PP67 PQ67:PT68 PH68:PP68 PP69:PP73 PP74:PT74 PP76:PP83 PP84:PT85 PP90:PT91 PP92:PP96">
    <cfRule type="expression" dxfId="126" priority="163">
      <formula>OR(CELL("col")=COLUMN(),CELL("rom")=ROW())</formula>
    </cfRule>
  </conditionalFormatting>
  <printOptions horizontalCentered="1"/>
  <pageMargins left="0.25" right="0.25" top="0.34" bottom="0.16" header="0.41" footer="0.16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18B4-B74A-403F-AF4E-EF46AB312A92}">
  <sheetPr codeName="Sheet3">
    <outlinePr summaryBelow="0" summaryRight="0"/>
    <pageSetUpPr fitToPage="1"/>
  </sheetPr>
  <dimension ref="A1:DQ1789"/>
  <sheetViews>
    <sheetView zoomScale="85" zoomScaleNormal="85" zoomScaleSheetLayoutView="100" workbookViewId="0">
      <pane xSplit="6" ySplit="7" topLeftCell="G115" activePane="bottomRight" state="frozen"/>
      <selection pane="bottomRight" activeCell="U1334" sqref="U1334"/>
      <selection pane="bottomLeft" activeCell="A7" sqref="A7"/>
      <selection pane="topRight" activeCell="G1" sqref="G1"/>
    </sheetView>
  </sheetViews>
  <sheetFormatPr defaultColWidth="11.5703125" defaultRowHeight="12.75" outlineLevelRow="2" outlineLevelCol="1"/>
  <cols>
    <col min="1" max="1" width="9.42578125" style="531" customWidth="1"/>
    <col min="2" max="2" width="4.42578125" style="533" customWidth="1"/>
    <col min="3" max="3" width="6.5703125" style="476" customWidth="1"/>
    <col min="4" max="4" width="6.42578125" style="532" customWidth="1"/>
    <col min="5" max="5" width="70.5703125" style="533" customWidth="1"/>
    <col min="6" max="6" width="0.5703125" style="533" customWidth="1"/>
    <col min="7" max="7" width="8.5703125" style="534" bestFit="1" customWidth="1"/>
    <col min="8" max="8" width="12.42578125" style="534" bestFit="1" customWidth="1"/>
    <col min="9" max="9" width="5.5703125" style="490" bestFit="1" customWidth="1"/>
    <col min="10" max="10" width="0.5703125" style="533" customWidth="1"/>
    <col min="11" max="12" width="9.5703125" style="491" customWidth="1"/>
    <col min="13" max="13" width="9.42578125" style="491" bestFit="1" customWidth="1"/>
    <col min="14" max="14" width="9.42578125" style="529" customWidth="1" outlineLevel="1"/>
    <col min="15" max="17" width="9.42578125" style="491" customWidth="1" outlineLevel="1"/>
    <col min="18" max="18" width="9.42578125" style="491" customWidth="1"/>
    <col min="19" max="22" width="9.42578125" style="491" customWidth="1" outlineLevel="1"/>
    <col min="23" max="24" width="9.5703125" style="491" customWidth="1"/>
    <col min="25" max="25" width="10.42578125" style="486" bestFit="1" customWidth="1"/>
    <col min="26" max="26" width="11.5703125" style="530" customWidth="1" outlineLevel="1"/>
    <col min="27" max="29" width="10.42578125" style="486" customWidth="1" outlineLevel="1"/>
    <col min="30" max="30" width="10.42578125" style="480" customWidth="1"/>
    <col min="31" max="34" width="10.42578125" style="486" customWidth="1" outlineLevel="1"/>
    <col min="35" max="36" width="9.5703125" style="491" customWidth="1"/>
    <col min="37" max="37" width="10.42578125" style="486" bestFit="1" customWidth="1"/>
    <col min="38" max="38" width="11.5703125" style="488" customWidth="1" outlineLevel="1"/>
    <col min="39" max="41" width="10.42578125" style="486" customWidth="1" outlineLevel="1"/>
    <col min="42" max="42" width="10.42578125" style="480" customWidth="1"/>
    <col min="43" max="46" width="10.42578125" style="486" customWidth="1" outlineLevel="1"/>
    <col min="47" max="47" width="11.5703125" style="524" customWidth="1"/>
    <col min="48" max="48" width="13.42578125" style="524" hidden="1" customWidth="1"/>
    <col min="49" max="16384" width="11.5703125" style="524"/>
  </cols>
  <sheetData>
    <row r="1" spans="1:48" s="319" customFormat="1">
      <c r="A1" s="548"/>
      <c r="B1" s="446"/>
      <c r="C1" s="444"/>
      <c r="D1" s="492"/>
      <c r="E1" s="443"/>
      <c r="F1" s="443"/>
      <c r="G1" s="447"/>
      <c r="H1" s="447"/>
      <c r="I1" s="448"/>
      <c r="J1" s="443"/>
      <c r="K1" s="449" t="s">
        <v>173</v>
      </c>
      <c r="L1" s="449"/>
      <c r="M1" s="450" t="s">
        <v>174</v>
      </c>
      <c r="N1" s="447">
        <v>1</v>
      </c>
      <c r="O1" s="447">
        <v>2</v>
      </c>
      <c r="P1" s="447">
        <v>3</v>
      </c>
      <c r="Q1" s="447">
        <v>4</v>
      </c>
      <c r="R1" s="447" t="s">
        <v>175</v>
      </c>
      <c r="S1" s="447">
        <v>5</v>
      </c>
      <c r="T1" s="447">
        <v>6</v>
      </c>
      <c r="U1" s="447">
        <v>7</v>
      </c>
      <c r="V1" s="447">
        <v>8</v>
      </c>
      <c r="W1" s="449" t="s">
        <v>176</v>
      </c>
      <c r="X1" s="449"/>
      <c r="Y1" s="447" t="s">
        <v>177</v>
      </c>
      <c r="Z1" s="447">
        <v>9</v>
      </c>
      <c r="AA1" s="447">
        <v>10</v>
      </c>
      <c r="AB1" s="447">
        <v>11</v>
      </c>
      <c r="AC1" s="447">
        <v>12</v>
      </c>
      <c r="AD1" s="447" t="s">
        <v>178</v>
      </c>
      <c r="AE1" s="447">
        <v>13</v>
      </c>
      <c r="AF1" s="447">
        <v>14</v>
      </c>
      <c r="AG1" s="447">
        <v>15</v>
      </c>
      <c r="AH1" s="447">
        <v>16</v>
      </c>
      <c r="AI1" s="449" t="s">
        <v>179</v>
      </c>
      <c r="AJ1" s="449"/>
      <c r="AK1" s="447" t="s">
        <v>180</v>
      </c>
      <c r="AL1" s="447">
        <v>17</v>
      </c>
      <c r="AM1" s="447">
        <v>18</v>
      </c>
      <c r="AN1" s="447">
        <v>19</v>
      </c>
      <c r="AO1" s="447">
        <v>20</v>
      </c>
      <c r="AP1" s="447" t="s">
        <v>181</v>
      </c>
      <c r="AQ1" s="447">
        <v>21</v>
      </c>
      <c r="AR1" s="447">
        <v>22</v>
      </c>
      <c r="AS1" s="447">
        <v>23</v>
      </c>
      <c r="AT1" s="447">
        <v>24</v>
      </c>
      <c r="AU1" s="447"/>
    </row>
    <row r="2" spans="1:48" s="319" customFormat="1" ht="3" customHeight="1">
      <c r="A2" s="548"/>
      <c r="B2" s="446"/>
      <c r="C2" s="444"/>
      <c r="D2" s="492"/>
      <c r="E2" s="443"/>
      <c r="F2" s="443"/>
      <c r="G2" s="447"/>
      <c r="H2" s="447"/>
      <c r="I2" s="448"/>
      <c r="J2" s="443"/>
      <c r="K2" s="449"/>
      <c r="L2" s="449"/>
      <c r="M2" s="450"/>
      <c r="N2" s="454"/>
      <c r="O2" s="453"/>
      <c r="P2" s="453"/>
      <c r="Q2" s="453"/>
      <c r="R2" s="447"/>
      <c r="S2" s="453"/>
      <c r="T2" s="453"/>
      <c r="U2" s="453"/>
      <c r="V2" s="453"/>
      <c r="W2" s="449"/>
      <c r="X2" s="449"/>
      <c r="Y2" s="447"/>
      <c r="Z2" s="455"/>
      <c r="AA2" s="453"/>
      <c r="AB2" s="453"/>
      <c r="AC2" s="453"/>
      <c r="AD2" s="447"/>
      <c r="AE2" s="453"/>
      <c r="AF2" s="453"/>
      <c r="AG2" s="453"/>
      <c r="AH2" s="453"/>
      <c r="AI2" s="449"/>
      <c r="AJ2" s="449"/>
      <c r="AK2" s="447"/>
      <c r="AL2" s="456"/>
      <c r="AM2" s="453"/>
      <c r="AN2" s="453"/>
      <c r="AO2" s="453"/>
      <c r="AP2" s="447"/>
      <c r="AQ2" s="453"/>
      <c r="AR2" s="453"/>
      <c r="AS2" s="453"/>
      <c r="AT2" s="453"/>
    </row>
    <row r="3" spans="1:48" s="319" customFormat="1" ht="24.75" customHeight="1">
      <c r="A3" s="728" t="s">
        <v>207</v>
      </c>
      <c r="B3" s="729"/>
      <c r="C3" s="729"/>
      <c r="D3" s="729"/>
      <c r="E3" s="730"/>
      <c r="F3" s="443"/>
      <c r="G3" s="732" t="s">
        <v>208</v>
      </c>
      <c r="H3" s="732" t="s">
        <v>209</v>
      </c>
      <c r="I3" s="733" t="s">
        <v>210</v>
      </c>
      <c r="J3" s="443"/>
      <c r="K3" s="727" t="s">
        <v>211</v>
      </c>
      <c r="L3" s="727" t="s">
        <v>212</v>
      </c>
      <c r="M3" s="731" t="s">
        <v>213</v>
      </c>
      <c r="N3" s="500">
        <f>SUM(N8:N1624)</f>
        <v>399</v>
      </c>
      <c r="O3" s="500">
        <f t="shared" ref="O3:Q3" si="0">SUM(O8:O1624)</f>
        <v>73</v>
      </c>
      <c r="P3" s="500">
        <f t="shared" si="0"/>
        <v>96</v>
      </c>
      <c r="Q3" s="500">
        <f t="shared" si="0"/>
        <v>155</v>
      </c>
      <c r="R3" s="731" t="s">
        <v>214</v>
      </c>
      <c r="S3" s="500">
        <f>SUM(S8:S1624)</f>
        <v>0</v>
      </c>
      <c r="T3" s="500">
        <f t="shared" ref="T3:V3" si="1">SUM(T8:T1624)</f>
        <v>1</v>
      </c>
      <c r="U3" s="500">
        <f t="shared" si="1"/>
        <v>0</v>
      </c>
      <c r="V3" s="500">
        <f t="shared" si="1"/>
        <v>0</v>
      </c>
      <c r="W3" s="727" t="s">
        <v>215</v>
      </c>
      <c r="X3" s="727" t="s">
        <v>212</v>
      </c>
      <c r="Y3" s="731" t="s">
        <v>216</v>
      </c>
      <c r="Z3" s="500">
        <f>SUM(Z8:Z1624)</f>
        <v>0</v>
      </c>
      <c r="AA3" s="500">
        <f t="shared" ref="AA3:AC3" si="2">SUM(AA8:AA1624)</f>
        <v>0</v>
      </c>
      <c r="AB3" s="500">
        <f t="shared" si="2"/>
        <v>0</v>
      </c>
      <c r="AC3" s="500">
        <f t="shared" si="2"/>
        <v>0</v>
      </c>
      <c r="AD3" s="731" t="s">
        <v>217</v>
      </c>
      <c r="AE3" s="500">
        <f>SUM(AE8:AE1624)</f>
        <v>0</v>
      </c>
      <c r="AF3" s="500">
        <f t="shared" ref="AF3:AH3" si="3">SUM(AF8:AF1624)</f>
        <v>0</v>
      </c>
      <c r="AG3" s="500">
        <f t="shared" si="3"/>
        <v>0</v>
      </c>
      <c r="AH3" s="500">
        <f t="shared" si="3"/>
        <v>0</v>
      </c>
      <c r="AI3" s="727" t="s">
        <v>218</v>
      </c>
      <c r="AJ3" s="727" t="s">
        <v>212</v>
      </c>
      <c r="AK3" s="731" t="s">
        <v>219</v>
      </c>
      <c r="AL3" s="500">
        <f>SUM(AL8:AL1624)</f>
        <v>0</v>
      </c>
      <c r="AM3" s="500">
        <f t="shared" ref="AM3:AO3" si="4">SUM(AM8:AM1624)</f>
        <v>0</v>
      </c>
      <c r="AN3" s="500">
        <f t="shared" si="4"/>
        <v>0</v>
      </c>
      <c r="AO3" s="500">
        <f t="shared" si="4"/>
        <v>0</v>
      </c>
      <c r="AP3" s="731" t="s">
        <v>220</v>
      </c>
      <c r="AQ3" s="500">
        <f>SUM(AQ8:AQ1624)</f>
        <v>0</v>
      </c>
      <c r="AR3" s="500">
        <f t="shared" ref="AR3:AT3" si="5">SUM(AR8:AR1624)</f>
        <v>0</v>
      </c>
      <c r="AS3" s="500">
        <f t="shared" si="5"/>
        <v>0</v>
      </c>
      <c r="AT3" s="500">
        <f t="shared" si="5"/>
        <v>0</v>
      </c>
    </row>
    <row r="4" spans="1:48" s="319" customFormat="1" ht="3" customHeight="1">
      <c r="A4" s="548"/>
      <c r="B4" s="446"/>
      <c r="C4" s="444"/>
      <c r="D4" s="492"/>
      <c r="E4" s="443"/>
      <c r="F4" s="443"/>
      <c r="G4" s="732"/>
      <c r="H4" s="732"/>
      <c r="I4" s="733"/>
      <c r="J4" s="443"/>
      <c r="K4" s="727"/>
      <c r="L4" s="727"/>
      <c r="M4" s="731"/>
      <c r="N4" s="454"/>
      <c r="O4" s="453"/>
      <c r="P4" s="453"/>
      <c r="Q4" s="453"/>
      <c r="R4" s="731"/>
      <c r="S4" s="453"/>
      <c r="T4" s="453"/>
      <c r="U4" s="453"/>
      <c r="V4" s="453"/>
      <c r="W4" s="727"/>
      <c r="X4" s="727"/>
      <c r="Y4" s="731"/>
      <c r="Z4" s="455"/>
      <c r="AA4" s="453"/>
      <c r="AB4" s="453"/>
      <c r="AC4" s="453"/>
      <c r="AD4" s="731"/>
      <c r="AE4" s="453"/>
      <c r="AF4" s="453"/>
      <c r="AG4" s="453"/>
      <c r="AH4" s="453"/>
      <c r="AI4" s="727"/>
      <c r="AJ4" s="727"/>
      <c r="AK4" s="731"/>
      <c r="AL4" s="456"/>
      <c r="AM4" s="453"/>
      <c r="AN4" s="453"/>
      <c r="AO4" s="453"/>
      <c r="AP4" s="731"/>
      <c r="AQ4" s="453"/>
      <c r="AR4" s="453"/>
      <c r="AS4" s="453"/>
      <c r="AT4" s="453"/>
    </row>
    <row r="5" spans="1:48" s="319" customFormat="1" ht="18">
      <c r="A5" s="728" t="s">
        <v>221</v>
      </c>
      <c r="B5" s="729"/>
      <c r="C5" s="729"/>
      <c r="D5" s="729"/>
      <c r="E5" s="730"/>
      <c r="F5" s="443"/>
      <c r="G5" s="732"/>
      <c r="H5" s="732"/>
      <c r="I5" s="733"/>
      <c r="J5" s="443"/>
      <c r="K5" s="727"/>
      <c r="L5" s="727"/>
      <c r="M5" s="731"/>
      <c r="N5" s="454" t="s">
        <v>8</v>
      </c>
      <c r="O5" s="453" t="s">
        <v>9</v>
      </c>
      <c r="P5" s="453" t="s">
        <v>10</v>
      </c>
      <c r="Q5" s="453" t="s">
        <v>11</v>
      </c>
      <c r="R5" s="731"/>
      <c r="S5" s="453" t="s">
        <v>8</v>
      </c>
      <c r="T5" s="453" t="s">
        <v>9</v>
      </c>
      <c r="U5" s="453" t="s">
        <v>10</v>
      </c>
      <c r="V5" s="453" t="s">
        <v>11</v>
      </c>
      <c r="W5" s="727"/>
      <c r="X5" s="727"/>
      <c r="Y5" s="731"/>
      <c r="Z5" s="454" t="s">
        <v>8</v>
      </c>
      <c r="AA5" s="453" t="s">
        <v>9</v>
      </c>
      <c r="AB5" s="453" t="s">
        <v>10</v>
      </c>
      <c r="AC5" s="453" t="s">
        <v>11</v>
      </c>
      <c r="AD5" s="731"/>
      <c r="AE5" s="453" t="s">
        <v>8</v>
      </c>
      <c r="AF5" s="453" t="s">
        <v>9</v>
      </c>
      <c r="AG5" s="453" t="s">
        <v>10</v>
      </c>
      <c r="AH5" s="453" t="s">
        <v>11</v>
      </c>
      <c r="AI5" s="727"/>
      <c r="AJ5" s="727"/>
      <c r="AK5" s="731"/>
      <c r="AL5" s="453" t="s">
        <v>8</v>
      </c>
      <c r="AM5" s="453" t="s">
        <v>9</v>
      </c>
      <c r="AN5" s="453" t="s">
        <v>10</v>
      </c>
      <c r="AO5" s="453" t="s">
        <v>11</v>
      </c>
      <c r="AP5" s="731"/>
      <c r="AQ5" s="453" t="s">
        <v>8</v>
      </c>
      <c r="AR5" s="453" t="s">
        <v>9</v>
      </c>
      <c r="AS5" s="453" t="s">
        <v>10</v>
      </c>
      <c r="AT5" s="453" t="s">
        <v>11</v>
      </c>
      <c r="AV5" s="319" t="s">
        <v>222</v>
      </c>
    </row>
    <row r="6" spans="1:48" s="319" customFormat="1" ht="3" customHeight="1">
      <c r="A6" s="548"/>
      <c r="B6" s="446"/>
      <c r="C6" s="444"/>
      <c r="D6" s="492"/>
      <c r="E6" s="443"/>
      <c r="F6" s="443"/>
      <c r="G6" s="447"/>
      <c r="H6" s="447"/>
      <c r="I6" s="448"/>
      <c r="J6" s="443"/>
      <c r="K6" s="449"/>
      <c r="L6" s="449"/>
      <c r="M6" s="449"/>
      <c r="N6" s="455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53"/>
      <c r="Z6" s="454"/>
      <c r="AA6" s="453"/>
      <c r="AB6" s="453"/>
      <c r="AC6" s="453"/>
      <c r="AD6" s="453"/>
      <c r="AE6" s="453"/>
      <c r="AF6" s="453"/>
      <c r="AG6" s="453"/>
      <c r="AH6" s="453"/>
      <c r="AI6" s="449"/>
      <c r="AJ6" s="449"/>
      <c r="AK6" s="453"/>
      <c r="AL6" s="453"/>
      <c r="AM6" s="453"/>
      <c r="AN6" s="453"/>
      <c r="AO6" s="453"/>
      <c r="AP6" s="453"/>
      <c r="AQ6" s="453"/>
      <c r="AR6" s="453"/>
      <c r="AS6" s="453"/>
      <c r="AT6" s="453"/>
    </row>
    <row r="7" spans="1:48" s="319" customFormat="1">
      <c r="A7" s="548"/>
      <c r="B7" s="446"/>
      <c r="C7" s="444"/>
      <c r="D7" s="492"/>
      <c r="E7" s="443"/>
      <c r="F7" s="443"/>
      <c r="G7" s="447"/>
      <c r="H7" s="447"/>
      <c r="J7" s="443"/>
      <c r="K7" s="449"/>
      <c r="L7" s="449"/>
      <c r="M7" s="449"/>
      <c r="N7" s="455"/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68"/>
      <c r="Z7" s="501"/>
      <c r="AA7" s="468"/>
      <c r="AB7" s="468"/>
      <c r="AC7" s="468"/>
      <c r="AD7" s="470"/>
      <c r="AE7" s="468"/>
      <c r="AF7" s="468"/>
      <c r="AG7" s="468"/>
      <c r="AH7" s="468"/>
      <c r="AI7" s="449"/>
      <c r="AJ7" s="449"/>
      <c r="AK7" s="468"/>
      <c r="AL7" s="469"/>
      <c r="AM7" s="468"/>
      <c r="AN7" s="468"/>
      <c r="AO7" s="468"/>
      <c r="AP7" s="470"/>
      <c r="AQ7" s="468"/>
      <c r="AR7" s="468"/>
      <c r="AS7" s="468"/>
      <c r="AT7" s="468"/>
    </row>
    <row r="8" spans="1:48" s="507" customFormat="1" ht="15">
      <c r="A8" s="680" t="s">
        <v>223</v>
      </c>
      <c r="B8" s="680"/>
      <c r="C8" s="502"/>
      <c r="D8" s="502"/>
      <c r="E8" s="503"/>
      <c r="F8" s="504"/>
      <c r="G8" s="466" t="s">
        <v>208</v>
      </c>
      <c r="H8" s="466" t="s">
        <v>209</v>
      </c>
      <c r="I8" s="465" t="s">
        <v>210</v>
      </c>
      <c r="J8" s="504"/>
      <c r="K8" s="465"/>
      <c r="L8" s="465"/>
      <c r="M8" s="471"/>
      <c r="N8" s="505" t="s">
        <v>224</v>
      </c>
      <c r="O8" s="505"/>
      <c r="P8" s="505"/>
      <c r="Q8" s="505"/>
      <c r="R8" s="505"/>
      <c r="S8" s="505"/>
      <c r="T8" s="505"/>
      <c r="U8" s="505"/>
      <c r="V8" s="505"/>
      <c r="W8" s="465"/>
      <c r="X8" s="46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465"/>
      <c r="AJ8" s="465"/>
      <c r="AK8" s="505"/>
      <c r="AL8" s="505"/>
      <c r="AM8" s="505"/>
      <c r="AN8" s="505"/>
      <c r="AO8" s="505"/>
      <c r="AP8" s="505"/>
      <c r="AQ8" s="505"/>
      <c r="AR8" s="505"/>
      <c r="AS8" s="505"/>
      <c r="AT8" s="505"/>
      <c r="AU8" s="506"/>
      <c r="AV8" s="465" t="s">
        <v>210</v>
      </c>
    </row>
    <row r="9" spans="1:48" s="507" customFormat="1" ht="13.5" outlineLevel="1">
      <c r="A9" s="531"/>
      <c r="B9" s="690"/>
      <c r="C9" s="508"/>
      <c r="D9" s="509"/>
      <c r="E9" s="504"/>
      <c r="F9" s="504"/>
      <c r="G9" s="466"/>
      <c r="H9" s="466"/>
      <c r="I9" s="465"/>
      <c r="J9" s="504"/>
      <c r="K9" s="465"/>
      <c r="L9" s="465"/>
      <c r="M9" s="471"/>
      <c r="N9" s="505" t="s">
        <v>224</v>
      </c>
      <c r="O9" s="505"/>
      <c r="P9" s="505"/>
      <c r="Q9" s="505"/>
      <c r="R9" s="505"/>
      <c r="S9" s="505"/>
      <c r="T9" s="505"/>
      <c r="U9" s="505"/>
      <c r="V9" s="505"/>
      <c r="W9" s="465"/>
      <c r="X9" s="465"/>
      <c r="Y9" s="505"/>
      <c r="Z9" s="505"/>
      <c r="AA9" s="505"/>
      <c r="AB9" s="505"/>
      <c r="AC9" s="505"/>
      <c r="AD9" s="505"/>
      <c r="AE9" s="505"/>
      <c r="AF9" s="505"/>
      <c r="AG9" s="505"/>
      <c r="AH9" s="505"/>
      <c r="AI9" s="465"/>
      <c r="AJ9" s="465"/>
      <c r="AK9" s="505"/>
      <c r="AL9" s="505"/>
      <c r="AM9" s="505"/>
      <c r="AN9" s="505"/>
      <c r="AO9" s="505"/>
      <c r="AP9" s="505"/>
      <c r="AQ9" s="505"/>
      <c r="AR9" s="505"/>
      <c r="AS9" s="505"/>
      <c r="AT9" s="505"/>
      <c r="AU9" s="506"/>
      <c r="AV9" s="465"/>
    </row>
    <row r="10" spans="1:48" s="507" customFormat="1" ht="13.5" outlineLevel="1">
      <c r="A10" s="681"/>
      <c r="B10" s="682" t="s">
        <v>225</v>
      </c>
      <c r="C10" s="510"/>
      <c r="D10" s="511"/>
      <c r="E10" s="512"/>
      <c r="F10" s="512"/>
      <c r="G10" s="466"/>
      <c r="H10" s="466"/>
      <c r="I10" s="465"/>
      <c r="J10" s="512"/>
      <c r="K10" s="465"/>
      <c r="L10" s="465"/>
      <c r="M10" s="471"/>
      <c r="N10" s="505" t="s">
        <v>224</v>
      </c>
      <c r="O10" s="505"/>
      <c r="P10" s="505"/>
      <c r="Q10" s="505"/>
      <c r="R10" s="505"/>
      <c r="S10" s="505"/>
      <c r="T10" s="505"/>
      <c r="U10" s="505"/>
      <c r="V10" s="505"/>
      <c r="W10" s="465"/>
      <c r="X10" s="465"/>
      <c r="Y10" s="505"/>
      <c r="Z10" s="505"/>
      <c r="AA10" s="505"/>
      <c r="AB10" s="505"/>
      <c r="AC10" s="505"/>
      <c r="AD10" s="505"/>
      <c r="AE10" s="505"/>
      <c r="AF10" s="505"/>
      <c r="AG10" s="505"/>
      <c r="AH10" s="505"/>
      <c r="AI10" s="465"/>
      <c r="AJ10" s="465"/>
      <c r="AK10" s="505"/>
      <c r="AL10" s="505"/>
      <c r="AM10" s="505"/>
      <c r="AN10" s="505"/>
      <c r="AO10" s="505"/>
      <c r="AP10" s="505"/>
      <c r="AQ10" s="505"/>
      <c r="AR10" s="505"/>
      <c r="AS10" s="505"/>
      <c r="AT10" s="505"/>
      <c r="AU10" s="506"/>
      <c r="AV10" s="465"/>
    </row>
    <row r="11" spans="1:48" s="507" customFormat="1" ht="13.5" outlineLevel="1">
      <c r="A11" s="681"/>
      <c r="B11" s="691" t="s">
        <v>226</v>
      </c>
      <c r="C11" s="460" t="s">
        <v>227</v>
      </c>
      <c r="D11" s="474" t="s">
        <v>228</v>
      </c>
      <c r="E11" s="461" t="s">
        <v>229</v>
      </c>
      <c r="F11" s="475"/>
      <c r="G11" s="459" t="s">
        <v>74</v>
      </c>
      <c r="H11" s="476" t="str">
        <f>CONCATENATE(G11,"-",I11)</f>
        <v>BB02-2</v>
      </c>
      <c r="I11" s="463">
        <v>2</v>
      </c>
      <c r="J11" s="475"/>
      <c r="K11" s="473">
        <v>0</v>
      </c>
      <c r="L11" s="473"/>
      <c r="M11" s="471" cm="1">
        <f t="array" ref="M11">IFERROR(_xlfn.IFS(N11=1,1,O11=1,1,P11=1,1,Q11=1,1),0)</f>
        <v>1</v>
      </c>
      <c r="N11" s="505">
        <v>1</v>
      </c>
      <c r="O11" s="505"/>
      <c r="P11" s="505"/>
      <c r="Q11" s="505"/>
      <c r="R11" s="471" cm="1">
        <f t="array" ref="R11">IFERROR(_xlfn.IFS(S11=1,1,T11=1,1,U11=1,1,V11=1,1),0)</f>
        <v>0</v>
      </c>
      <c r="S11" s="505"/>
      <c r="T11" s="505"/>
      <c r="U11" s="505"/>
      <c r="V11" s="505"/>
      <c r="W11" s="473"/>
      <c r="X11" s="473"/>
      <c r="Y11" s="471"/>
      <c r="Z11" s="505"/>
      <c r="AA11" s="505"/>
      <c r="AB11" s="505"/>
      <c r="AC11" s="505"/>
      <c r="AD11" s="471"/>
      <c r="AE11" s="505"/>
      <c r="AF11" s="505"/>
      <c r="AG11" s="505"/>
      <c r="AH11" s="505"/>
      <c r="AI11" s="473"/>
      <c r="AJ11" s="473"/>
      <c r="AK11" s="505"/>
      <c r="AL11" s="505"/>
      <c r="AM11" s="505"/>
      <c r="AN11" s="505"/>
      <c r="AO11" s="505"/>
      <c r="AP11" s="505"/>
      <c r="AQ11" s="505"/>
      <c r="AR11" s="505"/>
      <c r="AS11" s="505"/>
      <c r="AT11" s="505"/>
      <c r="AU11" s="506"/>
      <c r="AV11" s="513">
        <v>2</v>
      </c>
    </row>
    <row r="12" spans="1:48" s="507" customFormat="1" ht="13.5" outlineLevel="1">
      <c r="A12" s="681"/>
      <c r="B12" s="691" t="s">
        <v>226</v>
      </c>
      <c r="C12" s="460" t="s">
        <v>227</v>
      </c>
      <c r="D12" s="474" t="s">
        <v>230</v>
      </c>
      <c r="E12" s="461" t="s">
        <v>231</v>
      </c>
      <c r="F12" s="475"/>
      <c r="G12" s="459" t="s">
        <v>74</v>
      </c>
      <c r="H12" s="476" t="str">
        <f t="shared" ref="H12:H13" si="6">CONCATENATE(G12,"-",I12)</f>
        <v>BB02-2</v>
      </c>
      <c r="I12" s="463">
        <v>2</v>
      </c>
      <c r="J12" s="475"/>
      <c r="K12" s="473">
        <v>0</v>
      </c>
      <c r="L12" s="473"/>
      <c r="M12" s="471" cm="1">
        <f t="array" ref="M12">IFERROR(_xlfn.IFS(N12=1,1,O12=1,1,P12=1,1,Q12=1,1),0)</f>
        <v>1</v>
      </c>
      <c r="N12" s="505">
        <v>1</v>
      </c>
      <c r="O12" s="505"/>
      <c r="P12" s="505"/>
      <c r="Q12" s="505"/>
      <c r="R12" s="471" cm="1">
        <f t="array" ref="R12">IFERROR(_xlfn.IFS(S12=1,1,T12=1,1,U12=1,1,V12=1,1),0)</f>
        <v>0</v>
      </c>
      <c r="S12" s="505"/>
      <c r="T12" s="505"/>
      <c r="U12" s="505"/>
      <c r="V12" s="505"/>
      <c r="W12" s="473"/>
      <c r="X12" s="473"/>
      <c r="Y12" s="471"/>
      <c r="Z12" s="505"/>
      <c r="AA12" s="505"/>
      <c r="AB12" s="505"/>
      <c r="AC12" s="505"/>
      <c r="AD12" s="471"/>
      <c r="AE12" s="505"/>
      <c r="AF12" s="505"/>
      <c r="AG12" s="505"/>
      <c r="AH12" s="505"/>
      <c r="AI12" s="473"/>
      <c r="AJ12" s="473"/>
      <c r="AK12" s="505"/>
      <c r="AL12" s="505"/>
      <c r="AM12" s="505"/>
      <c r="AN12" s="505"/>
      <c r="AO12" s="505"/>
      <c r="AP12" s="505"/>
      <c r="AQ12" s="505"/>
      <c r="AR12" s="505"/>
      <c r="AS12" s="505"/>
      <c r="AT12" s="505"/>
      <c r="AU12" s="506"/>
      <c r="AV12" s="513">
        <v>2</v>
      </c>
    </row>
    <row r="13" spans="1:48" s="507" customFormat="1" ht="13.5" outlineLevel="1">
      <c r="A13" s="681"/>
      <c r="B13" s="691" t="s">
        <v>226</v>
      </c>
      <c r="C13" s="460" t="s">
        <v>227</v>
      </c>
      <c r="D13" s="474" t="s">
        <v>232</v>
      </c>
      <c r="E13" s="461" t="s">
        <v>233</v>
      </c>
      <c r="F13" s="475"/>
      <c r="G13" s="459" t="s">
        <v>74</v>
      </c>
      <c r="H13" s="476" t="str">
        <f t="shared" si="6"/>
        <v>BB02-2</v>
      </c>
      <c r="I13" s="463">
        <v>2</v>
      </c>
      <c r="J13" s="475"/>
      <c r="K13" s="473">
        <v>0</v>
      </c>
      <c r="L13" s="473"/>
      <c r="M13" s="471" cm="1">
        <f t="array" ref="M13">IFERROR(_xlfn.IFS(N13=1,1,O13=1,1,P13=1,1,Q13=1,1),0)</f>
        <v>1</v>
      </c>
      <c r="N13" s="505">
        <v>1</v>
      </c>
      <c r="O13" s="505"/>
      <c r="P13" s="505"/>
      <c r="Q13" s="505"/>
      <c r="R13" s="471" cm="1">
        <f t="array" ref="R13">IFERROR(_xlfn.IFS(S13=1,1,T13=1,1,U13=1,1,V13=1,1),0)</f>
        <v>0</v>
      </c>
      <c r="S13" s="505"/>
      <c r="T13" s="505"/>
      <c r="U13" s="505"/>
      <c r="V13" s="505"/>
      <c r="W13" s="473"/>
      <c r="X13" s="473"/>
      <c r="Y13" s="471"/>
      <c r="Z13" s="505"/>
      <c r="AA13" s="505"/>
      <c r="AB13" s="505"/>
      <c r="AC13" s="505"/>
      <c r="AD13" s="471"/>
      <c r="AE13" s="505"/>
      <c r="AF13" s="505"/>
      <c r="AG13" s="505"/>
      <c r="AH13" s="505"/>
      <c r="AI13" s="473"/>
      <c r="AJ13" s="473"/>
      <c r="AK13" s="505"/>
      <c r="AL13" s="505"/>
      <c r="AM13" s="505"/>
      <c r="AN13" s="505"/>
      <c r="AO13" s="505"/>
      <c r="AP13" s="505"/>
      <c r="AQ13" s="505"/>
      <c r="AR13" s="505"/>
      <c r="AS13" s="505"/>
      <c r="AT13" s="505"/>
      <c r="AU13" s="506"/>
      <c r="AV13" s="513">
        <v>2</v>
      </c>
    </row>
    <row r="14" spans="1:48" s="507" customFormat="1" ht="13.5" outlineLevel="1">
      <c r="A14" s="681"/>
      <c r="B14" s="691"/>
      <c r="C14" s="460"/>
      <c r="D14" s="474"/>
      <c r="E14" s="461"/>
      <c r="F14" s="475"/>
      <c r="G14" s="459"/>
      <c r="H14" s="476"/>
      <c r="I14" s="463"/>
      <c r="J14" s="475"/>
      <c r="K14" s="473"/>
      <c r="L14" s="473"/>
      <c r="M14" s="471"/>
      <c r="N14" s="505" t="s">
        <v>224</v>
      </c>
      <c r="O14" s="505"/>
      <c r="P14" s="505"/>
      <c r="Q14" s="505"/>
      <c r="R14" s="505"/>
      <c r="S14" s="505"/>
      <c r="T14" s="505"/>
      <c r="U14" s="505"/>
      <c r="V14" s="505"/>
      <c r="W14" s="473"/>
      <c r="X14" s="473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473"/>
      <c r="AJ14" s="473"/>
      <c r="AK14" s="505"/>
      <c r="AL14" s="505"/>
      <c r="AM14" s="505"/>
      <c r="AN14" s="505"/>
      <c r="AO14" s="505"/>
      <c r="AP14" s="505"/>
      <c r="AQ14" s="505"/>
      <c r="AR14" s="505"/>
      <c r="AS14" s="505"/>
      <c r="AT14" s="505"/>
      <c r="AU14" s="506"/>
      <c r="AV14" s="513"/>
    </row>
    <row r="15" spans="1:48" s="507" customFormat="1" ht="13.5" outlineLevel="1">
      <c r="A15" s="681"/>
      <c r="B15" s="691" t="s">
        <v>234</v>
      </c>
      <c r="C15" s="460"/>
      <c r="D15" s="474"/>
      <c r="E15" s="461"/>
      <c r="F15" s="475"/>
      <c r="G15" s="459"/>
      <c r="H15" s="476"/>
      <c r="I15" s="463"/>
      <c r="J15" s="475"/>
      <c r="K15" s="473"/>
      <c r="L15" s="473"/>
      <c r="M15" s="471"/>
      <c r="N15" s="505" t="s">
        <v>224</v>
      </c>
      <c r="O15" s="505"/>
      <c r="P15" s="505"/>
      <c r="Q15" s="505"/>
      <c r="R15" s="505"/>
      <c r="S15" s="505"/>
      <c r="T15" s="505"/>
      <c r="U15" s="505"/>
      <c r="V15" s="505"/>
      <c r="W15" s="473"/>
      <c r="X15" s="473"/>
      <c r="Y15" s="505"/>
      <c r="Z15" s="505"/>
      <c r="AA15" s="505"/>
      <c r="AB15" s="505"/>
      <c r="AC15" s="505"/>
      <c r="AD15" s="505"/>
      <c r="AE15" s="505"/>
      <c r="AF15" s="505"/>
      <c r="AG15" s="505"/>
      <c r="AH15" s="505"/>
      <c r="AI15" s="473"/>
      <c r="AJ15" s="473"/>
      <c r="AK15" s="505"/>
      <c r="AL15" s="505"/>
      <c r="AM15" s="505"/>
      <c r="AN15" s="505"/>
      <c r="AO15" s="505"/>
      <c r="AP15" s="505"/>
      <c r="AQ15" s="505"/>
      <c r="AR15" s="505"/>
      <c r="AS15" s="505"/>
      <c r="AT15" s="505"/>
      <c r="AU15" s="506"/>
      <c r="AV15" s="513"/>
    </row>
    <row r="16" spans="1:48" s="507" customFormat="1" ht="13.5" outlineLevel="1">
      <c r="A16" s="681"/>
      <c r="B16" s="691" t="s">
        <v>226</v>
      </c>
      <c r="C16" s="460" t="s">
        <v>227</v>
      </c>
      <c r="D16" s="474" t="s">
        <v>235</v>
      </c>
      <c r="E16" s="461" t="s">
        <v>236</v>
      </c>
      <c r="F16" s="475"/>
      <c r="G16" s="459" t="s">
        <v>74</v>
      </c>
      <c r="H16" s="476" t="str">
        <f>CONCATENATE(G16,"-",I16)</f>
        <v>BB02-2</v>
      </c>
      <c r="I16" s="463">
        <v>2</v>
      </c>
      <c r="J16" s="475"/>
      <c r="K16" s="473">
        <v>0</v>
      </c>
      <c r="L16" s="473"/>
      <c r="M16" s="471" cm="1">
        <f t="array" ref="M16">IFERROR(_xlfn.IFS(N16=1,1,O16=1,1,P16=1,1,Q16=1,1),0)</f>
        <v>1</v>
      </c>
      <c r="N16" s="505">
        <v>1</v>
      </c>
      <c r="O16" s="505"/>
      <c r="P16" s="505"/>
      <c r="Q16" s="505"/>
      <c r="R16" s="471" cm="1">
        <f t="array" ref="R16">IFERROR(_xlfn.IFS(S16=1,1,T16=1,1,U16=1,1,V16=1,1),0)</f>
        <v>0</v>
      </c>
      <c r="S16" s="505"/>
      <c r="T16" s="505"/>
      <c r="U16" s="505"/>
      <c r="V16" s="505"/>
      <c r="W16" s="473"/>
      <c r="X16" s="473"/>
      <c r="Y16" s="471"/>
      <c r="Z16" s="505"/>
      <c r="AA16" s="505"/>
      <c r="AB16" s="505"/>
      <c r="AC16" s="505"/>
      <c r="AD16" s="471"/>
      <c r="AE16" s="505"/>
      <c r="AF16" s="505"/>
      <c r="AG16" s="505"/>
      <c r="AH16" s="505"/>
      <c r="AI16" s="473"/>
      <c r="AJ16" s="473"/>
      <c r="AK16" s="505"/>
      <c r="AL16" s="505"/>
      <c r="AM16" s="505"/>
      <c r="AN16" s="505"/>
      <c r="AO16" s="505"/>
      <c r="AP16" s="505"/>
      <c r="AQ16" s="505"/>
      <c r="AR16" s="505"/>
      <c r="AS16" s="505"/>
      <c r="AT16" s="505"/>
      <c r="AU16" s="506"/>
      <c r="AV16" s="513">
        <v>2</v>
      </c>
    </row>
    <row r="17" spans="1:48" s="507" customFormat="1" ht="13.5" outlineLevel="1">
      <c r="A17" s="681"/>
      <c r="B17" s="691"/>
      <c r="C17" s="460"/>
      <c r="D17" s="474"/>
      <c r="E17" s="461"/>
      <c r="F17" s="475"/>
      <c r="G17" s="459"/>
      <c r="H17" s="476"/>
      <c r="I17" s="463"/>
      <c r="J17" s="475"/>
      <c r="K17" s="473"/>
      <c r="L17" s="473"/>
      <c r="M17" s="471"/>
      <c r="N17" s="505" t="s">
        <v>224</v>
      </c>
      <c r="O17" s="505"/>
      <c r="P17" s="505"/>
      <c r="Q17" s="505"/>
      <c r="R17" s="505"/>
      <c r="S17" s="505"/>
      <c r="T17" s="505"/>
      <c r="U17" s="505"/>
      <c r="V17" s="505"/>
      <c r="W17" s="473"/>
      <c r="X17" s="473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473"/>
      <c r="AJ17" s="473"/>
      <c r="AK17" s="505"/>
      <c r="AL17" s="505"/>
      <c r="AM17" s="505"/>
      <c r="AN17" s="505"/>
      <c r="AO17" s="505"/>
      <c r="AP17" s="505"/>
      <c r="AQ17" s="505"/>
      <c r="AR17" s="505"/>
      <c r="AS17" s="505"/>
      <c r="AT17" s="505"/>
      <c r="AU17" s="506"/>
      <c r="AV17" s="513"/>
    </row>
    <row r="18" spans="1:48" s="507" customFormat="1" ht="13.5" outlineLevel="1">
      <c r="A18" s="681"/>
      <c r="B18" s="691" t="s">
        <v>237</v>
      </c>
      <c r="C18" s="460"/>
      <c r="D18" s="474"/>
      <c r="E18" s="461"/>
      <c r="F18" s="475"/>
      <c r="G18" s="459"/>
      <c r="H18" s="476"/>
      <c r="I18" s="463"/>
      <c r="J18" s="475"/>
      <c r="K18" s="473"/>
      <c r="L18" s="473"/>
      <c r="M18" s="471"/>
      <c r="N18" s="505" t="s">
        <v>224</v>
      </c>
      <c r="O18" s="505"/>
      <c r="P18" s="505"/>
      <c r="Q18" s="505"/>
      <c r="R18" s="505"/>
      <c r="S18" s="505"/>
      <c r="T18" s="505"/>
      <c r="U18" s="505"/>
      <c r="V18" s="505"/>
      <c r="W18" s="473"/>
      <c r="X18" s="473"/>
      <c r="Y18" s="505"/>
      <c r="Z18" s="505"/>
      <c r="AA18" s="505"/>
      <c r="AB18" s="505"/>
      <c r="AC18" s="505"/>
      <c r="AD18" s="505"/>
      <c r="AE18" s="505"/>
      <c r="AF18" s="505"/>
      <c r="AG18" s="505"/>
      <c r="AH18" s="505"/>
      <c r="AI18" s="473"/>
      <c r="AJ18" s="473"/>
      <c r="AK18" s="505"/>
      <c r="AL18" s="505"/>
      <c r="AM18" s="505"/>
      <c r="AN18" s="505"/>
      <c r="AO18" s="505"/>
      <c r="AP18" s="505"/>
      <c r="AQ18" s="505"/>
      <c r="AR18" s="505"/>
      <c r="AS18" s="505"/>
      <c r="AT18" s="505"/>
      <c r="AU18" s="506"/>
      <c r="AV18" s="513"/>
    </row>
    <row r="19" spans="1:48" s="507" customFormat="1" ht="13.5" outlineLevel="1">
      <c r="A19" s="681"/>
      <c r="B19" s="691" t="s">
        <v>226</v>
      </c>
      <c r="C19" s="460" t="s">
        <v>227</v>
      </c>
      <c r="D19" s="474" t="s">
        <v>238</v>
      </c>
      <c r="E19" s="461" t="s">
        <v>239</v>
      </c>
      <c r="F19" s="475"/>
      <c r="G19" s="459" t="s">
        <v>74</v>
      </c>
      <c r="H19" s="476" t="str">
        <f t="shared" ref="H19:H20" si="7">CONCATENATE(G19,"-",I19)</f>
        <v>BB02-2</v>
      </c>
      <c r="I19" s="463">
        <v>2</v>
      </c>
      <c r="J19" s="475"/>
      <c r="K19" s="473">
        <v>0</v>
      </c>
      <c r="L19" s="473"/>
      <c r="M19" s="471" cm="1">
        <f t="array" ref="M19">IFERROR(_xlfn.IFS(N19=1,1,O19=1,1,P19=1,1,Q19=1,1),0)</f>
        <v>1</v>
      </c>
      <c r="N19" s="505">
        <v>1</v>
      </c>
      <c r="O19" s="505"/>
      <c r="P19" s="505"/>
      <c r="Q19" s="505"/>
      <c r="R19" s="471" cm="1">
        <f t="array" ref="R19">IFERROR(_xlfn.IFS(S19=1,1,T19=1,1,U19=1,1,V19=1,1),0)</f>
        <v>0</v>
      </c>
      <c r="S19" s="505"/>
      <c r="T19" s="505"/>
      <c r="U19" s="505"/>
      <c r="V19" s="505"/>
      <c r="W19" s="473"/>
      <c r="X19" s="473"/>
      <c r="Y19" s="471"/>
      <c r="Z19" s="505"/>
      <c r="AA19" s="505"/>
      <c r="AB19" s="505"/>
      <c r="AC19" s="505"/>
      <c r="AD19" s="471"/>
      <c r="AE19" s="505"/>
      <c r="AF19" s="505"/>
      <c r="AG19" s="505"/>
      <c r="AH19" s="505"/>
      <c r="AI19" s="473"/>
      <c r="AJ19" s="473"/>
      <c r="AK19" s="505"/>
      <c r="AL19" s="505"/>
      <c r="AM19" s="505"/>
      <c r="AN19" s="505"/>
      <c r="AO19" s="505"/>
      <c r="AP19" s="505"/>
      <c r="AQ19" s="505"/>
      <c r="AR19" s="505"/>
      <c r="AS19" s="505"/>
      <c r="AT19" s="505"/>
      <c r="AU19" s="506"/>
      <c r="AV19" s="513">
        <v>2</v>
      </c>
    </row>
    <row r="20" spans="1:48" s="507" customFormat="1" ht="13.5" outlineLevel="1">
      <c r="A20" s="681"/>
      <c r="B20" s="691" t="s">
        <v>226</v>
      </c>
      <c r="C20" s="460" t="s">
        <v>227</v>
      </c>
      <c r="D20" s="474" t="s">
        <v>240</v>
      </c>
      <c r="E20" s="461" t="s">
        <v>241</v>
      </c>
      <c r="F20" s="475"/>
      <c r="G20" s="459" t="s">
        <v>74</v>
      </c>
      <c r="H20" s="476" t="str">
        <f t="shared" si="7"/>
        <v>BB02-3</v>
      </c>
      <c r="I20" s="463">
        <v>3</v>
      </c>
      <c r="J20" s="475"/>
      <c r="K20" s="473">
        <v>0</v>
      </c>
      <c r="L20" s="473"/>
      <c r="M20" s="471" cm="1">
        <f t="array" ref="M20">IFERROR(_xlfn.IFS(N20=1,1,O20=1,1,P20=1,1,Q20=1,1),0)</f>
        <v>1</v>
      </c>
      <c r="N20" s="505">
        <v>1</v>
      </c>
      <c r="O20" s="505"/>
      <c r="P20" s="505"/>
      <c r="Q20" s="505"/>
      <c r="R20" s="471" cm="1">
        <f t="array" ref="R20">IFERROR(_xlfn.IFS(S20=1,1,T20=1,1,U20=1,1,V20=1,1),0)</f>
        <v>0</v>
      </c>
      <c r="S20" s="505"/>
      <c r="T20" s="505"/>
      <c r="U20" s="505"/>
      <c r="V20" s="505"/>
      <c r="W20" s="473"/>
      <c r="X20" s="473"/>
      <c r="Y20" s="471"/>
      <c r="Z20" s="505"/>
      <c r="AA20" s="505"/>
      <c r="AB20" s="505"/>
      <c r="AC20" s="505"/>
      <c r="AD20" s="471"/>
      <c r="AE20" s="505"/>
      <c r="AF20" s="505"/>
      <c r="AG20" s="505"/>
      <c r="AH20" s="505"/>
      <c r="AI20" s="473"/>
      <c r="AJ20" s="473"/>
      <c r="AK20" s="505"/>
      <c r="AL20" s="505"/>
      <c r="AM20" s="505"/>
      <c r="AN20" s="505"/>
      <c r="AO20" s="505"/>
      <c r="AP20" s="505"/>
      <c r="AQ20" s="505"/>
      <c r="AR20" s="505"/>
      <c r="AS20" s="505"/>
      <c r="AT20" s="505"/>
      <c r="AU20" s="506"/>
      <c r="AV20" s="513">
        <v>3</v>
      </c>
    </row>
    <row r="21" spans="1:48" s="507" customFormat="1" ht="13.5" outlineLevel="1">
      <c r="A21" s="681"/>
      <c r="B21" s="691"/>
      <c r="C21" s="460"/>
      <c r="D21" s="474"/>
      <c r="E21" s="461"/>
      <c r="F21" s="475"/>
      <c r="G21" s="459"/>
      <c r="H21" s="476"/>
      <c r="I21" s="463"/>
      <c r="J21" s="475"/>
      <c r="K21" s="473"/>
      <c r="L21" s="473"/>
      <c r="M21" s="471"/>
      <c r="N21" s="505" t="s">
        <v>224</v>
      </c>
      <c r="O21" s="505"/>
      <c r="P21" s="505"/>
      <c r="Q21" s="505"/>
      <c r="R21" s="505"/>
      <c r="S21" s="505"/>
      <c r="T21" s="505"/>
      <c r="U21" s="505"/>
      <c r="V21" s="505"/>
      <c r="W21" s="473"/>
      <c r="X21" s="473"/>
      <c r="Y21" s="505"/>
      <c r="Z21" s="505"/>
      <c r="AA21" s="505"/>
      <c r="AB21" s="505"/>
      <c r="AC21" s="505"/>
      <c r="AD21" s="505"/>
      <c r="AE21" s="505"/>
      <c r="AF21" s="505"/>
      <c r="AG21" s="505"/>
      <c r="AH21" s="505"/>
      <c r="AI21" s="473"/>
      <c r="AJ21" s="473"/>
      <c r="AK21" s="505"/>
      <c r="AL21" s="505"/>
      <c r="AM21" s="505"/>
      <c r="AN21" s="505"/>
      <c r="AO21" s="505"/>
      <c r="AP21" s="505"/>
      <c r="AQ21" s="505"/>
      <c r="AR21" s="505"/>
      <c r="AS21" s="505"/>
      <c r="AT21" s="505"/>
      <c r="AU21" s="506"/>
      <c r="AV21" s="513"/>
    </row>
    <row r="22" spans="1:48" s="507" customFormat="1" ht="13.5" outlineLevel="1">
      <c r="A22" s="681"/>
      <c r="B22" s="691" t="s">
        <v>242</v>
      </c>
      <c r="C22" s="460"/>
      <c r="D22" s="474"/>
      <c r="E22" s="461"/>
      <c r="F22" s="475"/>
      <c r="G22" s="459"/>
      <c r="H22" s="476"/>
      <c r="I22" s="463"/>
      <c r="J22" s="475"/>
      <c r="K22" s="473"/>
      <c r="L22" s="473"/>
      <c r="M22" s="471"/>
      <c r="N22" s="505" t="s">
        <v>224</v>
      </c>
      <c r="O22" s="505"/>
      <c r="P22" s="505"/>
      <c r="Q22" s="505"/>
      <c r="R22" s="505"/>
      <c r="S22" s="505"/>
      <c r="T22" s="505"/>
      <c r="U22" s="505"/>
      <c r="V22" s="505"/>
      <c r="W22" s="473"/>
      <c r="X22" s="473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473"/>
      <c r="AJ22" s="473"/>
      <c r="AK22" s="505"/>
      <c r="AL22" s="505"/>
      <c r="AM22" s="505"/>
      <c r="AN22" s="505"/>
      <c r="AO22" s="505"/>
      <c r="AP22" s="505"/>
      <c r="AQ22" s="505"/>
      <c r="AR22" s="505"/>
      <c r="AS22" s="505"/>
      <c r="AT22" s="505"/>
      <c r="AU22" s="506"/>
      <c r="AV22" s="513"/>
    </row>
    <row r="23" spans="1:48" s="507" customFormat="1" ht="13.5" outlineLevel="1">
      <c r="A23" s="681"/>
      <c r="B23" s="691" t="s">
        <v>226</v>
      </c>
      <c r="C23" s="460" t="s">
        <v>227</v>
      </c>
      <c r="D23" s="474" t="s">
        <v>243</v>
      </c>
      <c r="E23" s="461" t="s">
        <v>244</v>
      </c>
      <c r="F23" s="475"/>
      <c r="G23" s="459" t="s">
        <v>74</v>
      </c>
      <c r="H23" s="476" t="str">
        <f t="shared" ref="H23:H24" si="8">CONCATENATE(G23,"-",I23)</f>
        <v>BB02-4</v>
      </c>
      <c r="I23" s="463">
        <v>4</v>
      </c>
      <c r="J23" s="475"/>
      <c r="K23" s="473">
        <v>0</v>
      </c>
      <c r="L23" s="473"/>
      <c r="M23" s="471" cm="1">
        <f t="array" ref="M23">IFERROR(_xlfn.IFS(N23=1,1,O23=1,1,P23=1,1,Q23=1,1),0)</f>
        <v>1</v>
      </c>
      <c r="N23" s="505">
        <v>1</v>
      </c>
      <c r="O23" s="505"/>
      <c r="P23" s="505"/>
      <c r="Q23" s="505"/>
      <c r="R23" s="471" cm="1">
        <f t="array" ref="R23">IFERROR(_xlfn.IFS(S23=1,1,T23=1,1,U23=1,1,V23=1,1),0)</f>
        <v>0</v>
      </c>
      <c r="S23" s="505"/>
      <c r="T23" s="505"/>
      <c r="U23" s="505"/>
      <c r="V23" s="505"/>
      <c r="W23" s="473"/>
      <c r="X23" s="473"/>
      <c r="Y23" s="471"/>
      <c r="Z23" s="505"/>
      <c r="AA23" s="505"/>
      <c r="AB23" s="505"/>
      <c r="AC23" s="505"/>
      <c r="AD23" s="471"/>
      <c r="AE23" s="505"/>
      <c r="AF23" s="505"/>
      <c r="AG23" s="505"/>
      <c r="AH23" s="505"/>
      <c r="AI23" s="473"/>
      <c r="AJ23" s="473"/>
      <c r="AK23" s="505"/>
      <c r="AL23" s="505"/>
      <c r="AM23" s="505"/>
      <c r="AN23" s="505"/>
      <c r="AO23" s="505"/>
      <c r="AP23" s="505"/>
      <c r="AQ23" s="505"/>
      <c r="AR23" s="505"/>
      <c r="AS23" s="505"/>
      <c r="AT23" s="505"/>
      <c r="AU23" s="506"/>
      <c r="AV23" s="513">
        <v>4</v>
      </c>
    </row>
    <row r="24" spans="1:48" s="507" customFormat="1" ht="13.5" outlineLevel="1">
      <c r="A24" s="681"/>
      <c r="B24" s="691" t="s">
        <v>226</v>
      </c>
      <c r="C24" s="460" t="s">
        <v>227</v>
      </c>
      <c r="D24" s="474" t="s">
        <v>245</v>
      </c>
      <c r="E24" s="461" t="s">
        <v>246</v>
      </c>
      <c r="F24" s="475"/>
      <c r="G24" s="459" t="s">
        <v>74</v>
      </c>
      <c r="H24" s="476" t="str">
        <f t="shared" si="8"/>
        <v>BB02-4</v>
      </c>
      <c r="I24" s="463">
        <v>4</v>
      </c>
      <c r="J24" s="475"/>
      <c r="K24" s="473">
        <v>0</v>
      </c>
      <c r="L24" s="473"/>
      <c r="M24" s="471" cm="1">
        <f t="array" ref="M24">IFERROR(_xlfn.IFS(N24=1,1,O24=1,1,P24=1,1,Q24=1,1),0)</f>
        <v>1</v>
      </c>
      <c r="N24" s="505">
        <v>1</v>
      </c>
      <c r="O24" s="505"/>
      <c r="P24" s="505"/>
      <c r="Q24" s="505"/>
      <c r="R24" s="471" cm="1">
        <f t="array" ref="R24">IFERROR(_xlfn.IFS(S24=1,1,T24=1,1,U24=1,1,V24=1,1),0)</f>
        <v>0</v>
      </c>
      <c r="S24" s="505"/>
      <c r="T24" s="505"/>
      <c r="U24" s="505"/>
      <c r="V24" s="505"/>
      <c r="W24" s="473"/>
      <c r="X24" s="473"/>
      <c r="Y24" s="471"/>
      <c r="Z24" s="505"/>
      <c r="AA24" s="505"/>
      <c r="AB24" s="505"/>
      <c r="AC24" s="505"/>
      <c r="AD24" s="471"/>
      <c r="AE24" s="505"/>
      <c r="AF24" s="505"/>
      <c r="AG24" s="505"/>
      <c r="AH24" s="505"/>
      <c r="AI24" s="473"/>
      <c r="AJ24" s="473"/>
      <c r="AK24" s="505"/>
      <c r="AL24" s="505"/>
      <c r="AM24" s="505"/>
      <c r="AN24" s="505"/>
      <c r="AO24" s="505"/>
      <c r="AP24" s="505"/>
      <c r="AQ24" s="505"/>
      <c r="AR24" s="505"/>
      <c r="AS24" s="505"/>
      <c r="AT24" s="505"/>
      <c r="AU24" s="506"/>
      <c r="AV24" s="513">
        <v>4</v>
      </c>
    </row>
    <row r="25" spans="1:48" s="507" customFormat="1" ht="13.5" outlineLevel="1">
      <c r="A25" s="681"/>
      <c r="B25" s="691"/>
      <c r="C25" s="460"/>
      <c r="D25" s="474"/>
      <c r="E25" s="461"/>
      <c r="F25" s="475"/>
      <c r="G25" s="459"/>
      <c r="H25" s="476"/>
      <c r="I25" s="463"/>
      <c r="J25" s="475"/>
      <c r="K25" s="473"/>
      <c r="L25" s="473"/>
      <c r="M25" s="471"/>
      <c r="N25" s="505" t="s">
        <v>224</v>
      </c>
      <c r="O25" s="505"/>
      <c r="P25" s="505"/>
      <c r="Q25" s="505"/>
      <c r="R25" s="505"/>
      <c r="S25" s="505"/>
      <c r="T25" s="505"/>
      <c r="U25" s="505"/>
      <c r="V25" s="505"/>
      <c r="W25" s="473"/>
      <c r="X25" s="473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473"/>
      <c r="AJ25" s="473"/>
      <c r="AK25" s="505"/>
      <c r="AL25" s="505"/>
      <c r="AM25" s="505"/>
      <c r="AN25" s="505"/>
      <c r="AO25" s="505"/>
      <c r="AP25" s="505"/>
      <c r="AQ25" s="505"/>
      <c r="AR25" s="505"/>
      <c r="AS25" s="505"/>
      <c r="AT25" s="505"/>
      <c r="AU25" s="506"/>
      <c r="AV25" s="513"/>
    </row>
    <row r="26" spans="1:48" s="507" customFormat="1" ht="13.5" outlineLevel="1">
      <c r="A26" s="681"/>
      <c r="B26" s="691" t="s">
        <v>247</v>
      </c>
      <c r="C26" s="460"/>
      <c r="D26" s="474"/>
      <c r="E26" s="461"/>
      <c r="F26" s="475"/>
      <c r="G26" s="459"/>
      <c r="H26" s="476"/>
      <c r="I26" s="463"/>
      <c r="J26" s="475"/>
      <c r="K26" s="473"/>
      <c r="L26" s="473"/>
      <c r="M26" s="471"/>
      <c r="N26" s="505" t="s">
        <v>224</v>
      </c>
      <c r="O26" s="505"/>
      <c r="P26" s="505"/>
      <c r="Q26" s="505"/>
      <c r="R26" s="505"/>
      <c r="S26" s="505"/>
      <c r="T26" s="505"/>
      <c r="U26" s="505"/>
      <c r="V26" s="505"/>
      <c r="W26" s="473"/>
      <c r="X26" s="473"/>
      <c r="Y26" s="505"/>
      <c r="Z26" s="505"/>
      <c r="AA26" s="505"/>
      <c r="AB26" s="505"/>
      <c r="AC26" s="505"/>
      <c r="AD26" s="505"/>
      <c r="AE26" s="505"/>
      <c r="AF26" s="505"/>
      <c r="AG26" s="505"/>
      <c r="AH26" s="505"/>
      <c r="AI26" s="473"/>
      <c r="AJ26" s="473"/>
      <c r="AK26" s="505"/>
      <c r="AL26" s="505"/>
      <c r="AM26" s="505"/>
      <c r="AN26" s="505"/>
      <c r="AO26" s="505"/>
      <c r="AP26" s="505"/>
      <c r="AQ26" s="505"/>
      <c r="AR26" s="505"/>
      <c r="AS26" s="505"/>
      <c r="AT26" s="505"/>
      <c r="AU26" s="506"/>
      <c r="AV26" s="513"/>
    </row>
    <row r="27" spans="1:48" s="507" customFormat="1" ht="13.5" outlineLevel="1">
      <c r="A27" s="682"/>
      <c r="B27" s="691" t="s">
        <v>226</v>
      </c>
      <c r="C27" s="460" t="s">
        <v>227</v>
      </c>
      <c r="D27" s="474" t="s">
        <v>248</v>
      </c>
      <c r="E27" s="461" t="s">
        <v>249</v>
      </c>
      <c r="F27" s="475"/>
      <c r="G27" s="459" t="s">
        <v>74</v>
      </c>
      <c r="H27" s="476" t="str">
        <f t="shared" ref="H27:H28" si="9">CONCATENATE(G27,"-",I27)</f>
        <v>BB02-2</v>
      </c>
      <c r="I27" s="463">
        <v>2</v>
      </c>
      <c r="J27" s="475"/>
      <c r="K27" s="473">
        <v>0</v>
      </c>
      <c r="L27" s="473"/>
      <c r="M27" s="471" cm="1">
        <f t="array" ref="M27">IFERROR(_xlfn.IFS(N27=1,1,O27=1,1,P27=1,1,Q27=1,1),0)</f>
        <v>1</v>
      </c>
      <c r="N27" s="505">
        <v>1</v>
      </c>
      <c r="O27" s="505"/>
      <c r="P27" s="505"/>
      <c r="Q27" s="505"/>
      <c r="R27" s="471" cm="1">
        <f t="array" ref="R27">IFERROR(_xlfn.IFS(S27=1,1,T27=1,1,U27=1,1,V27=1,1),0)</f>
        <v>0</v>
      </c>
      <c r="S27" s="505"/>
      <c r="T27" s="505"/>
      <c r="U27" s="505"/>
      <c r="V27" s="505"/>
      <c r="W27" s="473"/>
      <c r="X27" s="473"/>
      <c r="Y27" s="471"/>
      <c r="Z27" s="505"/>
      <c r="AA27" s="505"/>
      <c r="AB27" s="505"/>
      <c r="AC27" s="505"/>
      <c r="AD27" s="471"/>
      <c r="AE27" s="505"/>
      <c r="AF27" s="505"/>
      <c r="AG27" s="505"/>
      <c r="AH27" s="505"/>
      <c r="AI27" s="473"/>
      <c r="AJ27" s="473"/>
      <c r="AK27" s="505"/>
      <c r="AL27" s="505"/>
      <c r="AM27" s="505"/>
      <c r="AN27" s="505"/>
      <c r="AO27" s="505"/>
      <c r="AP27" s="505"/>
      <c r="AQ27" s="505"/>
      <c r="AR27" s="505"/>
      <c r="AS27" s="505"/>
      <c r="AT27" s="505"/>
      <c r="AU27" s="506"/>
      <c r="AV27" s="513">
        <v>2</v>
      </c>
    </row>
    <row r="28" spans="1:48" s="507" customFormat="1" ht="13.5" outlineLevel="1">
      <c r="A28" s="682"/>
      <c r="B28" s="691" t="s">
        <v>226</v>
      </c>
      <c r="C28" s="460" t="s">
        <v>227</v>
      </c>
      <c r="D28" s="474" t="s">
        <v>248</v>
      </c>
      <c r="E28" s="461" t="s">
        <v>250</v>
      </c>
      <c r="F28" s="475"/>
      <c r="G28" s="459" t="s">
        <v>74</v>
      </c>
      <c r="H28" s="476" t="str">
        <f t="shared" si="9"/>
        <v>BB02-3</v>
      </c>
      <c r="I28" s="463">
        <v>3</v>
      </c>
      <c r="J28" s="475"/>
      <c r="K28" s="473">
        <v>0</v>
      </c>
      <c r="L28" s="473"/>
      <c r="M28" s="471" cm="1">
        <f t="array" ref="M28">IFERROR(_xlfn.IFS(N28=1,1,O28=1,1,P28=1,1,Q28=1,1),0)</f>
        <v>1</v>
      </c>
      <c r="N28" s="505">
        <v>1</v>
      </c>
      <c r="O28" s="505"/>
      <c r="P28" s="505"/>
      <c r="Q28" s="505"/>
      <c r="R28" s="471" cm="1">
        <f t="array" ref="R28">IFERROR(_xlfn.IFS(S28=1,1,T28=1,1,U28=1,1,V28=1,1),0)</f>
        <v>0</v>
      </c>
      <c r="S28" s="505"/>
      <c r="T28" s="505"/>
      <c r="U28" s="505"/>
      <c r="V28" s="505"/>
      <c r="W28" s="473"/>
      <c r="X28" s="473"/>
      <c r="Y28" s="471"/>
      <c r="Z28" s="505"/>
      <c r="AA28" s="505"/>
      <c r="AB28" s="505"/>
      <c r="AC28" s="505"/>
      <c r="AD28" s="471"/>
      <c r="AE28" s="505"/>
      <c r="AF28" s="505"/>
      <c r="AG28" s="505"/>
      <c r="AH28" s="505"/>
      <c r="AI28" s="473"/>
      <c r="AJ28" s="473"/>
      <c r="AK28" s="505"/>
      <c r="AL28" s="505"/>
      <c r="AM28" s="505"/>
      <c r="AN28" s="505"/>
      <c r="AO28" s="505"/>
      <c r="AP28" s="505"/>
      <c r="AQ28" s="505"/>
      <c r="AR28" s="505"/>
      <c r="AS28" s="505"/>
      <c r="AT28" s="505"/>
      <c r="AU28" s="506"/>
      <c r="AV28" s="513">
        <v>3</v>
      </c>
    </row>
    <row r="29" spans="1:48" s="507" customFormat="1" ht="13.5" outlineLevel="1">
      <c r="A29" s="682"/>
      <c r="B29" s="691"/>
      <c r="C29" s="460"/>
      <c r="D29" s="474"/>
      <c r="E29" s="461"/>
      <c r="F29" s="475"/>
      <c r="G29" s="459"/>
      <c r="H29" s="476"/>
      <c r="I29" s="463"/>
      <c r="J29" s="475"/>
      <c r="K29" s="473"/>
      <c r="L29" s="473"/>
      <c r="M29" s="471"/>
      <c r="N29" s="505" t="s">
        <v>224</v>
      </c>
      <c r="O29" s="505"/>
      <c r="P29" s="505"/>
      <c r="Q29" s="505"/>
      <c r="R29" s="505"/>
      <c r="S29" s="505"/>
      <c r="T29" s="505"/>
      <c r="U29" s="505"/>
      <c r="V29" s="505"/>
      <c r="W29" s="473"/>
      <c r="X29" s="473"/>
      <c r="Y29" s="505"/>
      <c r="Z29" s="505"/>
      <c r="AA29" s="505"/>
      <c r="AB29" s="505"/>
      <c r="AC29" s="505"/>
      <c r="AD29" s="505"/>
      <c r="AE29" s="505"/>
      <c r="AF29" s="505"/>
      <c r="AG29" s="505"/>
      <c r="AH29" s="505"/>
      <c r="AI29" s="473"/>
      <c r="AJ29" s="473"/>
      <c r="AK29" s="505"/>
      <c r="AL29" s="505"/>
      <c r="AM29" s="505"/>
      <c r="AN29" s="505"/>
      <c r="AO29" s="505"/>
      <c r="AP29" s="505"/>
      <c r="AQ29" s="505"/>
      <c r="AR29" s="505"/>
      <c r="AS29" s="505"/>
      <c r="AT29" s="505"/>
      <c r="AU29" s="506"/>
      <c r="AV29" s="513"/>
    </row>
    <row r="30" spans="1:48" s="507" customFormat="1" ht="13.5" outlineLevel="1">
      <c r="A30" s="682"/>
      <c r="B30" s="691" t="s">
        <v>251</v>
      </c>
      <c r="C30" s="460"/>
      <c r="D30" s="474"/>
      <c r="E30" s="461"/>
      <c r="F30" s="475"/>
      <c r="G30" s="459"/>
      <c r="H30" s="476"/>
      <c r="I30" s="463"/>
      <c r="J30" s="475"/>
      <c r="K30" s="473"/>
      <c r="L30" s="473"/>
      <c r="M30" s="471"/>
      <c r="N30" s="505" t="s">
        <v>224</v>
      </c>
      <c r="O30" s="505"/>
      <c r="P30" s="505"/>
      <c r="Q30" s="505"/>
      <c r="R30" s="505"/>
      <c r="S30" s="505"/>
      <c r="T30" s="505"/>
      <c r="U30" s="505"/>
      <c r="V30" s="505"/>
      <c r="W30" s="473"/>
      <c r="X30" s="473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473"/>
      <c r="AJ30" s="473"/>
      <c r="AK30" s="505"/>
      <c r="AL30" s="505"/>
      <c r="AM30" s="505"/>
      <c r="AN30" s="505"/>
      <c r="AO30" s="505"/>
      <c r="AP30" s="505"/>
      <c r="AQ30" s="505"/>
      <c r="AR30" s="505"/>
      <c r="AS30" s="505"/>
      <c r="AT30" s="505"/>
      <c r="AU30" s="506"/>
      <c r="AV30" s="513"/>
    </row>
    <row r="31" spans="1:48" s="507" customFormat="1" ht="13.5" outlineLevel="1">
      <c r="A31" s="682"/>
      <c r="B31" s="691" t="s">
        <v>226</v>
      </c>
      <c r="C31" s="460" t="s">
        <v>227</v>
      </c>
      <c r="D31" s="474" t="s">
        <v>252</v>
      </c>
      <c r="E31" s="461" t="s">
        <v>253</v>
      </c>
      <c r="F31" s="475"/>
      <c r="G31" s="459" t="s">
        <v>74</v>
      </c>
      <c r="H31" s="476" t="str">
        <f t="shared" ref="H31:H36" si="10">CONCATENATE(G31,"-",I31)</f>
        <v>BB02-4</v>
      </c>
      <c r="I31" s="463">
        <v>4</v>
      </c>
      <c r="J31" s="475"/>
      <c r="K31" s="473">
        <v>0</v>
      </c>
      <c r="L31" s="473"/>
      <c r="M31" s="471" cm="1">
        <f t="array" ref="M31">IFERROR(_xlfn.IFS(N31=1,1,O31=1,1,P31=1,1,Q31=1,1),0)</f>
        <v>1</v>
      </c>
      <c r="N31" s="505">
        <v>1</v>
      </c>
      <c r="O31" s="505"/>
      <c r="P31" s="505"/>
      <c r="Q31" s="505"/>
      <c r="R31" s="471" cm="1">
        <f t="array" ref="R31">IFERROR(_xlfn.IFS(S31=1,1,T31=1,1,U31=1,1,V31=1,1),0)</f>
        <v>0</v>
      </c>
      <c r="S31" s="505"/>
      <c r="T31" s="505"/>
      <c r="U31" s="505"/>
      <c r="V31" s="505"/>
      <c r="W31" s="473"/>
      <c r="X31" s="473"/>
      <c r="Y31" s="471"/>
      <c r="Z31" s="505"/>
      <c r="AA31" s="505"/>
      <c r="AB31" s="505"/>
      <c r="AC31" s="505"/>
      <c r="AD31" s="471"/>
      <c r="AE31" s="505"/>
      <c r="AF31" s="505"/>
      <c r="AG31" s="505"/>
      <c r="AH31" s="505"/>
      <c r="AI31" s="473"/>
      <c r="AJ31" s="473"/>
      <c r="AK31" s="505"/>
      <c r="AL31" s="505"/>
      <c r="AM31" s="505"/>
      <c r="AN31" s="505"/>
      <c r="AO31" s="505"/>
      <c r="AP31" s="505"/>
      <c r="AQ31" s="505"/>
      <c r="AR31" s="505"/>
      <c r="AS31" s="505"/>
      <c r="AT31" s="505"/>
      <c r="AU31" s="506"/>
      <c r="AV31" s="513">
        <v>4</v>
      </c>
    </row>
    <row r="32" spans="1:48" s="507" customFormat="1" ht="13.5" outlineLevel="1">
      <c r="A32" s="682"/>
      <c r="B32" s="691" t="s">
        <v>226</v>
      </c>
      <c r="C32" s="460" t="s">
        <v>227</v>
      </c>
      <c r="D32" s="474" t="s">
        <v>254</v>
      </c>
      <c r="E32" s="461" t="s">
        <v>255</v>
      </c>
      <c r="F32" s="475"/>
      <c r="G32" s="459" t="s">
        <v>74</v>
      </c>
      <c r="H32" s="476" t="str">
        <f t="shared" si="10"/>
        <v>BB02-4</v>
      </c>
      <c r="I32" s="463">
        <v>4</v>
      </c>
      <c r="J32" s="475"/>
      <c r="K32" s="473">
        <v>0</v>
      </c>
      <c r="L32" s="473"/>
      <c r="M32" s="471" cm="1">
        <f t="array" ref="M32">IFERROR(_xlfn.IFS(N32=1,1,O32=1,1,P32=1,1,Q32=1,1),0)</f>
        <v>1</v>
      </c>
      <c r="N32" s="505">
        <v>1</v>
      </c>
      <c r="O32" s="505"/>
      <c r="P32" s="505"/>
      <c r="Q32" s="505"/>
      <c r="R32" s="471" cm="1">
        <f t="array" ref="R32">IFERROR(_xlfn.IFS(S32=1,1,T32=1,1,U32=1,1,V32=1,1),0)</f>
        <v>0</v>
      </c>
      <c r="S32" s="505"/>
      <c r="T32" s="505"/>
      <c r="U32" s="505"/>
      <c r="V32" s="505"/>
      <c r="W32" s="473"/>
      <c r="X32" s="473"/>
      <c r="Y32" s="471"/>
      <c r="Z32" s="505"/>
      <c r="AA32" s="505"/>
      <c r="AB32" s="505"/>
      <c r="AC32" s="505"/>
      <c r="AD32" s="471"/>
      <c r="AE32" s="505"/>
      <c r="AF32" s="505"/>
      <c r="AG32" s="505"/>
      <c r="AH32" s="505"/>
      <c r="AI32" s="473"/>
      <c r="AJ32" s="473"/>
      <c r="AK32" s="505"/>
      <c r="AL32" s="505"/>
      <c r="AM32" s="505"/>
      <c r="AN32" s="505"/>
      <c r="AO32" s="505"/>
      <c r="AP32" s="505"/>
      <c r="AQ32" s="505"/>
      <c r="AR32" s="505"/>
      <c r="AS32" s="505"/>
      <c r="AT32" s="505"/>
      <c r="AU32" s="506"/>
      <c r="AV32" s="513">
        <v>4</v>
      </c>
    </row>
    <row r="33" spans="1:48" s="507" customFormat="1" ht="13.5" outlineLevel="1">
      <c r="A33" s="682"/>
      <c r="B33" s="691" t="s">
        <v>226</v>
      </c>
      <c r="C33" s="460" t="s">
        <v>227</v>
      </c>
      <c r="D33" s="474" t="s">
        <v>256</v>
      </c>
      <c r="E33" s="461" t="s">
        <v>257</v>
      </c>
      <c r="F33" s="475"/>
      <c r="G33" s="459" t="s">
        <v>74</v>
      </c>
      <c r="H33" s="476" t="str">
        <f t="shared" si="10"/>
        <v>BB02-4</v>
      </c>
      <c r="I33" s="463">
        <v>4</v>
      </c>
      <c r="J33" s="475"/>
      <c r="K33" s="473">
        <v>0</v>
      </c>
      <c r="L33" s="473"/>
      <c r="M33" s="471" cm="1">
        <f t="array" ref="M33">IFERROR(_xlfn.IFS(N33=1,1,O33=1,1,P33=1,1,Q33=1,1),0)</f>
        <v>1</v>
      </c>
      <c r="N33" s="505">
        <v>1</v>
      </c>
      <c r="O33" s="505"/>
      <c r="P33" s="505"/>
      <c r="Q33" s="505"/>
      <c r="R33" s="471" cm="1">
        <f t="array" ref="R33">IFERROR(_xlfn.IFS(S33=1,1,T33=1,1,U33=1,1,V33=1,1),0)</f>
        <v>0</v>
      </c>
      <c r="S33" s="505"/>
      <c r="T33" s="505"/>
      <c r="U33" s="505"/>
      <c r="V33" s="505"/>
      <c r="W33" s="473"/>
      <c r="X33" s="473"/>
      <c r="Y33" s="471"/>
      <c r="Z33" s="505"/>
      <c r="AA33" s="505"/>
      <c r="AB33" s="505"/>
      <c r="AC33" s="505"/>
      <c r="AD33" s="471"/>
      <c r="AE33" s="505"/>
      <c r="AF33" s="505"/>
      <c r="AG33" s="505"/>
      <c r="AH33" s="505"/>
      <c r="AI33" s="473"/>
      <c r="AJ33" s="473"/>
      <c r="AK33" s="505"/>
      <c r="AL33" s="505"/>
      <c r="AM33" s="505"/>
      <c r="AN33" s="505"/>
      <c r="AO33" s="505"/>
      <c r="AP33" s="505"/>
      <c r="AQ33" s="505"/>
      <c r="AR33" s="505"/>
      <c r="AS33" s="505"/>
      <c r="AT33" s="505"/>
      <c r="AU33" s="506"/>
      <c r="AV33" s="513">
        <v>4</v>
      </c>
    </row>
    <row r="34" spans="1:48" s="507" customFormat="1" ht="13.5" outlineLevel="1">
      <c r="A34" s="682"/>
      <c r="B34" s="691" t="s">
        <v>226</v>
      </c>
      <c r="C34" s="460" t="s">
        <v>227</v>
      </c>
      <c r="D34" s="474" t="s">
        <v>258</v>
      </c>
      <c r="E34" s="461" t="s">
        <v>259</v>
      </c>
      <c r="F34" s="475"/>
      <c r="G34" s="459" t="s">
        <v>74</v>
      </c>
      <c r="H34" s="476" t="str">
        <f t="shared" si="10"/>
        <v>BB02-4</v>
      </c>
      <c r="I34" s="463">
        <v>4</v>
      </c>
      <c r="J34" s="475"/>
      <c r="K34" s="473">
        <v>0</v>
      </c>
      <c r="L34" s="473"/>
      <c r="M34" s="471" cm="1">
        <f t="array" ref="M34">IFERROR(_xlfn.IFS(N34=1,1,O34=1,1,P34=1,1,Q34=1,1),0)</f>
        <v>1</v>
      </c>
      <c r="N34" s="505">
        <v>1</v>
      </c>
      <c r="O34" s="505"/>
      <c r="P34" s="505"/>
      <c r="Q34" s="505"/>
      <c r="R34" s="471" cm="1">
        <f t="array" ref="R34">IFERROR(_xlfn.IFS(S34=1,1,T34=1,1,U34=1,1,V34=1,1),0)</f>
        <v>0</v>
      </c>
      <c r="S34" s="505"/>
      <c r="T34" s="505"/>
      <c r="U34" s="505"/>
      <c r="V34" s="505"/>
      <c r="W34" s="473"/>
      <c r="X34" s="473"/>
      <c r="Y34" s="471"/>
      <c r="Z34" s="505"/>
      <c r="AA34" s="505"/>
      <c r="AB34" s="505"/>
      <c r="AC34" s="505"/>
      <c r="AD34" s="471"/>
      <c r="AE34" s="505"/>
      <c r="AF34" s="505"/>
      <c r="AG34" s="505"/>
      <c r="AH34" s="505"/>
      <c r="AI34" s="473"/>
      <c r="AJ34" s="473"/>
      <c r="AK34" s="505"/>
      <c r="AL34" s="505"/>
      <c r="AM34" s="505"/>
      <c r="AN34" s="505"/>
      <c r="AO34" s="505"/>
      <c r="AP34" s="505"/>
      <c r="AQ34" s="505"/>
      <c r="AR34" s="505"/>
      <c r="AS34" s="505"/>
      <c r="AT34" s="505"/>
      <c r="AU34" s="506"/>
      <c r="AV34" s="513">
        <v>4</v>
      </c>
    </row>
    <row r="35" spans="1:48" s="507" customFormat="1" ht="13.5" outlineLevel="1">
      <c r="A35" s="682"/>
      <c r="B35" s="691" t="s">
        <v>226</v>
      </c>
      <c r="C35" s="460" t="s">
        <v>227</v>
      </c>
      <c r="D35" s="474" t="s">
        <v>260</v>
      </c>
      <c r="E35" s="461" t="s">
        <v>261</v>
      </c>
      <c r="F35" s="475"/>
      <c r="G35" s="459" t="s">
        <v>74</v>
      </c>
      <c r="H35" s="476" t="str">
        <f t="shared" si="10"/>
        <v>BB02-5</v>
      </c>
      <c r="I35" s="463">
        <v>5</v>
      </c>
      <c r="J35" s="475"/>
      <c r="K35" s="473">
        <v>0</v>
      </c>
      <c r="L35" s="473"/>
      <c r="M35" s="471" cm="1">
        <f t="array" ref="M35">IFERROR(_xlfn.IFS(N35=1,1,O35=1,1,P35=1,1,Q35=1,1),0)</f>
        <v>1</v>
      </c>
      <c r="N35" s="505">
        <v>1</v>
      </c>
      <c r="O35" s="505"/>
      <c r="P35" s="505"/>
      <c r="Q35" s="505"/>
      <c r="R35" s="471" cm="1">
        <f t="array" ref="R35">IFERROR(_xlfn.IFS(S35=1,1,T35=1,1,U35=1,1,V35=1,1),0)</f>
        <v>0</v>
      </c>
      <c r="S35" s="505"/>
      <c r="T35" s="505"/>
      <c r="U35" s="505"/>
      <c r="V35" s="505"/>
      <c r="W35" s="473"/>
      <c r="X35" s="473"/>
      <c r="Y35" s="471"/>
      <c r="Z35" s="505"/>
      <c r="AA35" s="505"/>
      <c r="AB35" s="505"/>
      <c r="AC35" s="505"/>
      <c r="AD35" s="471"/>
      <c r="AE35" s="505"/>
      <c r="AF35" s="505"/>
      <c r="AG35" s="505"/>
      <c r="AH35" s="505"/>
      <c r="AI35" s="473"/>
      <c r="AJ35" s="473"/>
      <c r="AK35" s="505"/>
      <c r="AL35" s="505"/>
      <c r="AM35" s="505"/>
      <c r="AN35" s="505"/>
      <c r="AO35" s="505"/>
      <c r="AP35" s="505"/>
      <c r="AQ35" s="505"/>
      <c r="AR35" s="505"/>
      <c r="AS35" s="505"/>
      <c r="AT35" s="505"/>
      <c r="AU35" s="506"/>
      <c r="AV35" s="513">
        <v>4</v>
      </c>
    </row>
    <row r="36" spans="1:48" s="507" customFormat="1" ht="13.5" outlineLevel="1">
      <c r="A36" s="682"/>
      <c r="B36" s="691" t="s">
        <v>226</v>
      </c>
      <c r="C36" s="460" t="s">
        <v>227</v>
      </c>
      <c r="D36" s="474" t="s">
        <v>262</v>
      </c>
      <c r="E36" s="461" t="s">
        <v>263</v>
      </c>
      <c r="F36" s="475"/>
      <c r="G36" s="459" t="s">
        <v>74</v>
      </c>
      <c r="H36" s="476" t="str">
        <f t="shared" si="10"/>
        <v>BB02-5</v>
      </c>
      <c r="I36" s="463">
        <v>5</v>
      </c>
      <c r="J36" s="475"/>
      <c r="K36" s="473">
        <v>0</v>
      </c>
      <c r="L36" s="473"/>
      <c r="M36" s="471" cm="1">
        <f t="array" ref="M36">IFERROR(_xlfn.IFS(N36=1,1,O36=1,1,P36=1,1,Q36=1,1),0)</f>
        <v>1</v>
      </c>
      <c r="N36" s="505">
        <v>1</v>
      </c>
      <c r="O36" s="505"/>
      <c r="P36" s="505"/>
      <c r="Q36" s="505"/>
      <c r="R36" s="471" cm="1">
        <f t="array" ref="R36">IFERROR(_xlfn.IFS(S36=1,1,T36=1,1,U36=1,1,V36=1,1),0)</f>
        <v>0</v>
      </c>
      <c r="S36" s="505"/>
      <c r="T36" s="505"/>
      <c r="U36" s="505"/>
      <c r="V36" s="505"/>
      <c r="W36" s="473"/>
      <c r="X36" s="473"/>
      <c r="Y36" s="471"/>
      <c r="Z36" s="505"/>
      <c r="AA36" s="505"/>
      <c r="AB36" s="505"/>
      <c r="AC36" s="505"/>
      <c r="AD36" s="471"/>
      <c r="AE36" s="505"/>
      <c r="AF36" s="505"/>
      <c r="AG36" s="505"/>
      <c r="AH36" s="505"/>
      <c r="AI36" s="473"/>
      <c r="AJ36" s="473"/>
      <c r="AK36" s="505"/>
      <c r="AL36" s="505"/>
      <c r="AM36" s="505"/>
      <c r="AN36" s="505"/>
      <c r="AO36" s="505"/>
      <c r="AP36" s="505"/>
      <c r="AQ36" s="505"/>
      <c r="AR36" s="505"/>
      <c r="AS36" s="505"/>
      <c r="AT36" s="505"/>
      <c r="AU36" s="506"/>
      <c r="AV36" s="513">
        <v>4</v>
      </c>
    </row>
    <row r="37" spans="1:48" s="507" customFormat="1" ht="13.5" outlineLevel="1">
      <c r="A37" s="682"/>
      <c r="B37" s="691"/>
      <c r="C37" s="460"/>
      <c r="D37" s="474"/>
      <c r="E37" s="461"/>
      <c r="F37" s="475"/>
      <c r="G37" s="459"/>
      <c r="H37" s="476"/>
      <c r="I37" s="463"/>
      <c r="J37" s="475"/>
      <c r="K37" s="473"/>
      <c r="L37" s="473"/>
      <c r="M37" s="471"/>
      <c r="N37" s="505" t="s">
        <v>224</v>
      </c>
      <c r="O37" s="505"/>
      <c r="P37" s="505"/>
      <c r="Q37" s="505"/>
      <c r="R37" s="505"/>
      <c r="S37" s="505"/>
      <c r="T37" s="505"/>
      <c r="U37" s="505"/>
      <c r="V37" s="505"/>
      <c r="W37" s="473"/>
      <c r="X37" s="473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473"/>
      <c r="AJ37" s="473"/>
      <c r="AK37" s="505"/>
      <c r="AL37" s="505"/>
      <c r="AM37" s="505"/>
      <c r="AN37" s="505"/>
      <c r="AO37" s="505"/>
      <c r="AP37" s="505"/>
      <c r="AQ37" s="505"/>
      <c r="AR37" s="505"/>
      <c r="AS37" s="505"/>
      <c r="AT37" s="505"/>
      <c r="AU37" s="506"/>
      <c r="AV37" s="513"/>
    </row>
    <row r="38" spans="1:48" s="507" customFormat="1" ht="13.5" outlineLevel="1">
      <c r="A38" s="682"/>
      <c r="B38" s="691" t="s">
        <v>264</v>
      </c>
      <c r="C38" s="460"/>
      <c r="D38" s="474"/>
      <c r="E38" s="461"/>
      <c r="F38" s="475"/>
      <c r="G38" s="459"/>
      <c r="H38" s="476"/>
      <c r="I38" s="463"/>
      <c r="J38" s="475"/>
      <c r="K38" s="473"/>
      <c r="L38" s="473"/>
      <c r="M38" s="471"/>
      <c r="N38" s="505" t="s">
        <v>224</v>
      </c>
      <c r="O38" s="505"/>
      <c r="P38" s="505"/>
      <c r="Q38" s="505"/>
      <c r="R38" s="505"/>
      <c r="S38" s="505"/>
      <c r="T38" s="505"/>
      <c r="U38" s="505"/>
      <c r="V38" s="505"/>
      <c r="W38" s="473"/>
      <c r="X38" s="473"/>
      <c r="Y38" s="505"/>
      <c r="Z38" s="505"/>
      <c r="AA38" s="505"/>
      <c r="AB38" s="505"/>
      <c r="AC38" s="505"/>
      <c r="AD38" s="505"/>
      <c r="AE38" s="505"/>
      <c r="AF38" s="505"/>
      <c r="AG38" s="505"/>
      <c r="AH38" s="505"/>
      <c r="AI38" s="473"/>
      <c r="AJ38" s="473"/>
      <c r="AK38" s="505"/>
      <c r="AL38" s="505"/>
      <c r="AM38" s="505"/>
      <c r="AN38" s="505"/>
      <c r="AO38" s="505"/>
      <c r="AP38" s="505"/>
      <c r="AQ38" s="505"/>
      <c r="AR38" s="505"/>
      <c r="AS38" s="505"/>
      <c r="AT38" s="505"/>
      <c r="AU38" s="506"/>
      <c r="AV38" s="513"/>
    </row>
    <row r="39" spans="1:48" s="507" customFormat="1" ht="13.5" outlineLevel="1">
      <c r="A39" s="682"/>
      <c r="B39" s="691" t="s">
        <v>226</v>
      </c>
      <c r="C39" s="460" t="s">
        <v>227</v>
      </c>
      <c r="D39" s="474" t="s">
        <v>265</v>
      </c>
      <c r="E39" s="461" t="s">
        <v>266</v>
      </c>
      <c r="F39" s="475"/>
      <c r="G39" s="459" t="s">
        <v>74</v>
      </c>
      <c r="H39" s="476" t="str">
        <f t="shared" ref="H39:H41" si="11">CONCATENATE(G39,"-",I39)</f>
        <v>BB02-4</v>
      </c>
      <c r="I39" s="463">
        <v>4</v>
      </c>
      <c r="J39" s="475"/>
      <c r="K39" s="473">
        <v>0</v>
      </c>
      <c r="L39" s="473"/>
      <c r="M39" s="471" cm="1">
        <f t="array" ref="M39">IFERROR(_xlfn.IFS(N39=1,1,O39=1,1,P39=1,1,Q39=1,1),0)</f>
        <v>1</v>
      </c>
      <c r="N39" s="505">
        <v>1</v>
      </c>
      <c r="O39" s="505"/>
      <c r="P39" s="505"/>
      <c r="Q39" s="505"/>
      <c r="R39" s="471" cm="1">
        <f t="array" ref="R39">IFERROR(_xlfn.IFS(S39=1,1,T39=1,1,U39=1,1,V39=1,1),0)</f>
        <v>0</v>
      </c>
      <c r="S39" s="505"/>
      <c r="T39" s="505"/>
      <c r="U39" s="505"/>
      <c r="V39" s="505"/>
      <c r="W39" s="473"/>
      <c r="X39" s="473"/>
      <c r="Y39" s="471"/>
      <c r="Z39" s="505"/>
      <c r="AA39" s="505"/>
      <c r="AB39" s="505"/>
      <c r="AC39" s="505"/>
      <c r="AD39" s="471"/>
      <c r="AE39" s="505"/>
      <c r="AF39" s="505"/>
      <c r="AG39" s="505"/>
      <c r="AH39" s="505"/>
      <c r="AI39" s="473"/>
      <c r="AJ39" s="473"/>
      <c r="AK39" s="505"/>
      <c r="AL39" s="505"/>
      <c r="AM39" s="505"/>
      <c r="AN39" s="505"/>
      <c r="AO39" s="505"/>
      <c r="AP39" s="505"/>
      <c r="AQ39" s="505"/>
      <c r="AR39" s="505"/>
      <c r="AS39" s="505"/>
      <c r="AT39" s="505"/>
      <c r="AU39" s="506"/>
      <c r="AV39" s="513">
        <v>4</v>
      </c>
    </row>
    <row r="40" spans="1:48" s="507" customFormat="1" ht="13.5" outlineLevel="1">
      <c r="A40" s="682"/>
      <c r="B40" s="691" t="s">
        <v>226</v>
      </c>
      <c r="C40" s="460" t="s">
        <v>227</v>
      </c>
      <c r="D40" s="474" t="s">
        <v>267</v>
      </c>
      <c r="E40" s="461" t="s">
        <v>268</v>
      </c>
      <c r="F40" s="475"/>
      <c r="G40" s="459" t="s">
        <v>74</v>
      </c>
      <c r="H40" s="476" t="str">
        <f t="shared" si="11"/>
        <v>BB02-4</v>
      </c>
      <c r="I40" s="463">
        <v>4</v>
      </c>
      <c r="J40" s="475"/>
      <c r="K40" s="473">
        <v>0</v>
      </c>
      <c r="L40" s="473"/>
      <c r="M40" s="471" cm="1">
        <f t="array" ref="M40">IFERROR(_xlfn.IFS(N40=1,1,O40=1,1,P40=1,1,Q40=1,1),0)</f>
        <v>1</v>
      </c>
      <c r="N40" s="505">
        <v>1</v>
      </c>
      <c r="O40" s="505"/>
      <c r="P40" s="505"/>
      <c r="Q40" s="505"/>
      <c r="R40" s="471" cm="1">
        <f t="array" ref="R40">IFERROR(_xlfn.IFS(S40=1,1,T40=1,1,U40=1,1,V40=1,1),0)</f>
        <v>0</v>
      </c>
      <c r="S40" s="505"/>
      <c r="T40" s="505"/>
      <c r="U40" s="505"/>
      <c r="V40" s="505"/>
      <c r="W40" s="473"/>
      <c r="X40" s="473"/>
      <c r="Y40" s="471"/>
      <c r="Z40" s="505"/>
      <c r="AA40" s="505"/>
      <c r="AB40" s="505"/>
      <c r="AC40" s="505"/>
      <c r="AD40" s="471"/>
      <c r="AE40" s="505"/>
      <c r="AF40" s="505"/>
      <c r="AG40" s="505"/>
      <c r="AH40" s="505"/>
      <c r="AI40" s="473"/>
      <c r="AJ40" s="473"/>
      <c r="AK40" s="505"/>
      <c r="AL40" s="505"/>
      <c r="AM40" s="505"/>
      <c r="AN40" s="505"/>
      <c r="AO40" s="505"/>
      <c r="AP40" s="505"/>
      <c r="AQ40" s="505"/>
      <c r="AR40" s="505"/>
      <c r="AS40" s="505"/>
      <c r="AT40" s="505"/>
      <c r="AU40" s="506"/>
      <c r="AV40" s="513">
        <v>4</v>
      </c>
    </row>
    <row r="41" spans="1:48" s="507" customFormat="1" ht="13.5" outlineLevel="1">
      <c r="A41" s="682"/>
      <c r="B41" s="691" t="s">
        <v>226</v>
      </c>
      <c r="C41" s="460" t="s">
        <v>227</v>
      </c>
      <c r="D41" s="474" t="s">
        <v>269</v>
      </c>
      <c r="E41" s="461" t="s">
        <v>270</v>
      </c>
      <c r="F41" s="475"/>
      <c r="G41" s="459" t="s">
        <v>74</v>
      </c>
      <c r="H41" s="476" t="str">
        <f t="shared" si="11"/>
        <v>BB02-4</v>
      </c>
      <c r="I41" s="463">
        <v>4</v>
      </c>
      <c r="J41" s="475"/>
      <c r="K41" s="473">
        <v>0</v>
      </c>
      <c r="L41" s="473"/>
      <c r="M41" s="471" cm="1">
        <f t="array" ref="M41">IFERROR(_xlfn.IFS(N41=1,1,O41=1,1,P41=1,1,Q41=1,1),0)</f>
        <v>1</v>
      </c>
      <c r="N41" s="505">
        <v>1</v>
      </c>
      <c r="O41" s="505"/>
      <c r="P41" s="505"/>
      <c r="Q41" s="505"/>
      <c r="R41" s="471" cm="1">
        <f t="array" ref="R41">IFERROR(_xlfn.IFS(S41=1,1,T41=1,1,U41=1,1,V41=1,1),0)</f>
        <v>0</v>
      </c>
      <c r="S41" s="505"/>
      <c r="T41" s="505"/>
      <c r="U41" s="505"/>
      <c r="V41" s="505"/>
      <c r="W41" s="473"/>
      <c r="X41" s="473"/>
      <c r="Y41" s="471"/>
      <c r="Z41" s="505"/>
      <c r="AA41" s="505"/>
      <c r="AB41" s="505"/>
      <c r="AC41" s="505"/>
      <c r="AD41" s="471"/>
      <c r="AE41" s="505"/>
      <c r="AF41" s="505"/>
      <c r="AG41" s="505"/>
      <c r="AH41" s="505"/>
      <c r="AI41" s="473"/>
      <c r="AJ41" s="473"/>
      <c r="AK41" s="505"/>
      <c r="AL41" s="505"/>
      <c r="AM41" s="505"/>
      <c r="AN41" s="505"/>
      <c r="AO41" s="505"/>
      <c r="AP41" s="505"/>
      <c r="AQ41" s="505"/>
      <c r="AR41" s="505"/>
      <c r="AS41" s="505"/>
      <c r="AT41" s="505"/>
      <c r="AU41" s="506"/>
      <c r="AV41" s="513">
        <v>4</v>
      </c>
    </row>
    <row r="42" spans="1:48" s="507" customFormat="1" ht="13.5" outlineLevel="1">
      <c r="A42" s="547"/>
      <c r="B42" s="691"/>
      <c r="C42" s="460"/>
      <c r="D42" s="474"/>
      <c r="E42" s="461"/>
      <c r="F42" s="475"/>
      <c r="G42" s="459"/>
      <c r="H42" s="476"/>
      <c r="I42" s="463"/>
      <c r="J42" s="475"/>
      <c r="K42" s="473"/>
      <c r="L42" s="473"/>
      <c r="M42" s="471"/>
      <c r="N42" s="505" t="s">
        <v>224</v>
      </c>
      <c r="O42" s="505"/>
      <c r="P42" s="505"/>
      <c r="Q42" s="505"/>
      <c r="R42" s="505"/>
      <c r="S42" s="505"/>
      <c r="T42" s="505"/>
      <c r="U42" s="505"/>
      <c r="V42" s="505"/>
      <c r="W42" s="473"/>
      <c r="X42" s="473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473"/>
      <c r="AJ42" s="473"/>
      <c r="AK42" s="505"/>
      <c r="AL42" s="505"/>
      <c r="AM42" s="505"/>
      <c r="AN42" s="505"/>
      <c r="AO42" s="505"/>
      <c r="AP42" s="505"/>
      <c r="AQ42" s="505"/>
      <c r="AR42" s="505"/>
      <c r="AS42" s="505"/>
      <c r="AT42" s="505"/>
      <c r="AU42" s="506"/>
      <c r="AV42" s="513"/>
    </row>
    <row r="43" spans="1:48" s="507" customFormat="1" ht="13.5" outlineLevel="1">
      <c r="A43" s="681"/>
      <c r="B43" s="691" t="s">
        <v>271</v>
      </c>
      <c r="C43" s="460"/>
      <c r="D43" s="474"/>
      <c r="E43" s="461"/>
      <c r="F43" s="475"/>
      <c r="G43" s="459"/>
      <c r="H43" s="476"/>
      <c r="I43" s="463"/>
      <c r="J43" s="475"/>
      <c r="K43" s="473"/>
      <c r="L43" s="473"/>
      <c r="M43" s="471"/>
      <c r="N43" s="505" t="s">
        <v>224</v>
      </c>
      <c r="O43" s="505"/>
      <c r="P43" s="505"/>
      <c r="Q43" s="505"/>
      <c r="R43" s="505"/>
      <c r="S43" s="505"/>
      <c r="T43" s="505"/>
      <c r="U43" s="505"/>
      <c r="V43" s="505"/>
      <c r="W43" s="473"/>
      <c r="X43" s="473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473"/>
      <c r="AJ43" s="473"/>
      <c r="AK43" s="505"/>
      <c r="AL43" s="505"/>
      <c r="AM43" s="505"/>
      <c r="AN43" s="505"/>
      <c r="AO43" s="505"/>
      <c r="AP43" s="505"/>
      <c r="AQ43" s="505"/>
      <c r="AR43" s="505"/>
      <c r="AS43" s="505"/>
      <c r="AT43" s="505"/>
      <c r="AU43" s="506"/>
      <c r="AV43" s="513"/>
    </row>
    <row r="44" spans="1:48" s="507" customFormat="1" ht="13.5" outlineLevel="1">
      <c r="A44" s="681"/>
      <c r="B44" s="691" t="s">
        <v>226</v>
      </c>
      <c r="C44" s="460" t="s">
        <v>272</v>
      </c>
      <c r="D44" s="474" t="s">
        <v>273</v>
      </c>
      <c r="E44" s="461" t="s">
        <v>274</v>
      </c>
      <c r="F44" s="475"/>
      <c r="G44" s="459" t="s">
        <v>74</v>
      </c>
      <c r="H44" s="476" t="str">
        <f t="shared" ref="H44:H46" si="12">CONCATENATE(G44,"-",I44)</f>
        <v>BB02-2</v>
      </c>
      <c r="I44" s="463">
        <v>2</v>
      </c>
      <c r="J44" s="475"/>
      <c r="K44" s="473">
        <v>0</v>
      </c>
      <c r="L44" s="473"/>
      <c r="M44" s="471" cm="1">
        <f t="array" ref="M44">IFERROR(_xlfn.IFS(N44=1,1,O44=1,1,P44=1,1,Q44=1,1),0)</f>
        <v>1</v>
      </c>
      <c r="N44" s="505">
        <v>1</v>
      </c>
      <c r="O44" s="505"/>
      <c r="P44" s="505"/>
      <c r="Q44" s="505"/>
      <c r="R44" s="471" cm="1">
        <f t="array" ref="R44">IFERROR(_xlfn.IFS(S44=1,1,T44=1,1,U44=1,1,V44=1,1),0)</f>
        <v>0</v>
      </c>
      <c r="S44" s="505"/>
      <c r="T44" s="505"/>
      <c r="U44" s="505"/>
      <c r="V44" s="505"/>
      <c r="W44" s="473"/>
      <c r="X44" s="473"/>
      <c r="Y44" s="471"/>
      <c r="Z44" s="505"/>
      <c r="AA44" s="505"/>
      <c r="AB44" s="505"/>
      <c r="AC44" s="505"/>
      <c r="AD44" s="471"/>
      <c r="AE44" s="505"/>
      <c r="AF44" s="505"/>
      <c r="AG44" s="505"/>
      <c r="AH44" s="505"/>
      <c r="AI44" s="473"/>
      <c r="AJ44" s="473"/>
      <c r="AK44" s="505"/>
      <c r="AL44" s="505"/>
      <c r="AM44" s="505"/>
      <c r="AN44" s="505"/>
      <c r="AO44" s="505"/>
      <c r="AP44" s="505"/>
      <c r="AQ44" s="505"/>
      <c r="AR44" s="505"/>
      <c r="AS44" s="505"/>
      <c r="AT44" s="505"/>
      <c r="AU44" s="506"/>
      <c r="AV44" s="513">
        <v>2</v>
      </c>
    </row>
    <row r="45" spans="1:48" s="507" customFormat="1" ht="13.5" outlineLevel="1">
      <c r="A45" s="681"/>
      <c r="B45" s="691" t="s">
        <v>226</v>
      </c>
      <c r="C45" s="460" t="s">
        <v>272</v>
      </c>
      <c r="D45" s="474" t="s">
        <v>275</v>
      </c>
      <c r="E45" s="461" t="s">
        <v>276</v>
      </c>
      <c r="F45" s="475"/>
      <c r="G45" s="459" t="s">
        <v>74</v>
      </c>
      <c r="H45" s="476" t="str">
        <f t="shared" si="12"/>
        <v>BB02-2</v>
      </c>
      <c r="I45" s="463">
        <v>2</v>
      </c>
      <c r="J45" s="475"/>
      <c r="K45" s="473">
        <v>0</v>
      </c>
      <c r="L45" s="473"/>
      <c r="M45" s="471" cm="1">
        <f t="array" ref="M45">IFERROR(_xlfn.IFS(N45=1,1,O45=1,1,P45=1,1,Q45=1,1),0)</f>
        <v>1</v>
      </c>
      <c r="N45" s="505">
        <v>1</v>
      </c>
      <c r="O45" s="505"/>
      <c r="P45" s="505"/>
      <c r="Q45" s="505"/>
      <c r="R45" s="471" cm="1">
        <f t="array" ref="R45">IFERROR(_xlfn.IFS(S45=1,1,T45=1,1,U45=1,1,V45=1,1),0)</f>
        <v>0</v>
      </c>
      <c r="S45" s="505"/>
      <c r="T45" s="505"/>
      <c r="U45" s="505"/>
      <c r="V45" s="505"/>
      <c r="W45" s="473"/>
      <c r="X45" s="473"/>
      <c r="Y45" s="471"/>
      <c r="Z45" s="505"/>
      <c r="AA45" s="505"/>
      <c r="AB45" s="505"/>
      <c r="AC45" s="505"/>
      <c r="AD45" s="471"/>
      <c r="AE45" s="505"/>
      <c r="AF45" s="505"/>
      <c r="AG45" s="505"/>
      <c r="AH45" s="505"/>
      <c r="AI45" s="473"/>
      <c r="AJ45" s="473"/>
      <c r="AK45" s="505"/>
      <c r="AL45" s="505"/>
      <c r="AM45" s="505"/>
      <c r="AN45" s="505"/>
      <c r="AO45" s="505"/>
      <c r="AP45" s="505"/>
      <c r="AQ45" s="505"/>
      <c r="AR45" s="505"/>
      <c r="AS45" s="505"/>
      <c r="AT45" s="505"/>
      <c r="AU45" s="506"/>
      <c r="AV45" s="513">
        <v>2</v>
      </c>
    </row>
    <row r="46" spans="1:48" s="507" customFormat="1" ht="13.5" outlineLevel="1">
      <c r="A46" s="681"/>
      <c r="B46" s="691" t="s">
        <v>226</v>
      </c>
      <c r="C46" s="460" t="s">
        <v>272</v>
      </c>
      <c r="D46" s="474" t="s">
        <v>277</v>
      </c>
      <c r="E46" s="461" t="s">
        <v>278</v>
      </c>
      <c r="F46" s="475"/>
      <c r="G46" s="459" t="s">
        <v>74</v>
      </c>
      <c r="H46" s="476" t="str">
        <f t="shared" si="12"/>
        <v>BB02-2</v>
      </c>
      <c r="I46" s="463">
        <v>2</v>
      </c>
      <c r="J46" s="475"/>
      <c r="K46" s="473">
        <v>0</v>
      </c>
      <c r="L46" s="473"/>
      <c r="M46" s="471" cm="1">
        <f t="array" ref="M46">IFERROR(_xlfn.IFS(N46=1,1,O46=1,1,P46=1,1,Q46=1,1),0)</f>
        <v>1</v>
      </c>
      <c r="N46" s="505">
        <v>1</v>
      </c>
      <c r="O46" s="505"/>
      <c r="P46" s="505"/>
      <c r="Q46" s="505"/>
      <c r="R46" s="471" cm="1">
        <f t="array" ref="R46">IFERROR(_xlfn.IFS(S46=1,1,T46=1,1,U46=1,1,V46=1,1),0)</f>
        <v>0</v>
      </c>
      <c r="S46" s="505"/>
      <c r="T46" s="505"/>
      <c r="U46" s="505"/>
      <c r="V46" s="505"/>
      <c r="W46" s="473"/>
      <c r="X46" s="473"/>
      <c r="Y46" s="471"/>
      <c r="Z46" s="505"/>
      <c r="AA46" s="505"/>
      <c r="AB46" s="505"/>
      <c r="AC46" s="505"/>
      <c r="AD46" s="471"/>
      <c r="AE46" s="505"/>
      <c r="AF46" s="505"/>
      <c r="AG46" s="505"/>
      <c r="AH46" s="505"/>
      <c r="AI46" s="473"/>
      <c r="AJ46" s="473"/>
      <c r="AK46" s="505"/>
      <c r="AL46" s="505"/>
      <c r="AM46" s="505"/>
      <c r="AN46" s="505"/>
      <c r="AO46" s="505"/>
      <c r="AP46" s="505"/>
      <c r="AQ46" s="505"/>
      <c r="AR46" s="505"/>
      <c r="AS46" s="505"/>
      <c r="AT46" s="505"/>
      <c r="AU46" s="506"/>
      <c r="AV46" s="513">
        <v>2</v>
      </c>
    </row>
    <row r="47" spans="1:48" s="507" customFormat="1" ht="13.5" outlineLevel="1">
      <c r="A47" s="681"/>
      <c r="B47" s="691"/>
      <c r="C47" s="460"/>
      <c r="D47" s="474"/>
      <c r="E47" s="461"/>
      <c r="F47" s="475"/>
      <c r="G47" s="459"/>
      <c r="H47" s="476"/>
      <c r="I47" s="463"/>
      <c r="J47" s="475"/>
      <c r="K47" s="473"/>
      <c r="L47" s="473"/>
      <c r="M47" s="471"/>
      <c r="N47" s="505" t="s">
        <v>224</v>
      </c>
      <c r="O47" s="505"/>
      <c r="P47" s="505"/>
      <c r="Q47" s="505"/>
      <c r="R47" s="505"/>
      <c r="S47" s="505"/>
      <c r="T47" s="505"/>
      <c r="U47" s="505"/>
      <c r="V47" s="505"/>
      <c r="W47" s="473"/>
      <c r="X47" s="473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473"/>
      <c r="AJ47" s="473"/>
      <c r="AK47" s="505"/>
      <c r="AL47" s="505"/>
      <c r="AM47" s="505"/>
      <c r="AN47" s="505"/>
      <c r="AO47" s="505"/>
      <c r="AP47" s="505"/>
      <c r="AQ47" s="505"/>
      <c r="AR47" s="505"/>
      <c r="AS47" s="505"/>
      <c r="AT47" s="505"/>
      <c r="AU47" s="506"/>
      <c r="AV47" s="513"/>
    </row>
    <row r="48" spans="1:48" s="507" customFormat="1" ht="13.5" outlineLevel="1">
      <c r="A48" s="681"/>
      <c r="B48" s="691" t="s">
        <v>279</v>
      </c>
      <c r="C48" s="460"/>
      <c r="D48" s="474"/>
      <c r="E48" s="461"/>
      <c r="F48" s="475"/>
      <c r="G48" s="459"/>
      <c r="H48" s="476"/>
      <c r="I48" s="463"/>
      <c r="J48" s="475"/>
      <c r="K48" s="473"/>
      <c r="L48" s="473"/>
      <c r="M48" s="471"/>
      <c r="N48" s="505" t="s">
        <v>224</v>
      </c>
      <c r="O48" s="505"/>
      <c r="P48" s="505"/>
      <c r="Q48" s="505"/>
      <c r="R48" s="505"/>
      <c r="S48" s="505"/>
      <c r="T48" s="505"/>
      <c r="U48" s="505"/>
      <c r="V48" s="505"/>
      <c r="W48" s="473"/>
      <c r="X48" s="473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473"/>
      <c r="AJ48" s="473"/>
      <c r="AK48" s="505"/>
      <c r="AL48" s="505"/>
      <c r="AM48" s="505"/>
      <c r="AN48" s="505"/>
      <c r="AO48" s="505"/>
      <c r="AP48" s="505"/>
      <c r="AQ48" s="505"/>
      <c r="AR48" s="505"/>
      <c r="AS48" s="505"/>
      <c r="AT48" s="505"/>
      <c r="AU48" s="506"/>
      <c r="AV48" s="513"/>
    </row>
    <row r="49" spans="1:48" s="507" customFormat="1" ht="13.5" outlineLevel="1">
      <c r="A49" s="531"/>
      <c r="B49" s="691" t="s">
        <v>226</v>
      </c>
      <c r="C49" s="460" t="s">
        <v>272</v>
      </c>
      <c r="D49" s="474" t="s">
        <v>280</v>
      </c>
      <c r="E49" s="461" t="s">
        <v>281</v>
      </c>
      <c r="F49" s="475"/>
      <c r="G49" s="459" t="s">
        <v>74</v>
      </c>
      <c r="H49" s="476" t="str">
        <f t="shared" ref="H49:H50" si="13">CONCATENATE(G49,"-",I49)</f>
        <v>BB02-2</v>
      </c>
      <c r="I49" s="463">
        <v>2</v>
      </c>
      <c r="J49" s="475"/>
      <c r="K49" s="473">
        <v>0</v>
      </c>
      <c r="L49" s="473"/>
      <c r="M49" s="471" cm="1">
        <f t="array" ref="M49">IFERROR(_xlfn.IFS(N49=1,1,O49=1,1,P49=1,1,Q49=1,1),0)</f>
        <v>1</v>
      </c>
      <c r="N49" s="505">
        <v>1</v>
      </c>
      <c r="O49" s="505"/>
      <c r="P49" s="505"/>
      <c r="Q49" s="505"/>
      <c r="R49" s="471" cm="1">
        <f t="array" ref="R49">IFERROR(_xlfn.IFS(S49=1,1,T49=1,1,U49=1,1,V49=1,1),0)</f>
        <v>0</v>
      </c>
      <c r="S49" s="505"/>
      <c r="T49" s="505"/>
      <c r="U49" s="505"/>
      <c r="V49" s="505"/>
      <c r="W49" s="473"/>
      <c r="X49" s="473"/>
      <c r="Y49" s="471"/>
      <c r="Z49" s="505"/>
      <c r="AA49" s="505"/>
      <c r="AB49" s="505"/>
      <c r="AC49" s="505"/>
      <c r="AD49" s="471"/>
      <c r="AE49" s="505"/>
      <c r="AF49" s="505"/>
      <c r="AG49" s="505"/>
      <c r="AH49" s="505"/>
      <c r="AI49" s="473"/>
      <c r="AJ49" s="473"/>
      <c r="AK49" s="505"/>
      <c r="AL49" s="505"/>
      <c r="AM49" s="505"/>
      <c r="AN49" s="505"/>
      <c r="AO49" s="505"/>
      <c r="AP49" s="505"/>
      <c r="AQ49" s="505"/>
      <c r="AR49" s="505"/>
      <c r="AS49" s="505"/>
      <c r="AT49" s="505"/>
      <c r="AU49" s="506"/>
      <c r="AV49" s="513">
        <v>2</v>
      </c>
    </row>
    <row r="50" spans="1:48" s="507" customFormat="1" ht="13.5" outlineLevel="1">
      <c r="A50" s="531"/>
      <c r="B50" s="691" t="s">
        <v>226</v>
      </c>
      <c r="C50" s="460" t="s">
        <v>272</v>
      </c>
      <c r="D50" s="474" t="s">
        <v>282</v>
      </c>
      <c r="E50" s="461" t="s">
        <v>283</v>
      </c>
      <c r="F50" s="475"/>
      <c r="G50" s="459" t="s">
        <v>74</v>
      </c>
      <c r="H50" s="476" t="str">
        <f t="shared" si="13"/>
        <v>BB02-2</v>
      </c>
      <c r="I50" s="463">
        <v>2</v>
      </c>
      <c r="J50" s="475"/>
      <c r="K50" s="473">
        <v>0</v>
      </c>
      <c r="L50" s="473"/>
      <c r="M50" s="471" cm="1">
        <f t="array" ref="M50">IFERROR(_xlfn.IFS(N50=1,1,O50=1,1,P50=1,1,Q50=1,1),0)</f>
        <v>1</v>
      </c>
      <c r="N50" s="505">
        <v>1</v>
      </c>
      <c r="O50" s="505"/>
      <c r="P50" s="505"/>
      <c r="Q50" s="505"/>
      <c r="R50" s="471" cm="1">
        <f t="array" ref="R50">IFERROR(_xlfn.IFS(S50=1,1,T50=1,1,U50=1,1,V50=1,1),0)</f>
        <v>0</v>
      </c>
      <c r="S50" s="505"/>
      <c r="T50" s="505"/>
      <c r="U50" s="505"/>
      <c r="V50" s="505"/>
      <c r="W50" s="473"/>
      <c r="X50" s="473"/>
      <c r="Y50" s="471"/>
      <c r="Z50" s="505"/>
      <c r="AA50" s="505"/>
      <c r="AB50" s="505"/>
      <c r="AC50" s="505"/>
      <c r="AD50" s="471"/>
      <c r="AE50" s="505"/>
      <c r="AF50" s="505"/>
      <c r="AG50" s="505"/>
      <c r="AH50" s="505"/>
      <c r="AI50" s="473"/>
      <c r="AJ50" s="473"/>
      <c r="AK50" s="505"/>
      <c r="AL50" s="505"/>
      <c r="AM50" s="505"/>
      <c r="AN50" s="505"/>
      <c r="AO50" s="505"/>
      <c r="AP50" s="505"/>
      <c r="AQ50" s="505"/>
      <c r="AR50" s="505"/>
      <c r="AS50" s="505"/>
      <c r="AT50" s="505"/>
      <c r="AU50" s="506"/>
      <c r="AV50" s="513">
        <v>2</v>
      </c>
    </row>
    <row r="51" spans="1:48" s="507" customFormat="1" ht="13.5" outlineLevel="1">
      <c r="A51" s="682"/>
      <c r="B51" s="691"/>
      <c r="C51" s="460"/>
      <c r="D51" s="474"/>
      <c r="E51" s="461"/>
      <c r="F51" s="475"/>
      <c r="G51" s="459"/>
      <c r="H51" s="476"/>
      <c r="I51" s="463"/>
      <c r="J51" s="475"/>
      <c r="K51" s="473"/>
      <c r="L51" s="473"/>
      <c r="M51" s="471"/>
      <c r="N51" s="505" t="s">
        <v>224</v>
      </c>
      <c r="O51" s="505"/>
      <c r="P51" s="505"/>
      <c r="Q51" s="505"/>
      <c r="R51" s="505"/>
      <c r="S51" s="505"/>
      <c r="T51" s="505"/>
      <c r="U51" s="505"/>
      <c r="V51" s="505"/>
      <c r="W51" s="473"/>
      <c r="X51" s="473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473"/>
      <c r="AJ51" s="473"/>
      <c r="AK51" s="505"/>
      <c r="AL51" s="505"/>
      <c r="AM51" s="505"/>
      <c r="AN51" s="505"/>
      <c r="AO51" s="505"/>
      <c r="AP51" s="505"/>
      <c r="AQ51" s="505"/>
      <c r="AR51" s="505"/>
      <c r="AS51" s="505"/>
      <c r="AT51" s="505"/>
      <c r="AU51" s="506"/>
      <c r="AV51" s="513"/>
    </row>
    <row r="52" spans="1:48" s="507" customFormat="1" ht="13.5" outlineLevel="1">
      <c r="A52" s="682"/>
      <c r="B52" s="691" t="s">
        <v>284</v>
      </c>
      <c r="C52" s="460"/>
      <c r="D52" s="474"/>
      <c r="E52" s="461"/>
      <c r="F52" s="475"/>
      <c r="G52" s="459"/>
      <c r="H52" s="476"/>
      <c r="I52" s="463"/>
      <c r="J52" s="475"/>
      <c r="K52" s="483"/>
      <c r="L52" s="483"/>
      <c r="M52" s="471"/>
      <c r="N52" s="505" t="s">
        <v>224</v>
      </c>
      <c r="O52" s="505"/>
      <c r="P52" s="505"/>
      <c r="Q52" s="505"/>
      <c r="R52" s="505"/>
      <c r="S52" s="505"/>
      <c r="T52" s="505"/>
      <c r="U52" s="505"/>
      <c r="V52" s="505"/>
      <c r="W52" s="483"/>
      <c r="X52" s="483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483"/>
      <c r="AJ52" s="483"/>
      <c r="AK52" s="505"/>
      <c r="AL52" s="505"/>
      <c r="AM52" s="505"/>
      <c r="AN52" s="505"/>
      <c r="AO52" s="505"/>
      <c r="AP52" s="505"/>
      <c r="AQ52" s="505"/>
      <c r="AR52" s="505"/>
      <c r="AS52" s="505"/>
      <c r="AT52" s="505"/>
      <c r="AU52" s="506"/>
      <c r="AV52" s="465"/>
    </row>
    <row r="53" spans="1:48" s="507" customFormat="1" ht="13.5" outlineLevel="1">
      <c r="A53" s="681"/>
      <c r="B53" s="691" t="s">
        <v>226</v>
      </c>
      <c r="C53" s="460" t="s">
        <v>285</v>
      </c>
      <c r="D53" s="474" t="s">
        <v>235</v>
      </c>
      <c r="E53" s="461" t="s">
        <v>286</v>
      </c>
      <c r="F53" s="475"/>
      <c r="G53" s="459" t="s">
        <v>74</v>
      </c>
      <c r="H53" s="476" t="str">
        <f t="shared" ref="H53:H55" si="14">CONCATENATE(G53,"-",I53)</f>
        <v>BB02-2</v>
      </c>
      <c r="I53" s="463">
        <v>2</v>
      </c>
      <c r="J53" s="475"/>
      <c r="K53" s="473">
        <v>0</v>
      </c>
      <c r="L53" s="473"/>
      <c r="M53" s="471" cm="1">
        <f t="array" ref="M53">IFERROR(_xlfn.IFS(N53=1,1,O53=1,1,P53=1,1,Q53=1,1),0)</f>
        <v>1</v>
      </c>
      <c r="N53" s="505">
        <v>1</v>
      </c>
      <c r="O53" s="505"/>
      <c r="P53" s="505"/>
      <c r="Q53" s="505"/>
      <c r="R53" s="471" cm="1">
        <f t="array" ref="R53">IFERROR(_xlfn.IFS(S53=1,1,T53=1,1,U53=1,1,V53=1,1),0)</f>
        <v>0</v>
      </c>
      <c r="S53" s="505"/>
      <c r="T53" s="505"/>
      <c r="U53" s="505"/>
      <c r="V53" s="505"/>
      <c r="W53" s="473"/>
      <c r="X53" s="473"/>
      <c r="Y53" s="471"/>
      <c r="Z53" s="505"/>
      <c r="AA53" s="505"/>
      <c r="AB53" s="505"/>
      <c r="AC53" s="505"/>
      <c r="AD53" s="471"/>
      <c r="AE53" s="505"/>
      <c r="AF53" s="505"/>
      <c r="AG53" s="505"/>
      <c r="AH53" s="505"/>
      <c r="AI53" s="473"/>
      <c r="AJ53" s="473"/>
      <c r="AK53" s="505"/>
      <c r="AL53" s="505"/>
      <c r="AM53" s="505"/>
      <c r="AN53" s="505"/>
      <c r="AO53" s="505"/>
      <c r="AP53" s="505"/>
      <c r="AQ53" s="505"/>
      <c r="AR53" s="505"/>
      <c r="AS53" s="505"/>
      <c r="AT53" s="505"/>
      <c r="AU53" s="506"/>
      <c r="AV53" s="513">
        <v>2</v>
      </c>
    </row>
    <row r="54" spans="1:48" s="507" customFormat="1" ht="13.5" outlineLevel="1">
      <c r="A54" s="681"/>
      <c r="B54" s="691" t="s">
        <v>226</v>
      </c>
      <c r="C54" s="460" t="s">
        <v>285</v>
      </c>
      <c r="D54" s="474" t="s">
        <v>287</v>
      </c>
      <c r="E54" s="461" t="s">
        <v>288</v>
      </c>
      <c r="F54" s="475"/>
      <c r="G54" s="459" t="s">
        <v>74</v>
      </c>
      <c r="H54" s="476" t="str">
        <f t="shared" si="14"/>
        <v>BB02-2</v>
      </c>
      <c r="I54" s="463">
        <v>2</v>
      </c>
      <c r="J54" s="475"/>
      <c r="K54" s="473">
        <v>0</v>
      </c>
      <c r="L54" s="473"/>
      <c r="M54" s="471" cm="1">
        <f t="array" ref="M54">IFERROR(_xlfn.IFS(N54=1,1,O54=1,1,P54=1,1,Q54=1,1),0)</f>
        <v>1</v>
      </c>
      <c r="N54" s="505">
        <v>1</v>
      </c>
      <c r="O54" s="505"/>
      <c r="P54" s="505"/>
      <c r="Q54" s="505"/>
      <c r="R54" s="471" cm="1">
        <f t="array" ref="R54">IFERROR(_xlfn.IFS(S54=1,1,T54=1,1,U54=1,1,V54=1,1),0)</f>
        <v>0</v>
      </c>
      <c r="S54" s="505"/>
      <c r="T54" s="505"/>
      <c r="U54" s="505"/>
      <c r="V54" s="505"/>
      <c r="W54" s="473"/>
      <c r="X54" s="473"/>
      <c r="Y54" s="471"/>
      <c r="Z54" s="505"/>
      <c r="AA54" s="505"/>
      <c r="AB54" s="505"/>
      <c r="AC54" s="505"/>
      <c r="AD54" s="471"/>
      <c r="AE54" s="505"/>
      <c r="AF54" s="505"/>
      <c r="AG54" s="505"/>
      <c r="AH54" s="505"/>
      <c r="AI54" s="473"/>
      <c r="AJ54" s="473"/>
      <c r="AK54" s="505"/>
      <c r="AL54" s="505"/>
      <c r="AM54" s="505"/>
      <c r="AN54" s="505"/>
      <c r="AO54" s="505"/>
      <c r="AP54" s="505"/>
      <c r="AQ54" s="505"/>
      <c r="AR54" s="505"/>
      <c r="AS54" s="505"/>
      <c r="AT54" s="505"/>
      <c r="AU54" s="506"/>
      <c r="AV54" s="513">
        <v>2</v>
      </c>
    </row>
    <row r="55" spans="1:48" s="507" customFormat="1" ht="13.5" outlineLevel="1">
      <c r="A55" s="681"/>
      <c r="B55" s="691" t="s">
        <v>226</v>
      </c>
      <c r="C55" s="460" t="s">
        <v>285</v>
      </c>
      <c r="D55" s="474" t="s">
        <v>289</v>
      </c>
      <c r="E55" s="461" t="s">
        <v>290</v>
      </c>
      <c r="F55" s="475"/>
      <c r="G55" s="459" t="s">
        <v>74</v>
      </c>
      <c r="H55" s="476" t="str">
        <f t="shared" si="14"/>
        <v>BB02-2</v>
      </c>
      <c r="I55" s="463">
        <v>2</v>
      </c>
      <c r="J55" s="475"/>
      <c r="K55" s="473">
        <v>0</v>
      </c>
      <c r="L55" s="473"/>
      <c r="M55" s="471" cm="1">
        <f t="array" ref="M55">IFERROR(_xlfn.IFS(N55=1,1,O55=1,1,P55=1,1,Q55=1,1),0)</f>
        <v>1</v>
      </c>
      <c r="N55" s="505">
        <v>1</v>
      </c>
      <c r="O55" s="505"/>
      <c r="P55" s="505"/>
      <c r="Q55" s="505"/>
      <c r="R55" s="471" cm="1">
        <f t="array" ref="R55">IFERROR(_xlfn.IFS(S55=1,1,T55=1,1,U55=1,1,V55=1,1),0)</f>
        <v>0</v>
      </c>
      <c r="S55" s="505"/>
      <c r="T55" s="505"/>
      <c r="U55" s="505"/>
      <c r="V55" s="505"/>
      <c r="W55" s="473"/>
      <c r="X55" s="473"/>
      <c r="Y55" s="471"/>
      <c r="Z55" s="505"/>
      <c r="AA55" s="505"/>
      <c r="AB55" s="505"/>
      <c r="AC55" s="505"/>
      <c r="AD55" s="471"/>
      <c r="AE55" s="505"/>
      <c r="AF55" s="505"/>
      <c r="AG55" s="505"/>
      <c r="AH55" s="505"/>
      <c r="AI55" s="473"/>
      <c r="AJ55" s="473"/>
      <c r="AK55" s="505"/>
      <c r="AL55" s="505"/>
      <c r="AM55" s="505"/>
      <c r="AN55" s="505"/>
      <c r="AO55" s="505"/>
      <c r="AP55" s="505"/>
      <c r="AQ55" s="505"/>
      <c r="AR55" s="505"/>
      <c r="AS55" s="505"/>
      <c r="AT55" s="505"/>
      <c r="AU55" s="506"/>
      <c r="AV55" s="513">
        <v>2</v>
      </c>
    </row>
    <row r="56" spans="1:48" s="507" customFormat="1" ht="13.5" outlineLevel="1">
      <c r="A56" s="681"/>
      <c r="B56" s="691" t="s">
        <v>291</v>
      </c>
      <c r="C56" s="460"/>
      <c r="D56" s="474"/>
      <c r="E56" s="461"/>
      <c r="F56" s="475"/>
      <c r="G56" s="459"/>
      <c r="H56" s="476"/>
      <c r="I56" s="463"/>
      <c r="J56" s="475"/>
      <c r="K56" s="473"/>
      <c r="L56" s="473"/>
      <c r="M56" s="471"/>
      <c r="N56" s="505" t="s">
        <v>224</v>
      </c>
      <c r="O56" s="505"/>
      <c r="P56" s="505"/>
      <c r="Q56" s="505"/>
      <c r="R56" s="505"/>
      <c r="S56" s="505"/>
      <c r="T56" s="505"/>
      <c r="U56" s="505"/>
      <c r="V56" s="505"/>
      <c r="W56" s="473"/>
      <c r="X56" s="473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473"/>
      <c r="AJ56" s="473"/>
      <c r="AK56" s="505"/>
      <c r="AL56" s="505"/>
      <c r="AM56" s="505"/>
      <c r="AN56" s="505"/>
      <c r="AO56" s="505"/>
      <c r="AP56" s="505"/>
      <c r="AQ56" s="505"/>
      <c r="AR56" s="505"/>
      <c r="AS56" s="505"/>
      <c r="AT56" s="505"/>
      <c r="AU56" s="506"/>
      <c r="AV56" s="513"/>
    </row>
    <row r="57" spans="1:48" s="514" customFormat="1" ht="13.5" outlineLevel="1">
      <c r="A57" s="683"/>
      <c r="B57" s="691" t="s">
        <v>226</v>
      </c>
      <c r="C57" s="460" t="s">
        <v>285</v>
      </c>
      <c r="D57" s="474" t="s">
        <v>292</v>
      </c>
      <c r="E57" s="461" t="s">
        <v>293</v>
      </c>
      <c r="F57" s="475"/>
      <c r="G57" s="459" t="s">
        <v>74</v>
      </c>
      <c r="H57" s="476" t="str">
        <f t="shared" ref="H57:H58" si="15">CONCATENATE(G57,"-",I57)</f>
        <v>BB02-2</v>
      </c>
      <c r="I57" s="463">
        <v>2</v>
      </c>
      <c r="J57" s="475"/>
      <c r="K57" s="473">
        <v>0</v>
      </c>
      <c r="L57" s="473"/>
      <c r="M57" s="471" cm="1">
        <f t="array" ref="M57">IFERROR(_xlfn.IFS(N57=1,1,O57=1,1,P57=1,1,Q57=1,1),0)</f>
        <v>1</v>
      </c>
      <c r="N57" s="505">
        <v>1</v>
      </c>
      <c r="O57" s="505"/>
      <c r="P57" s="505"/>
      <c r="Q57" s="505"/>
      <c r="R57" s="471" cm="1">
        <f t="array" ref="R57">IFERROR(_xlfn.IFS(S57=1,1,T57=1,1,U57=1,1,V57=1,1),0)</f>
        <v>0</v>
      </c>
      <c r="S57" s="505"/>
      <c r="T57" s="505"/>
      <c r="U57" s="505"/>
      <c r="V57" s="505"/>
      <c r="W57" s="473"/>
      <c r="X57" s="473"/>
      <c r="Y57" s="471"/>
      <c r="Z57" s="505"/>
      <c r="AA57" s="505"/>
      <c r="AB57" s="505"/>
      <c r="AC57" s="505"/>
      <c r="AD57" s="471"/>
      <c r="AE57" s="505"/>
      <c r="AF57" s="505"/>
      <c r="AG57" s="505"/>
      <c r="AH57" s="505"/>
      <c r="AI57" s="473"/>
      <c r="AJ57" s="473"/>
      <c r="AK57" s="505"/>
      <c r="AL57" s="505"/>
      <c r="AM57" s="505"/>
      <c r="AN57" s="505"/>
      <c r="AO57" s="505"/>
      <c r="AP57" s="505"/>
      <c r="AQ57" s="505"/>
      <c r="AR57" s="505"/>
      <c r="AS57" s="505"/>
      <c r="AT57" s="505"/>
      <c r="AU57" s="506"/>
      <c r="AV57" s="513">
        <v>2</v>
      </c>
    </row>
    <row r="58" spans="1:48" s="507" customFormat="1" ht="13.5" outlineLevel="1">
      <c r="A58" s="681"/>
      <c r="B58" s="691" t="s">
        <v>226</v>
      </c>
      <c r="C58" s="460" t="s">
        <v>285</v>
      </c>
      <c r="D58" s="474" t="s">
        <v>294</v>
      </c>
      <c r="E58" s="461" t="s">
        <v>295</v>
      </c>
      <c r="F58" s="475"/>
      <c r="G58" s="459" t="s">
        <v>74</v>
      </c>
      <c r="H58" s="476" t="str">
        <f t="shared" si="15"/>
        <v>BB02-2</v>
      </c>
      <c r="I58" s="463">
        <v>2</v>
      </c>
      <c r="J58" s="475"/>
      <c r="K58" s="473">
        <v>0</v>
      </c>
      <c r="L58" s="473"/>
      <c r="M58" s="471" cm="1">
        <f t="array" ref="M58">IFERROR(_xlfn.IFS(N58=1,1,O58=1,1,P58=1,1,Q58=1,1),0)</f>
        <v>1</v>
      </c>
      <c r="N58" s="505">
        <v>1</v>
      </c>
      <c r="O58" s="505"/>
      <c r="P58" s="505"/>
      <c r="Q58" s="505"/>
      <c r="R58" s="471" cm="1">
        <f t="array" ref="R58">IFERROR(_xlfn.IFS(S58=1,1,T58=1,1,U58=1,1,V58=1,1),0)</f>
        <v>0</v>
      </c>
      <c r="S58" s="505"/>
      <c r="T58" s="505"/>
      <c r="U58" s="505"/>
      <c r="V58" s="505"/>
      <c r="W58" s="473"/>
      <c r="X58" s="473"/>
      <c r="Y58" s="471"/>
      <c r="Z58" s="505"/>
      <c r="AA58" s="505"/>
      <c r="AB58" s="505"/>
      <c r="AC58" s="505"/>
      <c r="AD58" s="471"/>
      <c r="AE58" s="505"/>
      <c r="AF58" s="505"/>
      <c r="AG58" s="505"/>
      <c r="AH58" s="505"/>
      <c r="AI58" s="473"/>
      <c r="AJ58" s="473"/>
      <c r="AK58" s="505"/>
      <c r="AL58" s="505"/>
      <c r="AM58" s="505"/>
      <c r="AN58" s="505"/>
      <c r="AO58" s="505"/>
      <c r="AP58" s="505"/>
      <c r="AQ58" s="505"/>
      <c r="AR58" s="505"/>
      <c r="AS58" s="505"/>
      <c r="AT58" s="505"/>
      <c r="AU58" s="506"/>
      <c r="AV58" s="513">
        <v>2</v>
      </c>
    </row>
    <row r="59" spans="1:48" s="507" customFormat="1" ht="13.5" outlineLevel="1">
      <c r="A59" s="682"/>
      <c r="B59" s="691" t="s">
        <v>296</v>
      </c>
      <c r="C59" s="460"/>
      <c r="D59" s="474"/>
      <c r="E59" s="461"/>
      <c r="F59" s="475"/>
      <c r="G59" s="459"/>
      <c r="H59" s="476"/>
      <c r="I59" s="463"/>
      <c r="J59" s="475"/>
      <c r="K59" s="473"/>
      <c r="L59" s="473"/>
      <c r="M59" s="471"/>
      <c r="N59" s="505" t="s">
        <v>224</v>
      </c>
      <c r="O59" s="505"/>
      <c r="P59" s="505"/>
      <c r="Q59" s="505"/>
      <c r="R59" s="505"/>
      <c r="S59" s="505"/>
      <c r="T59" s="505"/>
      <c r="U59" s="505"/>
      <c r="V59" s="505"/>
      <c r="W59" s="473"/>
      <c r="X59" s="473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473"/>
      <c r="AJ59" s="473"/>
      <c r="AK59" s="505"/>
      <c r="AL59" s="505"/>
      <c r="AM59" s="505"/>
      <c r="AN59" s="505"/>
      <c r="AO59" s="505"/>
      <c r="AP59" s="505"/>
      <c r="AQ59" s="505"/>
      <c r="AR59" s="505"/>
      <c r="AS59" s="505"/>
      <c r="AT59" s="505"/>
      <c r="AU59" s="506"/>
      <c r="AV59" s="513"/>
    </row>
    <row r="60" spans="1:48" s="507" customFormat="1" ht="13.5" outlineLevel="1">
      <c r="A60" s="681"/>
      <c r="B60" s="691" t="s">
        <v>226</v>
      </c>
      <c r="C60" s="460" t="s">
        <v>285</v>
      </c>
      <c r="D60" s="474" t="s">
        <v>297</v>
      </c>
      <c r="E60" s="461" t="s">
        <v>298</v>
      </c>
      <c r="F60" s="475"/>
      <c r="G60" s="459" t="s">
        <v>74</v>
      </c>
      <c r="H60" s="476" t="str">
        <f t="shared" ref="H60:H62" si="16">CONCATENATE(G60,"-",I60)</f>
        <v>BB02-4</v>
      </c>
      <c r="I60" s="463">
        <v>4</v>
      </c>
      <c r="J60" s="475"/>
      <c r="K60" s="473">
        <v>0</v>
      </c>
      <c r="L60" s="473"/>
      <c r="M60" s="471" cm="1">
        <f t="array" ref="M60">IFERROR(_xlfn.IFS(N60=1,1,O60=1,1,P60=1,1,Q60=1,1),0)</f>
        <v>1</v>
      </c>
      <c r="N60" s="505">
        <v>1</v>
      </c>
      <c r="O60" s="505"/>
      <c r="P60" s="505"/>
      <c r="Q60" s="505"/>
      <c r="R60" s="471" cm="1">
        <f t="array" ref="R60">IFERROR(_xlfn.IFS(S60=1,1,T60=1,1,U60=1,1,V60=1,1),0)</f>
        <v>0</v>
      </c>
      <c r="S60" s="505"/>
      <c r="T60" s="505"/>
      <c r="U60" s="505"/>
      <c r="V60" s="505"/>
      <c r="W60" s="473"/>
      <c r="X60" s="473"/>
      <c r="Y60" s="471"/>
      <c r="Z60" s="505"/>
      <c r="AA60" s="505"/>
      <c r="AB60" s="505"/>
      <c r="AC60" s="505"/>
      <c r="AD60" s="471"/>
      <c r="AE60" s="505"/>
      <c r="AF60" s="505"/>
      <c r="AG60" s="505"/>
      <c r="AH60" s="505"/>
      <c r="AI60" s="473"/>
      <c r="AJ60" s="473"/>
      <c r="AK60" s="505"/>
      <c r="AL60" s="505"/>
      <c r="AM60" s="505"/>
      <c r="AN60" s="505"/>
      <c r="AO60" s="505"/>
      <c r="AP60" s="505"/>
      <c r="AQ60" s="505"/>
      <c r="AR60" s="505"/>
      <c r="AS60" s="505"/>
      <c r="AT60" s="505"/>
      <c r="AU60" s="506"/>
      <c r="AV60" s="513">
        <v>5</v>
      </c>
    </row>
    <row r="61" spans="1:48" s="507" customFormat="1" ht="13.5" outlineLevel="1">
      <c r="A61" s="681"/>
      <c r="B61" s="691" t="s">
        <v>226</v>
      </c>
      <c r="C61" s="460" t="s">
        <v>285</v>
      </c>
      <c r="D61" s="474" t="s">
        <v>299</v>
      </c>
      <c r="E61" s="461" t="s">
        <v>300</v>
      </c>
      <c r="F61" s="475"/>
      <c r="G61" s="459" t="s">
        <v>74</v>
      </c>
      <c r="H61" s="476" t="str">
        <f t="shared" si="16"/>
        <v>BB02-4</v>
      </c>
      <c r="I61" s="463">
        <v>4</v>
      </c>
      <c r="J61" s="475"/>
      <c r="K61" s="473">
        <v>0</v>
      </c>
      <c r="L61" s="473"/>
      <c r="M61" s="471" cm="1">
        <f t="array" ref="M61">IFERROR(_xlfn.IFS(N61=1,1,O61=1,1,P61=1,1,Q61=1,1),0)</f>
        <v>1</v>
      </c>
      <c r="N61" s="505">
        <v>1</v>
      </c>
      <c r="O61" s="505"/>
      <c r="P61" s="505"/>
      <c r="Q61" s="505"/>
      <c r="R61" s="471" cm="1">
        <f t="array" ref="R61">IFERROR(_xlfn.IFS(S61=1,1,T61=1,1,U61=1,1,V61=1,1),0)</f>
        <v>0</v>
      </c>
      <c r="S61" s="505"/>
      <c r="T61" s="505"/>
      <c r="U61" s="505"/>
      <c r="V61" s="505"/>
      <c r="W61" s="473"/>
      <c r="X61" s="473"/>
      <c r="Y61" s="471"/>
      <c r="Z61" s="505"/>
      <c r="AA61" s="505"/>
      <c r="AB61" s="505"/>
      <c r="AC61" s="505"/>
      <c r="AD61" s="471"/>
      <c r="AE61" s="505"/>
      <c r="AF61" s="505"/>
      <c r="AG61" s="505"/>
      <c r="AH61" s="505"/>
      <c r="AI61" s="473"/>
      <c r="AJ61" s="473"/>
      <c r="AK61" s="505"/>
      <c r="AL61" s="505"/>
      <c r="AM61" s="505"/>
      <c r="AN61" s="505"/>
      <c r="AO61" s="505"/>
      <c r="AP61" s="505"/>
      <c r="AQ61" s="505"/>
      <c r="AR61" s="505"/>
      <c r="AS61" s="505"/>
      <c r="AT61" s="505"/>
      <c r="AU61" s="506"/>
      <c r="AV61" s="513">
        <v>5</v>
      </c>
    </row>
    <row r="62" spans="1:48" s="507" customFormat="1" ht="13.5" outlineLevel="1">
      <c r="A62" s="681"/>
      <c r="B62" s="691" t="s">
        <v>226</v>
      </c>
      <c r="C62" s="460" t="s">
        <v>285</v>
      </c>
      <c r="D62" s="474" t="s">
        <v>301</v>
      </c>
      <c r="E62" s="461" t="s">
        <v>302</v>
      </c>
      <c r="F62" s="475"/>
      <c r="G62" s="459" t="s">
        <v>74</v>
      </c>
      <c r="H62" s="476" t="str">
        <f t="shared" si="16"/>
        <v>BB02-4</v>
      </c>
      <c r="I62" s="463">
        <v>4</v>
      </c>
      <c r="J62" s="475"/>
      <c r="K62" s="473">
        <v>0</v>
      </c>
      <c r="L62" s="473"/>
      <c r="M62" s="471" cm="1">
        <f t="array" ref="M62">IFERROR(_xlfn.IFS(N62=1,1,O62=1,1,P62=1,1,Q62=1,1),0)</f>
        <v>1</v>
      </c>
      <c r="N62" s="505">
        <v>1</v>
      </c>
      <c r="O62" s="505"/>
      <c r="P62" s="505"/>
      <c r="Q62" s="505"/>
      <c r="R62" s="471" cm="1">
        <f t="array" ref="R62">IFERROR(_xlfn.IFS(S62=1,1,T62=1,1,U62=1,1,V62=1,1),0)</f>
        <v>0</v>
      </c>
      <c r="S62" s="505"/>
      <c r="T62" s="505"/>
      <c r="U62" s="505"/>
      <c r="V62" s="505"/>
      <c r="W62" s="473"/>
      <c r="X62" s="473"/>
      <c r="Y62" s="471"/>
      <c r="Z62" s="505"/>
      <c r="AA62" s="505"/>
      <c r="AB62" s="505"/>
      <c r="AC62" s="505"/>
      <c r="AD62" s="471"/>
      <c r="AE62" s="505"/>
      <c r="AF62" s="505"/>
      <c r="AG62" s="505"/>
      <c r="AH62" s="505"/>
      <c r="AI62" s="473"/>
      <c r="AJ62" s="473"/>
      <c r="AK62" s="505"/>
      <c r="AL62" s="505"/>
      <c r="AM62" s="505"/>
      <c r="AN62" s="505"/>
      <c r="AO62" s="505"/>
      <c r="AP62" s="505"/>
      <c r="AQ62" s="505"/>
      <c r="AR62" s="505"/>
      <c r="AS62" s="505"/>
      <c r="AT62" s="505"/>
      <c r="AU62" s="506"/>
      <c r="AV62" s="513">
        <v>5</v>
      </c>
    </row>
    <row r="63" spans="1:48" s="507" customFormat="1" ht="13.5" outlineLevel="1">
      <c r="A63" s="682"/>
      <c r="B63" s="691" t="s">
        <v>303</v>
      </c>
      <c r="C63" s="460"/>
      <c r="D63" s="474"/>
      <c r="E63" s="461"/>
      <c r="F63" s="475"/>
      <c r="G63" s="459"/>
      <c r="H63" s="476"/>
      <c r="I63" s="463"/>
      <c r="J63" s="475"/>
      <c r="K63" s="473"/>
      <c r="L63" s="473"/>
      <c r="M63" s="471"/>
      <c r="N63" s="505" t="s">
        <v>224</v>
      </c>
      <c r="O63" s="505"/>
      <c r="P63" s="505"/>
      <c r="Q63" s="505"/>
      <c r="R63" s="505"/>
      <c r="S63" s="505"/>
      <c r="T63" s="505"/>
      <c r="U63" s="505"/>
      <c r="V63" s="505"/>
      <c r="W63" s="473"/>
      <c r="X63" s="473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473"/>
      <c r="AJ63" s="473"/>
      <c r="AK63" s="505"/>
      <c r="AL63" s="505"/>
      <c r="AM63" s="505"/>
      <c r="AN63" s="505"/>
      <c r="AO63" s="505"/>
      <c r="AP63" s="505"/>
      <c r="AQ63" s="505"/>
      <c r="AR63" s="505"/>
      <c r="AS63" s="505"/>
      <c r="AT63" s="505"/>
      <c r="AU63" s="506"/>
      <c r="AV63" s="513"/>
    </row>
    <row r="64" spans="1:48" s="507" customFormat="1" ht="13.5" outlineLevel="1">
      <c r="A64" s="681"/>
      <c r="B64" s="691" t="s">
        <v>226</v>
      </c>
      <c r="C64" s="460" t="s">
        <v>285</v>
      </c>
      <c r="D64" s="474" t="s">
        <v>304</v>
      </c>
      <c r="E64" s="461" t="s">
        <v>305</v>
      </c>
      <c r="F64" s="475"/>
      <c r="G64" s="459" t="s">
        <v>74</v>
      </c>
      <c r="H64" s="476" t="str">
        <f t="shared" ref="H64:H66" si="17">CONCATENATE(G64,"-",I64)</f>
        <v>BB02-4</v>
      </c>
      <c r="I64" s="463">
        <v>4</v>
      </c>
      <c r="J64" s="475"/>
      <c r="K64" s="473">
        <v>0</v>
      </c>
      <c r="L64" s="473"/>
      <c r="M64" s="471" cm="1">
        <f t="array" ref="M64">IFERROR(_xlfn.IFS(N64=1,1,O64=1,1,P64=1,1,Q64=1,1),0)</f>
        <v>1</v>
      </c>
      <c r="N64" s="505">
        <v>1</v>
      </c>
      <c r="O64" s="505"/>
      <c r="P64" s="505"/>
      <c r="Q64" s="505"/>
      <c r="R64" s="471" cm="1">
        <f t="array" ref="R64">IFERROR(_xlfn.IFS(S64=1,1,T64=1,1,U64=1,1,V64=1,1),0)</f>
        <v>0</v>
      </c>
      <c r="S64" s="505"/>
      <c r="T64" s="505"/>
      <c r="U64" s="505"/>
      <c r="V64" s="505"/>
      <c r="W64" s="473"/>
      <c r="X64" s="473"/>
      <c r="Y64" s="471"/>
      <c r="Z64" s="505"/>
      <c r="AA64" s="505"/>
      <c r="AB64" s="505"/>
      <c r="AC64" s="505"/>
      <c r="AD64" s="471"/>
      <c r="AE64" s="505"/>
      <c r="AF64" s="505"/>
      <c r="AG64" s="505"/>
      <c r="AH64" s="505"/>
      <c r="AI64" s="473"/>
      <c r="AJ64" s="473"/>
      <c r="AK64" s="505"/>
      <c r="AL64" s="505"/>
      <c r="AM64" s="505"/>
      <c r="AN64" s="505"/>
      <c r="AO64" s="505"/>
      <c r="AP64" s="505"/>
      <c r="AQ64" s="505"/>
      <c r="AR64" s="505"/>
      <c r="AS64" s="505"/>
      <c r="AT64" s="505"/>
      <c r="AU64" s="506"/>
      <c r="AV64" s="513">
        <v>5</v>
      </c>
    </row>
    <row r="65" spans="1:48" s="507" customFormat="1" ht="13.5" outlineLevel="1">
      <c r="A65" s="681"/>
      <c r="B65" s="691" t="s">
        <v>226</v>
      </c>
      <c r="C65" s="460" t="s">
        <v>285</v>
      </c>
      <c r="D65" s="474" t="s">
        <v>306</v>
      </c>
      <c r="E65" s="461" t="s">
        <v>307</v>
      </c>
      <c r="F65" s="475"/>
      <c r="G65" s="459" t="s">
        <v>74</v>
      </c>
      <c r="H65" s="476" t="str">
        <f t="shared" si="17"/>
        <v>BB02-4</v>
      </c>
      <c r="I65" s="463">
        <v>4</v>
      </c>
      <c r="J65" s="475"/>
      <c r="K65" s="473">
        <v>0</v>
      </c>
      <c r="L65" s="473"/>
      <c r="M65" s="471" cm="1">
        <f t="array" ref="M65">IFERROR(_xlfn.IFS(N65=1,1,O65=1,1,P65=1,1,Q65=1,1),0)</f>
        <v>1</v>
      </c>
      <c r="N65" s="505">
        <v>1</v>
      </c>
      <c r="O65" s="505"/>
      <c r="P65" s="505"/>
      <c r="Q65" s="505"/>
      <c r="R65" s="471" cm="1">
        <f t="array" ref="R65">IFERROR(_xlfn.IFS(S65=1,1,T65=1,1,U65=1,1,V65=1,1),0)</f>
        <v>0</v>
      </c>
      <c r="S65" s="505"/>
      <c r="T65" s="505"/>
      <c r="U65" s="505"/>
      <c r="V65" s="505"/>
      <c r="W65" s="473"/>
      <c r="X65" s="473"/>
      <c r="Y65" s="471"/>
      <c r="Z65" s="505"/>
      <c r="AA65" s="505"/>
      <c r="AB65" s="505"/>
      <c r="AC65" s="505"/>
      <c r="AD65" s="471"/>
      <c r="AE65" s="505"/>
      <c r="AF65" s="505"/>
      <c r="AG65" s="505"/>
      <c r="AH65" s="505"/>
      <c r="AI65" s="473"/>
      <c r="AJ65" s="473"/>
      <c r="AK65" s="505"/>
      <c r="AL65" s="505"/>
      <c r="AM65" s="505"/>
      <c r="AN65" s="505"/>
      <c r="AO65" s="505"/>
      <c r="AP65" s="505"/>
      <c r="AQ65" s="505"/>
      <c r="AR65" s="505"/>
      <c r="AS65" s="505"/>
      <c r="AT65" s="505"/>
      <c r="AU65" s="506"/>
      <c r="AV65" s="513">
        <v>5</v>
      </c>
    </row>
    <row r="66" spans="1:48" s="507" customFormat="1" ht="13.5" outlineLevel="1">
      <c r="A66" s="681"/>
      <c r="B66" s="691" t="s">
        <v>226</v>
      </c>
      <c r="C66" s="460" t="s">
        <v>285</v>
      </c>
      <c r="D66" s="474" t="s">
        <v>308</v>
      </c>
      <c r="E66" s="461" t="s">
        <v>309</v>
      </c>
      <c r="F66" s="475"/>
      <c r="G66" s="459" t="s">
        <v>74</v>
      </c>
      <c r="H66" s="476" t="str">
        <f t="shared" si="17"/>
        <v>BB02-4</v>
      </c>
      <c r="I66" s="463">
        <v>4</v>
      </c>
      <c r="J66" s="475"/>
      <c r="K66" s="473">
        <v>0</v>
      </c>
      <c r="L66" s="473"/>
      <c r="M66" s="471" cm="1">
        <f t="array" ref="M66">IFERROR(_xlfn.IFS(N66=1,1,O66=1,1,P66=1,1,Q66=1,1),0)</f>
        <v>1</v>
      </c>
      <c r="N66" s="505">
        <v>1</v>
      </c>
      <c r="O66" s="505"/>
      <c r="P66" s="505"/>
      <c r="Q66" s="505"/>
      <c r="R66" s="471" cm="1">
        <f t="array" ref="R66">IFERROR(_xlfn.IFS(S66=1,1,T66=1,1,U66=1,1,V66=1,1),0)</f>
        <v>0</v>
      </c>
      <c r="S66" s="505"/>
      <c r="T66" s="505"/>
      <c r="U66" s="505"/>
      <c r="V66" s="505"/>
      <c r="W66" s="473"/>
      <c r="X66" s="473"/>
      <c r="Y66" s="471"/>
      <c r="Z66" s="505"/>
      <c r="AA66" s="505"/>
      <c r="AB66" s="505"/>
      <c r="AC66" s="505"/>
      <c r="AD66" s="471"/>
      <c r="AE66" s="505"/>
      <c r="AF66" s="505"/>
      <c r="AG66" s="505"/>
      <c r="AH66" s="505"/>
      <c r="AI66" s="473"/>
      <c r="AJ66" s="473"/>
      <c r="AK66" s="505"/>
      <c r="AL66" s="505"/>
      <c r="AM66" s="505"/>
      <c r="AN66" s="505"/>
      <c r="AO66" s="505"/>
      <c r="AP66" s="505"/>
      <c r="AQ66" s="505"/>
      <c r="AR66" s="505"/>
      <c r="AS66" s="505"/>
      <c r="AT66" s="505"/>
      <c r="AU66" s="506"/>
      <c r="AV66" s="513">
        <v>5</v>
      </c>
    </row>
    <row r="67" spans="1:48" s="507" customFormat="1" ht="13.5" outlineLevel="1">
      <c r="A67" s="682"/>
      <c r="B67" s="691" t="s">
        <v>310</v>
      </c>
      <c r="C67" s="460"/>
      <c r="D67" s="474"/>
      <c r="E67" s="461"/>
      <c r="F67" s="475"/>
      <c r="G67" s="459"/>
      <c r="H67" s="476"/>
      <c r="I67" s="463"/>
      <c r="J67" s="475"/>
      <c r="K67" s="473"/>
      <c r="L67" s="473"/>
      <c r="M67" s="471"/>
      <c r="N67" s="505" t="s">
        <v>224</v>
      </c>
      <c r="O67" s="505"/>
      <c r="P67" s="505"/>
      <c r="Q67" s="505"/>
      <c r="R67" s="505"/>
      <c r="S67" s="505"/>
      <c r="T67" s="505"/>
      <c r="U67" s="505"/>
      <c r="V67" s="505"/>
      <c r="W67" s="473"/>
      <c r="X67" s="473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473"/>
      <c r="AJ67" s="473"/>
      <c r="AK67" s="505"/>
      <c r="AL67" s="505"/>
      <c r="AM67" s="505"/>
      <c r="AN67" s="505"/>
      <c r="AO67" s="505"/>
      <c r="AP67" s="505"/>
      <c r="AQ67" s="505"/>
      <c r="AR67" s="505"/>
      <c r="AS67" s="505"/>
      <c r="AT67" s="505"/>
      <c r="AU67" s="506"/>
      <c r="AV67" s="513"/>
    </row>
    <row r="68" spans="1:48" s="515" customFormat="1" ht="13.5" outlineLevel="1">
      <c r="A68" s="684"/>
      <c r="B68" s="691" t="s">
        <v>226</v>
      </c>
      <c r="C68" s="460" t="s">
        <v>285</v>
      </c>
      <c r="D68" s="474" t="s">
        <v>238</v>
      </c>
      <c r="E68" s="461" t="s">
        <v>311</v>
      </c>
      <c r="F68" s="475"/>
      <c r="G68" s="459" t="s">
        <v>74</v>
      </c>
      <c r="H68" s="476" t="str">
        <f t="shared" ref="H68:H70" si="18">CONCATENATE(G68,"-",I68)</f>
        <v>BB02-3</v>
      </c>
      <c r="I68" s="463">
        <v>3</v>
      </c>
      <c r="J68" s="475"/>
      <c r="K68" s="473">
        <v>0</v>
      </c>
      <c r="L68" s="473"/>
      <c r="M68" s="471" cm="1">
        <f t="array" ref="M68">IFERROR(_xlfn.IFS(N68=1,1,O68=1,1,P68=1,1,Q68=1,1),0)</f>
        <v>1</v>
      </c>
      <c r="N68" s="505">
        <v>1</v>
      </c>
      <c r="O68" s="505"/>
      <c r="P68" s="505"/>
      <c r="Q68" s="505"/>
      <c r="R68" s="471" cm="1">
        <f t="array" ref="R68">IFERROR(_xlfn.IFS(S68=1,1,T68=1,1,U68=1,1,V68=1,1),0)</f>
        <v>0</v>
      </c>
      <c r="S68" s="505"/>
      <c r="T68" s="505"/>
      <c r="U68" s="505"/>
      <c r="V68" s="505"/>
      <c r="W68" s="473"/>
      <c r="X68" s="473"/>
      <c r="Y68" s="471"/>
      <c r="Z68" s="505"/>
      <c r="AA68" s="505"/>
      <c r="AB68" s="505"/>
      <c r="AC68" s="505"/>
      <c r="AD68" s="471"/>
      <c r="AE68" s="505"/>
      <c r="AF68" s="505"/>
      <c r="AG68" s="505"/>
      <c r="AH68" s="505"/>
      <c r="AI68" s="473"/>
      <c r="AJ68" s="473"/>
      <c r="AK68" s="505"/>
      <c r="AL68" s="505"/>
      <c r="AM68" s="505"/>
      <c r="AN68" s="505"/>
      <c r="AO68" s="505"/>
      <c r="AP68" s="505"/>
      <c r="AQ68" s="505"/>
      <c r="AR68" s="505"/>
      <c r="AS68" s="505"/>
      <c r="AT68" s="505"/>
      <c r="AU68" s="506"/>
      <c r="AV68" s="513">
        <v>3</v>
      </c>
    </row>
    <row r="69" spans="1:48" s="507" customFormat="1" ht="13.5" outlineLevel="1">
      <c r="A69" s="681"/>
      <c r="B69" s="691" t="s">
        <v>226</v>
      </c>
      <c r="C69" s="460" t="s">
        <v>285</v>
      </c>
      <c r="D69" s="474" t="s">
        <v>312</v>
      </c>
      <c r="E69" s="461" t="s">
        <v>313</v>
      </c>
      <c r="F69" s="475"/>
      <c r="G69" s="459" t="s">
        <v>74</v>
      </c>
      <c r="H69" s="476" t="str">
        <f t="shared" si="18"/>
        <v>BB02-3</v>
      </c>
      <c r="I69" s="463">
        <v>3</v>
      </c>
      <c r="J69" s="475"/>
      <c r="K69" s="473">
        <v>0</v>
      </c>
      <c r="L69" s="473"/>
      <c r="M69" s="471" cm="1">
        <f t="array" ref="M69">IFERROR(_xlfn.IFS(N69=1,1,O69=1,1,P69=1,1,Q69=1,1),0)</f>
        <v>1</v>
      </c>
      <c r="N69" s="505">
        <v>1</v>
      </c>
      <c r="O69" s="505"/>
      <c r="P69" s="505"/>
      <c r="Q69" s="505"/>
      <c r="R69" s="471" cm="1">
        <f t="array" ref="R69">IFERROR(_xlfn.IFS(S69=1,1,T69=1,1,U69=1,1,V69=1,1),0)</f>
        <v>0</v>
      </c>
      <c r="S69" s="505"/>
      <c r="T69" s="505"/>
      <c r="U69" s="505"/>
      <c r="V69" s="505"/>
      <c r="W69" s="473"/>
      <c r="X69" s="473"/>
      <c r="Y69" s="471"/>
      <c r="Z69" s="505"/>
      <c r="AA69" s="505"/>
      <c r="AB69" s="505"/>
      <c r="AC69" s="505"/>
      <c r="AD69" s="471"/>
      <c r="AE69" s="505"/>
      <c r="AF69" s="505"/>
      <c r="AG69" s="505"/>
      <c r="AH69" s="505"/>
      <c r="AI69" s="473"/>
      <c r="AJ69" s="473"/>
      <c r="AK69" s="505"/>
      <c r="AL69" s="505"/>
      <c r="AM69" s="505"/>
      <c r="AN69" s="505"/>
      <c r="AO69" s="505"/>
      <c r="AP69" s="505"/>
      <c r="AQ69" s="505"/>
      <c r="AR69" s="505"/>
      <c r="AS69" s="505"/>
      <c r="AT69" s="505"/>
      <c r="AU69" s="506"/>
      <c r="AV69" s="513">
        <v>3</v>
      </c>
    </row>
    <row r="70" spans="1:48" s="507" customFormat="1" ht="13.5" outlineLevel="1">
      <c r="A70" s="681"/>
      <c r="B70" s="691" t="s">
        <v>226</v>
      </c>
      <c r="C70" s="460" t="s">
        <v>285</v>
      </c>
      <c r="D70" s="474" t="s">
        <v>314</v>
      </c>
      <c r="E70" s="461" t="s">
        <v>315</v>
      </c>
      <c r="F70" s="475"/>
      <c r="G70" s="459" t="s">
        <v>74</v>
      </c>
      <c r="H70" s="476" t="str">
        <f t="shared" si="18"/>
        <v>BB02-3</v>
      </c>
      <c r="I70" s="463">
        <v>3</v>
      </c>
      <c r="J70" s="475"/>
      <c r="K70" s="473">
        <v>0</v>
      </c>
      <c r="L70" s="473"/>
      <c r="M70" s="471" cm="1">
        <f t="array" ref="M70">IFERROR(_xlfn.IFS(N70=1,1,O70=1,1,P70=1,1,Q70=1,1),0)</f>
        <v>1</v>
      </c>
      <c r="N70" s="505">
        <v>1</v>
      </c>
      <c r="O70" s="505"/>
      <c r="P70" s="505"/>
      <c r="Q70" s="505"/>
      <c r="R70" s="471" cm="1">
        <f t="array" ref="R70">IFERROR(_xlfn.IFS(S70=1,1,T70=1,1,U70=1,1,V70=1,1),0)</f>
        <v>0</v>
      </c>
      <c r="S70" s="505"/>
      <c r="T70" s="505"/>
      <c r="U70" s="505"/>
      <c r="V70" s="505"/>
      <c r="W70" s="473"/>
      <c r="X70" s="473"/>
      <c r="Y70" s="471"/>
      <c r="Z70" s="505"/>
      <c r="AA70" s="505"/>
      <c r="AB70" s="505"/>
      <c r="AC70" s="505"/>
      <c r="AD70" s="471"/>
      <c r="AE70" s="505"/>
      <c r="AF70" s="505"/>
      <c r="AG70" s="505"/>
      <c r="AH70" s="505"/>
      <c r="AI70" s="473"/>
      <c r="AJ70" s="473"/>
      <c r="AK70" s="505"/>
      <c r="AL70" s="505"/>
      <c r="AM70" s="505"/>
      <c r="AN70" s="505"/>
      <c r="AO70" s="505"/>
      <c r="AP70" s="505"/>
      <c r="AQ70" s="505"/>
      <c r="AR70" s="505"/>
      <c r="AS70" s="505"/>
      <c r="AT70" s="505"/>
      <c r="AU70" s="506"/>
      <c r="AV70" s="513">
        <v>3</v>
      </c>
    </row>
    <row r="71" spans="1:48" s="507" customFormat="1" ht="13.5" outlineLevel="1">
      <c r="A71" s="682"/>
      <c r="B71" s="691" t="s">
        <v>316</v>
      </c>
      <c r="C71" s="460"/>
      <c r="D71" s="474"/>
      <c r="E71" s="461"/>
      <c r="F71" s="475"/>
      <c r="G71" s="459"/>
      <c r="H71" s="476"/>
      <c r="I71" s="463"/>
      <c r="J71" s="475"/>
      <c r="K71" s="473"/>
      <c r="L71" s="473"/>
      <c r="M71" s="471"/>
      <c r="N71" s="505" t="s">
        <v>224</v>
      </c>
      <c r="O71" s="505"/>
      <c r="P71" s="505"/>
      <c r="Q71" s="505"/>
      <c r="R71" s="505"/>
      <c r="S71" s="505"/>
      <c r="T71" s="505"/>
      <c r="U71" s="505"/>
      <c r="V71" s="505"/>
      <c r="W71" s="473"/>
      <c r="X71" s="473"/>
      <c r="Y71" s="505"/>
      <c r="Z71" s="505"/>
      <c r="AA71" s="505"/>
      <c r="AB71" s="505"/>
      <c r="AC71" s="505"/>
      <c r="AD71" s="505"/>
      <c r="AE71" s="505"/>
      <c r="AF71" s="505"/>
      <c r="AG71" s="505"/>
      <c r="AH71" s="505"/>
      <c r="AI71" s="473"/>
      <c r="AJ71" s="473"/>
      <c r="AK71" s="505"/>
      <c r="AL71" s="505"/>
      <c r="AM71" s="505"/>
      <c r="AN71" s="505"/>
      <c r="AO71" s="505"/>
      <c r="AP71" s="505"/>
      <c r="AQ71" s="505"/>
      <c r="AR71" s="505"/>
      <c r="AS71" s="505"/>
      <c r="AT71" s="505"/>
      <c r="AU71" s="506"/>
      <c r="AV71" s="513"/>
    </row>
    <row r="72" spans="1:48" s="507" customFormat="1" ht="13.5" outlineLevel="1">
      <c r="A72" s="681"/>
      <c r="B72" s="691" t="s">
        <v>226</v>
      </c>
      <c r="C72" s="460" t="s">
        <v>285</v>
      </c>
      <c r="D72" s="474" t="s">
        <v>317</v>
      </c>
      <c r="E72" s="461" t="s">
        <v>318</v>
      </c>
      <c r="F72" s="475"/>
      <c r="G72" s="459" t="s">
        <v>74</v>
      </c>
      <c r="H72" s="476" t="str">
        <f>CONCATENATE(G72,"-",I72)</f>
        <v>BB02-4</v>
      </c>
      <c r="I72" s="463">
        <v>4</v>
      </c>
      <c r="J72" s="475"/>
      <c r="K72" s="473">
        <v>0</v>
      </c>
      <c r="L72" s="473"/>
      <c r="M72" s="471" cm="1">
        <f t="array" ref="M72">IFERROR(_xlfn.IFS(N72=1,1,O72=1,1,P72=1,1,Q72=1,1),0)</f>
        <v>1</v>
      </c>
      <c r="N72" s="505">
        <v>1</v>
      </c>
      <c r="O72" s="505"/>
      <c r="P72" s="505"/>
      <c r="Q72" s="505"/>
      <c r="R72" s="471" cm="1">
        <f t="array" ref="R72">IFERROR(_xlfn.IFS(S72=1,1,T72=1,1,U72=1,1,V72=1,1),0)</f>
        <v>0</v>
      </c>
      <c r="S72" s="505"/>
      <c r="T72" s="505"/>
      <c r="U72" s="505"/>
      <c r="V72" s="505"/>
      <c r="W72" s="473"/>
      <c r="X72" s="473"/>
      <c r="Y72" s="471"/>
      <c r="Z72" s="505"/>
      <c r="AA72" s="505"/>
      <c r="AB72" s="505"/>
      <c r="AC72" s="505"/>
      <c r="AD72" s="471"/>
      <c r="AE72" s="505"/>
      <c r="AF72" s="505"/>
      <c r="AG72" s="505"/>
      <c r="AH72" s="505"/>
      <c r="AI72" s="473"/>
      <c r="AJ72" s="473"/>
      <c r="AK72" s="505"/>
      <c r="AL72" s="505"/>
      <c r="AM72" s="505"/>
      <c r="AN72" s="505"/>
      <c r="AO72" s="505"/>
      <c r="AP72" s="505"/>
      <c r="AQ72" s="505"/>
      <c r="AR72" s="505"/>
      <c r="AS72" s="505"/>
      <c r="AT72" s="505"/>
      <c r="AU72" s="506"/>
      <c r="AV72" s="513">
        <v>5</v>
      </c>
    </row>
    <row r="73" spans="1:48" s="507" customFormat="1" ht="13.5" outlineLevel="1">
      <c r="A73" s="682"/>
      <c r="B73" s="691" t="s">
        <v>251</v>
      </c>
      <c r="C73" s="460"/>
      <c r="D73" s="474"/>
      <c r="E73" s="461"/>
      <c r="F73" s="475"/>
      <c r="G73" s="459"/>
      <c r="H73" s="476"/>
      <c r="I73" s="463"/>
      <c r="J73" s="475"/>
      <c r="K73" s="473"/>
      <c r="L73" s="473"/>
      <c r="M73" s="471"/>
      <c r="N73" s="505" t="s">
        <v>224</v>
      </c>
      <c r="O73" s="505"/>
      <c r="P73" s="505"/>
      <c r="Q73" s="505"/>
      <c r="R73" s="505"/>
      <c r="S73" s="505"/>
      <c r="T73" s="505"/>
      <c r="U73" s="505"/>
      <c r="V73" s="505"/>
      <c r="W73" s="473"/>
      <c r="X73" s="473"/>
      <c r="Y73" s="505"/>
      <c r="Z73" s="505"/>
      <c r="AA73" s="505"/>
      <c r="AB73" s="505"/>
      <c r="AC73" s="505"/>
      <c r="AD73" s="505"/>
      <c r="AE73" s="505"/>
      <c r="AF73" s="505"/>
      <c r="AG73" s="505"/>
      <c r="AH73" s="505"/>
      <c r="AI73" s="473"/>
      <c r="AJ73" s="473"/>
      <c r="AK73" s="505"/>
      <c r="AL73" s="505"/>
      <c r="AM73" s="505"/>
      <c r="AN73" s="505"/>
      <c r="AO73" s="505"/>
      <c r="AP73" s="505"/>
      <c r="AQ73" s="505"/>
      <c r="AR73" s="505"/>
      <c r="AS73" s="505"/>
      <c r="AT73" s="505"/>
      <c r="AU73" s="506"/>
      <c r="AV73" s="513"/>
    </row>
    <row r="74" spans="1:48" s="507" customFormat="1" ht="13.5" outlineLevel="1">
      <c r="A74" s="681"/>
      <c r="B74" s="691" t="s">
        <v>226</v>
      </c>
      <c r="C74" s="460" t="s">
        <v>285</v>
      </c>
      <c r="D74" s="474" t="s">
        <v>252</v>
      </c>
      <c r="E74" s="461" t="s">
        <v>319</v>
      </c>
      <c r="F74" s="475"/>
      <c r="G74" s="459" t="s">
        <v>74</v>
      </c>
      <c r="H74" s="476" t="str">
        <f t="shared" ref="H74:H82" si="19">CONCATENATE(G74,"-",I74)</f>
        <v>BB02-4</v>
      </c>
      <c r="I74" s="463">
        <v>4</v>
      </c>
      <c r="J74" s="475"/>
      <c r="K74" s="473">
        <v>0</v>
      </c>
      <c r="L74" s="473"/>
      <c r="M74" s="471" cm="1">
        <f t="array" ref="M74">IFERROR(_xlfn.IFS(N74=1,1,O74=1,1,P74=1,1,Q74=1,1),0)</f>
        <v>1</v>
      </c>
      <c r="N74" s="505">
        <v>1</v>
      </c>
      <c r="O74" s="505"/>
      <c r="P74" s="505"/>
      <c r="Q74" s="505"/>
      <c r="R74" s="471" cm="1">
        <f t="array" ref="R74">IFERROR(_xlfn.IFS(S74=1,1,T74=1,1,U74=1,1,V74=1,1),0)</f>
        <v>0</v>
      </c>
      <c r="S74" s="505"/>
      <c r="T74" s="505"/>
      <c r="U74" s="505"/>
      <c r="V74" s="505"/>
      <c r="W74" s="473"/>
      <c r="X74" s="473"/>
      <c r="Y74" s="471"/>
      <c r="Z74" s="505"/>
      <c r="AA74" s="505"/>
      <c r="AB74" s="505"/>
      <c r="AC74" s="505"/>
      <c r="AD74" s="471"/>
      <c r="AE74" s="505"/>
      <c r="AF74" s="505"/>
      <c r="AG74" s="505"/>
      <c r="AH74" s="505"/>
      <c r="AI74" s="473"/>
      <c r="AJ74" s="473"/>
      <c r="AK74" s="505"/>
      <c r="AL74" s="505"/>
      <c r="AM74" s="505"/>
      <c r="AN74" s="505"/>
      <c r="AO74" s="505"/>
      <c r="AP74" s="505"/>
      <c r="AQ74" s="505"/>
      <c r="AR74" s="505"/>
      <c r="AS74" s="505"/>
      <c r="AT74" s="505"/>
      <c r="AU74" s="506"/>
      <c r="AV74" s="513">
        <v>5</v>
      </c>
    </row>
    <row r="75" spans="1:48" s="507" customFormat="1" ht="13.5" outlineLevel="1">
      <c r="A75" s="681"/>
      <c r="B75" s="691" t="s">
        <v>226</v>
      </c>
      <c r="C75" s="460" t="s">
        <v>285</v>
      </c>
      <c r="D75" s="474" t="s">
        <v>254</v>
      </c>
      <c r="E75" s="461" t="s">
        <v>320</v>
      </c>
      <c r="F75" s="475"/>
      <c r="G75" s="459" t="s">
        <v>74</v>
      </c>
      <c r="H75" s="476" t="str">
        <f t="shared" si="19"/>
        <v>BB02-4</v>
      </c>
      <c r="I75" s="463">
        <v>4</v>
      </c>
      <c r="J75" s="475"/>
      <c r="K75" s="473">
        <v>0</v>
      </c>
      <c r="L75" s="473"/>
      <c r="M75" s="471" cm="1">
        <f t="array" ref="M75">IFERROR(_xlfn.IFS(N75=1,1,O75=1,1,P75=1,1,Q75=1,1),0)</f>
        <v>1</v>
      </c>
      <c r="N75" s="505">
        <v>1</v>
      </c>
      <c r="O75" s="505"/>
      <c r="P75" s="505"/>
      <c r="Q75" s="505"/>
      <c r="R75" s="471" cm="1">
        <f t="array" ref="R75">IFERROR(_xlfn.IFS(S75=1,1,T75=1,1,U75=1,1,V75=1,1),0)</f>
        <v>0</v>
      </c>
      <c r="S75" s="505"/>
      <c r="T75" s="505"/>
      <c r="U75" s="505"/>
      <c r="V75" s="505"/>
      <c r="W75" s="473"/>
      <c r="X75" s="473"/>
      <c r="Y75" s="471"/>
      <c r="Z75" s="505"/>
      <c r="AA75" s="505"/>
      <c r="AB75" s="505"/>
      <c r="AC75" s="505"/>
      <c r="AD75" s="471"/>
      <c r="AE75" s="505"/>
      <c r="AF75" s="505"/>
      <c r="AG75" s="505"/>
      <c r="AH75" s="505"/>
      <c r="AI75" s="473"/>
      <c r="AJ75" s="473"/>
      <c r="AK75" s="505"/>
      <c r="AL75" s="505"/>
      <c r="AM75" s="505"/>
      <c r="AN75" s="505"/>
      <c r="AO75" s="505"/>
      <c r="AP75" s="505"/>
      <c r="AQ75" s="505"/>
      <c r="AR75" s="505"/>
      <c r="AS75" s="505"/>
      <c r="AT75" s="505"/>
      <c r="AU75" s="506"/>
      <c r="AV75" s="513">
        <v>5</v>
      </c>
    </row>
    <row r="76" spans="1:48" s="507" customFormat="1" ht="13.5" outlineLevel="1">
      <c r="A76" s="681"/>
      <c r="B76" s="691" t="s">
        <v>226</v>
      </c>
      <c r="C76" s="460" t="s">
        <v>285</v>
      </c>
      <c r="D76" s="474" t="s">
        <v>256</v>
      </c>
      <c r="E76" s="461" t="s">
        <v>321</v>
      </c>
      <c r="F76" s="475"/>
      <c r="G76" s="459" t="s">
        <v>74</v>
      </c>
      <c r="H76" s="476" t="str">
        <f t="shared" si="19"/>
        <v>BB02-4</v>
      </c>
      <c r="I76" s="463">
        <v>4</v>
      </c>
      <c r="J76" s="475"/>
      <c r="K76" s="473">
        <v>0</v>
      </c>
      <c r="L76" s="473"/>
      <c r="M76" s="471" cm="1">
        <f t="array" ref="M76">IFERROR(_xlfn.IFS(N76=1,1,O76=1,1,P76=1,1,Q76=1,1),0)</f>
        <v>1</v>
      </c>
      <c r="N76" s="505">
        <v>1</v>
      </c>
      <c r="O76" s="505"/>
      <c r="P76" s="505"/>
      <c r="Q76" s="505"/>
      <c r="R76" s="471" cm="1">
        <f t="array" ref="R76">IFERROR(_xlfn.IFS(S76=1,1,T76=1,1,U76=1,1,V76=1,1),0)</f>
        <v>0</v>
      </c>
      <c r="S76" s="505"/>
      <c r="T76" s="505"/>
      <c r="U76" s="505"/>
      <c r="V76" s="505"/>
      <c r="W76" s="473"/>
      <c r="X76" s="473"/>
      <c r="Y76" s="471"/>
      <c r="Z76" s="505"/>
      <c r="AA76" s="505"/>
      <c r="AB76" s="505"/>
      <c r="AC76" s="505"/>
      <c r="AD76" s="471"/>
      <c r="AE76" s="505"/>
      <c r="AF76" s="505"/>
      <c r="AG76" s="505"/>
      <c r="AH76" s="505"/>
      <c r="AI76" s="473"/>
      <c r="AJ76" s="473"/>
      <c r="AK76" s="505"/>
      <c r="AL76" s="505"/>
      <c r="AM76" s="505"/>
      <c r="AN76" s="505"/>
      <c r="AO76" s="505"/>
      <c r="AP76" s="505"/>
      <c r="AQ76" s="505"/>
      <c r="AR76" s="505"/>
      <c r="AS76" s="505"/>
      <c r="AT76" s="505"/>
      <c r="AU76" s="506"/>
      <c r="AV76" s="513">
        <v>5</v>
      </c>
    </row>
    <row r="77" spans="1:48" s="507" customFormat="1" ht="13.5" outlineLevel="1">
      <c r="A77" s="681"/>
      <c r="B77" s="691" t="s">
        <v>226</v>
      </c>
      <c r="C77" s="460" t="s">
        <v>285</v>
      </c>
      <c r="D77" s="474" t="s">
        <v>262</v>
      </c>
      <c r="E77" s="461" t="s">
        <v>322</v>
      </c>
      <c r="F77" s="475"/>
      <c r="G77" s="459" t="s">
        <v>74</v>
      </c>
      <c r="H77" s="476" t="str">
        <f t="shared" si="19"/>
        <v>BB02-4</v>
      </c>
      <c r="I77" s="463">
        <v>4</v>
      </c>
      <c r="J77" s="475"/>
      <c r="K77" s="473">
        <v>0</v>
      </c>
      <c r="L77" s="473"/>
      <c r="M77" s="471" cm="1">
        <f t="array" ref="M77">IFERROR(_xlfn.IFS(N77=1,1,O77=1,1,P77=1,1,Q77=1,1),0)</f>
        <v>1</v>
      </c>
      <c r="N77" s="505">
        <v>1</v>
      </c>
      <c r="O77" s="505"/>
      <c r="P77" s="505"/>
      <c r="Q77" s="505"/>
      <c r="R77" s="471" cm="1">
        <f t="array" ref="R77">IFERROR(_xlfn.IFS(S77=1,1,T77=1,1,U77=1,1,V77=1,1),0)</f>
        <v>0</v>
      </c>
      <c r="S77" s="505"/>
      <c r="T77" s="505"/>
      <c r="U77" s="505"/>
      <c r="V77" s="505"/>
      <c r="W77" s="473"/>
      <c r="X77" s="473"/>
      <c r="Y77" s="471"/>
      <c r="Z77" s="505"/>
      <c r="AA77" s="505"/>
      <c r="AB77" s="505"/>
      <c r="AC77" s="505"/>
      <c r="AD77" s="471"/>
      <c r="AE77" s="505"/>
      <c r="AF77" s="505"/>
      <c r="AG77" s="505"/>
      <c r="AH77" s="505"/>
      <c r="AI77" s="473"/>
      <c r="AJ77" s="473"/>
      <c r="AK77" s="505"/>
      <c r="AL77" s="505"/>
      <c r="AM77" s="505"/>
      <c r="AN77" s="505"/>
      <c r="AO77" s="505"/>
      <c r="AP77" s="505"/>
      <c r="AQ77" s="505"/>
      <c r="AR77" s="505"/>
      <c r="AS77" s="505"/>
      <c r="AT77" s="505"/>
      <c r="AU77" s="506"/>
      <c r="AV77" s="513">
        <v>5</v>
      </c>
    </row>
    <row r="78" spans="1:48" s="507" customFormat="1" ht="13.5" outlineLevel="1">
      <c r="A78" s="681"/>
      <c r="B78" s="691" t="s">
        <v>226</v>
      </c>
      <c r="C78" s="460" t="s">
        <v>285</v>
      </c>
      <c r="D78" s="474" t="s">
        <v>323</v>
      </c>
      <c r="E78" s="461" t="s">
        <v>324</v>
      </c>
      <c r="F78" s="475"/>
      <c r="G78" s="459" t="s">
        <v>74</v>
      </c>
      <c r="H78" s="476" t="str">
        <f t="shared" si="19"/>
        <v>BB02-4</v>
      </c>
      <c r="I78" s="463">
        <v>4</v>
      </c>
      <c r="J78" s="475"/>
      <c r="K78" s="473">
        <v>0</v>
      </c>
      <c r="L78" s="473"/>
      <c r="M78" s="471" cm="1">
        <f t="array" ref="M78">IFERROR(_xlfn.IFS(N78=1,1,O78=1,1,P78=1,1,Q78=1,1),0)</f>
        <v>1</v>
      </c>
      <c r="N78" s="505">
        <v>1</v>
      </c>
      <c r="O78" s="505"/>
      <c r="P78" s="505"/>
      <c r="Q78" s="505"/>
      <c r="R78" s="471" cm="1">
        <f t="array" ref="R78">IFERROR(_xlfn.IFS(S78=1,1,T78=1,1,U78=1,1,V78=1,1),0)</f>
        <v>0</v>
      </c>
      <c r="S78" s="505"/>
      <c r="T78" s="505"/>
      <c r="U78" s="505"/>
      <c r="V78" s="505"/>
      <c r="W78" s="473"/>
      <c r="X78" s="473"/>
      <c r="Y78" s="471"/>
      <c r="Z78" s="505"/>
      <c r="AA78" s="505"/>
      <c r="AB78" s="505"/>
      <c r="AC78" s="505"/>
      <c r="AD78" s="471"/>
      <c r="AE78" s="505"/>
      <c r="AF78" s="505"/>
      <c r="AG78" s="505"/>
      <c r="AH78" s="505"/>
      <c r="AI78" s="473"/>
      <c r="AJ78" s="473"/>
      <c r="AK78" s="505"/>
      <c r="AL78" s="505"/>
      <c r="AM78" s="505"/>
      <c r="AN78" s="505"/>
      <c r="AO78" s="505"/>
      <c r="AP78" s="505"/>
      <c r="AQ78" s="505"/>
      <c r="AR78" s="505"/>
      <c r="AS78" s="505"/>
      <c r="AT78" s="505"/>
      <c r="AU78" s="506"/>
      <c r="AV78" s="513">
        <v>5</v>
      </c>
    </row>
    <row r="79" spans="1:48" s="507" customFormat="1" ht="13.5" outlineLevel="1">
      <c r="A79" s="681"/>
      <c r="B79" s="691" t="s">
        <v>226</v>
      </c>
      <c r="C79" s="460" t="s">
        <v>285</v>
      </c>
      <c r="D79" s="474" t="s">
        <v>325</v>
      </c>
      <c r="E79" s="461" t="s">
        <v>326</v>
      </c>
      <c r="F79" s="475"/>
      <c r="G79" s="459" t="s">
        <v>74</v>
      </c>
      <c r="H79" s="476" t="str">
        <f t="shared" si="19"/>
        <v>BB02-4</v>
      </c>
      <c r="I79" s="463">
        <v>4</v>
      </c>
      <c r="J79" s="475"/>
      <c r="K79" s="473">
        <v>0</v>
      </c>
      <c r="L79" s="473"/>
      <c r="M79" s="471" cm="1">
        <f t="array" ref="M79">IFERROR(_xlfn.IFS(N79=1,1,O79=1,1,P79=1,1,Q79=1,1),0)</f>
        <v>1</v>
      </c>
      <c r="N79" s="505">
        <v>1</v>
      </c>
      <c r="O79" s="505"/>
      <c r="P79" s="505"/>
      <c r="Q79" s="505"/>
      <c r="R79" s="471" cm="1">
        <f t="array" ref="R79">IFERROR(_xlfn.IFS(S79=1,1,T79=1,1,U79=1,1,V79=1,1),0)</f>
        <v>0</v>
      </c>
      <c r="S79" s="505"/>
      <c r="T79" s="505"/>
      <c r="U79" s="505"/>
      <c r="V79" s="505"/>
      <c r="W79" s="473"/>
      <c r="X79" s="473"/>
      <c r="Y79" s="471"/>
      <c r="Z79" s="505"/>
      <c r="AA79" s="505"/>
      <c r="AB79" s="505"/>
      <c r="AC79" s="505"/>
      <c r="AD79" s="471"/>
      <c r="AE79" s="505"/>
      <c r="AF79" s="505"/>
      <c r="AG79" s="505"/>
      <c r="AH79" s="505"/>
      <c r="AI79" s="473"/>
      <c r="AJ79" s="473"/>
      <c r="AK79" s="505"/>
      <c r="AL79" s="505"/>
      <c r="AM79" s="505"/>
      <c r="AN79" s="505"/>
      <c r="AO79" s="505"/>
      <c r="AP79" s="505"/>
      <c r="AQ79" s="505"/>
      <c r="AR79" s="505"/>
      <c r="AS79" s="505"/>
      <c r="AT79" s="505"/>
      <c r="AU79" s="506"/>
      <c r="AV79" s="513">
        <v>5</v>
      </c>
    </row>
    <row r="80" spans="1:48" s="507" customFormat="1" ht="13.5" outlineLevel="1">
      <c r="A80" s="681"/>
      <c r="B80" s="691" t="s">
        <v>226</v>
      </c>
      <c r="C80" s="460" t="s">
        <v>285</v>
      </c>
      <c r="D80" s="474" t="s">
        <v>327</v>
      </c>
      <c r="E80" s="461" t="s">
        <v>328</v>
      </c>
      <c r="F80" s="475"/>
      <c r="G80" s="459" t="s">
        <v>74</v>
      </c>
      <c r="H80" s="476" t="str">
        <f t="shared" si="19"/>
        <v>BB02-4</v>
      </c>
      <c r="I80" s="463">
        <v>4</v>
      </c>
      <c r="J80" s="475"/>
      <c r="K80" s="473">
        <v>0</v>
      </c>
      <c r="L80" s="473"/>
      <c r="M80" s="471" cm="1">
        <f t="array" ref="M80">IFERROR(_xlfn.IFS(N80=1,1,O80=1,1,P80=1,1,Q80=1,1),0)</f>
        <v>1</v>
      </c>
      <c r="N80" s="505">
        <v>1</v>
      </c>
      <c r="O80" s="505"/>
      <c r="P80" s="505"/>
      <c r="Q80" s="505"/>
      <c r="R80" s="471" cm="1">
        <f t="array" ref="R80">IFERROR(_xlfn.IFS(S80=1,1,T80=1,1,U80=1,1,V80=1,1),0)</f>
        <v>0</v>
      </c>
      <c r="S80" s="505"/>
      <c r="T80" s="505"/>
      <c r="U80" s="505"/>
      <c r="V80" s="505"/>
      <c r="W80" s="473"/>
      <c r="X80" s="473"/>
      <c r="Y80" s="471"/>
      <c r="Z80" s="505"/>
      <c r="AA80" s="505"/>
      <c r="AB80" s="505"/>
      <c r="AC80" s="505"/>
      <c r="AD80" s="471"/>
      <c r="AE80" s="505"/>
      <c r="AF80" s="505"/>
      <c r="AG80" s="505"/>
      <c r="AH80" s="505"/>
      <c r="AI80" s="473"/>
      <c r="AJ80" s="473"/>
      <c r="AK80" s="505"/>
      <c r="AL80" s="505"/>
      <c r="AM80" s="505"/>
      <c r="AN80" s="505"/>
      <c r="AO80" s="505"/>
      <c r="AP80" s="505"/>
      <c r="AQ80" s="505"/>
      <c r="AR80" s="505"/>
      <c r="AS80" s="505"/>
      <c r="AT80" s="505"/>
      <c r="AU80" s="506"/>
      <c r="AV80" s="513">
        <v>5</v>
      </c>
    </row>
    <row r="81" spans="1:48" s="507" customFormat="1" ht="13.5" outlineLevel="1">
      <c r="A81" s="681"/>
      <c r="B81" s="691" t="s">
        <v>226</v>
      </c>
      <c r="C81" s="460" t="s">
        <v>285</v>
      </c>
      <c r="D81" s="474" t="s">
        <v>329</v>
      </c>
      <c r="E81" s="461" t="s">
        <v>330</v>
      </c>
      <c r="F81" s="475"/>
      <c r="G81" s="459" t="s">
        <v>74</v>
      </c>
      <c r="H81" s="476" t="str">
        <f t="shared" si="19"/>
        <v>BB02-4</v>
      </c>
      <c r="I81" s="463">
        <v>4</v>
      </c>
      <c r="J81" s="475"/>
      <c r="K81" s="473">
        <v>0</v>
      </c>
      <c r="L81" s="473"/>
      <c r="M81" s="471" cm="1">
        <f t="array" ref="M81">IFERROR(_xlfn.IFS(N81=1,1,O81=1,1,P81=1,1,Q81=1,1),0)</f>
        <v>1</v>
      </c>
      <c r="N81" s="505">
        <v>1</v>
      </c>
      <c r="O81" s="505"/>
      <c r="P81" s="505"/>
      <c r="Q81" s="505"/>
      <c r="R81" s="471" cm="1">
        <f t="array" ref="R81">IFERROR(_xlfn.IFS(S81=1,1,T81=1,1,U81=1,1,V81=1,1),0)</f>
        <v>0</v>
      </c>
      <c r="S81" s="505"/>
      <c r="T81" s="505"/>
      <c r="U81" s="505"/>
      <c r="V81" s="505"/>
      <c r="W81" s="473"/>
      <c r="X81" s="473"/>
      <c r="Y81" s="471"/>
      <c r="Z81" s="505"/>
      <c r="AA81" s="505"/>
      <c r="AB81" s="505"/>
      <c r="AC81" s="505"/>
      <c r="AD81" s="471"/>
      <c r="AE81" s="505"/>
      <c r="AF81" s="505"/>
      <c r="AG81" s="505"/>
      <c r="AH81" s="505"/>
      <c r="AI81" s="473"/>
      <c r="AJ81" s="473"/>
      <c r="AK81" s="505"/>
      <c r="AL81" s="505"/>
      <c r="AM81" s="505"/>
      <c r="AN81" s="505"/>
      <c r="AO81" s="505"/>
      <c r="AP81" s="505"/>
      <c r="AQ81" s="505"/>
      <c r="AR81" s="505"/>
      <c r="AS81" s="505"/>
      <c r="AT81" s="505"/>
      <c r="AU81" s="506"/>
      <c r="AV81" s="513">
        <v>5</v>
      </c>
    </row>
    <row r="82" spans="1:48" s="507" customFormat="1" ht="13.5" outlineLevel="1">
      <c r="A82" s="681"/>
      <c r="B82" s="691" t="s">
        <v>226</v>
      </c>
      <c r="C82" s="460" t="s">
        <v>285</v>
      </c>
      <c r="D82" s="474" t="s">
        <v>331</v>
      </c>
      <c r="E82" s="461" t="s">
        <v>332</v>
      </c>
      <c r="F82" s="475"/>
      <c r="G82" s="459" t="s">
        <v>74</v>
      </c>
      <c r="H82" s="476" t="str">
        <f t="shared" si="19"/>
        <v>BB02-4</v>
      </c>
      <c r="I82" s="463">
        <v>4</v>
      </c>
      <c r="J82" s="475"/>
      <c r="K82" s="473">
        <v>0</v>
      </c>
      <c r="L82" s="473"/>
      <c r="M82" s="471" cm="1">
        <f t="array" ref="M82">IFERROR(_xlfn.IFS(N82=1,1,O82=1,1,P82=1,1,Q82=1,1),0)</f>
        <v>1</v>
      </c>
      <c r="N82" s="505">
        <v>1</v>
      </c>
      <c r="O82" s="505"/>
      <c r="P82" s="505"/>
      <c r="Q82" s="505"/>
      <c r="R82" s="471" cm="1">
        <f t="array" ref="R82">IFERROR(_xlfn.IFS(S82=1,1,T82=1,1,U82=1,1,V82=1,1),0)</f>
        <v>0</v>
      </c>
      <c r="S82" s="505"/>
      <c r="T82" s="505"/>
      <c r="U82" s="505"/>
      <c r="V82" s="505"/>
      <c r="W82" s="473"/>
      <c r="X82" s="473"/>
      <c r="Y82" s="471"/>
      <c r="Z82" s="505"/>
      <c r="AA82" s="505"/>
      <c r="AB82" s="505"/>
      <c r="AC82" s="505"/>
      <c r="AD82" s="471"/>
      <c r="AE82" s="505"/>
      <c r="AF82" s="505"/>
      <c r="AG82" s="505"/>
      <c r="AH82" s="505"/>
      <c r="AI82" s="473"/>
      <c r="AJ82" s="473"/>
      <c r="AK82" s="505"/>
      <c r="AL82" s="505"/>
      <c r="AM82" s="505"/>
      <c r="AN82" s="505"/>
      <c r="AO82" s="505"/>
      <c r="AP82" s="505"/>
      <c r="AQ82" s="505"/>
      <c r="AR82" s="505"/>
      <c r="AS82" s="505"/>
      <c r="AT82" s="505"/>
      <c r="AU82" s="506"/>
      <c r="AV82" s="513">
        <v>5</v>
      </c>
    </row>
    <row r="83" spans="1:48" s="507" customFormat="1" ht="3" customHeight="1">
      <c r="A83" s="681"/>
      <c r="B83" s="691"/>
      <c r="C83" s="460"/>
      <c r="D83" s="474"/>
      <c r="E83" s="461"/>
      <c r="F83" s="475"/>
      <c r="G83" s="459"/>
      <c r="H83" s="476"/>
      <c r="I83" s="463"/>
      <c r="J83" s="475"/>
      <c r="K83" s="473"/>
      <c r="L83" s="473"/>
      <c r="M83" s="516"/>
      <c r="N83" s="505" t="s">
        <v>224</v>
      </c>
      <c r="O83" s="505"/>
      <c r="P83" s="505"/>
      <c r="Q83" s="505"/>
      <c r="R83" s="505"/>
      <c r="S83" s="505"/>
      <c r="T83" s="505"/>
      <c r="U83" s="505"/>
      <c r="V83" s="505"/>
      <c r="W83" s="473"/>
      <c r="X83" s="473"/>
      <c r="Y83" s="505"/>
      <c r="Z83" s="505"/>
      <c r="AA83" s="505"/>
      <c r="AB83" s="505"/>
      <c r="AC83" s="505"/>
      <c r="AD83" s="505"/>
      <c r="AE83" s="505"/>
      <c r="AF83" s="505"/>
      <c r="AG83" s="505"/>
      <c r="AH83" s="505"/>
      <c r="AI83" s="473"/>
      <c r="AJ83" s="473"/>
      <c r="AK83" s="505"/>
      <c r="AL83" s="505"/>
      <c r="AM83" s="505"/>
      <c r="AN83" s="505"/>
      <c r="AO83" s="505"/>
      <c r="AP83" s="505"/>
      <c r="AQ83" s="505"/>
      <c r="AR83" s="505"/>
      <c r="AS83" s="505"/>
      <c r="AT83" s="505"/>
      <c r="AU83" s="506"/>
      <c r="AV83" s="513"/>
    </row>
    <row r="84" spans="1:48" s="507" customFormat="1" ht="15">
      <c r="A84" s="685" t="s">
        <v>333</v>
      </c>
      <c r="B84" s="691"/>
      <c r="C84" s="460"/>
      <c r="D84" s="474"/>
      <c r="E84" s="461"/>
      <c r="F84" s="475"/>
      <c r="G84" s="459"/>
      <c r="H84" s="476"/>
      <c r="I84" s="463"/>
      <c r="J84" s="475"/>
      <c r="K84" s="473"/>
      <c r="L84" s="473"/>
      <c r="M84" s="471"/>
      <c r="N84" s="505" t="s">
        <v>224</v>
      </c>
      <c r="O84" s="505"/>
      <c r="P84" s="505"/>
      <c r="Q84" s="505"/>
      <c r="R84" s="505"/>
      <c r="S84" s="505"/>
      <c r="T84" s="505"/>
      <c r="U84" s="505"/>
      <c r="V84" s="505"/>
      <c r="W84" s="473"/>
      <c r="X84" s="473"/>
      <c r="Y84" s="505"/>
      <c r="Z84" s="505"/>
      <c r="AA84" s="505"/>
      <c r="AB84" s="505"/>
      <c r="AC84" s="505"/>
      <c r="AD84" s="505"/>
      <c r="AE84" s="505"/>
      <c r="AF84" s="505"/>
      <c r="AG84" s="505"/>
      <c r="AH84" s="505"/>
      <c r="AI84" s="473"/>
      <c r="AJ84" s="473"/>
      <c r="AK84" s="505"/>
      <c r="AL84" s="505"/>
      <c r="AM84" s="505"/>
      <c r="AN84" s="505"/>
      <c r="AO84" s="505"/>
      <c r="AP84" s="505"/>
      <c r="AQ84" s="505"/>
      <c r="AR84" s="505"/>
      <c r="AS84" s="505"/>
      <c r="AT84" s="505"/>
      <c r="AU84" s="506"/>
      <c r="AV84" s="465" t="s">
        <v>210</v>
      </c>
    </row>
    <row r="85" spans="1:48" s="507" customFormat="1" ht="13.5" outlineLevel="1">
      <c r="A85" s="531"/>
      <c r="B85" s="691"/>
      <c r="C85" s="460"/>
      <c r="D85" s="474"/>
      <c r="E85" s="461"/>
      <c r="F85" s="475"/>
      <c r="G85" s="459"/>
      <c r="H85" s="476"/>
      <c r="I85" s="463"/>
      <c r="J85" s="475"/>
      <c r="K85" s="483"/>
      <c r="L85" s="483"/>
      <c r="M85" s="471"/>
      <c r="N85" s="505" t="s">
        <v>224</v>
      </c>
      <c r="O85" s="505"/>
      <c r="P85" s="505"/>
      <c r="Q85" s="505"/>
      <c r="R85" s="505"/>
      <c r="S85" s="505"/>
      <c r="T85" s="505"/>
      <c r="U85" s="505"/>
      <c r="V85" s="505"/>
      <c r="W85" s="483"/>
      <c r="X85" s="483"/>
      <c r="Y85" s="505"/>
      <c r="Z85" s="505"/>
      <c r="AA85" s="505"/>
      <c r="AB85" s="505"/>
      <c r="AC85" s="505"/>
      <c r="AD85" s="505"/>
      <c r="AE85" s="505"/>
      <c r="AF85" s="505"/>
      <c r="AG85" s="505"/>
      <c r="AH85" s="505"/>
      <c r="AI85" s="483"/>
      <c r="AJ85" s="483"/>
      <c r="AK85" s="505"/>
      <c r="AL85" s="505"/>
      <c r="AM85" s="505"/>
      <c r="AN85" s="505"/>
      <c r="AO85" s="505"/>
      <c r="AP85" s="505"/>
      <c r="AQ85" s="505"/>
      <c r="AR85" s="505"/>
      <c r="AS85" s="505"/>
      <c r="AT85" s="505"/>
      <c r="AU85" s="506"/>
      <c r="AV85" s="465"/>
    </row>
    <row r="86" spans="1:48" s="507" customFormat="1" ht="13.5" outlineLevel="1">
      <c r="A86" s="681"/>
      <c r="B86" s="691" t="s">
        <v>334</v>
      </c>
      <c r="C86" s="460"/>
      <c r="D86" s="474"/>
      <c r="E86" s="461"/>
      <c r="F86" s="475"/>
      <c r="G86" s="459"/>
      <c r="H86" s="476"/>
      <c r="I86" s="463"/>
      <c r="J86" s="475"/>
      <c r="K86" s="483"/>
      <c r="L86" s="483"/>
      <c r="M86" s="471"/>
      <c r="N86" s="505" t="s">
        <v>224</v>
      </c>
      <c r="O86" s="505"/>
      <c r="P86" s="505"/>
      <c r="Q86" s="505"/>
      <c r="R86" s="505"/>
      <c r="S86" s="505"/>
      <c r="T86" s="505"/>
      <c r="U86" s="505"/>
      <c r="V86" s="505"/>
      <c r="W86" s="483"/>
      <c r="X86" s="483"/>
      <c r="Y86" s="505"/>
      <c r="Z86" s="505"/>
      <c r="AA86" s="505"/>
      <c r="AB86" s="505"/>
      <c r="AC86" s="505"/>
      <c r="AD86" s="505"/>
      <c r="AE86" s="505"/>
      <c r="AF86" s="505"/>
      <c r="AG86" s="505"/>
      <c r="AH86" s="505"/>
      <c r="AI86" s="483"/>
      <c r="AJ86" s="483"/>
      <c r="AK86" s="505"/>
      <c r="AL86" s="505"/>
      <c r="AM86" s="505"/>
      <c r="AN86" s="505"/>
      <c r="AO86" s="505"/>
      <c r="AP86" s="505"/>
      <c r="AQ86" s="505"/>
      <c r="AR86" s="505"/>
      <c r="AS86" s="505"/>
      <c r="AT86" s="505"/>
      <c r="AU86" s="506"/>
      <c r="AV86" s="465"/>
    </row>
    <row r="87" spans="1:48" s="507" customFormat="1" ht="13.5" outlineLevel="1">
      <c r="A87" s="681"/>
      <c r="B87" s="691" t="s">
        <v>226</v>
      </c>
      <c r="C87" s="460" t="s">
        <v>335</v>
      </c>
      <c r="D87" s="474" t="s">
        <v>228</v>
      </c>
      <c r="E87" s="461" t="s">
        <v>229</v>
      </c>
      <c r="F87" s="475"/>
      <c r="G87" s="459" t="s">
        <v>52</v>
      </c>
      <c r="H87" s="476" t="str">
        <f t="shared" ref="H87:H88" si="20">CONCATENATE(G87,"-",I87)</f>
        <v>BB01-1</v>
      </c>
      <c r="I87" s="463">
        <v>1</v>
      </c>
      <c r="J87" s="475"/>
      <c r="K87" s="473">
        <v>1</v>
      </c>
      <c r="L87" s="473"/>
      <c r="M87" s="471" cm="1">
        <f t="array" ref="M87">IFERROR(_xlfn.IFS(N87=1,1,O87=1,1,P87=1,1,Q87=1,1),0)</f>
        <v>0</v>
      </c>
      <c r="N87" s="505"/>
      <c r="O87" s="505"/>
      <c r="P87" s="505"/>
      <c r="Q87" s="505"/>
      <c r="R87" s="471" cm="1">
        <f t="array" ref="R87">IFERROR(_xlfn.IFS(S87=1,1,T87=1,1,U87=1,1,V87=1,1),0)</f>
        <v>0</v>
      </c>
      <c r="S87" s="505"/>
      <c r="T87" s="505"/>
      <c r="U87" s="505"/>
      <c r="V87" s="505"/>
      <c r="W87" s="473"/>
      <c r="X87" s="473"/>
      <c r="Y87" s="471"/>
      <c r="Z87" s="505"/>
      <c r="AA87" s="505"/>
      <c r="AB87" s="505"/>
      <c r="AC87" s="505"/>
      <c r="AD87" s="471"/>
      <c r="AE87" s="505"/>
      <c r="AF87" s="505"/>
      <c r="AG87" s="505"/>
      <c r="AH87" s="505"/>
      <c r="AI87" s="473"/>
      <c r="AJ87" s="473"/>
      <c r="AK87" s="505"/>
      <c r="AL87" s="505"/>
      <c r="AM87" s="505"/>
      <c r="AN87" s="505"/>
      <c r="AO87" s="505"/>
      <c r="AP87" s="505"/>
      <c r="AQ87" s="505"/>
      <c r="AR87" s="505"/>
      <c r="AS87" s="505"/>
      <c r="AT87" s="505"/>
      <c r="AU87" s="506"/>
      <c r="AV87" s="513">
        <v>1</v>
      </c>
    </row>
    <row r="88" spans="1:48" s="507" customFormat="1" ht="13.5" outlineLevel="1">
      <c r="A88" s="681"/>
      <c r="B88" s="691" t="s">
        <v>226</v>
      </c>
      <c r="C88" s="460" t="s">
        <v>335</v>
      </c>
      <c r="D88" s="474" t="s">
        <v>230</v>
      </c>
      <c r="E88" s="461" t="s">
        <v>231</v>
      </c>
      <c r="F88" s="475"/>
      <c r="G88" s="459" t="s">
        <v>52</v>
      </c>
      <c r="H88" s="476" t="str">
        <f t="shared" si="20"/>
        <v>BB01-1</v>
      </c>
      <c r="I88" s="463">
        <v>1</v>
      </c>
      <c r="J88" s="475"/>
      <c r="K88" s="473">
        <v>1</v>
      </c>
      <c r="L88" s="473"/>
      <c r="M88" s="471" cm="1">
        <f t="array" ref="M88">IFERROR(_xlfn.IFS(N88=1,1,O88=1,1,P88=1,1,Q88=1,1),0)</f>
        <v>0</v>
      </c>
      <c r="N88" s="505"/>
      <c r="O88" s="505"/>
      <c r="P88" s="505"/>
      <c r="Q88" s="505"/>
      <c r="R88" s="471" cm="1">
        <f t="array" ref="R88">IFERROR(_xlfn.IFS(S88=1,1,T88=1,1,U88=1,1,V88=1,1),0)</f>
        <v>0</v>
      </c>
      <c r="S88" s="505"/>
      <c r="T88" s="505"/>
      <c r="U88" s="505"/>
      <c r="V88" s="505"/>
      <c r="W88" s="473"/>
      <c r="X88" s="473"/>
      <c r="Y88" s="471"/>
      <c r="Z88" s="505"/>
      <c r="AA88" s="505"/>
      <c r="AB88" s="505"/>
      <c r="AC88" s="505"/>
      <c r="AD88" s="471"/>
      <c r="AE88" s="505"/>
      <c r="AF88" s="505"/>
      <c r="AG88" s="505"/>
      <c r="AH88" s="505"/>
      <c r="AI88" s="473"/>
      <c r="AJ88" s="473"/>
      <c r="AK88" s="505"/>
      <c r="AL88" s="505"/>
      <c r="AM88" s="505"/>
      <c r="AN88" s="505"/>
      <c r="AO88" s="505"/>
      <c r="AP88" s="505"/>
      <c r="AQ88" s="505"/>
      <c r="AR88" s="505"/>
      <c r="AS88" s="505"/>
      <c r="AT88" s="505"/>
      <c r="AU88" s="506"/>
      <c r="AV88" s="513">
        <v>1</v>
      </c>
    </row>
    <row r="89" spans="1:48" s="507" customFormat="1" ht="13.5" outlineLevel="1">
      <c r="A89" s="681"/>
      <c r="B89" s="691"/>
      <c r="C89" s="460"/>
      <c r="D89" s="474"/>
      <c r="E89" s="461"/>
      <c r="F89" s="475"/>
      <c r="G89" s="459"/>
      <c r="H89" s="476"/>
      <c r="I89" s="463"/>
      <c r="J89" s="475"/>
      <c r="K89" s="473"/>
      <c r="L89" s="473"/>
      <c r="M89" s="471"/>
      <c r="N89" s="505" t="s">
        <v>224</v>
      </c>
      <c r="O89" s="505"/>
      <c r="P89" s="505"/>
      <c r="Q89" s="505"/>
      <c r="R89" s="505"/>
      <c r="S89" s="505"/>
      <c r="T89" s="505"/>
      <c r="U89" s="505"/>
      <c r="V89" s="505"/>
      <c r="W89" s="473"/>
      <c r="X89" s="473"/>
      <c r="Y89" s="505"/>
      <c r="Z89" s="505"/>
      <c r="AA89" s="505"/>
      <c r="AB89" s="505"/>
      <c r="AC89" s="505"/>
      <c r="AD89" s="505"/>
      <c r="AE89" s="505"/>
      <c r="AF89" s="505"/>
      <c r="AG89" s="505"/>
      <c r="AH89" s="505"/>
      <c r="AI89" s="473"/>
      <c r="AJ89" s="473"/>
      <c r="AK89" s="505"/>
      <c r="AL89" s="505"/>
      <c r="AM89" s="505"/>
      <c r="AN89" s="505"/>
      <c r="AO89" s="505"/>
      <c r="AP89" s="505"/>
      <c r="AQ89" s="505"/>
      <c r="AR89" s="505"/>
      <c r="AS89" s="505"/>
      <c r="AT89" s="505"/>
      <c r="AU89" s="506"/>
      <c r="AV89" s="513"/>
    </row>
    <row r="90" spans="1:48" s="507" customFormat="1" ht="13.5" outlineLevel="1">
      <c r="A90" s="681"/>
      <c r="B90" s="691" t="s">
        <v>336</v>
      </c>
      <c r="C90" s="460"/>
      <c r="D90" s="474"/>
      <c r="E90" s="461"/>
      <c r="F90" s="475"/>
      <c r="G90" s="459"/>
      <c r="H90" s="476"/>
      <c r="I90" s="463"/>
      <c r="J90" s="475"/>
      <c r="K90" s="473"/>
      <c r="L90" s="473"/>
      <c r="M90" s="471"/>
      <c r="N90" s="505" t="s">
        <v>224</v>
      </c>
      <c r="O90" s="505"/>
      <c r="P90" s="505"/>
      <c r="Q90" s="505"/>
      <c r="R90" s="505"/>
      <c r="S90" s="505"/>
      <c r="T90" s="505"/>
      <c r="U90" s="505"/>
      <c r="V90" s="505"/>
      <c r="W90" s="473"/>
      <c r="X90" s="473"/>
      <c r="Y90" s="505"/>
      <c r="Z90" s="505"/>
      <c r="AA90" s="505"/>
      <c r="AB90" s="505"/>
      <c r="AC90" s="505"/>
      <c r="AD90" s="505"/>
      <c r="AE90" s="505"/>
      <c r="AF90" s="505"/>
      <c r="AG90" s="505"/>
      <c r="AH90" s="505"/>
      <c r="AI90" s="473"/>
      <c r="AJ90" s="473"/>
      <c r="AK90" s="505"/>
      <c r="AL90" s="505"/>
      <c r="AM90" s="505"/>
      <c r="AN90" s="505"/>
      <c r="AO90" s="505"/>
      <c r="AP90" s="505"/>
      <c r="AQ90" s="505"/>
      <c r="AR90" s="505"/>
      <c r="AS90" s="505"/>
      <c r="AT90" s="505"/>
      <c r="AU90" s="506"/>
      <c r="AV90" s="513"/>
    </row>
    <row r="91" spans="1:48" s="507" customFormat="1" ht="13.5" outlineLevel="1">
      <c r="A91" s="681"/>
      <c r="B91" s="691" t="s">
        <v>226</v>
      </c>
      <c r="C91" s="460" t="s">
        <v>335</v>
      </c>
      <c r="D91" s="474" t="s">
        <v>337</v>
      </c>
      <c r="E91" s="461" t="s">
        <v>338</v>
      </c>
      <c r="F91" s="475"/>
      <c r="G91" s="459" t="s">
        <v>52</v>
      </c>
      <c r="H91" s="476" t="str">
        <f t="shared" ref="H91:H93" si="21">CONCATENATE(G91,"-",I91)</f>
        <v>BB01-1</v>
      </c>
      <c r="I91" s="463">
        <v>1</v>
      </c>
      <c r="J91" s="475"/>
      <c r="K91" s="473">
        <v>1</v>
      </c>
      <c r="L91" s="473"/>
      <c r="M91" s="471" cm="1">
        <f t="array" ref="M91">IFERROR(_xlfn.IFS(N91=1,1,O91=1,1,P91=1,1,Q91=1,1),0)</f>
        <v>0</v>
      </c>
      <c r="N91" s="505"/>
      <c r="O91" s="505"/>
      <c r="P91" s="505"/>
      <c r="Q91" s="505"/>
      <c r="R91" s="471" cm="1">
        <f t="array" ref="R91">IFERROR(_xlfn.IFS(S91=1,1,T91=1,1,U91=1,1,V91=1,1),0)</f>
        <v>0</v>
      </c>
      <c r="S91" s="505"/>
      <c r="T91" s="505"/>
      <c r="U91" s="505"/>
      <c r="V91" s="505"/>
      <c r="W91" s="473"/>
      <c r="X91" s="473"/>
      <c r="Y91" s="471"/>
      <c r="Z91" s="505"/>
      <c r="AA91" s="505"/>
      <c r="AB91" s="505"/>
      <c r="AC91" s="505"/>
      <c r="AD91" s="471"/>
      <c r="AE91" s="505"/>
      <c r="AF91" s="505"/>
      <c r="AG91" s="505"/>
      <c r="AH91" s="505"/>
      <c r="AI91" s="473"/>
      <c r="AJ91" s="473"/>
      <c r="AK91" s="505"/>
      <c r="AL91" s="505"/>
      <c r="AM91" s="505"/>
      <c r="AN91" s="505"/>
      <c r="AO91" s="505"/>
      <c r="AP91" s="505"/>
      <c r="AQ91" s="505"/>
      <c r="AR91" s="505"/>
      <c r="AS91" s="505"/>
      <c r="AT91" s="505"/>
      <c r="AU91" s="506"/>
      <c r="AV91" s="513">
        <v>1</v>
      </c>
    </row>
    <row r="92" spans="1:48" s="507" customFormat="1" ht="13.5" outlineLevel="1">
      <c r="A92" s="681"/>
      <c r="B92" s="691" t="s">
        <v>226</v>
      </c>
      <c r="C92" s="460" t="s">
        <v>335</v>
      </c>
      <c r="D92" s="474" t="s">
        <v>339</v>
      </c>
      <c r="E92" s="461" t="s">
        <v>340</v>
      </c>
      <c r="F92" s="475"/>
      <c r="G92" s="459" t="s">
        <v>52</v>
      </c>
      <c r="H92" s="476" t="str">
        <f t="shared" si="21"/>
        <v>BB01-1</v>
      </c>
      <c r="I92" s="463">
        <v>1</v>
      </c>
      <c r="J92" s="475"/>
      <c r="K92" s="473">
        <v>1</v>
      </c>
      <c r="L92" s="473"/>
      <c r="M92" s="471" cm="1">
        <f t="array" ref="M92">IFERROR(_xlfn.IFS(N92=1,1,O92=1,1,P92=1,1,Q92=1,1),0)</f>
        <v>0</v>
      </c>
      <c r="N92" s="505"/>
      <c r="O92" s="505"/>
      <c r="P92" s="505"/>
      <c r="Q92" s="505"/>
      <c r="R92" s="471" cm="1">
        <f t="array" ref="R92">IFERROR(_xlfn.IFS(S92=1,1,T92=1,1,U92=1,1,V92=1,1),0)</f>
        <v>0</v>
      </c>
      <c r="S92" s="505"/>
      <c r="T92" s="505"/>
      <c r="U92" s="505"/>
      <c r="V92" s="505"/>
      <c r="W92" s="473"/>
      <c r="X92" s="473"/>
      <c r="Y92" s="471"/>
      <c r="Z92" s="505"/>
      <c r="AA92" s="505"/>
      <c r="AB92" s="505"/>
      <c r="AC92" s="505"/>
      <c r="AD92" s="471"/>
      <c r="AE92" s="505"/>
      <c r="AF92" s="505"/>
      <c r="AG92" s="505"/>
      <c r="AH92" s="505"/>
      <c r="AI92" s="473"/>
      <c r="AJ92" s="473"/>
      <c r="AK92" s="505"/>
      <c r="AL92" s="505"/>
      <c r="AM92" s="505"/>
      <c r="AN92" s="505"/>
      <c r="AO92" s="505"/>
      <c r="AP92" s="505"/>
      <c r="AQ92" s="505"/>
      <c r="AR92" s="505"/>
      <c r="AS92" s="505"/>
      <c r="AT92" s="505"/>
      <c r="AU92" s="506"/>
      <c r="AV92" s="513">
        <v>1</v>
      </c>
    </row>
    <row r="93" spans="1:48" s="507" customFormat="1" ht="13.5" outlineLevel="1">
      <c r="A93" s="681"/>
      <c r="B93" s="691" t="s">
        <v>226</v>
      </c>
      <c r="C93" s="460" t="s">
        <v>335</v>
      </c>
      <c r="D93" s="474" t="s">
        <v>341</v>
      </c>
      <c r="E93" s="461" t="s">
        <v>342</v>
      </c>
      <c r="F93" s="475"/>
      <c r="G93" s="459" t="s">
        <v>52</v>
      </c>
      <c r="H93" s="476" t="str">
        <f t="shared" si="21"/>
        <v>BB01-1</v>
      </c>
      <c r="I93" s="463">
        <v>1</v>
      </c>
      <c r="J93" s="475"/>
      <c r="K93" s="473">
        <v>1</v>
      </c>
      <c r="L93" s="473"/>
      <c r="M93" s="471" cm="1">
        <f t="array" ref="M93">IFERROR(_xlfn.IFS(N93=1,1,O93=1,1,P93=1,1,Q93=1,1),0)</f>
        <v>0</v>
      </c>
      <c r="N93" s="505"/>
      <c r="O93" s="505"/>
      <c r="P93" s="505"/>
      <c r="Q93" s="505"/>
      <c r="R93" s="471" cm="1">
        <f t="array" ref="R93">IFERROR(_xlfn.IFS(S93=1,1,T93=1,1,U93=1,1,V93=1,1),0)</f>
        <v>0</v>
      </c>
      <c r="S93" s="505"/>
      <c r="T93" s="505"/>
      <c r="U93" s="505"/>
      <c r="V93" s="505"/>
      <c r="W93" s="473"/>
      <c r="X93" s="473"/>
      <c r="Y93" s="471"/>
      <c r="Z93" s="505"/>
      <c r="AA93" s="505"/>
      <c r="AB93" s="505"/>
      <c r="AC93" s="505"/>
      <c r="AD93" s="471"/>
      <c r="AE93" s="505"/>
      <c r="AF93" s="505"/>
      <c r="AG93" s="505"/>
      <c r="AH93" s="505"/>
      <c r="AI93" s="473"/>
      <c r="AJ93" s="473"/>
      <c r="AK93" s="505"/>
      <c r="AL93" s="505"/>
      <c r="AM93" s="505"/>
      <c r="AN93" s="505"/>
      <c r="AO93" s="505"/>
      <c r="AP93" s="505"/>
      <c r="AQ93" s="505"/>
      <c r="AR93" s="505"/>
      <c r="AS93" s="505"/>
      <c r="AT93" s="505"/>
      <c r="AU93" s="506"/>
      <c r="AV93" s="513">
        <v>1</v>
      </c>
    </row>
    <row r="94" spans="1:48" s="507" customFormat="1" ht="13.5" outlineLevel="1">
      <c r="A94" s="681"/>
      <c r="B94" s="691"/>
      <c r="C94" s="460"/>
      <c r="D94" s="474"/>
      <c r="E94" s="461"/>
      <c r="F94" s="475"/>
      <c r="G94" s="459"/>
      <c r="H94" s="476"/>
      <c r="I94" s="463"/>
      <c r="J94" s="475"/>
      <c r="K94" s="473"/>
      <c r="L94" s="473"/>
      <c r="M94" s="471"/>
      <c r="N94" s="505" t="s">
        <v>224</v>
      </c>
      <c r="O94" s="505"/>
      <c r="P94" s="505"/>
      <c r="Q94" s="505"/>
      <c r="R94" s="505"/>
      <c r="S94" s="505"/>
      <c r="T94" s="505"/>
      <c r="U94" s="505"/>
      <c r="V94" s="505"/>
      <c r="W94" s="473"/>
      <c r="X94" s="473"/>
      <c r="Y94" s="505"/>
      <c r="Z94" s="505"/>
      <c r="AA94" s="505"/>
      <c r="AB94" s="505"/>
      <c r="AC94" s="505"/>
      <c r="AD94" s="505"/>
      <c r="AE94" s="505"/>
      <c r="AF94" s="505"/>
      <c r="AG94" s="505"/>
      <c r="AH94" s="505"/>
      <c r="AI94" s="473"/>
      <c r="AJ94" s="473"/>
      <c r="AK94" s="505"/>
      <c r="AL94" s="505"/>
      <c r="AM94" s="505"/>
      <c r="AN94" s="505"/>
      <c r="AO94" s="505"/>
      <c r="AP94" s="505"/>
      <c r="AQ94" s="505"/>
      <c r="AR94" s="505"/>
      <c r="AS94" s="505"/>
      <c r="AT94" s="505"/>
      <c r="AU94" s="506"/>
      <c r="AV94" s="513"/>
    </row>
    <row r="95" spans="1:48" s="507" customFormat="1" ht="13.5" outlineLevel="1">
      <c r="A95" s="681"/>
      <c r="B95" s="691" t="s">
        <v>284</v>
      </c>
      <c r="C95" s="460"/>
      <c r="D95" s="474"/>
      <c r="E95" s="461"/>
      <c r="F95" s="475"/>
      <c r="G95" s="459"/>
      <c r="H95" s="476"/>
      <c r="I95" s="463"/>
      <c r="J95" s="475"/>
      <c r="K95" s="473"/>
      <c r="L95" s="473"/>
      <c r="M95" s="471"/>
      <c r="N95" s="505" t="s">
        <v>224</v>
      </c>
      <c r="O95" s="505"/>
      <c r="P95" s="505"/>
      <c r="Q95" s="505"/>
      <c r="R95" s="505"/>
      <c r="S95" s="505"/>
      <c r="T95" s="505"/>
      <c r="U95" s="505"/>
      <c r="V95" s="505"/>
      <c r="W95" s="473"/>
      <c r="X95" s="473"/>
      <c r="Y95" s="505"/>
      <c r="Z95" s="505"/>
      <c r="AA95" s="505"/>
      <c r="AB95" s="505"/>
      <c r="AC95" s="505"/>
      <c r="AD95" s="505"/>
      <c r="AE95" s="505"/>
      <c r="AF95" s="505"/>
      <c r="AG95" s="505"/>
      <c r="AH95" s="505"/>
      <c r="AI95" s="473"/>
      <c r="AJ95" s="473"/>
      <c r="AK95" s="505"/>
      <c r="AL95" s="505"/>
      <c r="AM95" s="505"/>
      <c r="AN95" s="505"/>
      <c r="AO95" s="505"/>
      <c r="AP95" s="505"/>
      <c r="AQ95" s="505"/>
      <c r="AR95" s="505"/>
      <c r="AS95" s="505"/>
      <c r="AT95" s="505"/>
      <c r="AU95" s="506"/>
      <c r="AV95" s="513"/>
    </row>
    <row r="96" spans="1:48" s="507" customFormat="1" ht="13.5" outlineLevel="1">
      <c r="A96" s="681"/>
      <c r="B96" s="691" t="s">
        <v>226</v>
      </c>
      <c r="C96" s="460" t="s">
        <v>343</v>
      </c>
      <c r="D96" s="474" t="s">
        <v>344</v>
      </c>
      <c r="E96" s="461" t="s">
        <v>345</v>
      </c>
      <c r="F96" s="475"/>
      <c r="G96" s="459" t="s">
        <v>52</v>
      </c>
      <c r="H96" s="476" t="str">
        <f t="shared" ref="H96:H105" si="22">CONCATENATE(G96,"-",I96)</f>
        <v>BB01-1</v>
      </c>
      <c r="I96" s="463">
        <v>1</v>
      </c>
      <c r="J96" s="475"/>
      <c r="K96" s="473">
        <v>1</v>
      </c>
      <c r="L96" s="473"/>
      <c r="M96" s="471" cm="1">
        <f t="array" ref="M96">IFERROR(_xlfn.IFS(N96=1,1,O96=1,1,P96=1,1,Q96=1,1),0)</f>
        <v>0</v>
      </c>
      <c r="N96" s="505"/>
      <c r="O96" s="505"/>
      <c r="P96" s="505"/>
      <c r="Q96" s="505"/>
      <c r="R96" s="471" cm="1">
        <f t="array" ref="R96">IFERROR(_xlfn.IFS(S96=1,1,T96=1,1,U96=1,1,V96=1,1),0)</f>
        <v>0</v>
      </c>
      <c r="S96" s="505"/>
      <c r="T96" s="505"/>
      <c r="U96" s="505"/>
      <c r="V96" s="505"/>
      <c r="W96" s="473"/>
      <c r="X96" s="473"/>
      <c r="Y96" s="471"/>
      <c r="Z96" s="505"/>
      <c r="AA96" s="505"/>
      <c r="AB96" s="505"/>
      <c r="AC96" s="505"/>
      <c r="AD96" s="471"/>
      <c r="AE96" s="505"/>
      <c r="AF96" s="505"/>
      <c r="AG96" s="505"/>
      <c r="AH96" s="505"/>
      <c r="AI96" s="473"/>
      <c r="AJ96" s="473"/>
      <c r="AK96" s="505"/>
      <c r="AL96" s="505"/>
      <c r="AM96" s="505"/>
      <c r="AN96" s="505"/>
      <c r="AO96" s="505"/>
      <c r="AP96" s="505"/>
      <c r="AQ96" s="505"/>
      <c r="AR96" s="505"/>
      <c r="AS96" s="505"/>
      <c r="AT96" s="505"/>
      <c r="AU96" s="506"/>
      <c r="AV96" s="513">
        <v>1</v>
      </c>
    </row>
    <row r="97" spans="1:48" s="507" customFormat="1" ht="13.5" outlineLevel="1">
      <c r="A97" s="681"/>
      <c r="B97" s="691" t="s">
        <v>226</v>
      </c>
      <c r="C97" s="460" t="s">
        <v>335</v>
      </c>
      <c r="D97" s="474" t="s">
        <v>235</v>
      </c>
      <c r="E97" s="461" t="s">
        <v>346</v>
      </c>
      <c r="F97" s="475"/>
      <c r="G97" s="459" t="s">
        <v>52</v>
      </c>
      <c r="H97" s="476" t="str">
        <f t="shared" si="22"/>
        <v>BB01-1</v>
      </c>
      <c r="I97" s="463">
        <v>1</v>
      </c>
      <c r="J97" s="475"/>
      <c r="K97" s="473">
        <v>1</v>
      </c>
      <c r="L97" s="473"/>
      <c r="M97" s="471" cm="1">
        <f t="array" ref="M97">IFERROR(_xlfn.IFS(N97=1,1,O97=1,1,P97=1,1,Q97=1,1),0)</f>
        <v>0</v>
      </c>
      <c r="N97" s="505"/>
      <c r="O97" s="505"/>
      <c r="P97" s="505"/>
      <c r="Q97" s="505"/>
      <c r="R97" s="471" cm="1">
        <f t="array" ref="R97">IFERROR(_xlfn.IFS(S97=1,1,T97=1,1,U97=1,1,V97=1,1),0)</f>
        <v>0</v>
      </c>
      <c r="S97" s="505"/>
      <c r="T97" s="505"/>
      <c r="U97" s="505"/>
      <c r="V97" s="505"/>
      <c r="W97" s="473"/>
      <c r="X97" s="473"/>
      <c r="Y97" s="471"/>
      <c r="Z97" s="505"/>
      <c r="AA97" s="505"/>
      <c r="AB97" s="505"/>
      <c r="AC97" s="505"/>
      <c r="AD97" s="471"/>
      <c r="AE97" s="505"/>
      <c r="AF97" s="505"/>
      <c r="AG97" s="505"/>
      <c r="AH97" s="505"/>
      <c r="AI97" s="473"/>
      <c r="AJ97" s="473"/>
      <c r="AK97" s="505"/>
      <c r="AL97" s="505"/>
      <c r="AM97" s="505"/>
      <c r="AN97" s="505"/>
      <c r="AO97" s="505"/>
      <c r="AP97" s="505"/>
      <c r="AQ97" s="505"/>
      <c r="AR97" s="505"/>
      <c r="AS97" s="505"/>
      <c r="AT97" s="505"/>
      <c r="AU97" s="506"/>
      <c r="AV97" s="513">
        <v>1</v>
      </c>
    </row>
    <row r="98" spans="1:48" s="507" customFormat="1" ht="13.5" outlineLevel="1">
      <c r="A98" s="681"/>
      <c r="B98" s="691" t="s">
        <v>226</v>
      </c>
      <c r="C98" s="460" t="s">
        <v>335</v>
      </c>
      <c r="D98" s="474" t="s">
        <v>287</v>
      </c>
      <c r="E98" s="461" t="s">
        <v>347</v>
      </c>
      <c r="F98" s="475"/>
      <c r="G98" s="459" t="s">
        <v>52</v>
      </c>
      <c r="H98" s="476" t="str">
        <f t="shared" si="22"/>
        <v>BB01-2</v>
      </c>
      <c r="I98" s="463">
        <v>2</v>
      </c>
      <c r="J98" s="475"/>
      <c r="K98" s="473">
        <v>0</v>
      </c>
      <c r="L98" s="473"/>
      <c r="M98" s="471" cm="1">
        <f t="array" ref="M98">IFERROR(_xlfn.IFS(N98=1,1,O98=1,1,P98=1,1,Q98=1,1),0)</f>
        <v>1</v>
      </c>
      <c r="N98" s="505">
        <v>1</v>
      </c>
      <c r="O98" s="505"/>
      <c r="P98" s="505"/>
      <c r="Q98" s="505"/>
      <c r="R98" s="471" cm="1">
        <f t="array" ref="R98">IFERROR(_xlfn.IFS(S98=1,1,T98=1,1,U98=1,1,V98=1,1),0)</f>
        <v>1</v>
      </c>
      <c r="S98" s="505"/>
      <c r="T98" s="505">
        <v>1</v>
      </c>
      <c r="U98" s="505"/>
      <c r="V98" s="505"/>
      <c r="W98" s="473"/>
      <c r="X98" s="473"/>
      <c r="Y98" s="471"/>
      <c r="Z98" s="505"/>
      <c r="AA98" s="505"/>
      <c r="AB98" s="505"/>
      <c r="AC98" s="505"/>
      <c r="AD98" s="471"/>
      <c r="AE98" s="505"/>
      <c r="AF98" s="505"/>
      <c r="AG98" s="505"/>
      <c r="AH98" s="505"/>
      <c r="AI98" s="473"/>
      <c r="AJ98" s="473"/>
      <c r="AK98" s="505"/>
      <c r="AL98" s="505"/>
      <c r="AM98" s="505"/>
      <c r="AN98" s="505"/>
      <c r="AO98" s="505"/>
      <c r="AP98" s="505"/>
      <c r="AQ98" s="505"/>
      <c r="AR98" s="505"/>
      <c r="AS98" s="505"/>
      <c r="AT98" s="505"/>
      <c r="AU98" s="506"/>
      <c r="AV98" s="513">
        <v>1</v>
      </c>
    </row>
    <row r="99" spans="1:48" s="507" customFormat="1" ht="13.5" outlineLevel="1">
      <c r="A99" s="681"/>
      <c r="B99" s="691" t="s">
        <v>226</v>
      </c>
      <c r="C99" s="460" t="s">
        <v>335</v>
      </c>
      <c r="D99" s="474" t="s">
        <v>289</v>
      </c>
      <c r="E99" s="461" t="s">
        <v>348</v>
      </c>
      <c r="F99" s="475"/>
      <c r="G99" s="459" t="s">
        <v>52</v>
      </c>
      <c r="H99" s="476" t="str">
        <f t="shared" si="22"/>
        <v>BB01-1</v>
      </c>
      <c r="I99" s="463">
        <v>1</v>
      </c>
      <c r="J99" s="475"/>
      <c r="K99" s="473">
        <v>1</v>
      </c>
      <c r="L99" s="473"/>
      <c r="M99" s="471" cm="1">
        <f t="array" ref="M99">IFERROR(_xlfn.IFS(N99=1,1,O99=1,1,P99=1,1,Q99=1,1),0)</f>
        <v>0</v>
      </c>
      <c r="N99" s="505"/>
      <c r="O99" s="505"/>
      <c r="P99" s="505"/>
      <c r="Q99" s="505"/>
      <c r="R99" s="471" cm="1">
        <f t="array" ref="R99">IFERROR(_xlfn.IFS(S99=1,1,T99=1,1,U99=1,1,V99=1,1),0)</f>
        <v>0</v>
      </c>
      <c r="S99" s="505"/>
      <c r="T99" s="505"/>
      <c r="U99" s="505"/>
      <c r="V99" s="505"/>
      <c r="W99" s="473"/>
      <c r="X99" s="473"/>
      <c r="Y99" s="471"/>
      <c r="Z99" s="505"/>
      <c r="AA99" s="505"/>
      <c r="AB99" s="505"/>
      <c r="AC99" s="505"/>
      <c r="AD99" s="471"/>
      <c r="AE99" s="505"/>
      <c r="AF99" s="505"/>
      <c r="AG99" s="505"/>
      <c r="AH99" s="505"/>
      <c r="AI99" s="473"/>
      <c r="AJ99" s="473"/>
      <c r="AK99" s="505"/>
      <c r="AL99" s="505"/>
      <c r="AM99" s="505"/>
      <c r="AN99" s="505"/>
      <c r="AO99" s="505"/>
      <c r="AP99" s="505"/>
      <c r="AQ99" s="505"/>
      <c r="AR99" s="505"/>
      <c r="AS99" s="505"/>
      <c r="AT99" s="505"/>
      <c r="AU99" s="506"/>
      <c r="AV99" s="513">
        <v>1</v>
      </c>
    </row>
    <row r="100" spans="1:48" s="507" customFormat="1" ht="13.5" outlineLevel="1">
      <c r="A100" s="681"/>
      <c r="B100" s="691" t="s">
        <v>226</v>
      </c>
      <c r="C100" s="460" t="s">
        <v>335</v>
      </c>
      <c r="D100" s="474" t="s">
        <v>349</v>
      </c>
      <c r="E100" s="461" t="s">
        <v>350</v>
      </c>
      <c r="F100" s="475"/>
      <c r="G100" s="459" t="s">
        <v>52</v>
      </c>
      <c r="H100" s="476" t="str">
        <f t="shared" si="22"/>
        <v>BB01-1</v>
      </c>
      <c r="I100" s="463">
        <v>1</v>
      </c>
      <c r="J100" s="475"/>
      <c r="K100" s="473">
        <v>1</v>
      </c>
      <c r="L100" s="473"/>
      <c r="M100" s="471" cm="1">
        <f t="array" ref="M100">IFERROR(_xlfn.IFS(N100=1,1,O100=1,1,P100=1,1,Q100=1,1),0)</f>
        <v>0</v>
      </c>
      <c r="N100" s="505"/>
      <c r="O100" s="505"/>
      <c r="P100" s="505"/>
      <c r="Q100" s="505"/>
      <c r="R100" s="471" cm="1">
        <f t="array" ref="R100">IFERROR(_xlfn.IFS(S100=1,1,T100=1,1,U100=1,1,V100=1,1),0)</f>
        <v>0</v>
      </c>
      <c r="S100" s="505"/>
      <c r="T100" s="505"/>
      <c r="U100" s="505"/>
      <c r="V100" s="505"/>
      <c r="W100" s="473"/>
      <c r="X100" s="473"/>
      <c r="Y100" s="471"/>
      <c r="Z100" s="505"/>
      <c r="AA100" s="505"/>
      <c r="AB100" s="505"/>
      <c r="AC100" s="505"/>
      <c r="AD100" s="471"/>
      <c r="AE100" s="505"/>
      <c r="AF100" s="505"/>
      <c r="AG100" s="505"/>
      <c r="AH100" s="505"/>
      <c r="AI100" s="473"/>
      <c r="AJ100" s="473"/>
      <c r="AK100" s="505"/>
      <c r="AL100" s="505"/>
      <c r="AM100" s="505"/>
      <c r="AN100" s="505"/>
      <c r="AO100" s="505"/>
      <c r="AP100" s="505"/>
      <c r="AQ100" s="505"/>
      <c r="AR100" s="505"/>
      <c r="AS100" s="505"/>
      <c r="AT100" s="505"/>
      <c r="AU100" s="506"/>
      <c r="AV100" s="513">
        <v>1</v>
      </c>
    </row>
    <row r="101" spans="1:48" s="507" customFormat="1" ht="13.5" outlineLevel="1">
      <c r="A101" s="681"/>
      <c r="B101" s="691" t="s">
        <v>226</v>
      </c>
      <c r="C101" s="460" t="s">
        <v>335</v>
      </c>
      <c r="D101" s="474" t="s">
        <v>351</v>
      </c>
      <c r="E101" s="461" t="s">
        <v>352</v>
      </c>
      <c r="F101" s="475"/>
      <c r="G101" s="459" t="s">
        <v>52</v>
      </c>
      <c r="H101" s="476" t="str">
        <f t="shared" si="22"/>
        <v>BB01-1</v>
      </c>
      <c r="I101" s="463">
        <v>1</v>
      </c>
      <c r="J101" s="475"/>
      <c r="K101" s="473">
        <v>1</v>
      </c>
      <c r="L101" s="473"/>
      <c r="M101" s="471" cm="1">
        <f t="array" ref="M101">IFERROR(_xlfn.IFS(N101=1,1,O101=1,1,P101=1,1,Q101=1,1),0)</f>
        <v>0</v>
      </c>
      <c r="N101" s="505"/>
      <c r="O101" s="505"/>
      <c r="P101" s="505"/>
      <c r="Q101" s="505"/>
      <c r="R101" s="471" cm="1">
        <f t="array" ref="R101">IFERROR(_xlfn.IFS(S101=1,1,T101=1,1,U101=1,1,V101=1,1),0)</f>
        <v>0</v>
      </c>
      <c r="S101" s="505"/>
      <c r="T101" s="505"/>
      <c r="U101" s="505"/>
      <c r="V101" s="505"/>
      <c r="W101" s="473"/>
      <c r="X101" s="473"/>
      <c r="Y101" s="471"/>
      <c r="Z101" s="505"/>
      <c r="AA101" s="505"/>
      <c r="AB101" s="505"/>
      <c r="AC101" s="505"/>
      <c r="AD101" s="471"/>
      <c r="AE101" s="505"/>
      <c r="AF101" s="505"/>
      <c r="AG101" s="505"/>
      <c r="AH101" s="505"/>
      <c r="AI101" s="473"/>
      <c r="AJ101" s="473"/>
      <c r="AK101" s="505"/>
      <c r="AL101" s="505"/>
      <c r="AM101" s="505"/>
      <c r="AN101" s="505"/>
      <c r="AO101" s="505"/>
      <c r="AP101" s="505"/>
      <c r="AQ101" s="505"/>
      <c r="AR101" s="505"/>
      <c r="AS101" s="505"/>
      <c r="AT101" s="505"/>
      <c r="AU101" s="506"/>
      <c r="AV101" s="513">
        <v>1</v>
      </c>
    </row>
    <row r="102" spans="1:48" s="507" customFormat="1" ht="13.5" outlineLevel="1">
      <c r="A102" s="681"/>
      <c r="B102" s="691" t="s">
        <v>226</v>
      </c>
      <c r="C102" s="460" t="s">
        <v>335</v>
      </c>
      <c r="D102" s="474" t="s">
        <v>353</v>
      </c>
      <c r="E102" s="461" t="s">
        <v>354</v>
      </c>
      <c r="F102" s="475"/>
      <c r="G102" s="459" t="s">
        <v>52</v>
      </c>
      <c r="H102" s="476" t="str">
        <f t="shared" si="22"/>
        <v>BB01-1</v>
      </c>
      <c r="I102" s="463">
        <v>1</v>
      </c>
      <c r="J102" s="475"/>
      <c r="K102" s="473">
        <v>1</v>
      </c>
      <c r="L102" s="473"/>
      <c r="M102" s="471" cm="1">
        <f t="array" ref="M102">IFERROR(_xlfn.IFS(N102=1,1,O102=1,1,P102=1,1,Q102=1,1),0)</f>
        <v>0</v>
      </c>
      <c r="N102" s="505"/>
      <c r="O102" s="505"/>
      <c r="P102" s="505"/>
      <c r="Q102" s="505"/>
      <c r="R102" s="471" cm="1">
        <f t="array" ref="R102">IFERROR(_xlfn.IFS(S102=1,1,T102=1,1,U102=1,1,V102=1,1),0)</f>
        <v>0</v>
      </c>
      <c r="S102" s="505"/>
      <c r="T102" s="505"/>
      <c r="U102" s="505"/>
      <c r="V102" s="505"/>
      <c r="W102" s="473"/>
      <c r="X102" s="473"/>
      <c r="Y102" s="471"/>
      <c r="Z102" s="505"/>
      <c r="AA102" s="505"/>
      <c r="AB102" s="505"/>
      <c r="AC102" s="505"/>
      <c r="AD102" s="471"/>
      <c r="AE102" s="505"/>
      <c r="AF102" s="505"/>
      <c r="AG102" s="505"/>
      <c r="AH102" s="505"/>
      <c r="AI102" s="473"/>
      <c r="AJ102" s="473"/>
      <c r="AK102" s="505"/>
      <c r="AL102" s="505"/>
      <c r="AM102" s="505"/>
      <c r="AN102" s="505"/>
      <c r="AO102" s="505"/>
      <c r="AP102" s="505"/>
      <c r="AQ102" s="505"/>
      <c r="AR102" s="505"/>
      <c r="AS102" s="505"/>
      <c r="AT102" s="505"/>
      <c r="AU102" s="506"/>
      <c r="AV102" s="513">
        <v>1</v>
      </c>
    </row>
    <row r="103" spans="1:48" s="507" customFormat="1" ht="13.5" outlineLevel="1">
      <c r="A103" s="681"/>
      <c r="B103" s="691" t="s">
        <v>226</v>
      </c>
      <c r="C103" s="460" t="s">
        <v>335</v>
      </c>
      <c r="D103" s="474" t="s">
        <v>355</v>
      </c>
      <c r="E103" s="461" t="s">
        <v>356</v>
      </c>
      <c r="F103" s="475"/>
      <c r="G103" s="459" t="s">
        <v>52</v>
      </c>
      <c r="H103" s="476" t="str">
        <f t="shared" si="22"/>
        <v>BB01-1</v>
      </c>
      <c r="I103" s="463">
        <v>1</v>
      </c>
      <c r="J103" s="475"/>
      <c r="K103" s="473">
        <v>1</v>
      </c>
      <c r="L103" s="473"/>
      <c r="M103" s="471" cm="1">
        <f t="array" ref="M103">IFERROR(_xlfn.IFS(N103=1,1,O103=1,1,P103=1,1,Q103=1,1),0)</f>
        <v>0</v>
      </c>
      <c r="N103" s="505"/>
      <c r="O103" s="505"/>
      <c r="P103" s="505"/>
      <c r="Q103" s="505"/>
      <c r="R103" s="471" cm="1">
        <f t="array" ref="R103">IFERROR(_xlfn.IFS(S103=1,1,T103=1,1,U103=1,1,V103=1,1),0)</f>
        <v>0</v>
      </c>
      <c r="S103" s="505"/>
      <c r="T103" s="505"/>
      <c r="U103" s="505"/>
      <c r="V103" s="505"/>
      <c r="W103" s="473"/>
      <c r="X103" s="473"/>
      <c r="Y103" s="471"/>
      <c r="Z103" s="505"/>
      <c r="AA103" s="505"/>
      <c r="AB103" s="505"/>
      <c r="AC103" s="505"/>
      <c r="AD103" s="471"/>
      <c r="AE103" s="505"/>
      <c r="AF103" s="505"/>
      <c r="AG103" s="505"/>
      <c r="AH103" s="505"/>
      <c r="AI103" s="473"/>
      <c r="AJ103" s="473"/>
      <c r="AK103" s="505"/>
      <c r="AL103" s="505"/>
      <c r="AM103" s="505"/>
      <c r="AN103" s="505"/>
      <c r="AO103" s="505"/>
      <c r="AP103" s="505"/>
      <c r="AQ103" s="505"/>
      <c r="AR103" s="505"/>
      <c r="AS103" s="505"/>
      <c r="AT103" s="505"/>
      <c r="AU103" s="506"/>
      <c r="AV103" s="513">
        <v>1</v>
      </c>
    </row>
    <row r="104" spans="1:48" s="507" customFormat="1" ht="13.5" outlineLevel="1">
      <c r="A104" s="681"/>
      <c r="B104" s="691" t="s">
        <v>226</v>
      </c>
      <c r="C104" s="460" t="s">
        <v>335</v>
      </c>
      <c r="D104" s="474" t="s">
        <v>357</v>
      </c>
      <c r="E104" s="461" t="s">
        <v>358</v>
      </c>
      <c r="F104" s="475"/>
      <c r="G104" s="459" t="s">
        <v>52</v>
      </c>
      <c r="H104" s="476" t="str">
        <f t="shared" si="22"/>
        <v>BB01-1</v>
      </c>
      <c r="I104" s="463">
        <v>1</v>
      </c>
      <c r="J104" s="475"/>
      <c r="K104" s="473">
        <v>1</v>
      </c>
      <c r="L104" s="473"/>
      <c r="M104" s="471" cm="1">
        <f t="array" ref="M104">IFERROR(_xlfn.IFS(N104=1,1,O104=1,1,P104=1,1,Q104=1,1),0)</f>
        <v>0</v>
      </c>
      <c r="N104" s="505"/>
      <c r="O104" s="505"/>
      <c r="P104" s="505"/>
      <c r="Q104" s="505"/>
      <c r="R104" s="471" cm="1">
        <f t="array" ref="R104">IFERROR(_xlfn.IFS(S104=1,1,T104=1,1,U104=1,1,V104=1,1),0)</f>
        <v>0</v>
      </c>
      <c r="S104" s="505"/>
      <c r="T104" s="505"/>
      <c r="U104" s="505"/>
      <c r="V104" s="505"/>
      <c r="W104" s="473"/>
      <c r="X104" s="473"/>
      <c r="Y104" s="471"/>
      <c r="Z104" s="505"/>
      <c r="AA104" s="505"/>
      <c r="AB104" s="505"/>
      <c r="AC104" s="505"/>
      <c r="AD104" s="471"/>
      <c r="AE104" s="505"/>
      <c r="AF104" s="505"/>
      <c r="AG104" s="505"/>
      <c r="AH104" s="505"/>
      <c r="AI104" s="473"/>
      <c r="AJ104" s="473"/>
      <c r="AK104" s="505"/>
      <c r="AL104" s="505"/>
      <c r="AM104" s="505"/>
      <c r="AN104" s="505"/>
      <c r="AO104" s="505"/>
      <c r="AP104" s="505"/>
      <c r="AQ104" s="505"/>
      <c r="AR104" s="505"/>
      <c r="AS104" s="505"/>
      <c r="AT104" s="505"/>
      <c r="AU104" s="506"/>
      <c r="AV104" s="513">
        <v>1</v>
      </c>
    </row>
    <row r="105" spans="1:48" s="507" customFormat="1" ht="13.5" outlineLevel="1">
      <c r="A105" s="681"/>
      <c r="B105" s="691" t="s">
        <v>226</v>
      </c>
      <c r="C105" s="460" t="s">
        <v>335</v>
      </c>
      <c r="D105" s="474" t="s">
        <v>359</v>
      </c>
      <c r="E105" s="461" t="s">
        <v>360</v>
      </c>
      <c r="F105" s="475"/>
      <c r="G105" s="459" t="s">
        <v>52</v>
      </c>
      <c r="H105" s="476" t="str">
        <f t="shared" si="22"/>
        <v>BB01-1</v>
      </c>
      <c r="I105" s="463">
        <v>1</v>
      </c>
      <c r="J105" s="475"/>
      <c r="K105" s="473">
        <v>1</v>
      </c>
      <c r="L105" s="473"/>
      <c r="M105" s="471" cm="1">
        <f t="array" ref="M105">IFERROR(_xlfn.IFS(N105=1,1,O105=1,1,P105=1,1,Q105=1,1),0)</f>
        <v>0</v>
      </c>
      <c r="N105" s="505"/>
      <c r="O105" s="505"/>
      <c r="P105" s="505"/>
      <c r="Q105" s="505"/>
      <c r="R105" s="471" cm="1">
        <f t="array" ref="R105">IFERROR(_xlfn.IFS(S105=1,1,T105=1,1,U105=1,1,V105=1,1),0)</f>
        <v>0</v>
      </c>
      <c r="S105" s="505"/>
      <c r="T105" s="505"/>
      <c r="U105" s="505"/>
      <c r="V105" s="505"/>
      <c r="W105" s="473"/>
      <c r="X105" s="473"/>
      <c r="Y105" s="471"/>
      <c r="Z105" s="505"/>
      <c r="AA105" s="505"/>
      <c r="AB105" s="505"/>
      <c r="AC105" s="505"/>
      <c r="AD105" s="471"/>
      <c r="AE105" s="505"/>
      <c r="AF105" s="505"/>
      <c r="AG105" s="505"/>
      <c r="AH105" s="505"/>
      <c r="AI105" s="473"/>
      <c r="AJ105" s="473"/>
      <c r="AK105" s="505"/>
      <c r="AL105" s="505"/>
      <c r="AM105" s="505"/>
      <c r="AN105" s="505"/>
      <c r="AO105" s="505"/>
      <c r="AP105" s="505"/>
      <c r="AQ105" s="505"/>
      <c r="AR105" s="505"/>
      <c r="AS105" s="505"/>
      <c r="AT105" s="505"/>
      <c r="AU105" s="506"/>
      <c r="AV105" s="513">
        <v>1</v>
      </c>
    </row>
    <row r="106" spans="1:48" s="507" customFormat="1" ht="13.5" outlineLevel="1">
      <c r="A106" s="681"/>
      <c r="B106" s="691" t="s">
        <v>296</v>
      </c>
      <c r="C106" s="460"/>
      <c r="D106" s="474"/>
      <c r="E106" s="461"/>
      <c r="F106" s="475"/>
      <c r="G106" s="459"/>
      <c r="H106" s="476"/>
      <c r="I106" s="463"/>
      <c r="J106" s="475"/>
      <c r="K106" s="473"/>
      <c r="L106" s="473"/>
      <c r="M106" s="471"/>
      <c r="N106" s="505" t="s">
        <v>224</v>
      </c>
      <c r="O106" s="505"/>
      <c r="P106" s="505"/>
      <c r="Q106" s="505"/>
      <c r="R106" s="505"/>
      <c r="S106" s="505"/>
      <c r="T106" s="505"/>
      <c r="U106" s="505"/>
      <c r="V106" s="505"/>
      <c r="W106" s="473"/>
      <c r="X106" s="473"/>
      <c r="Y106" s="505"/>
      <c r="Z106" s="505"/>
      <c r="AA106" s="505"/>
      <c r="AB106" s="505"/>
      <c r="AC106" s="505"/>
      <c r="AD106" s="505"/>
      <c r="AE106" s="505"/>
      <c r="AF106" s="505"/>
      <c r="AG106" s="505"/>
      <c r="AH106" s="505"/>
      <c r="AI106" s="473"/>
      <c r="AJ106" s="473"/>
      <c r="AK106" s="505"/>
      <c r="AL106" s="505"/>
      <c r="AM106" s="505"/>
      <c r="AN106" s="505"/>
      <c r="AO106" s="505"/>
      <c r="AP106" s="505"/>
      <c r="AQ106" s="505"/>
      <c r="AR106" s="505"/>
      <c r="AS106" s="505"/>
      <c r="AT106" s="505"/>
      <c r="AU106" s="506"/>
      <c r="AV106" s="513"/>
    </row>
    <row r="107" spans="1:48" s="507" customFormat="1" ht="13.5" outlineLevel="1">
      <c r="A107" s="681"/>
      <c r="B107" s="691" t="s">
        <v>226</v>
      </c>
      <c r="C107" s="460" t="s">
        <v>335</v>
      </c>
      <c r="D107" s="474" t="s">
        <v>361</v>
      </c>
      <c r="E107" s="461" t="s">
        <v>362</v>
      </c>
      <c r="F107" s="475"/>
      <c r="G107" s="459" t="s">
        <v>52</v>
      </c>
      <c r="H107" s="476" t="str">
        <f t="shared" ref="H107:H114" si="23">CONCATENATE(G107,"-",I107)</f>
        <v>BB01-3</v>
      </c>
      <c r="I107" s="463">
        <v>3</v>
      </c>
      <c r="J107" s="475"/>
      <c r="K107" s="473">
        <v>0</v>
      </c>
      <c r="L107" s="473"/>
      <c r="M107" s="471" cm="1">
        <f t="array" ref="M107">IFERROR(_xlfn.IFS(N107=1,1,O107=1,1,P107=1,1,Q107=1,1),0)</f>
        <v>1</v>
      </c>
      <c r="N107" s="505">
        <v>1</v>
      </c>
      <c r="O107" s="505"/>
      <c r="P107" s="505"/>
      <c r="Q107" s="505"/>
      <c r="R107" s="471" cm="1">
        <f t="array" ref="R107">IFERROR(_xlfn.IFS(S107=1,1,T107=1,1,U107=1,1,V107=1,1),0)</f>
        <v>0</v>
      </c>
      <c r="S107" s="505"/>
      <c r="T107" s="505"/>
      <c r="U107" s="505"/>
      <c r="V107" s="505"/>
      <c r="W107" s="473"/>
      <c r="X107" s="473"/>
      <c r="Y107" s="471"/>
      <c r="Z107" s="505"/>
      <c r="AA107" s="505"/>
      <c r="AB107" s="505"/>
      <c r="AC107" s="505"/>
      <c r="AD107" s="471"/>
      <c r="AE107" s="505"/>
      <c r="AF107" s="505"/>
      <c r="AG107" s="505"/>
      <c r="AH107" s="505"/>
      <c r="AI107" s="473"/>
      <c r="AJ107" s="473"/>
      <c r="AK107" s="505"/>
      <c r="AL107" s="505"/>
      <c r="AM107" s="505"/>
      <c r="AN107" s="505"/>
      <c r="AO107" s="505"/>
      <c r="AP107" s="505"/>
      <c r="AQ107" s="505"/>
      <c r="AR107" s="505"/>
      <c r="AS107" s="505"/>
      <c r="AT107" s="505"/>
      <c r="AU107" s="506"/>
      <c r="AV107" s="513">
        <v>3</v>
      </c>
    </row>
    <row r="108" spans="1:48" s="507" customFormat="1" ht="13.5" outlineLevel="1">
      <c r="A108" s="681"/>
      <c r="B108" s="691" t="s">
        <v>226</v>
      </c>
      <c r="C108" s="460" t="s">
        <v>343</v>
      </c>
      <c r="D108" s="474" t="s">
        <v>297</v>
      </c>
      <c r="E108" s="461" t="s">
        <v>363</v>
      </c>
      <c r="F108" s="475"/>
      <c r="G108" s="459" t="s">
        <v>52</v>
      </c>
      <c r="H108" s="476" t="str">
        <f t="shared" si="23"/>
        <v>BB01-3</v>
      </c>
      <c r="I108" s="463">
        <v>3</v>
      </c>
      <c r="J108" s="475"/>
      <c r="K108" s="473">
        <v>0</v>
      </c>
      <c r="L108" s="473"/>
      <c r="M108" s="471" cm="1">
        <f t="array" ref="M108">IFERROR(_xlfn.IFS(N108=1,1,O108=1,1,P108=1,1,Q108=1,1),0)</f>
        <v>1</v>
      </c>
      <c r="N108" s="505">
        <v>1</v>
      </c>
      <c r="O108" s="505"/>
      <c r="P108" s="505"/>
      <c r="Q108" s="505"/>
      <c r="R108" s="471" cm="1">
        <f t="array" ref="R108">IFERROR(_xlfn.IFS(S108=1,1,T108=1,1,U108=1,1,V108=1,1),0)</f>
        <v>0</v>
      </c>
      <c r="S108" s="505"/>
      <c r="T108" s="505"/>
      <c r="U108" s="505"/>
      <c r="V108" s="505"/>
      <c r="W108" s="473"/>
      <c r="X108" s="473"/>
      <c r="Y108" s="471"/>
      <c r="Z108" s="505"/>
      <c r="AA108" s="505"/>
      <c r="AB108" s="505"/>
      <c r="AC108" s="505"/>
      <c r="AD108" s="471"/>
      <c r="AE108" s="505"/>
      <c r="AF108" s="505"/>
      <c r="AG108" s="505"/>
      <c r="AH108" s="505"/>
      <c r="AI108" s="473"/>
      <c r="AJ108" s="473"/>
      <c r="AK108" s="505"/>
      <c r="AL108" s="505"/>
      <c r="AM108" s="505"/>
      <c r="AN108" s="505"/>
      <c r="AO108" s="505"/>
      <c r="AP108" s="505"/>
      <c r="AQ108" s="505"/>
      <c r="AR108" s="505"/>
      <c r="AS108" s="505"/>
      <c r="AT108" s="505"/>
      <c r="AU108" s="506"/>
      <c r="AV108" s="513">
        <v>3</v>
      </c>
    </row>
    <row r="109" spans="1:48" s="507" customFormat="1" ht="13.5" outlineLevel="1">
      <c r="A109" s="681"/>
      <c r="B109" s="691" t="s">
        <v>226</v>
      </c>
      <c r="C109" s="460" t="s">
        <v>343</v>
      </c>
      <c r="D109" s="474" t="s">
        <v>299</v>
      </c>
      <c r="E109" s="461" t="s">
        <v>364</v>
      </c>
      <c r="F109" s="475"/>
      <c r="G109" s="459" t="s">
        <v>52</v>
      </c>
      <c r="H109" s="476" t="str">
        <f t="shared" si="23"/>
        <v>BB01-3</v>
      </c>
      <c r="I109" s="463">
        <v>3</v>
      </c>
      <c r="J109" s="475"/>
      <c r="K109" s="473">
        <v>0</v>
      </c>
      <c r="L109" s="473"/>
      <c r="M109" s="471" cm="1">
        <f t="array" ref="M109">IFERROR(_xlfn.IFS(N109=1,1,O109=1,1,P109=1,1,Q109=1,1),0)</f>
        <v>1</v>
      </c>
      <c r="N109" s="505">
        <v>1</v>
      </c>
      <c r="O109" s="505"/>
      <c r="P109" s="505"/>
      <c r="Q109" s="505"/>
      <c r="R109" s="471" cm="1">
        <f t="array" ref="R109">IFERROR(_xlfn.IFS(S109=1,1,T109=1,1,U109=1,1,V109=1,1),0)</f>
        <v>0</v>
      </c>
      <c r="S109" s="505"/>
      <c r="T109" s="505"/>
      <c r="U109" s="505"/>
      <c r="V109" s="505"/>
      <c r="W109" s="473"/>
      <c r="X109" s="473"/>
      <c r="Y109" s="471"/>
      <c r="Z109" s="505"/>
      <c r="AA109" s="505"/>
      <c r="AB109" s="505"/>
      <c r="AC109" s="505"/>
      <c r="AD109" s="471"/>
      <c r="AE109" s="505"/>
      <c r="AF109" s="505"/>
      <c r="AG109" s="505"/>
      <c r="AH109" s="505"/>
      <c r="AI109" s="473"/>
      <c r="AJ109" s="473"/>
      <c r="AK109" s="505"/>
      <c r="AL109" s="505"/>
      <c r="AM109" s="505"/>
      <c r="AN109" s="505"/>
      <c r="AO109" s="505"/>
      <c r="AP109" s="505"/>
      <c r="AQ109" s="505"/>
      <c r="AR109" s="505"/>
      <c r="AS109" s="505"/>
      <c r="AT109" s="505"/>
      <c r="AU109" s="506"/>
      <c r="AV109" s="513">
        <v>3</v>
      </c>
    </row>
    <row r="110" spans="1:48" s="507" customFormat="1" ht="13.5" outlineLevel="1">
      <c r="A110" s="681"/>
      <c r="B110" s="691" t="s">
        <v>226</v>
      </c>
      <c r="C110" s="460" t="s">
        <v>335</v>
      </c>
      <c r="D110" s="474" t="s">
        <v>297</v>
      </c>
      <c r="E110" s="461" t="s">
        <v>365</v>
      </c>
      <c r="F110" s="475"/>
      <c r="G110" s="459" t="s">
        <v>52</v>
      </c>
      <c r="H110" s="476" t="str">
        <f t="shared" si="23"/>
        <v>BB01-7</v>
      </c>
      <c r="I110" s="463">
        <v>7</v>
      </c>
      <c r="J110" s="475"/>
      <c r="K110" s="473">
        <v>0</v>
      </c>
      <c r="L110" s="473"/>
      <c r="M110" s="471" cm="1">
        <f t="array" ref="M110">IFERROR(_xlfn.IFS(N110=1,1,O110=1,1,P110=1,1,Q110=1,1),0)</f>
        <v>1</v>
      </c>
      <c r="N110" s="505">
        <v>1</v>
      </c>
      <c r="O110" s="505"/>
      <c r="P110" s="505"/>
      <c r="Q110" s="505"/>
      <c r="R110" s="471" cm="1">
        <f t="array" ref="R110">IFERROR(_xlfn.IFS(S110=1,1,T110=1,1,U110=1,1,V110=1,1),0)</f>
        <v>0</v>
      </c>
      <c r="S110" s="505"/>
      <c r="T110" s="505"/>
      <c r="U110" s="505"/>
      <c r="V110" s="505"/>
      <c r="W110" s="473"/>
      <c r="X110" s="473"/>
      <c r="Y110" s="471"/>
      <c r="Z110" s="505"/>
      <c r="AA110" s="505"/>
      <c r="AB110" s="505"/>
      <c r="AC110" s="505"/>
      <c r="AD110" s="471"/>
      <c r="AE110" s="505"/>
      <c r="AF110" s="505"/>
      <c r="AG110" s="505"/>
      <c r="AH110" s="505"/>
      <c r="AI110" s="473"/>
      <c r="AJ110" s="473"/>
      <c r="AK110" s="505"/>
      <c r="AL110" s="505"/>
      <c r="AM110" s="505"/>
      <c r="AN110" s="505"/>
      <c r="AO110" s="505"/>
      <c r="AP110" s="505"/>
      <c r="AQ110" s="505"/>
      <c r="AR110" s="505"/>
      <c r="AS110" s="505"/>
      <c r="AT110" s="505"/>
      <c r="AU110" s="506"/>
      <c r="AV110" s="513">
        <v>7</v>
      </c>
    </row>
    <row r="111" spans="1:48" s="507" customFormat="1" ht="13.5" outlineLevel="1">
      <c r="A111" s="681"/>
      <c r="B111" s="691" t="s">
        <v>226</v>
      </c>
      <c r="C111" s="460" t="s">
        <v>335</v>
      </c>
      <c r="D111" s="474" t="s">
        <v>299</v>
      </c>
      <c r="E111" s="461" t="s">
        <v>366</v>
      </c>
      <c r="F111" s="475"/>
      <c r="G111" s="459" t="s">
        <v>52</v>
      </c>
      <c r="H111" s="476" t="str">
        <f t="shared" si="23"/>
        <v>BB01-7</v>
      </c>
      <c r="I111" s="463">
        <v>7</v>
      </c>
      <c r="J111" s="475"/>
      <c r="K111" s="473">
        <v>0</v>
      </c>
      <c r="L111" s="473"/>
      <c r="M111" s="471" cm="1">
        <f t="array" ref="M111">IFERROR(_xlfn.IFS(N111=1,1,O111=1,1,P111=1,1,Q111=1,1),0)</f>
        <v>1</v>
      </c>
      <c r="N111" s="505">
        <v>1</v>
      </c>
      <c r="O111" s="505"/>
      <c r="P111" s="505"/>
      <c r="Q111" s="505"/>
      <c r="R111" s="471" cm="1">
        <f t="array" ref="R111">IFERROR(_xlfn.IFS(S111=1,1,T111=1,1,U111=1,1,V111=1,1),0)</f>
        <v>0</v>
      </c>
      <c r="S111" s="505"/>
      <c r="T111" s="505"/>
      <c r="U111" s="505"/>
      <c r="V111" s="505"/>
      <c r="W111" s="473"/>
      <c r="X111" s="473"/>
      <c r="Y111" s="471"/>
      <c r="Z111" s="505"/>
      <c r="AA111" s="505"/>
      <c r="AB111" s="505"/>
      <c r="AC111" s="505"/>
      <c r="AD111" s="471"/>
      <c r="AE111" s="505"/>
      <c r="AF111" s="505"/>
      <c r="AG111" s="505"/>
      <c r="AH111" s="505"/>
      <c r="AI111" s="473"/>
      <c r="AJ111" s="473"/>
      <c r="AK111" s="505"/>
      <c r="AL111" s="505"/>
      <c r="AM111" s="505"/>
      <c r="AN111" s="505"/>
      <c r="AO111" s="505"/>
      <c r="AP111" s="505"/>
      <c r="AQ111" s="505"/>
      <c r="AR111" s="505"/>
      <c r="AS111" s="505"/>
      <c r="AT111" s="505"/>
      <c r="AU111" s="506"/>
      <c r="AV111" s="513">
        <v>7</v>
      </c>
    </row>
    <row r="112" spans="1:48" s="517" customFormat="1" ht="13.5" outlineLevel="1">
      <c r="A112" s="686"/>
      <c r="B112" s="691" t="s">
        <v>226</v>
      </c>
      <c r="C112" s="460" t="s">
        <v>335</v>
      </c>
      <c r="D112" s="474" t="s">
        <v>301</v>
      </c>
      <c r="E112" s="461" t="s">
        <v>367</v>
      </c>
      <c r="F112" s="475"/>
      <c r="G112" s="459" t="s">
        <v>52</v>
      </c>
      <c r="H112" s="476" t="str">
        <f t="shared" si="23"/>
        <v>BB01-7</v>
      </c>
      <c r="I112" s="463">
        <v>7</v>
      </c>
      <c r="J112" s="475"/>
      <c r="K112" s="473">
        <v>0</v>
      </c>
      <c r="L112" s="473"/>
      <c r="M112" s="471" cm="1">
        <f t="array" ref="M112">IFERROR(_xlfn.IFS(N112=1,1,O112=1,1,P112=1,1,Q112=1,1),0)</f>
        <v>1</v>
      </c>
      <c r="N112" s="505">
        <v>1</v>
      </c>
      <c r="O112" s="505"/>
      <c r="P112" s="505"/>
      <c r="Q112" s="505"/>
      <c r="R112" s="471" cm="1">
        <f t="array" ref="R112">IFERROR(_xlfn.IFS(S112=1,1,T112=1,1,U112=1,1,V112=1,1),0)</f>
        <v>0</v>
      </c>
      <c r="S112" s="505"/>
      <c r="T112" s="505"/>
      <c r="U112" s="505"/>
      <c r="V112" s="505"/>
      <c r="W112" s="473"/>
      <c r="X112" s="473"/>
      <c r="Y112" s="471"/>
      <c r="Z112" s="505"/>
      <c r="AA112" s="505"/>
      <c r="AB112" s="505"/>
      <c r="AC112" s="505"/>
      <c r="AD112" s="471"/>
      <c r="AE112" s="505"/>
      <c r="AF112" s="505"/>
      <c r="AG112" s="505"/>
      <c r="AH112" s="505"/>
      <c r="AI112" s="473"/>
      <c r="AJ112" s="473"/>
      <c r="AK112" s="505"/>
      <c r="AL112" s="505"/>
      <c r="AM112" s="505"/>
      <c r="AN112" s="505"/>
      <c r="AO112" s="505"/>
      <c r="AP112" s="505"/>
      <c r="AQ112" s="505"/>
      <c r="AR112" s="505"/>
      <c r="AS112" s="505"/>
      <c r="AT112" s="505"/>
      <c r="AU112" s="506"/>
      <c r="AV112" s="518">
        <v>7</v>
      </c>
    </row>
    <row r="113" spans="1:48" s="507" customFormat="1" ht="13.5" outlineLevel="1">
      <c r="A113" s="681"/>
      <c r="B113" s="691" t="s">
        <v>226</v>
      </c>
      <c r="C113" s="460" t="s">
        <v>335</v>
      </c>
      <c r="D113" s="474" t="s">
        <v>368</v>
      </c>
      <c r="E113" s="461" t="s">
        <v>369</v>
      </c>
      <c r="F113" s="475"/>
      <c r="G113" s="459" t="s">
        <v>52</v>
      </c>
      <c r="H113" s="476" t="str">
        <f t="shared" si="23"/>
        <v>BB01-8</v>
      </c>
      <c r="I113" s="463">
        <v>8</v>
      </c>
      <c r="J113" s="475"/>
      <c r="K113" s="473">
        <v>0</v>
      </c>
      <c r="L113" s="473"/>
      <c r="M113" s="471" cm="1">
        <f t="array" ref="M113">IFERROR(_xlfn.IFS(N113=1,1,O113=1,1,P113=1,1,Q113=1,1),0)</f>
        <v>1</v>
      </c>
      <c r="N113" s="505"/>
      <c r="O113" s="505">
        <v>1</v>
      </c>
      <c r="P113" s="505"/>
      <c r="Q113" s="505"/>
      <c r="R113" s="471" cm="1">
        <f t="array" ref="R113">IFERROR(_xlfn.IFS(S113=1,1,T113=1,1,U113=1,1,V113=1,1),0)</f>
        <v>0</v>
      </c>
      <c r="S113" s="505"/>
      <c r="T113" s="505"/>
      <c r="U113" s="505"/>
      <c r="V113" s="505"/>
      <c r="W113" s="473"/>
      <c r="X113" s="473"/>
      <c r="Y113" s="471"/>
      <c r="Z113" s="505"/>
      <c r="AA113" s="505"/>
      <c r="AB113" s="505"/>
      <c r="AC113" s="505"/>
      <c r="AD113" s="471"/>
      <c r="AE113" s="505"/>
      <c r="AF113" s="505"/>
      <c r="AG113" s="505"/>
      <c r="AH113" s="505"/>
      <c r="AI113" s="473"/>
      <c r="AJ113" s="473"/>
      <c r="AK113" s="505"/>
      <c r="AL113" s="505"/>
      <c r="AM113" s="505"/>
      <c r="AN113" s="505"/>
      <c r="AO113" s="505"/>
      <c r="AP113" s="505"/>
      <c r="AQ113" s="505"/>
      <c r="AR113" s="505"/>
      <c r="AS113" s="505"/>
      <c r="AT113" s="505"/>
      <c r="AU113" s="506"/>
      <c r="AV113" s="513">
        <v>8</v>
      </c>
    </row>
    <row r="114" spans="1:48" s="507" customFormat="1" ht="13.5" outlineLevel="1">
      <c r="A114" s="681"/>
      <c r="B114" s="691" t="s">
        <v>226</v>
      </c>
      <c r="C114" s="460" t="s">
        <v>335</v>
      </c>
      <c r="D114" s="474" t="s">
        <v>370</v>
      </c>
      <c r="E114" s="461" t="s">
        <v>371</v>
      </c>
      <c r="F114" s="475"/>
      <c r="G114" s="459" t="s">
        <v>52</v>
      </c>
      <c r="H114" s="476" t="str">
        <f t="shared" si="23"/>
        <v>BB01-8</v>
      </c>
      <c r="I114" s="463">
        <v>8</v>
      </c>
      <c r="J114" s="475"/>
      <c r="K114" s="473">
        <v>0</v>
      </c>
      <c r="L114" s="473"/>
      <c r="M114" s="471" cm="1">
        <f t="array" ref="M114">IFERROR(_xlfn.IFS(N114=1,1,O114=1,1,P114=1,1,Q114=1,1),0)</f>
        <v>1</v>
      </c>
      <c r="N114" s="505"/>
      <c r="O114" s="505">
        <v>1</v>
      </c>
      <c r="P114" s="505"/>
      <c r="Q114" s="505"/>
      <c r="R114" s="471" cm="1">
        <f t="array" ref="R114">IFERROR(_xlfn.IFS(S114=1,1,T114=1,1,U114=1,1,V114=1,1),0)</f>
        <v>0</v>
      </c>
      <c r="S114" s="505"/>
      <c r="T114" s="505"/>
      <c r="U114" s="505"/>
      <c r="V114" s="505"/>
      <c r="W114" s="473"/>
      <c r="X114" s="473"/>
      <c r="Y114" s="471"/>
      <c r="Z114" s="505"/>
      <c r="AA114" s="505"/>
      <c r="AB114" s="505"/>
      <c r="AC114" s="505"/>
      <c r="AD114" s="471"/>
      <c r="AE114" s="505"/>
      <c r="AF114" s="505"/>
      <c r="AG114" s="505"/>
      <c r="AH114" s="505"/>
      <c r="AI114" s="473"/>
      <c r="AJ114" s="473"/>
      <c r="AK114" s="505"/>
      <c r="AL114" s="505"/>
      <c r="AM114" s="505"/>
      <c r="AN114" s="505"/>
      <c r="AO114" s="505"/>
      <c r="AP114" s="505"/>
      <c r="AQ114" s="505"/>
      <c r="AR114" s="505"/>
      <c r="AS114" s="505"/>
      <c r="AT114" s="505"/>
      <c r="AU114" s="506"/>
      <c r="AV114" s="513">
        <v>8</v>
      </c>
    </row>
    <row r="115" spans="1:48" s="507" customFormat="1" ht="13.5" outlineLevel="1">
      <c r="A115" s="681"/>
      <c r="B115" s="691"/>
      <c r="C115" s="460"/>
      <c r="D115" s="474"/>
      <c r="E115" s="461"/>
      <c r="F115" s="475"/>
      <c r="G115" s="459"/>
      <c r="H115" s="476"/>
      <c r="I115" s="463"/>
      <c r="J115" s="475"/>
      <c r="K115" s="473"/>
      <c r="L115" s="473"/>
      <c r="M115" s="471"/>
      <c r="N115" s="505" t="s">
        <v>224</v>
      </c>
      <c r="O115" s="505"/>
      <c r="P115" s="505"/>
      <c r="Q115" s="505"/>
      <c r="R115" s="505"/>
      <c r="S115" s="505"/>
      <c r="T115" s="505"/>
      <c r="U115" s="505"/>
      <c r="V115" s="505"/>
      <c r="W115" s="473"/>
      <c r="X115" s="473"/>
      <c r="Y115" s="505"/>
      <c r="Z115" s="505"/>
      <c r="AA115" s="505"/>
      <c r="AB115" s="505"/>
      <c r="AC115" s="505"/>
      <c r="AD115" s="505"/>
      <c r="AE115" s="505"/>
      <c r="AF115" s="505"/>
      <c r="AG115" s="505"/>
      <c r="AH115" s="505"/>
      <c r="AI115" s="473"/>
      <c r="AJ115" s="473"/>
      <c r="AK115" s="505"/>
      <c r="AL115" s="505"/>
      <c r="AM115" s="505"/>
      <c r="AN115" s="505"/>
      <c r="AO115" s="505"/>
      <c r="AP115" s="505"/>
      <c r="AQ115" s="505"/>
      <c r="AR115" s="505"/>
      <c r="AS115" s="505"/>
      <c r="AT115" s="505"/>
      <c r="AU115" s="506"/>
      <c r="AV115" s="513"/>
    </row>
    <row r="116" spans="1:48" s="507" customFormat="1" ht="13.5" outlineLevel="1">
      <c r="A116" s="681"/>
      <c r="B116" s="691" t="s">
        <v>372</v>
      </c>
      <c r="C116" s="460"/>
      <c r="D116" s="474"/>
      <c r="E116" s="461"/>
      <c r="F116" s="475"/>
      <c r="G116" s="459"/>
      <c r="H116" s="476"/>
      <c r="I116" s="463"/>
      <c r="J116" s="475"/>
      <c r="K116" s="473"/>
      <c r="L116" s="473"/>
      <c r="M116" s="471"/>
      <c r="N116" s="505" t="s">
        <v>224</v>
      </c>
      <c r="O116" s="505"/>
      <c r="P116" s="505"/>
      <c r="Q116" s="505"/>
      <c r="R116" s="505"/>
      <c r="S116" s="505"/>
      <c r="T116" s="505"/>
      <c r="U116" s="505"/>
      <c r="V116" s="505"/>
      <c r="W116" s="473"/>
      <c r="X116" s="473"/>
      <c r="Y116" s="505"/>
      <c r="Z116" s="505"/>
      <c r="AA116" s="505"/>
      <c r="AB116" s="505"/>
      <c r="AC116" s="505"/>
      <c r="AD116" s="505"/>
      <c r="AE116" s="505"/>
      <c r="AF116" s="505"/>
      <c r="AG116" s="505"/>
      <c r="AH116" s="505"/>
      <c r="AI116" s="473"/>
      <c r="AJ116" s="473"/>
      <c r="AK116" s="505"/>
      <c r="AL116" s="505"/>
      <c r="AM116" s="505"/>
      <c r="AN116" s="505"/>
      <c r="AO116" s="505"/>
      <c r="AP116" s="505"/>
      <c r="AQ116" s="505"/>
      <c r="AR116" s="505"/>
      <c r="AS116" s="505"/>
      <c r="AT116" s="505"/>
      <c r="AU116" s="506"/>
      <c r="AV116" s="513"/>
    </row>
    <row r="117" spans="1:48" s="507" customFormat="1" ht="13.5" outlineLevel="1">
      <c r="A117" s="681"/>
      <c r="B117" s="691" t="s">
        <v>226</v>
      </c>
      <c r="C117" s="460" t="s">
        <v>343</v>
      </c>
      <c r="D117" s="474" t="s">
        <v>304</v>
      </c>
      <c r="E117" s="461" t="s">
        <v>373</v>
      </c>
      <c r="F117" s="475"/>
      <c r="G117" s="459" t="s">
        <v>52</v>
      </c>
      <c r="H117" s="476" t="str">
        <f t="shared" ref="H117:H118" si="24">CONCATENATE(G117,"-",I117)</f>
        <v>BB01-3</v>
      </c>
      <c r="I117" s="463">
        <v>3</v>
      </c>
      <c r="J117" s="475"/>
      <c r="K117" s="473">
        <v>0</v>
      </c>
      <c r="L117" s="473"/>
      <c r="M117" s="471" cm="1">
        <f t="array" ref="M117">IFERROR(_xlfn.IFS(N117=1,1,O117=1,1,P117=1,1,Q117=1,1),0)</f>
        <v>1</v>
      </c>
      <c r="N117" s="505">
        <v>1</v>
      </c>
      <c r="O117" s="505"/>
      <c r="P117" s="505"/>
      <c r="Q117" s="505"/>
      <c r="R117" s="471" cm="1">
        <f t="array" ref="R117">IFERROR(_xlfn.IFS(S117=1,1,T117=1,1,U117=1,1,V117=1,1),0)</f>
        <v>0</v>
      </c>
      <c r="S117" s="505"/>
      <c r="T117" s="505"/>
      <c r="U117" s="505"/>
      <c r="V117" s="505"/>
      <c r="W117" s="473"/>
      <c r="X117" s="473"/>
      <c r="Y117" s="471"/>
      <c r="Z117" s="505"/>
      <c r="AA117" s="505"/>
      <c r="AB117" s="505"/>
      <c r="AC117" s="505"/>
      <c r="AD117" s="471"/>
      <c r="AE117" s="505"/>
      <c r="AF117" s="505"/>
      <c r="AG117" s="505"/>
      <c r="AH117" s="505"/>
      <c r="AI117" s="473"/>
      <c r="AJ117" s="473"/>
      <c r="AK117" s="505"/>
      <c r="AL117" s="505"/>
      <c r="AM117" s="505"/>
      <c r="AN117" s="505"/>
      <c r="AO117" s="505"/>
      <c r="AP117" s="505"/>
      <c r="AQ117" s="505"/>
      <c r="AR117" s="505"/>
      <c r="AS117" s="505"/>
      <c r="AT117" s="505"/>
      <c r="AU117" s="506"/>
      <c r="AV117" s="513">
        <v>3</v>
      </c>
    </row>
    <row r="118" spans="1:48" s="507" customFormat="1" ht="13.5" outlineLevel="1">
      <c r="A118" s="681"/>
      <c r="B118" s="691" t="s">
        <v>226</v>
      </c>
      <c r="C118" s="460" t="s">
        <v>335</v>
      </c>
      <c r="D118" s="474" t="s">
        <v>304</v>
      </c>
      <c r="E118" s="461" t="s">
        <v>374</v>
      </c>
      <c r="F118" s="475"/>
      <c r="G118" s="459" t="s">
        <v>52</v>
      </c>
      <c r="H118" s="476" t="str">
        <f t="shared" si="24"/>
        <v>BB01-7</v>
      </c>
      <c r="I118" s="463">
        <v>7</v>
      </c>
      <c r="J118" s="475"/>
      <c r="K118" s="473">
        <v>0</v>
      </c>
      <c r="L118" s="473"/>
      <c r="M118" s="471" cm="1">
        <f t="array" ref="M118">IFERROR(_xlfn.IFS(N118=1,1,O118=1,1,P118=1,1,Q118=1,1),0)</f>
        <v>1</v>
      </c>
      <c r="N118" s="505">
        <v>1</v>
      </c>
      <c r="O118" s="505"/>
      <c r="P118" s="505"/>
      <c r="Q118" s="505"/>
      <c r="R118" s="471" cm="1">
        <f t="array" ref="R118">IFERROR(_xlfn.IFS(S118=1,1,T118=1,1,U118=1,1,V118=1,1),0)</f>
        <v>0</v>
      </c>
      <c r="S118" s="505"/>
      <c r="T118" s="505"/>
      <c r="U118" s="505"/>
      <c r="V118" s="505"/>
      <c r="W118" s="473"/>
      <c r="X118" s="473"/>
      <c r="Y118" s="471"/>
      <c r="Z118" s="505"/>
      <c r="AA118" s="505"/>
      <c r="AB118" s="505"/>
      <c r="AC118" s="505"/>
      <c r="AD118" s="471"/>
      <c r="AE118" s="505"/>
      <c r="AF118" s="505"/>
      <c r="AG118" s="505"/>
      <c r="AH118" s="505"/>
      <c r="AI118" s="473"/>
      <c r="AJ118" s="473"/>
      <c r="AK118" s="505"/>
      <c r="AL118" s="505"/>
      <c r="AM118" s="505"/>
      <c r="AN118" s="505"/>
      <c r="AO118" s="505"/>
      <c r="AP118" s="505"/>
      <c r="AQ118" s="505"/>
      <c r="AR118" s="505"/>
      <c r="AS118" s="505"/>
      <c r="AT118" s="505"/>
      <c r="AU118" s="506"/>
      <c r="AV118" s="513">
        <v>7</v>
      </c>
    </row>
    <row r="119" spans="1:48" s="507" customFormat="1" ht="13.5" outlineLevel="1">
      <c r="A119" s="681"/>
      <c r="B119" s="691" t="s">
        <v>375</v>
      </c>
      <c r="C119" s="460"/>
      <c r="D119" s="474"/>
      <c r="E119" s="461"/>
      <c r="F119" s="475"/>
      <c r="G119" s="459"/>
      <c r="H119" s="476"/>
      <c r="I119" s="463"/>
      <c r="J119" s="475"/>
      <c r="K119" s="473"/>
      <c r="L119" s="473"/>
      <c r="M119" s="471"/>
      <c r="N119" s="505" t="s">
        <v>224</v>
      </c>
      <c r="O119" s="505"/>
      <c r="P119" s="505"/>
      <c r="Q119" s="505"/>
      <c r="R119" s="505"/>
      <c r="S119" s="505"/>
      <c r="T119" s="505"/>
      <c r="U119" s="505"/>
      <c r="V119" s="505"/>
      <c r="W119" s="473"/>
      <c r="X119" s="473"/>
      <c r="Y119" s="505"/>
      <c r="Z119" s="505"/>
      <c r="AA119" s="505"/>
      <c r="AB119" s="505"/>
      <c r="AC119" s="505"/>
      <c r="AD119" s="505"/>
      <c r="AE119" s="505"/>
      <c r="AF119" s="505"/>
      <c r="AG119" s="505"/>
      <c r="AH119" s="505"/>
      <c r="AI119" s="473"/>
      <c r="AJ119" s="473"/>
      <c r="AK119" s="505"/>
      <c r="AL119" s="505"/>
      <c r="AM119" s="505"/>
      <c r="AN119" s="505"/>
      <c r="AO119" s="505"/>
      <c r="AP119" s="505"/>
      <c r="AQ119" s="505"/>
      <c r="AR119" s="505"/>
      <c r="AS119" s="505"/>
      <c r="AT119" s="505"/>
      <c r="AU119" s="506"/>
      <c r="AV119" s="513"/>
    </row>
    <row r="120" spans="1:48" s="507" customFormat="1" ht="13.5" outlineLevel="1">
      <c r="A120" s="681"/>
      <c r="B120" s="691" t="s">
        <v>226</v>
      </c>
      <c r="C120" s="460" t="s">
        <v>335</v>
      </c>
      <c r="D120" s="474" t="s">
        <v>376</v>
      </c>
      <c r="E120" s="461" t="s">
        <v>377</v>
      </c>
      <c r="F120" s="475"/>
      <c r="G120" s="459" t="s">
        <v>52</v>
      </c>
      <c r="H120" s="476" t="str">
        <f t="shared" ref="H120:H125" si="25">CONCATENATE(G120,"-",I120)</f>
        <v>BB01-3</v>
      </c>
      <c r="I120" s="463">
        <v>3</v>
      </c>
      <c r="J120" s="475"/>
      <c r="K120" s="473">
        <v>0</v>
      </c>
      <c r="L120" s="473"/>
      <c r="M120" s="471" cm="1">
        <f t="array" ref="M120">IFERROR(_xlfn.IFS(N120=1,1,O120=1,1,P120=1,1,Q120=1,1),0)</f>
        <v>1</v>
      </c>
      <c r="N120" s="505">
        <v>1</v>
      </c>
      <c r="O120" s="505"/>
      <c r="P120" s="505"/>
      <c r="Q120" s="505"/>
      <c r="R120" s="471" cm="1">
        <f t="array" ref="R120">IFERROR(_xlfn.IFS(S120=1,1,T120=1,1,U120=1,1,V120=1,1),0)</f>
        <v>0</v>
      </c>
      <c r="S120" s="505"/>
      <c r="T120" s="505"/>
      <c r="U120" s="505"/>
      <c r="V120" s="505"/>
      <c r="W120" s="473"/>
      <c r="X120" s="473"/>
      <c r="Y120" s="471"/>
      <c r="Z120" s="505"/>
      <c r="AA120" s="505"/>
      <c r="AB120" s="505"/>
      <c r="AC120" s="505"/>
      <c r="AD120" s="471"/>
      <c r="AE120" s="505"/>
      <c r="AF120" s="505"/>
      <c r="AG120" s="505"/>
      <c r="AH120" s="505"/>
      <c r="AI120" s="473"/>
      <c r="AJ120" s="473"/>
      <c r="AK120" s="505"/>
      <c r="AL120" s="505"/>
      <c r="AM120" s="505"/>
      <c r="AN120" s="505"/>
      <c r="AO120" s="505"/>
      <c r="AP120" s="505"/>
      <c r="AQ120" s="505"/>
      <c r="AR120" s="505"/>
      <c r="AS120" s="505"/>
      <c r="AT120" s="505"/>
      <c r="AU120" s="506"/>
      <c r="AV120" s="513">
        <v>3</v>
      </c>
    </row>
    <row r="121" spans="1:48" s="507" customFormat="1" ht="13.5" outlineLevel="1">
      <c r="A121" s="681"/>
      <c r="B121" s="691" t="s">
        <v>226</v>
      </c>
      <c r="C121" s="460" t="s">
        <v>335</v>
      </c>
      <c r="D121" s="474" t="s">
        <v>238</v>
      </c>
      <c r="E121" s="461" t="s">
        <v>378</v>
      </c>
      <c r="F121" s="475"/>
      <c r="G121" s="459" t="s">
        <v>52</v>
      </c>
      <c r="H121" s="476" t="str">
        <f t="shared" si="25"/>
        <v>BB01-4</v>
      </c>
      <c r="I121" s="463">
        <v>4</v>
      </c>
      <c r="J121" s="475"/>
      <c r="K121" s="473">
        <v>0</v>
      </c>
      <c r="L121" s="473"/>
      <c r="M121" s="471" cm="1">
        <f t="array" ref="M121">IFERROR(_xlfn.IFS(N121=1,1,O121=1,1,P121=1,1,Q121=1,1),0)</f>
        <v>1</v>
      </c>
      <c r="N121" s="505">
        <v>1</v>
      </c>
      <c r="O121" s="505"/>
      <c r="P121" s="505"/>
      <c r="Q121" s="505"/>
      <c r="R121" s="471" cm="1">
        <f t="array" ref="R121">IFERROR(_xlfn.IFS(S121=1,1,T121=1,1,U121=1,1,V121=1,1),0)</f>
        <v>0</v>
      </c>
      <c r="S121" s="505"/>
      <c r="T121" s="505"/>
      <c r="U121" s="505"/>
      <c r="V121" s="505"/>
      <c r="W121" s="473"/>
      <c r="X121" s="473"/>
      <c r="Y121" s="471"/>
      <c r="Z121" s="505"/>
      <c r="AA121" s="505"/>
      <c r="AB121" s="505"/>
      <c r="AC121" s="505"/>
      <c r="AD121" s="471"/>
      <c r="AE121" s="505"/>
      <c r="AF121" s="505"/>
      <c r="AG121" s="505"/>
      <c r="AH121" s="505"/>
      <c r="AI121" s="473"/>
      <c r="AJ121" s="473"/>
      <c r="AK121" s="505"/>
      <c r="AL121" s="505"/>
      <c r="AM121" s="505"/>
      <c r="AN121" s="505"/>
      <c r="AO121" s="505"/>
      <c r="AP121" s="505"/>
      <c r="AQ121" s="505"/>
      <c r="AR121" s="505"/>
      <c r="AS121" s="505"/>
      <c r="AT121" s="505"/>
      <c r="AU121" s="506"/>
      <c r="AV121" s="513">
        <v>4</v>
      </c>
    </row>
    <row r="122" spans="1:48" s="507" customFormat="1" ht="13.5" outlineLevel="1">
      <c r="A122" s="681"/>
      <c r="B122" s="691" t="s">
        <v>226</v>
      </c>
      <c r="C122" s="460" t="s">
        <v>335</v>
      </c>
      <c r="D122" s="474" t="s">
        <v>312</v>
      </c>
      <c r="E122" s="461" t="s">
        <v>379</v>
      </c>
      <c r="F122" s="475"/>
      <c r="G122" s="459" t="s">
        <v>52</v>
      </c>
      <c r="H122" s="476" t="str">
        <f t="shared" si="25"/>
        <v>BB01-5</v>
      </c>
      <c r="I122" s="463">
        <v>5</v>
      </c>
      <c r="J122" s="475"/>
      <c r="K122" s="473">
        <v>0</v>
      </c>
      <c r="L122" s="473"/>
      <c r="M122" s="471" cm="1">
        <f t="array" ref="M122">IFERROR(_xlfn.IFS(N122=1,1,O122=1,1,P122=1,1,Q122=1,1),0)</f>
        <v>1</v>
      </c>
      <c r="N122" s="505">
        <v>1</v>
      </c>
      <c r="O122" s="505"/>
      <c r="P122" s="505"/>
      <c r="Q122" s="505"/>
      <c r="R122" s="471" cm="1">
        <f t="array" ref="R122">IFERROR(_xlfn.IFS(S122=1,1,T122=1,1,U122=1,1,V122=1,1),0)</f>
        <v>0</v>
      </c>
      <c r="S122" s="505"/>
      <c r="T122" s="505"/>
      <c r="U122" s="505"/>
      <c r="V122" s="505"/>
      <c r="W122" s="473"/>
      <c r="X122" s="473"/>
      <c r="Y122" s="471"/>
      <c r="Z122" s="505"/>
      <c r="AA122" s="505"/>
      <c r="AB122" s="505"/>
      <c r="AC122" s="505"/>
      <c r="AD122" s="471"/>
      <c r="AE122" s="505"/>
      <c r="AF122" s="505"/>
      <c r="AG122" s="505"/>
      <c r="AH122" s="505"/>
      <c r="AI122" s="473"/>
      <c r="AJ122" s="473"/>
      <c r="AK122" s="505"/>
      <c r="AL122" s="505"/>
      <c r="AM122" s="505"/>
      <c r="AN122" s="505"/>
      <c r="AO122" s="505"/>
      <c r="AP122" s="505"/>
      <c r="AQ122" s="505"/>
      <c r="AR122" s="505"/>
      <c r="AS122" s="505"/>
      <c r="AT122" s="505"/>
      <c r="AU122" s="506"/>
      <c r="AV122" s="513">
        <v>5</v>
      </c>
    </row>
    <row r="123" spans="1:48" s="507" customFormat="1" ht="13.5" outlineLevel="1">
      <c r="A123" s="681"/>
      <c r="B123" s="691" t="s">
        <v>226</v>
      </c>
      <c r="C123" s="460" t="s">
        <v>335</v>
      </c>
      <c r="D123" s="474" t="s">
        <v>314</v>
      </c>
      <c r="E123" s="461" t="s">
        <v>380</v>
      </c>
      <c r="F123" s="475"/>
      <c r="G123" s="459" t="s">
        <v>52</v>
      </c>
      <c r="H123" s="476" t="str">
        <f t="shared" si="25"/>
        <v>BB01-6</v>
      </c>
      <c r="I123" s="463">
        <v>6</v>
      </c>
      <c r="J123" s="475"/>
      <c r="K123" s="473">
        <v>0</v>
      </c>
      <c r="L123" s="473"/>
      <c r="M123" s="471" cm="1">
        <f t="array" ref="M123">IFERROR(_xlfn.IFS(N123=1,1,O123=1,1,P123=1,1,Q123=1,1),0)</f>
        <v>1</v>
      </c>
      <c r="N123" s="505">
        <v>1</v>
      </c>
      <c r="O123" s="505"/>
      <c r="P123" s="505"/>
      <c r="Q123" s="505"/>
      <c r="R123" s="471" cm="1">
        <f t="array" ref="R123">IFERROR(_xlfn.IFS(S123=1,1,T123=1,1,U123=1,1,V123=1,1),0)</f>
        <v>0</v>
      </c>
      <c r="S123" s="505"/>
      <c r="T123" s="505"/>
      <c r="U123" s="505"/>
      <c r="V123" s="505"/>
      <c r="W123" s="473"/>
      <c r="X123" s="473"/>
      <c r="Y123" s="471"/>
      <c r="Z123" s="505"/>
      <c r="AA123" s="505"/>
      <c r="AB123" s="505"/>
      <c r="AC123" s="505"/>
      <c r="AD123" s="471"/>
      <c r="AE123" s="505"/>
      <c r="AF123" s="505"/>
      <c r="AG123" s="505"/>
      <c r="AH123" s="505"/>
      <c r="AI123" s="473"/>
      <c r="AJ123" s="473"/>
      <c r="AK123" s="505"/>
      <c r="AL123" s="505"/>
      <c r="AM123" s="505"/>
      <c r="AN123" s="505"/>
      <c r="AO123" s="505"/>
      <c r="AP123" s="505"/>
      <c r="AQ123" s="505"/>
      <c r="AR123" s="505"/>
      <c r="AS123" s="505"/>
      <c r="AT123" s="505"/>
      <c r="AU123" s="506"/>
      <c r="AV123" s="513">
        <v>6</v>
      </c>
    </row>
    <row r="124" spans="1:48" s="507" customFormat="1" ht="13.5" outlineLevel="1">
      <c r="A124" s="681"/>
      <c r="B124" s="691" t="s">
        <v>226</v>
      </c>
      <c r="C124" s="460" t="s">
        <v>335</v>
      </c>
      <c r="D124" s="474" t="s">
        <v>381</v>
      </c>
      <c r="E124" s="461" t="s">
        <v>382</v>
      </c>
      <c r="F124" s="475"/>
      <c r="G124" s="459" t="s">
        <v>52</v>
      </c>
      <c r="H124" s="476" t="str">
        <f t="shared" si="25"/>
        <v>BB01-5</v>
      </c>
      <c r="I124" s="463">
        <v>5</v>
      </c>
      <c r="J124" s="475"/>
      <c r="K124" s="473">
        <v>0</v>
      </c>
      <c r="L124" s="473"/>
      <c r="M124" s="471" cm="1">
        <f t="array" ref="M124">IFERROR(_xlfn.IFS(N124=1,1,O124=1,1,P124=1,1,Q124=1,1),0)</f>
        <v>1</v>
      </c>
      <c r="N124" s="505">
        <v>1</v>
      </c>
      <c r="O124" s="505"/>
      <c r="P124" s="505"/>
      <c r="Q124" s="505"/>
      <c r="R124" s="471" cm="1">
        <f t="array" ref="R124">IFERROR(_xlfn.IFS(S124=1,1,T124=1,1,U124=1,1,V124=1,1),0)</f>
        <v>0</v>
      </c>
      <c r="S124" s="505"/>
      <c r="T124" s="505"/>
      <c r="U124" s="505"/>
      <c r="V124" s="505"/>
      <c r="W124" s="473"/>
      <c r="X124" s="473"/>
      <c r="Y124" s="471"/>
      <c r="Z124" s="505"/>
      <c r="AA124" s="505"/>
      <c r="AB124" s="505"/>
      <c r="AC124" s="505"/>
      <c r="AD124" s="471"/>
      <c r="AE124" s="505"/>
      <c r="AF124" s="505"/>
      <c r="AG124" s="505"/>
      <c r="AH124" s="505"/>
      <c r="AI124" s="473"/>
      <c r="AJ124" s="473"/>
      <c r="AK124" s="505"/>
      <c r="AL124" s="505"/>
      <c r="AM124" s="505"/>
      <c r="AN124" s="505"/>
      <c r="AO124" s="505"/>
      <c r="AP124" s="505"/>
      <c r="AQ124" s="505"/>
      <c r="AR124" s="505"/>
      <c r="AS124" s="505"/>
      <c r="AT124" s="505"/>
      <c r="AU124" s="506"/>
      <c r="AV124" s="513">
        <v>5</v>
      </c>
    </row>
    <row r="125" spans="1:48" s="507" customFormat="1" ht="13.5" outlineLevel="1">
      <c r="A125" s="681"/>
      <c r="B125" s="691" t="s">
        <v>226</v>
      </c>
      <c r="C125" s="460" t="s">
        <v>335</v>
      </c>
      <c r="D125" s="474" t="s">
        <v>383</v>
      </c>
      <c r="E125" s="461" t="s">
        <v>384</v>
      </c>
      <c r="F125" s="475"/>
      <c r="G125" s="459" t="s">
        <v>52</v>
      </c>
      <c r="H125" s="476" t="str">
        <f t="shared" si="25"/>
        <v>BB01-8</v>
      </c>
      <c r="I125" s="463">
        <v>8</v>
      </c>
      <c r="J125" s="475"/>
      <c r="K125" s="473">
        <v>0</v>
      </c>
      <c r="L125" s="473"/>
      <c r="M125" s="471" cm="1">
        <f t="array" ref="M125">IFERROR(_xlfn.IFS(N125=1,1,O125=1,1,P125=1,1,Q125=1,1),0)</f>
        <v>1</v>
      </c>
      <c r="N125" s="505"/>
      <c r="O125" s="505">
        <v>1</v>
      </c>
      <c r="P125" s="505"/>
      <c r="Q125" s="505"/>
      <c r="R125" s="471" cm="1">
        <f t="array" ref="R125">IFERROR(_xlfn.IFS(S125=1,1,T125=1,1,U125=1,1,V125=1,1),0)</f>
        <v>0</v>
      </c>
      <c r="S125" s="505"/>
      <c r="T125" s="505"/>
      <c r="U125" s="505"/>
      <c r="V125" s="505"/>
      <c r="W125" s="473"/>
      <c r="X125" s="473"/>
      <c r="Y125" s="471"/>
      <c r="Z125" s="505"/>
      <c r="AA125" s="505"/>
      <c r="AB125" s="505"/>
      <c r="AC125" s="505"/>
      <c r="AD125" s="471"/>
      <c r="AE125" s="505"/>
      <c r="AF125" s="505"/>
      <c r="AG125" s="505"/>
      <c r="AH125" s="505"/>
      <c r="AI125" s="473"/>
      <c r="AJ125" s="473"/>
      <c r="AK125" s="505"/>
      <c r="AL125" s="505"/>
      <c r="AM125" s="505"/>
      <c r="AN125" s="505"/>
      <c r="AO125" s="505"/>
      <c r="AP125" s="505"/>
      <c r="AQ125" s="505"/>
      <c r="AR125" s="505"/>
      <c r="AS125" s="505"/>
      <c r="AT125" s="505"/>
      <c r="AU125" s="506"/>
      <c r="AV125" s="513">
        <v>8</v>
      </c>
    </row>
    <row r="126" spans="1:48" s="507" customFormat="1" ht="13.5" outlineLevel="1">
      <c r="A126" s="681"/>
      <c r="B126" s="691"/>
      <c r="C126" s="460"/>
      <c r="D126" s="474"/>
      <c r="E126" s="461"/>
      <c r="F126" s="475"/>
      <c r="G126" s="459"/>
      <c r="H126" s="476"/>
      <c r="I126" s="463"/>
      <c r="J126" s="475"/>
      <c r="K126" s="473"/>
      <c r="L126" s="473"/>
      <c r="M126" s="471"/>
      <c r="N126" s="505" t="s">
        <v>224</v>
      </c>
      <c r="O126" s="505"/>
      <c r="P126" s="505"/>
      <c r="Q126" s="505"/>
      <c r="R126" s="505"/>
      <c r="S126" s="505"/>
      <c r="T126" s="505"/>
      <c r="U126" s="505"/>
      <c r="V126" s="505"/>
      <c r="W126" s="473"/>
      <c r="X126" s="473"/>
      <c r="Y126" s="505"/>
      <c r="Z126" s="505"/>
      <c r="AA126" s="505"/>
      <c r="AB126" s="505"/>
      <c r="AC126" s="505"/>
      <c r="AD126" s="505"/>
      <c r="AE126" s="505"/>
      <c r="AF126" s="505"/>
      <c r="AG126" s="505"/>
      <c r="AH126" s="505"/>
      <c r="AI126" s="473"/>
      <c r="AJ126" s="473"/>
      <c r="AK126" s="505"/>
      <c r="AL126" s="505"/>
      <c r="AM126" s="505"/>
      <c r="AN126" s="505"/>
      <c r="AO126" s="505"/>
      <c r="AP126" s="505"/>
      <c r="AQ126" s="505"/>
      <c r="AR126" s="505"/>
      <c r="AS126" s="505"/>
      <c r="AT126" s="505"/>
      <c r="AU126" s="506"/>
      <c r="AV126" s="513"/>
    </row>
    <row r="127" spans="1:48" s="507" customFormat="1" ht="13.5" outlineLevel="1">
      <c r="A127" s="681"/>
      <c r="B127" s="691" t="s">
        <v>247</v>
      </c>
      <c r="C127" s="460"/>
      <c r="D127" s="474"/>
      <c r="E127" s="461"/>
      <c r="F127" s="475"/>
      <c r="G127" s="459"/>
      <c r="H127" s="476"/>
      <c r="I127" s="463"/>
      <c r="J127" s="475"/>
      <c r="K127" s="473"/>
      <c r="L127" s="473"/>
      <c r="M127" s="471"/>
      <c r="N127" s="505" t="s">
        <v>224</v>
      </c>
      <c r="O127" s="505"/>
      <c r="P127" s="505"/>
      <c r="Q127" s="505"/>
      <c r="R127" s="505"/>
      <c r="S127" s="505"/>
      <c r="T127" s="505"/>
      <c r="U127" s="505"/>
      <c r="V127" s="505"/>
      <c r="W127" s="473"/>
      <c r="X127" s="473"/>
      <c r="Y127" s="505"/>
      <c r="Z127" s="505"/>
      <c r="AA127" s="505"/>
      <c r="AB127" s="505"/>
      <c r="AC127" s="505"/>
      <c r="AD127" s="505"/>
      <c r="AE127" s="505"/>
      <c r="AF127" s="505"/>
      <c r="AG127" s="505"/>
      <c r="AH127" s="505"/>
      <c r="AI127" s="473"/>
      <c r="AJ127" s="473"/>
      <c r="AK127" s="505"/>
      <c r="AL127" s="505"/>
      <c r="AM127" s="505"/>
      <c r="AN127" s="505"/>
      <c r="AO127" s="505"/>
      <c r="AP127" s="505"/>
      <c r="AQ127" s="505"/>
      <c r="AR127" s="505"/>
      <c r="AS127" s="505"/>
      <c r="AT127" s="505"/>
      <c r="AU127" s="506"/>
      <c r="AV127" s="513"/>
    </row>
    <row r="128" spans="1:48" s="507" customFormat="1" ht="13.5" outlineLevel="1">
      <c r="A128" s="681"/>
      <c r="B128" s="691" t="s">
        <v>226</v>
      </c>
      <c r="C128" s="460" t="s">
        <v>335</v>
      </c>
      <c r="D128" s="474" t="s">
        <v>248</v>
      </c>
      <c r="E128" s="461" t="s">
        <v>385</v>
      </c>
      <c r="F128" s="475"/>
      <c r="G128" s="459" t="s">
        <v>52</v>
      </c>
      <c r="H128" s="476" t="str">
        <f t="shared" ref="H128:H129" si="26">CONCATENATE(G128,"-",I128)</f>
        <v>BB01-1</v>
      </c>
      <c r="I128" s="463">
        <v>1</v>
      </c>
      <c r="J128" s="475"/>
      <c r="K128" s="473">
        <v>1</v>
      </c>
      <c r="L128" s="473"/>
      <c r="M128" s="471" cm="1">
        <f t="array" ref="M128">IFERROR(_xlfn.IFS(N128=1,1,O128=1,1,P128=1,1,Q128=1,1),0)</f>
        <v>0</v>
      </c>
      <c r="N128" s="505" t="s">
        <v>224</v>
      </c>
      <c r="O128" s="505"/>
      <c r="P128" s="505"/>
      <c r="Q128" s="505"/>
      <c r="R128" s="471" cm="1">
        <f t="array" ref="R128">IFERROR(_xlfn.IFS(S128=1,1,T128=1,1,U128=1,1,V128=1,1),0)</f>
        <v>0</v>
      </c>
      <c r="S128" s="505"/>
      <c r="T128" s="505"/>
      <c r="U128" s="505"/>
      <c r="V128" s="505"/>
      <c r="W128" s="473"/>
      <c r="X128" s="473"/>
      <c r="Y128" s="471"/>
      <c r="Z128" s="505"/>
      <c r="AA128" s="505"/>
      <c r="AB128" s="505"/>
      <c r="AC128" s="505"/>
      <c r="AD128" s="471"/>
      <c r="AE128" s="505"/>
      <c r="AF128" s="505"/>
      <c r="AG128" s="505"/>
      <c r="AH128" s="505"/>
      <c r="AI128" s="473"/>
      <c r="AJ128" s="473"/>
      <c r="AK128" s="505"/>
      <c r="AL128" s="505"/>
      <c r="AM128" s="505"/>
      <c r="AN128" s="505"/>
      <c r="AO128" s="505"/>
      <c r="AP128" s="505"/>
      <c r="AQ128" s="505"/>
      <c r="AR128" s="505"/>
      <c r="AS128" s="505"/>
      <c r="AT128" s="505"/>
      <c r="AU128" s="506"/>
      <c r="AV128" s="513">
        <v>2</v>
      </c>
    </row>
    <row r="129" spans="1:48" s="507" customFormat="1" ht="13.5" outlineLevel="1">
      <c r="A129" s="681"/>
      <c r="B129" s="691" t="s">
        <v>226</v>
      </c>
      <c r="C129" s="460" t="s">
        <v>335</v>
      </c>
      <c r="D129" s="474" t="s">
        <v>386</v>
      </c>
      <c r="E129" s="461" t="s">
        <v>387</v>
      </c>
      <c r="F129" s="475"/>
      <c r="G129" s="459" t="s">
        <v>52</v>
      </c>
      <c r="H129" s="476" t="str">
        <f t="shared" si="26"/>
        <v>BB01-9</v>
      </c>
      <c r="I129" s="463">
        <v>9</v>
      </c>
      <c r="J129" s="475"/>
      <c r="K129" s="473">
        <v>0</v>
      </c>
      <c r="L129" s="473"/>
      <c r="M129" s="471" cm="1">
        <f t="array" ref="M129">IFERROR(_xlfn.IFS(N129=1,1,O129=1,1,P129=1,1,Q129=1,1),0)</f>
        <v>1</v>
      </c>
      <c r="N129" s="505"/>
      <c r="O129" s="505">
        <v>1</v>
      </c>
      <c r="P129" s="505"/>
      <c r="Q129" s="505"/>
      <c r="R129" s="471" cm="1">
        <f t="array" ref="R129">IFERROR(_xlfn.IFS(S129=1,1,T129=1,1,U129=1,1,V129=1,1),0)</f>
        <v>0</v>
      </c>
      <c r="S129" s="505"/>
      <c r="T129" s="505"/>
      <c r="U129" s="505"/>
      <c r="V129" s="505"/>
      <c r="W129" s="473"/>
      <c r="X129" s="473"/>
      <c r="Y129" s="471"/>
      <c r="Z129" s="505"/>
      <c r="AA129" s="505"/>
      <c r="AB129" s="505"/>
      <c r="AC129" s="505"/>
      <c r="AD129" s="471"/>
      <c r="AE129" s="505"/>
      <c r="AF129" s="505"/>
      <c r="AG129" s="505"/>
      <c r="AH129" s="505"/>
      <c r="AI129" s="473"/>
      <c r="AJ129" s="473"/>
      <c r="AK129" s="505"/>
      <c r="AL129" s="505"/>
      <c r="AM129" s="505"/>
      <c r="AN129" s="505"/>
      <c r="AO129" s="505"/>
      <c r="AP129" s="505"/>
      <c r="AQ129" s="505"/>
      <c r="AR129" s="505"/>
      <c r="AS129" s="505"/>
      <c r="AT129" s="505"/>
      <c r="AU129" s="506"/>
      <c r="AV129" s="513">
        <v>9</v>
      </c>
    </row>
    <row r="130" spans="1:48" s="507" customFormat="1" ht="13.5" outlineLevel="1">
      <c r="A130" s="681"/>
      <c r="B130" s="691"/>
      <c r="C130" s="460"/>
      <c r="D130" s="474"/>
      <c r="E130" s="461"/>
      <c r="F130" s="475"/>
      <c r="G130" s="459"/>
      <c r="H130" s="476"/>
      <c r="I130" s="463"/>
      <c r="J130" s="475"/>
      <c r="K130" s="473"/>
      <c r="L130" s="473"/>
      <c r="M130" s="471"/>
      <c r="N130" s="505" t="s">
        <v>224</v>
      </c>
      <c r="O130" s="505"/>
      <c r="P130" s="505"/>
      <c r="Q130" s="505"/>
      <c r="R130" s="505"/>
      <c r="S130" s="505"/>
      <c r="T130" s="505"/>
      <c r="U130" s="505"/>
      <c r="V130" s="505"/>
      <c r="W130" s="473"/>
      <c r="X130" s="473"/>
      <c r="Y130" s="505"/>
      <c r="Z130" s="505"/>
      <c r="AA130" s="505"/>
      <c r="AB130" s="505"/>
      <c r="AC130" s="505"/>
      <c r="AD130" s="505"/>
      <c r="AE130" s="505"/>
      <c r="AF130" s="505"/>
      <c r="AG130" s="505"/>
      <c r="AH130" s="505"/>
      <c r="AI130" s="473"/>
      <c r="AJ130" s="473"/>
      <c r="AK130" s="505"/>
      <c r="AL130" s="505"/>
      <c r="AM130" s="505"/>
      <c r="AN130" s="505"/>
      <c r="AO130" s="505"/>
      <c r="AP130" s="505"/>
      <c r="AQ130" s="505"/>
      <c r="AR130" s="505"/>
      <c r="AS130" s="505"/>
      <c r="AT130" s="505"/>
      <c r="AU130" s="506"/>
      <c r="AV130" s="513"/>
    </row>
    <row r="131" spans="1:48" s="507" customFormat="1" ht="13.5" outlineLevel="1">
      <c r="A131" s="681"/>
      <c r="B131" s="691" t="s">
        <v>271</v>
      </c>
      <c r="C131" s="460"/>
      <c r="D131" s="474"/>
      <c r="E131" s="461"/>
      <c r="F131" s="475"/>
      <c r="G131" s="459"/>
      <c r="H131" s="476"/>
      <c r="I131" s="463"/>
      <c r="J131" s="475"/>
      <c r="K131" s="473"/>
      <c r="L131" s="473"/>
      <c r="M131" s="471"/>
      <c r="N131" s="505" t="s">
        <v>224</v>
      </c>
      <c r="O131" s="505"/>
      <c r="P131" s="505"/>
      <c r="Q131" s="505"/>
      <c r="R131" s="505"/>
      <c r="S131" s="505"/>
      <c r="T131" s="505"/>
      <c r="U131" s="505"/>
      <c r="V131" s="505"/>
      <c r="W131" s="473"/>
      <c r="X131" s="473"/>
      <c r="Y131" s="505"/>
      <c r="Z131" s="505"/>
      <c r="AA131" s="505"/>
      <c r="AB131" s="505"/>
      <c r="AC131" s="505"/>
      <c r="AD131" s="505"/>
      <c r="AE131" s="505"/>
      <c r="AF131" s="505"/>
      <c r="AG131" s="505"/>
      <c r="AH131" s="505"/>
      <c r="AI131" s="473"/>
      <c r="AJ131" s="473"/>
      <c r="AK131" s="505"/>
      <c r="AL131" s="505"/>
      <c r="AM131" s="505"/>
      <c r="AN131" s="505"/>
      <c r="AO131" s="505"/>
      <c r="AP131" s="505"/>
      <c r="AQ131" s="505"/>
      <c r="AR131" s="505"/>
      <c r="AS131" s="505"/>
      <c r="AT131" s="505"/>
      <c r="AU131" s="506"/>
      <c r="AV131" s="513"/>
    </row>
    <row r="132" spans="1:48" s="507" customFormat="1" ht="13.5" outlineLevel="1">
      <c r="A132" s="681"/>
      <c r="B132" s="691" t="s">
        <v>226</v>
      </c>
      <c r="C132" s="460" t="s">
        <v>335</v>
      </c>
      <c r="D132" s="474" t="s">
        <v>273</v>
      </c>
      <c r="E132" s="461" t="s">
        <v>388</v>
      </c>
      <c r="F132" s="475"/>
      <c r="G132" s="459" t="s">
        <v>52</v>
      </c>
      <c r="H132" s="476" t="str">
        <f t="shared" ref="H132:H133" si="27">CONCATENATE(G132,"-",I132)</f>
        <v>BB01-1</v>
      </c>
      <c r="I132" s="463">
        <v>1</v>
      </c>
      <c r="J132" s="475"/>
      <c r="K132" s="473">
        <v>1</v>
      </c>
      <c r="L132" s="473"/>
      <c r="M132" s="471" cm="1">
        <f t="array" ref="M132">IFERROR(_xlfn.IFS(N132=1,1,O132=1,1,P132=1,1,Q132=1,1),0)</f>
        <v>0</v>
      </c>
      <c r="N132" s="505" t="s">
        <v>224</v>
      </c>
      <c r="O132" s="505"/>
      <c r="P132" s="505"/>
      <c r="Q132" s="505"/>
      <c r="R132" s="471" cm="1">
        <f t="array" ref="R132">IFERROR(_xlfn.IFS(S132=1,1,T132=1,1,U132=1,1,V132=1,1),0)</f>
        <v>0</v>
      </c>
      <c r="S132" s="505"/>
      <c r="T132" s="505"/>
      <c r="U132" s="505"/>
      <c r="V132" s="505"/>
      <c r="W132" s="473"/>
      <c r="X132" s="473"/>
      <c r="Y132" s="471"/>
      <c r="Z132" s="505"/>
      <c r="AA132" s="505"/>
      <c r="AB132" s="505"/>
      <c r="AC132" s="505"/>
      <c r="AD132" s="471"/>
      <c r="AE132" s="505"/>
      <c r="AF132" s="505"/>
      <c r="AG132" s="505"/>
      <c r="AH132" s="505"/>
      <c r="AI132" s="473"/>
      <c r="AJ132" s="473"/>
      <c r="AK132" s="505"/>
      <c r="AL132" s="505"/>
      <c r="AM132" s="505"/>
      <c r="AN132" s="505"/>
      <c r="AO132" s="505"/>
      <c r="AP132" s="505"/>
      <c r="AQ132" s="505"/>
      <c r="AR132" s="505"/>
      <c r="AS132" s="505"/>
      <c r="AT132" s="505"/>
      <c r="AU132" s="506"/>
      <c r="AV132" s="513">
        <v>1</v>
      </c>
    </row>
    <row r="133" spans="1:48" s="507" customFormat="1" ht="13.5" outlineLevel="1">
      <c r="A133" s="681"/>
      <c r="B133" s="691" t="s">
        <v>226</v>
      </c>
      <c r="C133" s="460" t="s">
        <v>335</v>
      </c>
      <c r="D133" s="474" t="s">
        <v>275</v>
      </c>
      <c r="E133" s="461" t="s">
        <v>389</v>
      </c>
      <c r="F133" s="475"/>
      <c r="G133" s="459" t="s">
        <v>52</v>
      </c>
      <c r="H133" s="476" t="str">
        <f t="shared" si="27"/>
        <v>BB01-1</v>
      </c>
      <c r="I133" s="463">
        <v>1</v>
      </c>
      <c r="J133" s="475"/>
      <c r="K133" s="473">
        <v>1</v>
      </c>
      <c r="L133" s="473"/>
      <c r="M133" s="471" cm="1">
        <f t="array" ref="M133">IFERROR(_xlfn.IFS(N133=1,1,O133=1,1,P133=1,1,Q133=1,1),0)</f>
        <v>0</v>
      </c>
      <c r="N133" s="505" t="s">
        <v>224</v>
      </c>
      <c r="O133" s="505"/>
      <c r="P133" s="505"/>
      <c r="Q133" s="505"/>
      <c r="R133" s="471" cm="1">
        <f t="array" ref="R133">IFERROR(_xlfn.IFS(S133=1,1,T133=1,1,U133=1,1,V133=1,1),0)</f>
        <v>0</v>
      </c>
      <c r="S133" s="505"/>
      <c r="T133" s="505"/>
      <c r="U133" s="505"/>
      <c r="V133" s="505"/>
      <c r="W133" s="473"/>
      <c r="X133" s="473"/>
      <c r="Y133" s="471"/>
      <c r="Z133" s="505"/>
      <c r="AA133" s="505"/>
      <c r="AB133" s="505"/>
      <c r="AC133" s="505"/>
      <c r="AD133" s="471"/>
      <c r="AE133" s="505"/>
      <c r="AF133" s="505"/>
      <c r="AG133" s="505"/>
      <c r="AH133" s="505"/>
      <c r="AI133" s="473"/>
      <c r="AJ133" s="473"/>
      <c r="AK133" s="505"/>
      <c r="AL133" s="505"/>
      <c r="AM133" s="505"/>
      <c r="AN133" s="505"/>
      <c r="AO133" s="505"/>
      <c r="AP133" s="505"/>
      <c r="AQ133" s="505"/>
      <c r="AR133" s="505"/>
      <c r="AS133" s="505"/>
      <c r="AT133" s="505"/>
      <c r="AU133" s="506"/>
      <c r="AV133" s="513">
        <v>1</v>
      </c>
    </row>
    <row r="134" spans="1:48" s="507" customFormat="1" ht="13.5" outlineLevel="1">
      <c r="A134" s="681"/>
      <c r="B134" s="691"/>
      <c r="C134" s="460"/>
      <c r="D134" s="474"/>
      <c r="E134" s="461"/>
      <c r="F134" s="475"/>
      <c r="G134" s="459"/>
      <c r="H134" s="476"/>
      <c r="I134" s="463"/>
      <c r="J134" s="475"/>
      <c r="K134" s="473"/>
      <c r="L134" s="473"/>
      <c r="M134" s="471"/>
      <c r="N134" s="505" t="s">
        <v>224</v>
      </c>
      <c r="O134" s="505"/>
      <c r="P134" s="505"/>
      <c r="Q134" s="505"/>
      <c r="R134" s="505"/>
      <c r="S134" s="505"/>
      <c r="T134" s="505"/>
      <c r="U134" s="505"/>
      <c r="V134" s="505"/>
      <c r="W134" s="473"/>
      <c r="X134" s="473"/>
      <c r="Y134" s="505"/>
      <c r="Z134" s="505"/>
      <c r="AA134" s="505"/>
      <c r="AB134" s="505"/>
      <c r="AC134" s="505"/>
      <c r="AD134" s="505"/>
      <c r="AE134" s="505"/>
      <c r="AF134" s="505"/>
      <c r="AG134" s="505"/>
      <c r="AH134" s="505"/>
      <c r="AI134" s="473"/>
      <c r="AJ134" s="473"/>
      <c r="AK134" s="505"/>
      <c r="AL134" s="505"/>
      <c r="AM134" s="505"/>
      <c r="AN134" s="505"/>
      <c r="AO134" s="505"/>
      <c r="AP134" s="505"/>
      <c r="AQ134" s="505"/>
      <c r="AR134" s="505"/>
      <c r="AS134" s="505"/>
      <c r="AT134" s="505"/>
      <c r="AU134" s="506"/>
      <c r="AV134" s="513"/>
    </row>
    <row r="135" spans="1:48" s="507" customFormat="1" ht="13.5" outlineLevel="1">
      <c r="A135" s="681"/>
      <c r="B135" s="691" t="s">
        <v>279</v>
      </c>
      <c r="C135" s="460"/>
      <c r="D135" s="474"/>
      <c r="E135" s="461"/>
      <c r="F135" s="475"/>
      <c r="G135" s="459"/>
      <c r="H135" s="476"/>
      <c r="I135" s="463"/>
      <c r="J135" s="475"/>
      <c r="K135" s="473"/>
      <c r="L135" s="473"/>
      <c r="M135" s="471"/>
      <c r="N135" s="505" t="s">
        <v>224</v>
      </c>
      <c r="O135" s="505"/>
      <c r="P135" s="505"/>
      <c r="Q135" s="505"/>
      <c r="R135" s="505"/>
      <c r="S135" s="505"/>
      <c r="T135" s="505"/>
      <c r="U135" s="505"/>
      <c r="V135" s="505"/>
      <c r="W135" s="473"/>
      <c r="X135" s="473"/>
      <c r="Y135" s="505"/>
      <c r="Z135" s="505"/>
      <c r="AA135" s="505"/>
      <c r="AB135" s="505"/>
      <c r="AC135" s="505"/>
      <c r="AD135" s="505"/>
      <c r="AE135" s="505"/>
      <c r="AF135" s="505"/>
      <c r="AG135" s="505"/>
      <c r="AH135" s="505"/>
      <c r="AI135" s="473"/>
      <c r="AJ135" s="473"/>
      <c r="AK135" s="505"/>
      <c r="AL135" s="505"/>
      <c r="AM135" s="505"/>
      <c r="AN135" s="505"/>
      <c r="AO135" s="505"/>
      <c r="AP135" s="505"/>
      <c r="AQ135" s="505"/>
      <c r="AR135" s="505"/>
      <c r="AS135" s="505"/>
      <c r="AT135" s="505"/>
      <c r="AU135" s="506"/>
      <c r="AV135" s="513"/>
    </row>
    <row r="136" spans="1:48" s="507" customFormat="1" ht="13.5" outlineLevel="1">
      <c r="A136" s="681"/>
      <c r="B136" s="691" t="s">
        <v>226</v>
      </c>
      <c r="C136" s="460" t="s">
        <v>335</v>
      </c>
      <c r="D136" s="474" t="s">
        <v>280</v>
      </c>
      <c r="E136" s="461" t="s">
        <v>390</v>
      </c>
      <c r="F136" s="475"/>
      <c r="G136" s="459" t="s">
        <v>52</v>
      </c>
      <c r="H136" s="476" t="str">
        <f t="shared" ref="H136:H137" si="28">CONCATENATE(G136,"-",I136)</f>
        <v>BB01-1</v>
      </c>
      <c r="I136" s="463">
        <v>1</v>
      </c>
      <c r="J136" s="475"/>
      <c r="K136" s="473">
        <v>1</v>
      </c>
      <c r="L136" s="473"/>
      <c r="M136" s="471" cm="1">
        <f t="array" ref="M136">IFERROR(_xlfn.IFS(N136=1,1,O136=1,1,P136=1,1,Q136=1,1),0)</f>
        <v>0</v>
      </c>
      <c r="N136" s="505" t="s">
        <v>224</v>
      </c>
      <c r="O136" s="505"/>
      <c r="P136" s="505"/>
      <c r="Q136" s="505"/>
      <c r="R136" s="471" cm="1">
        <f t="array" ref="R136">IFERROR(_xlfn.IFS(S136=1,1,T136=1,1,U136=1,1,V136=1,1),0)</f>
        <v>0</v>
      </c>
      <c r="S136" s="505"/>
      <c r="T136" s="505"/>
      <c r="U136" s="505"/>
      <c r="V136" s="505"/>
      <c r="W136" s="473"/>
      <c r="X136" s="473"/>
      <c r="Y136" s="471"/>
      <c r="Z136" s="505"/>
      <c r="AA136" s="505"/>
      <c r="AB136" s="505"/>
      <c r="AC136" s="505"/>
      <c r="AD136" s="471"/>
      <c r="AE136" s="505"/>
      <c r="AF136" s="505"/>
      <c r="AG136" s="505"/>
      <c r="AH136" s="505"/>
      <c r="AI136" s="473"/>
      <c r="AJ136" s="473"/>
      <c r="AK136" s="505"/>
      <c r="AL136" s="505"/>
      <c r="AM136" s="505"/>
      <c r="AN136" s="505"/>
      <c r="AO136" s="505"/>
      <c r="AP136" s="505"/>
      <c r="AQ136" s="505"/>
      <c r="AR136" s="505"/>
      <c r="AS136" s="505"/>
      <c r="AT136" s="505"/>
      <c r="AU136" s="506"/>
      <c r="AV136" s="513">
        <v>1</v>
      </c>
    </row>
    <row r="137" spans="1:48" s="507" customFormat="1" ht="13.5" outlineLevel="1">
      <c r="A137" s="681"/>
      <c r="B137" s="691" t="s">
        <v>226</v>
      </c>
      <c r="C137" s="460" t="s">
        <v>335</v>
      </c>
      <c r="D137" s="474" t="s">
        <v>282</v>
      </c>
      <c r="E137" s="461" t="s">
        <v>390</v>
      </c>
      <c r="F137" s="475"/>
      <c r="G137" s="459" t="s">
        <v>52</v>
      </c>
      <c r="H137" s="476" t="str">
        <f t="shared" si="28"/>
        <v>BB01-1</v>
      </c>
      <c r="I137" s="463">
        <v>1</v>
      </c>
      <c r="J137" s="475"/>
      <c r="K137" s="473">
        <v>1</v>
      </c>
      <c r="L137" s="473"/>
      <c r="M137" s="471" cm="1">
        <f t="array" ref="M137">IFERROR(_xlfn.IFS(N137=1,1,O137=1,1,P137=1,1,Q137=1,1),0)</f>
        <v>0</v>
      </c>
      <c r="N137" s="505" t="s">
        <v>224</v>
      </c>
      <c r="O137" s="505"/>
      <c r="P137" s="505"/>
      <c r="Q137" s="505"/>
      <c r="R137" s="471" cm="1">
        <f t="array" ref="R137">IFERROR(_xlfn.IFS(S137=1,1,T137=1,1,U137=1,1,V137=1,1),0)</f>
        <v>0</v>
      </c>
      <c r="S137" s="505"/>
      <c r="T137" s="505"/>
      <c r="U137" s="505"/>
      <c r="V137" s="505"/>
      <c r="W137" s="473"/>
      <c r="X137" s="473"/>
      <c r="Y137" s="471"/>
      <c r="Z137" s="505"/>
      <c r="AA137" s="505"/>
      <c r="AB137" s="505"/>
      <c r="AC137" s="505"/>
      <c r="AD137" s="471"/>
      <c r="AE137" s="505"/>
      <c r="AF137" s="505"/>
      <c r="AG137" s="505"/>
      <c r="AH137" s="505"/>
      <c r="AI137" s="473"/>
      <c r="AJ137" s="473"/>
      <c r="AK137" s="505"/>
      <c r="AL137" s="505"/>
      <c r="AM137" s="505"/>
      <c r="AN137" s="505"/>
      <c r="AO137" s="505"/>
      <c r="AP137" s="505"/>
      <c r="AQ137" s="505"/>
      <c r="AR137" s="505"/>
      <c r="AS137" s="505"/>
      <c r="AT137" s="505"/>
      <c r="AU137" s="506"/>
      <c r="AV137" s="513">
        <v>1</v>
      </c>
    </row>
    <row r="138" spans="1:48" s="507" customFormat="1" ht="13.5" outlineLevel="1">
      <c r="A138" s="681"/>
      <c r="B138" s="691"/>
      <c r="C138" s="460"/>
      <c r="D138" s="474"/>
      <c r="E138" s="461"/>
      <c r="F138" s="475"/>
      <c r="G138" s="459"/>
      <c r="H138" s="476"/>
      <c r="I138" s="463"/>
      <c r="J138" s="475"/>
      <c r="K138" s="473"/>
      <c r="L138" s="473"/>
      <c r="M138" s="471"/>
      <c r="N138" s="505" t="s">
        <v>224</v>
      </c>
      <c r="O138" s="505"/>
      <c r="P138" s="505"/>
      <c r="Q138" s="505"/>
      <c r="R138" s="505"/>
      <c r="S138" s="505"/>
      <c r="T138" s="505"/>
      <c r="U138" s="505"/>
      <c r="V138" s="505"/>
      <c r="W138" s="473"/>
      <c r="X138" s="473"/>
      <c r="Y138" s="505"/>
      <c r="Z138" s="505"/>
      <c r="AA138" s="505"/>
      <c r="AB138" s="505"/>
      <c r="AC138" s="505"/>
      <c r="AD138" s="505"/>
      <c r="AE138" s="505"/>
      <c r="AF138" s="505"/>
      <c r="AG138" s="505"/>
      <c r="AH138" s="505"/>
      <c r="AI138" s="473"/>
      <c r="AJ138" s="473"/>
      <c r="AK138" s="505"/>
      <c r="AL138" s="505"/>
      <c r="AM138" s="505"/>
      <c r="AN138" s="505"/>
      <c r="AO138" s="505"/>
      <c r="AP138" s="505"/>
      <c r="AQ138" s="505"/>
      <c r="AR138" s="505"/>
      <c r="AS138" s="505"/>
      <c r="AT138" s="505"/>
      <c r="AU138" s="506"/>
      <c r="AV138" s="513"/>
    </row>
    <row r="139" spans="1:48" s="507" customFormat="1" ht="13.5" outlineLevel="1">
      <c r="A139" s="681"/>
      <c r="B139" s="691" t="s">
        <v>316</v>
      </c>
      <c r="C139" s="460"/>
      <c r="D139" s="474"/>
      <c r="E139" s="461"/>
      <c r="F139" s="475"/>
      <c r="G139" s="459"/>
      <c r="H139" s="476"/>
      <c r="I139" s="463"/>
      <c r="J139" s="475"/>
      <c r="K139" s="473"/>
      <c r="L139" s="473"/>
      <c r="M139" s="471"/>
      <c r="N139" s="505" t="s">
        <v>224</v>
      </c>
      <c r="O139" s="505"/>
      <c r="P139" s="505"/>
      <c r="Q139" s="505"/>
      <c r="R139" s="505"/>
      <c r="S139" s="505"/>
      <c r="T139" s="505"/>
      <c r="U139" s="505"/>
      <c r="V139" s="505"/>
      <c r="W139" s="473"/>
      <c r="X139" s="473"/>
      <c r="Y139" s="505"/>
      <c r="Z139" s="505"/>
      <c r="AA139" s="505"/>
      <c r="AB139" s="505"/>
      <c r="AC139" s="505"/>
      <c r="AD139" s="505"/>
      <c r="AE139" s="505"/>
      <c r="AF139" s="505"/>
      <c r="AG139" s="505"/>
      <c r="AH139" s="505"/>
      <c r="AI139" s="473"/>
      <c r="AJ139" s="473"/>
      <c r="AK139" s="505"/>
      <c r="AL139" s="505"/>
      <c r="AM139" s="505"/>
      <c r="AN139" s="505"/>
      <c r="AO139" s="505"/>
      <c r="AP139" s="505"/>
      <c r="AQ139" s="505"/>
      <c r="AR139" s="505"/>
      <c r="AS139" s="505"/>
      <c r="AT139" s="505"/>
      <c r="AU139" s="506"/>
      <c r="AV139" s="513"/>
    </row>
    <row r="140" spans="1:48" s="507" customFormat="1" ht="13.5" outlineLevel="1">
      <c r="A140" s="681"/>
      <c r="B140" s="691" t="s">
        <v>226</v>
      </c>
      <c r="C140" s="460" t="s">
        <v>343</v>
      </c>
      <c r="D140" s="474" t="s">
        <v>317</v>
      </c>
      <c r="E140" s="461" t="s">
        <v>391</v>
      </c>
      <c r="F140" s="475"/>
      <c r="G140" s="459" t="s">
        <v>52</v>
      </c>
      <c r="H140" s="476" t="str">
        <f t="shared" ref="H140:H142" si="29">CONCATENATE(G140,"-",I140)</f>
        <v>BB01-3</v>
      </c>
      <c r="I140" s="463">
        <v>3</v>
      </c>
      <c r="J140" s="475"/>
      <c r="K140" s="473">
        <v>0</v>
      </c>
      <c r="L140" s="473"/>
      <c r="M140" s="471" cm="1">
        <f t="array" ref="M140">IFERROR(_xlfn.IFS(N140=1,1,O140=1,1,P140=1,1,Q140=1,1),0)</f>
        <v>1</v>
      </c>
      <c r="N140" s="505">
        <v>1</v>
      </c>
      <c r="O140" s="505"/>
      <c r="P140" s="505"/>
      <c r="Q140" s="505"/>
      <c r="R140" s="471" cm="1">
        <f t="array" ref="R140">IFERROR(_xlfn.IFS(S140=1,1,T140=1,1,U140=1,1,V140=1,1),0)</f>
        <v>0</v>
      </c>
      <c r="S140" s="505"/>
      <c r="T140" s="505"/>
      <c r="U140" s="505"/>
      <c r="V140" s="505"/>
      <c r="W140" s="473"/>
      <c r="X140" s="473"/>
      <c r="Y140" s="471"/>
      <c r="Z140" s="505"/>
      <c r="AA140" s="505"/>
      <c r="AB140" s="505"/>
      <c r="AC140" s="505"/>
      <c r="AD140" s="471"/>
      <c r="AE140" s="505"/>
      <c r="AF140" s="505"/>
      <c r="AG140" s="505"/>
      <c r="AH140" s="505"/>
      <c r="AI140" s="473"/>
      <c r="AJ140" s="473"/>
      <c r="AK140" s="505"/>
      <c r="AL140" s="505"/>
      <c r="AM140" s="505"/>
      <c r="AN140" s="505"/>
      <c r="AO140" s="505"/>
      <c r="AP140" s="505"/>
      <c r="AQ140" s="505"/>
      <c r="AR140" s="505"/>
      <c r="AS140" s="505"/>
      <c r="AT140" s="505"/>
      <c r="AU140" s="506"/>
      <c r="AV140" s="513">
        <v>3</v>
      </c>
    </row>
    <row r="141" spans="1:48" s="507" customFormat="1" ht="13.5" outlineLevel="1">
      <c r="A141" s="681"/>
      <c r="B141" s="691" t="s">
        <v>226</v>
      </c>
      <c r="C141" s="460" t="s">
        <v>335</v>
      </c>
      <c r="D141" s="474" t="s">
        <v>392</v>
      </c>
      <c r="E141" s="461" t="s">
        <v>393</v>
      </c>
      <c r="F141" s="475"/>
      <c r="G141" s="459" t="s">
        <v>52</v>
      </c>
      <c r="H141" s="476" t="str">
        <f t="shared" si="29"/>
        <v>BB01-7</v>
      </c>
      <c r="I141" s="463">
        <v>7</v>
      </c>
      <c r="J141" s="475"/>
      <c r="K141" s="473">
        <v>0</v>
      </c>
      <c r="L141" s="473"/>
      <c r="M141" s="471" cm="1">
        <f t="array" ref="M141">IFERROR(_xlfn.IFS(N141=1,1,O141=1,1,P141=1,1,Q141=1,1),0)</f>
        <v>1</v>
      </c>
      <c r="N141" s="505">
        <v>1</v>
      </c>
      <c r="O141" s="505"/>
      <c r="P141" s="505"/>
      <c r="Q141" s="505"/>
      <c r="R141" s="471" cm="1">
        <f t="array" ref="R141">IFERROR(_xlfn.IFS(S141=1,1,T141=1,1,U141=1,1,V141=1,1),0)</f>
        <v>0</v>
      </c>
      <c r="S141" s="505"/>
      <c r="T141" s="505"/>
      <c r="U141" s="505"/>
      <c r="V141" s="505"/>
      <c r="W141" s="473"/>
      <c r="X141" s="473"/>
      <c r="Y141" s="471"/>
      <c r="Z141" s="505"/>
      <c r="AA141" s="505"/>
      <c r="AB141" s="505"/>
      <c r="AC141" s="505"/>
      <c r="AD141" s="471"/>
      <c r="AE141" s="505"/>
      <c r="AF141" s="505"/>
      <c r="AG141" s="505"/>
      <c r="AH141" s="505"/>
      <c r="AI141" s="473"/>
      <c r="AJ141" s="473"/>
      <c r="AK141" s="505"/>
      <c r="AL141" s="505"/>
      <c r="AM141" s="505"/>
      <c r="AN141" s="505"/>
      <c r="AO141" s="505"/>
      <c r="AP141" s="505"/>
      <c r="AQ141" s="505"/>
      <c r="AR141" s="505"/>
      <c r="AS141" s="505"/>
      <c r="AT141" s="505"/>
      <c r="AU141" s="506"/>
      <c r="AV141" s="513">
        <v>7</v>
      </c>
    </row>
    <row r="142" spans="1:48" s="507" customFormat="1" ht="13.5" outlineLevel="1">
      <c r="A142" s="681"/>
      <c r="B142" s="691" t="s">
        <v>226</v>
      </c>
      <c r="C142" s="460" t="s">
        <v>335</v>
      </c>
      <c r="D142" s="474" t="s">
        <v>394</v>
      </c>
      <c r="E142" s="461" t="s">
        <v>395</v>
      </c>
      <c r="F142" s="475"/>
      <c r="G142" s="459" t="s">
        <v>52</v>
      </c>
      <c r="H142" s="476" t="str">
        <f t="shared" si="29"/>
        <v>BB01-10</v>
      </c>
      <c r="I142" s="463">
        <v>10</v>
      </c>
      <c r="J142" s="475"/>
      <c r="K142" s="473">
        <v>0</v>
      </c>
      <c r="L142" s="473"/>
      <c r="M142" s="471" cm="1">
        <f t="array" ref="M142">IFERROR(_xlfn.IFS(N142=1,1,O142=1,1,P142=1,1,Q142=1,1),0)</f>
        <v>1</v>
      </c>
      <c r="N142" s="505"/>
      <c r="O142" s="505">
        <v>1</v>
      </c>
      <c r="P142" s="505"/>
      <c r="Q142" s="505"/>
      <c r="R142" s="471" cm="1">
        <f t="array" ref="R142">IFERROR(_xlfn.IFS(S142=1,1,T142=1,1,U142=1,1,V142=1,1),0)</f>
        <v>0</v>
      </c>
      <c r="S142" s="505"/>
      <c r="T142" s="505"/>
      <c r="U142" s="505"/>
      <c r="V142" s="505"/>
      <c r="W142" s="473"/>
      <c r="X142" s="473"/>
      <c r="Y142" s="471"/>
      <c r="Z142" s="505"/>
      <c r="AA142" s="505"/>
      <c r="AB142" s="505"/>
      <c r="AC142" s="505"/>
      <c r="AD142" s="471"/>
      <c r="AE142" s="505"/>
      <c r="AF142" s="505"/>
      <c r="AG142" s="505"/>
      <c r="AH142" s="505"/>
      <c r="AI142" s="473"/>
      <c r="AJ142" s="473"/>
      <c r="AK142" s="505"/>
      <c r="AL142" s="505"/>
      <c r="AM142" s="505"/>
      <c r="AN142" s="505"/>
      <c r="AO142" s="505"/>
      <c r="AP142" s="505"/>
      <c r="AQ142" s="505"/>
      <c r="AR142" s="505"/>
      <c r="AS142" s="505"/>
      <c r="AT142" s="505"/>
      <c r="AU142" s="506"/>
      <c r="AV142" s="513">
        <v>10</v>
      </c>
    </row>
    <row r="143" spans="1:48" s="507" customFormat="1" ht="13.5" outlineLevel="1">
      <c r="A143" s="681"/>
      <c r="B143" s="691"/>
      <c r="C143" s="460"/>
      <c r="D143" s="474"/>
      <c r="E143" s="461"/>
      <c r="F143" s="475"/>
      <c r="G143" s="459"/>
      <c r="H143" s="476"/>
      <c r="I143" s="463"/>
      <c r="J143" s="475"/>
      <c r="K143" s="473"/>
      <c r="L143" s="473"/>
      <c r="M143" s="471"/>
      <c r="N143" s="505" t="s">
        <v>224</v>
      </c>
      <c r="O143" s="505"/>
      <c r="P143" s="505"/>
      <c r="Q143" s="505"/>
      <c r="R143" s="505"/>
      <c r="S143" s="505"/>
      <c r="T143" s="505"/>
      <c r="U143" s="505"/>
      <c r="V143" s="505"/>
      <c r="W143" s="473"/>
      <c r="X143" s="473"/>
      <c r="Y143" s="505"/>
      <c r="Z143" s="505"/>
      <c r="AA143" s="505"/>
      <c r="AB143" s="505"/>
      <c r="AC143" s="505"/>
      <c r="AD143" s="505"/>
      <c r="AE143" s="505"/>
      <c r="AF143" s="505"/>
      <c r="AG143" s="505"/>
      <c r="AH143" s="505"/>
      <c r="AI143" s="473"/>
      <c r="AJ143" s="473"/>
      <c r="AK143" s="505"/>
      <c r="AL143" s="505"/>
      <c r="AM143" s="505"/>
      <c r="AN143" s="505"/>
      <c r="AO143" s="505"/>
      <c r="AP143" s="505"/>
      <c r="AQ143" s="505"/>
      <c r="AR143" s="505"/>
      <c r="AS143" s="505"/>
      <c r="AT143" s="505"/>
      <c r="AU143" s="506"/>
      <c r="AV143" s="513"/>
    </row>
    <row r="144" spans="1:48" s="507" customFormat="1" ht="13.5" outlineLevel="1">
      <c r="A144" s="681"/>
      <c r="B144" s="691" t="s">
        <v>251</v>
      </c>
      <c r="C144" s="460"/>
      <c r="D144" s="474"/>
      <c r="E144" s="461"/>
      <c r="F144" s="475"/>
      <c r="G144" s="459"/>
      <c r="H144" s="476"/>
      <c r="I144" s="463"/>
      <c r="J144" s="475"/>
      <c r="K144" s="473"/>
      <c r="L144" s="473"/>
      <c r="M144" s="471"/>
      <c r="N144" s="505" t="s">
        <v>224</v>
      </c>
      <c r="O144" s="505"/>
      <c r="P144" s="505"/>
      <c r="Q144" s="505"/>
      <c r="R144" s="505"/>
      <c r="S144" s="505"/>
      <c r="T144" s="505"/>
      <c r="U144" s="505"/>
      <c r="V144" s="505"/>
      <c r="W144" s="473"/>
      <c r="X144" s="473"/>
      <c r="Y144" s="505"/>
      <c r="Z144" s="505"/>
      <c r="AA144" s="505"/>
      <c r="AB144" s="505"/>
      <c r="AC144" s="505"/>
      <c r="AD144" s="505"/>
      <c r="AE144" s="505"/>
      <c r="AF144" s="505"/>
      <c r="AG144" s="505"/>
      <c r="AH144" s="505"/>
      <c r="AI144" s="473"/>
      <c r="AJ144" s="473"/>
      <c r="AK144" s="505"/>
      <c r="AL144" s="505"/>
      <c r="AM144" s="505"/>
      <c r="AN144" s="505"/>
      <c r="AO144" s="505"/>
      <c r="AP144" s="505"/>
      <c r="AQ144" s="505"/>
      <c r="AR144" s="505"/>
      <c r="AS144" s="505"/>
      <c r="AT144" s="505"/>
      <c r="AU144" s="506"/>
      <c r="AV144" s="513"/>
    </row>
    <row r="145" spans="1:48" s="507" customFormat="1" ht="13.5" outlineLevel="1">
      <c r="A145" s="681"/>
      <c r="B145" s="691" t="s">
        <v>226</v>
      </c>
      <c r="C145" s="460" t="s">
        <v>335</v>
      </c>
      <c r="D145" s="474" t="s">
        <v>252</v>
      </c>
      <c r="E145" s="461" t="s">
        <v>396</v>
      </c>
      <c r="F145" s="475"/>
      <c r="G145" s="459" t="s">
        <v>52</v>
      </c>
      <c r="H145" s="476" t="str">
        <f>CONCATENATE(G145,"-",I145)</f>
        <v>BB01-7</v>
      </c>
      <c r="I145" s="463">
        <v>7</v>
      </c>
      <c r="J145" s="475"/>
      <c r="K145" s="473">
        <v>0</v>
      </c>
      <c r="L145" s="473"/>
      <c r="M145" s="471" cm="1">
        <f t="array" ref="M145">IFERROR(_xlfn.IFS(N145=1,1,O145=1,1,P145=1,1,Q145=1,1),0)</f>
        <v>1</v>
      </c>
      <c r="N145" s="505">
        <v>1</v>
      </c>
      <c r="O145" s="505"/>
      <c r="P145" s="505"/>
      <c r="Q145" s="505"/>
      <c r="R145" s="471" cm="1">
        <f t="array" ref="R145">IFERROR(_xlfn.IFS(S145=1,1,T145=1,1,U145=1,1,V145=1,1),0)</f>
        <v>0</v>
      </c>
      <c r="S145" s="505"/>
      <c r="T145" s="505"/>
      <c r="U145" s="505"/>
      <c r="V145" s="505"/>
      <c r="W145" s="473"/>
      <c r="X145" s="473"/>
      <c r="Y145" s="471"/>
      <c r="Z145" s="505"/>
      <c r="AA145" s="505"/>
      <c r="AB145" s="505"/>
      <c r="AC145" s="505"/>
      <c r="AD145" s="471"/>
      <c r="AE145" s="505"/>
      <c r="AF145" s="505"/>
      <c r="AG145" s="505"/>
      <c r="AH145" s="505"/>
      <c r="AI145" s="473"/>
      <c r="AJ145" s="473"/>
      <c r="AK145" s="505"/>
      <c r="AL145" s="505"/>
      <c r="AM145" s="505"/>
      <c r="AN145" s="505"/>
      <c r="AO145" s="505"/>
      <c r="AP145" s="505"/>
      <c r="AQ145" s="505"/>
      <c r="AR145" s="505"/>
      <c r="AS145" s="505"/>
      <c r="AT145" s="505"/>
      <c r="AU145" s="506"/>
      <c r="AV145" s="513">
        <v>7</v>
      </c>
    </row>
    <row r="146" spans="1:48" s="507" customFormat="1" ht="13.5" outlineLevel="1">
      <c r="A146" s="681"/>
      <c r="B146" s="691"/>
      <c r="C146" s="460"/>
      <c r="D146" s="474"/>
      <c r="E146" s="461"/>
      <c r="F146" s="475"/>
      <c r="G146" s="459"/>
      <c r="H146" s="476"/>
      <c r="I146" s="463"/>
      <c r="J146" s="475"/>
      <c r="K146" s="473"/>
      <c r="L146" s="473"/>
      <c r="M146" s="471"/>
      <c r="N146" s="505" t="s">
        <v>224</v>
      </c>
      <c r="O146" s="505"/>
      <c r="P146" s="505"/>
      <c r="Q146" s="505"/>
      <c r="R146" s="505"/>
      <c r="S146" s="505"/>
      <c r="T146" s="505"/>
      <c r="U146" s="505"/>
      <c r="V146" s="505"/>
      <c r="W146" s="473"/>
      <c r="X146" s="473"/>
      <c r="Y146" s="505"/>
      <c r="Z146" s="505"/>
      <c r="AA146" s="505"/>
      <c r="AB146" s="505"/>
      <c r="AC146" s="505"/>
      <c r="AD146" s="505"/>
      <c r="AE146" s="505"/>
      <c r="AF146" s="505"/>
      <c r="AG146" s="505"/>
      <c r="AH146" s="505"/>
      <c r="AI146" s="473"/>
      <c r="AJ146" s="473"/>
      <c r="AK146" s="505"/>
      <c r="AL146" s="505"/>
      <c r="AM146" s="505"/>
      <c r="AN146" s="505"/>
      <c r="AO146" s="505"/>
      <c r="AP146" s="505"/>
      <c r="AQ146" s="505"/>
      <c r="AR146" s="505"/>
      <c r="AS146" s="505"/>
      <c r="AT146" s="505"/>
      <c r="AU146" s="506"/>
      <c r="AV146" s="513"/>
    </row>
    <row r="147" spans="1:48" s="507" customFormat="1" ht="13.5" outlineLevel="1">
      <c r="A147" s="681"/>
      <c r="B147" s="691" t="s">
        <v>397</v>
      </c>
      <c r="C147" s="460"/>
      <c r="D147" s="474"/>
      <c r="E147" s="461"/>
      <c r="F147" s="475"/>
      <c r="G147" s="459"/>
      <c r="H147" s="476"/>
      <c r="I147" s="463"/>
      <c r="J147" s="475"/>
      <c r="K147" s="473"/>
      <c r="L147" s="473"/>
      <c r="M147" s="471"/>
      <c r="N147" s="505" t="s">
        <v>224</v>
      </c>
      <c r="O147" s="505"/>
      <c r="P147" s="505"/>
      <c r="Q147" s="505"/>
      <c r="R147" s="505"/>
      <c r="S147" s="505"/>
      <c r="T147" s="505"/>
      <c r="U147" s="505"/>
      <c r="V147" s="505"/>
      <c r="W147" s="473"/>
      <c r="X147" s="473"/>
      <c r="Y147" s="505"/>
      <c r="Z147" s="505"/>
      <c r="AA147" s="505"/>
      <c r="AB147" s="505"/>
      <c r="AC147" s="505"/>
      <c r="AD147" s="505"/>
      <c r="AE147" s="505"/>
      <c r="AF147" s="505"/>
      <c r="AG147" s="505"/>
      <c r="AH147" s="505"/>
      <c r="AI147" s="473"/>
      <c r="AJ147" s="473"/>
      <c r="AK147" s="505"/>
      <c r="AL147" s="505"/>
      <c r="AM147" s="505"/>
      <c r="AN147" s="505"/>
      <c r="AO147" s="505"/>
      <c r="AP147" s="505"/>
      <c r="AQ147" s="505"/>
      <c r="AR147" s="505"/>
      <c r="AS147" s="505"/>
      <c r="AT147" s="505"/>
      <c r="AU147" s="506"/>
      <c r="AV147" s="513"/>
    </row>
    <row r="148" spans="1:48" s="507" customFormat="1" ht="13.5" outlineLevel="1">
      <c r="A148" s="681"/>
      <c r="B148" s="691" t="s">
        <v>226</v>
      </c>
      <c r="C148" s="460" t="s">
        <v>343</v>
      </c>
      <c r="D148" s="474" t="s">
        <v>265</v>
      </c>
      <c r="E148" s="461" t="s">
        <v>398</v>
      </c>
      <c r="F148" s="475"/>
      <c r="G148" s="459" t="s">
        <v>52</v>
      </c>
      <c r="H148" s="476" t="str">
        <f t="shared" ref="H148:H151" si="30">CONCATENATE(G148,"-",I148)</f>
        <v>BB01-3</v>
      </c>
      <c r="I148" s="463">
        <v>3</v>
      </c>
      <c r="J148" s="475"/>
      <c r="K148" s="473">
        <v>0</v>
      </c>
      <c r="L148" s="473"/>
      <c r="M148" s="471" cm="1">
        <f t="array" ref="M148">IFERROR(_xlfn.IFS(N148=1,1,O148=1,1,P148=1,1,Q148=1,1),0)</f>
        <v>1</v>
      </c>
      <c r="N148" s="505">
        <v>1</v>
      </c>
      <c r="O148" s="505"/>
      <c r="P148" s="505"/>
      <c r="Q148" s="505"/>
      <c r="R148" s="471" cm="1">
        <f t="array" ref="R148">IFERROR(_xlfn.IFS(S148=1,1,T148=1,1,U148=1,1,V148=1,1),0)</f>
        <v>0</v>
      </c>
      <c r="S148" s="505"/>
      <c r="T148" s="505"/>
      <c r="U148" s="505"/>
      <c r="V148" s="505"/>
      <c r="W148" s="473"/>
      <c r="X148" s="473"/>
      <c r="Y148" s="471"/>
      <c r="Z148" s="505"/>
      <c r="AA148" s="505"/>
      <c r="AB148" s="505"/>
      <c r="AC148" s="505"/>
      <c r="AD148" s="471"/>
      <c r="AE148" s="505"/>
      <c r="AF148" s="505"/>
      <c r="AG148" s="505"/>
      <c r="AH148" s="505"/>
      <c r="AI148" s="473"/>
      <c r="AJ148" s="473"/>
      <c r="AK148" s="505"/>
      <c r="AL148" s="505"/>
      <c r="AM148" s="505"/>
      <c r="AN148" s="505"/>
      <c r="AO148" s="505"/>
      <c r="AP148" s="505"/>
      <c r="AQ148" s="505"/>
      <c r="AR148" s="505"/>
      <c r="AS148" s="505"/>
      <c r="AT148" s="505"/>
      <c r="AU148" s="506"/>
      <c r="AV148" s="513">
        <v>3</v>
      </c>
    </row>
    <row r="149" spans="1:48" s="507" customFormat="1" ht="13.5" outlineLevel="1">
      <c r="A149" s="681"/>
      <c r="B149" s="691" t="s">
        <v>226</v>
      </c>
      <c r="C149" s="460" t="s">
        <v>335</v>
      </c>
      <c r="D149" s="474" t="s">
        <v>267</v>
      </c>
      <c r="E149" s="461" t="s">
        <v>399</v>
      </c>
      <c r="F149" s="475"/>
      <c r="G149" s="459" t="s">
        <v>52</v>
      </c>
      <c r="H149" s="476" t="str">
        <f t="shared" si="30"/>
        <v>BB01-7</v>
      </c>
      <c r="I149" s="463">
        <v>7</v>
      </c>
      <c r="J149" s="475"/>
      <c r="K149" s="473">
        <v>0</v>
      </c>
      <c r="L149" s="473"/>
      <c r="M149" s="471" cm="1">
        <f t="array" ref="M149">IFERROR(_xlfn.IFS(N149=1,1,O149=1,1,P149=1,1,Q149=1,1),0)</f>
        <v>1</v>
      </c>
      <c r="N149" s="505">
        <v>1</v>
      </c>
      <c r="O149" s="505"/>
      <c r="P149" s="505"/>
      <c r="Q149" s="505"/>
      <c r="R149" s="471" cm="1">
        <f t="array" ref="R149">IFERROR(_xlfn.IFS(S149=1,1,T149=1,1,U149=1,1,V149=1,1),0)</f>
        <v>0</v>
      </c>
      <c r="S149" s="505"/>
      <c r="T149" s="505"/>
      <c r="U149" s="505"/>
      <c r="V149" s="505"/>
      <c r="W149" s="473"/>
      <c r="X149" s="473"/>
      <c r="Y149" s="471"/>
      <c r="Z149" s="505"/>
      <c r="AA149" s="505"/>
      <c r="AB149" s="505"/>
      <c r="AC149" s="505"/>
      <c r="AD149" s="471"/>
      <c r="AE149" s="505"/>
      <c r="AF149" s="505"/>
      <c r="AG149" s="505"/>
      <c r="AH149" s="505"/>
      <c r="AI149" s="473"/>
      <c r="AJ149" s="473"/>
      <c r="AK149" s="505"/>
      <c r="AL149" s="505"/>
      <c r="AM149" s="505"/>
      <c r="AN149" s="505"/>
      <c r="AO149" s="505"/>
      <c r="AP149" s="505"/>
      <c r="AQ149" s="505"/>
      <c r="AR149" s="505"/>
      <c r="AS149" s="505"/>
      <c r="AT149" s="505"/>
      <c r="AU149" s="506"/>
      <c r="AV149" s="513">
        <v>7</v>
      </c>
    </row>
    <row r="150" spans="1:48" s="507" customFormat="1" ht="13.5" outlineLevel="1">
      <c r="A150" s="681"/>
      <c r="B150" s="691" t="s">
        <v>226</v>
      </c>
      <c r="C150" s="460" t="s">
        <v>335</v>
      </c>
      <c r="D150" s="474" t="s">
        <v>269</v>
      </c>
      <c r="E150" s="461" t="s">
        <v>400</v>
      </c>
      <c r="F150" s="475"/>
      <c r="G150" s="459" t="s">
        <v>52</v>
      </c>
      <c r="H150" s="476" t="str">
        <f t="shared" si="30"/>
        <v>BB01-7</v>
      </c>
      <c r="I150" s="463">
        <v>7</v>
      </c>
      <c r="J150" s="475"/>
      <c r="K150" s="473">
        <v>0</v>
      </c>
      <c r="L150" s="473"/>
      <c r="M150" s="471" cm="1">
        <f t="array" ref="M150">IFERROR(_xlfn.IFS(N150=1,1,O150=1,1,P150=1,1,Q150=1,1),0)</f>
        <v>1</v>
      </c>
      <c r="N150" s="505">
        <v>1</v>
      </c>
      <c r="O150" s="505"/>
      <c r="P150" s="505"/>
      <c r="Q150" s="505"/>
      <c r="R150" s="471" cm="1">
        <f t="array" ref="R150">IFERROR(_xlfn.IFS(S150=1,1,T150=1,1,U150=1,1,V150=1,1),0)</f>
        <v>0</v>
      </c>
      <c r="S150" s="505"/>
      <c r="T150" s="505"/>
      <c r="U150" s="505"/>
      <c r="V150" s="505"/>
      <c r="W150" s="473"/>
      <c r="X150" s="473"/>
      <c r="Y150" s="471"/>
      <c r="Z150" s="505"/>
      <c r="AA150" s="505"/>
      <c r="AB150" s="505"/>
      <c r="AC150" s="505"/>
      <c r="AD150" s="471"/>
      <c r="AE150" s="505"/>
      <c r="AF150" s="505"/>
      <c r="AG150" s="505"/>
      <c r="AH150" s="505"/>
      <c r="AI150" s="473"/>
      <c r="AJ150" s="473"/>
      <c r="AK150" s="505"/>
      <c r="AL150" s="505"/>
      <c r="AM150" s="505"/>
      <c r="AN150" s="505"/>
      <c r="AO150" s="505"/>
      <c r="AP150" s="505"/>
      <c r="AQ150" s="505"/>
      <c r="AR150" s="505"/>
      <c r="AS150" s="505"/>
      <c r="AT150" s="505"/>
      <c r="AU150" s="506"/>
      <c r="AV150" s="513">
        <v>7</v>
      </c>
    </row>
    <row r="151" spans="1:48" s="507" customFormat="1" ht="13.5" outlineLevel="1">
      <c r="A151" s="681"/>
      <c r="B151" s="691" t="s">
        <v>226</v>
      </c>
      <c r="C151" s="460" t="s">
        <v>335</v>
      </c>
      <c r="D151" s="474" t="s">
        <v>401</v>
      </c>
      <c r="E151" s="461" t="s">
        <v>402</v>
      </c>
      <c r="F151" s="475"/>
      <c r="G151" s="459" t="s">
        <v>52</v>
      </c>
      <c r="H151" s="476" t="str">
        <f t="shared" si="30"/>
        <v>BB01-7</v>
      </c>
      <c r="I151" s="463">
        <v>7</v>
      </c>
      <c r="J151" s="475"/>
      <c r="K151" s="473">
        <v>0</v>
      </c>
      <c r="L151" s="473"/>
      <c r="M151" s="471" cm="1">
        <f t="array" ref="M151">IFERROR(_xlfn.IFS(N151=1,1,O151=1,1,P151=1,1,Q151=1,1),0)</f>
        <v>1</v>
      </c>
      <c r="N151" s="505">
        <v>1</v>
      </c>
      <c r="O151" s="505"/>
      <c r="P151" s="505"/>
      <c r="Q151" s="505"/>
      <c r="R151" s="471" cm="1">
        <f t="array" ref="R151">IFERROR(_xlfn.IFS(S151=1,1,T151=1,1,U151=1,1,V151=1,1),0)</f>
        <v>0</v>
      </c>
      <c r="S151" s="505"/>
      <c r="T151" s="505"/>
      <c r="U151" s="505"/>
      <c r="V151" s="505"/>
      <c r="W151" s="473"/>
      <c r="X151" s="473"/>
      <c r="Y151" s="471"/>
      <c r="Z151" s="505"/>
      <c r="AA151" s="505"/>
      <c r="AB151" s="505"/>
      <c r="AC151" s="505"/>
      <c r="AD151" s="471"/>
      <c r="AE151" s="505"/>
      <c r="AF151" s="505"/>
      <c r="AG151" s="505"/>
      <c r="AH151" s="505"/>
      <c r="AI151" s="473"/>
      <c r="AJ151" s="473"/>
      <c r="AK151" s="505"/>
      <c r="AL151" s="505"/>
      <c r="AM151" s="505"/>
      <c r="AN151" s="505"/>
      <c r="AO151" s="505"/>
      <c r="AP151" s="505"/>
      <c r="AQ151" s="505"/>
      <c r="AR151" s="505"/>
      <c r="AS151" s="505"/>
      <c r="AT151" s="505"/>
      <c r="AU151" s="506"/>
      <c r="AV151" s="513">
        <v>7</v>
      </c>
    </row>
    <row r="152" spans="1:48" s="507" customFormat="1" ht="13.5" outlineLevel="1">
      <c r="A152" s="681"/>
      <c r="B152" s="691"/>
      <c r="C152" s="460"/>
      <c r="D152" s="474"/>
      <c r="E152" s="461"/>
      <c r="F152" s="475"/>
      <c r="G152" s="459"/>
      <c r="H152" s="476"/>
      <c r="I152" s="463"/>
      <c r="J152" s="475"/>
      <c r="K152" s="473"/>
      <c r="L152" s="473"/>
      <c r="M152" s="471"/>
      <c r="N152" s="505" t="s">
        <v>224</v>
      </c>
      <c r="O152" s="505"/>
      <c r="P152" s="505"/>
      <c r="Q152" s="505"/>
      <c r="R152" s="505"/>
      <c r="S152" s="505"/>
      <c r="T152" s="505"/>
      <c r="U152" s="505"/>
      <c r="V152" s="505"/>
      <c r="W152" s="473"/>
      <c r="X152" s="473"/>
      <c r="Y152" s="505"/>
      <c r="Z152" s="505"/>
      <c r="AA152" s="505"/>
      <c r="AB152" s="505"/>
      <c r="AC152" s="505"/>
      <c r="AD152" s="505"/>
      <c r="AE152" s="505"/>
      <c r="AF152" s="505"/>
      <c r="AG152" s="505"/>
      <c r="AH152" s="505"/>
      <c r="AI152" s="473"/>
      <c r="AJ152" s="473"/>
      <c r="AK152" s="505"/>
      <c r="AL152" s="505"/>
      <c r="AM152" s="505"/>
      <c r="AN152" s="505"/>
      <c r="AO152" s="505"/>
      <c r="AP152" s="505"/>
      <c r="AQ152" s="505"/>
      <c r="AR152" s="505"/>
      <c r="AS152" s="505"/>
      <c r="AT152" s="505"/>
      <c r="AU152" s="506"/>
      <c r="AV152" s="513"/>
    </row>
    <row r="153" spans="1:48" s="507" customFormat="1" ht="13.5" outlineLevel="1">
      <c r="A153" s="681"/>
      <c r="B153" s="691" t="s">
        <v>403</v>
      </c>
      <c r="C153" s="460"/>
      <c r="D153" s="474"/>
      <c r="E153" s="461"/>
      <c r="F153" s="475"/>
      <c r="G153" s="459"/>
      <c r="H153" s="476"/>
      <c r="I153" s="463"/>
      <c r="J153" s="475"/>
      <c r="K153" s="473"/>
      <c r="L153" s="473"/>
      <c r="M153" s="471"/>
      <c r="N153" s="505" t="s">
        <v>224</v>
      </c>
      <c r="O153" s="505"/>
      <c r="P153" s="505"/>
      <c r="Q153" s="505"/>
      <c r="R153" s="505"/>
      <c r="S153" s="505"/>
      <c r="T153" s="505"/>
      <c r="U153" s="505"/>
      <c r="V153" s="505"/>
      <c r="W153" s="473"/>
      <c r="X153" s="473"/>
      <c r="Y153" s="505"/>
      <c r="Z153" s="505"/>
      <c r="AA153" s="505"/>
      <c r="AB153" s="505"/>
      <c r="AC153" s="505"/>
      <c r="AD153" s="505"/>
      <c r="AE153" s="505"/>
      <c r="AF153" s="505"/>
      <c r="AG153" s="505"/>
      <c r="AH153" s="505"/>
      <c r="AI153" s="473"/>
      <c r="AJ153" s="473"/>
      <c r="AK153" s="505"/>
      <c r="AL153" s="505"/>
      <c r="AM153" s="505"/>
      <c r="AN153" s="505"/>
      <c r="AO153" s="505"/>
      <c r="AP153" s="505"/>
      <c r="AQ153" s="505"/>
      <c r="AR153" s="505"/>
      <c r="AS153" s="505"/>
      <c r="AT153" s="505"/>
      <c r="AU153" s="506"/>
      <c r="AV153" s="513"/>
    </row>
    <row r="154" spans="1:48" s="507" customFormat="1" ht="13.5" outlineLevel="1">
      <c r="A154" s="681"/>
      <c r="B154" s="691" t="s">
        <v>226</v>
      </c>
      <c r="C154" s="460" t="s">
        <v>335</v>
      </c>
      <c r="D154" s="474" t="s">
        <v>404</v>
      </c>
      <c r="E154" s="461" t="s">
        <v>405</v>
      </c>
      <c r="F154" s="475"/>
      <c r="G154" s="459" t="s">
        <v>52</v>
      </c>
      <c r="H154" s="476" t="str">
        <f t="shared" ref="H154:H159" si="31">CONCATENATE(G154,"-",I154)</f>
        <v>BB01-7</v>
      </c>
      <c r="I154" s="463">
        <v>7</v>
      </c>
      <c r="J154" s="475"/>
      <c r="K154" s="473">
        <v>0</v>
      </c>
      <c r="L154" s="473"/>
      <c r="M154" s="471" cm="1">
        <f t="array" ref="M154">IFERROR(_xlfn.IFS(N154=1,1,O154=1,1,P154=1,1,Q154=1,1),0)</f>
        <v>1</v>
      </c>
      <c r="N154" s="505">
        <v>1</v>
      </c>
      <c r="O154" s="505"/>
      <c r="P154" s="505"/>
      <c r="Q154" s="505"/>
      <c r="R154" s="471" cm="1">
        <f t="array" ref="R154">IFERROR(_xlfn.IFS(S154=1,1,T154=1,1,U154=1,1,V154=1,1),0)</f>
        <v>0</v>
      </c>
      <c r="S154" s="505"/>
      <c r="T154" s="505"/>
      <c r="U154" s="505"/>
      <c r="V154" s="505"/>
      <c r="W154" s="473"/>
      <c r="X154" s="473"/>
      <c r="Y154" s="471"/>
      <c r="Z154" s="505"/>
      <c r="AA154" s="505"/>
      <c r="AB154" s="505"/>
      <c r="AC154" s="505"/>
      <c r="AD154" s="471"/>
      <c r="AE154" s="505"/>
      <c r="AF154" s="505"/>
      <c r="AG154" s="505"/>
      <c r="AH154" s="505"/>
      <c r="AI154" s="473"/>
      <c r="AJ154" s="473"/>
      <c r="AK154" s="505"/>
      <c r="AL154" s="505"/>
      <c r="AM154" s="505"/>
      <c r="AN154" s="505"/>
      <c r="AO154" s="505"/>
      <c r="AP154" s="505"/>
      <c r="AQ154" s="505"/>
      <c r="AR154" s="505"/>
      <c r="AS154" s="505"/>
      <c r="AT154" s="505"/>
      <c r="AU154" s="506"/>
      <c r="AV154" s="513">
        <v>7</v>
      </c>
    </row>
    <row r="155" spans="1:48" s="507" customFormat="1" ht="13.5" outlineLevel="1">
      <c r="A155" s="681"/>
      <c r="B155" s="691" t="s">
        <v>226</v>
      </c>
      <c r="C155" s="460" t="s">
        <v>335</v>
      </c>
      <c r="D155" s="474" t="s">
        <v>406</v>
      </c>
      <c r="E155" s="461" t="s">
        <v>407</v>
      </c>
      <c r="F155" s="475"/>
      <c r="G155" s="459" t="s">
        <v>52</v>
      </c>
      <c r="H155" s="476" t="str">
        <f t="shared" si="31"/>
        <v>BB01-7</v>
      </c>
      <c r="I155" s="463">
        <v>7</v>
      </c>
      <c r="J155" s="475"/>
      <c r="K155" s="473">
        <v>0</v>
      </c>
      <c r="L155" s="473"/>
      <c r="M155" s="471" cm="1">
        <f t="array" ref="M155">IFERROR(_xlfn.IFS(N155=1,1,O155=1,1,P155=1,1,Q155=1,1),0)</f>
        <v>1</v>
      </c>
      <c r="N155" s="505">
        <v>1</v>
      </c>
      <c r="O155" s="505"/>
      <c r="P155" s="505"/>
      <c r="Q155" s="505"/>
      <c r="R155" s="471" cm="1">
        <f t="array" ref="R155">IFERROR(_xlfn.IFS(S155=1,1,T155=1,1,U155=1,1,V155=1,1),0)</f>
        <v>0</v>
      </c>
      <c r="S155" s="505"/>
      <c r="T155" s="505"/>
      <c r="U155" s="505"/>
      <c r="V155" s="505"/>
      <c r="W155" s="473"/>
      <c r="X155" s="473"/>
      <c r="Y155" s="471"/>
      <c r="Z155" s="505"/>
      <c r="AA155" s="505"/>
      <c r="AB155" s="505"/>
      <c r="AC155" s="505"/>
      <c r="AD155" s="471"/>
      <c r="AE155" s="505"/>
      <c r="AF155" s="505"/>
      <c r="AG155" s="505"/>
      <c r="AH155" s="505"/>
      <c r="AI155" s="473"/>
      <c r="AJ155" s="473"/>
      <c r="AK155" s="505"/>
      <c r="AL155" s="505"/>
      <c r="AM155" s="505"/>
      <c r="AN155" s="505"/>
      <c r="AO155" s="505"/>
      <c r="AP155" s="505"/>
      <c r="AQ155" s="505"/>
      <c r="AR155" s="505"/>
      <c r="AS155" s="505"/>
      <c r="AT155" s="505"/>
      <c r="AU155" s="506"/>
      <c r="AV155" s="513">
        <v>7</v>
      </c>
    </row>
    <row r="156" spans="1:48" s="507" customFormat="1" ht="13.5" outlineLevel="1">
      <c r="A156" s="681"/>
      <c r="B156" s="691" t="s">
        <v>226</v>
      </c>
      <c r="C156" s="460" t="s">
        <v>335</v>
      </c>
      <c r="D156" s="474" t="s">
        <v>408</v>
      </c>
      <c r="E156" s="461" t="s">
        <v>409</v>
      </c>
      <c r="F156" s="475"/>
      <c r="G156" s="459" t="s">
        <v>52</v>
      </c>
      <c r="H156" s="476" t="str">
        <f t="shared" si="31"/>
        <v>BB01-7</v>
      </c>
      <c r="I156" s="463">
        <v>7</v>
      </c>
      <c r="J156" s="475"/>
      <c r="K156" s="473">
        <v>0</v>
      </c>
      <c r="L156" s="473"/>
      <c r="M156" s="471" cm="1">
        <f t="array" ref="M156">IFERROR(_xlfn.IFS(N156=1,1,O156=1,1,P156=1,1,Q156=1,1),0)</f>
        <v>1</v>
      </c>
      <c r="N156" s="505">
        <v>1</v>
      </c>
      <c r="O156" s="505"/>
      <c r="P156" s="505"/>
      <c r="Q156" s="505"/>
      <c r="R156" s="471" cm="1">
        <f t="array" ref="R156">IFERROR(_xlfn.IFS(S156=1,1,T156=1,1,U156=1,1,V156=1,1),0)</f>
        <v>0</v>
      </c>
      <c r="S156" s="505"/>
      <c r="T156" s="505"/>
      <c r="U156" s="505"/>
      <c r="V156" s="505"/>
      <c r="W156" s="473"/>
      <c r="X156" s="473"/>
      <c r="Y156" s="471"/>
      <c r="Z156" s="505"/>
      <c r="AA156" s="505"/>
      <c r="AB156" s="505"/>
      <c r="AC156" s="505"/>
      <c r="AD156" s="471"/>
      <c r="AE156" s="505"/>
      <c r="AF156" s="505"/>
      <c r="AG156" s="505"/>
      <c r="AH156" s="505"/>
      <c r="AI156" s="473"/>
      <c r="AJ156" s="473"/>
      <c r="AK156" s="505"/>
      <c r="AL156" s="505"/>
      <c r="AM156" s="505"/>
      <c r="AN156" s="505"/>
      <c r="AO156" s="505"/>
      <c r="AP156" s="505"/>
      <c r="AQ156" s="505"/>
      <c r="AR156" s="505"/>
      <c r="AS156" s="505"/>
      <c r="AT156" s="505"/>
      <c r="AU156" s="506"/>
      <c r="AV156" s="513">
        <v>7</v>
      </c>
    </row>
    <row r="157" spans="1:48" s="507" customFormat="1" ht="13.5" outlineLevel="1">
      <c r="A157" s="681"/>
      <c r="B157" s="691" t="s">
        <v>226</v>
      </c>
      <c r="C157" s="460" t="s">
        <v>335</v>
      </c>
      <c r="D157" s="474" t="s">
        <v>410</v>
      </c>
      <c r="E157" s="461" t="s">
        <v>411</v>
      </c>
      <c r="F157" s="475"/>
      <c r="G157" s="459" t="s">
        <v>52</v>
      </c>
      <c r="H157" s="476" t="str">
        <f t="shared" si="31"/>
        <v>BB01-7</v>
      </c>
      <c r="I157" s="463">
        <v>7</v>
      </c>
      <c r="J157" s="475"/>
      <c r="K157" s="473">
        <v>0</v>
      </c>
      <c r="L157" s="473"/>
      <c r="M157" s="471" cm="1">
        <f t="array" ref="M157">IFERROR(_xlfn.IFS(N157=1,1,O157=1,1,P157=1,1,Q157=1,1),0)</f>
        <v>1</v>
      </c>
      <c r="N157" s="505">
        <v>1</v>
      </c>
      <c r="O157" s="505"/>
      <c r="P157" s="505"/>
      <c r="Q157" s="505"/>
      <c r="R157" s="471" cm="1">
        <f t="array" ref="R157">IFERROR(_xlfn.IFS(S157=1,1,T157=1,1,U157=1,1,V157=1,1),0)</f>
        <v>0</v>
      </c>
      <c r="S157" s="505"/>
      <c r="T157" s="505"/>
      <c r="U157" s="505"/>
      <c r="V157" s="505"/>
      <c r="W157" s="473"/>
      <c r="X157" s="473"/>
      <c r="Y157" s="471"/>
      <c r="Z157" s="505"/>
      <c r="AA157" s="505"/>
      <c r="AB157" s="505"/>
      <c r="AC157" s="505"/>
      <c r="AD157" s="471"/>
      <c r="AE157" s="505"/>
      <c r="AF157" s="505"/>
      <c r="AG157" s="505"/>
      <c r="AH157" s="505"/>
      <c r="AI157" s="473"/>
      <c r="AJ157" s="473"/>
      <c r="AK157" s="505"/>
      <c r="AL157" s="505"/>
      <c r="AM157" s="505"/>
      <c r="AN157" s="505"/>
      <c r="AO157" s="505"/>
      <c r="AP157" s="505"/>
      <c r="AQ157" s="505"/>
      <c r="AR157" s="505"/>
      <c r="AS157" s="505"/>
      <c r="AT157" s="505"/>
      <c r="AU157" s="506"/>
      <c r="AV157" s="513">
        <v>7</v>
      </c>
    </row>
    <row r="158" spans="1:48" s="507" customFormat="1" ht="13.5" outlineLevel="1">
      <c r="A158" s="681"/>
      <c r="B158" s="691" t="s">
        <v>226</v>
      </c>
      <c r="C158" s="460" t="s">
        <v>335</v>
      </c>
      <c r="D158" s="474" t="s">
        <v>412</v>
      </c>
      <c r="E158" s="461" t="s">
        <v>413</v>
      </c>
      <c r="F158" s="475"/>
      <c r="G158" s="459" t="s">
        <v>52</v>
      </c>
      <c r="H158" s="476" t="str">
        <f t="shared" si="31"/>
        <v>BB01-7</v>
      </c>
      <c r="I158" s="463">
        <v>7</v>
      </c>
      <c r="J158" s="475"/>
      <c r="K158" s="473">
        <v>0</v>
      </c>
      <c r="L158" s="473"/>
      <c r="M158" s="471" cm="1">
        <f t="array" ref="M158">IFERROR(_xlfn.IFS(N158=1,1,O158=1,1,P158=1,1,Q158=1,1),0)</f>
        <v>1</v>
      </c>
      <c r="N158" s="505">
        <v>1</v>
      </c>
      <c r="O158" s="505"/>
      <c r="P158" s="505"/>
      <c r="Q158" s="505"/>
      <c r="R158" s="471" cm="1">
        <f t="array" ref="R158">IFERROR(_xlfn.IFS(S158=1,1,T158=1,1,U158=1,1,V158=1,1),0)</f>
        <v>0</v>
      </c>
      <c r="S158" s="505"/>
      <c r="T158" s="505"/>
      <c r="U158" s="505"/>
      <c r="V158" s="505"/>
      <c r="W158" s="473"/>
      <c r="X158" s="473"/>
      <c r="Y158" s="471"/>
      <c r="Z158" s="505"/>
      <c r="AA158" s="505"/>
      <c r="AB158" s="505"/>
      <c r="AC158" s="505"/>
      <c r="AD158" s="471"/>
      <c r="AE158" s="505"/>
      <c r="AF158" s="505"/>
      <c r="AG158" s="505"/>
      <c r="AH158" s="505"/>
      <c r="AI158" s="473"/>
      <c r="AJ158" s="473"/>
      <c r="AK158" s="505"/>
      <c r="AL158" s="505"/>
      <c r="AM158" s="505"/>
      <c r="AN158" s="505"/>
      <c r="AO158" s="505"/>
      <c r="AP158" s="505"/>
      <c r="AQ158" s="505"/>
      <c r="AR158" s="505"/>
      <c r="AS158" s="505"/>
      <c r="AT158" s="505"/>
      <c r="AU158" s="506"/>
      <c r="AV158" s="513">
        <v>7</v>
      </c>
    </row>
    <row r="159" spans="1:48" s="507" customFormat="1" ht="13.5" outlineLevel="1">
      <c r="A159" s="681"/>
      <c r="B159" s="691" t="s">
        <v>226</v>
      </c>
      <c r="C159" s="460" t="s">
        <v>335</v>
      </c>
      <c r="D159" s="474" t="s">
        <v>414</v>
      </c>
      <c r="E159" s="461" t="s">
        <v>415</v>
      </c>
      <c r="F159" s="475"/>
      <c r="G159" s="459" t="s">
        <v>52</v>
      </c>
      <c r="H159" s="476" t="str">
        <f t="shared" si="31"/>
        <v>BB01-10</v>
      </c>
      <c r="I159" s="463">
        <v>10</v>
      </c>
      <c r="J159" s="475"/>
      <c r="K159" s="473">
        <v>0</v>
      </c>
      <c r="L159" s="473"/>
      <c r="M159" s="471" cm="1">
        <f t="array" ref="M159">IFERROR(_xlfn.IFS(N159=1,1,O159=1,1,P159=1,1,Q159=1,1),0)</f>
        <v>1</v>
      </c>
      <c r="N159" s="505"/>
      <c r="O159" s="505">
        <v>1</v>
      </c>
      <c r="P159" s="505"/>
      <c r="Q159" s="505"/>
      <c r="R159" s="471" cm="1">
        <f t="array" ref="R159">IFERROR(_xlfn.IFS(S159=1,1,T159=1,1,U159=1,1,V159=1,1),0)</f>
        <v>0</v>
      </c>
      <c r="S159" s="505"/>
      <c r="T159" s="505"/>
      <c r="U159" s="505"/>
      <c r="V159" s="505"/>
      <c r="W159" s="473"/>
      <c r="X159" s="473"/>
      <c r="Y159" s="471"/>
      <c r="Z159" s="505"/>
      <c r="AA159" s="505"/>
      <c r="AB159" s="505"/>
      <c r="AC159" s="505"/>
      <c r="AD159" s="471"/>
      <c r="AE159" s="505"/>
      <c r="AF159" s="505"/>
      <c r="AG159" s="505"/>
      <c r="AH159" s="505"/>
      <c r="AI159" s="473"/>
      <c r="AJ159" s="473"/>
      <c r="AK159" s="505"/>
      <c r="AL159" s="505"/>
      <c r="AM159" s="505"/>
      <c r="AN159" s="505"/>
      <c r="AO159" s="505"/>
      <c r="AP159" s="505"/>
      <c r="AQ159" s="505"/>
      <c r="AR159" s="505"/>
      <c r="AS159" s="505"/>
      <c r="AT159" s="505"/>
      <c r="AU159" s="506"/>
      <c r="AV159" s="513">
        <v>10</v>
      </c>
    </row>
    <row r="160" spans="1:48" s="507" customFormat="1" ht="13.5" outlineLevel="1">
      <c r="A160" s="681"/>
      <c r="B160" s="691"/>
      <c r="C160" s="460"/>
      <c r="D160" s="474"/>
      <c r="E160" s="461"/>
      <c r="F160" s="475"/>
      <c r="G160" s="459"/>
      <c r="H160" s="476"/>
      <c r="I160" s="463"/>
      <c r="J160" s="475"/>
      <c r="K160" s="473"/>
      <c r="L160" s="473"/>
      <c r="M160" s="471"/>
      <c r="N160" s="505" t="s">
        <v>224</v>
      </c>
      <c r="O160" s="505"/>
      <c r="P160" s="505"/>
      <c r="Q160" s="505"/>
      <c r="R160" s="505"/>
      <c r="S160" s="505"/>
      <c r="T160" s="505"/>
      <c r="U160" s="505"/>
      <c r="V160" s="505"/>
      <c r="W160" s="473"/>
      <c r="X160" s="473"/>
      <c r="Y160" s="505"/>
      <c r="Z160" s="505"/>
      <c r="AA160" s="505"/>
      <c r="AB160" s="505"/>
      <c r="AC160" s="505"/>
      <c r="AD160" s="505"/>
      <c r="AE160" s="505"/>
      <c r="AF160" s="505"/>
      <c r="AG160" s="505"/>
      <c r="AH160" s="505"/>
      <c r="AI160" s="473"/>
      <c r="AJ160" s="473"/>
      <c r="AK160" s="505"/>
      <c r="AL160" s="505"/>
      <c r="AM160" s="505"/>
      <c r="AN160" s="505"/>
      <c r="AO160" s="505"/>
      <c r="AP160" s="505"/>
      <c r="AQ160" s="505"/>
      <c r="AR160" s="505"/>
      <c r="AS160" s="505"/>
      <c r="AT160" s="505"/>
      <c r="AU160" s="506"/>
      <c r="AV160" s="513"/>
    </row>
    <row r="161" spans="1:48" s="507" customFormat="1" ht="13.5" outlineLevel="1">
      <c r="A161" s="681"/>
      <c r="B161" s="691" t="s">
        <v>291</v>
      </c>
      <c r="C161" s="460"/>
      <c r="D161" s="474"/>
      <c r="E161" s="461"/>
      <c r="F161" s="475"/>
      <c r="G161" s="459"/>
      <c r="H161" s="476"/>
      <c r="I161" s="463"/>
      <c r="J161" s="475"/>
      <c r="K161" s="473"/>
      <c r="L161" s="473"/>
      <c r="M161" s="471"/>
      <c r="N161" s="505" t="s">
        <v>224</v>
      </c>
      <c r="O161" s="505"/>
      <c r="P161" s="505"/>
      <c r="Q161" s="505"/>
      <c r="R161" s="505"/>
      <c r="S161" s="505"/>
      <c r="T161" s="505"/>
      <c r="U161" s="505"/>
      <c r="V161" s="505"/>
      <c r="W161" s="473"/>
      <c r="X161" s="473"/>
      <c r="Y161" s="505"/>
      <c r="Z161" s="505"/>
      <c r="AA161" s="505"/>
      <c r="AB161" s="505"/>
      <c r="AC161" s="505"/>
      <c r="AD161" s="505"/>
      <c r="AE161" s="505"/>
      <c r="AF161" s="505"/>
      <c r="AG161" s="505"/>
      <c r="AH161" s="505"/>
      <c r="AI161" s="473"/>
      <c r="AJ161" s="473"/>
      <c r="AK161" s="505"/>
      <c r="AL161" s="505"/>
      <c r="AM161" s="505"/>
      <c r="AN161" s="505"/>
      <c r="AO161" s="505"/>
      <c r="AP161" s="505"/>
      <c r="AQ161" s="505"/>
      <c r="AR161" s="505"/>
      <c r="AS161" s="505"/>
      <c r="AT161" s="505"/>
      <c r="AU161" s="506"/>
      <c r="AV161" s="513"/>
    </row>
    <row r="162" spans="1:48" s="514" customFormat="1" ht="13.5" outlineLevel="1">
      <c r="A162" s="683"/>
      <c r="B162" s="691" t="s">
        <v>226</v>
      </c>
      <c r="C162" s="460" t="s">
        <v>335</v>
      </c>
      <c r="D162" s="474" t="s">
        <v>292</v>
      </c>
      <c r="E162" s="461" t="s">
        <v>416</v>
      </c>
      <c r="F162" s="475"/>
      <c r="G162" s="459" t="s">
        <v>52</v>
      </c>
      <c r="H162" s="476" t="str">
        <f t="shared" ref="H162:H164" si="32">CONCATENATE(G162,"-",I162)</f>
        <v>BB01-1</v>
      </c>
      <c r="I162" s="463">
        <v>1</v>
      </c>
      <c r="J162" s="475"/>
      <c r="K162" s="473">
        <v>1</v>
      </c>
      <c r="L162" s="473"/>
      <c r="M162" s="471" cm="1">
        <f t="array" ref="M162">IFERROR(_xlfn.IFS(N162=1,1,O162=1,1,P162=1,1,Q162=1,1),0)</f>
        <v>0</v>
      </c>
      <c r="N162" s="505" t="s">
        <v>224</v>
      </c>
      <c r="O162" s="505"/>
      <c r="P162" s="505"/>
      <c r="Q162" s="505"/>
      <c r="R162" s="471" cm="1">
        <f t="array" ref="R162">IFERROR(_xlfn.IFS(S162=1,1,T162=1,1,U162=1,1,V162=1,1),0)</f>
        <v>0</v>
      </c>
      <c r="S162" s="505"/>
      <c r="T162" s="505"/>
      <c r="U162" s="505"/>
      <c r="V162" s="505"/>
      <c r="W162" s="473"/>
      <c r="X162" s="473"/>
      <c r="Y162" s="471"/>
      <c r="Z162" s="505"/>
      <c r="AA162" s="505"/>
      <c r="AB162" s="505"/>
      <c r="AC162" s="505"/>
      <c r="AD162" s="471"/>
      <c r="AE162" s="505"/>
      <c r="AF162" s="505"/>
      <c r="AG162" s="505"/>
      <c r="AH162" s="505"/>
      <c r="AI162" s="473"/>
      <c r="AJ162" s="473"/>
      <c r="AK162" s="505"/>
      <c r="AL162" s="505"/>
      <c r="AM162" s="505"/>
      <c r="AN162" s="505"/>
      <c r="AO162" s="505"/>
      <c r="AP162" s="505"/>
      <c r="AQ162" s="505"/>
      <c r="AR162" s="505"/>
      <c r="AS162" s="505"/>
      <c r="AT162" s="505"/>
      <c r="AU162" s="506"/>
      <c r="AV162" s="513">
        <v>1</v>
      </c>
    </row>
    <row r="163" spans="1:48" s="507" customFormat="1" ht="13.5" outlineLevel="1">
      <c r="A163" s="681"/>
      <c r="B163" s="691" t="s">
        <v>226</v>
      </c>
      <c r="C163" s="460" t="s">
        <v>335</v>
      </c>
      <c r="D163" s="474" t="s">
        <v>294</v>
      </c>
      <c r="E163" s="461" t="s">
        <v>417</v>
      </c>
      <c r="F163" s="475"/>
      <c r="G163" s="459" t="s">
        <v>52</v>
      </c>
      <c r="H163" s="476" t="str">
        <f t="shared" si="32"/>
        <v>BB01-1</v>
      </c>
      <c r="I163" s="463">
        <v>1</v>
      </c>
      <c r="J163" s="475"/>
      <c r="K163" s="473">
        <v>1</v>
      </c>
      <c r="L163" s="473"/>
      <c r="M163" s="471" cm="1">
        <f t="array" ref="M163">IFERROR(_xlfn.IFS(N163=1,1,O163=1,1,P163=1,1,Q163=1,1),0)</f>
        <v>0</v>
      </c>
      <c r="N163" s="505" t="s">
        <v>224</v>
      </c>
      <c r="O163" s="505"/>
      <c r="P163" s="505"/>
      <c r="Q163" s="505"/>
      <c r="R163" s="471" cm="1">
        <f t="array" ref="R163">IFERROR(_xlfn.IFS(S163=1,1,T163=1,1,U163=1,1,V163=1,1),0)</f>
        <v>0</v>
      </c>
      <c r="S163" s="505"/>
      <c r="T163" s="505"/>
      <c r="U163" s="505"/>
      <c r="V163" s="505"/>
      <c r="W163" s="473"/>
      <c r="X163" s="473"/>
      <c r="Y163" s="471"/>
      <c r="Z163" s="505"/>
      <c r="AA163" s="505"/>
      <c r="AB163" s="505"/>
      <c r="AC163" s="505"/>
      <c r="AD163" s="471"/>
      <c r="AE163" s="505"/>
      <c r="AF163" s="505"/>
      <c r="AG163" s="505"/>
      <c r="AH163" s="505"/>
      <c r="AI163" s="473"/>
      <c r="AJ163" s="473"/>
      <c r="AK163" s="505"/>
      <c r="AL163" s="505"/>
      <c r="AM163" s="505"/>
      <c r="AN163" s="505"/>
      <c r="AO163" s="505"/>
      <c r="AP163" s="505"/>
      <c r="AQ163" s="505"/>
      <c r="AR163" s="505"/>
      <c r="AS163" s="505"/>
      <c r="AT163" s="505"/>
      <c r="AU163" s="506"/>
      <c r="AV163" s="513">
        <v>1</v>
      </c>
    </row>
    <row r="164" spans="1:48" s="514" customFormat="1" ht="13.5" outlineLevel="1">
      <c r="A164" s="683"/>
      <c r="B164" s="691" t="s">
        <v>226</v>
      </c>
      <c r="C164" s="460" t="s">
        <v>335</v>
      </c>
      <c r="D164" s="474" t="s">
        <v>418</v>
      </c>
      <c r="E164" s="461" t="s">
        <v>419</v>
      </c>
      <c r="F164" s="475"/>
      <c r="G164" s="459" t="s">
        <v>52</v>
      </c>
      <c r="H164" s="476" t="str">
        <f t="shared" si="32"/>
        <v>BB01-1</v>
      </c>
      <c r="I164" s="463">
        <v>1</v>
      </c>
      <c r="J164" s="475"/>
      <c r="K164" s="473">
        <v>1</v>
      </c>
      <c r="L164" s="473"/>
      <c r="M164" s="471" cm="1">
        <f t="array" ref="M164">IFERROR(_xlfn.IFS(N164=1,1,O164=1,1,P164=1,1,Q164=1,1),0)</f>
        <v>0</v>
      </c>
      <c r="N164" s="505" t="s">
        <v>224</v>
      </c>
      <c r="O164" s="505"/>
      <c r="P164" s="505"/>
      <c r="Q164" s="505"/>
      <c r="R164" s="471" cm="1">
        <f t="array" ref="R164">IFERROR(_xlfn.IFS(S164=1,1,T164=1,1,U164=1,1,V164=1,1),0)</f>
        <v>0</v>
      </c>
      <c r="S164" s="505"/>
      <c r="T164" s="505"/>
      <c r="U164" s="505"/>
      <c r="V164" s="505"/>
      <c r="W164" s="473"/>
      <c r="X164" s="473"/>
      <c r="Y164" s="471"/>
      <c r="Z164" s="505"/>
      <c r="AA164" s="505"/>
      <c r="AB164" s="505"/>
      <c r="AC164" s="505"/>
      <c r="AD164" s="471"/>
      <c r="AE164" s="505"/>
      <c r="AF164" s="505"/>
      <c r="AG164" s="505"/>
      <c r="AH164" s="505"/>
      <c r="AI164" s="473"/>
      <c r="AJ164" s="473"/>
      <c r="AK164" s="505"/>
      <c r="AL164" s="505"/>
      <c r="AM164" s="505"/>
      <c r="AN164" s="505"/>
      <c r="AO164" s="505"/>
      <c r="AP164" s="505"/>
      <c r="AQ164" s="505"/>
      <c r="AR164" s="505"/>
      <c r="AS164" s="505"/>
      <c r="AT164" s="505"/>
      <c r="AU164" s="506"/>
      <c r="AV164" s="513">
        <v>1</v>
      </c>
    </row>
    <row r="165" spans="1:48" s="514" customFormat="1" ht="13.5" outlineLevel="1">
      <c r="A165" s="683"/>
      <c r="B165" s="691"/>
      <c r="C165" s="460"/>
      <c r="D165" s="474"/>
      <c r="E165" s="461"/>
      <c r="F165" s="475"/>
      <c r="G165" s="459"/>
      <c r="H165" s="476"/>
      <c r="I165" s="463"/>
      <c r="J165" s="475"/>
      <c r="K165" s="487"/>
      <c r="L165" s="487"/>
      <c r="M165" s="471"/>
      <c r="N165" s="505" t="s">
        <v>224</v>
      </c>
      <c r="O165" s="505"/>
      <c r="P165" s="505"/>
      <c r="Q165" s="505"/>
      <c r="R165" s="505"/>
      <c r="S165" s="505"/>
      <c r="T165" s="505"/>
      <c r="U165" s="505"/>
      <c r="V165" s="505"/>
      <c r="W165" s="487"/>
      <c r="X165" s="487"/>
      <c r="Y165" s="505"/>
      <c r="Z165" s="505"/>
      <c r="AA165" s="505"/>
      <c r="AB165" s="505"/>
      <c r="AC165" s="505"/>
      <c r="AD165" s="505"/>
      <c r="AE165" s="505"/>
      <c r="AF165" s="505"/>
      <c r="AG165" s="505"/>
      <c r="AH165" s="505"/>
      <c r="AI165" s="487"/>
      <c r="AJ165" s="487"/>
      <c r="AK165" s="505"/>
      <c r="AL165" s="505"/>
      <c r="AM165" s="505"/>
      <c r="AN165" s="505"/>
      <c r="AO165" s="505"/>
      <c r="AP165" s="505"/>
      <c r="AQ165" s="505"/>
      <c r="AR165" s="505"/>
      <c r="AS165" s="505"/>
      <c r="AT165" s="505"/>
      <c r="AU165" s="506"/>
      <c r="AV165" s="519"/>
    </row>
    <row r="166" spans="1:48" s="507" customFormat="1" ht="13.5" outlineLevel="1">
      <c r="A166" s="681"/>
      <c r="B166" s="691" t="s">
        <v>420</v>
      </c>
      <c r="C166" s="460"/>
      <c r="D166" s="474"/>
      <c r="E166" s="461"/>
      <c r="F166" s="475"/>
      <c r="G166" s="459"/>
      <c r="H166" s="476"/>
      <c r="I166" s="463"/>
      <c r="J166" s="475"/>
      <c r="K166" s="473"/>
      <c r="L166" s="473"/>
      <c r="M166" s="471"/>
      <c r="N166" s="505" t="s">
        <v>224</v>
      </c>
      <c r="O166" s="505"/>
      <c r="P166" s="505"/>
      <c r="Q166" s="505"/>
      <c r="R166" s="505"/>
      <c r="S166" s="505"/>
      <c r="T166" s="505"/>
      <c r="U166" s="505"/>
      <c r="V166" s="505"/>
      <c r="W166" s="473"/>
      <c r="X166" s="473"/>
      <c r="Y166" s="505"/>
      <c r="Z166" s="505"/>
      <c r="AA166" s="505"/>
      <c r="AB166" s="505"/>
      <c r="AC166" s="505"/>
      <c r="AD166" s="505"/>
      <c r="AE166" s="505"/>
      <c r="AF166" s="505"/>
      <c r="AG166" s="505"/>
      <c r="AH166" s="505"/>
      <c r="AI166" s="473"/>
      <c r="AJ166" s="473"/>
      <c r="AK166" s="505"/>
      <c r="AL166" s="505"/>
      <c r="AM166" s="505"/>
      <c r="AN166" s="505"/>
      <c r="AO166" s="505"/>
      <c r="AP166" s="505"/>
      <c r="AQ166" s="505"/>
      <c r="AR166" s="505"/>
      <c r="AS166" s="505"/>
      <c r="AT166" s="505"/>
      <c r="AU166" s="506"/>
      <c r="AV166" s="513"/>
    </row>
    <row r="167" spans="1:48" s="514" customFormat="1" ht="13.5" outlineLevel="1">
      <c r="A167" s="683"/>
      <c r="B167" s="691" t="s">
        <v>226</v>
      </c>
      <c r="C167" s="460" t="s">
        <v>335</v>
      </c>
      <c r="D167" s="474" t="s">
        <v>421</v>
      </c>
      <c r="E167" s="461" t="s">
        <v>422</v>
      </c>
      <c r="F167" s="475"/>
      <c r="G167" s="459" t="s">
        <v>52</v>
      </c>
      <c r="H167" s="476" t="str">
        <f t="shared" ref="H167:H184" si="33">CONCATENATE(G167,"-",I167)</f>
        <v>BB01-3</v>
      </c>
      <c r="I167" s="463">
        <v>3</v>
      </c>
      <c r="J167" s="475"/>
      <c r="K167" s="473">
        <v>0</v>
      </c>
      <c r="L167" s="473"/>
      <c r="M167" s="471" cm="1">
        <f t="array" ref="M167">IFERROR(_xlfn.IFS(N167=1,1,O167=1,1,P167=1,1,Q167=1,1),0)</f>
        <v>1</v>
      </c>
      <c r="N167" s="505">
        <v>1</v>
      </c>
      <c r="O167" s="505"/>
      <c r="P167" s="505"/>
      <c r="Q167" s="505"/>
      <c r="R167" s="471" cm="1">
        <f t="array" ref="R167">IFERROR(_xlfn.IFS(S167=1,1,T167=1,1,U167=1,1,V167=1,1),0)</f>
        <v>0</v>
      </c>
      <c r="S167" s="505"/>
      <c r="T167" s="505"/>
      <c r="U167" s="505"/>
      <c r="V167" s="505"/>
      <c r="W167" s="473"/>
      <c r="X167" s="473"/>
      <c r="Y167" s="471"/>
      <c r="Z167" s="505"/>
      <c r="AA167" s="505"/>
      <c r="AB167" s="505"/>
      <c r="AC167" s="505"/>
      <c r="AD167" s="471"/>
      <c r="AE167" s="505"/>
      <c r="AF167" s="505"/>
      <c r="AG167" s="505"/>
      <c r="AH167" s="505"/>
      <c r="AI167" s="473"/>
      <c r="AJ167" s="473"/>
      <c r="AK167" s="505"/>
      <c r="AL167" s="505"/>
      <c r="AM167" s="505"/>
      <c r="AN167" s="505"/>
      <c r="AO167" s="505"/>
      <c r="AP167" s="505"/>
      <c r="AQ167" s="505"/>
      <c r="AR167" s="505"/>
      <c r="AS167" s="505"/>
      <c r="AT167" s="505"/>
      <c r="AU167" s="506"/>
      <c r="AV167" s="513">
        <v>3</v>
      </c>
    </row>
    <row r="168" spans="1:48" s="514" customFormat="1" ht="13.5" outlineLevel="1">
      <c r="A168" s="683"/>
      <c r="B168" s="691" t="s">
        <v>226</v>
      </c>
      <c r="C168" s="460" t="s">
        <v>335</v>
      </c>
      <c r="D168" s="474" t="s">
        <v>423</v>
      </c>
      <c r="E168" s="461" t="s">
        <v>424</v>
      </c>
      <c r="F168" s="475"/>
      <c r="G168" s="459" t="s">
        <v>52</v>
      </c>
      <c r="H168" s="476" t="str">
        <f t="shared" si="33"/>
        <v>BB01-3</v>
      </c>
      <c r="I168" s="463">
        <v>3</v>
      </c>
      <c r="J168" s="475"/>
      <c r="K168" s="473">
        <v>0</v>
      </c>
      <c r="L168" s="473"/>
      <c r="M168" s="471" cm="1">
        <f t="array" ref="M168">IFERROR(_xlfn.IFS(N168=1,1,O168=1,1,P168=1,1,Q168=1,1),0)</f>
        <v>1</v>
      </c>
      <c r="N168" s="505">
        <v>1</v>
      </c>
      <c r="O168" s="505"/>
      <c r="P168" s="505"/>
      <c r="Q168" s="505"/>
      <c r="R168" s="471" cm="1">
        <f t="array" ref="R168">IFERROR(_xlfn.IFS(S168=1,1,T168=1,1,U168=1,1,V168=1,1),0)</f>
        <v>0</v>
      </c>
      <c r="S168" s="505"/>
      <c r="T168" s="505"/>
      <c r="U168" s="505"/>
      <c r="V168" s="505"/>
      <c r="W168" s="473"/>
      <c r="X168" s="473"/>
      <c r="Y168" s="471"/>
      <c r="Z168" s="505"/>
      <c r="AA168" s="505"/>
      <c r="AB168" s="505"/>
      <c r="AC168" s="505"/>
      <c r="AD168" s="471"/>
      <c r="AE168" s="505"/>
      <c r="AF168" s="505"/>
      <c r="AG168" s="505"/>
      <c r="AH168" s="505"/>
      <c r="AI168" s="473"/>
      <c r="AJ168" s="473"/>
      <c r="AK168" s="505"/>
      <c r="AL168" s="505"/>
      <c r="AM168" s="505"/>
      <c r="AN168" s="505"/>
      <c r="AO168" s="505"/>
      <c r="AP168" s="505"/>
      <c r="AQ168" s="505"/>
      <c r="AR168" s="505"/>
      <c r="AS168" s="505"/>
      <c r="AT168" s="505"/>
      <c r="AU168" s="506"/>
      <c r="AV168" s="513">
        <v>3</v>
      </c>
    </row>
    <row r="169" spans="1:48" s="514" customFormat="1" ht="13.5" outlineLevel="1">
      <c r="A169" s="683"/>
      <c r="B169" s="691" t="s">
        <v>226</v>
      </c>
      <c r="C169" s="460" t="s">
        <v>335</v>
      </c>
      <c r="D169" s="474" t="s">
        <v>425</v>
      </c>
      <c r="E169" s="461" t="s">
        <v>426</v>
      </c>
      <c r="F169" s="475"/>
      <c r="G169" s="459" t="s">
        <v>52</v>
      </c>
      <c r="H169" s="476" t="str">
        <f t="shared" si="33"/>
        <v>BB01-3</v>
      </c>
      <c r="I169" s="463">
        <v>3</v>
      </c>
      <c r="J169" s="475"/>
      <c r="K169" s="473">
        <v>0</v>
      </c>
      <c r="L169" s="473"/>
      <c r="M169" s="471" cm="1">
        <f t="array" ref="M169">IFERROR(_xlfn.IFS(N169=1,1,O169=1,1,P169=1,1,Q169=1,1),0)</f>
        <v>1</v>
      </c>
      <c r="N169" s="505">
        <v>1</v>
      </c>
      <c r="O169" s="505"/>
      <c r="P169" s="505"/>
      <c r="Q169" s="505"/>
      <c r="R169" s="471" cm="1">
        <f t="array" ref="R169">IFERROR(_xlfn.IFS(S169=1,1,T169=1,1,U169=1,1,V169=1,1),0)</f>
        <v>0</v>
      </c>
      <c r="S169" s="505"/>
      <c r="T169" s="505"/>
      <c r="U169" s="505"/>
      <c r="V169" s="505"/>
      <c r="W169" s="473"/>
      <c r="X169" s="473"/>
      <c r="Y169" s="471"/>
      <c r="Z169" s="505"/>
      <c r="AA169" s="505"/>
      <c r="AB169" s="505"/>
      <c r="AC169" s="505"/>
      <c r="AD169" s="471"/>
      <c r="AE169" s="505"/>
      <c r="AF169" s="505"/>
      <c r="AG169" s="505"/>
      <c r="AH169" s="505"/>
      <c r="AI169" s="473"/>
      <c r="AJ169" s="473"/>
      <c r="AK169" s="505"/>
      <c r="AL169" s="505"/>
      <c r="AM169" s="505"/>
      <c r="AN169" s="505"/>
      <c r="AO169" s="505"/>
      <c r="AP169" s="505"/>
      <c r="AQ169" s="505"/>
      <c r="AR169" s="505"/>
      <c r="AS169" s="505"/>
      <c r="AT169" s="505"/>
      <c r="AU169" s="506"/>
      <c r="AV169" s="513">
        <v>3</v>
      </c>
    </row>
    <row r="170" spans="1:48" s="514" customFormat="1" ht="13.5" outlineLevel="1">
      <c r="A170" s="683"/>
      <c r="B170" s="691" t="s">
        <v>226</v>
      </c>
      <c r="C170" s="460" t="s">
        <v>335</v>
      </c>
      <c r="D170" s="474" t="s">
        <v>427</v>
      </c>
      <c r="E170" s="461" t="s">
        <v>428</v>
      </c>
      <c r="F170" s="475"/>
      <c r="G170" s="459" t="s">
        <v>52</v>
      </c>
      <c r="H170" s="476" t="str">
        <f t="shared" si="33"/>
        <v>BB01-3</v>
      </c>
      <c r="I170" s="463">
        <v>3</v>
      </c>
      <c r="J170" s="475"/>
      <c r="K170" s="473">
        <v>0</v>
      </c>
      <c r="L170" s="473"/>
      <c r="M170" s="471" cm="1">
        <f t="array" ref="M170">IFERROR(_xlfn.IFS(N170=1,1,O170=1,1,P170=1,1,Q170=1,1),0)</f>
        <v>1</v>
      </c>
      <c r="N170" s="505">
        <v>1</v>
      </c>
      <c r="O170" s="505"/>
      <c r="P170" s="505"/>
      <c r="Q170" s="505"/>
      <c r="R170" s="471" cm="1">
        <f t="array" ref="R170">IFERROR(_xlfn.IFS(S170=1,1,T170=1,1,U170=1,1,V170=1,1),0)</f>
        <v>0</v>
      </c>
      <c r="S170" s="505"/>
      <c r="T170" s="505"/>
      <c r="U170" s="505"/>
      <c r="V170" s="505"/>
      <c r="W170" s="473"/>
      <c r="X170" s="473"/>
      <c r="Y170" s="471"/>
      <c r="Z170" s="505"/>
      <c r="AA170" s="505"/>
      <c r="AB170" s="505"/>
      <c r="AC170" s="505"/>
      <c r="AD170" s="471"/>
      <c r="AE170" s="505"/>
      <c r="AF170" s="505"/>
      <c r="AG170" s="505"/>
      <c r="AH170" s="505"/>
      <c r="AI170" s="473"/>
      <c r="AJ170" s="473"/>
      <c r="AK170" s="505"/>
      <c r="AL170" s="505"/>
      <c r="AM170" s="505"/>
      <c r="AN170" s="505"/>
      <c r="AO170" s="505"/>
      <c r="AP170" s="505"/>
      <c r="AQ170" s="505"/>
      <c r="AR170" s="505"/>
      <c r="AS170" s="505"/>
      <c r="AT170" s="505"/>
      <c r="AU170" s="506"/>
      <c r="AV170" s="513">
        <v>3</v>
      </c>
    </row>
    <row r="171" spans="1:48" s="514" customFormat="1" ht="13.5" outlineLevel="1">
      <c r="A171" s="683"/>
      <c r="B171" s="691" t="s">
        <v>226</v>
      </c>
      <c r="C171" s="460" t="s">
        <v>335</v>
      </c>
      <c r="D171" s="474" t="s">
        <v>429</v>
      </c>
      <c r="E171" s="461" t="s">
        <v>430</v>
      </c>
      <c r="F171" s="475"/>
      <c r="G171" s="459" t="s">
        <v>52</v>
      </c>
      <c r="H171" s="476" t="str">
        <f t="shared" si="33"/>
        <v>BB01-3</v>
      </c>
      <c r="I171" s="463">
        <v>3</v>
      </c>
      <c r="J171" s="475"/>
      <c r="K171" s="473">
        <v>0</v>
      </c>
      <c r="L171" s="473"/>
      <c r="M171" s="471" cm="1">
        <f t="array" ref="M171">IFERROR(_xlfn.IFS(N171=1,1,O171=1,1,P171=1,1,Q171=1,1),0)</f>
        <v>1</v>
      </c>
      <c r="N171" s="505">
        <v>1</v>
      </c>
      <c r="O171" s="505"/>
      <c r="P171" s="505"/>
      <c r="Q171" s="505"/>
      <c r="R171" s="471" cm="1">
        <f t="array" ref="R171">IFERROR(_xlfn.IFS(S171=1,1,T171=1,1,U171=1,1,V171=1,1),0)</f>
        <v>0</v>
      </c>
      <c r="S171" s="505"/>
      <c r="T171" s="505"/>
      <c r="U171" s="505"/>
      <c r="V171" s="505"/>
      <c r="W171" s="473"/>
      <c r="X171" s="473"/>
      <c r="Y171" s="471"/>
      <c r="Z171" s="505"/>
      <c r="AA171" s="505"/>
      <c r="AB171" s="505"/>
      <c r="AC171" s="505"/>
      <c r="AD171" s="471"/>
      <c r="AE171" s="505"/>
      <c r="AF171" s="505"/>
      <c r="AG171" s="505"/>
      <c r="AH171" s="505"/>
      <c r="AI171" s="473"/>
      <c r="AJ171" s="473"/>
      <c r="AK171" s="505"/>
      <c r="AL171" s="505"/>
      <c r="AM171" s="505"/>
      <c r="AN171" s="505"/>
      <c r="AO171" s="505"/>
      <c r="AP171" s="505"/>
      <c r="AQ171" s="505"/>
      <c r="AR171" s="505"/>
      <c r="AS171" s="505"/>
      <c r="AT171" s="505"/>
      <c r="AU171" s="506"/>
      <c r="AV171" s="513">
        <v>3</v>
      </c>
    </row>
    <row r="172" spans="1:48" s="514" customFormat="1" ht="13.5" outlineLevel="1">
      <c r="A172" s="683"/>
      <c r="B172" s="691" t="s">
        <v>226</v>
      </c>
      <c r="C172" s="460" t="s">
        <v>335</v>
      </c>
      <c r="D172" s="474" t="s">
        <v>431</v>
      </c>
      <c r="E172" s="461" t="s">
        <v>432</v>
      </c>
      <c r="F172" s="475"/>
      <c r="G172" s="459" t="s">
        <v>52</v>
      </c>
      <c r="H172" s="476" t="str">
        <f t="shared" si="33"/>
        <v>BB01-3</v>
      </c>
      <c r="I172" s="463">
        <v>3</v>
      </c>
      <c r="J172" s="475"/>
      <c r="K172" s="473">
        <v>0</v>
      </c>
      <c r="L172" s="473"/>
      <c r="M172" s="471" cm="1">
        <f t="array" ref="M172">IFERROR(_xlfn.IFS(N172=1,1,O172=1,1,P172=1,1,Q172=1,1),0)</f>
        <v>1</v>
      </c>
      <c r="N172" s="505">
        <v>1</v>
      </c>
      <c r="O172" s="505"/>
      <c r="P172" s="505"/>
      <c r="Q172" s="505"/>
      <c r="R172" s="471" cm="1">
        <f t="array" ref="R172">IFERROR(_xlfn.IFS(S172=1,1,T172=1,1,U172=1,1,V172=1,1),0)</f>
        <v>0</v>
      </c>
      <c r="S172" s="505"/>
      <c r="T172" s="505"/>
      <c r="U172" s="505"/>
      <c r="V172" s="505"/>
      <c r="W172" s="473"/>
      <c r="X172" s="473"/>
      <c r="Y172" s="471"/>
      <c r="Z172" s="505"/>
      <c r="AA172" s="505"/>
      <c r="AB172" s="505"/>
      <c r="AC172" s="505"/>
      <c r="AD172" s="471"/>
      <c r="AE172" s="505"/>
      <c r="AF172" s="505"/>
      <c r="AG172" s="505"/>
      <c r="AH172" s="505"/>
      <c r="AI172" s="473"/>
      <c r="AJ172" s="473"/>
      <c r="AK172" s="505"/>
      <c r="AL172" s="505"/>
      <c r="AM172" s="505"/>
      <c r="AN172" s="505"/>
      <c r="AO172" s="505"/>
      <c r="AP172" s="505"/>
      <c r="AQ172" s="505"/>
      <c r="AR172" s="505"/>
      <c r="AS172" s="505"/>
      <c r="AT172" s="505"/>
      <c r="AU172" s="506"/>
      <c r="AV172" s="513">
        <v>3</v>
      </c>
    </row>
    <row r="173" spans="1:48" s="514" customFormat="1" ht="13.5" outlineLevel="1">
      <c r="A173" s="683"/>
      <c r="B173" s="691" t="s">
        <v>226</v>
      </c>
      <c r="C173" s="460" t="s">
        <v>335</v>
      </c>
      <c r="D173" s="474" t="s">
        <v>433</v>
      </c>
      <c r="E173" s="461" t="s">
        <v>434</v>
      </c>
      <c r="F173" s="475"/>
      <c r="G173" s="459" t="s">
        <v>52</v>
      </c>
      <c r="H173" s="476" t="str">
        <f t="shared" si="33"/>
        <v>BB01-3</v>
      </c>
      <c r="I173" s="463">
        <v>3</v>
      </c>
      <c r="J173" s="475"/>
      <c r="K173" s="473">
        <v>0</v>
      </c>
      <c r="L173" s="473"/>
      <c r="M173" s="471" cm="1">
        <f t="array" ref="M173">IFERROR(_xlfn.IFS(N173=1,1,O173=1,1,P173=1,1,Q173=1,1),0)</f>
        <v>1</v>
      </c>
      <c r="N173" s="505">
        <v>1</v>
      </c>
      <c r="O173" s="505"/>
      <c r="P173" s="505"/>
      <c r="Q173" s="505"/>
      <c r="R173" s="471" cm="1">
        <f t="array" ref="R173">IFERROR(_xlfn.IFS(S173=1,1,T173=1,1,U173=1,1,V173=1,1),0)</f>
        <v>0</v>
      </c>
      <c r="S173" s="505"/>
      <c r="T173" s="505"/>
      <c r="U173" s="505"/>
      <c r="V173" s="505"/>
      <c r="W173" s="473"/>
      <c r="X173" s="473"/>
      <c r="Y173" s="471"/>
      <c r="Z173" s="505"/>
      <c r="AA173" s="505"/>
      <c r="AB173" s="505"/>
      <c r="AC173" s="505"/>
      <c r="AD173" s="471"/>
      <c r="AE173" s="505"/>
      <c r="AF173" s="505"/>
      <c r="AG173" s="505"/>
      <c r="AH173" s="505"/>
      <c r="AI173" s="473"/>
      <c r="AJ173" s="473"/>
      <c r="AK173" s="505"/>
      <c r="AL173" s="505"/>
      <c r="AM173" s="505"/>
      <c r="AN173" s="505"/>
      <c r="AO173" s="505"/>
      <c r="AP173" s="505"/>
      <c r="AQ173" s="505"/>
      <c r="AR173" s="505"/>
      <c r="AS173" s="505"/>
      <c r="AT173" s="505"/>
      <c r="AU173" s="506"/>
      <c r="AV173" s="513">
        <v>3</v>
      </c>
    </row>
    <row r="174" spans="1:48" s="514" customFormat="1" ht="13.5" outlineLevel="1">
      <c r="A174" s="683"/>
      <c r="B174" s="691" t="s">
        <v>226</v>
      </c>
      <c r="C174" s="460" t="s">
        <v>335</v>
      </c>
      <c r="D174" s="474" t="s">
        <v>435</v>
      </c>
      <c r="E174" s="461" t="s">
        <v>436</v>
      </c>
      <c r="F174" s="475"/>
      <c r="G174" s="459" t="s">
        <v>52</v>
      </c>
      <c r="H174" s="476" t="str">
        <f t="shared" si="33"/>
        <v>BB01-3</v>
      </c>
      <c r="I174" s="463">
        <v>3</v>
      </c>
      <c r="J174" s="475"/>
      <c r="K174" s="473">
        <v>0</v>
      </c>
      <c r="L174" s="473"/>
      <c r="M174" s="471" cm="1">
        <f t="array" ref="M174">IFERROR(_xlfn.IFS(N174=1,1,O174=1,1,P174=1,1,Q174=1,1),0)</f>
        <v>1</v>
      </c>
      <c r="N174" s="505">
        <v>1</v>
      </c>
      <c r="O174" s="505"/>
      <c r="P174" s="505"/>
      <c r="Q174" s="505"/>
      <c r="R174" s="471" cm="1">
        <f t="array" ref="R174">IFERROR(_xlfn.IFS(S174=1,1,T174=1,1,U174=1,1,V174=1,1),0)</f>
        <v>0</v>
      </c>
      <c r="S174" s="505"/>
      <c r="T174" s="505"/>
      <c r="U174" s="505"/>
      <c r="V174" s="505"/>
      <c r="W174" s="473"/>
      <c r="X174" s="473"/>
      <c r="Y174" s="471"/>
      <c r="Z174" s="505"/>
      <c r="AA174" s="505"/>
      <c r="AB174" s="505"/>
      <c r="AC174" s="505"/>
      <c r="AD174" s="471"/>
      <c r="AE174" s="505"/>
      <c r="AF174" s="505"/>
      <c r="AG174" s="505"/>
      <c r="AH174" s="505"/>
      <c r="AI174" s="473"/>
      <c r="AJ174" s="473"/>
      <c r="AK174" s="505"/>
      <c r="AL174" s="505"/>
      <c r="AM174" s="505"/>
      <c r="AN174" s="505"/>
      <c r="AO174" s="505"/>
      <c r="AP174" s="505"/>
      <c r="AQ174" s="505"/>
      <c r="AR174" s="505"/>
      <c r="AS174" s="505"/>
      <c r="AT174" s="505"/>
      <c r="AU174" s="506"/>
      <c r="AV174" s="513">
        <v>3</v>
      </c>
    </row>
    <row r="175" spans="1:48" s="514" customFormat="1" ht="13.5" outlineLevel="1">
      <c r="A175" s="683"/>
      <c r="B175" s="691" t="s">
        <v>226</v>
      </c>
      <c r="C175" s="460" t="s">
        <v>335</v>
      </c>
      <c r="D175" s="474" t="s">
        <v>437</v>
      </c>
      <c r="E175" s="461" t="s">
        <v>438</v>
      </c>
      <c r="F175" s="475"/>
      <c r="G175" s="459" t="s">
        <v>52</v>
      </c>
      <c r="H175" s="476" t="str">
        <f t="shared" si="33"/>
        <v>BB01-3</v>
      </c>
      <c r="I175" s="463">
        <v>3</v>
      </c>
      <c r="J175" s="475"/>
      <c r="K175" s="473">
        <v>0</v>
      </c>
      <c r="L175" s="473"/>
      <c r="M175" s="471" cm="1">
        <f t="array" ref="M175">IFERROR(_xlfn.IFS(N175=1,1,O175=1,1,P175=1,1,Q175=1,1),0)</f>
        <v>1</v>
      </c>
      <c r="N175" s="505">
        <v>1</v>
      </c>
      <c r="O175" s="505"/>
      <c r="P175" s="505"/>
      <c r="Q175" s="505"/>
      <c r="R175" s="471" cm="1">
        <f t="array" ref="R175">IFERROR(_xlfn.IFS(S175=1,1,T175=1,1,U175=1,1,V175=1,1),0)</f>
        <v>0</v>
      </c>
      <c r="S175" s="505"/>
      <c r="T175" s="505"/>
      <c r="U175" s="505"/>
      <c r="V175" s="505"/>
      <c r="W175" s="473"/>
      <c r="X175" s="473"/>
      <c r="Y175" s="471"/>
      <c r="Z175" s="505"/>
      <c r="AA175" s="505"/>
      <c r="AB175" s="505"/>
      <c r="AC175" s="505"/>
      <c r="AD175" s="471"/>
      <c r="AE175" s="505"/>
      <c r="AF175" s="505"/>
      <c r="AG175" s="505"/>
      <c r="AH175" s="505"/>
      <c r="AI175" s="473"/>
      <c r="AJ175" s="473"/>
      <c r="AK175" s="505"/>
      <c r="AL175" s="505"/>
      <c r="AM175" s="505"/>
      <c r="AN175" s="505"/>
      <c r="AO175" s="505"/>
      <c r="AP175" s="505"/>
      <c r="AQ175" s="505"/>
      <c r="AR175" s="505"/>
      <c r="AS175" s="505"/>
      <c r="AT175" s="505"/>
      <c r="AU175" s="506"/>
      <c r="AV175" s="513">
        <v>3</v>
      </c>
    </row>
    <row r="176" spans="1:48" s="514" customFormat="1" ht="13.5" outlineLevel="1">
      <c r="A176" s="683"/>
      <c r="B176" s="691" t="s">
        <v>226</v>
      </c>
      <c r="C176" s="460" t="s">
        <v>335</v>
      </c>
      <c r="D176" s="474" t="s">
        <v>439</v>
      </c>
      <c r="E176" s="461" t="s">
        <v>440</v>
      </c>
      <c r="F176" s="475"/>
      <c r="G176" s="459" t="s">
        <v>52</v>
      </c>
      <c r="H176" s="476" t="str">
        <f t="shared" si="33"/>
        <v>BB01-3</v>
      </c>
      <c r="I176" s="463">
        <v>3</v>
      </c>
      <c r="J176" s="475"/>
      <c r="K176" s="473">
        <v>0</v>
      </c>
      <c r="L176" s="473"/>
      <c r="M176" s="471" cm="1">
        <f t="array" ref="M176">IFERROR(_xlfn.IFS(N176=1,1,O176=1,1,P176=1,1,Q176=1,1),0)</f>
        <v>1</v>
      </c>
      <c r="N176" s="505">
        <v>1</v>
      </c>
      <c r="O176" s="505"/>
      <c r="P176" s="505"/>
      <c r="Q176" s="505"/>
      <c r="R176" s="471" cm="1">
        <f t="array" ref="R176">IFERROR(_xlfn.IFS(S176=1,1,T176=1,1,U176=1,1,V176=1,1),0)</f>
        <v>0</v>
      </c>
      <c r="S176" s="505"/>
      <c r="T176" s="505"/>
      <c r="U176" s="505"/>
      <c r="V176" s="505"/>
      <c r="W176" s="473"/>
      <c r="X176" s="473"/>
      <c r="Y176" s="471"/>
      <c r="Z176" s="505"/>
      <c r="AA176" s="505"/>
      <c r="AB176" s="505"/>
      <c r="AC176" s="505"/>
      <c r="AD176" s="471"/>
      <c r="AE176" s="505"/>
      <c r="AF176" s="505"/>
      <c r="AG176" s="505"/>
      <c r="AH176" s="505"/>
      <c r="AI176" s="473"/>
      <c r="AJ176" s="473"/>
      <c r="AK176" s="505"/>
      <c r="AL176" s="505"/>
      <c r="AM176" s="505"/>
      <c r="AN176" s="505"/>
      <c r="AO176" s="505"/>
      <c r="AP176" s="505"/>
      <c r="AQ176" s="505"/>
      <c r="AR176" s="505"/>
      <c r="AS176" s="505"/>
      <c r="AT176" s="505"/>
      <c r="AU176" s="506"/>
      <c r="AV176" s="513">
        <v>3</v>
      </c>
    </row>
    <row r="177" spans="1:48" s="514" customFormat="1" ht="13.5" outlineLevel="1">
      <c r="A177" s="683"/>
      <c r="B177" s="691" t="s">
        <v>226</v>
      </c>
      <c r="C177" s="460" t="s">
        <v>335</v>
      </c>
      <c r="D177" s="474" t="s">
        <v>441</v>
      </c>
      <c r="E177" s="461" t="s">
        <v>442</v>
      </c>
      <c r="F177" s="475"/>
      <c r="G177" s="459" t="s">
        <v>52</v>
      </c>
      <c r="H177" s="476" t="str">
        <f t="shared" si="33"/>
        <v>BB01-3</v>
      </c>
      <c r="I177" s="463">
        <v>3</v>
      </c>
      <c r="J177" s="475"/>
      <c r="K177" s="473">
        <v>0</v>
      </c>
      <c r="L177" s="473"/>
      <c r="M177" s="471" cm="1">
        <f t="array" ref="M177">IFERROR(_xlfn.IFS(N177=1,1,O177=1,1,P177=1,1,Q177=1,1),0)</f>
        <v>1</v>
      </c>
      <c r="N177" s="505">
        <v>1</v>
      </c>
      <c r="O177" s="505"/>
      <c r="P177" s="505"/>
      <c r="Q177" s="505"/>
      <c r="R177" s="471" cm="1">
        <f t="array" ref="R177">IFERROR(_xlfn.IFS(S177=1,1,T177=1,1,U177=1,1,V177=1,1),0)</f>
        <v>0</v>
      </c>
      <c r="S177" s="505"/>
      <c r="T177" s="505"/>
      <c r="U177" s="505"/>
      <c r="V177" s="505"/>
      <c r="W177" s="473"/>
      <c r="X177" s="473"/>
      <c r="Y177" s="471"/>
      <c r="Z177" s="505"/>
      <c r="AA177" s="505"/>
      <c r="AB177" s="505"/>
      <c r="AC177" s="505"/>
      <c r="AD177" s="471"/>
      <c r="AE177" s="505"/>
      <c r="AF177" s="505"/>
      <c r="AG177" s="505"/>
      <c r="AH177" s="505"/>
      <c r="AI177" s="473"/>
      <c r="AJ177" s="473"/>
      <c r="AK177" s="505"/>
      <c r="AL177" s="505"/>
      <c r="AM177" s="505"/>
      <c r="AN177" s="505"/>
      <c r="AO177" s="505"/>
      <c r="AP177" s="505"/>
      <c r="AQ177" s="505"/>
      <c r="AR177" s="505"/>
      <c r="AS177" s="505"/>
      <c r="AT177" s="505"/>
      <c r="AU177" s="506"/>
      <c r="AV177" s="513">
        <v>3</v>
      </c>
    </row>
    <row r="178" spans="1:48" s="514" customFormat="1" ht="13.5" outlineLevel="1">
      <c r="A178" s="683"/>
      <c r="B178" s="691" t="s">
        <v>226</v>
      </c>
      <c r="C178" s="460" t="s">
        <v>335</v>
      </c>
      <c r="D178" s="474" t="s">
        <v>443</v>
      </c>
      <c r="E178" s="461" t="s">
        <v>444</v>
      </c>
      <c r="F178" s="475"/>
      <c r="G178" s="459" t="s">
        <v>52</v>
      </c>
      <c r="H178" s="476" t="str">
        <f t="shared" si="33"/>
        <v>BB01-3</v>
      </c>
      <c r="I178" s="463">
        <v>3</v>
      </c>
      <c r="J178" s="475"/>
      <c r="K178" s="473">
        <v>0</v>
      </c>
      <c r="L178" s="473"/>
      <c r="M178" s="471" cm="1">
        <f t="array" ref="M178">IFERROR(_xlfn.IFS(N178=1,1,O178=1,1,P178=1,1,Q178=1,1),0)</f>
        <v>1</v>
      </c>
      <c r="N178" s="505">
        <v>1</v>
      </c>
      <c r="O178" s="505"/>
      <c r="P178" s="505"/>
      <c r="Q178" s="505"/>
      <c r="R178" s="471" cm="1">
        <f t="array" ref="R178">IFERROR(_xlfn.IFS(S178=1,1,T178=1,1,U178=1,1,V178=1,1),0)</f>
        <v>0</v>
      </c>
      <c r="S178" s="505"/>
      <c r="T178" s="505"/>
      <c r="U178" s="505"/>
      <c r="V178" s="505"/>
      <c r="W178" s="473"/>
      <c r="X178" s="473"/>
      <c r="Y178" s="471"/>
      <c r="Z178" s="505"/>
      <c r="AA178" s="505"/>
      <c r="AB178" s="505"/>
      <c r="AC178" s="505"/>
      <c r="AD178" s="471"/>
      <c r="AE178" s="505"/>
      <c r="AF178" s="505"/>
      <c r="AG178" s="505"/>
      <c r="AH178" s="505"/>
      <c r="AI178" s="473"/>
      <c r="AJ178" s="473"/>
      <c r="AK178" s="505"/>
      <c r="AL178" s="505"/>
      <c r="AM178" s="505"/>
      <c r="AN178" s="505"/>
      <c r="AO178" s="505"/>
      <c r="AP178" s="505"/>
      <c r="AQ178" s="505"/>
      <c r="AR178" s="505"/>
      <c r="AS178" s="505"/>
      <c r="AT178" s="505"/>
      <c r="AU178" s="506"/>
      <c r="AV178" s="513">
        <v>3</v>
      </c>
    </row>
    <row r="179" spans="1:48" s="514" customFormat="1" ht="13.5" outlineLevel="1">
      <c r="A179" s="683"/>
      <c r="B179" s="691" t="s">
        <v>226</v>
      </c>
      <c r="C179" s="460" t="s">
        <v>335</v>
      </c>
      <c r="D179" s="474" t="s">
        <v>445</v>
      </c>
      <c r="E179" s="461" t="s">
        <v>446</v>
      </c>
      <c r="F179" s="475"/>
      <c r="G179" s="459" t="s">
        <v>52</v>
      </c>
      <c r="H179" s="476" t="str">
        <f t="shared" si="33"/>
        <v>BB01-3</v>
      </c>
      <c r="I179" s="463">
        <v>3</v>
      </c>
      <c r="J179" s="475"/>
      <c r="K179" s="473">
        <v>0</v>
      </c>
      <c r="L179" s="473"/>
      <c r="M179" s="471" cm="1">
        <f t="array" ref="M179">IFERROR(_xlfn.IFS(N179=1,1,O179=1,1,P179=1,1,Q179=1,1),0)</f>
        <v>1</v>
      </c>
      <c r="N179" s="505">
        <v>1</v>
      </c>
      <c r="O179" s="505"/>
      <c r="P179" s="505"/>
      <c r="Q179" s="505"/>
      <c r="R179" s="471" cm="1">
        <f t="array" ref="R179">IFERROR(_xlfn.IFS(S179=1,1,T179=1,1,U179=1,1,V179=1,1),0)</f>
        <v>0</v>
      </c>
      <c r="S179" s="505"/>
      <c r="T179" s="505"/>
      <c r="U179" s="505"/>
      <c r="V179" s="505"/>
      <c r="W179" s="473"/>
      <c r="X179" s="473"/>
      <c r="Y179" s="471"/>
      <c r="Z179" s="505"/>
      <c r="AA179" s="505"/>
      <c r="AB179" s="505"/>
      <c r="AC179" s="505"/>
      <c r="AD179" s="471"/>
      <c r="AE179" s="505"/>
      <c r="AF179" s="505"/>
      <c r="AG179" s="505"/>
      <c r="AH179" s="505"/>
      <c r="AI179" s="473"/>
      <c r="AJ179" s="473"/>
      <c r="AK179" s="505"/>
      <c r="AL179" s="505"/>
      <c r="AM179" s="505"/>
      <c r="AN179" s="505"/>
      <c r="AO179" s="505"/>
      <c r="AP179" s="505"/>
      <c r="AQ179" s="505"/>
      <c r="AR179" s="505"/>
      <c r="AS179" s="505"/>
      <c r="AT179" s="505"/>
      <c r="AU179" s="506"/>
      <c r="AV179" s="513">
        <v>3</v>
      </c>
    </row>
    <row r="180" spans="1:48" s="514" customFormat="1" ht="13.5" outlineLevel="1">
      <c r="A180" s="683"/>
      <c r="B180" s="691" t="s">
        <v>226</v>
      </c>
      <c r="C180" s="460" t="s">
        <v>335</v>
      </c>
      <c r="D180" s="474" t="s">
        <v>447</v>
      </c>
      <c r="E180" s="461" t="s">
        <v>448</v>
      </c>
      <c r="F180" s="475"/>
      <c r="G180" s="459" t="s">
        <v>52</v>
      </c>
      <c r="H180" s="476" t="str">
        <f t="shared" si="33"/>
        <v>BB01-3</v>
      </c>
      <c r="I180" s="463">
        <v>3</v>
      </c>
      <c r="J180" s="475"/>
      <c r="K180" s="473">
        <v>0</v>
      </c>
      <c r="L180" s="473"/>
      <c r="M180" s="471" cm="1">
        <f t="array" ref="M180">IFERROR(_xlfn.IFS(N180=1,1,O180=1,1,P180=1,1,Q180=1,1),0)</f>
        <v>1</v>
      </c>
      <c r="N180" s="505">
        <v>1</v>
      </c>
      <c r="O180" s="505"/>
      <c r="P180" s="505"/>
      <c r="Q180" s="505"/>
      <c r="R180" s="471" cm="1">
        <f t="array" ref="R180">IFERROR(_xlfn.IFS(S180=1,1,T180=1,1,U180=1,1,V180=1,1),0)</f>
        <v>0</v>
      </c>
      <c r="S180" s="505"/>
      <c r="T180" s="505"/>
      <c r="U180" s="505"/>
      <c r="V180" s="505"/>
      <c r="W180" s="473"/>
      <c r="X180" s="473"/>
      <c r="Y180" s="471"/>
      <c r="Z180" s="505"/>
      <c r="AA180" s="505"/>
      <c r="AB180" s="505"/>
      <c r="AC180" s="505"/>
      <c r="AD180" s="471"/>
      <c r="AE180" s="505"/>
      <c r="AF180" s="505"/>
      <c r="AG180" s="505"/>
      <c r="AH180" s="505"/>
      <c r="AI180" s="473"/>
      <c r="AJ180" s="473"/>
      <c r="AK180" s="505"/>
      <c r="AL180" s="505"/>
      <c r="AM180" s="505"/>
      <c r="AN180" s="505"/>
      <c r="AO180" s="505"/>
      <c r="AP180" s="505"/>
      <c r="AQ180" s="505"/>
      <c r="AR180" s="505"/>
      <c r="AS180" s="505"/>
      <c r="AT180" s="505"/>
      <c r="AU180" s="506"/>
      <c r="AV180" s="513">
        <v>3</v>
      </c>
    </row>
    <row r="181" spans="1:48" s="514" customFormat="1" ht="13.5" outlineLevel="1">
      <c r="A181" s="683"/>
      <c r="B181" s="691" t="s">
        <v>226</v>
      </c>
      <c r="C181" s="460" t="s">
        <v>335</v>
      </c>
      <c r="D181" s="474" t="s">
        <v>449</v>
      </c>
      <c r="E181" s="461" t="s">
        <v>450</v>
      </c>
      <c r="F181" s="475"/>
      <c r="G181" s="459" t="s">
        <v>52</v>
      </c>
      <c r="H181" s="476" t="str">
        <f t="shared" si="33"/>
        <v>BB01-3</v>
      </c>
      <c r="I181" s="463">
        <v>3</v>
      </c>
      <c r="J181" s="475"/>
      <c r="K181" s="473">
        <v>0</v>
      </c>
      <c r="L181" s="473"/>
      <c r="M181" s="471" cm="1">
        <f t="array" ref="M181">IFERROR(_xlfn.IFS(N181=1,1,O181=1,1,P181=1,1,Q181=1,1),0)</f>
        <v>1</v>
      </c>
      <c r="N181" s="505">
        <v>1</v>
      </c>
      <c r="O181" s="505"/>
      <c r="P181" s="505"/>
      <c r="Q181" s="505"/>
      <c r="R181" s="471" cm="1">
        <f t="array" ref="R181">IFERROR(_xlfn.IFS(S181=1,1,T181=1,1,U181=1,1,V181=1,1),0)</f>
        <v>0</v>
      </c>
      <c r="S181" s="505"/>
      <c r="T181" s="505"/>
      <c r="U181" s="505"/>
      <c r="V181" s="505"/>
      <c r="W181" s="473"/>
      <c r="X181" s="473"/>
      <c r="Y181" s="471"/>
      <c r="Z181" s="505"/>
      <c r="AA181" s="505"/>
      <c r="AB181" s="505"/>
      <c r="AC181" s="505"/>
      <c r="AD181" s="471"/>
      <c r="AE181" s="505"/>
      <c r="AF181" s="505"/>
      <c r="AG181" s="505"/>
      <c r="AH181" s="505"/>
      <c r="AI181" s="473"/>
      <c r="AJ181" s="473"/>
      <c r="AK181" s="505"/>
      <c r="AL181" s="505"/>
      <c r="AM181" s="505"/>
      <c r="AN181" s="505"/>
      <c r="AO181" s="505"/>
      <c r="AP181" s="505"/>
      <c r="AQ181" s="505"/>
      <c r="AR181" s="505"/>
      <c r="AS181" s="505"/>
      <c r="AT181" s="505"/>
      <c r="AU181" s="506"/>
      <c r="AV181" s="513">
        <v>3</v>
      </c>
    </row>
    <row r="182" spans="1:48" s="514" customFormat="1" ht="13.5" outlineLevel="1">
      <c r="A182" s="683"/>
      <c r="B182" s="691" t="s">
        <v>226</v>
      </c>
      <c r="C182" s="460" t="s">
        <v>335</v>
      </c>
      <c r="D182" s="474" t="s">
        <v>451</v>
      </c>
      <c r="E182" s="461" t="s">
        <v>452</v>
      </c>
      <c r="F182" s="475"/>
      <c r="G182" s="459" t="s">
        <v>52</v>
      </c>
      <c r="H182" s="476" t="str">
        <f t="shared" si="33"/>
        <v>BB01-3</v>
      </c>
      <c r="I182" s="463">
        <v>3</v>
      </c>
      <c r="J182" s="475"/>
      <c r="K182" s="473">
        <v>0</v>
      </c>
      <c r="L182" s="473"/>
      <c r="M182" s="471" cm="1">
        <f t="array" ref="M182">IFERROR(_xlfn.IFS(N182=1,1,O182=1,1,P182=1,1,Q182=1,1),0)</f>
        <v>1</v>
      </c>
      <c r="N182" s="505">
        <v>1</v>
      </c>
      <c r="O182" s="505"/>
      <c r="P182" s="505"/>
      <c r="Q182" s="505"/>
      <c r="R182" s="471" cm="1">
        <f t="array" ref="R182">IFERROR(_xlfn.IFS(S182=1,1,T182=1,1,U182=1,1,V182=1,1),0)</f>
        <v>0</v>
      </c>
      <c r="S182" s="505"/>
      <c r="T182" s="505"/>
      <c r="U182" s="505"/>
      <c r="V182" s="505"/>
      <c r="W182" s="473"/>
      <c r="X182" s="473"/>
      <c r="Y182" s="471"/>
      <c r="Z182" s="505"/>
      <c r="AA182" s="505"/>
      <c r="AB182" s="505"/>
      <c r="AC182" s="505"/>
      <c r="AD182" s="471"/>
      <c r="AE182" s="505"/>
      <c r="AF182" s="505"/>
      <c r="AG182" s="505"/>
      <c r="AH182" s="505"/>
      <c r="AI182" s="473"/>
      <c r="AJ182" s="473"/>
      <c r="AK182" s="505"/>
      <c r="AL182" s="505"/>
      <c r="AM182" s="505"/>
      <c r="AN182" s="505"/>
      <c r="AO182" s="505"/>
      <c r="AP182" s="505"/>
      <c r="AQ182" s="505"/>
      <c r="AR182" s="505"/>
      <c r="AS182" s="505"/>
      <c r="AT182" s="505"/>
      <c r="AU182" s="506"/>
      <c r="AV182" s="513">
        <v>3</v>
      </c>
    </row>
    <row r="183" spans="1:48" s="514" customFormat="1" ht="13.5" outlineLevel="1">
      <c r="A183" s="683"/>
      <c r="B183" s="691" t="s">
        <v>226</v>
      </c>
      <c r="C183" s="460" t="s">
        <v>335</v>
      </c>
      <c r="D183" s="474" t="s">
        <v>453</v>
      </c>
      <c r="E183" s="461" t="s">
        <v>454</v>
      </c>
      <c r="F183" s="475"/>
      <c r="G183" s="459" t="s">
        <v>52</v>
      </c>
      <c r="H183" s="476" t="str">
        <f t="shared" si="33"/>
        <v>BB01-3</v>
      </c>
      <c r="I183" s="463">
        <v>3</v>
      </c>
      <c r="J183" s="475"/>
      <c r="K183" s="473">
        <v>0</v>
      </c>
      <c r="L183" s="473"/>
      <c r="M183" s="471" cm="1">
        <f t="array" ref="M183">IFERROR(_xlfn.IFS(N183=1,1,O183=1,1,P183=1,1,Q183=1,1),0)</f>
        <v>1</v>
      </c>
      <c r="N183" s="505">
        <v>1</v>
      </c>
      <c r="O183" s="505"/>
      <c r="P183" s="505"/>
      <c r="Q183" s="505"/>
      <c r="R183" s="471" cm="1">
        <f t="array" ref="R183">IFERROR(_xlfn.IFS(S183=1,1,T183=1,1,U183=1,1,V183=1,1),0)</f>
        <v>0</v>
      </c>
      <c r="S183" s="505"/>
      <c r="T183" s="505"/>
      <c r="U183" s="505"/>
      <c r="V183" s="505"/>
      <c r="W183" s="473"/>
      <c r="X183" s="473"/>
      <c r="Y183" s="471"/>
      <c r="Z183" s="505"/>
      <c r="AA183" s="505"/>
      <c r="AB183" s="505"/>
      <c r="AC183" s="505"/>
      <c r="AD183" s="471"/>
      <c r="AE183" s="505"/>
      <c r="AF183" s="505"/>
      <c r="AG183" s="505"/>
      <c r="AH183" s="505"/>
      <c r="AI183" s="473"/>
      <c r="AJ183" s="473"/>
      <c r="AK183" s="505"/>
      <c r="AL183" s="505"/>
      <c r="AM183" s="505"/>
      <c r="AN183" s="505"/>
      <c r="AO183" s="505"/>
      <c r="AP183" s="505"/>
      <c r="AQ183" s="505"/>
      <c r="AR183" s="505"/>
      <c r="AS183" s="505"/>
      <c r="AT183" s="505"/>
      <c r="AU183" s="506"/>
      <c r="AV183" s="513">
        <v>3</v>
      </c>
    </row>
    <row r="184" spans="1:48" s="514" customFormat="1" ht="13.5" outlineLevel="1">
      <c r="A184" s="683"/>
      <c r="B184" s="691" t="s">
        <v>226</v>
      </c>
      <c r="C184" s="460" t="s">
        <v>335</v>
      </c>
      <c r="D184" s="474" t="s">
        <v>455</v>
      </c>
      <c r="E184" s="461" t="s">
        <v>456</v>
      </c>
      <c r="F184" s="475"/>
      <c r="G184" s="459" t="s">
        <v>52</v>
      </c>
      <c r="H184" s="476" t="str">
        <f t="shared" si="33"/>
        <v>BB01-3</v>
      </c>
      <c r="I184" s="463">
        <v>3</v>
      </c>
      <c r="J184" s="475"/>
      <c r="K184" s="473">
        <v>0</v>
      </c>
      <c r="L184" s="473"/>
      <c r="M184" s="471" cm="1">
        <f t="array" ref="M184">IFERROR(_xlfn.IFS(N184=1,1,O184=1,1,P184=1,1,Q184=1,1),0)</f>
        <v>1</v>
      </c>
      <c r="N184" s="505">
        <v>1</v>
      </c>
      <c r="O184" s="505"/>
      <c r="P184" s="505"/>
      <c r="Q184" s="505"/>
      <c r="R184" s="471" cm="1">
        <f t="array" ref="R184">IFERROR(_xlfn.IFS(S184=1,1,T184=1,1,U184=1,1,V184=1,1),0)</f>
        <v>0</v>
      </c>
      <c r="S184" s="505"/>
      <c r="T184" s="505"/>
      <c r="U184" s="505"/>
      <c r="V184" s="505"/>
      <c r="W184" s="473"/>
      <c r="X184" s="473"/>
      <c r="Y184" s="471"/>
      <c r="Z184" s="505"/>
      <c r="AA184" s="505"/>
      <c r="AB184" s="505"/>
      <c r="AC184" s="505"/>
      <c r="AD184" s="471"/>
      <c r="AE184" s="505"/>
      <c r="AF184" s="505"/>
      <c r="AG184" s="505"/>
      <c r="AH184" s="505"/>
      <c r="AI184" s="473"/>
      <c r="AJ184" s="473"/>
      <c r="AK184" s="505"/>
      <c r="AL184" s="505"/>
      <c r="AM184" s="505"/>
      <c r="AN184" s="505"/>
      <c r="AO184" s="505"/>
      <c r="AP184" s="505"/>
      <c r="AQ184" s="505"/>
      <c r="AR184" s="505"/>
      <c r="AS184" s="505"/>
      <c r="AT184" s="505"/>
      <c r="AU184" s="506"/>
      <c r="AV184" s="513">
        <v>3</v>
      </c>
    </row>
    <row r="185" spans="1:48" s="514" customFormat="1" ht="13.5" outlineLevel="1">
      <c r="A185" s="683"/>
      <c r="B185" s="691"/>
      <c r="C185" s="460"/>
      <c r="D185" s="474"/>
      <c r="E185" s="461"/>
      <c r="F185" s="475"/>
      <c r="G185" s="459"/>
      <c r="H185" s="476"/>
      <c r="I185" s="463"/>
      <c r="J185" s="475"/>
      <c r="K185" s="487"/>
      <c r="L185" s="487"/>
      <c r="M185" s="471"/>
      <c r="N185" s="505" t="s">
        <v>224</v>
      </c>
      <c r="O185" s="505"/>
      <c r="P185" s="505"/>
      <c r="Q185" s="505"/>
      <c r="R185" s="505"/>
      <c r="S185" s="505"/>
      <c r="T185" s="505"/>
      <c r="U185" s="505"/>
      <c r="V185" s="505"/>
      <c r="W185" s="487"/>
      <c r="X185" s="487"/>
      <c r="Y185" s="505"/>
      <c r="Z185" s="505"/>
      <c r="AA185" s="505"/>
      <c r="AB185" s="505"/>
      <c r="AC185" s="505"/>
      <c r="AD185" s="505"/>
      <c r="AE185" s="505"/>
      <c r="AF185" s="505"/>
      <c r="AG185" s="505"/>
      <c r="AH185" s="505"/>
      <c r="AI185" s="487"/>
      <c r="AJ185" s="487"/>
      <c r="AK185" s="505"/>
      <c r="AL185" s="505"/>
      <c r="AM185" s="505"/>
      <c r="AN185" s="505"/>
      <c r="AO185" s="505"/>
      <c r="AP185" s="505"/>
      <c r="AQ185" s="505"/>
      <c r="AR185" s="505"/>
      <c r="AS185" s="505"/>
      <c r="AT185" s="505"/>
      <c r="AU185" s="506"/>
      <c r="AV185" s="519"/>
    </row>
    <row r="186" spans="1:48" s="507" customFormat="1" ht="13.5" outlineLevel="1">
      <c r="A186" s="681"/>
      <c r="B186" s="691" t="s">
        <v>457</v>
      </c>
      <c r="C186" s="460"/>
      <c r="D186" s="474"/>
      <c r="E186" s="461"/>
      <c r="F186" s="475"/>
      <c r="G186" s="459"/>
      <c r="H186" s="476"/>
      <c r="I186" s="463"/>
      <c r="J186" s="475"/>
      <c r="K186" s="473"/>
      <c r="L186" s="473"/>
      <c r="M186" s="471"/>
      <c r="N186" s="505" t="s">
        <v>224</v>
      </c>
      <c r="O186" s="505"/>
      <c r="P186" s="505"/>
      <c r="Q186" s="505"/>
      <c r="R186" s="505"/>
      <c r="S186" s="505"/>
      <c r="T186" s="505"/>
      <c r="U186" s="505"/>
      <c r="V186" s="505"/>
      <c r="W186" s="473"/>
      <c r="X186" s="473"/>
      <c r="Y186" s="505"/>
      <c r="Z186" s="505"/>
      <c r="AA186" s="505"/>
      <c r="AB186" s="505"/>
      <c r="AC186" s="505"/>
      <c r="AD186" s="505"/>
      <c r="AE186" s="505"/>
      <c r="AF186" s="505"/>
      <c r="AG186" s="505"/>
      <c r="AH186" s="505"/>
      <c r="AI186" s="473"/>
      <c r="AJ186" s="473"/>
      <c r="AK186" s="505"/>
      <c r="AL186" s="505"/>
      <c r="AM186" s="505"/>
      <c r="AN186" s="505"/>
      <c r="AO186" s="505"/>
      <c r="AP186" s="505"/>
      <c r="AQ186" s="505"/>
      <c r="AR186" s="505"/>
      <c r="AS186" s="505"/>
      <c r="AT186" s="505"/>
      <c r="AU186" s="506"/>
      <c r="AV186" s="513"/>
    </row>
    <row r="187" spans="1:48" s="507" customFormat="1" ht="13.5" outlineLevel="1">
      <c r="A187" s="681"/>
      <c r="B187" s="691" t="s">
        <v>226</v>
      </c>
      <c r="C187" s="460" t="s">
        <v>335</v>
      </c>
      <c r="D187" s="474" t="s">
        <v>458</v>
      </c>
      <c r="E187" s="461" t="s">
        <v>459</v>
      </c>
      <c r="F187" s="475"/>
      <c r="G187" s="459" t="s">
        <v>52</v>
      </c>
      <c r="H187" s="476" t="str">
        <f>CONCATENATE(G187,"-",I187)</f>
        <v>BB01-7</v>
      </c>
      <c r="I187" s="463">
        <v>7</v>
      </c>
      <c r="J187" s="475"/>
      <c r="K187" s="473">
        <v>0</v>
      </c>
      <c r="L187" s="473"/>
      <c r="M187" s="471" cm="1">
        <f t="array" ref="M187">IFERROR(_xlfn.IFS(N187=1,1,O187=1,1,P187=1,1,Q187=1,1),0)</f>
        <v>1</v>
      </c>
      <c r="N187" s="505">
        <v>1</v>
      </c>
      <c r="O187" s="505"/>
      <c r="P187" s="505"/>
      <c r="Q187" s="505"/>
      <c r="R187" s="471" cm="1">
        <f t="array" ref="R187">IFERROR(_xlfn.IFS(S187=1,1,T187=1,1,U187=1,1,V187=1,1),0)</f>
        <v>0</v>
      </c>
      <c r="S187" s="505"/>
      <c r="T187" s="505"/>
      <c r="U187" s="505"/>
      <c r="V187" s="505"/>
      <c r="W187" s="473"/>
      <c r="X187" s="473"/>
      <c r="Y187" s="471"/>
      <c r="Z187" s="505"/>
      <c r="AA187" s="505"/>
      <c r="AB187" s="505"/>
      <c r="AC187" s="505"/>
      <c r="AD187" s="471"/>
      <c r="AE187" s="505"/>
      <c r="AF187" s="505"/>
      <c r="AG187" s="505"/>
      <c r="AH187" s="505"/>
      <c r="AI187" s="473"/>
      <c r="AJ187" s="473"/>
      <c r="AK187" s="505"/>
      <c r="AL187" s="505"/>
      <c r="AM187" s="505"/>
      <c r="AN187" s="505"/>
      <c r="AO187" s="505"/>
      <c r="AP187" s="505"/>
      <c r="AQ187" s="505"/>
      <c r="AR187" s="505"/>
      <c r="AS187" s="505"/>
      <c r="AT187" s="505"/>
      <c r="AU187" s="506"/>
      <c r="AV187" s="513">
        <v>7</v>
      </c>
    </row>
    <row r="188" spans="1:48" s="507" customFormat="1" ht="13.5" outlineLevel="1">
      <c r="A188" s="681"/>
      <c r="B188" s="691"/>
      <c r="C188" s="460"/>
      <c r="D188" s="474"/>
      <c r="E188" s="461"/>
      <c r="F188" s="475"/>
      <c r="G188" s="459"/>
      <c r="H188" s="476"/>
      <c r="I188" s="463"/>
      <c r="J188" s="475"/>
      <c r="K188" s="473"/>
      <c r="L188" s="473"/>
      <c r="M188" s="471"/>
      <c r="N188" s="505" t="s">
        <v>224</v>
      </c>
      <c r="O188" s="505"/>
      <c r="P188" s="505"/>
      <c r="Q188" s="505"/>
      <c r="R188" s="505"/>
      <c r="S188" s="505"/>
      <c r="T188" s="505"/>
      <c r="U188" s="505"/>
      <c r="V188" s="505"/>
      <c r="W188" s="473"/>
      <c r="X188" s="473"/>
      <c r="Y188" s="505"/>
      <c r="Z188" s="505"/>
      <c r="AA188" s="505"/>
      <c r="AB188" s="505"/>
      <c r="AC188" s="505"/>
      <c r="AD188" s="505"/>
      <c r="AE188" s="505"/>
      <c r="AF188" s="505"/>
      <c r="AG188" s="505"/>
      <c r="AH188" s="505"/>
      <c r="AI188" s="473"/>
      <c r="AJ188" s="473"/>
      <c r="AK188" s="505"/>
      <c r="AL188" s="505"/>
      <c r="AM188" s="505"/>
      <c r="AN188" s="505"/>
      <c r="AO188" s="505"/>
      <c r="AP188" s="505"/>
      <c r="AQ188" s="505"/>
      <c r="AR188" s="505"/>
      <c r="AS188" s="505"/>
      <c r="AT188" s="505"/>
      <c r="AU188" s="506"/>
      <c r="AV188" s="513"/>
    </row>
    <row r="189" spans="1:48" s="507" customFormat="1" ht="13.5" outlineLevel="1">
      <c r="A189" s="681"/>
      <c r="B189" s="691" t="s">
        <v>460</v>
      </c>
      <c r="C189" s="460"/>
      <c r="D189" s="474"/>
      <c r="E189" s="461"/>
      <c r="F189" s="475"/>
      <c r="G189" s="459"/>
      <c r="H189" s="476"/>
      <c r="I189" s="463"/>
      <c r="J189" s="475"/>
      <c r="K189" s="473"/>
      <c r="L189" s="473"/>
      <c r="M189" s="471"/>
      <c r="N189" s="505" t="s">
        <v>224</v>
      </c>
      <c r="O189" s="505"/>
      <c r="P189" s="505"/>
      <c r="Q189" s="505"/>
      <c r="R189" s="505"/>
      <c r="S189" s="505"/>
      <c r="T189" s="505"/>
      <c r="U189" s="505"/>
      <c r="V189" s="505"/>
      <c r="W189" s="473"/>
      <c r="X189" s="473"/>
      <c r="Y189" s="505"/>
      <c r="Z189" s="505"/>
      <c r="AA189" s="505"/>
      <c r="AB189" s="505"/>
      <c r="AC189" s="505"/>
      <c r="AD189" s="505"/>
      <c r="AE189" s="505"/>
      <c r="AF189" s="505"/>
      <c r="AG189" s="505"/>
      <c r="AH189" s="505"/>
      <c r="AI189" s="473"/>
      <c r="AJ189" s="473"/>
      <c r="AK189" s="505"/>
      <c r="AL189" s="505"/>
      <c r="AM189" s="505"/>
      <c r="AN189" s="505"/>
      <c r="AO189" s="505"/>
      <c r="AP189" s="505"/>
      <c r="AQ189" s="505"/>
      <c r="AR189" s="505"/>
      <c r="AS189" s="505"/>
      <c r="AT189" s="505"/>
      <c r="AU189" s="506"/>
      <c r="AV189" s="513"/>
    </row>
    <row r="190" spans="1:48" s="507" customFormat="1" ht="13.5" outlineLevel="1">
      <c r="A190" s="681"/>
      <c r="B190" s="691" t="s">
        <v>226</v>
      </c>
      <c r="C190" s="460" t="s">
        <v>335</v>
      </c>
      <c r="D190" s="474" t="s">
        <v>461</v>
      </c>
      <c r="E190" s="461" t="s">
        <v>462</v>
      </c>
      <c r="F190" s="475"/>
      <c r="G190" s="459" t="s">
        <v>52</v>
      </c>
      <c r="H190" s="476" t="str">
        <f>CONCATENATE(G190,"-",I190)</f>
        <v>BB01-7</v>
      </c>
      <c r="I190" s="463">
        <v>7</v>
      </c>
      <c r="J190" s="475"/>
      <c r="K190" s="473">
        <v>0</v>
      </c>
      <c r="L190" s="473"/>
      <c r="M190" s="471" cm="1">
        <f t="array" ref="M190">IFERROR(_xlfn.IFS(N190=1,1,O190=1,1,P190=1,1,Q190=1,1),0)</f>
        <v>1</v>
      </c>
      <c r="N190" s="505">
        <v>1</v>
      </c>
      <c r="O190" s="505"/>
      <c r="P190" s="505"/>
      <c r="Q190" s="505"/>
      <c r="R190" s="471" cm="1">
        <f t="array" ref="R190">IFERROR(_xlfn.IFS(S190=1,1,T190=1,1,U190=1,1,V190=1,1),0)</f>
        <v>0</v>
      </c>
      <c r="S190" s="505"/>
      <c r="T190" s="505"/>
      <c r="U190" s="505"/>
      <c r="V190" s="505"/>
      <c r="W190" s="473"/>
      <c r="X190" s="473"/>
      <c r="Y190" s="471"/>
      <c r="Z190" s="505"/>
      <c r="AA190" s="505"/>
      <c r="AB190" s="505"/>
      <c r="AC190" s="505"/>
      <c r="AD190" s="471"/>
      <c r="AE190" s="505"/>
      <c r="AF190" s="505"/>
      <c r="AG190" s="505"/>
      <c r="AH190" s="505"/>
      <c r="AI190" s="473"/>
      <c r="AJ190" s="473"/>
      <c r="AK190" s="505"/>
      <c r="AL190" s="505"/>
      <c r="AM190" s="505"/>
      <c r="AN190" s="505"/>
      <c r="AO190" s="505"/>
      <c r="AP190" s="505"/>
      <c r="AQ190" s="505"/>
      <c r="AR190" s="505"/>
      <c r="AS190" s="505"/>
      <c r="AT190" s="505"/>
      <c r="AU190" s="506"/>
      <c r="AV190" s="513">
        <v>7</v>
      </c>
    </row>
    <row r="191" spans="1:48" s="507" customFormat="1" ht="13.5" outlineLevel="1">
      <c r="A191" s="681"/>
      <c r="B191" s="691"/>
      <c r="C191" s="460"/>
      <c r="D191" s="474"/>
      <c r="E191" s="461"/>
      <c r="F191" s="475"/>
      <c r="G191" s="459"/>
      <c r="H191" s="476"/>
      <c r="I191" s="463"/>
      <c r="J191" s="475"/>
      <c r="K191" s="473"/>
      <c r="L191" s="473"/>
      <c r="M191" s="471"/>
      <c r="N191" s="505" t="s">
        <v>224</v>
      </c>
      <c r="O191" s="505"/>
      <c r="P191" s="505"/>
      <c r="Q191" s="505"/>
      <c r="R191" s="505"/>
      <c r="S191" s="505"/>
      <c r="T191" s="505"/>
      <c r="U191" s="505"/>
      <c r="V191" s="505"/>
      <c r="W191" s="473"/>
      <c r="X191" s="473"/>
      <c r="Y191" s="505"/>
      <c r="Z191" s="505"/>
      <c r="AA191" s="505"/>
      <c r="AB191" s="505"/>
      <c r="AC191" s="505"/>
      <c r="AD191" s="505"/>
      <c r="AE191" s="505"/>
      <c r="AF191" s="505"/>
      <c r="AG191" s="505"/>
      <c r="AH191" s="505"/>
      <c r="AI191" s="473"/>
      <c r="AJ191" s="473"/>
      <c r="AK191" s="505"/>
      <c r="AL191" s="505"/>
      <c r="AM191" s="505"/>
      <c r="AN191" s="505"/>
      <c r="AO191" s="505"/>
      <c r="AP191" s="505"/>
      <c r="AQ191" s="505"/>
      <c r="AR191" s="505"/>
      <c r="AS191" s="505"/>
      <c r="AT191" s="505"/>
      <c r="AU191" s="506"/>
      <c r="AV191" s="513"/>
    </row>
    <row r="192" spans="1:48" s="507" customFormat="1" ht="13.5" outlineLevel="1">
      <c r="A192" s="681"/>
      <c r="B192" s="691" t="s">
        <v>463</v>
      </c>
      <c r="C192" s="460"/>
      <c r="D192" s="474"/>
      <c r="E192" s="461"/>
      <c r="F192" s="475"/>
      <c r="G192" s="459"/>
      <c r="H192" s="476"/>
      <c r="I192" s="463"/>
      <c r="J192" s="475"/>
      <c r="K192" s="473"/>
      <c r="L192" s="473"/>
      <c r="M192" s="471"/>
      <c r="N192" s="505" t="s">
        <v>224</v>
      </c>
      <c r="O192" s="505"/>
      <c r="P192" s="505"/>
      <c r="Q192" s="505"/>
      <c r="R192" s="505"/>
      <c r="S192" s="505"/>
      <c r="T192" s="505"/>
      <c r="U192" s="505"/>
      <c r="V192" s="505"/>
      <c r="W192" s="473"/>
      <c r="X192" s="473"/>
      <c r="Y192" s="505"/>
      <c r="Z192" s="505"/>
      <c r="AA192" s="505"/>
      <c r="AB192" s="505"/>
      <c r="AC192" s="505"/>
      <c r="AD192" s="505"/>
      <c r="AE192" s="505"/>
      <c r="AF192" s="505"/>
      <c r="AG192" s="505"/>
      <c r="AH192" s="505"/>
      <c r="AI192" s="473"/>
      <c r="AJ192" s="473"/>
      <c r="AK192" s="505"/>
      <c r="AL192" s="505"/>
      <c r="AM192" s="505"/>
      <c r="AN192" s="505"/>
      <c r="AO192" s="505"/>
      <c r="AP192" s="505"/>
      <c r="AQ192" s="505"/>
      <c r="AR192" s="505"/>
      <c r="AS192" s="505"/>
      <c r="AT192" s="505"/>
      <c r="AU192" s="506"/>
      <c r="AV192" s="513"/>
    </row>
    <row r="193" spans="1:48" s="507" customFormat="1" ht="13.5" outlineLevel="1">
      <c r="A193" s="681"/>
      <c r="B193" s="691" t="s">
        <v>226</v>
      </c>
      <c r="C193" s="460" t="s">
        <v>335</v>
      </c>
      <c r="D193" s="474" t="s">
        <v>464</v>
      </c>
      <c r="E193" s="461" t="s">
        <v>465</v>
      </c>
      <c r="F193" s="475"/>
      <c r="G193" s="459" t="s">
        <v>52</v>
      </c>
      <c r="H193" s="476" t="str">
        <f t="shared" ref="H193:H199" si="34">CONCATENATE(G193,"-",I193)</f>
        <v>BB01-4</v>
      </c>
      <c r="I193" s="463">
        <v>4</v>
      </c>
      <c r="J193" s="475"/>
      <c r="K193" s="473">
        <v>0</v>
      </c>
      <c r="L193" s="473"/>
      <c r="M193" s="471" cm="1">
        <f t="array" ref="M193">IFERROR(_xlfn.IFS(N193=1,1,O193=1,1,P193=1,1,Q193=1,1),0)</f>
        <v>1</v>
      </c>
      <c r="N193" s="505">
        <v>1</v>
      </c>
      <c r="O193" s="505"/>
      <c r="P193" s="505"/>
      <c r="Q193" s="505"/>
      <c r="R193" s="471" cm="1">
        <f t="array" ref="R193">IFERROR(_xlfn.IFS(S193=1,1,T193=1,1,U193=1,1,V193=1,1),0)</f>
        <v>0</v>
      </c>
      <c r="S193" s="505"/>
      <c r="T193" s="505"/>
      <c r="U193" s="505"/>
      <c r="V193" s="505"/>
      <c r="W193" s="473"/>
      <c r="X193" s="473"/>
      <c r="Y193" s="471"/>
      <c r="Z193" s="505"/>
      <c r="AA193" s="505"/>
      <c r="AB193" s="505"/>
      <c r="AC193" s="505"/>
      <c r="AD193" s="471"/>
      <c r="AE193" s="505"/>
      <c r="AF193" s="505"/>
      <c r="AG193" s="505"/>
      <c r="AH193" s="505"/>
      <c r="AI193" s="473"/>
      <c r="AJ193" s="473"/>
      <c r="AK193" s="505"/>
      <c r="AL193" s="505"/>
      <c r="AM193" s="505"/>
      <c r="AN193" s="505"/>
      <c r="AO193" s="505"/>
      <c r="AP193" s="505"/>
      <c r="AQ193" s="505"/>
      <c r="AR193" s="505"/>
      <c r="AS193" s="505"/>
      <c r="AT193" s="505"/>
      <c r="AU193" s="506"/>
      <c r="AV193" s="513">
        <v>4</v>
      </c>
    </row>
    <row r="194" spans="1:48" s="507" customFormat="1" ht="13.5" outlineLevel="1">
      <c r="A194" s="681"/>
      <c r="B194" s="691" t="s">
        <v>226</v>
      </c>
      <c r="C194" s="460" t="s">
        <v>335</v>
      </c>
      <c r="D194" s="474" t="s">
        <v>466</v>
      </c>
      <c r="E194" s="461" t="s">
        <v>467</v>
      </c>
      <c r="F194" s="475"/>
      <c r="G194" s="459" t="s">
        <v>52</v>
      </c>
      <c r="H194" s="476" t="str">
        <f t="shared" si="34"/>
        <v>BB01-4</v>
      </c>
      <c r="I194" s="463">
        <v>4</v>
      </c>
      <c r="J194" s="475"/>
      <c r="K194" s="473">
        <v>0</v>
      </c>
      <c r="L194" s="473"/>
      <c r="M194" s="471" cm="1">
        <f t="array" ref="M194">IFERROR(_xlfn.IFS(N194=1,1,O194=1,1,P194=1,1,Q194=1,1),0)</f>
        <v>1</v>
      </c>
      <c r="N194" s="505">
        <v>1</v>
      </c>
      <c r="O194" s="505"/>
      <c r="P194" s="505"/>
      <c r="Q194" s="505"/>
      <c r="R194" s="471" cm="1">
        <f t="array" ref="R194">IFERROR(_xlfn.IFS(S194=1,1,T194=1,1,U194=1,1,V194=1,1),0)</f>
        <v>0</v>
      </c>
      <c r="S194" s="505"/>
      <c r="T194" s="505"/>
      <c r="U194" s="505"/>
      <c r="V194" s="505"/>
      <c r="W194" s="473"/>
      <c r="X194" s="473"/>
      <c r="Y194" s="471"/>
      <c r="Z194" s="505"/>
      <c r="AA194" s="505"/>
      <c r="AB194" s="505"/>
      <c r="AC194" s="505"/>
      <c r="AD194" s="471"/>
      <c r="AE194" s="505"/>
      <c r="AF194" s="505"/>
      <c r="AG194" s="505"/>
      <c r="AH194" s="505"/>
      <c r="AI194" s="473"/>
      <c r="AJ194" s="473"/>
      <c r="AK194" s="505"/>
      <c r="AL194" s="505"/>
      <c r="AM194" s="505"/>
      <c r="AN194" s="505"/>
      <c r="AO194" s="505"/>
      <c r="AP194" s="505"/>
      <c r="AQ194" s="505"/>
      <c r="AR194" s="505"/>
      <c r="AS194" s="505"/>
      <c r="AT194" s="505"/>
      <c r="AU194" s="506"/>
      <c r="AV194" s="513">
        <v>4</v>
      </c>
    </row>
    <row r="195" spans="1:48" s="507" customFormat="1" ht="13.5" outlineLevel="1">
      <c r="A195" s="681"/>
      <c r="B195" s="691" t="s">
        <v>226</v>
      </c>
      <c r="C195" s="460" t="s">
        <v>335</v>
      </c>
      <c r="D195" s="474" t="s">
        <v>468</v>
      </c>
      <c r="E195" s="461" t="s">
        <v>469</v>
      </c>
      <c r="F195" s="475"/>
      <c r="G195" s="459" t="s">
        <v>52</v>
      </c>
      <c r="H195" s="476" t="str">
        <f t="shared" si="34"/>
        <v>BB01-4</v>
      </c>
      <c r="I195" s="463">
        <v>4</v>
      </c>
      <c r="J195" s="475"/>
      <c r="K195" s="473">
        <v>0</v>
      </c>
      <c r="L195" s="473"/>
      <c r="M195" s="471" cm="1">
        <f t="array" ref="M195">IFERROR(_xlfn.IFS(N195=1,1,O195=1,1,P195=1,1,Q195=1,1),0)</f>
        <v>1</v>
      </c>
      <c r="N195" s="505">
        <v>1</v>
      </c>
      <c r="O195" s="505"/>
      <c r="P195" s="505"/>
      <c r="Q195" s="505"/>
      <c r="R195" s="471" cm="1">
        <f t="array" ref="R195">IFERROR(_xlfn.IFS(S195=1,1,T195=1,1,U195=1,1,V195=1,1),0)</f>
        <v>0</v>
      </c>
      <c r="S195" s="505"/>
      <c r="T195" s="505"/>
      <c r="U195" s="505"/>
      <c r="V195" s="505"/>
      <c r="W195" s="473"/>
      <c r="X195" s="473"/>
      <c r="Y195" s="471"/>
      <c r="Z195" s="505"/>
      <c r="AA195" s="505"/>
      <c r="AB195" s="505"/>
      <c r="AC195" s="505"/>
      <c r="AD195" s="471"/>
      <c r="AE195" s="505"/>
      <c r="AF195" s="505"/>
      <c r="AG195" s="505"/>
      <c r="AH195" s="505"/>
      <c r="AI195" s="473"/>
      <c r="AJ195" s="473"/>
      <c r="AK195" s="505"/>
      <c r="AL195" s="505"/>
      <c r="AM195" s="505"/>
      <c r="AN195" s="505"/>
      <c r="AO195" s="505"/>
      <c r="AP195" s="505"/>
      <c r="AQ195" s="505"/>
      <c r="AR195" s="505"/>
      <c r="AS195" s="505"/>
      <c r="AT195" s="505"/>
      <c r="AU195" s="506"/>
      <c r="AV195" s="513">
        <v>4</v>
      </c>
    </row>
    <row r="196" spans="1:48" s="507" customFormat="1" ht="13.5" outlineLevel="1">
      <c r="A196" s="681"/>
      <c r="B196" s="691" t="s">
        <v>226</v>
      </c>
      <c r="C196" s="460" t="s">
        <v>335</v>
      </c>
      <c r="D196" s="474" t="s">
        <v>470</v>
      </c>
      <c r="E196" s="461" t="s">
        <v>471</v>
      </c>
      <c r="F196" s="475"/>
      <c r="G196" s="459" t="s">
        <v>52</v>
      </c>
      <c r="H196" s="476" t="str">
        <f t="shared" si="34"/>
        <v>BB01-4</v>
      </c>
      <c r="I196" s="463">
        <v>4</v>
      </c>
      <c r="J196" s="475"/>
      <c r="K196" s="473">
        <v>0</v>
      </c>
      <c r="L196" s="473"/>
      <c r="M196" s="471" cm="1">
        <f t="array" ref="M196">IFERROR(_xlfn.IFS(N196=1,1,O196=1,1,P196=1,1,Q196=1,1),0)</f>
        <v>1</v>
      </c>
      <c r="N196" s="505">
        <v>1</v>
      </c>
      <c r="O196" s="505"/>
      <c r="P196" s="505"/>
      <c r="Q196" s="505"/>
      <c r="R196" s="471" cm="1">
        <f t="array" ref="R196">IFERROR(_xlfn.IFS(S196=1,1,T196=1,1,U196=1,1,V196=1,1),0)</f>
        <v>0</v>
      </c>
      <c r="S196" s="505"/>
      <c r="T196" s="505"/>
      <c r="U196" s="505"/>
      <c r="V196" s="505"/>
      <c r="W196" s="473"/>
      <c r="X196" s="473"/>
      <c r="Y196" s="471"/>
      <c r="Z196" s="505"/>
      <c r="AA196" s="505"/>
      <c r="AB196" s="505"/>
      <c r="AC196" s="505"/>
      <c r="AD196" s="471"/>
      <c r="AE196" s="505"/>
      <c r="AF196" s="505"/>
      <c r="AG196" s="505"/>
      <c r="AH196" s="505"/>
      <c r="AI196" s="473"/>
      <c r="AJ196" s="473"/>
      <c r="AK196" s="505"/>
      <c r="AL196" s="505"/>
      <c r="AM196" s="505"/>
      <c r="AN196" s="505"/>
      <c r="AO196" s="505"/>
      <c r="AP196" s="505"/>
      <c r="AQ196" s="505"/>
      <c r="AR196" s="505"/>
      <c r="AS196" s="505"/>
      <c r="AT196" s="505"/>
      <c r="AU196" s="506"/>
      <c r="AV196" s="513">
        <v>4</v>
      </c>
    </row>
    <row r="197" spans="1:48" s="507" customFormat="1" ht="13.5" outlineLevel="1">
      <c r="A197" s="681"/>
      <c r="B197" s="691" t="s">
        <v>226</v>
      </c>
      <c r="C197" s="460" t="s">
        <v>335</v>
      </c>
      <c r="D197" s="474" t="s">
        <v>472</v>
      </c>
      <c r="E197" s="461" t="s">
        <v>473</v>
      </c>
      <c r="F197" s="475"/>
      <c r="G197" s="459" t="s">
        <v>52</v>
      </c>
      <c r="H197" s="476" t="str">
        <f t="shared" si="34"/>
        <v>BB01-4</v>
      </c>
      <c r="I197" s="463">
        <v>4</v>
      </c>
      <c r="J197" s="475"/>
      <c r="K197" s="473">
        <v>0</v>
      </c>
      <c r="L197" s="473"/>
      <c r="M197" s="471" cm="1">
        <f t="array" ref="M197">IFERROR(_xlfn.IFS(N197=1,1,O197=1,1,P197=1,1,Q197=1,1),0)</f>
        <v>1</v>
      </c>
      <c r="N197" s="505">
        <v>1</v>
      </c>
      <c r="O197" s="505"/>
      <c r="P197" s="505"/>
      <c r="Q197" s="505"/>
      <c r="R197" s="471" cm="1">
        <f t="array" ref="R197">IFERROR(_xlfn.IFS(S197=1,1,T197=1,1,U197=1,1,V197=1,1),0)</f>
        <v>0</v>
      </c>
      <c r="S197" s="505"/>
      <c r="T197" s="505"/>
      <c r="U197" s="505"/>
      <c r="V197" s="505"/>
      <c r="W197" s="473"/>
      <c r="X197" s="473"/>
      <c r="Y197" s="471"/>
      <c r="Z197" s="505"/>
      <c r="AA197" s="505"/>
      <c r="AB197" s="505"/>
      <c r="AC197" s="505"/>
      <c r="AD197" s="471"/>
      <c r="AE197" s="505"/>
      <c r="AF197" s="505"/>
      <c r="AG197" s="505"/>
      <c r="AH197" s="505"/>
      <c r="AI197" s="473"/>
      <c r="AJ197" s="473"/>
      <c r="AK197" s="505"/>
      <c r="AL197" s="505"/>
      <c r="AM197" s="505"/>
      <c r="AN197" s="505"/>
      <c r="AO197" s="505"/>
      <c r="AP197" s="505"/>
      <c r="AQ197" s="505"/>
      <c r="AR197" s="505"/>
      <c r="AS197" s="505"/>
      <c r="AT197" s="505"/>
      <c r="AU197" s="506"/>
      <c r="AV197" s="513">
        <v>4</v>
      </c>
    </row>
    <row r="198" spans="1:48" s="507" customFormat="1" ht="13.5" outlineLevel="1">
      <c r="A198" s="681"/>
      <c r="B198" s="691" t="s">
        <v>226</v>
      </c>
      <c r="C198" s="460" t="s">
        <v>335</v>
      </c>
      <c r="D198" s="474" t="s">
        <v>474</v>
      </c>
      <c r="E198" s="461" t="s">
        <v>475</v>
      </c>
      <c r="F198" s="475"/>
      <c r="G198" s="459" t="s">
        <v>52</v>
      </c>
      <c r="H198" s="476" t="str">
        <f t="shared" si="34"/>
        <v>BB01-4</v>
      </c>
      <c r="I198" s="463">
        <v>4</v>
      </c>
      <c r="J198" s="475"/>
      <c r="K198" s="473">
        <v>0</v>
      </c>
      <c r="L198" s="473"/>
      <c r="M198" s="471" cm="1">
        <f t="array" ref="M198">IFERROR(_xlfn.IFS(N198=1,1,O198=1,1,P198=1,1,Q198=1,1),0)</f>
        <v>1</v>
      </c>
      <c r="N198" s="505">
        <v>1</v>
      </c>
      <c r="O198" s="505"/>
      <c r="P198" s="505"/>
      <c r="Q198" s="505"/>
      <c r="R198" s="471" cm="1">
        <f t="array" ref="R198">IFERROR(_xlfn.IFS(S198=1,1,T198=1,1,U198=1,1,V198=1,1),0)</f>
        <v>0</v>
      </c>
      <c r="S198" s="505"/>
      <c r="T198" s="505"/>
      <c r="U198" s="505"/>
      <c r="V198" s="505"/>
      <c r="W198" s="473"/>
      <c r="X198" s="473"/>
      <c r="Y198" s="471"/>
      <c r="Z198" s="505"/>
      <c r="AA198" s="505"/>
      <c r="AB198" s="505"/>
      <c r="AC198" s="505"/>
      <c r="AD198" s="471"/>
      <c r="AE198" s="505"/>
      <c r="AF198" s="505"/>
      <c r="AG198" s="505"/>
      <c r="AH198" s="505"/>
      <c r="AI198" s="473"/>
      <c r="AJ198" s="473"/>
      <c r="AK198" s="505"/>
      <c r="AL198" s="505"/>
      <c r="AM198" s="505"/>
      <c r="AN198" s="505"/>
      <c r="AO198" s="505"/>
      <c r="AP198" s="505"/>
      <c r="AQ198" s="505"/>
      <c r="AR198" s="505"/>
      <c r="AS198" s="505"/>
      <c r="AT198" s="505"/>
      <c r="AU198" s="506"/>
      <c r="AV198" s="513">
        <v>4</v>
      </c>
    </row>
    <row r="199" spans="1:48" s="507" customFormat="1" ht="13.5" outlineLevel="1">
      <c r="A199" s="681"/>
      <c r="B199" s="691" t="s">
        <v>226</v>
      </c>
      <c r="C199" s="460" t="s">
        <v>335</v>
      </c>
      <c r="D199" s="474" t="s">
        <v>476</v>
      </c>
      <c r="E199" s="461" t="s">
        <v>477</v>
      </c>
      <c r="F199" s="475"/>
      <c r="G199" s="459" t="s">
        <v>52</v>
      </c>
      <c r="H199" s="476" t="str">
        <f t="shared" si="34"/>
        <v>BB01-4</v>
      </c>
      <c r="I199" s="463">
        <v>4</v>
      </c>
      <c r="J199" s="475"/>
      <c r="K199" s="473">
        <v>0</v>
      </c>
      <c r="L199" s="473"/>
      <c r="M199" s="471" cm="1">
        <f t="array" ref="M199">IFERROR(_xlfn.IFS(N199=1,1,O199=1,1,P199=1,1,Q199=1,1),0)</f>
        <v>1</v>
      </c>
      <c r="N199" s="505">
        <v>1</v>
      </c>
      <c r="O199" s="505"/>
      <c r="P199" s="505"/>
      <c r="Q199" s="505"/>
      <c r="R199" s="471" cm="1">
        <f t="array" ref="R199">IFERROR(_xlfn.IFS(S199=1,1,T199=1,1,U199=1,1,V199=1,1),0)</f>
        <v>0</v>
      </c>
      <c r="S199" s="505"/>
      <c r="T199" s="505"/>
      <c r="U199" s="505"/>
      <c r="V199" s="505"/>
      <c r="W199" s="473"/>
      <c r="X199" s="473"/>
      <c r="Y199" s="471"/>
      <c r="Z199" s="505"/>
      <c r="AA199" s="505"/>
      <c r="AB199" s="505"/>
      <c r="AC199" s="505"/>
      <c r="AD199" s="471"/>
      <c r="AE199" s="505"/>
      <c r="AF199" s="505"/>
      <c r="AG199" s="505"/>
      <c r="AH199" s="505"/>
      <c r="AI199" s="473"/>
      <c r="AJ199" s="473"/>
      <c r="AK199" s="505"/>
      <c r="AL199" s="505"/>
      <c r="AM199" s="505"/>
      <c r="AN199" s="505"/>
      <c r="AO199" s="505"/>
      <c r="AP199" s="505"/>
      <c r="AQ199" s="505"/>
      <c r="AR199" s="505"/>
      <c r="AS199" s="505"/>
      <c r="AT199" s="505"/>
      <c r="AU199" s="506"/>
      <c r="AV199" s="513">
        <v>4</v>
      </c>
    </row>
    <row r="200" spans="1:48" s="520" customFormat="1" ht="13.5" outlineLevel="1">
      <c r="B200" s="691"/>
      <c r="C200" s="460"/>
      <c r="D200" s="474"/>
      <c r="E200" s="461"/>
      <c r="F200" s="475"/>
      <c r="G200" s="459"/>
      <c r="H200" s="476"/>
      <c r="I200" s="463"/>
      <c r="J200" s="475"/>
      <c r="K200" s="473"/>
      <c r="L200" s="473"/>
      <c r="M200" s="471"/>
      <c r="N200" s="505" t="s">
        <v>224</v>
      </c>
      <c r="O200" s="505"/>
      <c r="P200" s="505"/>
      <c r="Q200" s="505"/>
      <c r="R200" s="505"/>
      <c r="S200" s="505"/>
      <c r="T200" s="505"/>
      <c r="U200" s="505"/>
      <c r="V200" s="505"/>
      <c r="W200" s="473"/>
      <c r="X200" s="473"/>
      <c r="Y200" s="505"/>
      <c r="Z200" s="505"/>
      <c r="AA200" s="505"/>
      <c r="AB200" s="505"/>
      <c r="AC200" s="505"/>
      <c r="AD200" s="505"/>
      <c r="AE200" s="505"/>
      <c r="AF200" s="505"/>
      <c r="AG200" s="505"/>
      <c r="AH200" s="505"/>
      <c r="AI200" s="473"/>
      <c r="AJ200" s="473"/>
      <c r="AK200" s="505"/>
      <c r="AL200" s="505"/>
      <c r="AM200" s="505"/>
      <c r="AN200" s="505"/>
      <c r="AO200" s="505"/>
      <c r="AP200" s="505"/>
      <c r="AQ200" s="505"/>
      <c r="AR200" s="505"/>
      <c r="AS200" s="505"/>
      <c r="AT200" s="505"/>
      <c r="AU200" s="506"/>
      <c r="AV200" s="521"/>
    </row>
    <row r="201" spans="1:48" s="507" customFormat="1" ht="13.5" outlineLevel="1">
      <c r="A201" s="681"/>
      <c r="B201" s="691" t="s">
        <v>478</v>
      </c>
      <c r="C201" s="460"/>
      <c r="D201" s="474"/>
      <c r="E201" s="461"/>
      <c r="F201" s="475"/>
      <c r="G201" s="459"/>
      <c r="H201" s="476"/>
      <c r="I201" s="463"/>
      <c r="J201" s="475"/>
      <c r="K201" s="473"/>
      <c r="L201" s="473"/>
      <c r="M201" s="471"/>
      <c r="N201" s="505" t="s">
        <v>224</v>
      </c>
      <c r="O201" s="505"/>
      <c r="P201" s="505"/>
      <c r="Q201" s="505"/>
      <c r="R201" s="505"/>
      <c r="S201" s="505"/>
      <c r="T201" s="505"/>
      <c r="U201" s="505"/>
      <c r="V201" s="505"/>
      <c r="W201" s="473"/>
      <c r="X201" s="473"/>
      <c r="Y201" s="505"/>
      <c r="Z201" s="505"/>
      <c r="AA201" s="505"/>
      <c r="AB201" s="505"/>
      <c r="AC201" s="505"/>
      <c r="AD201" s="505"/>
      <c r="AE201" s="505"/>
      <c r="AF201" s="505"/>
      <c r="AG201" s="505"/>
      <c r="AH201" s="505"/>
      <c r="AI201" s="473"/>
      <c r="AJ201" s="473"/>
      <c r="AK201" s="505"/>
      <c r="AL201" s="505"/>
      <c r="AM201" s="505"/>
      <c r="AN201" s="505"/>
      <c r="AO201" s="505"/>
      <c r="AP201" s="505"/>
      <c r="AQ201" s="505"/>
      <c r="AR201" s="505"/>
      <c r="AS201" s="505"/>
      <c r="AT201" s="505"/>
      <c r="AU201" s="506"/>
      <c r="AV201" s="513"/>
    </row>
    <row r="202" spans="1:48" s="520" customFormat="1" ht="13.5" outlineLevel="1">
      <c r="B202" s="691"/>
      <c r="C202" s="460"/>
      <c r="D202" s="474"/>
      <c r="E202" s="461"/>
      <c r="F202" s="475"/>
      <c r="G202" s="459"/>
      <c r="H202" s="476"/>
      <c r="I202" s="463"/>
      <c r="J202" s="475"/>
      <c r="K202" s="473"/>
      <c r="L202" s="473"/>
      <c r="M202" s="471"/>
      <c r="N202" s="505" t="s">
        <v>224</v>
      </c>
      <c r="O202" s="505"/>
      <c r="P202" s="505"/>
      <c r="Q202" s="505"/>
      <c r="R202" s="505"/>
      <c r="S202" s="505"/>
      <c r="T202" s="505"/>
      <c r="U202" s="505"/>
      <c r="V202" s="505"/>
      <c r="W202" s="473"/>
      <c r="X202" s="473"/>
      <c r="Y202" s="505"/>
      <c r="Z202" s="505"/>
      <c r="AA202" s="505"/>
      <c r="AB202" s="505"/>
      <c r="AC202" s="505"/>
      <c r="AD202" s="505"/>
      <c r="AE202" s="505"/>
      <c r="AF202" s="505"/>
      <c r="AG202" s="505"/>
      <c r="AH202" s="505"/>
      <c r="AI202" s="473"/>
      <c r="AJ202" s="473"/>
      <c r="AK202" s="505"/>
      <c r="AL202" s="505"/>
      <c r="AM202" s="505"/>
      <c r="AN202" s="505"/>
      <c r="AO202" s="505"/>
      <c r="AP202" s="505"/>
      <c r="AQ202" s="505"/>
      <c r="AR202" s="505"/>
      <c r="AS202" s="505"/>
      <c r="AT202" s="505"/>
      <c r="AU202" s="506"/>
      <c r="AV202" s="521"/>
    </row>
    <row r="203" spans="1:48" s="514" customFormat="1" ht="13.5" outlineLevel="1">
      <c r="A203" s="683"/>
      <c r="B203" s="691" t="s">
        <v>226</v>
      </c>
      <c r="C203" s="460" t="s">
        <v>335</v>
      </c>
      <c r="D203" s="474" t="s">
        <v>479</v>
      </c>
      <c r="E203" s="461" t="s">
        <v>480</v>
      </c>
      <c r="F203" s="475"/>
      <c r="G203" s="459" t="s">
        <v>52</v>
      </c>
      <c r="H203" s="476" t="str">
        <f t="shared" ref="H203:H204" si="35">CONCATENATE(G203,"-",I203)</f>
        <v>BB01-9</v>
      </c>
      <c r="I203" s="463">
        <v>9</v>
      </c>
      <c r="J203" s="475"/>
      <c r="K203" s="473">
        <v>0</v>
      </c>
      <c r="L203" s="473"/>
      <c r="M203" s="471" cm="1">
        <f t="array" ref="M203">IFERROR(_xlfn.IFS(N203=1,1,O203=1,1,P203=1,1,Q203=1,1),0)</f>
        <v>1</v>
      </c>
      <c r="N203" s="505"/>
      <c r="O203" s="505">
        <v>1</v>
      </c>
      <c r="P203" s="505"/>
      <c r="Q203" s="505"/>
      <c r="R203" s="471" cm="1">
        <f t="array" ref="R203">IFERROR(_xlfn.IFS(S203=1,1,T203=1,1,U203=1,1,V203=1,1),0)</f>
        <v>0</v>
      </c>
      <c r="S203" s="505"/>
      <c r="T203" s="505"/>
      <c r="U203" s="505"/>
      <c r="V203" s="505"/>
      <c r="W203" s="473"/>
      <c r="X203" s="473"/>
      <c r="Y203" s="471"/>
      <c r="Z203" s="505"/>
      <c r="AA203" s="505"/>
      <c r="AB203" s="505"/>
      <c r="AC203" s="505"/>
      <c r="AD203" s="471"/>
      <c r="AE203" s="505"/>
      <c r="AF203" s="505"/>
      <c r="AG203" s="505"/>
      <c r="AH203" s="505"/>
      <c r="AI203" s="473"/>
      <c r="AJ203" s="473"/>
      <c r="AK203" s="505"/>
      <c r="AL203" s="505"/>
      <c r="AM203" s="505"/>
      <c r="AN203" s="505"/>
      <c r="AO203" s="505"/>
      <c r="AP203" s="505"/>
      <c r="AQ203" s="505"/>
      <c r="AR203" s="505"/>
      <c r="AS203" s="505"/>
      <c r="AT203" s="505"/>
      <c r="AU203" s="506"/>
      <c r="AV203" s="513">
        <v>9</v>
      </c>
    </row>
    <row r="204" spans="1:48" s="514" customFormat="1" ht="13.5" outlineLevel="1">
      <c r="A204" s="683"/>
      <c r="B204" s="691" t="s">
        <v>226</v>
      </c>
      <c r="C204" s="460" t="s">
        <v>335</v>
      </c>
      <c r="D204" s="474" t="s">
        <v>481</v>
      </c>
      <c r="E204" s="461" t="s">
        <v>482</v>
      </c>
      <c r="F204" s="475"/>
      <c r="G204" s="459" t="s">
        <v>52</v>
      </c>
      <c r="H204" s="476" t="str">
        <f t="shared" si="35"/>
        <v>BB01-9</v>
      </c>
      <c r="I204" s="463">
        <v>9</v>
      </c>
      <c r="J204" s="475"/>
      <c r="K204" s="473">
        <v>0</v>
      </c>
      <c r="L204" s="473"/>
      <c r="M204" s="471" cm="1">
        <f t="array" ref="M204">IFERROR(_xlfn.IFS(N204=1,1,O204=1,1,P204=1,1,Q204=1,1),0)</f>
        <v>1</v>
      </c>
      <c r="N204" s="505"/>
      <c r="O204" s="505">
        <v>1</v>
      </c>
      <c r="P204" s="505"/>
      <c r="Q204" s="505"/>
      <c r="R204" s="471" cm="1">
        <f t="array" ref="R204">IFERROR(_xlfn.IFS(S204=1,1,T204=1,1,U204=1,1,V204=1,1),0)</f>
        <v>0</v>
      </c>
      <c r="S204" s="505"/>
      <c r="T204" s="505"/>
      <c r="U204" s="505"/>
      <c r="V204" s="505"/>
      <c r="W204" s="473"/>
      <c r="X204" s="473"/>
      <c r="Y204" s="471"/>
      <c r="Z204" s="505"/>
      <c r="AA204" s="505"/>
      <c r="AB204" s="505"/>
      <c r="AC204" s="505"/>
      <c r="AD204" s="471"/>
      <c r="AE204" s="505"/>
      <c r="AF204" s="505"/>
      <c r="AG204" s="505"/>
      <c r="AH204" s="505"/>
      <c r="AI204" s="473"/>
      <c r="AJ204" s="473"/>
      <c r="AK204" s="505"/>
      <c r="AL204" s="505"/>
      <c r="AM204" s="505"/>
      <c r="AN204" s="505"/>
      <c r="AO204" s="505"/>
      <c r="AP204" s="505"/>
      <c r="AQ204" s="505"/>
      <c r="AR204" s="505"/>
      <c r="AS204" s="505"/>
      <c r="AT204" s="505"/>
      <c r="AU204" s="506"/>
      <c r="AV204" s="513">
        <v>9</v>
      </c>
    </row>
    <row r="205" spans="1:48" s="514" customFormat="1" ht="13.5" outlineLevel="1">
      <c r="A205" s="683"/>
      <c r="B205" s="691"/>
      <c r="C205" s="460"/>
      <c r="D205" s="474"/>
      <c r="E205" s="461"/>
      <c r="F205" s="475"/>
      <c r="G205" s="459"/>
      <c r="H205" s="476"/>
      <c r="I205" s="463"/>
      <c r="J205" s="475"/>
      <c r="K205" s="487"/>
      <c r="L205" s="487"/>
      <c r="M205" s="471"/>
      <c r="N205" s="505" t="s">
        <v>224</v>
      </c>
      <c r="O205" s="505"/>
      <c r="P205" s="505"/>
      <c r="Q205" s="505"/>
      <c r="R205" s="505"/>
      <c r="S205" s="505"/>
      <c r="T205" s="505"/>
      <c r="U205" s="505"/>
      <c r="V205" s="505"/>
      <c r="W205" s="487"/>
      <c r="X205" s="487"/>
      <c r="Y205" s="505"/>
      <c r="Z205" s="505"/>
      <c r="AA205" s="505"/>
      <c r="AB205" s="505"/>
      <c r="AC205" s="505"/>
      <c r="AD205" s="505"/>
      <c r="AE205" s="505"/>
      <c r="AF205" s="505"/>
      <c r="AG205" s="505"/>
      <c r="AH205" s="505"/>
      <c r="AI205" s="487"/>
      <c r="AJ205" s="487"/>
      <c r="AK205" s="505"/>
      <c r="AL205" s="505"/>
      <c r="AM205" s="505"/>
      <c r="AN205" s="505"/>
      <c r="AO205" s="505"/>
      <c r="AP205" s="505"/>
      <c r="AQ205" s="505"/>
      <c r="AR205" s="505"/>
      <c r="AS205" s="505"/>
      <c r="AT205" s="505"/>
      <c r="AU205" s="506"/>
      <c r="AV205" s="519"/>
    </row>
    <row r="206" spans="1:48" s="507" customFormat="1" ht="13.5" outlineLevel="1">
      <c r="A206" s="681"/>
      <c r="B206" s="691" t="s">
        <v>483</v>
      </c>
      <c r="C206" s="460"/>
      <c r="D206" s="474"/>
      <c r="E206" s="461"/>
      <c r="F206" s="475"/>
      <c r="G206" s="459"/>
      <c r="H206" s="476"/>
      <c r="I206" s="463"/>
      <c r="J206" s="475"/>
      <c r="K206" s="473"/>
      <c r="L206" s="473"/>
      <c r="M206" s="471"/>
      <c r="N206" s="505" t="s">
        <v>224</v>
      </c>
      <c r="O206" s="505"/>
      <c r="P206" s="505"/>
      <c r="Q206" s="505"/>
      <c r="R206" s="505"/>
      <c r="S206" s="505"/>
      <c r="T206" s="505"/>
      <c r="U206" s="505"/>
      <c r="V206" s="505"/>
      <c r="W206" s="473"/>
      <c r="X206" s="473"/>
      <c r="Y206" s="505"/>
      <c r="Z206" s="505"/>
      <c r="AA206" s="505"/>
      <c r="AB206" s="505"/>
      <c r="AC206" s="505"/>
      <c r="AD206" s="505"/>
      <c r="AE206" s="505"/>
      <c r="AF206" s="505"/>
      <c r="AG206" s="505"/>
      <c r="AH206" s="505"/>
      <c r="AI206" s="473"/>
      <c r="AJ206" s="473"/>
      <c r="AK206" s="505"/>
      <c r="AL206" s="505"/>
      <c r="AM206" s="505"/>
      <c r="AN206" s="505"/>
      <c r="AO206" s="505"/>
      <c r="AP206" s="505"/>
      <c r="AQ206" s="505"/>
      <c r="AR206" s="505"/>
      <c r="AS206" s="505"/>
      <c r="AT206" s="505"/>
      <c r="AU206" s="506"/>
      <c r="AV206" s="513"/>
    </row>
    <row r="207" spans="1:48" s="514" customFormat="1" ht="13.5" outlineLevel="1">
      <c r="A207" s="683"/>
      <c r="B207" s="691" t="s">
        <v>226</v>
      </c>
      <c r="C207" s="460" t="s">
        <v>335</v>
      </c>
      <c r="D207" s="474">
        <v>7100</v>
      </c>
      <c r="E207" s="461" t="s">
        <v>484</v>
      </c>
      <c r="F207" s="475"/>
      <c r="G207" s="459" t="s">
        <v>52</v>
      </c>
      <c r="H207" s="476" t="str">
        <f t="shared" ref="H207:H211" si="36">CONCATENATE(G207,"-",I207)</f>
        <v>BB01-7</v>
      </c>
      <c r="I207" s="463">
        <v>7</v>
      </c>
      <c r="J207" s="475"/>
      <c r="K207" s="473">
        <v>0</v>
      </c>
      <c r="L207" s="473"/>
      <c r="M207" s="471" cm="1">
        <f t="array" ref="M207">IFERROR(_xlfn.IFS(N207=1,1,O207=1,1,P207=1,1,Q207=1,1),0)</f>
        <v>1</v>
      </c>
      <c r="N207" s="505">
        <v>1</v>
      </c>
      <c r="O207" s="505"/>
      <c r="P207" s="505"/>
      <c r="Q207" s="505"/>
      <c r="R207" s="471" cm="1">
        <f t="array" ref="R207">IFERROR(_xlfn.IFS(S207=1,1,T207=1,1,U207=1,1,V207=1,1),0)</f>
        <v>0</v>
      </c>
      <c r="S207" s="505"/>
      <c r="T207" s="505"/>
      <c r="U207" s="505"/>
      <c r="V207" s="505"/>
      <c r="W207" s="473"/>
      <c r="X207" s="473"/>
      <c r="Y207" s="471"/>
      <c r="Z207" s="505"/>
      <c r="AA207" s="505"/>
      <c r="AB207" s="505"/>
      <c r="AC207" s="505"/>
      <c r="AD207" s="471"/>
      <c r="AE207" s="505"/>
      <c r="AF207" s="505"/>
      <c r="AG207" s="505"/>
      <c r="AH207" s="505"/>
      <c r="AI207" s="473"/>
      <c r="AJ207" s="473"/>
      <c r="AK207" s="505"/>
      <c r="AL207" s="505"/>
      <c r="AM207" s="505"/>
      <c r="AN207" s="505"/>
      <c r="AO207" s="505"/>
      <c r="AP207" s="505"/>
      <c r="AQ207" s="505"/>
      <c r="AR207" s="505"/>
      <c r="AS207" s="505"/>
      <c r="AT207" s="505"/>
      <c r="AU207" s="506"/>
      <c r="AV207" s="513">
        <v>7</v>
      </c>
    </row>
    <row r="208" spans="1:48" s="514" customFormat="1" ht="13.5" outlineLevel="1">
      <c r="A208" s="683"/>
      <c r="B208" s="691" t="s">
        <v>226</v>
      </c>
      <c r="C208" s="460" t="s">
        <v>335</v>
      </c>
      <c r="D208" s="474">
        <v>7200</v>
      </c>
      <c r="E208" s="461" t="s">
        <v>485</v>
      </c>
      <c r="F208" s="475"/>
      <c r="G208" s="459" t="s">
        <v>52</v>
      </c>
      <c r="H208" s="476" t="str">
        <f t="shared" si="36"/>
        <v>BB01-7</v>
      </c>
      <c r="I208" s="463">
        <v>7</v>
      </c>
      <c r="J208" s="475"/>
      <c r="K208" s="473">
        <v>0</v>
      </c>
      <c r="L208" s="473"/>
      <c r="M208" s="471" cm="1">
        <f t="array" ref="M208">IFERROR(_xlfn.IFS(N208=1,1,O208=1,1,P208=1,1,Q208=1,1),0)</f>
        <v>1</v>
      </c>
      <c r="N208" s="505">
        <v>1</v>
      </c>
      <c r="O208" s="505"/>
      <c r="P208" s="505"/>
      <c r="Q208" s="505"/>
      <c r="R208" s="471" cm="1">
        <f t="array" ref="R208">IFERROR(_xlfn.IFS(S208=1,1,T208=1,1,U208=1,1,V208=1,1),0)</f>
        <v>0</v>
      </c>
      <c r="S208" s="505"/>
      <c r="T208" s="505"/>
      <c r="U208" s="505"/>
      <c r="V208" s="505"/>
      <c r="W208" s="473"/>
      <c r="X208" s="473"/>
      <c r="Y208" s="471"/>
      <c r="Z208" s="505"/>
      <c r="AA208" s="505"/>
      <c r="AB208" s="505"/>
      <c r="AC208" s="505"/>
      <c r="AD208" s="471"/>
      <c r="AE208" s="505"/>
      <c r="AF208" s="505"/>
      <c r="AG208" s="505"/>
      <c r="AH208" s="505"/>
      <c r="AI208" s="473"/>
      <c r="AJ208" s="473"/>
      <c r="AK208" s="505"/>
      <c r="AL208" s="505"/>
      <c r="AM208" s="505"/>
      <c r="AN208" s="505"/>
      <c r="AO208" s="505"/>
      <c r="AP208" s="505"/>
      <c r="AQ208" s="505"/>
      <c r="AR208" s="505"/>
      <c r="AS208" s="505"/>
      <c r="AT208" s="505"/>
      <c r="AU208" s="506"/>
      <c r="AV208" s="513">
        <v>7</v>
      </c>
    </row>
    <row r="209" spans="1:48" s="514" customFormat="1" ht="13.5" outlineLevel="1">
      <c r="A209" s="683"/>
      <c r="B209" s="691" t="s">
        <v>226</v>
      </c>
      <c r="C209" s="460" t="s">
        <v>335</v>
      </c>
      <c r="D209" s="474">
        <v>7300</v>
      </c>
      <c r="E209" s="461" t="s">
        <v>486</v>
      </c>
      <c r="F209" s="475"/>
      <c r="G209" s="459" t="s">
        <v>52</v>
      </c>
      <c r="H209" s="476" t="str">
        <f t="shared" si="36"/>
        <v>BB01-7</v>
      </c>
      <c r="I209" s="463">
        <v>7</v>
      </c>
      <c r="J209" s="475"/>
      <c r="K209" s="473">
        <v>0</v>
      </c>
      <c r="L209" s="473"/>
      <c r="M209" s="471" cm="1">
        <f t="array" ref="M209">IFERROR(_xlfn.IFS(N209=1,1,O209=1,1,P209=1,1,Q209=1,1),0)</f>
        <v>1</v>
      </c>
      <c r="N209" s="505">
        <v>1</v>
      </c>
      <c r="O209" s="505"/>
      <c r="P209" s="505"/>
      <c r="Q209" s="505"/>
      <c r="R209" s="471" cm="1">
        <f t="array" ref="R209">IFERROR(_xlfn.IFS(S209=1,1,T209=1,1,U209=1,1,V209=1,1),0)</f>
        <v>0</v>
      </c>
      <c r="S209" s="505"/>
      <c r="T209" s="505"/>
      <c r="U209" s="505"/>
      <c r="V209" s="505"/>
      <c r="W209" s="473"/>
      <c r="X209" s="473"/>
      <c r="Y209" s="471"/>
      <c r="Z209" s="505"/>
      <c r="AA209" s="505"/>
      <c r="AB209" s="505"/>
      <c r="AC209" s="505"/>
      <c r="AD209" s="471"/>
      <c r="AE209" s="505"/>
      <c r="AF209" s="505"/>
      <c r="AG209" s="505"/>
      <c r="AH209" s="505"/>
      <c r="AI209" s="473"/>
      <c r="AJ209" s="473"/>
      <c r="AK209" s="505"/>
      <c r="AL209" s="505"/>
      <c r="AM209" s="505"/>
      <c r="AN209" s="505"/>
      <c r="AO209" s="505"/>
      <c r="AP209" s="505"/>
      <c r="AQ209" s="505"/>
      <c r="AR209" s="505"/>
      <c r="AS209" s="505"/>
      <c r="AT209" s="505"/>
      <c r="AU209" s="506"/>
      <c r="AV209" s="513">
        <v>7</v>
      </c>
    </row>
    <row r="210" spans="1:48" s="514" customFormat="1" ht="13.5" outlineLevel="1">
      <c r="A210" s="683"/>
      <c r="B210" s="691" t="s">
        <v>226</v>
      </c>
      <c r="C210" s="460" t="s">
        <v>335</v>
      </c>
      <c r="D210" s="474">
        <v>7400</v>
      </c>
      <c r="E210" s="461" t="s">
        <v>487</v>
      </c>
      <c r="F210" s="475"/>
      <c r="G210" s="459" t="s">
        <v>52</v>
      </c>
      <c r="H210" s="476" t="str">
        <f t="shared" si="36"/>
        <v>BB01-7</v>
      </c>
      <c r="I210" s="463">
        <v>7</v>
      </c>
      <c r="J210" s="475"/>
      <c r="K210" s="473">
        <v>0</v>
      </c>
      <c r="L210" s="473"/>
      <c r="M210" s="471" cm="1">
        <f t="array" ref="M210">IFERROR(_xlfn.IFS(N210=1,1,O210=1,1,P210=1,1,Q210=1,1),0)</f>
        <v>1</v>
      </c>
      <c r="N210" s="505">
        <v>1</v>
      </c>
      <c r="O210" s="505"/>
      <c r="P210" s="505"/>
      <c r="Q210" s="505"/>
      <c r="R210" s="471" cm="1">
        <f t="array" ref="R210">IFERROR(_xlfn.IFS(S210=1,1,T210=1,1,U210=1,1,V210=1,1),0)</f>
        <v>0</v>
      </c>
      <c r="S210" s="505"/>
      <c r="T210" s="505"/>
      <c r="U210" s="505"/>
      <c r="V210" s="505"/>
      <c r="W210" s="473"/>
      <c r="X210" s="473"/>
      <c r="Y210" s="471"/>
      <c r="Z210" s="505"/>
      <c r="AA210" s="505"/>
      <c r="AB210" s="505"/>
      <c r="AC210" s="505"/>
      <c r="AD210" s="471"/>
      <c r="AE210" s="505"/>
      <c r="AF210" s="505"/>
      <c r="AG210" s="505"/>
      <c r="AH210" s="505"/>
      <c r="AI210" s="473"/>
      <c r="AJ210" s="473"/>
      <c r="AK210" s="505"/>
      <c r="AL210" s="505"/>
      <c r="AM210" s="505"/>
      <c r="AN210" s="505"/>
      <c r="AO210" s="505"/>
      <c r="AP210" s="505"/>
      <c r="AQ210" s="505"/>
      <c r="AR210" s="505"/>
      <c r="AS210" s="505"/>
      <c r="AT210" s="505"/>
      <c r="AU210" s="506"/>
      <c r="AV210" s="513">
        <v>7</v>
      </c>
    </row>
    <row r="211" spans="1:48" s="514" customFormat="1" ht="13.5" outlineLevel="1">
      <c r="A211" s="683"/>
      <c r="B211" s="691" t="s">
        <v>226</v>
      </c>
      <c r="C211" s="460" t="s">
        <v>335</v>
      </c>
      <c r="D211" s="474">
        <v>7450</v>
      </c>
      <c r="E211" s="461" t="s">
        <v>488</v>
      </c>
      <c r="F211" s="475"/>
      <c r="G211" s="459" t="s">
        <v>52</v>
      </c>
      <c r="H211" s="476" t="str">
        <f t="shared" si="36"/>
        <v>BB01-7</v>
      </c>
      <c r="I211" s="463">
        <v>7</v>
      </c>
      <c r="J211" s="475"/>
      <c r="K211" s="473">
        <v>0</v>
      </c>
      <c r="L211" s="473"/>
      <c r="M211" s="471" cm="1">
        <f t="array" ref="M211">IFERROR(_xlfn.IFS(N211=1,1,O211=1,1,P211=1,1,Q211=1,1),0)</f>
        <v>1</v>
      </c>
      <c r="N211" s="505">
        <v>1</v>
      </c>
      <c r="O211" s="505"/>
      <c r="P211" s="505"/>
      <c r="Q211" s="505"/>
      <c r="R211" s="471" cm="1">
        <f t="array" ref="R211">IFERROR(_xlfn.IFS(S211=1,1,T211=1,1,U211=1,1,V211=1,1),0)</f>
        <v>0</v>
      </c>
      <c r="S211" s="505"/>
      <c r="T211" s="505"/>
      <c r="U211" s="505"/>
      <c r="V211" s="505"/>
      <c r="W211" s="473"/>
      <c r="X211" s="473"/>
      <c r="Y211" s="471"/>
      <c r="Z211" s="505"/>
      <c r="AA211" s="505"/>
      <c r="AB211" s="505"/>
      <c r="AC211" s="505"/>
      <c r="AD211" s="471"/>
      <c r="AE211" s="505"/>
      <c r="AF211" s="505"/>
      <c r="AG211" s="505"/>
      <c r="AH211" s="505"/>
      <c r="AI211" s="473"/>
      <c r="AJ211" s="473"/>
      <c r="AK211" s="505"/>
      <c r="AL211" s="505"/>
      <c r="AM211" s="505"/>
      <c r="AN211" s="505"/>
      <c r="AO211" s="505"/>
      <c r="AP211" s="505"/>
      <c r="AQ211" s="505"/>
      <c r="AR211" s="505"/>
      <c r="AS211" s="505"/>
      <c r="AT211" s="505"/>
      <c r="AU211" s="506"/>
      <c r="AV211" s="513">
        <v>7</v>
      </c>
    </row>
    <row r="212" spans="1:48" s="514" customFormat="1" ht="3" customHeight="1">
      <c r="A212" s="683"/>
      <c r="B212" s="691"/>
      <c r="C212" s="460"/>
      <c r="D212" s="474"/>
      <c r="E212" s="461"/>
      <c r="F212" s="475"/>
      <c r="G212" s="459"/>
      <c r="H212" s="476"/>
      <c r="I212" s="463"/>
      <c r="J212" s="475"/>
      <c r="K212" s="487"/>
      <c r="L212" s="487"/>
      <c r="M212" s="471"/>
      <c r="N212" s="505" t="s">
        <v>224</v>
      </c>
      <c r="O212" s="505"/>
      <c r="P212" s="505"/>
      <c r="Q212" s="505"/>
      <c r="R212" s="505"/>
      <c r="S212" s="505"/>
      <c r="T212" s="505"/>
      <c r="U212" s="505"/>
      <c r="V212" s="505"/>
      <c r="W212" s="487"/>
      <c r="X212" s="487"/>
      <c r="Y212" s="505"/>
      <c r="Z212" s="505"/>
      <c r="AA212" s="505"/>
      <c r="AB212" s="505"/>
      <c r="AC212" s="505"/>
      <c r="AD212" s="505"/>
      <c r="AE212" s="505"/>
      <c r="AF212" s="505"/>
      <c r="AG212" s="505"/>
      <c r="AH212" s="505"/>
      <c r="AI212" s="487"/>
      <c r="AJ212" s="487"/>
      <c r="AK212" s="505"/>
      <c r="AL212" s="505"/>
      <c r="AM212" s="505"/>
      <c r="AN212" s="505"/>
      <c r="AO212" s="505"/>
      <c r="AP212" s="505"/>
      <c r="AQ212" s="505"/>
      <c r="AR212" s="505"/>
      <c r="AS212" s="505"/>
      <c r="AT212" s="505"/>
      <c r="AU212" s="506"/>
      <c r="AV212" s="519"/>
    </row>
    <row r="213" spans="1:48" s="514" customFormat="1" ht="15">
      <c r="A213" s="680" t="s">
        <v>489</v>
      </c>
      <c r="B213" s="691"/>
      <c r="C213" s="460"/>
      <c r="D213" s="474"/>
      <c r="E213" s="461"/>
      <c r="F213" s="475"/>
      <c r="G213" s="459"/>
      <c r="H213" s="476"/>
      <c r="I213" s="463"/>
      <c r="J213" s="475"/>
      <c r="K213" s="487"/>
      <c r="L213" s="487"/>
      <c r="M213" s="471"/>
      <c r="N213" s="505" t="s">
        <v>224</v>
      </c>
      <c r="O213" s="505"/>
      <c r="P213" s="505"/>
      <c r="Q213" s="505"/>
      <c r="R213" s="505"/>
      <c r="S213" s="505"/>
      <c r="T213" s="505"/>
      <c r="U213" s="505"/>
      <c r="V213" s="505"/>
      <c r="W213" s="487"/>
      <c r="X213" s="487"/>
      <c r="Y213" s="505"/>
      <c r="Z213" s="505"/>
      <c r="AA213" s="505"/>
      <c r="AB213" s="505"/>
      <c r="AC213" s="505"/>
      <c r="AD213" s="505"/>
      <c r="AE213" s="505"/>
      <c r="AF213" s="505"/>
      <c r="AG213" s="505"/>
      <c r="AH213" s="505"/>
      <c r="AI213" s="487"/>
      <c r="AJ213" s="487"/>
      <c r="AK213" s="505"/>
      <c r="AL213" s="505"/>
      <c r="AM213" s="505"/>
      <c r="AN213" s="505"/>
      <c r="AO213" s="505"/>
      <c r="AP213" s="505"/>
      <c r="AQ213" s="505"/>
      <c r="AR213" s="505"/>
      <c r="AS213" s="505"/>
      <c r="AT213" s="505"/>
      <c r="AU213" s="506"/>
      <c r="AV213" s="519"/>
    </row>
    <row r="214" spans="1:48" s="514" customFormat="1" ht="3" customHeight="1" outlineLevel="1">
      <c r="A214" s="683"/>
      <c r="B214" s="691"/>
      <c r="C214" s="460"/>
      <c r="D214" s="474"/>
      <c r="E214" s="461"/>
      <c r="F214" s="475"/>
      <c r="G214" s="459"/>
      <c r="H214" s="476"/>
      <c r="I214" s="463"/>
      <c r="J214" s="475"/>
      <c r="K214" s="483"/>
      <c r="L214" s="483"/>
      <c r="M214" s="471"/>
      <c r="N214" s="505" t="s">
        <v>224</v>
      </c>
      <c r="O214" s="505"/>
      <c r="P214" s="505"/>
      <c r="Q214" s="505"/>
      <c r="R214" s="505"/>
      <c r="S214" s="505"/>
      <c r="T214" s="505"/>
      <c r="U214" s="505"/>
      <c r="V214" s="505"/>
      <c r="W214" s="483"/>
      <c r="X214" s="483"/>
      <c r="Y214" s="505"/>
      <c r="Z214" s="505"/>
      <c r="AA214" s="505"/>
      <c r="AB214" s="505"/>
      <c r="AC214" s="505"/>
      <c r="AD214" s="505"/>
      <c r="AE214" s="505"/>
      <c r="AF214" s="505"/>
      <c r="AG214" s="505"/>
      <c r="AH214" s="505"/>
      <c r="AI214" s="483"/>
      <c r="AJ214" s="483"/>
      <c r="AK214" s="505"/>
      <c r="AL214" s="505"/>
      <c r="AM214" s="505"/>
      <c r="AN214" s="505"/>
      <c r="AO214" s="505"/>
      <c r="AP214" s="505"/>
      <c r="AQ214" s="505"/>
      <c r="AR214" s="505"/>
      <c r="AS214" s="505"/>
      <c r="AT214" s="505"/>
      <c r="AU214" s="506"/>
      <c r="AV214" s="465"/>
    </row>
    <row r="215" spans="1:48" s="514" customFormat="1" ht="13.5" outlineLevel="1">
      <c r="A215" s="683"/>
      <c r="B215" s="546" t="s">
        <v>490</v>
      </c>
      <c r="C215" s="460"/>
      <c r="D215" s="474"/>
      <c r="E215" s="461"/>
      <c r="F215" s="475"/>
      <c r="G215" s="459"/>
      <c r="H215" s="476"/>
      <c r="I215" s="463"/>
      <c r="J215" s="475"/>
      <c r="K215" s="483"/>
      <c r="L215" s="483"/>
      <c r="M215" s="471"/>
      <c r="N215" s="505" t="s">
        <v>224</v>
      </c>
      <c r="O215" s="505"/>
      <c r="P215" s="505"/>
      <c r="Q215" s="505"/>
      <c r="R215" s="505"/>
      <c r="S215" s="505"/>
      <c r="T215" s="505"/>
      <c r="U215" s="505"/>
      <c r="V215" s="505"/>
      <c r="W215" s="483"/>
      <c r="X215" s="483"/>
      <c r="Y215" s="505"/>
      <c r="Z215" s="505"/>
      <c r="AA215" s="505"/>
      <c r="AB215" s="505"/>
      <c r="AC215" s="505"/>
      <c r="AD215" s="505"/>
      <c r="AE215" s="505"/>
      <c r="AF215" s="505"/>
      <c r="AG215" s="505"/>
      <c r="AH215" s="505"/>
      <c r="AI215" s="483"/>
      <c r="AJ215" s="483"/>
      <c r="AK215" s="505"/>
      <c r="AL215" s="505"/>
      <c r="AM215" s="505"/>
      <c r="AN215" s="505"/>
      <c r="AO215" s="505"/>
      <c r="AP215" s="505"/>
      <c r="AQ215" s="505"/>
      <c r="AR215" s="505"/>
      <c r="AS215" s="505"/>
      <c r="AT215" s="505"/>
      <c r="AU215" s="506"/>
      <c r="AV215" s="465"/>
    </row>
    <row r="216" spans="1:48" s="514" customFormat="1" ht="13.5" outlineLevel="2">
      <c r="A216" s="683"/>
      <c r="B216" s="691"/>
      <c r="C216" s="460"/>
      <c r="D216" s="474"/>
      <c r="E216" s="461"/>
      <c r="F216" s="475"/>
      <c r="G216" s="459"/>
      <c r="H216" s="476"/>
      <c r="I216" s="463"/>
      <c r="J216" s="475"/>
      <c r="K216" s="473"/>
      <c r="L216" s="473"/>
      <c r="M216" s="471"/>
      <c r="N216" s="505" t="s">
        <v>224</v>
      </c>
      <c r="O216" s="505"/>
      <c r="P216" s="505"/>
      <c r="Q216" s="505"/>
      <c r="R216" s="505"/>
      <c r="S216" s="505"/>
      <c r="T216" s="505"/>
      <c r="U216" s="505"/>
      <c r="V216" s="505"/>
      <c r="W216" s="473"/>
      <c r="X216" s="473"/>
      <c r="Y216" s="505"/>
      <c r="Z216" s="505"/>
      <c r="AA216" s="505"/>
      <c r="AB216" s="505"/>
      <c r="AC216" s="505"/>
      <c r="AD216" s="505"/>
      <c r="AE216" s="505"/>
      <c r="AF216" s="505"/>
      <c r="AG216" s="505"/>
      <c r="AH216" s="505"/>
      <c r="AI216" s="473"/>
      <c r="AJ216" s="473"/>
      <c r="AK216" s="505"/>
      <c r="AL216" s="505"/>
      <c r="AM216" s="505"/>
      <c r="AN216" s="505"/>
      <c r="AO216" s="505"/>
      <c r="AP216" s="505"/>
      <c r="AQ216" s="505"/>
      <c r="AR216" s="505"/>
      <c r="AS216" s="505"/>
      <c r="AT216" s="505"/>
      <c r="AU216" s="506"/>
      <c r="AV216" s="513"/>
    </row>
    <row r="217" spans="1:48" s="507" customFormat="1" ht="13.5" outlineLevel="2">
      <c r="A217" s="681"/>
      <c r="B217" s="691" t="s">
        <v>491</v>
      </c>
      <c r="C217" s="460"/>
      <c r="D217" s="474"/>
      <c r="E217" s="461"/>
      <c r="F217" s="475"/>
      <c r="G217" s="459"/>
      <c r="H217" s="476"/>
      <c r="I217" s="463"/>
      <c r="J217" s="475"/>
      <c r="K217" s="473"/>
      <c r="L217" s="473"/>
      <c r="M217" s="471"/>
      <c r="N217" s="505" t="s">
        <v>224</v>
      </c>
      <c r="O217" s="505"/>
      <c r="P217" s="505"/>
      <c r="Q217" s="505"/>
      <c r="R217" s="505"/>
      <c r="S217" s="505"/>
      <c r="T217" s="505"/>
      <c r="U217" s="505"/>
      <c r="V217" s="505"/>
      <c r="W217" s="473"/>
      <c r="X217" s="473"/>
      <c r="Y217" s="505"/>
      <c r="Z217" s="505"/>
      <c r="AA217" s="505"/>
      <c r="AB217" s="505"/>
      <c r="AC217" s="505"/>
      <c r="AD217" s="505"/>
      <c r="AE217" s="505"/>
      <c r="AF217" s="505"/>
      <c r="AG217" s="505"/>
      <c r="AH217" s="505"/>
      <c r="AI217" s="473"/>
      <c r="AJ217" s="473"/>
      <c r="AK217" s="505"/>
      <c r="AL217" s="505"/>
      <c r="AM217" s="505"/>
      <c r="AN217" s="505"/>
      <c r="AO217" s="505"/>
      <c r="AP217" s="505"/>
      <c r="AQ217" s="505"/>
      <c r="AR217" s="505"/>
      <c r="AS217" s="505"/>
      <c r="AT217" s="505"/>
      <c r="AU217" s="506"/>
      <c r="AV217" s="513"/>
    </row>
    <row r="218" spans="1:48" s="514" customFormat="1" ht="13.5" outlineLevel="2">
      <c r="A218" s="683"/>
      <c r="B218" s="691" t="s">
        <v>226</v>
      </c>
      <c r="C218" s="460" t="s">
        <v>492</v>
      </c>
      <c r="D218" s="474" t="s">
        <v>235</v>
      </c>
      <c r="E218" s="461" t="s">
        <v>493</v>
      </c>
      <c r="F218" s="475"/>
      <c r="G218" s="459" t="s">
        <v>492</v>
      </c>
      <c r="H218" s="476" t="str">
        <f t="shared" ref="H218:H225" si="37">CONCATENATE(G218,"-",I218)</f>
        <v>R25-1</v>
      </c>
      <c r="I218" s="463">
        <v>1</v>
      </c>
      <c r="J218" s="475"/>
      <c r="K218" s="473">
        <v>1</v>
      </c>
      <c r="L218" s="473"/>
      <c r="M218" s="471" cm="1">
        <f t="array" ref="M218">IFERROR(_xlfn.IFS(N218=1,1,O218=1,1,P218=1,1,Q218=1,1),0)</f>
        <v>0</v>
      </c>
      <c r="N218" s="505" t="s">
        <v>224</v>
      </c>
      <c r="O218" s="505"/>
      <c r="P218" s="505"/>
      <c r="Q218" s="505"/>
      <c r="R218" s="471" cm="1">
        <f t="array" ref="R218">IFERROR(_xlfn.IFS(S218=1,1,T218=1,1,U218=1,1,V218=1,1),0)</f>
        <v>0</v>
      </c>
      <c r="S218" s="505"/>
      <c r="T218" s="505"/>
      <c r="U218" s="505"/>
      <c r="V218" s="505"/>
      <c r="W218" s="473"/>
      <c r="X218" s="473"/>
      <c r="Y218" s="471"/>
      <c r="Z218" s="505"/>
      <c r="AA218" s="505"/>
      <c r="AB218" s="505"/>
      <c r="AC218" s="505"/>
      <c r="AD218" s="471"/>
      <c r="AE218" s="505"/>
      <c r="AF218" s="505"/>
      <c r="AG218" s="505"/>
      <c r="AH218" s="505"/>
      <c r="AI218" s="473"/>
      <c r="AJ218" s="473"/>
      <c r="AK218" s="505"/>
      <c r="AL218" s="505"/>
      <c r="AM218" s="505"/>
      <c r="AN218" s="505"/>
      <c r="AO218" s="505"/>
      <c r="AP218" s="505"/>
      <c r="AQ218" s="505"/>
      <c r="AR218" s="505"/>
      <c r="AS218" s="505"/>
      <c r="AT218" s="505"/>
      <c r="AU218" s="506"/>
      <c r="AV218" s="513">
        <v>1</v>
      </c>
    </row>
    <row r="219" spans="1:48" s="514" customFormat="1" ht="13.5" outlineLevel="2">
      <c r="A219" s="683"/>
      <c r="B219" s="691" t="s">
        <v>226</v>
      </c>
      <c r="C219" s="460" t="s">
        <v>492</v>
      </c>
      <c r="D219" s="474" t="s">
        <v>297</v>
      </c>
      <c r="E219" s="461" t="s">
        <v>494</v>
      </c>
      <c r="F219" s="475"/>
      <c r="G219" s="459" t="s">
        <v>492</v>
      </c>
      <c r="H219" s="476" t="str">
        <f t="shared" si="37"/>
        <v>R25-1</v>
      </c>
      <c r="I219" s="463">
        <v>1</v>
      </c>
      <c r="J219" s="475"/>
      <c r="K219" s="473">
        <v>1</v>
      </c>
      <c r="L219" s="473"/>
      <c r="M219" s="471" cm="1">
        <f t="array" ref="M219">IFERROR(_xlfn.IFS(N219=1,1,O219=1,1,P219=1,1,Q219=1,1),0)</f>
        <v>0</v>
      </c>
      <c r="N219" s="505" t="s">
        <v>224</v>
      </c>
      <c r="O219" s="505"/>
      <c r="P219" s="505"/>
      <c r="Q219" s="505"/>
      <c r="R219" s="471" cm="1">
        <f t="array" ref="R219">IFERROR(_xlfn.IFS(S219=1,1,T219=1,1,U219=1,1,V219=1,1),0)</f>
        <v>0</v>
      </c>
      <c r="S219" s="505"/>
      <c r="T219" s="505"/>
      <c r="U219" s="505"/>
      <c r="V219" s="505"/>
      <c r="W219" s="473"/>
      <c r="X219" s="473"/>
      <c r="Y219" s="471"/>
      <c r="Z219" s="505"/>
      <c r="AA219" s="505"/>
      <c r="AB219" s="505"/>
      <c r="AC219" s="505"/>
      <c r="AD219" s="471"/>
      <c r="AE219" s="505"/>
      <c r="AF219" s="505"/>
      <c r="AG219" s="505"/>
      <c r="AH219" s="505"/>
      <c r="AI219" s="473"/>
      <c r="AJ219" s="473"/>
      <c r="AK219" s="505"/>
      <c r="AL219" s="505"/>
      <c r="AM219" s="505"/>
      <c r="AN219" s="505"/>
      <c r="AO219" s="505"/>
      <c r="AP219" s="505"/>
      <c r="AQ219" s="505"/>
      <c r="AR219" s="505"/>
      <c r="AS219" s="505"/>
      <c r="AT219" s="505"/>
      <c r="AU219" s="506"/>
      <c r="AV219" s="513">
        <v>1</v>
      </c>
    </row>
    <row r="220" spans="1:48" s="514" customFormat="1" ht="13.5" outlineLevel="2">
      <c r="A220" s="683"/>
      <c r="B220" s="691" t="s">
        <v>226</v>
      </c>
      <c r="C220" s="460" t="s">
        <v>492</v>
      </c>
      <c r="D220" s="474" t="s">
        <v>304</v>
      </c>
      <c r="E220" s="461" t="s">
        <v>495</v>
      </c>
      <c r="F220" s="475"/>
      <c r="G220" s="459" t="s">
        <v>492</v>
      </c>
      <c r="H220" s="476" t="str">
        <f t="shared" si="37"/>
        <v>R25-1</v>
      </c>
      <c r="I220" s="463">
        <v>1</v>
      </c>
      <c r="J220" s="475"/>
      <c r="K220" s="473">
        <v>1</v>
      </c>
      <c r="L220" s="473"/>
      <c r="M220" s="471" cm="1">
        <f t="array" ref="M220">IFERROR(_xlfn.IFS(N220=1,1,O220=1,1,P220=1,1,Q220=1,1),0)</f>
        <v>0</v>
      </c>
      <c r="N220" s="505" t="s">
        <v>224</v>
      </c>
      <c r="O220" s="505"/>
      <c r="P220" s="505"/>
      <c r="Q220" s="505"/>
      <c r="R220" s="471" cm="1">
        <f t="array" ref="R220">IFERROR(_xlfn.IFS(S220=1,1,T220=1,1,U220=1,1,V220=1,1),0)</f>
        <v>0</v>
      </c>
      <c r="S220" s="505"/>
      <c r="T220" s="505"/>
      <c r="U220" s="505"/>
      <c r="V220" s="505"/>
      <c r="W220" s="473"/>
      <c r="X220" s="473"/>
      <c r="Y220" s="471"/>
      <c r="Z220" s="505"/>
      <c r="AA220" s="505"/>
      <c r="AB220" s="505"/>
      <c r="AC220" s="505"/>
      <c r="AD220" s="471"/>
      <c r="AE220" s="505"/>
      <c r="AF220" s="505"/>
      <c r="AG220" s="505"/>
      <c r="AH220" s="505"/>
      <c r="AI220" s="473"/>
      <c r="AJ220" s="473"/>
      <c r="AK220" s="505"/>
      <c r="AL220" s="505"/>
      <c r="AM220" s="505"/>
      <c r="AN220" s="505"/>
      <c r="AO220" s="505"/>
      <c r="AP220" s="505"/>
      <c r="AQ220" s="505"/>
      <c r="AR220" s="505"/>
      <c r="AS220" s="505"/>
      <c r="AT220" s="505"/>
      <c r="AU220" s="506"/>
      <c r="AV220" s="513">
        <v>1</v>
      </c>
    </row>
    <row r="221" spans="1:48" s="514" customFormat="1" ht="13.5" outlineLevel="2">
      <c r="A221" s="683"/>
      <c r="B221" s="691" t="s">
        <v>226</v>
      </c>
      <c r="C221" s="460" t="s">
        <v>492</v>
      </c>
      <c r="D221" s="474" t="s">
        <v>238</v>
      </c>
      <c r="E221" s="461" t="s">
        <v>496</v>
      </c>
      <c r="F221" s="475"/>
      <c r="G221" s="459" t="s">
        <v>492</v>
      </c>
      <c r="H221" s="476" t="str">
        <f t="shared" si="37"/>
        <v>R25-1</v>
      </c>
      <c r="I221" s="463">
        <v>1</v>
      </c>
      <c r="J221" s="475"/>
      <c r="K221" s="473">
        <v>1</v>
      </c>
      <c r="L221" s="473"/>
      <c r="M221" s="471" cm="1">
        <f t="array" ref="M221">IFERROR(_xlfn.IFS(N221=1,1,O221=1,1,P221=1,1,Q221=1,1),0)</f>
        <v>0</v>
      </c>
      <c r="N221" s="505" t="s">
        <v>224</v>
      </c>
      <c r="O221" s="505"/>
      <c r="P221" s="505"/>
      <c r="Q221" s="505"/>
      <c r="R221" s="471" cm="1">
        <f t="array" ref="R221">IFERROR(_xlfn.IFS(S221=1,1,T221=1,1,U221=1,1,V221=1,1),0)</f>
        <v>0</v>
      </c>
      <c r="S221" s="505"/>
      <c r="T221" s="505"/>
      <c r="U221" s="505"/>
      <c r="V221" s="505"/>
      <c r="W221" s="473"/>
      <c r="X221" s="473"/>
      <c r="Y221" s="471"/>
      <c r="Z221" s="505"/>
      <c r="AA221" s="505"/>
      <c r="AB221" s="505"/>
      <c r="AC221" s="505"/>
      <c r="AD221" s="471"/>
      <c r="AE221" s="505"/>
      <c r="AF221" s="505"/>
      <c r="AG221" s="505"/>
      <c r="AH221" s="505"/>
      <c r="AI221" s="473"/>
      <c r="AJ221" s="473"/>
      <c r="AK221" s="505"/>
      <c r="AL221" s="505"/>
      <c r="AM221" s="505"/>
      <c r="AN221" s="505"/>
      <c r="AO221" s="505"/>
      <c r="AP221" s="505"/>
      <c r="AQ221" s="505"/>
      <c r="AR221" s="505"/>
      <c r="AS221" s="505"/>
      <c r="AT221" s="505"/>
      <c r="AU221" s="506"/>
      <c r="AV221" s="513">
        <v>1</v>
      </c>
    </row>
    <row r="222" spans="1:48" s="514" customFormat="1" ht="13.5" outlineLevel="2">
      <c r="A222" s="683"/>
      <c r="B222" s="691" t="s">
        <v>226</v>
      </c>
      <c r="C222" s="460" t="s">
        <v>492</v>
      </c>
      <c r="D222" s="474" t="s">
        <v>383</v>
      </c>
      <c r="E222" s="461" t="s">
        <v>497</v>
      </c>
      <c r="F222" s="475"/>
      <c r="G222" s="459" t="s">
        <v>492</v>
      </c>
      <c r="H222" s="476" t="str">
        <f t="shared" si="37"/>
        <v>R25-1</v>
      </c>
      <c r="I222" s="463">
        <v>1</v>
      </c>
      <c r="J222" s="475"/>
      <c r="K222" s="473">
        <v>1</v>
      </c>
      <c r="L222" s="473"/>
      <c r="M222" s="471" cm="1">
        <f t="array" ref="M222">IFERROR(_xlfn.IFS(N222=1,1,O222=1,1,P222=1,1,Q222=1,1),0)</f>
        <v>0</v>
      </c>
      <c r="N222" s="505" t="s">
        <v>224</v>
      </c>
      <c r="O222" s="505"/>
      <c r="P222" s="505"/>
      <c r="Q222" s="505"/>
      <c r="R222" s="471" cm="1">
        <f t="array" ref="R222">IFERROR(_xlfn.IFS(S222=1,1,T222=1,1,U222=1,1,V222=1,1),0)</f>
        <v>0</v>
      </c>
      <c r="S222" s="505"/>
      <c r="T222" s="505"/>
      <c r="U222" s="505"/>
      <c r="V222" s="505"/>
      <c r="W222" s="473"/>
      <c r="X222" s="473"/>
      <c r="Y222" s="471"/>
      <c r="Z222" s="505"/>
      <c r="AA222" s="505"/>
      <c r="AB222" s="505"/>
      <c r="AC222" s="505"/>
      <c r="AD222" s="471"/>
      <c r="AE222" s="505"/>
      <c r="AF222" s="505"/>
      <c r="AG222" s="505"/>
      <c r="AH222" s="505"/>
      <c r="AI222" s="473"/>
      <c r="AJ222" s="473"/>
      <c r="AK222" s="505"/>
      <c r="AL222" s="505"/>
      <c r="AM222" s="505"/>
      <c r="AN222" s="505"/>
      <c r="AO222" s="505"/>
      <c r="AP222" s="505"/>
      <c r="AQ222" s="505"/>
      <c r="AR222" s="505"/>
      <c r="AS222" s="505"/>
      <c r="AT222" s="505"/>
      <c r="AU222" s="506"/>
      <c r="AV222" s="513">
        <v>1</v>
      </c>
    </row>
    <row r="223" spans="1:48" s="514" customFormat="1" ht="13.5" outlineLevel="2">
      <c r="A223" s="683"/>
      <c r="B223" s="691" t="s">
        <v>226</v>
      </c>
      <c r="C223" s="460" t="s">
        <v>492</v>
      </c>
      <c r="D223" s="474" t="s">
        <v>243</v>
      </c>
      <c r="E223" s="461" t="s">
        <v>498</v>
      </c>
      <c r="F223" s="475"/>
      <c r="G223" s="459" t="s">
        <v>492</v>
      </c>
      <c r="H223" s="476" t="str">
        <f t="shared" si="37"/>
        <v>R25-1</v>
      </c>
      <c r="I223" s="463">
        <v>1</v>
      </c>
      <c r="J223" s="475"/>
      <c r="K223" s="473">
        <v>1</v>
      </c>
      <c r="L223" s="473"/>
      <c r="M223" s="471" cm="1">
        <f t="array" ref="M223">IFERROR(_xlfn.IFS(N223=1,1,O223=1,1,P223=1,1,Q223=1,1),0)</f>
        <v>0</v>
      </c>
      <c r="N223" s="505" t="s">
        <v>224</v>
      </c>
      <c r="O223" s="505"/>
      <c r="P223" s="505"/>
      <c r="Q223" s="505"/>
      <c r="R223" s="471" cm="1">
        <f t="array" ref="R223">IFERROR(_xlfn.IFS(S223=1,1,T223=1,1,U223=1,1,V223=1,1),0)</f>
        <v>0</v>
      </c>
      <c r="S223" s="505"/>
      <c r="T223" s="505"/>
      <c r="U223" s="505"/>
      <c r="V223" s="505"/>
      <c r="W223" s="473"/>
      <c r="X223" s="473"/>
      <c r="Y223" s="471"/>
      <c r="Z223" s="505"/>
      <c r="AA223" s="505"/>
      <c r="AB223" s="505"/>
      <c r="AC223" s="505"/>
      <c r="AD223" s="471"/>
      <c r="AE223" s="505"/>
      <c r="AF223" s="505"/>
      <c r="AG223" s="505"/>
      <c r="AH223" s="505"/>
      <c r="AI223" s="473"/>
      <c r="AJ223" s="473"/>
      <c r="AK223" s="505"/>
      <c r="AL223" s="505"/>
      <c r="AM223" s="505"/>
      <c r="AN223" s="505"/>
      <c r="AO223" s="505"/>
      <c r="AP223" s="505"/>
      <c r="AQ223" s="505"/>
      <c r="AR223" s="505"/>
      <c r="AS223" s="505"/>
      <c r="AT223" s="505"/>
      <c r="AU223" s="506"/>
      <c r="AV223" s="513">
        <v>1</v>
      </c>
    </row>
    <row r="224" spans="1:48" s="514" customFormat="1" ht="13.5" outlineLevel="2">
      <c r="A224" s="683"/>
      <c r="B224" s="691" t="s">
        <v>226</v>
      </c>
      <c r="C224" s="460" t="s">
        <v>492</v>
      </c>
      <c r="D224" s="474" t="s">
        <v>499</v>
      </c>
      <c r="E224" s="461" t="s">
        <v>500</v>
      </c>
      <c r="F224" s="475"/>
      <c r="G224" s="459" t="s">
        <v>492</v>
      </c>
      <c r="H224" s="476" t="str">
        <f t="shared" si="37"/>
        <v>R25-1</v>
      </c>
      <c r="I224" s="463">
        <v>1</v>
      </c>
      <c r="J224" s="475"/>
      <c r="K224" s="473">
        <v>1</v>
      </c>
      <c r="L224" s="473"/>
      <c r="M224" s="471" cm="1">
        <f t="array" ref="M224">IFERROR(_xlfn.IFS(N224=1,1,O224=1,1,P224=1,1,Q224=1,1),0)</f>
        <v>0</v>
      </c>
      <c r="N224" s="505" t="s">
        <v>224</v>
      </c>
      <c r="O224" s="505"/>
      <c r="P224" s="505"/>
      <c r="Q224" s="505"/>
      <c r="R224" s="471" cm="1">
        <f t="array" ref="R224">IFERROR(_xlfn.IFS(S224=1,1,T224=1,1,U224=1,1,V224=1,1),0)</f>
        <v>0</v>
      </c>
      <c r="S224" s="505"/>
      <c r="T224" s="505"/>
      <c r="U224" s="505"/>
      <c r="V224" s="505"/>
      <c r="W224" s="473"/>
      <c r="X224" s="473"/>
      <c r="Y224" s="471"/>
      <c r="Z224" s="505"/>
      <c r="AA224" s="505"/>
      <c r="AB224" s="505"/>
      <c r="AC224" s="505"/>
      <c r="AD224" s="471"/>
      <c r="AE224" s="505"/>
      <c r="AF224" s="505"/>
      <c r="AG224" s="505"/>
      <c r="AH224" s="505"/>
      <c r="AI224" s="473"/>
      <c r="AJ224" s="473"/>
      <c r="AK224" s="505"/>
      <c r="AL224" s="505"/>
      <c r="AM224" s="505"/>
      <c r="AN224" s="505"/>
      <c r="AO224" s="505"/>
      <c r="AP224" s="505"/>
      <c r="AQ224" s="505"/>
      <c r="AR224" s="505"/>
      <c r="AS224" s="505"/>
      <c r="AT224" s="505"/>
      <c r="AU224" s="506"/>
      <c r="AV224" s="513">
        <v>1</v>
      </c>
    </row>
    <row r="225" spans="1:48" s="514" customFormat="1" ht="13.5" outlineLevel="2">
      <c r="A225" s="683"/>
      <c r="B225" s="691" t="s">
        <v>226</v>
      </c>
      <c r="C225" s="460" t="s">
        <v>492</v>
      </c>
      <c r="D225" s="474" t="s">
        <v>248</v>
      </c>
      <c r="E225" s="461" t="s">
        <v>501</v>
      </c>
      <c r="F225" s="475"/>
      <c r="G225" s="459" t="s">
        <v>492</v>
      </c>
      <c r="H225" s="476" t="str">
        <f t="shared" si="37"/>
        <v>R25-1</v>
      </c>
      <c r="I225" s="463">
        <v>1</v>
      </c>
      <c r="J225" s="475"/>
      <c r="K225" s="473">
        <v>1</v>
      </c>
      <c r="L225" s="473"/>
      <c r="M225" s="471" cm="1">
        <f t="array" ref="M225">IFERROR(_xlfn.IFS(N225=1,1,O225=1,1,P225=1,1,Q225=1,1),0)</f>
        <v>0</v>
      </c>
      <c r="N225" s="505" t="s">
        <v>224</v>
      </c>
      <c r="O225" s="505"/>
      <c r="P225" s="505"/>
      <c r="Q225" s="505"/>
      <c r="R225" s="471" cm="1">
        <f t="array" ref="R225">IFERROR(_xlfn.IFS(S225=1,1,T225=1,1,U225=1,1,V225=1,1),0)</f>
        <v>0</v>
      </c>
      <c r="S225" s="505"/>
      <c r="T225" s="505"/>
      <c r="U225" s="505"/>
      <c r="V225" s="505"/>
      <c r="W225" s="473"/>
      <c r="X225" s="473"/>
      <c r="Y225" s="471"/>
      <c r="Z225" s="505"/>
      <c r="AA225" s="505"/>
      <c r="AB225" s="505"/>
      <c r="AC225" s="505"/>
      <c r="AD225" s="471"/>
      <c r="AE225" s="505"/>
      <c r="AF225" s="505"/>
      <c r="AG225" s="505"/>
      <c r="AH225" s="505"/>
      <c r="AI225" s="473"/>
      <c r="AJ225" s="473"/>
      <c r="AK225" s="505"/>
      <c r="AL225" s="505"/>
      <c r="AM225" s="505"/>
      <c r="AN225" s="505"/>
      <c r="AO225" s="505"/>
      <c r="AP225" s="505"/>
      <c r="AQ225" s="505"/>
      <c r="AR225" s="505"/>
      <c r="AS225" s="505"/>
      <c r="AT225" s="505"/>
      <c r="AU225" s="506"/>
      <c r="AV225" s="513">
        <v>1</v>
      </c>
    </row>
    <row r="226" spans="1:48" s="514" customFormat="1" ht="13.5" outlineLevel="2">
      <c r="A226" s="683"/>
      <c r="B226" s="691"/>
      <c r="C226" s="460"/>
      <c r="D226" s="474"/>
      <c r="E226" s="461"/>
      <c r="F226" s="475"/>
      <c r="G226" s="459"/>
      <c r="H226" s="476"/>
      <c r="I226" s="463"/>
      <c r="J226" s="475"/>
      <c r="K226" s="473"/>
      <c r="L226" s="473"/>
      <c r="M226" s="471"/>
      <c r="N226" s="505" t="s">
        <v>224</v>
      </c>
      <c r="O226" s="505"/>
      <c r="P226" s="505"/>
      <c r="Q226" s="505"/>
      <c r="R226" s="505"/>
      <c r="S226" s="505"/>
      <c r="T226" s="505"/>
      <c r="U226" s="505"/>
      <c r="V226" s="505"/>
      <c r="W226" s="473"/>
      <c r="X226" s="473"/>
      <c r="Y226" s="505"/>
      <c r="Z226" s="505"/>
      <c r="AA226" s="505"/>
      <c r="AB226" s="505"/>
      <c r="AC226" s="505"/>
      <c r="AD226" s="505"/>
      <c r="AE226" s="505"/>
      <c r="AF226" s="505"/>
      <c r="AG226" s="505"/>
      <c r="AH226" s="505"/>
      <c r="AI226" s="473"/>
      <c r="AJ226" s="473"/>
      <c r="AK226" s="505"/>
      <c r="AL226" s="505"/>
      <c r="AM226" s="505"/>
      <c r="AN226" s="505"/>
      <c r="AO226" s="505"/>
      <c r="AP226" s="505"/>
      <c r="AQ226" s="505"/>
      <c r="AR226" s="505"/>
      <c r="AS226" s="505"/>
      <c r="AT226" s="505"/>
      <c r="AU226" s="506"/>
      <c r="AV226" s="513"/>
    </row>
    <row r="227" spans="1:48" s="507" customFormat="1" ht="13.5" outlineLevel="2">
      <c r="A227" s="681"/>
      <c r="B227" s="691" t="s">
        <v>502</v>
      </c>
      <c r="C227" s="460"/>
      <c r="D227" s="474"/>
      <c r="E227" s="461"/>
      <c r="F227" s="475"/>
      <c r="G227" s="459"/>
      <c r="H227" s="476"/>
      <c r="I227" s="463"/>
      <c r="J227" s="475"/>
      <c r="K227" s="473"/>
      <c r="L227" s="473"/>
      <c r="M227" s="471"/>
      <c r="N227" s="505" t="s">
        <v>224</v>
      </c>
      <c r="O227" s="505"/>
      <c r="P227" s="505"/>
      <c r="Q227" s="505"/>
      <c r="R227" s="505"/>
      <c r="S227" s="505"/>
      <c r="T227" s="505"/>
      <c r="U227" s="505"/>
      <c r="V227" s="505"/>
      <c r="W227" s="473"/>
      <c r="X227" s="473"/>
      <c r="Y227" s="505"/>
      <c r="Z227" s="505"/>
      <c r="AA227" s="505"/>
      <c r="AB227" s="505"/>
      <c r="AC227" s="505"/>
      <c r="AD227" s="505"/>
      <c r="AE227" s="505"/>
      <c r="AF227" s="505"/>
      <c r="AG227" s="505"/>
      <c r="AH227" s="505"/>
      <c r="AI227" s="473"/>
      <c r="AJ227" s="473"/>
      <c r="AK227" s="505"/>
      <c r="AL227" s="505"/>
      <c r="AM227" s="505"/>
      <c r="AN227" s="505"/>
      <c r="AO227" s="505"/>
      <c r="AP227" s="505"/>
      <c r="AQ227" s="505"/>
      <c r="AR227" s="505"/>
      <c r="AS227" s="505"/>
      <c r="AT227" s="505"/>
      <c r="AU227" s="506"/>
      <c r="AV227" s="513"/>
    </row>
    <row r="228" spans="1:48" s="514" customFormat="1" ht="13.5" outlineLevel="2">
      <c r="A228" s="683"/>
      <c r="B228" s="691" t="s">
        <v>226</v>
      </c>
      <c r="C228" s="460" t="s">
        <v>492</v>
      </c>
      <c r="D228" s="474" t="s">
        <v>503</v>
      </c>
      <c r="E228" s="461" t="s">
        <v>504</v>
      </c>
      <c r="F228" s="475"/>
      <c r="G228" s="459" t="s">
        <v>492</v>
      </c>
      <c r="H228" s="476" t="str">
        <f t="shared" ref="H228:H229" si="38">CONCATENATE(G228,"-",I228)</f>
        <v>R25-1</v>
      </c>
      <c r="I228" s="463">
        <v>1</v>
      </c>
      <c r="J228" s="475"/>
      <c r="K228" s="473">
        <v>1</v>
      </c>
      <c r="L228" s="473"/>
      <c r="M228" s="471" cm="1">
        <f t="array" ref="M228">IFERROR(_xlfn.IFS(N228=1,1,O228=1,1,P228=1,1,Q228=1,1),0)</f>
        <v>0</v>
      </c>
      <c r="N228" s="505" t="s">
        <v>224</v>
      </c>
      <c r="O228" s="505"/>
      <c r="P228" s="505"/>
      <c r="Q228" s="505"/>
      <c r="R228" s="471" cm="1">
        <f t="array" ref="R228">IFERROR(_xlfn.IFS(S228=1,1,T228=1,1,U228=1,1,V228=1,1),0)</f>
        <v>0</v>
      </c>
      <c r="S228" s="505"/>
      <c r="T228" s="505"/>
      <c r="U228" s="505"/>
      <c r="V228" s="505"/>
      <c r="W228" s="473"/>
      <c r="X228" s="473"/>
      <c r="Y228" s="471"/>
      <c r="Z228" s="505"/>
      <c r="AA228" s="505"/>
      <c r="AB228" s="505"/>
      <c r="AC228" s="505"/>
      <c r="AD228" s="471"/>
      <c r="AE228" s="505"/>
      <c r="AF228" s="505"/>
      <c r="AG228" s="505"/>
      <c r="AH228" s="505"/>
      <c r="AI228" s="473"/>
      <c r="AJ228" s="473"/>
      <c r="AK228" s="505"/>
      <c r="AL228" s="505"/>
      <c r="AM228" s="505"/>
      <c r="AN228" s="505"/>
      <c r="AO228" s="505"/>
      <c r="AP228" s="505"/>
      <c r="AQ228" s="505"/>
      <c r="AR228" s="505"/>
      <c r="AS228" s="505"/>
      <c r="AT228" s="505"/>
      <c r="AU228" s="506"/>
      <c r="AV228" s="513">
        <v>1</v>
      </c>
    </row>
    <row r="229" spans="1:48" s="514" customFormat="1" ht="13.5" outlineLevel="2">
      <c r="A229" s="683"/>
      <c r="B229" s="691" t="s">
        <v>226</v>
      </c>
      <c r="C229" s="460" t="s">
        <v>492</v>
      </c>
      <c r="D229" s="474" t="s">
        <v>505</v>
      </c>
      <c r="E229" s="461" t="s">
        <v>504</v>
      </c>
      <c r="F229" s="475"/>
      <c r="G229" s="459" t="s">
        <v>492</v>
      </c>
      <c r="H229" s="476" t="str">
        <f t="shared" si="38"/>
        <v>R25-1</v>
      </c>
      <c r="I229" s="463">
        <v>1</v>
      </c>
      <c r="J229" s="475"/>
      <c r="K229" s="473">
        <v>1</v>
      </c>
      <c r="L229" s="473"/>
      <c r="M229" s="471" cm="1">
        <f t="array" ref="M229">IFERROR(_xlfn.IFS(N229=1,1,O229=1,1,P229=1,1,Q229=1,1),0)</f>
        <v>0</v>
      </c>
      <c r="N229" s="505" t="s">
        <v>224</v>
      </c>
      <c r="O229" s="505"/>
      <c r="P229" s="505"/>
      <c r="Q229" s="505"/>
      <c r="R229" s="471" cm="1">
        <f t="array" ref="R229">IFERROR(_xlfn.IFS(S229=1,1,T229=1,1,U229=1,1,V229=1,1),0)</f>
        <v>0</v>
      </c>
      <c r="S229" s="505"/>
      <c r="T229" s="505"/>
      <c r="U229" s="505"/>
      <c r="V229" s="505"/>
      <c r="W229" s="473"/>
      <c r="X229" s="473"/>
      <c r="Y229" s="471"/>
      <c r="Z229" s="505"/>
      <c r="AA229" s="505"/>
      <c r="AB229" s="505"/>
      <c r="AC229" s="505"/>
      <c r="AD229" s="471"/>
      <c r="AE229" s="505"/>
      <c r="AF229" s="505"/>
      <c r="AG229" s="505"/>
      <c r="AH229" s="505"/>
      <c r="AI229" s="473"/>
      <c r="AJ229" s="473"/>
      <c r="AK229" s="505"/>
      <c r="AL229" s="505"/>
      <c r="AM229" s="505"/>
      <c r="AN229" s="505"/>
      <c r="AO229" s="505"/>
      <c r="AP229" s="505"/>
      <c r="AQ229" s="505"/>
      <c r="AR229" s="505"/>
      <c r="AS229" s="505"/>
      <c r="AT229" s="505"/>
      <c r="AU229" s="506"/>
      <c r="AV229" s="513">
        <v>1</v>
      </c>
    </row>
    <row r="230" spans="1:48" s="514" customFormat="1" ht="13.5" outlineLevel="2">
      <c r="A230" s="683"/>
      <c r="B230" s="691"/>
      <c r="C230" s="460"/>
      <c r="D230" s="474"/>
      <c r="E230" s="461"/>
      <c r="F230" s="475"/>
      <c r="G230" s="459"/>
      <c r="H230" s="476"/>
      <c r="I230" s="463"/>
      <c r="J230" s="475"/>
      <c r="K230" s="473"/>
      <c r="L230" s="473"/>
      <c r="M230" s="471"/>
      <c r="N230" s="505" t="s">
        <v>224</v>
      </c>
      <c r="O230" s="505"/>
      <c r="P230" s="505"/>
      <c r="Q230" s="505"/>
      <c r="R230" s="505"/>
      <c r="S230" s="505"/>
      <c r="T230" s="505"/>
      <c r="U230" s="505"/>
      <c r="V230" s="505"/>
      <c r="W230" s="473"/>
      <c r="X230" s="473"/>
      <c r="Y230" s="505"/>
      <c r="Z230" s="505"/>
      <c r="AA230" s="505"/>
      <c r="AB230" s="505"/>
      <c r="AC230" s="505"/>
      <c r="AD230" s="505"/>
      <c r="AE230" s="505"/>
      <c r="AF230" s="505"/>
      <c r="AG230" s="505"/>
      <c r="AH230" s="505"/>
      <c r="AI230" s="473"/>
      <c r="AJ230" s="473"/>
      <c r="AK230" s="505"/>
      <c r="AL230" s="505"/>
      <c r="AM230" s="505"/>
      <c r="AN230" s="505"/>
      <c r="AO230" s="505"/>
      <c r="AP230" s="505"/>
      <c r="AQ230" s="505"/>
      <c r="AR230" s="505"/>
      <c r="AS230" s="505"/>
      <c r="AT230" s="505"/>
      <c r="AU230" s="506"/>
      <c r="AV230" s="513"/>
    </row>
    <row r="231" spans="1:48" s="514" customFormat="1" ht="13.5" outlineLevel="2">
      <c r="A231" s="683"/>
      <c r="B231" s="691" t="s">
        <v>506</v>
      </c>
      <c r="C231" s="460"/>
      <c r="D231" s="474"/>
      <c r="E231" s="461"/>
      <c r="F231" s="475"/>
      <c r="G231" s="459"/>
      <c r="H231" s="476"/>
      <c r="I231" s="463"/>
      <c r="J231" s="475"/>
      <c r="K231" s="473"/>
      <c r="L231" s="473"/>
      <c r="M231" s="471"/>
      <c r="N231" s="505" t="s">
        <v>224</v>
      </c>
      <c r="O231" s="505"/>
      <c r="P231" s="505"/>
      <c r="Q231" s="505"/>
      <c r="R231" s="505"/>
      <c r="S231" s="505"/>
      <c r="T231" s="505"/>
      <c r="U231" s="505"/>
      <c r="V231" s="505"/>
      <c r="W231" s="473"/>
      <c r="X231" s="473"/>
      <c r="Y231" s="505"/>
      <c r="Z231" s="505"/>
      <c r="AA231" s="505"/>
      <c r="AB231" s="505"/>
      <c r="AC231" s="505"/>
      <c r="AD231" s="505"/>
      <c r="AE231" s="505"/>
      <c r="AF231" s="505"/>
      <c r="AG231" s="505"/>
      <c r="AH231" s="505"/>
      <c r="AI231" s="473"/>
      <c r="AJ231" s="473"/>
      <c r="AK231" s="505"/>
      <c r="AL231" s="505"/>
      <c r="AM231" s="505"/>
      <c r="AN231" s="505"/>
      <c r="AO231" s="505"/>
      <c r="AP231" s="505"/>
      <c r="AQ231" s="505"/>
      <c r="AR231" s="505"/>
      <c r="AS231" s="505"/>
      <c r="AT231" s="505"/>
      <c r="AU231" s="506"/>
      <c r="AV231" s="513"/>
    </row>
    <row r="232" spans="1:48" s="514" customFormat="1" ht="13.5" outlineLevel="2">
      <c r="A232" s="683"/>
      <c r="B232" s="691" t="s">
        <v>226</v>
      </c>
      <c r="C232" s="460" t="s">
        <v>492</v>
      </c>
      <c r="D232" s="474" t="s">
        <v>421</v>
      </c>
      <c r="E232" s="461" t="s">
        <v>507</v>
      </c>
      <c r="F232" s="475"/>
      <c r="G232" s="459" t="s">
        <v>492</v>
      </c>
      <c r="H232" s="476" t="str">
        <f t="shared" ref="H232:H244" si="39">CONCATENATE(G232,"-",I232)</f>
        <v>R25-1</v>
      </c>
      <c r="I232" s="463">
        <v>1</v>
      </c>
      <c r="J232" s="475"/>
      <c r="K232" s="473">
        <v>1</v>
      </c>
      <c r="L232" s="473"/>
      <c r="M232" s="471" cm="1">
        <f t="array" ref="M232">IFERROR(_xlfn.IFS(N232=1,1,O232=1,1,P232=1,1,Q232=1,1),0)</f>
        <v>0</v>
      </c>
      <c r="N232" s="505" t="s">
        <v>224</v>
      </c>
      <c r="O232" s="505"/>
      <c r="P232" s="505"/>
      <c r="Q232" s="505"/>
      <c r="R232" s="471" cm="1">
        <f t="array" ref="R232">IFERROR(_xlfn.IFS(S232=1,1,T232=1,1,U232=1,1,V232=1,1),0)</f>
        <v>0</v>
      </c>
      <c r="S232" s="505"/>
      <c r="T232" s="505"/>
      <c r="U232" s="505"/>
      <c r="V232" s="505"/>
      <c r="W232" s="473"/>
      <c r="X232" s="473"/>
      <c r="Y232" s="471"/>
      <c r="Z232" s="505"/>
      <c r="AA232" s="505"/>
      <c r="AB232" s="505"/>
      <c r="AC232" s="505"/>
      <c r="AD232" s="471"/>
      <c r="AE232" s="505"/>
      <c r="AF232" s="505"/>
      <c r="AG232" s="505"/>
      <c r="AH232" s="505"/>
      <c r="AI232" s="473"/>
      <c r="AJ232" s="473"/>
      <c r="AK232" s="505"/>
      <c r="AL232" s="505"/>
      <c r="AM232" s="505"/>
      <c r="AN232" s="505"/>
      <c r="AO232" s="505"/>
      <c r="AP232" s="505"/>
      <c r="AQ232" s="505"/>
      <c r="AR232" s="505"/>
      <c r="AS232" s="505"/>
      <c r="AT232" s="505"/>
      <c r="AU232" s="506"/>
      <c r="AV232" s="513">
        <v>1</v>
      </c>
    </row>
    <row r="233" spans="1:48" s="514" customFormat="1" ht="13.5" outlineLevel="2">
      <c r="A233" s="683"/>
      <c r="B233" s="691" t="s">
        <v>226</v>
      </c>
      <c r="C233" s="460" t="s">
        <v>492</v>
      </c>
      <c r="D233" s="474" t="s">
        <v>423</v>
      </c>
      <c r="E233" s="461" t="s">
        <v>508</v>
      </c>
      <c r="F233" s="475"/>
      <c r="G233" s="459" t="s">
        <v>492</v>
      </c>
      <c r="H233" s="476" t="str">
        <f t="shared" si="39"/>
        <v>R25-1</v>
      </c>
      <c r="I233" s="463">
        <v>1</v>
      </c>
      <c r="J233" s="475"/>
      <c r="K233" s="473">
        <v>1</v>
      </c>
      <c r="L233" s="473"/>
      <c r="M233" s="471" cm="1">
        <f t="array" ref="M233">IFERROR(_xlfn.IFS(N233=1,1,O233=1,1,P233=1,1,Q233=1,1),0)</f>
        <v>0</v>
      </c>
      <c r="N233" s="505" t="s">
        <v>224</v>
      </c>
      <c r="O233" s="505"/>
      <c r="P233" s="505"/>
      <c r="Q233" s="505"/>
      <c r="R233" s="471" cm="1">
        <f t="array" ref="R233">IFERROR(_xlfn.IFS(S233=1,1,T233=1,1,U233=1,1,V233=1,1),0)</f>
        <v>0</v>
      </c>
      <c r="S233" s="505"/>
      <c r="T233" s="505"/>
      <c r="U233" s="505"/>
      <c r="V233" s="505"/>
      <c r="W233" s="473"/>
      <c r="X233" s="473"/>
      <c r="Y233" s="471"/>
      <c r="Z233" s="505"/>
      <c r="AA233" s="505"/>
      <c r="AB233" s="505"/>
      <c r="AC233" s="505"/>
      <c r="AD233" s="471"/>
      <c r="AE233" s="505"/>
      <c r="AF233" s="505"/>
      <c r="AG233" s="505"/>
      <c r="AH233" s="505"/>
      <c r="AI233" s="473"/>
      <c r="AJ233" s="473"/>
      <c r="AK233" s="505"/>
      <c r="AL233" s="505"/>
      <c r="AM233" s="505"/>
      <c r="AN233" s="505"/>
      <c r="AO233" s="505"/>
      <c r="AP233" s="505"/>
      <c r="AQ233" s="505"/>
      <c r="AR233" s="505"/>
      <c r="AS233" s="505"/>
      <c r="AT233" s="505"/>
      <c r="AU233" s="506"/>
      <c r="AV233" s="513">
        <v>1</v>
      </c>
    </row>
    <row r="234" spans="1:48" s="514" customFormat="1" ht="13.5" outlineLevel="2">
      <c r="A234" s="683"/>
      <c r="B234" s="691" t="s">
        <v>226</v>
      </c>
      <c r="C234" s="460" t="s">
        <v>492</v>
      </c>
      <c r="D234" s="474" t="s">
        <v>425</v>
      </c>
      <c r="E234" s="461" t="s">
        <v>509</v>
      </c>
      <c r="F234" s="475"/>
      <c r="G234" s="459" t="s">
        <v>492</v>
      </c>
      <c r="H234" s="476" t="str">
        <f t="shared" si="39"/>
        <v>R25-1</v>
      </c>
      <c r="I234" s="463">
        <v>1</v>
      </c>
      <c r="J234" s="475"/>
      <c r="K234" s="473">
        <v>1</v>
      </c>
      <c r="L234" s="473"/>
      <c r="M234" s="471" cm="1">
        <f t="array" ref="M234">IFERROR(_xlfn.IFS(N234=1,1,O234=1,1,P234=1,1,Q234=1,1),0)</f>
        <v>0</v>
      </c>
      <c r="N234" s="505" t="s">
        <v>224</v>
      </c>
      <c r="O234" s="505"/>
      <c r="P234" s="505"/>
      <c r="Q234" s="505"/>
      <c r="R234" s="471" cm="1">
        <f t="array" ref="R234">IFERROR(_xlfn.IFS(S234=1,1,T234=1,1,U234=1,1,V234=1,1),0)</f>
        <v>0</v>
      </c>
      <c r="S234" s="505"/>
      <c r="T234" s="505"/>
      <c r="U234" s="505"/>
      <c r="V234" s="505"/>
      <c r="W234" s="473"/>
      <c r="X234" s="473"/>
      <c r="Y234" s="471"/>
      <c r="Z234" s="505"/>
      <c r="AA234" s="505"/>
      <c r="AB234" s="505"/>
      <c r="AC234" s="505"/>
      <c r="AD234" s="471"/>
      <c r="AE234" s="505"/>
      <c r="AF234" s="505"/>
      <c r="AG234" s="505"/>
      <c r="AH234" s="505"/>
      <c r="AI234" s="473"/>
      <c r="AJ234" s="473"/>
      <c r="AK234" s="505"/>
      <c r="AL234" s="505"/>
      <c r="AM234" s="505"/>
      <c r="AN234" s="505"/>
      <c r="AO234" s="505"/>
      <c r="AP234" s="505"/>
      <c r="AQ234" s="505"/>
      <c r="AR234" s="505"/>
      <c r="AS234" s="505"/>
      <c r="AT234" s="505"/>
      <c r="AU234" s="506"/>
      <c r="AV234" s="513">
        <v>1</v>
      </c>
    </row>
    <row r="235" spans="1:48" s="514" customFormat="1" ht="13.5" outlineLevel="2">
      <c r="A235" s="683"/>
      <c r="B235" s="691" t="s">
        <v>226</v>
      </c>
      <c r="C235" s="460" t="s">
        <v>492</v>
      </c>
      <c r="D235" s="474" t="s">
        <v>427</v>
      </c>
      <c r="E235" s="461" t="s">
        <v>510</v>
      </c>
      <c r="F235" s="475"/>
      <c r="G235" s="459" t="s">
        <v>492</v>
      </c>
      <c r="H235" s="476" t="str">
        <f t="shared" si="39"/>
        <v>R25-1</v>
      </c>
      <c r="I235" s="463">
        <v>1</v>
      </c>
      <c r="J235" s="475"/>
      <c r="K235" s="473">
        <v>1</v>
      </c>
      <c r="L235" s="473"/>
      <c r="M235" s="471" cm="1">
        <f t="array" ref="M235">IFERROR(_xlfn.IFS(N235=1,1,O235=1,1,P235=1,1,Q235=1,1),0)</f>
        <v>0</v>
      </c>
      <c r="N235" s="505" t="s">
        <v>224</v>
      </c>
      <c r="O235" s="505"/>
      <c r="P235" s="505"/>
      <c r="Q235" s="505"/>
      <c r="R235" s="471" cm="1">
        <f t="array" ref="R235">IFERROR(_xlfn.IFS(S235=1,1,T235=1,1,U235=1,1,V235=1,1),0)</f>
        <v>0</v>
      </c>
      <c r="S235" s="505"/>
      <c r="T235" s="505"/>
      <c r="U235" s="505"/>
      <c r="V235" s="505"/>
      <c r="W235" s="473"/>
      <c r="X235" s="473"/>
      <c r="Y235" s="471"/>
      <c r="Z235" s="505"/>
      <c r="AA235" s="505"/>
      <c r="AB235" s="505"/>
      <c r="AC235" s="505"/>
      <c r="AD235" s="471"/>
      <c r="AE235" s="505"/>
      <c r="AF235" s="505"/>
      <c r="AG235" s="505"/>
      <c r="AH235" s="505"/>
      <c r="AI235" s="473"/>
      <c r="AJ235" s="473"/>
      <c r="AK235" s="505"/>
      <c r="AL235" s="505"/>
      <c r="AM235" s="505"/>
      <c r="AN235" s="505"/>
      <c r="AO235" s="505"/>
      <c r="AP235" s="505"/>
      <c r="AQ235" s="505"/>
      <c r="AR235" s="505"/>
      <c r="AS235" s="505"/>
      <c r="AT235" s="505"/>
      <c r="AU235" s="506"/>
      <c r="AV235" s="513">
        <v>1</v>
      </c>
    </row>
    <row r="236" spans="1:48" s="514" customFormat="1" ht="13.5" outlineLevel="2">
      <c r="A236" s="683"/>
      <c r="B236" s="691" t="s">
        <v>226</v>
      </c>
      <c r="C236" s="460" t="s">
        <v>492</v>
      </c>
      <c r="D236" s="474" t="s">
        <v>429</v>
      </c>
      <c r="E236" s="461" t="s">
        <v>511</v>
      </c>
      <c r="F236" s="475"/>
      <c r="G236" s="459" t="s">
        <v>492</v>
      </c>
      <c r="H236" s="476" t="str">
        <f t="shared" si="39"/>
        <v>R25-1</v>
      </c>
      <c r="I236" s="463">
        <v>1</v>
      </c>
      <c r="J236" s="475"/>
      <c r="K236" s="473">
        <v>1</v>
      </c>
      <c r="L236" s="473"/>
      <c r="M236" s="471" cm="1">
        <f t="array" ref="M236">IFERROR(_xlfn.IFS(N236=1,1,O236=1,1,P236=1,1,Q236=1,1),0)</f>
        <v>0</v>
      </c>
      <c r="N236" s="505" t="s">
        <v>224</v>
      </c>
      <c r="O236" s="505"/>
      <c r="P236" s="505"/>
      <c r="Q236" s="505"/>
      <c r="R236" s="471" cm="1">
        <f t="array" ref="R236">IFERROR(_xlfn.IFS(S236=1,1,T236=1,1,U236=1,1,V236=1,1),0)</f>
        <v>0</v>
      </c>
      <c r="S236" s="505"/>
      <c r="T236" s="505"/>
      <c r="U236" s="505"/>
      <c r="V236" s="505"/>
      <c r="W236" s="473"/>
      <c r="X236" s="473"/>
      <c r="Y236" s="471"/>
      <c r="Z236" s="505"/>
      <c r="AA236" s="505"/>
      <c r="AB236" s="505"/>
      <c r="AC236" s="505"/>
      <c r="AD236" s="471"/>
      <c r="AE236" s="505"/>
      <c r="AF236" s="505"/>
      <c r="AG236" s="505"/>
      <c r="AH236" s="505"/>
      <c r="AI236" s="473"/>
      <c r="AJ236" s="473"/>
      <c r="AK236" s="505"/>
      <c r="AL236" s="505"/>
      <c r="AM236" s="505"/>
      <c r="AN236" s="505"/>
      <c r="AO236" s="505"/>
      <c r="AP236" s="505"/>
      <c r="AQ236" s="505"/>
      <c r="AR236" s="505"/>
      <c r="AS236" s="505"/>
      <c r="AT236" s="505"/>
      <c r="AU236" s="506"/>
      <c r="AV236" s="513">
        <v>1</v>
      </c>
    </row>
    <row r="237" spans="1:48" s="514" customFormat="1" ht="13.5" outlineLevel="2">
      <c r="A237" s="683"/>
      <c r="B237" s="691" t="s">
        <v>226</v>
      </c>
      <c r="C237" s="460" t="s">
        <v>492</v>
      </c>
      <c r="D237" s="474" t="s">
        <v>431</v>
      </c>
      <c r="E237" s="461" t="s">
        <v>512</v>
      </c>
      <c r="F237" s="475"/>
      <c r="G237" s="459" t="s">
        <v>492</v>
      </c>
      <c r="H237" s="476" t="str">
        <f t="shared" si="39"/>
        <v>R25-1</v>
      </c>
      <c r="I237" s="463">
        <v>1</v>
      </c>
      <c r="J237" s="475"/>
      <c r="K237" s="473">
        <v>1</v>
      </c>
      <c r="L237" s="473"/>
      <c r="M237" s="471" cm="1">
        <f t="array" ref="M237">IFERROR(_xlfn.IFS(N237=1,1,O237=1,1,P237=1,1,Q237=1,1),0)</f>
        <v>0</v>
      </c>
      <c r="N237" s="505" t="s">
        <v>224</v>
      </c>
      <c r="O237" s="505"/>
      <c r="P237" s="505"/>
      <c r="Q237" s="505"/>
      <c r="R237" s="471" cm="1">
        <f t="array" ref="R237">IFERROR(_xlfn.IFS(S237=1,1,T237=1,1,U237=1,1,V237=1,1),0)</f>
        <v>0</v>
      </c>
      <c r="S237" s="505"/>
      <c r="T237" s="505"/>
      <c r="U237" s="505"/>
      <c r="V237" s="505"/>
      <c r="W237" s="473"/>
      <c r="X237" s="473"/>
      <c r="Y237" s="471"/>
      <c r="Z237" s="505"/>
      <c r="AA237" s="505"/>
      <c r="AB237" s="505"/>
      <c r="AC237" s="505"/>
      <c r="AD237" s="471"/>
      <c r="AE237" s="505"/>
      <c r="AF237" s="505"/>
      <c r="AG237" s="505"/>
      <c r="AH237" s="505"/>
      <c r="AI237" s="473"/>
      <c r="AJ237" s="473"/>
      <c r="AK237" s="505"/>
      <c r="AL237" s="505"/>
      <c r="AM237" s="505"/>
      <c r="AN237" s="505"/>
      <c r="AO237" s="505"/>
      <c r="AP237" s="505"/>
      <c r="AQ237" s="505"/>
      <c r="AR237" s="505"/>
      <c r="AS237" s="505"/>
      <c r="AT237" s="505"/>
      <c r="AU237" s="506"/>
      <c r="AV237" s="513">
        <v>1</v>
      </c>
    </row>
    <row r="238" spans="1:48" s="514" customFormat="1" ht="13.5" outlineLevel="2">
      <c r="A238" s="683"/>
      <c r="B238" s="691" t="s">
        <v>226</v>
      </c>
      <c r="C238" s="460" t="s">
        <v>492</v>
      </c>
      <c r="D238" s="474" t="s">
        <v>433</v>
      </c>
      <c r="E238" s="461" t="s">
        <v>513</v>
      </c>
      <c r="F238" s="475"/>
      <c r="G238" s="459" t="s">
        <v>492</v>
      </c>
      <c r="H238" s="476" t="str">
        <f t="shared" si="39"/>
        <v>R25-1</v>
      </c>
      <c r="I238" s="463">
        <v>1</v>
      </c>
      <c r="J238" s="475"/>
      <c r="K238" s="473">
        <v>1</v>
      </c>
      <c r="L238" s="473"/>
      <c r="M238" s="471" cm="1">
        <f t="array" ref="M238">IFERROR(_xlfn.IFS(N238=1,1,O238=1,1,P238=1,1,Q238=1,1),0)</f>
        <v>0</v>
      </c>
      <c r="N238" s="505" t="s">
        <v>224</v>
      </c>
      <c r="O238" s="505"/>
      <c r="P238" s="505"/>
      <c r="Q238" s="505"/>
      <c r="R238" s="471" cm="1">
        <f t="array" ref="R238">IFERROR(_xlfn.IFS(S238=1,1,T238=1,1,U238=1,1,V238=1,1),0)</f>
        <v>0</v>
      </c>
      <c r="S238" s="505"/>
      <c r="T238" s="505"/>
      <c r="U238" s="505"/>
      <c r="V238" s="505"/>
      <c r="W238" s="473"/>
      <c r="X238" s="473"/>
      <c r="Y238" s="471"/>
      <c r="Z238" s="505"/>
      <c r="AA238" s="505"/>
      <c r="AB238" s="505"/>
      <c r="AC238" s="505"/>
      <c r="AD238" s="471"/>
      <c r="AE238" s="505"/>
      <c r="AF238" s="505"/>
      <c r="AG238" s="505"/>
      <c r="AH238" s="505"/>
      <c r="AI238" s="473"/>
      <c r="AJ238" s="473"/>
      <c r="AK238" s="505"/>
      <c r="AL238" s="505"/>
      <c r="AM238" s="505"/>
      <c r="AN238" s="505"/>
      <c r="AO238" s="505"/>
      <c r="AP238" s="505"/>
      <c r="AQ238" s="505"/>
      <c r="AR238" s="505"/>
      <c r="AS238" s="505"/>
      <c r="AT238" s="505"/>
      <c r="AU238" s="506"/>
      <c r="AV238" s="513">
        <v>1</v>
      </c>
    </row>
    <row r="239" spans="1:48" s="514" customFormat="1" ht="13.5" outlineLevel="2">
      <c r="A239" s="683"/>
      <c r="B239" s="691" t="s">
        <v>226</v>
      </c>
      <c r="C239" s="460" t="s">
        <v>492</v>
      </c>
      <c r="D239" s="474" t="s">
        <v>435</v>
      </c>
      <c r="E239" s="461" t="s">
        <v>514</v>
      </c>
      <c r="F239" s="475"/>
      <c r="G239" s="459" t="s">
        <v>492</v>
      </c>
      <c r="H239" s="476" t="str">
        <f t="shared" si="39"/>
        <v>R25-1</v>
      </c>
      <c r="I239" s="463">
        <v>1</v>
      </c>
      <c r="J239" s="475"/>
      <c r="K239" s="473">
        <v>1</v>
      </c>
      <c r="L239" s="473"/>
      <c r="M239" s="471" cm="1">
        <f t="array" ref="M239">IFERROR(_xlfn.IFS(N239=1,1,O239=1,1,P239=1,1,Q239=1,1),0)</f>
        <v>0</v>
      </c>
      <c r="N239" s="505" t="s">
        <v>224</v>
      </c>
      <c r="O239" s="505"/>
      <c r="P239" s="505"/>
      <c r="Q239" s="505"/>
      <c r="R239" s="471" cm="1">
        <f t="array" ref="R239">IFERROR(_xlfn.IFS(S239=1,1,T239=1,1,U239=1,1,V239=1,1),0)</f>
        <v>0</v>
      </c>
      <c r="S239" s="505"/>
      <c r="T239" s="505"/>
      <c r="U239" s="505"/>
      <c r="V239" s="505"/>
      <c r="W239" s="473"/>
      <c r="X239" s="473"/>
      <c r="Y239" s="471"/>
      <c r="Z239" s="505"/>
      <c r="AA239" s="505"/>
      <c r="AB239" s="505"/>
      <c r="AC239" s="505"/>
      <c r="AD239" s="471"/>
      <c r="AE239" s="505"/>
      <c r="AF239" s="505"/>
      <c r="AG239" s="505"/>
      <c r="AH239" s="505"/>
      <c r="AI239" s="473"/>
      <c r="AJ239" s="473"/>
      <c r="AK239" s="505"/>
      <c r="AL239" s="505"/>
      <c r="AM239" s="505"/>
      <c r="AN239" s="505"/>
      <c r="AO239" s="505"/>
      <c r="AP239" s="505"/>
      <c r="AQ239" s="505"/>
      <c r="AR239" s="505"/>
      <c r="AS239" s="505"/>
      <c r="AT239" s="505"/>
      <c r="AU239" s="506"/>
      <c r="AV239" s="513">
        <v>1</v>
      </c>
    </row>
    <row r="240" spans="1:48" s="514" customFormat="1" ht="13.5" outlineLevel="2">
      <c r="A240" s="683"/>
      <c r="B240" s="691" t="s">
        <v>226</v>
      </c>
      <c r="C240" s="460" t="s">
        <v>492</v>
      </c>
      <c r="D240" s="474" t="s">
        <v>437</v>
      </c>
      <c r="E240" s="461" t="s">
        <v>515</v>
      </c>
      <c r="F240" s="475"/>
      <c r="G240" s="459" t="s">
        <v>492</v>
      </c>
      <c r="H240" s="476" t="str">
        <f t="shared" si="39"/>
        <v>R25-1</v>
      </c>
      <c r="I240" s="463">
        <v>1</v>
      </c>
      <c r="J240" s="475"/>
      <c r="K240" s="473">
        <v>1</v>
      </c>
      <c r="L240" s="473"/>
      <c r="M240" s="471" cm="1">
        <f t="array" ref="M240">IFERROR(_xlfn.IFS(N240=1,1,O240=1,1,P240=1,1,Q240=1,1),0)</f>
        <v>0</v>
      </c>
      <c r="N240" s="505" t="s">
        <v>224</v>
      </c>
      <c r="O240" s="505"/>
      <c r="P240" s="505"/>
      <c r="Q240" s="505"/>
      <c r="R240" s="471" cm="1">
        <f t="array" ref="R240">IFERROR(_xlfn.IFS(S240=1,1,T240=1,1,U240=1,1,V240=1,1),0)</f>
        <v>0</v>
      </c>
      <c r="S240" s="505"/>
      <c r="T240" s="505"/>
      <c r="U240" s="505"/>
      <c r="V240" s="505"/>
      <c r="W240" s="473"/>
      <c r="X240" s="473"/>
      <c r="Y240" s="471"/>
      <c r="Z240" s="505"/>
      <c r="AA240" s="505"/>
      <c r="AB240" s="505"/>
      <c r="AC240" s="505"/>
      <c r="AD240" s="471"/>
      <c r="AE240" s="505"/>
      <c r="AF240" s="505"/>
      <c r="AG240" s="505"/>
      <c r="AH240" s="505"/>
      <c r="AI240" s="473"/>
      <c r="AJ240" s="473"/>
      <c r="AK240" s="505"/>
      <c r="AL240" s="505"/>
      <c r="AM240" s="505"/>
      <c r="AN240" s="505"/>
      <c r="AO240" s="505"/>
      <c r="AP240" s="505"/>
      <c r="AQ240" s="505"/>
      <c r="AR240" s="505"/>
      <c r="AS240" s="505"/>
      <c r="AT240" s="505"/>
      <c r="AU240" s="506"/>
      <c r="AV240" s="513">
        <v>1</v>
      </c>
    </row>
    <row r="241" spans="1:48" s="514" customFormat="1" ht="13.5" outlineLevel="2">
      <c r="A241" s="683"/>
      <c r="B241" s="691" t="s">
        <v>226</v>
      </c>
      <c r="C241" s="460" t="s">
        <v>492</v>
      </c>
      <c r="D241" s="474" t="s">
        <v>439</v>
      </c>
      <c r="E241" s="461" t="s">
        <v>516</v>
      </c>
      <c r="F241" s="475"/>
      <c r="G241" s="459" t="s">
        <v>492</v>
      </c>
      <c r="H241" s="476" t="str">
        <f t="shared" si="39"/>
        <v>R25-1</v>
      </c>
      <c r="I241" s="463">
        <v>1</v>
      </c>
      <c r="J241" s="475"/>
      <c r="K241" s="473">
        <v>1</v>
      </c>
      <c r="L241" s="473"/>
      <c r="M241" s="471" cm="1">
        <f t="array" ref="M241">IFERROR(_xlfn.IFS(N241=1,1,O241=1,1,P241=1,1,Q241=1,1),0)</f>
        <v>0</v>
      </c>
      <c r="N241" s="505" t="s">
        <v>224</v>
      </c>
      <c r="O241" s="505"/>
      <c r="P241" s="505"/>
      <c r="Q241" s="505"/>
      <c r="R241" s="471" cm="1">
        <f t="array" ref="R241">IFERROR(_xlfn.IFS(S241=1,1,T241=1,1,U241=1,1,V241=1,1),0)</f>
        <v>0</v>
      </c>
      <c r="S241" s="505"/>
      <c r="T241" s="505"/>
      <c r="U241" s="505"/>
      <c r="V241" s="505"/>
      <c r="W241" s="473"/>
      <c r="X241" s="473"/>
      <c r="Y241" s="471"/>
      <c r="Z241" s="505"/>
      <c r="AA241" s="505"/>
      <c r="AB241" s="505"/>
      <c r="AC241" s="505"/>
      <c r="AD241" s="471"/>
      <c r="AE241" s="505"/>
      <c r="AF241" s="505"/>
      <c r="AG241" s="505"/>
      <c r="AH241" s="505"/>
      <c r="AI241" s="473"/>
      <c r="AJ241" s="473"/>
      <c r="AK241" s="505"/>
      <c r="AL241" s="505"/>
      <c r="AM241" s="505"/>
      <c r="AN241" s="505"/>
      <c r="AO241" s="505"/>
      <c r="AP241" s="505"/>
      <c r="AQ241" s="505"/>
      <c r="AR241" s="505"/>
      <c r="AS241" s="505"/>
      <c r="AT241" s="505"/>
      <c r="AU241" s="506"/>
      <c r="AV241" s="513">
        <v>1</v>
      </c>
    </row>
    <row r="242" spans="1:48" s="514" customFormat="1" ht="13.5" outlineLevel="2">
      <c r="A242" s="683"/>
      <c r="B242" s="691" t="s">
        <v>226</v>
      </c>
      <c r="C242" s="460" t="s">
        <v>492</v>
      </c>
      <c r="D242" s="474" t="s">
        <v>441</v>
      </c>
      <c r="E242" s="461" t="s">
        <v>517</v>
      </c>
      <c r="F242" s="475"/>
      <c r="G242" s="459" t="s">
        <v>492</v>
      </c>
      <c r="H242" s="476" t="str">
        <f t="shared" si="39"/>
        <v>R25-1</v>
      </c>
      <c r="I242" s="463">
        <v>1</v>
      </c>
      <c r="J242" s="475"/>
      <c r="K242" s="473">
        <v>1</v>
      </c>
      <c r="L242" s="473"/>
      <c r="M242" s="471" cm="1">
        <f t="array" ref="M242">IFERROR(_xlfn.IFS(N242=1,1,O242=1,1,P242=1,1,Q242=1,1),0)</f>
        <v>0</v>
      </c>
      <c r="N242" s="505" t="s">
        <v>224</v>
      </c>
      <c r="O242" s="505"/>
      <c r="P242" s="505"/>
      <c r="Q242" s="505"/>
      <c r="R242" s="471" cm="1">
        <f t="array" ref="R242">IFERROR(_xlfn.IFS(S242=1,1,T242=1,1,U242=1,1,V242=1,1),0)</f>
        <v>0</v>
      </c>
      <c r="S242" s="505"/>
      <c r="T242" s="505"/>
      <c r="U242" s="505"/>
      <c r="V242" s="505"/>
      <c r="W242" s="473"/>
      <c r="X242" s="473"/>
      <c r="Y242" s="471"/>
      <c r="Z242" s="505"/>
      <c r="AA242" s="505"/>
      <c r="AB242" s="505"/>
      <c r="AC242" s="505"/>
      <c r="AD242" s="471"/>
      <c r="AE242" s="505"/>
      <c r="AF242" s="505"/>
      <c r="AG242" s="505"/>
      <c r="AH242" s="505"/>
      <c r="AI242" s="473"/>
      <c r="AJ242" s="473"/>
      <c r="AK242" s="505"/>
      <c r="AL242" s="505"/>
      <c r="AM242" s="505"/>
      <c r="AN242" s="505"/>
      <c r="AO242" s="505"/>
      <c r="AP242" s="505"/>
      <c r="AQ242" s="505"/>
      <c r="AR242" s="505"/>
      <c r="AS242" s="505"/>
      <c r="AT242" s="505"/>
      <c r="AU242" s="506"/>
      <c r="AV242" s="513">
        <v>1</v>
      </c>
    </row>
    <row r="243" spans="1:48" s="514" customFormat="1" ht="13.5" outlineLevel="2">
      <c r="A243" s="683"/>
      <c r="B243" s="691" t="s">
        <v>226</v>
      </c>
      <c r="C243" s="460" t="s">
        <v>492</v>
      </c>
      <c r="D243" s="474" t="s">
        <v>443</v>
      </c>
      <c r="E243" s="461" t="s">
        <v>518</v>
      </c>
      <c r="F243" s="475"/>
      <c r="G243" s="459" t="s">
        <v>492</v>
      </c>
      <c r="H243" s="476" t="str">
        <f t="shared" si="39"/>
        <v>R25-1</v>
      </c>
      <c r="I243" s="463">
        <v>1</v>
      </c>
      <c r="J243" s="475"/>
      <c r="K243" s="473">
        <v>1</v>
      </c>
      <c r="L243" s="473"/>
      <c r="M243" s="471" cm="1">
        <f t="array" ref="M243">IFERROR(_xlfn.IFS(N243=1,1,O243=1,1,P243=1,1,Q243=1,1),0)</f>
        <v>0</v>
      </c>
      <c r="N243" s="505" t="s">
        <v>224</v>
      </c>
      <c r="O243" s="505"/>
      <c r="P243" s="505"/>
      <c r="Q243" s="505"/>
      <c r="R243" s="471" cm="1">
        <f t="array" ref="R243">IFERROR(_xlfn.IFS(S243=1,1,T243=1,1,U243=1,1,V243=1,1),0)</f>
        <v>0</v>
      </c>
      <c r="S243" s="505"/>
      <c r="T243" s="505"/>
      <c r="U243" s="505"/>
      <c r="V243" s="505"/>
      <c r="W243" s="473"/>
      <c r="X243" s="473"/>
      <c r="Y243" s="471"/>
      <c r="Z243" s="505"/>
      <c r="AA243" s="505"/>
      <c r="AB243" s="505"/>
      <c r="AC243" s="505"/>
      <c r="AD243" s="471"/>
      <c r="AE243" s="505"/>
      <c r="AF243" s="505"/>
      <c r="AG243" s="505"/>
      <c r="AH243" s="505"/>
      <c r="AI243" s="473"/>
      <c r="AJ243" s="473"/>
      <c r="AK243" s="505"/>
      <c r="AL243" s="505"/>
      <c r="AM243" s="505"/>
      <c r="AN243" s="505"/>
      <c r="AO243" s="505"/>
      <c r="AP243" s="505"/>
      <c r="AQ243" s="505"/>
      <c r="AR243" s="505"/>
      <c r="AS243" s="505"/>
      <c r="AT243" s="505"/>
      <c r="AU243" s="506"/>
      <c r="AV243" s="513">
        <v>1</v>
      </c>
    </row>
    <row r="244" spans="1:48" s="514" customFormat="1" ht="13.5" outlineLevel="2">
      <c r="A244" s="683"/>
      <c r="B244" s="691" t="s">
        <v>226</v>
      </c>
      <c r="C244" s="460" t="s">
        <v>492</v>
      </c>
      <c r="D244" s="474" t="s">
        <v>445</v>
      </c>
      <c r="E244" s="461" t="s">
        <v>519</v>
      </c>
      <c r="F244" s="475"/>
      <c r="G244" s="459" t="s">
        <v>492</v>
      </c>
      <c r="H244" s="476" t="str">
        <f t="shared" si="39"/>
        <v>R25-1</v>
      </c>
      <c r="I244" s="463">
        <v>1</v>
      </c>
      <c r="J244" s="475"/>
      <c r="K244" s="473">
        <v>1</v>
      </c>
      <c r="L244" s="473"/>
      <c r="M244" s="471" cm="1">
        <f t="array" ref="M244">IFERROR(_xlfn.IFS(N244=1,1,O244=1,1,P244=1,1,Q244=1,1),0)</f>
        <v>0</v>
      </c>
      <c r="N244" s="505" t="s">
        <v>224</v>
      </c>
      <c r="O244" s="505"/>
      <c r="P244" s="505"/>
      <c r="Q244" s="505"/>
      <c r="R244" s="471" cm="1">
        <f t="array" ref="R244">IFERROR(_xlfn.IFS(S244=1,1,T244=1,1,U244=1,1,V244=1,1),0)</f>
        <v>0</v>
      </c>
      <c r="S244" s="505"/>
      <c r="T244" s="505"/>
      <c r="U244" s="505"/>
      <c r="V244" s="505"/>
      <c r="W244" s="473"/>
      <c r="X244" s="473"/>
      <c r="Y244" s="471"/>
      <c r="Z244" s="505"/>
      <c r="AA244" s="505"/>
      <c r="AB244" s="505"/>
      <c r="AC244" s="505"/>
      <c r="AD244" s="471"/>
      <c r="AE244" s="505"/>
      <c r="AF244" s="505"/>
      <c r="AG244" s="505"/>
      <c r="AH244" s="505"/>
      <c r="AI244" s="473"/>
      <c r="AJ244" s="473"/>
      <c r="AK244" s="505"/>
      <c r="AL244" s="505"/>
      <c r="AM244" s="505"/>
      <c r="AN244" s="505"/>
      <c r="AO244" s="505"/>
      <c r="AP244" s="505"/>
      <c r="AQ244" s="505"/>
      <c r="AR244" s="505"/>
      <c r="AS244" s="505"/>
      <c r="AT244" s="505"/>
      <c r="AU244" s="506"/>
      <c r="AV244" s="513">
        <v>1</v>
      </c>
    </row>
    <row r="245" spans="1:48" s="514" customFormat="1" ht="13.5" outlineLevel="2">
      <c r="A245" s="683"/>
      <c r="B245" s="691"/>
      <c r="C245" s="460"/>
      <c r="D245" s="474"/>
      <c r="E245" s="461"/>
      <c r="F245" s="475"/>
      <c r="G245" s="459"/>
      <c r="H245" s="476"/>
      <c r="I245" s="463"/>
      <c r="J245" s="475"/>
      <c r="K245" s="473"/>
      <c r="L245" s="473"/>
      <c r="M245" s="471"/>
      <c r="N245" s="505" t="s">
        <v>224</v>
      </c>
      <c r="O245" s="505"/>
      <c r="P245" s="505"/>
      <c r="Q245" s="505"/>
      <c r="R245" s="505"/>
      <c r="S245" s="505"/>
      <c r="T245" s="505"/>
      <c r="U245" s="505"/>
      <c r="V245" s="505"/>
      <c r="W245" s="473"/>
      <c r="X245" s="473"/>
      <c r="Y245" s="505"/>
      <c r="Z245" s="505"/>
      <c r="AA245" s="505"/>
      <c r="AB245" s="505"/>
      <c r="AC245" s="505"/>
      <c r="AD245" s="505"/>
      <c r="AE245" s="505"/>
      <c r="AF245" s="505"/>
      <c r="AG245" s="505"/>
      <c r="AH245" s="505"/>
      <c r="AI245" s="473"/>
      <c r="AJ245" s="473"/>
      <c r="AK245" s="505"/>
      <c r="AL245" s="505"/>
      <c r="AM245" s="505"/>
      <c r="AN245" s="505"/>
      <c r="AO245" s="505"/>
      <c r="AP245" s="505"/>
      <c r="AQ245" s="505"/>
      <c r="AR245" s="505"/>
      <c r="AS245" s="505"/>
      <c r="AT245" s="505"/>
      <c r="AU245" s="506"/>
      <c r="AV245" s="513"/>
    </row>
    <row r="246" spans="1:48" s="507" customFormat="1" ht="13.5" outlineLevel="2">
      <c r="A246" s="681"/>
      <c r="B246" s="691" t="s">
        <v>520</v>
      </c>
      <c r="C246" s="460"/>
      <c r="D246" s="474"/>
      <c r="E246" s="461"/>
      <c r="F246" s="475"/>
      <c r="G246" s="459"/>
      <c r="H246" s="476"/>
      <c r="I246" s="463"/>
      <c r="J246" s="475"/>
      <c r="K246" s="473"/>
      <c r="L246" s="473"/>
      <c r="M246" s="471"/>
      <c r="N246" s="505" t="s">
        <v>224</v>
      </c>
      <c r="O246" s="505"/>
      <c r="P246" s="505"/>
      <c r="Q246" s="505"/>
      <c r="R246" s="505"/>
      <c r="S246" s="505"/>
      <c r="T246" s="505"/>
      <c r="U246" s="505"/>
      <c r="V246" s="505"/>
      <c r="W246" s="473"/>
      <c r="X246" s="473"/>
      <c r="Y246" s="505"/>
      <c r="Z246" s="505"/>
      <c r="AA246" s="505"/>
      <c r="AB246" s="505"/>
      <c r="AC246" s="505"/>
      <c r="AD246" s="505"/>
      <c r="AE246" s="505"/>
      <c r="AF246" s="505"/>
      <c r="AG246" s="505"/>
      <c r="AH246" s="505"/>
      <c r="AI246" s="473"/>
      <c r="AJ246" s="473"/>
      <c r="AK246" s="505"/>
      <c r="AL246" s="505"/>
      <c r="AM246" s="505"/>
      <c r="AN246" s="505"/>
      <c r="AO246" s="505"/>
      <c r="AP246" s="505"/>
      <c r="AQ246" s="505"/>
      <c r="AR246" s="505"/>
      <c r="AS246" s="505"/>
      <c r="AT246" s="505"/>
      <c r="AU246" s="506"/>
      <c r="AV246" s="513"/>
    </row>
    <row r="247" spans="1:48" s="514" customFormat="1" ht="13.5" outlineLevel="2">
      <c r="A247" s="683"/>
      <c r="B247" s="691" t="s">
        <v>226</v>
      </c>
      <c r="C247" s="460" t="s">
        <v>492</v>
      </c>
      <c r="D247" s="474" t="s">
        <v>521</v>
      </c>
      <c r="E247" s="461" t="s">
        <v>522</v>
      </c>
      <c r="F247" s="475"/>
      <c r="G247" s="459" t="s">
        <v>492</v>
      </c>
      <c r="H247" s="476" t="str">
        <f t="shared" ref="H247:H250" si="40">CONCATENATE(G247,"-",I247)</f>
        <v>R25-1</v>
      </c>
      <c r="I247" s="463">
        <v>1</v>
      </c>
      <c r="J247" s="475"/>
      <c r="K247" s="473">
        <v>1</v>
      </c>
      <c r="L247" s="473"/>
      <c r="M247" s="471" cm="1">
        <f t="array" ref="M247">IFERROR(_xlfn.IFS(N247=1,1,O247=1,1,P247=1,1,Q247=1,1),0)</f>
        <v>0</v>
      </c>
      <c r="N247" s="505" t="s">
        <v>224</v>
      </c>
      <c r="O247" s="505"/>
      <c r="P247" s="505"/>
      <c r="Q247" s="505"/>
      <c r="R247" s="471" cm="1">
        <f t="array" ref="R247">IFERROR(_xlfn.IFS(S247=1,1,T247=1,1,U247=1,1,V247=1,1),0)</f>
        <v>0</v>
      </c>
      <c r="S247" s="505"/>
      <c r="T247" s="505"/>
      <c r="U247" s="505"/>
      <c r="V247" s="505"/>
      <c r="W247" s="473"/>
      <c r="X247" s="473"/>
      <c r="Y247" s="471"/>
      <c r="Z247" s="505"/>
      <c r="AA247" s="505"/>
      <c r="AB247" s="505"/>
      <c r="AC247" s="505"/>
      <c r="AD247" s="471"/>
      <c r="AE247" s="505"/>
      <c r="AF247" s="505"/>
      <c r="AG247" s="505"/>
      <c r="AH247" s="505"/>
      <c r="AI247" s="473"/>
      <c r="AJ247" s="473"/>
      <c r="AK247" s="505"/>
      <c r="AL247" s="505"/>
      <c r="AM247" s="505"/>
      <c r="AN247" s="505"/>
      <c r="AO247" s="505"/>
      <c r="AP247" s="505"/>
      <c r="AQ247" s="505"/>
      <c r="AR247" s="505"/>
      <c r="AS247" s="505"/>
      <c r="AT247" s="505"/>
      <c r="AU247" s="506"/>
      <c r="AV247" s="513">
        <v>1</v>
      </c>
    </row>
    <row r="248" spans="1:48" s="514" customFormat="1" ht="13.5" outlineLevel="2">
      <c r="A248" s="683"/>
      <c r="B248" s="691" t="s">
        <v>226</v>
      </c>
      <c r="C248" s="460" t="s">
        <v>492</v>
      </c>
      <c r="D248" s="474" t="s">
        <v>523</v>
      </c>
      <c r="E248" s="461" t="s">
        <v>524</v>
      </c>
      <c r="F248" s="475"/>
      <c r="G248" s="459" t="s">
        <v>492</v>
      </c>
      <c r="H248" s="476" t="str">
        <f t="shared" si="40"/>
        <v>R25-1</v>
      </c>
      <c r="I248" s="463">
        <v>1</v>
      </c>
      <c r="J248" s="475"/>
      <c r="K248" s="473">
        <v>1</v>
      </c>
      <c r="L248" s="473"/>
      <c r="M248" s="471" cm="1">
        <f t="array" ref="M248">IFERROR(_xlfn.IFS(N248=1,1,O248=1,1,P248=1,1,Q248=1,1),0)</f>
        <v>0</v>
      </c>
      <c r="N248" s="505" t="s">
        <v>224</v>
      </c>
      <c r="O248" s="505"/>
      <c r="P248" s="505"/>
      <c r="Q248" s="505"/>
      <c r="R248" s="471" cm="1">
        <f t="array" ref="R248">IFERROR(_xlfn.IFS(S248=1,1,T248=1,1,U248=1,1,V248=1,1),0)</f>
        <v>0</v>
      </c>
      <c r="S248" s="505"/>
      <c r="T248" s="505"/>
      <c r="U248" s="505"/>
      <c r="V248" s="505"/>
      <c r="W248" s="473"/>
      <c r="X248" s="473"/>
      <c r="Y248" s="471"/>
      <c r="Z248" s="505"/>
      <c r="AA248" s="505"/>
      <c r="AB248" s="505"/>
      <c r="AC248" s="505"/>
      <c r="AD248" s="471"/>
      <c r="AE248" s="505"/>
      <c r="AF248" s="505"/>
      <c r="AG248" s="505"/>
      <c r="AH248" s="505"/>
      <c r="AI248" s="473"/>
      <c r="AJ248" s="473"/>
      <c r="AK248" s="505"/>
      <c r="AL248" s="505"/>
      <c r="AM248" s="505"/>
      <c r="AN248" s="505"/>
      <c r="AO248" s="505"/>
      <c r="AP248" s="505"/>
      <c r="AQ248" s="505"/>
      <c r="AR248" s="505"/>
      <c r="AS248" s="505"/>
      <c r="AT248" s="505"/>
      <c r="AU248" s="506"/>
      <c r="AV248" s="513">
        <v>1</v>
      </c>
    </row>
    <row r="249" spans="1:48" s="514" customFormat="1" ht="13.5" outlineLevel="2">
      <c r="A249" s="683"/>
      <c r="B249" s="691" t="s">
        <v>226</v>
      </c>
      <c r="C249" s="460" t="s">
        <v>492</v>
      </c>
      <c r="D249" s="474" t="s">
        <v>525</v>
      </c>
      <c r="E249" s="461" t="s">
        <v>526</v>
      </c>
      <c r="F249" s="475"/>
      <c r="G249" s="459" t="s">
        <v>492</v>
      </c>
      <c r="H249" s="476" t="str">
        <f t="shared" si="40"/>
        <v>R25-1</v>
      </c>
      <c r="I249" s="463">
        <v>1</v>
      </c>
      <c r="J249" s="475"/>
      <c r="K249" s="473">
        <v>1</v>
      </c>
      <c r="L249" s="473"/>
      <c r="M249" s="471" cm="1">
        <f t="array" ref="M249">IFERROR(_xlfn.IFS(N249=1,1,O249=1,1,P249=1,1,Q249=1,1),0)</f>
        <v>0</v>
      </c>
      <c r="N249" s="505" t="s">
        <v>224</v>
      </c>
      <c r="O249" s="505"/>
      <c r="P249" s="505"/>
      <c r="Q249" s="505"/>
      <c r="R249" s="471" cm="1">
        <f t="array" ref="R249">IFERROR(_xlfn.IFS(S249=1,1,T249=1,1,U249=1,1,V249=1,1),0)</f>
        <v>0</v>
      </c>
      <c r="S249" s="505"/>
      <c r="T249" s="505"/>
      <c r="U249" s="505"/>
      <c r="V249" s="505"/>
      <c r="W249" s="473"/>
      <c r="X249" s="473"/>
      <c r="Y249" s="471"/>
      <c r="Z249" s="505"/>
      <c r="AA249" s="505"/>
      <c r="AB249" s="505"/>
      <c r="AC249" s="505"/>
      <c r="AD249" s="471"/>
      <c r="AE249" s="505"/>
      <c r="AF249" s="505"/>
      <c r="AG249" s="505"/>
      <c r="AH249" s="505"/>
      <c r="AI249" s="473"/>
      <c r="AJ249" s="473"/>
      <c r="AK249" s="505"/>
      <c r="AL249" s="505"/>
      <c r="AM249" s="505"/>
      <c r="AN249" s="505"/>
      <c r="AO249" s="505"/>
      <c r="AP249" s="505"/>
      <c r="AQ249" s="505"/>
      <c r="AR249" s="505"/>
      <c r="AS249" s="505"/>
      <c r="AT249" s="505"/>
      <c r="AU249" s="506"/>
      <c r="AV249" s="513">
        <v>1</v>
      </c>
    </row>
    <row r="250" spans="1:48" s="514" customFormat="1" ht="13.5" outlineLevel="2">
      <c r="A250" s="683"/>
      <c r="B250" s="691" t="s">
        <v>226</v>
      </c>
      <c r="C250" s="460" t="s">
        <v>492</v>
      </c>
      <c r="D250" s="474" t="s">
        <v>527</v>
      </c>
      <c r="E250" s="461" t="s">
        <v>528</v>
      </c>
      <c r="F250" s="475"/>
      <c r="G250" s="459" t="s">
        <v>492</v>
      </c>
      <c r="H250" s="476" t="str">
        <f t="shared" si="40"/>
        <v>R25-1</v>
      </c>
      <c r="I250" s="463">
        <v>1</v>
      </c>
      <c r="J250" s="475"/>
      <c r="K250" s="473">
        <v>1</v>
      </c>
      <c r="L250" s="473"/>
      <c r="M250" s="471" cm="1">
        <f t="array" ref="M250">IFERROR(_xlfn.IFS(N250=1,1,O250=1,1,P250=1,1,Q250=1,1),0)</f>
        <v>0</v>
      </c>
      <c r="N250" s="505" t="s">
        <v>224</v>
      </c>
      <c r="O250" s="505"/>
      <c r="P250" s="505"/>
      <c r="Q250" s="505"/>
      <c r="R250" s="471" cm="1">
        <f t="array" ref="R250">IFERROR(_xlfn.IFS(S250=1,1,T250=1,1,U250=1,1,V250=1,1),0)</f>
        <v>0</v>
      </c>
      <c r="S250" s="505"/>
      <c r="T250" s="505"/>
      <c r="U250" s="505"/>
      <c r="V250" s="505"/>
      <c r="W250" s="473"/>
      <c r="X250" s="473"/>
      <c r="Y250" s="471"/>
      <c r="Z250" s="505"/>
      <c r="AA250" s="505"/>
      <c r="AB250" s="505"/>
      <c r="AC250" s="505"/>
      <c r="AD250" s="471"/>
      <c r="AE250" s="505"/>
      <c r="AF250" s="505"/>
      <c r="AG250" s="505"/>
      <c r="AH250" s="505"/>
      <c r="AI250" s="473"/>
      <c r="AJ250" s="473"/>
      <c r="AK250" s="505"/>
      <c r="AL250" s="505"/>
      <c r="AM250" s="505"/>
      <c r="AN250" s="505"/>
      <c r="AO250" s="505"/>
      <c r="AP250" s="505"/>
      <c r="AQ250" s="505"/>
      <c r="AR250" s="505"/>
      <c r="AS250" s="505"/>
      <c r="AT250" s="505"/>
      <c r="AU250" s="506"/>
      <c r="AV250" s="513">
        <v>1</v>
      </c>
    </row>
    <row r="251" spans="1:48" s="514" customFormat="1" ht="13.5" outlineLevel="2">
      <c r="A251" s="683"/>
      <c r="B251" s="691"/>
      <c r="C251" s="460"/>
      <c r="D251" s="474"/>
      <c r="E251" s="461"/>
      <c r="F251" s="475"/>
      <c r="G251" s="459"/>
      <c r="H251" s="476"/>
      <c r="I251" s="463"/>
      <c r="J251" s="475"/>
      <c r="K251" s="473"/>
      <c r="L251" s="473"/>
      <c r="M251" s="471"/>
      <c r="N251" s="505" t="s">
        <v>224</v>
      </c>
      <c r="O251" s="505"/>
      <c r="P251" s="505"/>
      <c r="Q251" s="505"/>
      <c r="R251" s="505"/>
      <c r="S251" s="505"/>
      <c r="T251" s="505"/>
      <c r="U251" s="505"/>
      <c r="V251" s="505"/>
      <c r="W251" s="473"/>
      <c r="X251" s="473"/>
      <c r="Y251" s="505"/>
      <c r="Z251" s="505"/>
      <c r="AA251" s="505"/>
      <c r="AB251" s="505"/>
      <c r="AC251" s="505"/>
      <c r="AD251" s="505"/>
      <c r="AE251" s="505"/>
      <c r="AF251" s="505"/>
      <c r="AG251" s="505"/>
      <c r="AH251" s="505"/>
      <c r="AI251" s="473"/>
      <c r="AJ251" s="473"/>
      <c r="AK251" s="505"/>
      <c r="AL251" s="505"/>
      <c r="AM251" s="505"/>
      <c r="AN251" s="505"/>
      <c r="AO251" s="505"/>
      <c r="AP251" s="505"/>
      <c r="AQ251" s="505"/>
      <c r="AR251" s="505"/>
      <c r="AS251" s="505"/>
      <c r="AT251" s="505"/>
      <c r="AU251" s="506"/>
      <c r="AV251" s="513"/>
    </row>
    <row r="252" spans="1:48" s="507" customFormat="1" ht="13.5" outlineLevel="2">
      <c r="A252" s="681"/>
      <c r="B252" s="691" t="s">
        <v>529</v>
      </c>
      <c r="C252" s="460"/>
      <c r="D252" s="474"/>
      <c r="E252" s="461"/>
      <c r="F252" s="475"/>
      <c r="G252" s="459"/>
      <c r="H252" s="476"/>
      <c r="I252" s="463"/>
      <c r="J252" s="475"/>
      <c r="K252" s="473"/>
      <c r="L252" s="473"/>
      <c r="M252" s="471"/>
      <c r="N252" s="505" t="s">
        <v>224</v>
      </c>
      <c r="O252" s="505"/>
      <c r="P252" s="505"/>
      <c r="Q252" s="505"/>
      <c r="R252" s="505"/>
      <c r="S252" s="505"/>
      <c r="T252" s="505"/>
      <c r="U252" s="505"/>
      <c r="V252" s="505"/>
      <c r="W252" s="473"/>
      <c r="X252" s="473"/>
      <c r="Y252" s="505"/>
      <c r="Z252" s="505"/>
      <c r="AA252" s="505"/>
      <c r="AB252" s="505"/>
      <c r="AC252" s="505"/>
      <c r="AD252" s="505"/>
      <c r="AE252" s="505"/>
      <c r="AF252" s="505"/>
      <c r="AG252" s="505"/>
      <c r="AH252" s="505"/>
      <c r="AI252" s="473"/>
      <c r="AJ252" s="473"/>
      <c r="AK252" s="505"/>
      <c r="AL252" s="505"/>
      <c r="AM252" s="505"/>
      <c r="AN252" s="505"/>
      <c r="AO252" s="505"/>
      <c r="AP252" s="505"/>
      <c r="AQ252" s="505"/>
      <c r="AR252" s="505"/>
      <c r="AS252" s="505"/>
      <c r="AT252" s="505"/>
      <c r="AU252" s="506"/>
      <c r="AV252" s="513"/>
    </row>
    <row r="253" spans="1:48" s="514" customFormat="1" ht="13.5" outlineLevel="2">
      <c r="A253" s="683"/>
      <c r="B253" s="691" t="s">
        <v>226</v>
      </c>
      <c r="C253" s="460" t="s">
        <v>492</v>
      </c>
      <c r="D253" s="474" t="s">
        <v>530</v>
      </c>
      <c r="E253" s="461" t="s">
        <v>531</v>
      </c>
      <c r="F253" s="475"/>
      <c r="G253" s="459" t="s">
        <v>492</v>
      </c>
      <c r="H253" s="476" t="str">
        <f t="shared" ref="H253:H258" si="41">CONCATENATE(G253,"-",I253)</f>
        <v>R25-1</v>
      </c>
      <c r="I253" s="463">
        <v>1</v>
      </c>
      <c r="J253" s="475"/>
      <c r="K253" s="473">
        <v>1</v>
      </c>
      <c r="L253" s="473"/>
      <c r="M253" s="471" cm="1">
        <f t="array" ref="M253">IFERROR(_xlfn.IFS(N253=1,1,O253=1,1,P253=1,1,Q253=1,1),0)</f>
        <v>0</v>
      </c>
      <c r="N253" s="505" t="s">
        <v>224</v>
      </c>
      <c r="O253" s="505"/>
      <c r="P253" s="505"/>
      <c r="Q253" s="505"/>
      <c r="R253" s="471" cm="1">
        <f t="array" ref="R253">IFERROR(_xlfn.IFS(S253=1,1,T253=1,1,U253=1,1,V253=1,1),0)</f>
        <v>0</v>
      </c>
      <c r="S253" s="505"/>
      <c r="T253" s="505"/>
      <c r="U253" s="505"/>
      <c r="V253" s="505"/>
      <c r="W253" s="473"/>
      <c r="X253" s="473"/>
      <c r="Y253" s="471"/>
      <c r="Z253" s="505"/>
      <c r="AA253" s="505"/>
      <c r="AB253" s="505"/>
      <c r="AC253" s="505"/>
      <c r="AD253" s="471"/>
      <c r="AE253" s="505"/>
      <c r="AF253" s="505"/>
      <c r="AG253" s="505"/>
      <c r="AH253" s="505"/>
      <c r="AI253" s="473"/>
      <c r="AJ253" s="473"/>
      <c r="AK253" s="505"/>
      <c r="AL253" s="505"/>
      <c r="AM253" s="505"/>
      <c r="AN253" s="505"/>
      <c r="AO253" s="505"/>
      <c r="AP253" s="505"/>
      <c r="AQ253" s="505"/>
      <c r="AR253" s="505"/>
      <c r="AS253" s="505"/>
      <c r="AT253" s="505"/>
      <c r="AU253" s="506"/>
      <c r="AV253" s="513">
        <v>1</v>
      </c>
    </row>
    <row r="254" spans="1:48" s="514" customFormat="1" ht="13.5" outlineLevel="2">
      <c r="A254" s="683"/>
      <c r="B254" s="691" t="s">
        <v>226</v>
      </c>
      <c r="C254" s="460" t="s">
        <v>492</v>
      </c>
      <c r="D254" s="474" t="s">
        <v>532</v>
      </c>
      <c r="E254" s="461" t="s">
        <v>533</v>
      </c>
      <c r="F254" s="475"/>
      <c r="G254" s="459" t="s">
        <v>492</v>
      </c>
      <c r="H254" s="476" t="str">
        <f t="shared" si="41"/>
        <v>R25-1</v>
      </c>
      <c r="I254" s="463">
        <v>1</v>
      </c>
      <c r="J254" s="475"/>
      <c r="K254" s="473">
        <v>1</v>
      </c>
      <c r="L254" s="473"/>
      <c r="M254" s="471" cm="1">
        <f t="array" ref="M254">IFERROR(_xlfn.IFS(N254=1,1,O254=1,1,P254=1,1,Q254=1,1),0)</f>
        <v>0</v>
      </c>
      <c r="N254" s="505" t="s">
        <v>224</v>
      </c>
      <c r="O254" s="505"/>
      <c r="P254" s="505"/>
      <c r="Q254" s="505"/>
      <c r="R254" s="471" cm="1">
        <f t="array" ref="R254">IFERROR(_xlfn.IFS(S254=1,1,T254=1,1,U254=1,1,V254=1,1),0)</f>
        <v>0</v>
      </c>
      <c r="S254" s="505"/>
      <c r="T254" s="505"/>
      <c r="U254" s="505"/>
      <c r="V254" s="505"/>
      <c r="W254" s="473"/>
      <c r="X254" s="473"/>
      <c r="Y254" s="471"/>
      <c r="Z254" s="505"/>
      <c r="AA254" s="505"/>
      <c r="AB254" s="505"/>
      <c r="AC254" s="505"/>
      <c r="AD254" s="471"/>
      <c r="AE254" s="505"/>
      <c r="AF254" s="505"/>
      <c r="AG254" s="505"/>
      <c r="AH254" s="505"/>
      <c r="AI254" s="473"/>
      <c r="AJ254" s="473"/>
      <c r="AK254" s="505"/>
      <c r="AL254" s="505"/>
      <c r="AM254" s="505"/>
      <c r="AN254" s="505"/>
      <c r="AO254" s="505"/>
      <c r="AP254" s="505"/>
      <c r="AQ254" s="505"/>
      <c r="AR254" s="505"/>
      <c r="AS254" s="505"/>
      <c r="AT254" s="505"/>
      <c r="AU254" s="506"/>
      <c r="AV254" s="513">
        <v>1</v>
      </c>
    </row>
    <row r="255" spans="1:48" s="514" customFormat="1" ht="13.5" outlineLevel="2">
      <c r="A255" s="683"/>
      <c r="B255" s="691" t="s">
        <v>226</v>
      </c>
      <c r="C255" s="460" t="s">
        <v>492</v>
      </c>
      <c r="D255" s="474" t="s">
        <v>534</v>
      </c>
      <c r="E255" s="461" t="s">
        <v>535</v>
      </c>
      <c r="F255" s="475"/>
      <c r="G255" s="459" t="s">
        <v>492</v>
      </c>
      <c r="H255" s="476" t="str">
        <f t="shared" si="41"/>
        <v>R25-1</v>
      </c>
      <c r="I255" s="463">
        <v>1</v>
      </c>
      <c r="J255" s="475"/>
      <c r="K255" s="473">
        <v>1</v>
      </c>
      <c r="L255" s="473"/>
      <c r="M255" s="471" cm="1">
        <f t="array" ref="M255">IFERROR(_xlfn.IFS(N255=1,1,O255=1,1,P255=1,1,Q255=1,1),0)</f>
        <v>0</v>
      </c>
      <c r="N255" s="505" t="s">
        <v>224</v>
      </c>
      <c r="O255" s="505"/>
      <c r="P255" s="505"/>
      <c r="Q255" s="505"/>
      <c r="R255" s="471" cm="1">
        <f t="array" ref="R255">IFERROR(_xlfn.IFS(S255=1,1,T255=1,1,U255=1,1,V255=1,1),0)</f>
        <v>0</v>
      </c>
      <c r="S255" s="505"/>
      <c r="T255" s="505"/>
      <c r="U255" s="505"/>
      <c r="V255" s="505"/>
      <c r="W255" s="473"/>
      <c r="X255" s="473"/>
      <c r="Y255" s="471"/>
      <c r="Z255" s="505"/>
      <c r="AA255" s="505"/>
      <c r="AB255" s="505"/>
      <c r="AC255" s="505"/>
      <c r="AD255" s="471"/>
      <c r="AE255" s="505"/>
      <c r="AF255" s="505"/>
      <c r="AG255" s="505"/>
      <c r="AH255" s="505"/>
      <c r="AI255" s="473"/>
      <c r="AJ255" s="473"/>
      <c r="AK255" s="505"/>
      <c r="AL255" s="505"/>
      <c r="AM255" s="505"/>
      <c r="AN255" s="505"/>
      <c r="AO255" s="505"/>
      <c r="AP255" s="505"/>
      <c r="AQ255" s="505"/>
      <c r="AR255" s="505"/>
      <c r="AS255" s="505"/>
      <c r="AT255" s="505"/>
      <c r="AU255" s="506"/>
      <c r="AV255" s="513">
        <v>1</v>
      </c>
    </row>
    <row r="256" spans="1:48" s="514" customFormat="1" ht="13.5" outlineLevel="2">
      <c r="A256" s="683"/>
      <c r="B256" s="691" t="s">
        <v>226</v>
      </c>
      <c r="C256" s="460" t="s">
        <v>492</v>
      </c>
      <c r="D256" s="474" t="s">
        <v>536</v>
      </c>
      <c r="E256" s="461" t="s">
        <v>537</v>
      </c>
      <c r="F256" s="475"/>
      <c r="G256" s="459" t="s">
        <v>492</v>
      </c>
      <c r="H256" s="476" t="str">
        <f t="shared" si="41"/>
        <v>R25-1</v>
      </c>
      <c r="I256" s="463">
        <v>1</v>
      </c>
      <c r="J256" s="475"/>
      <c r="K256" s="473">
        <v>1</v>
      </c>
      <c r="L256" s="473"/>
      <c r="M256" s="471" cm="1">
        <f t="array" ref="M256">IFERROR(_xlfn.IFS(N256=1,1,O256=1,1,P256=1,1,Q256=1,1),0)</f>
        <v>0</v>
      </c>
      <c r="N256" s="505" t="s">
        <v>224</v>
      </c>
      <c r="O256" s="505"/>
      <c r="P256" s="505"/>
      <c r="Q256" s="505"/>
      <c r="R256" s="471" cm="1">
        <f t="array" ref="R256">IFERROR(_xlfn.IFS(S256=1,1,T256=1,1,U256=1,1,V256=1,1),0)</f>
        <v>0</v>
      </c>
      <c r="S256" s="505"/>
      <c r="T256" s="505"/>
      <c r="U256" s="505"/>
      <c r="V256" s="505"/>
      <c r="W256" s="473"/>
      <c r="X256" s="473"/>
      <c r="Y256" s="471"/>
      <c r="Z256" s="505"/>
      <c r="AA256" s="505"/>
      <c r="AB256" s="505"/>
      <c r="AC256" s="505"/>
      <c r="AD256" s="471"/>
      <c r="AE256" s="505"/>
      <c r="AF256" s="505"/>
      <c r="AG256" s="505"/>
      <c r="AH256" s="505"/>
      <c r="AI256" s="473"/>
      <c r="AJ256" s="473"/>
      <c r="AK256" s="505"/>
      <c r="AL256" s="505"/>
      <c r="AM256" s="505"/>
      <c r="AN256" s="505"/>
      <c r="AO256" s="505"/>
      <c r="AP256" s="505"/>
      <c r="AQ256" s="505"/>
      <c r="AR256" s="505"/>
      <c r="AS256" s="505"/>
      <c r="AT256" s="505"/>
      <c r="AU256" s="506"/>
      <c r="AV256" s="513">
        <v>1</v>
      </c>
    </row>
    <row r="257" spans="1:48" s="514" customFormat="1" ht="13.5" outlineLevel="2">
      <c r="A257" s="683"/>
      <c r="B257" s="691" t="s">
        <v>226</v>
      </c>
      <c r="C257" s="460" t="s">
        <v>492</v>
      </c>
      <c r="D257" s="474" t="s">
        <v>538</v>
      </c>
      <c r="E257" s="461" t="s">
        <v>539</v>
      </c>
      <c r="F257" s="475"/>
      <c r="G257" s="459" t="s">
        <v>492</v>
      </c>
      <c r="H257" s="476" t="str">
        <f t="shared" si="41"/>
        <v>R25-1</v>
      </c>
      <c r="I257" s="463">
        <v>1</v>
      </c>
      <c r="J257" s="475"/>
      <c r="K257" s="473">
        <v>1</v>
      </c>
      <c r="L257" s="473"/>
      <c r="M257" s="471" cm="1">
        <f t="array" ref="M257">IFERROR(_xlfn.IFS(N257=1,1,O257=1,1,P257=1,1,Q257=1,1),0)</f>
        <v>0</v>
      </c>
      <c r="N257" s="505" t="s">
        <v>224</v>
      </c>
      <c r="O257" s="505"/>
      <c r="P257" s="505"/>
      <c r="Q257" s="505"/>
      <c r="R257" s="471" cm="1">
        <f t="array" ref="R257">IFERROR(_xlfn.IFS(S257=1,1,T257=1,1,U257=1,1,V257=1,1),0)</f>
        <v>0</v>
      </c>
      <c r="S257" s="505"/>
      <c r="T257" s="505"/>
      <c r="U257" s="505"/>
      <c r="V257" s="505"/>
      <c r="W257" s="473"/>
      <c r="X257" s="473"/>
      <c r="Y257" s="471"/>
      <c r="Z257" s="505"/>
      <c r="AA257" s="505"/>
      <c r="AB257" s="505"/>
      <c r="AC257" s="505"/>
      <c r="AD257" s="471"/>
      <c r="AE257" s="505"/>
      <c r="AF257" s="505"/>
      <c r="AG257" s="505"/>
      <c r="AH257" s="505"/>
      <c r="AI257" s="473"/>
      <c r="AJ257" s="473"/>
      <c r="AK257" s="505"/>
      <c r="AL257" s="505"/>
      <c r="AM257" s="505"/>
      <c r="AN257" s="505"/>
      <c r="AO257" s="505"/>
      <c r="AP257" s="505"/>
      <c r="AQ257" s="505"/>
      <c r="AR257" s="505"/>
      <c r="AS257" s="505"/>
      <c r="AT257" s="505"/>
      <c r="AU257" s="506"/>
      <c r="AV257" s="513">
        <v>1</v>
      </c>
    </row>
    <row r="258" spans="1:48" s="514" customFormat="1" ht="13.5" outlineLevel="2">
      <c r="A258" s="683"/>
      <c r="B258" s="691" t="s">
        <v>226</v>
      </c>
      <c r="C258" s="460" t="s">
        <v>492</v>
      </c>
      <c r="D258" s="474" t="s">
        <v>540</v>
      </c>
      <c r="E258" s="461" t="s">
        <v>541</v>
      </c>
      <c r="F258" s="475"/>
      <c r="G258" s="459" t="s">
        <v>492</v>
      </c>
      <c r="H258" s="476" t="str">
        <f t="shared" si="41"/>
        <v>R25-1</v>
      </c>
      <c r="I258" s="463">
        <v>1</v>
      </c>
      <c r="J258" s="475"/>
      <c r="K258" s="473">
        <v>1</v>
      </c>
      <c r="L258" s="473"/>
      <c r="M258" s="471" cm="1">
        <f t="array" ref="M258">IFERROR(_xlfn.IFS(N258=1,1,O258=1,1,P258=1,1,Q258=1,1),0)</f>
        <v>0</v>
      </c>
      <c r="N258" s="505" t="s">
        <v>224</v>
      </c>
      <c r="O258" s="505"/>
      <c r="P258" s="505"/>
      <c r="Q258" s="505"/>
      <c r="R258" s="471" cm="1">
        <f t="array" ref="R258">IFERROR(_xlfn.IFS(S258=1,1,T258=1,1,U258=1,1,V258=1,1),0)</f>
        <v>0</v>
      </c>
      <c r="S258" s="505"/>
      <c r="T258" s="505"/>
      <c r="U258" s="505"/>
      <c r="V258" s="505"/>
      <c r="W258" s="473"/>
      <c r="X258" s="473"/>
      <c r="Y258" s="471"/>
      <c r="Z258" s="505"/>
      <c r="AA258" s="505"/>
      <c r="AB258" s="505"/>
      <c r="AC258" s="505"/>
      <c r="AD258" s="471"/>
      <c r="AE258" s="505"/>
      <c r="AF258" s="505"/>
      <c r="AG258" s="505"/>
      <c r="AH258" s="505"/>
      <c r="AI258" s="473"/>
      <c r="AJ258" s="473"/>
      <c r="AK258" s="505"/>
      <c r="AL258" s="505"/>
      <c r="AM258" s="505"/>
      <c r="AN258" s="505"/>
      <c r="AO258" s="505"/>
      <c r="AP258" s="505"/>
      <c r="AQ258" s="505"/>
      <c r="AR258" s="505"/>
      <c r="AS258" s="505"/>
      <c r="AT258" s="505"/>
      <c r="AU258" s="506"/>
      <c r="AV258" s="513">
        <v>1</v>
      </c>
    </row>
    <row r="259" spans="1:48" s="514" customFormat="1" ht="13.5" outlineLevel="2">
      <c r="A259" s="683"/>
      <c r="B259" s="691"/>
      <c r="C259" s="460"/>
      <c r="D259" s="474"/>
      <c r="E259" s="461"/>
      <c r="F259" s="475"/>
      <c r="G259" s="459"/>
      <c r="H259" s="476"/>
      <c r="I259" s="463"/>
      <c r="J259" s="475"/>
      <c r="K259" s="473"/>
      <c r="L259" s="473"/>
      <c r="M259" s="471"/>
      <c r="N259" s="505" t="s">
        <v>224</v>
      </c>
      <c r="O259" s="505"/>
      <c r="P259" s="505"/>
      <c r="Q259" s="505"/>
      <c r="R259" s="505"/>
      <c r="S259" s="505"/>
      <c r="T259" s="505"/>
      <c r="U259" s="505"/>
      <c r="V259" s="505"/>
      <c r="W259" s="473"/>
      <c r="X259" s="473"/>
      <c r="Y259" s="505"/>
      <c r="Z259" s="505"/>
      <c r="AA259" s="505"/>
      <c r="AB259" s="505"/>
      <c r="AC259" s="505"/>
      <c r="AD259" s="505"/>
      <c r="AE259" s="505"/>
      <c r="AF259" s="505"/>
      <c r="AG259" s="505"/>
      <c r="AH259" s="505"/>
      <c r="AI259" s="473"/>
      <c r="AJ259" s="473"/>
      <c r="AK259" s="505"/>
      <c r="AL259" s="505"/>
      <c r="AM259" s="505"/>
      <c r="AN259" s="505"/>
      <c r="AO259" s="505"/>
      <c r="AP259" s="505"/>
      <c r="AQ259" s="505"/>
      <c r="AR259" s="505"/>
      <c r="AS259" s="505"/>
      <c r="AT259" s="505"/>
      <c r="AU259" s="506"/>
      <c r="AV259" s="513"/>
    </row>
    <row r="260" spans="1:48" s="514" customFormat="1" ht="13.5" outlineLevel="2">
      <c r="A260" s="683"/>
      <c r="B260" s="691" t="s">
        <v>483</v>
      </c>
      <c r="C260" s="460"/>
      <c r="D260" s="474"/>
      <c r="E260" s="461"/>
      <c r="F260" s="475"/>
      <c r="G260" s="459"/>
      <c r="H260" s="476"/>
      <c r="I260" s="463"/>
      <c r="J260" s="475"/>
      <c r="K260" s="473"/>
      <c r="L260" s="473"/>
      <c r="M260" s="471"/>
      <c r="N260" s="505" t="s">
        <v>224</v>
      </c>
      <c r="O260" s="505"/>
      <c r="P260" s="505"/>
      <c r="Q260" s="505"/>
      <c r="R260" s="505"/>
      <c r="S260" s="505"/>
      <c r="T260" s="505"/>
      <c r="U260" s="505"/>
      <c r="V260" s="505"/>
      <c r="W260" s="473"/>
      <c r="X260" s="473"/>
      <c r="Y260" s="505"/>
      <c r="Z260" s="505"/>
      <c r="AA260" s="505"/>
      <c r="AB260" s="505"/>
      <c r="AC260" s="505"/>
      <c r="AD260" s="505"/>
      <c r="AE260" s="505"/>
      <c r="AF260" s="505"/>
      <c r="AG260" s="505"/>
      <c r="AH260" s="505"/>
      <c r="AI260" s="473"/>
      <c r="AJ260" s="473"/>
      <c r="AK260" s="505"/>
      <c r="AL260" s="505"/>
      <c r="AM260" s="505"/>
      <c r="AN260" s="505"/>
      <c r="AO260" s="505"/>
      <c r="AP260" s="505"/>
      <c r="AQ260" s="505"/>
      <c r="AR260" s="505"/>
      <c r="AS260" s="505"/>
      <c r="AT260" s="505"/>
      <c r="AU260" s="506"/>
      <c r="AV260" s="513"/>
    </row>
    <row r="261" spans="1:48" s="514" customFormat="1" ht="13.5" outlineLevel="2">
      <c r="A261" s="682"/>
      <c r="B261" s="691" t="s">
        <v>226</v>
      </c>
      <c r="C261" s="460" t="s">
        <v>492</v>
      </c>
      <c r="D261" s="474">
        <v>7410</v>
      </c>
      <c r="E261" s="461" t="s">
        <v>542</v>
      </c>
      <c r="F261" s="475"/>
      <c r="G261" s="459" t="s">
        <v>492</v>
      </c>
      <c r="H261" s="476" t="str">
        <f t="shared" ref="H261:H274" si="42">CONCATENATE(G261,"-",I261)</f>
        <v>R25-1</v>
      </c>
      <c r="I261" s="463">
        <v>1</v>
      </c>
      <c r="J261" s="475"/>
      <c r="K261" s="473">
        <v>1</v>
      </c>
      <c r="L261" s="473"/>
      <c r="M261" s="471" cm="1">
        <f t="array" ref="M261">IFERROR(_xlfn.IFS(N261=1,1,O261=1,1,P261=1,1,Q261=1,1),0)</f>
        <v>0</v>
      </c>
      <c r="N261" s="505" t="s">
        <v>224</v>
      </c>
      <c r="O261" s="505"/>
      <c r="P261" s="505"/>
      <c r="Q261" s="505"/>
      <c r="R261" s="471" cm="1">
        <f t="array" ref="R261">IFERROR(_xlfn.IFS(S261=1,1,T261=1,1,U261=1,1,V261=1,1),0)</f>
        <v>0</v>
      </c>
      <c r="S261" s="505"/>
      <c r="T261" s="505"/>
      <c r="U261" s="505"/>
      <c r="V261" s="505"/>
      <c r="W261" s="473"/>
      <c r="X261" s="473"/>
      <c r="Y261" s="471"/>
      <c r="Z261" s="505"/>
      <c r="AA261" s="505"/>
      <c r="AB261" s="505"/>
      <c r="AC261" s="505"/>
      <c r="AD261" s="471"/>
      <c r="AE261" s="505"/>
      <c r="AF261" s="505"/>
      <c r="AG261" s="505"/>
      <c r="AH261" s="505"/>
      <c r="AI261" s="473"/>
      <c r="AJ261" s="473"/>
      <c r="AK261" s="505"/>
      <c r="AL261" s="505"/>
      <c r="AM261" s="505"/>
      <c r="AN261" s="505"/>
      <c r="AO261" s="505"/>
      <c r="AP261" s="505"/>
      <c r="AQ261" s="505"/>
      <c r="AR261" s="505"/>
      <c r="AS261" s="505"/>
      <c r="AT261" s="505"/>
      <c r="AU261" s="506"/>
      <c r="AV261" s="513">
        <v>1</v>
      </c>
    </row>
    <row r="262" spans="1:48" s="514" customFormat="1" ht="13.5" outlineLevel="2">
      <c r="A262" s="682"/>
      <c r="B262" s="691" t="s">
        <v>226</v>
      </c>
      <c r="C262" s="460" t="s">
        <v>492</v>
      </c>
      <c r="D262" s="474">
        <v>7420</v>
      </c>
      <c r="E262" s="461" t="s">
        <v>484</v>
      </c>
      <c r="F262" s="475"/>
      <c r="G262" s="459" t="s">
        <v>492</v>
      </c>
      <c r="H262" s="476" t="str">
        <f t="shared" si="42"/>
        <v>R25-1</v>
      </c>
      <c r="I262" s="463">
        <v>1</v>
      </c>
      <c r="J262" s="475"/>
      <c r="K262" s="473">
        <v>1</v>
      </c>
      <c r="L262" s="473"/>
      <c r="M262" s="471" cm="1">
        <f t="array" ref="M262">IFERROR(_xlfn.IFS(N262=1,1,O262=1,1,P262=1,1,Q262=1,1),0)</f>
        <v>0</v>
      </c>
      <c r="N262" s="505" t="s">
        <v>224</v>
      </c>
      <c r="O262" s="505"/>
      <c r="P262" s="505"/>
      <c r="Q262" s="505"/>
      <c r="R262" s="471" cm="1">
        <f t="array" ref="R262">IFERROR(_xlfn.IFS(S262=1,1,T262=1,1,U262=1,1,V262=1,1),0)</f>
        <v>0</v>
      </c>
      <c r="S262" s="505"/>
      <c r="T262" s="505"/>
      <c r="U262" s="505"/>
      <c r="V262" s="505"/>
      <c r="W262" s="473"/>
      <c r="X262" s="473"/>
      <c r="Y262" s="471"/>
      <c r="Z262" s="505"/>
      <c r="AA262" s="505"/>
      <c r="AB262" s="505"/>
      <c r="AC262" s="505"/>
      <c r="AD262" s="471"/>
      <c r="AE262" s="505"/>
      <c r="AF262" s="505"/>
      <c r="AG262" s="505"/>
      <c r="AH262" s="505"/>
      <c r="AI262" s="473"/>
      <c r="AJ262" s="473"/>
      <c r="AK262" s="505"/>
      <c r="AL262" s="505"/>
      <c r="AM262" s="505"/>
      <c r="AN262" s="505"/>
      <c r="AO262" s="505"/>
      <c r="AP262" s="505"/>
      <c r="AQ262" s="505"/>
      <c r="AR262" s="505"/>
      <c r="AS262" s="505"/>
      <c r="AT262" s="505"/>
      <c r="AU262" s="506"/>
      <c r="AV262" s="513">
        <v>1</v>
      </c>
    </row>
    <row r="263" spans="1:48" s="514" customFormat="1" ht="13.5" outlineLevel="2">
      <c r="A263" s="682"/>
      <c r="B263" s="691" t="s">
        <v>226</v>
      </c>
      <c r="C263" s="460" t="s">
        <v>492</v>
      </c>
      <c r="D263" s="474">
        <v>7430</v>
      </c>
      <c r="E263" s="461" t="s">
        <v>485</v>
      </c>
      <c r="F263" s="475"/>
      <c r="G263" s="459" t="s">
        <v>492</v>
      </c>
      <c r="H263" s="476" t="str">
        <f t="shared" si="42"/>
        <v>R25-1</v>
      </c>
      <c r="I263" s="463">
        <v>1</v>
      </c>
      <c r="J263" s="475"/>
      <c r="K263" s="473">
        <v>1</v>
      </c>
      <c r="L263" s="473"/>
      <c r="M263" s="471" cm="1">
        <f t="array" ref="M263">IFERROR(_xlfn.IFS(N263=1,1,O263=1,1,P263=1,1,Q263=1,1),0)</f>
        <v>0</v>
      </c>
      <c r="N263" s="505" t="s">
        <v>224</v>
      </c>
      <c r="O263" s="505"/>
      <c r="P263" s="505"/>
      <c r="Q263" s="505"/>
      <c r="R263" s="471" cm="1">
        <f t="array" ref="R263">IFERROR(_xlfn.IFS(S263=1,1,T263=1,1,U263=1,1,V263=1,1),0)</f>
        <v>0</v>
      </c>
      <c r="S263" s="505"/>
      <c r="T263" s="505"/>
      <c r="U263" s="505"/>
      <c r="V263" s="505"/>
      <c r="W263" s="473"/>
      <c r="X263" s="473"/>
      <c r="Y263" s="471"/>
      <c r="Z263" s="505"/>
      <c r="AA263" s="505"/>
      <c r="AB263" s="505"/>
      <c r="AC263" s="505"/>
      <c r="AD263" s="471"/>
      <c r="AE263" s="505"/>
      <c r="AF263" s="505"/>
      <c r="AG263" s="505"/>
      <c r="AH263" s="505"/>
      <c r="AI263" s="473"/>
      <c r="AJ263" s="473"/>
      <c r="AK263" s="505"/>
      <c r="AL263" s="505"/>
      <c r="AM263" s="505"/>
      <c r="AN263" s="505"/>
      <c r="AO263" s="505"/>
      <c r="AP263" s="505"/>
      <c r="AQ263" s="505"/>
      <c r="AR263" s="505"/>
      <c r="AS263" s="505"/>
      <c r="AT263" s="505"/>
      <c r="AU263" s="506"/>
      <c r="AV263" s="513">
        <v>1</v>
      </c>
    </row>
    <row r="264" spans="1:48" s="514" customFormat="1" ht="13.5" outlineLevel="2">
      <c r="A264" s="682"/>
      <c r="B264" s="691" t="s">
        <v>226</v>
      </c>
      <c r="C264" s="460" t="s">
        <v>492</v>
      </c>
      <c r="D264" s="474">
        <v>7440</v>
      </c>
      <c r="E264" s="461" t="s">
        <v>486</v>
      </c>
      <c r="F264" s="475"/>
      <c r="G264" s="459" t="s">
        <v>492</v>
      </c>
      <c r="H264" s="476" t="str">
        <f t="shared" si="42"/>
        <v>R25-1</v>
      </c>
      <c r="I264" s="463">
        <v>1</v>
      </c>
      <c r="J264" s="475"/>
      <c r="K264" s="473">
        <v>1</v>
      </c>
      <c r="L264" s="473"/>
      <c r="M264" s="471" cm="1">
        <f t="array" ref="M264">IFERROR(_xlfn.IFS(N264=1,1,O264=1,1,P264=1,1,Q264=1,1),0)</f>
        <v>0</v>
      </c>
      <c r="N264" s="505" t="s">
        <v>224</v>
      </c>
      <c r="O264" s="505"/>
      <c r="P264" s="505"/>
      <c r="Q264" s="505"/>
      <c r="R264" s="471" cm="1">
        <f t="array" ref="R264">IFERROR(_xlfn.IFS(S264=1,1,T264=1,1,U264=1,1,V264=1,1),0)</f>
        <v>0</v>
      </c>
      <c r="S264" s="505"/>
      <c r="T264" s="505"/>
      <c r="U264" s="505"/>
      <c r="V264" s="505"/>
      <c r="W264" s="473"/>
      <c r="X264" s="473"/>
      <c r="Y264" s="471"/>
      <c r="Z264" s="505"/>
      <c r="AA264" s="505"/>
      <c r="AB264" s="505"/>
      <c r="AC264" s="505"/>
      <c r="AD264" s="471"/>
      <c r="AE264" s="505"/>
      <c r="AF264" s="505"/>
      <c r="AG264" s="505"/>
      <c r="AH264" s="505"/>
      <c r="AI264" s="473"/>
      <c r="AJ264" s="473"/>
      <c r="AK264" s="505"/>
      <c r="AL264" s="505"/>
      <c r="AM264" s="505"/>
      <c r="AN264" s="505"/>
      <c r="AO264" s="505"/>
      <c r="AP264" s="505"/>
      <c r="AQ264" s="505"/>
      <c r="AR264" s="505"/>
      <c r="AS264" s="505"/>
      <c r="AT264" s="505"/>
      <c r="AU264" s="506"/>
      <c r="AV264" s="513">
        <v>1</v>
      </c>
    </row>
    <row r="265" spans="1:48" s="514" customFormat="1" ht="13.5" outlineLevel="2">
      <c r="A265" s="682"/>
      <c r="B265" s="691" t="s">
        <v>226</v>
      </c>
      <c r="C265" s="460" t="s">
        <v>492</v>
      </c>
      <c r="D265" s="474">
        <v>7450</v>
      </c>
      <c r="E265" s="461" t="s">
        <v>543</v>
      </c>
      <c r="F265" s="475"/>
      <c r="G265" s="459" t="s">
        <v>492</v>
      </c>
      <c r="H265" s="476" t="str">
        <f t="shared" si="42"/>
        <v>R25-1</v>
      </c>
      <c r="I265" s="463">
        <v>1</v>
      </c>
      <c r="J265" s="475"/>
      <c r="K265" s="473">
        <v>1</v>
      </c>
      <c r="L265" s="473"/>
      <c r="M265" s="471" cm="1">
        <f t="array" ref="M265">IFERROR(_xlfn.IFS(N265=1,1,O265=1,1,P265=1,1,Q265=1,1),0)</f>
        <v>0</v>
      </c>
      <c r="N265" s="505" t="s">
        <v>224</v>
      </c>
      <c r="O265" s="505"/>
      <c r="P265" s="505"/>
      <c r="Q265" s="505"/>
      <c r="R265" s="471" cm="1">
        <f t="array" ref="R265">IFERROR(_xlfn.IFS(S265=1,1,T265=1,1,U265=1,1,V265=1,1),0)</f>
        <v>0</v>
      </c>
      <c r="S265" s="505"/>
      <c r="T265" s="505"/>
      <c r="U265" s="505"/>
      <c r="V265" s="505"/>
      <c r="W265" s="473"/>
      <c r="X265" s="473"/>
      <c r="Y265" s="471"/>
      <c r="Z265" s="505"/>
      <c r="AA265" s="505"/>
      <c r="AB265" s="505"/>
      <c r="AC265" s="505"/>
      <c r="AD265" s="471"/>
      <c r="AE265" s="505"/>
      <c r="AF265" s="505"/>
      <c r="AG265" s="505"/>
      <c r="AH265" s="505"/>
      <c r="AI265" s="473"/>
      <c r="AJ265" s="473"/>
      <c r="AK265" s="505"/>
      <c r="AL265" s="505"/>
      <c r="AM265" s="505"/>
      <c r="AN265" s="505"/>
      <c r="AO265" s="505"/>
      <c r="AP265" s="505"/>
      <c r="AQ265" s="505"/>
      <c r="AR265" s="505"/>
      <c r="AS265" s="505"/>
      <c r="AT265" s="505"/>
      <c r="AU265" s="506"/>
      <c r="AV265" s="513">
        <v>1</v>
      </c>
    </row>
    <row r="266" spans="1:48" s="514" customFormat="1" ht="13.5" outlineLevel="2">
      <c r="A266" s="682"/>
      <c r="B266" s="691" t="s">
        <v>226</v>
      </c>
      <c r="C266" s="460" t="s">
        <v>492</v>
      </c>
      <c r="D266" s="474">
        <v>7461</v>
      </c>
      <c r="E266" s="461" t="s">
        <v>544</v>
      </c>
      <c r="F266" s="475"/>
      <c r="G266" s="459" t="s">
        <v>492</v>
      </c>
      <c r="H266" s="476" t="str">
        <f t="shared" si="42"/>
        <v>R25-1</v>
      </c>
      <c r="I266" s="463">
        <v>1</v>
      </c>
      <c r="J266" s="475"/>
      <c r="K266" s="473">
        <v>1</v>
      </c>
      <c r="L266" s="473"/>
      <c r="M266" s="471" cm="1">
        <f t="array" ref="M266">IFERROR(_xlfn.IFS(N266=1,1,O266=1,1,P266=1,1,Q266=1,1),0)</f>
        <v>0</v>
      </c>
      <c r="N266" s="505" t="s">
        <v>224</v>
      </c>
      <c r="O266" s="505"/>
      <c r="P266" s="505"/>
      <c r="Q266" s="505"/>
      <c r="R266" s="471" cm="1">
        <f t="array" ref="R266">IFERROR(_xlfn.IFS(S266=1,1,T266=1,1,U266=1,1,V266=1,1),0)</f>
        <v>0</v>
      </c>
      <c r="S266" s="505"/>
      <c r="T266" s="505"/>
      <c r="U266" s="505"/>
      <c r="V266" s="505"/>
      <c r="W266" s="473"/>
      <c r="X266" s="473"/>
      <c r="Y266" s="471"/>
      <c r="Z266" s="505"/>
      <c r="AA266" s="505"/>
      <c r="AB266" s="505"/>
      <c r="AC266" s="505"/>
      <c r="AD266" s="471"/>
      <c r="AE266" s="505"/>
      <c r="AF266" s="505"/>
      <c r="AG266" s="505"/>
      <c r="AH266" s="505"/>
      <c r="AI266" s="473"/>
      <c r="AJ266" s="473"/>
      <c r="AK266" s="505"/>
      <c r="AL266" s="505"/>
      <c r="AM266" s="505"/>
      <c r="AN266" s="505"/>
      <c r="AO266" s="505"/>
      <c r="AP266" s="505"/>
      <c r="AQ266" s="505"/>
      <c r="AR266" s="505"/>
      <c r="AS266" s="505"/>
      <c r="AT266" s="505"/>
      <c r="AU266" s="506"/>
      <c r="AV266" s="513">
        <v>1</v>
      </c>
    </row>
    <row r="267" spans="1:48" s="514" customFormat="1" ht="13.5" outlineLevel="2">
      <c r="A267" s="682"/>
      <c r="B267" s="691" t="s">
        <v>226</v>
      </c>
      <c r="C267" s="460" t="s">
        <v>492</v>
      </c>
      <c r="D267" s="474">
        <v>7462</v>
      </c>
      <c r="E267" s="461" t="s">
        <v>545</v>
      </c>
      <c r="F267" s="475"/>
      <c r="G267" s="459" t="s">
        <v>492</v>
      </c>
      <c r="H267" s="476" t="str">
        <f t="shared" si="42"/>
        <v>R25-1</v>
      </c>
      <c r="I267" s="463">
        <v>1</v>
      </c>
      <c r="J267" s="475"/>
      <c r="K267" s="473">
        <v>1</v>
      </c>
      <c r="L267" s="473"/>
      <c r="M267" s="471" cm="1">
        <f t="array" ref="M267">IFERROR(_xlfn.IFS(N267=1,1,O267=1,1,P267=1,1,Q267=1,1),0)</f>
        <v>0</v>
      </c>
      <c r="N267" s="505" t="s">
        <v>224</v>
      </c>
      <c r="O267" s="505"/>
      <c r="P267" s="505"/>
      <c r="Q267" s="505"/>
      <c r="R267" s="471" cm="1">
        <f t="array" ref="R267">IFERROR(_xlfn.IFS(S267=1,1,T267=1,1,U267=1,1,V267=1,1),0)</f>
        <v>0</v>
      </c>
      <c r="S267" s="505"/>
      <c r="T267" s="505"/>
      <c r="U267" s="505"/>
      <c r="V267" s="505"/>
      <c r="W267" s="473"/>
      <c r="X267" s="473"/>
      <c r="Y267" s="471"/>
      <c r="Z267" s="505"/>
      <c r="AA267" s="505"/>
      <c r="AB267" s="505"/>
      <c r="AC267" s="505"/>
      <c r="AD267" s="471"/>
      <c r="AE267" s="505"/>
      <c r="AF267" s="505"/>
      <c r="AG267" s="505"/>
      <c r="AH267" s="505"/>
      <c r="AI267" s="473"/>
      <c r="AJ267" s="473"/>
      <c r="AK267" s="505"/>
      <c r="AL267" s="505"/>
      <c r="AM267" s="505"/>
      <c r="AN267" s="505"/>
      <c r="AO267" s="505"/>
      <c r="AP267" s="505"/>
      <c r="AQ267" s="505"/>
      <c r="AR267" s="505"/>
      <c r="AS267" s="505"/>
      <c r="AT267" s="505"/>
      <c r="AU267" s="506"/>
      <c r="AV267" s="513">
        <v>1</v>
      </c>
    </row>
    <row r="268" spans="1:48" s="514" customFormat="1" ht="13.5" outlineLevel="2">
      <c r="A268" s="682"/>
      <c r="B268" s="691" t="s">
        <v>226</v>
      </c>
      <c r="C268" s="460" t="s">
        <v>492</v>
      </c>
      <c r="D268" s="474">
        <v>7463</v>
      </c>
      <c r="E268" s="461" t="s">
        <v>546</v>
      </c>
      <c r="F268" s="475"/>
      <c r="G268" s="459" t="s">
        <v>492</v>
      </c>
      <c r="H268" s="476" t="str">
        <f t="shared" si="42"/>
        <v>R25-1</v>
      </c>
      <c r="I268" s="463">
        <v>1</v>
      </c>
      <c r="J268" s="475"/>
      <c r="K268" s="473">
        <v>1</v>
      </c>
      <c r="L268" s="473"/>
      <c r="M268" s="471" cm="1">
        <f t="array" ref="M268">IFERROR(_xlfn.IFS(N268=1,1,O268=1,1,P268=1,1,Q268=1,1),0)</f>
        <v>0</v>
      </c>
      <c r="N268" s="505" t="s">
        <v>224</v>
      </c>
      <c r="O268" s="505"/>
      <c r="P268" s="505"/>
      <c r="Q268" s="505"/>
      <c r="R268" s="471" cm="1">
        <f t="array" ref="R268">IFERROR(_xlfn.IFS(S268=1,1,T268=1,1,U268=1,1,V268=1,1),0)</f>
        <v>0</v>
      </c>
      <c r="S268" s="505"/>
      <c r="T268" s="505"/>
      <c r="U268" s="505"/>
      <c r="V268" s="505"/>
      <c r="W268" s="473"/>
      <c r="X268" s="473"/>
      <c r="Y268" s="471"/>
      <c r="Z268" s="505"/>
      <c r="AA268" s="505"/>
      <c r="AB268" s="505"/>
      <c r="AC268" s="505"/>
      <c r="AD268" s="471"/>
      <c r="AE268" s="505"/>
      <c r="AF268" s="505"/>
      <c r="AG268" s="505"/>
      <c r="AH268" s="505"/>
      <c r="AI268" s="473"/>
      <c r="AJ268" s="473"/>
      <c r="AK268" s="505"/>
      <c r="AL268" s="505"/>
      <c r="AM268" s="505"/>
      <c r="AN268" s="505"/>
      <c r="AO268" s="505"/>
      <c r="AP268" s="505"/>
      <c r="AQ268" s="505"/>
      <c r="AR268" s="505"/>
      <c r="AS268" s="505"/>
      <c r="AT268" s="505"/>
      <c r="AU268" s="506"/>
      <c r="AV268" s="513">
        <v>1</v>
      </c>
    </row>
    <row r="269" spans="1:48" s="514" customFormat="1" ht="13.5" outlineLevel="2">
      <c r="A269" s="682"/>
      <c r="B269" s="691" t="s">
        <v>226</v>
      </c>
      <c r="C269" s="460" t="s">
        <v>492</v>
      </c>
      <c r="D269" s="474">
        <v>7470</v>
      </c>
      <c r="E269" s="461" t="s">
        <v>487</v>
      </c>
      <c r="F269" s="475"/>
      <c r="G269" s="459" t="s">
        <v>492</v>
      </c>
      <c r="H269" s="476" t="str">
        <f t="shared" si="42"/>
        <v>R25-1</v>
      </c>
      <c r="I269" s="463">
        <v>1</v>
      </c>
      <c r="J269" s="475"/>
      <c r="K269" s="473">
        <v>1</v>
      </c>
      <c r="L269" s="473"/>
      <c r="M269" s="471" cm="1">
        <f t="array" ref="M269">IFERROR(_xlfn.IFS(N269=1,1,O269=1,1,P269=1,1,Q269=1,1),0)</f>
        <v>0</v>
      </c>
      <c r="N269" s="505" t="s">
        <v>224</v>
      </c>
      <c r="O269" s="505"/>
      <c r="P269" s="505"/>
      <c r="Q269" s="505"/>
      <c r="R269" s="471" cm="1">
        <f t="array" ref="R269">IFERROR(_xlfn.IFS(S269=1,1,T269=1,1,U269=1,1,V269=1,1),0)</f>
        <v>0</v>
      </c>
      <c r="S269" s="505"/>
      <c r="T269" s="505"/>
      <c r="U269" s="505"/>
      <c r="V269" s="505"/>
      <c r="W269" s="473"/>
      <c r="X269" s="473"/>
      <c r="Y269" s="471"/>
      <c r="Z269" s="505"/>
      <c r="AA269" s="505"/>
      <c r="AB269" s="505"/>
      <c r="AC269" s="505"/>
      <c r="AD269" s="471"/>
      <c r="AE269" s="505"/>
      <c r="AF269" s="505"/>
      <c r="AG269" s="505"/>
      <c r="AH269" s="505"/>
      <c r="AI269" s="473"/>
      <c r="AJ269" s="473"/>
      <c r="AK269" s="505"/>
      <c r="AL269" s="505"/>
      <c r="AM269" s="505"/>
      <c r="AN269" s="505"/>
      <c r="AO269" s="505"/>
      <c r="AP269" s="505"/>
      <c r="AQ269" s="505"/>
      <c r="AR269" s="505"/>
      <c r="AS269" s="505"/>
      <c r="AT269" s="505"/>
      <c r="AU269" s="506"/>
      <c r="AV269" s="513">
        <v>1</v>
      </c>
    </row>
    <row r="270" spans="1:48" s="514" customFormat="1" ht="13.5" outlineLevel="2">
      <c r="A270" s="682"/>
      <c r="B270" s="691" t="s">
        <v>226</v>
      </c>
      <c r="C270" s="460" t="s">
        <v>492</v>
      </c>
      <c r="D270" s="474">
        <v>7480</v>
      </c>
      <c r="E270" s="461" t="s">
        <v>547</v>
      </c>
      <c r="F270" s="475"/>
      <c r="G270" s="459" t="s">
        <v>492</v>
      </c>
      <c r="H270" s="476" t="str">
        <f t="shared" si="42"/>
        <v>R25-1</v>
      </c>
      <c r="I270" s="463">
        <v>1</v>
      </c>
      <c r="J270" s="475"/>
      <c r="K270" s="473">
        <v>1</v>
      </c>
      <c r="L270" s="473"/>
      <c r="M270" s="471" cm="1">
        <f t="array" ref="M270">IFERROR(_xlfn.IFS(N270=1,1,O270=1,1,P270=1,1,Q270=1,1),0)</f>
        <v>0</v>
      </c>
      <c r="N270" s="505" t="s">
        <v>224</v>
      </c>
      <c r="O270" s="505"/>
      <c r="P270" s="505"/>
      <c r="Q270" s="505"/>
      <c r="R270" s="471" cm="1">
        <f t="array" ref="R270">IFERROR(_xlfn.IFS(S270=1,1,T270=1,1,U270=1,1,V270=1,1),0)</f>
        <v>0</v>
      </c>
      <c r="S270" s="505"/>
      <c r="T270" s="505"/>
      <c r="U270" s="505"/>
      <c r="V270" s="505"/>
      <c r="W270" s="473"/>
      <c r="X270" s="473"/>
      <c r="Y270" s="471"/>
      <c r="Z270" s="505"/>
      <c r="AA270" s="505"/>
      <c r="AB270" s="505"/>
      <c r="AC270" s="505"/>
      <c r="AD270" s="471"/>
      <c r="AE270" s="505"/>
      <c r="AF270" s="505"/>
      <c r="AG270" s="505"/>
      <c r="AH270" s="505"/>
      <c r="AI270" s="473"/>
      <c r="AJ270" s="473"/>
      <c r="AK270" s="505"/>
      <c r="AL270" s="505"/>
      <c r="AM270" s="505"/>
      <c r="AN270" s="505"/>
      <c r="AO270" s="505"/>
      <c r="AP270" s="505"/>
      <c r="AQ270" s="505"/>
      <c r="AR270" s="505"/>
      <c r="AS270" s="505"/>
      <c r="AT270" s="505"/>
      <c r="AU270" s="506"/>
      <c r="AV270" s="513">
        <v>1</v>
      </c>
    </row>
    <row r="271" spans="1:48" s="514" customFormat="1" ht="13.5" outlineLevel="2">
      <c r="A271" s="682"/>
      <c r="B271" s="691" t="s">
        <v>226</v>
      </c>
      <c r="C271" s="460" t="s">
        <v>492</v>
      </c>
      <c r="D271" s="474">
        <v>7490</v>
      </c>
      <c r="E271" s="461" t="s">
        <v>548</v>
      </c>
      <c r="F271" s="475"/>
      <c r="G271" s="459" t="s">
        <v>492</v>
      </c>
      <c r="H271" s="476" t="str">
        <f t="shared" si="42"/>
        <v>R25-1</v>
      </c>
      <c r="I271" s="463">
        <v>1</v>
      </c>
      <c r="J271" s="475"/>
      <c r="K271" s="473">
        <v>1</v>
      </c>
      <c r="L271" s="473"/>
      <c r="M271" s="471" cm="1">
        <f t="array" ref="M271">IFERROR(_xlfn.IFS(N271=1,1,O271=1,1,P271=1,1,Q271=1,1),0)</f>
        <v>0</v>
      </c>
      <c r="N271" s="505" t="s">
        <v>224</v>
      </c>
      <c r="O271" s="505"/>
      <c r="P271" s="505"/>
      <c r="Q271" s="505"/>
      <c r="R271" s="471" cm="1">
        <f t="array" ref="R271">IFERROR(_xlfn.IFS(S271=1,1,T271=1,1,U271=1,1,V271=1,1),0)</f>
        <v>0</v>
      </c>
      <c r="S271" s="505"/>
      <c r="T271" s="505"/>
      <c r="U271" s="505"/>
      <c r="V271" s="505"/>
      <c r="W271" s="473"/>
      <c r="X271" s="473"/>
      <c r="Y271" s="471"/>
      <c r="Z271" s="505"/>
      <c r="AA271" s="505"/>
      <c r="AB271" s="505"/>
      <c r="AC271" s="505"/>
      <c r="AD271" s="471"/>
      <c r="AE271" s="505"/>
      <c r="AF271" s="505"/>
      <c r="AG271" s="505"/>
      <c r="AH271" s="505"/>
      <c r="AI271" s="473"/>
      <c r="AJ271" s="473"/>
      <c r="AK271" s="505"/>
      <c r="AL271" s="505"/>
      <c r="AM271" s="505"/>
      <c r="AN271" s="505"/>
      <c r="AO271" s="505"/>
      <c r="AP271" s="505"/>
      <c r="AQ271" s="505"/>
      <c r="AR271" s="505"/>
      <c r="AS271" s="505"/>
      <c r="AT271" s="505"/>
      <c r="AU271" s="506"/>
      <c r="AV271" s="513">
        <v>1</v>
      </c>
    </row>
    <row r="272" spans="1:48" s="514" customFormat="1" ht="13.5" outlineLevel="2">
      <c r="A272" s="682"/>
      <c r="B272" s="691" t="s">
        <v>226</v>
      </c>
      <c r="C272" s="460" t="s">
        <v>492</v>
      </c>
      <c r="D272" s="474">
        <v>7500</v>
      </c>
      <c r="E272" s="461" t="s">
        <v>488</v>
      </c>
      <c r="F272" s="475"/>
      <c r="G272" s="459" t="s">
        <v>492</v>
      </c>
      <c r="H272" s="476" t="str">
        <f t="shared" si="42"/>
        <v>R25-1</v>
      </c>
      <c r="I272" s="463">
        <v>1</v>
      </c>
      <c r="J272" s="475"/>
      <c r="K272" s="473">
        <v>1</v>
      </c>
      <c r="L272" s="473"/>
      <c r="M272" s="471" cm="1">
        <f t="array" ref="M272">IFERROR(_xlfn.IFS(N272=1,1,O272=1,1,P272=1,1,Q272=1,1),0)</f>
        <v>0</v>
      </c>
      <c r="N272" s="505" t="s">
        <v>224</v>
      </c>
      <c r="O272" s="505"/>
      <c r="P272" s="505"/>
      <c r="Q272" s="505"/>
      <c r="R272" s="471" cm="1">
        <f t="array" ref="R272">IFERROR(_xlfn.IFS(S272=1,1,T272=1,1,U272=1,1,V272=1,1),0)</f>
        <v>0</v>
      </c>
      <c r="S272" s="505"/>
      <c r="T272" s="505"/>
      <c r="U272" s="505"/>
      <c r="V272" s="505"/>
      <c r="W272" s="473"/>
      <c r="X272" s="473"/>
      <c r="Y272" s="471"/>
      <c r="Z272" s="505"/>
      <c r="AA272" s="505"/>
      <c r="AB272" s="505"/>
      <c r="AC272" s="505"/>
      <c r="AD272" s="471"/>
      <c r="AE272" s="505"/>
      <c r="AF272" s="505"/>
      <c r="AG272" s="505"/>
      <c r="AH272" s="505"/>
      <c r="AI272" s="473"/>
      <c r="AJ272" s="473"/>
      <c r="AK272" s="505"/>
      <c r="AL272" s="505"/>
      <c r="AM272" s="505"/>
      <c r="AN272" s="505"/>
      <c r="AO272" s="505"/>
      <c r="AP272" s="505"/>
      <c r="AQ272" s="505"/>
      <c r="AR272" s="505"/>
      <c r="AS272" s="505"/>
      <c r="AT272" s="505"/>
      <c r="AU272" s="506"/>
      <c r="AV272" s="513">
        <v>1</v>
      </c>
    </row>
    <row r="273" spans="1:48" s="514" customFormat="1" ht="13.5" outlineLevel="2">
      <c r="A273" s="682"/>
      <c r="B273" s="691" t="s">
        <v>226</v>
      </c>
      <c r="C273" s="460" t="s">
        <v>492</v>
      </c>
      <c r="D273" s="474">
        <v>7510</v>
      </c>
      <c r="E273" s="461" t="s">
        <v>549</v>
      </c>
      <c r="F273" s="475"/>
      <c r="G273" s="459" t="s">
        <v>492</v>
      </c>
      <c r="H273" s="476" t="str">
        <f t="shared" si="42"/>
        <v>R25-1</v>
      </c>
      <c r="I273" s="463">
        <v>1</v>
      </c>
      <c r="J273" s="475"/>
      <c r="K273" s="473">
        <v>1</v>
      </c>
      <c r="L273" s="473"/>
      <c r="M273" s="471" cm="1">
        <f t="array" ref="M273">IFERROR(_xlfn.IFS(N273=1,1,O273=1,1,P273=1,1,Q273=1,1),0)</f>
        <v>0</v>
      </c>
      <c r="N273" s="505" t="s">
        <v>224</v>
      </c>
      <c r="O273" s="505"/>
      <c r="P273" s="505"/>
      <c r="Q273" s="505"/>
      <c r="R273" s="471" cm="1">
        <f t="array" ref="R273">IFERROR(_xlfn.IFS(S273=1,1,T273=1,1,U273=1,1,V273=1,1),0)</f>
        <v>0</v>
      </c>
      <c r="S273" s="505"/>
      <c r="T273" s="505"/>
      <c r="U273" s="505"/>
      <c r="V273" s="505"/>
      <c r="W273" s="473"/>
      <c r="X273" s="473"/>
      <c r="Y273" s="471"/>
      <c r="Z273" s="505"/>
      <c r="AA273" s="505"/>
      <c r="AB273" s="505"/>
      <c r="AC273" s="505"/>
      <c r="AD273" s="471"/>
      <c r="AE273" s="505"/>
      <c r="AF273" s="505"/>
      <c r="AG273" s="505"/>
      <c r="AH273" s="505"/>
      <c r="AI273" s="473"/>
      <c r="AJ273" s="473"/>
      <c r="AK273" s="505"/>
      <c r="AL273" s="505"/>
      <c r="AM273" s="505"/>
      <c r="AN273" s="505"/>
      <c r="AO273" s="505"/>
      <c r="AP273" s="505"/>
      <c r="AQ273" s="505"/>
      <c r="AR273" s="505"/>
      <c r="AS273" s="505"/>
      <c r="AT273" s="505"/>
      <c r="AU273" s="506"/>
      <c r="AV273" s="513">
        <v>1</v>
      </c>
    </row>
    <row r="274" spans="1:48" s="514" customFormat="1" ht="13.5" outlineLevel="2">
      <c r="A274" s="682"/>
      <c r="B274" s="691" t="s">
        <v>226</v>
      </c>
      <c r="C274" s="460" t="s">
        <v>492</v>
      </c>
      <c r="D274" s="474" t="s">
        <v>550</v>
      </c>
      <c r="E274" s="461" t="s">
        <v>551</v>
      </c>
      <c r="F274" s="475"/>
      <c r="G274" s="459" t="s">
        <v>492</v>
      </c>
      <c r="H274" s="476" t="str">
        <f t="shared" si="42"/>
        <v>R25-1</v>
      </c>
      <c r="I274" s="463">
        <v>1</v>
      </c>
      <c r="J274" s="475"/>
      <c r="K274" s="473">
        <v>1</v>
      </c>
      <c r="L274" s="473"/>
      <c r="M274" s="471" cm="1">
        <f t="array" ref="M274">IFERROR(_xlfn.IFS(N274=1,1,O274=1,1,P274=1,1,Q274=1,1),0)</f>
        <v>0</v>
      </c>
      <c r="N274" s="505" t="s">
        <v>224</v>
      </c>
      <c r="O274" s="505"/>
      <c r="P274" s="505"/>
      <c r="Q274" s="505"/>
      <c r="R274" s="471" cm="1">
        <f t="array" ref="R274">IFERROR(_xlfn.IFS(S274=1,1,T274=1,1,U274=1,1,V274=1,1),0)</f>
        <v>0</v>
      </c>
      <c r="S274" s="505"/>
      <c r="T274" s="505"/>
      <c r="U274" s="505"/>
      <c r="V274" s="505"/>
      <c r="W274" s="473"/>
      <c r="X274" s="473"/>
      <c r="Y274" s="471"/>
      <c r="Z274" s="505"/>
      <c r="AA274" s="505"/>
      <c r="AB274" s="505"/>
      <c r="AC274" s="505"/>
      <c r="AD274" s="471"/>
      <c r="AE274" s="505"/>
      <c r="AF274" s="505"/>
      <c r="AG274" s="505"/>
      <c r="AH274" s="505"/>
      <c r="AI274" s="473"/>
      <c r="AJ274" s="473"/>
      <c r="AK274" s="505"/>
      <c r="AL274" s="505"/>
      <c r="AM274" s="505"/>
      <c r="AN274" s="505"/>
      <c r="AO274" s="505"/>
      <c r="AP274" s="505"/>
      <c r="AQ274" s="505"/>
      <c r="AR274" s="505"/>
      <c r="AS274" s="505"/>
      <c r="AT274" s="505"/>
      <c r="AU274" s="506"/>
      <c r="AV274" s="513">
        <v>1</v>
      </c>
    </row>
    <row r="275" spans="1:48" s="514" customFormat="1" ht="3" customHeight="1" outlineLevel="1">
      <c r="A275" s="682"/>
      <c r="B275" s="691"/>
      <c r="C275" s="460"/>
      <c r="D275" s="474"/>
      <c r="E275" s="461"/>
      <c r="F275" s="475"/>
      <c r="G275" s="459"/>
      <c r="H275" s="476"/>
      <c r="I275" s="463"/>
      <c r="J275" s="475"/>
      <c r="K275" s="473"/>
      <c r="L275" s="473"/>
      <c r="M275" s="471"/>
      <c r="N275" s="505" t="s">
        <v>224</v>
      </c>
      <c r="O275" s="505"/>
      <c r="P275" s="505"/>
      <c r="Q275" s="505"/>
      <c r="R275" s="505"/>
      <c r="S275" s="505"/>
      <c r="T275" s="505"/>
      <c r="U275" s="505"/>
      <c r="V275" s="505"/>
      <c r="W275" s="473"/>
      <c r="X275" s="473"/>
      <c r="Y275" s="505"/>
      <c r="Z275" s="505"/>
      <c r="AA275" s="505"/>
      <c r="AB275" s="505"/>
      <c r="AC275" s="505"/>
      <c r="AD275" s="505"/>
      <c r="AE275" s="505"/>
      <c r="AF275" s="505"/>
      <c r="AG275" s="505"/>
      <c r="AH275" s="505"/>
      <c r="AI275" s="473"/>
      <c r="AJ275" s="473"/>
      <c r="AK275" s="505"/>
      <c r="AL275" s="505"/>
      <c r="AM275" s="505"/>
      <c r="AN275" s="505"/>
      <c r="AO275" s="505"/>
      <c r="AP275" s="505"/>
      <c r="AQ275" s="505"/>
      <c r="AR275" s="505"/>
      <c r="AS275" s="505"/>
      <c r="AT275" s="505"/>
      <c r="AU275" s="506"/>
      <c r="AV275" s="513"/>
    </row>
    <row r="276" spans="1:48" s="520" customFormat="1" ht="13.5" outlineLevel="1">
      <c r="B276" s="546" t="s">
        <v>552</v>
      </c>
      <c r="C276" s="460"/>
      <c r="D276" s="474"/>
      <c r="E276" s="461"/>
      <c r="F276" s="475"/>
      <c r="G276" s="459"/>
      <c r="H276" s="476"/>
      <c r="I276" s="463"/>
      <c r="J276" s="475"/>
      <c r="K276" s="473"/>
      <c r="L276" s="473"/>
      <c r="M276" s="471"/>
      <c r="N276" s="505" t="s">
        <v>224</v>
      </c>
      <c r="O276" s="505"/>
      <c r="P276" s="505"/>
      <c r="Q276" s="505"/>
      <c r="R276" s="505"/>
      <c r="S276" s="505"/>
      <c r="T276" s="505"/>
      <c r="U276" s="505"/>
      <c r="V276" s="505"/>
      <c r="W276" s="473"/>
      <c r="X276" s="473"/>
      <c r="Y276" s="505"/>
      <c r="Z276" s="505"/>
      <c r="AA276" s="505"/>
      <c r="AB276" s="505"/>
      <c r="AC276" s="505"/>
      <c r="AD276" s="505"/>
      <c r="AE276" s="505"/>
      <c r="AF276" s="505"/>
      <c r="AG276" s="505"/>
      <c r="AH276" s="505"/>
      <c r="AI276" s="473"/>
      <c r="AJ276" s="473"/>
      <c r="AK276" s="505"/>
      <c r="AL276" s="505"/>
      <c r="AM276" s="505"/>
      <c r="AN276" s="505"/>
      <c r="AO276" s="505"/>
      <c r="AP276" s="505"/>
      <c r="AQ276" s="505"/>
      <c r="AR276" s="505"/>
      <c r="AS276" s="505"/>
      <c r="AT276" s="505"/>
      <c r="AU276" s="506"/>
      <c r="AV276" s="513"/>
    </row>
    <row r="277" spans="1:48" s="520" customFormat="1" ht="13.5" outlineLevel="2">
      <c r="B277" s="691"/>
      <c r="C277" s="460"/>
      <c r="D277" s="474"/>
      <c r="E277" s="461"/>
      <c r="F277" s="475"/>
      <c r="G277" s="459"/>
      <c r="H277" s="476"/>
      <c r="I277" s="463"/>
      <c r="J277" s="475"/>
      <c r="K277" s="473"/>
      <c r="L277" s="473"/>
      <c r="M277" s="471"/>
      <c r="N277" s="505" t="s">
        <v>224</v>
      </c>
      <c r="O277" s="505"/>
      <c r="P277" s="505"/>
      <c r="Q277" s="505"/>
      <c r="R277" s="505"/>
      <c r="S277" s="505"/>
      <c r="T277" s="505"/>
      <c r="U277" s="505"/>
      <c r="V277" s="505"/>
      <c r="W277" s="473"/>
      <c r="X277" s="473"/>
      <c r="Y277" s="505"/>
      <c r="Z277" s="505"/>
      <c r="AA277" s="505"/>
      <c r="AB277" s="505"/>
      <c r="AC277" s="505"/>
      <c r="AD277" s="505"/>
      <c r="AE277" s="505"/>
      <c r="AF277" s="505"/>
      <c r="AG277" s="505"/>
      <c r="AH277" s="505"/>
      <c r="AI277" s="473"/>
      <c r="AJ277" s="473"/>
      <c r="AK277" s="505"/>
      <c r="AL277" s="505"/>
      <c r="AM277" s="505"/>
      <c r="AN277" s="505"/>
      <c r="AO277" s="505"/>
      <c r="AP277" s="505"/>
      <c r="AQ277" s="505"/>
      <c r="AR277" s="505"/>
      <c r="AS277" s="505"/>
      <c r="AT277" s="505"/>
      <c r="AU277" s="506"/>
      <c r="AV277" s="513"/>
    </row>
    <row r="278" spans="1:48" s="507" customFormat="1" ht="13.5" outlineLevel="2">
      <c r="A278" s="681"/>
      <c r="B278" s="691" t="s">
        <v>491</v>
      </c>
      <c r="C278" s="460"/>
      <c r="D278" s="474"/>
      <c r="E278" s="461"/>
      <c r="F278" s="475"/>
      <c r="G278" s="459"/>
      <c r="H278" s="476"/>
      <c r="I278" s="463"/>
      <c r="J278" s="475"/>
      <c r="K278" s="473"/>
      <c r="L278" s="473"/>
      <c r="M278" s="471"/>
      <c r="N278" s="505" t="s">
        <v>224</v>
      </c>
      <c r="O278" s="505"/>
      <c r="P278" s="505"/>
      <c r="Q278" s="505"/>
      <c r="R278" s="505"/>
      <c r="S278" s="505"/>
      <c r="T278" s="505"/>
      <c r="U278" s="505"/>
      <c r="V278" s="505"/>
      <c r="W278" s="473"/>
      <c r="X278" s="473"/>
      <c r="Y278" s="505"/>
      <c r="Z278" s="505"/>
      <c r="AA278" s="505"/>
      <c r="AB278" s="505"/>
      <c r="AC278" s="505"/>
      <c r="AD278" s="505"/>
      <c r="AE278" s="505"/>
      <c r="AF278" s="505"/>
      <c r="AG278" s="505"/>
      <c r="AH278" s="505"/>
      <c r="AI278" s="473"/>
      <c r="AJ278" s="473"/>
      <c r="AK278" s="505"/>
      <c r="AL278" s="505"/>
      <c r="AM278" s="505"/>
      <c r="AN278" s="505"/>
      <c r="AO278" s="505"/>
      <c r="AP278" s="505"/>
      <c r="AQ278" s="505"/>
      <c r="AR278" s="505"/>
      <c r="AS278" s="505"/>
      <c r="AT278" s="505"/>
      <c r="AU278" s="506"/>
      <c r="AV278" s="513"/>
    </row>
    <row r="279" spans="1:48" s="514" customFormat="1" ht="13.5" outlineLevel="2">
      <c r="A279" s="683"/>
      <c r="B279" s="691" t="s">
        <v>226</v>
      </c>
      <c r="C279" s="460" t="s">
        <v>553</v>
      </c>
      <c r="D279" s="474" t="s">
        <v>235</v>
      </c>
      <c r="E279" s="461" t="s">
        <v>493</v>
      </c>
      <c r="F279" s="475"/>
      <c r="G279" s="459" t="s">
        <v>553</v>
      </c>
      <c r="H279" s="476" t="str">
        <f t="shared" ref="H279:H286" si="43">CONCATENATE(G279,"-",I279)</f>
        <v>L20-1</v>
      </c>
      <c r="I279" s="463">
        <v>1</v>
      </c>
      <c r="J279" s="475"/>
      <c r="K279" s="473">
        <v>0</v>
      </c>
      <c r="L279" s="473"/>
      <c r="M279" s="471" cm="1">
        <f t="array" ref="M279">IFERROR(_xlfn.IFS(N279=1,1,O279=1,1,P279=1,1,Q279=1,1),0)</f>
        <v>1</v>
      </c>
      <c r="N279" s="505">
        <v>1</v>
      </c>
      <c r="O279" s="505"/>
      <c r="P279" s="505"/>
      <c r="Q279" s="505"/>
      <c r="R279" s="471" cm="1">
        <f t="array" ref="R279">IFERROR(_xlfn.IFS(S279=1,1,T279=1,1,U279=1,1,V279=1,1),0)</f>
        <v>0</v>
      </c>
      <c r="S279" s="505"/>
      <c r="T279" s="505"/>
      <c r="U279" s="505"/>
      <c r="V279" s="505"/>
      <c r="W279" s="473"/>
      <c r="X279" s="473"/>
      <c r="Y279" s="471"/>
      <c r="Z279" s="505"/>
      <c r="AA279" s="505"/>
      <c r="AB279" s="505"/>
      <c r="AC279" s="505"/>
      <c r="AD279" s="471"/>
      <c r="AE279" s="505"/>
      <c r="AF279" s="505"/>
      <c r="AG279" s="505"/>
      <c r="AH279" s="505"/>
      <c r="AI279" s="473"/>
      <c r="AJ279" s="473"/>
      <c r="AK279" s="505"/>
      <c r="AL279" s="505"/>
      <c r="AM279" s="505"/>
      <c r="AN279" s="505"/>
      <c r="AO279" s="505"/>
      <c r="AP279" s="505"/>
      <c r="AQ279" s="505"/>
      <c r="AR279" s="505"/>
      <c r="AS279" s="505"/>
      <c r="AT279" s="505"/>
      <c r="AU279" s="506"/>
      <c r="AV279" s="513">
        <v>1</v>
      </c>
    </row>
    <row r="280" spans="1:48" s="514" customFormat="1" ht="13.5" outlineLevel="2">
      <c r="A280" s="683"/>
      <c r="B280" s="691" t="s">
        <v>226</v>
      </c>
      <c r="C280" s="460" t="s">
        <v>553</v>
      </c>
      <c r="D280" s="474" t="s">
        <v>297</v>
      </c>
      <c r="E280" s="461" t="s">
        <v>494</v>
      </c>
      <c r="F280" s="475"/>
      <c r="G280" s="459" t="s">
        <v>553</v>
      </c>
      <c r="H280" s="476" t="str">
        <f t="shared" si="43"/>
        <v>L20-1</v>
      </c>
      <c r="I280" s="463">
        <v>1</v>
      </c>
      <c r="J280" s="475"/>
      <c r="K280" s="473">
        <v>0</v>
      </c>
      <c r="L280" s="473"/>
      <c r="M280" s="471" cm="1">
        <f t="array" ref="M280">IFERROR(_xlfn.IFS(N280=1,1,O280=1,1,P280=1,1,Q280=1,1),0)</f>
        <v>1</v>
      </c>
      <c r="N280" s="505">
        <v>1</v>
      </c>
      <c r="O280" s="505"/>
      <c r="P280" s="505"/>
      <c r="Q280" s="505"/>
      <c r="R280" s="471" cm="1">
        <f t="array" ref="R280">IFERROR(_xlfn.IFS(S280=1,1,T280=1,1,U280=1,1,V280=1,1),0)</f>
        <v>0</v>
      </c>
      <c r="S280" s="505"/>
      <c r="T280" s="505"/>
      <c r="U280" s="505"/>
      <c r="V280" s="505"/>
      <c r="W280" s="473"/>
      <c r="X280" s="473"/>
      <c r="Y280" s="471"/>
      <c r="Z280" s="505"/>
      <c r="AA280" s="505"/>
      <c r="AB280" s="505"/>
      <c r="AC280" s="505"/>
      <c r="AD280" s="471"/>
      <c r="AE280" s="505"/>
      <c r="AF280" s="505"/>
      <c r="AG280" s="505"/>
      <c r="AH280" s="505"/>
      <c r="AI280" s="473"/>
      <c r="AJ280" s="473"/>
      <c r="AK280" s="505"/>
      <c r="AL280" s="505"/>
      <c r="AM280" s="505"/>
      <c r="AN280" s="505"/>
      <c r="AO280" s="505"/>
      <c r="AP280" s="505"/>
      <c r="AQ280" s="505"/>
      <c r="AR280" s="505"/>
      <c r="AS280" s="505"/>
      <c r="AT280" s="505"/>
      <c r="AU280" s="506"/>
      <c r="AV280" s="513">
        <v>1</v>
      </c>
    </row>
    <row r="281" spans="1:48" s="514" customFormat="1" ht="13.5" outlineLevel="2">
      <c r="A281" s="683"/>
      <c r="B281" s="691" t="s">
        <v>226</v>
      </c>
      <c r="C281" s="460" t="s">
        <v>553</v>
      </c>
      <c r="D281" s="474" t="s">
        <v>304</v>
      </c>
      <c r="E281" s="461" t="s">
        <v>495</v>
      </c>
      <c r="F281" s="475"/>
      <c r="G281" s="459" t="s">
        <v>553</v>
      </c>
      <c r="H281" s="476" t="str">
        <f t="shared" si="43"/>
        <v>L20-1</v>
      </c>
      <c r="I281" s="463">
        <v>1</v>
      </c>
      <c r="J281" s="475"/>
      <c r="K281" s="473">
        <v>0</v>
      </c>
      <c r="L281" s="473"/>
      <c r="M281" s="471" cm="1">
        <f t="array" ref="M281">IFERROR(_xlfn.IFS(N281=1,1,O281=1,1,P281=1,1,Q281=1,1),0)</f>
        <v>1</v>
      </c>
      <c r="N281" s="505">
        <v>1</v>
      </c>
      <c r="O281" s="505"/>
      <c r="P281" s="505"/>
      <c r="Q281" s="505"/>
      <c r="R281" s="471" cm="1">
        <f t="array" ref="R281">IFERROR(_xlfn.IFS(S281=1,1,T281=1,1,U281=1,1,V281=1,1),0)</f>
        <v>0</v>
      </c>
      <c r="S281" s="505"/>
      <c r="T281" s="505"/>
      <c r="U281" s="505"/>
      <c r="V281" s="505"/>
      <c r="W281" s="473"/>
      <c r="X281" s="473"/>
      <c r="Y281" s="471"/>
      <c r="Z281" s="505"/>
      <c r="AA281" s="505"/>
      <c r="AB281" s="505"/>
      <c r="AC281" s="505"/>
      <c r="AD281" s="471"/>
      <c r="AE281" s="505"/>
      <c r="AF281" s="505"/>
      <c r="AG281" s="505"/>
      <c r="AH281" s="505"/>
      <c r="AI281" s="473"/>
      <c r="AJ281" s="473"/>
      <c r="AK281" s="505"/>
      <c r="AL281" s="505"/>
      <c r="AM281" s="505"/>
      <c r="AN281" s="505"/>
      <c r="AO281" s="505"/>
      <c r="AP281" s="505"/>
      <c r="AQ281" s="505"/>
      <c r="AR281" s="505"/>
      <c r="AS281" s="505"/>
      <c r="AT281" s="505"/>
      <c r="AU281" s="506"/>
      <c r="AV281" s="513">
        <v>1</v>
      </c>
    </row>
    <row r="282" spans="1:48" s="514" customFormat="1" ht="13.5" outlineLevel="2">
      <c r="A282" s="683"/>
      <c r="B282" s="691" t="s">
        <v>226</v>
      </c>
      <c r="C282" s="460" t="s">
        <v>553</v>
      </c>
      <c r="D282" s="474" t="s">
        <v>238</v>
      </c>
      <c r="E282" s="461" t="s">
        <v>554</v>
      </c>
      <c r="F282" s="475"/>
      <c r="G282" s="459" t="s">
        <v>553</v>
      </c>
      <c r="H282" s="476" t="str">
        <f t="shared" si="43"/>
        <v>L20-1</v>
      </c>
      <c r="I282" s="463">
        <v>1</v>
      </c>
      <c r="J282" s="475"/>
      <c r="K282" s="473">
        <v>0</v>
      </c>
      <c r="L282" s="473"/>
      <c r="M282" s="471" cm="1">
        <f t="array" ref="M282">IFERROR(_xlfn.IFS(N282=1,1,O282=1,1,P282=1,1,Q282=1,1),0)</f>
        <v>1</v>
      </c>
      <c r="N282" s="505">
        <v>1</v>
      </c>
      <c r="O282" s="505"/>
      <c r="P282" s="505"/>
      <c r="Q282" s="505"/>
      <c r="R282" s="471" cm="1">
        <f t="array" ref="R282">IFERROR(_xlfn.IFS(S282=1,1,T282=1,1,U282=1,1,V282=1,1),0)</f>
        <v>0</v>
      </c>
      <c r="S282" s="505"/>
      <c r="T282" s="505"/>
      <c r="U282" s="505"/>
      <c r="V282" s="505"/>
      <c r="W282" s="473"/>
      <c r="X282" s="473"/>
      <c r="Y282" s="471"/>
      <c r="Z282" s="505"/>
      <c r="AA282" s="505"/>
      <c r="AB282" s="505"/>
      <c r="AC282" s="505"/>
      <c r="AD282" s="471"/>
      <c r="AE282" s="505"/>
      <c r="AF282" s="505"/>
      <c r="AG282" s="505"/>
      <c r="AH282" s="505"/>
      <c r="AI282" s="473"/>
      <c r="AJ282" s="473"/>
      <c r="AK282" s="505"/>
      <c r="AL282" s="505"/>
      <c r="AM282" s="505"/>
      <c r="AN282" s="505"/>
      <c r="AO282" s="505"/>
      <c r="AP282" s="505"/>
      <c r="AQ282" s="505"/>
      <c r="AR282" s="505"/>
      <c r="AS282" s="505"/>
      <c r="AT282" s="505"/>
      <c r="AU282" s="506"/>
      <c r="AV282" s="513">
        <v>1</v>
      </c>
    </row>
    <row r="283" spans="1:48" s="514" customFormat="1" ht="13.5" outlineLevel="2">
      <c r="A283" s="683"/>
      <c r="B283" s="691" t="s">
        <v>226</v>
      </c>
      <c r="C283" s="460" t="s">
        <v>553</v>
      </c>
      <c r="D283" s="474" t="s">
        <v>312</v>
      </c>
      <c r="E283" s="461" t="s">
        <v>555</v>
      </c>
      <c r="F283" s="475"/>
      <c r="G283" s="459" t="s">
        <v>553</v>
      </c>
      <c r="H283" s="476" t="str">
        <f t="shared" si="43"/>
        <v>L20-1</v>
      </c>
      <c r="I283" s="463">
        <v>1</v>
      </c>
      <c r="J283" s="475"/>
      <c r="K283" s="473">
        <v>0</v>
      </c>
      <c r="L283" s="473"/>
      <c r="M283" s="471" cm="1">
        <f t="array" ref="M283">IFERROR(_xlfn.IFS(N283=1,1,O283=1,1,P283=1,1,Q283=1,1),0)</f>
        <v>1</v>
      </c>
      <c r="N283" s="505">
        <v>1</v>
      </c>
      <c r="O283" s="505"/>
      <c r="P283" s="505"/>
      <c r="Q283" s="505"/>
      <c r="R283" s="471" cm="1">
        <f t="array" ref="R283">IFERROR(_xlfn.IFS(S283=1,1,T283=1,1,U283=1,1,V283=1,1),0)</f>
        <v>0</v>
      </c>
      <c r="S283" s="505"/>
      <c r="T283" s="505"/>
      <c r="U283" s="505"/>
      <c r="V283" s="505"/>
      <c r="W283" s="473"/>
      <c r="X283" s="473"/>
      <c r="Y283" s="471"/>
      <c r="Z283" s="505"/>
      <c r="AA283" s="505"/>
      <c r="AB283" s="505"/>
      <c r="AC283" s="505"/>
      <c r="AD283" s="471"/>
      <c r="AE283" s="505"/>
      <c r="AF283" s="505"/>
      <c r="AG283" s="505"/>
      <c r="AH283" s="505"/>
      <c r="AI283" s="473"/>
      <c r="AJ283" s="473"/>
      <c r="AK283" s="505"/>
      <c r="AL283" s="505"/>
      <c r="AM283" s="505"/>
      <c r="AN283" s="505"/>
      <c r="AO283" s="505"/>
      <c r="AP283" s="505"/>
      <c r="AQ283" s="505"/>
      <c r="AR283" s="505"/>
      <c r="AS283" s="505"/>
      <c r="AT283" s="505"/>
      <c r="AU283" s="506"/>
      <c r="AV283" s="513">
        <v>1</v>
      </c>
    </row>
    <row r="284" spans="1:48" s="514" customFormat="1" ht="13.5" outlineLevel="2">
      <c r="A284" s="683"/>
      <c r="B284" s="691" t="s">
        <v>226</v>
      </c>
      <c r="C284" s="460" t="s">
        <v>553</v>
      </c>
      <c r="D284" s="474" t="s">
        <v>243</v>
      </c>
      <c r="E284" s="461" t="s">
        <v>556</v>
      </c>
      <c r="F284" s="475"/>
      <c r="G284" s="459" t="s">
        <v>553</v>
      </c>
      <c r="H284" s="476" t="str">
        <f t="shared" si="43"/>
        <v>L20-1</v>
      </c>
      <c r="I284" s="463">
        <v>1</v>
      </c>
      <c r="J284" s="475"/>
      <c r="K284" s="473">
        <v>0</v>
      </c>
      <c r="L284" s="473"/>
      <c r="M284" s="471" cm="1">
        <f t="array" ref="M284">IFERROR(_xlfn.IFS(N284=1,1,O284=1,1,P284=1,1,Q284=1,1),0)</f>
        <v>1</v>
      </c>
      <c r="N284" s="505">
        <v>1</v>
      </c>
      <c r="O284" s="505"/>
      <c r="P284" s="505"/>
      <c r="Q284" s="505"/>
      <c r="R284" s="471" cm="1">
        <f t="array" ref="R284">IFERROR(_xlfn.IFS(S284=1,1,T284=1,1,U284=1,1,V284=1,1),0)</f>
        <v>0</v>
      </c>
      <c r="S284" s="505"/>
      <c r="T284" s="505"/>
      <c r="U284" s="505"/>
      <c r="V284" s="505"/>
      <c r="W284" s="473"/>
      <c r="X284" s="473"/>
      <c r="Y284" s="471"/>
      <c r="Z284" s="505"/>
      <c r="AA284" s="505"/>
      <c r="AB284" s="505"/>
      <c r="AC284" s="505"/>
      <c r="AD284" s="471"/>
      <c r="AE284" s="505"/>
      <c r="AF284" s="505"/>
      <c r="AG284" s="505"/>
      <c r="AH284" s="505"/>
      <c r="AI284" s="473"/>
      <c r="AJ284" s="473"/>
      <c r="AK284" s="505"/>
      <c r="AL284" s="505"/>
      <c r="AM284" s="505"/>
      <c r="AN284" s="505"/>
      <c r="AO284" s="505"/>
      <c r="AP284" s="505"/>
      <c r="AQ284" s="505"/>
      <c r="AR284" s="505"/>
      <c r="AS284" s="505"/>
      <c r="AT284" s="505"/>
      <c r="AU284" s="506"/>
      <c r="AV284" s="513">
        <v>1</v>
      </c>
    </row>
    <row r="285" spans="1:48" s="514" customFormat="1" ht="13.5" outlineLevel="2">
      <c r="A285" s="683"/>
      <c r="B285" s="691" t="s">
        <v>226</v>
      </c>
      <c r="C285" s="460" t="s">
        <v>553</v>
      </c>
      <c r="D285" s="474" t="s">
        <v>499</v>
      </c>
      <c r="E285" s="461" t="s">
        <v>557</v>
      </c>
      <c r="F285" s="475"/>
      <c r="G285" s="459" t="s">
        <v>553</v>
      </c>
      <c r="H285" s="476" t="str">
        <f t="shared" si="43"/>
        <v>L20-1</v>
      </c>
      <c r="I285" s="463">
        <v>1</v>
      </c>
      <c r="J285" s="475"/>
      <c r="K285" s="473">
        <v>0</v>
      </c>
      <c r="L285" s="473"/>
      <c r="M285" s="471" cm="1">
        <f t="array" ref="M285">IFERROR(_xlfn.IFS(N285=1,1,O285=1,1,P285=1,1,Q285=1,1),0)</f>
        <v>1</v>
      </c>
      <c r="N285" s="505">
        <v>1</v>
      </c>
      <c r="O285" s="505"/>
      <c r="P285" s="505"/>
      <c r="Q285" s="505"/>
      <c r="R285" s="471" cm="1">
        <f t="array" ref="R285">IFERROR(_xlfn.IFS(S285=1,1,T285=1,1,U285=1,1,V285=1,1),0)</f>
        <v>0</v>
      </c>
      <c r="S285" s="505"/>
      <c r="T285" s="505"/>
      <c r="U285" s="505"/>
      <c r="V285" s="505"/>
      <c r="W285" s="473"/>
      <c r="X285" s="473"/>
      <c r="Y285" s="471"/>
      <c r="Z285" s="505"/>
      <c r="AA285" s="505"/>
      <c r="AB285" s="505"/>
      <c r="AC285" s="505"/>
      <c r="AD285" s="471"/>
      <c r="AE285" s="505"/>
      <c r="AF285" s="505"/>
      <c r="AG285" s="505"/>
      <c r="AH285" s="505"/>
      <c r="AI285" s="473"/>
      <c r="AJ285" s="473"/>
      <c r="AK285" s="505"/>
      <c r="AL285" s="505"/>
      <c r="AM285" s="505"/>
      <c r="AN285" s="505"/>
      <c r="AO285" s="505"/>
      <c r="AP285" s="505"/>
      <c r="AQ285" s="505"/>
      <c r="AR285" s="505"/>
      <c r="AS285" s="505"/>
      <c r="AT285" s="505"/>
      <c r="AU285" s="506"/>
      <c r="AV285" s="513">
        <v>1</v>
      </c>
    </row>
    <row r="286" spans="1:48" s="514" customFormat="1" ht="13.5" outlineLevel="2">
      <c r="A286" s="683"/>
      <c r="B286" s="691" t="s">
        <v>226</v>
      </c>
      <c r="C286" s="460" t="s">
        <v>553</v>
      </c>
      <c r="D286" s="474" t="s">
        <v>248</v>
      </c>
      <c r="E286" s="461" t="s">
        <v>501</v>
      </c>
      <c r="F286" s="475"/>
      <c r="G286" s="459" t="s">
        <v>553</v>
      </c>
      <c r="H286" s="476" t="str">
        <f t="shared" si="43"/>
        <v>L20-1</v>
      </c>
      <c r="I286" s="463">
        <v>1</v>
      </c>
      <c r="J286" s="475"/>
      <c r="K286" s="473">
        <v>0</v>
      </c>
      <c r="L286" s="473"/>
      <c r="M286" s="471" cm="1">
        <f t="array" ref="M286">IFERROR(_xlfn.IFS(N286=1,1,O286=1,1,P286=1,1,Q286=1,1),0)</f>
        <v>1</v>
      </c>
      <c r="N286" s="505">
        <v>1</v>
      </c>
      <c r="O286" s="505"/>
      <c r="P286" s="505"/>
      <c r="Q286" s="505"/>
      <c r="R286" s="471" cm="1">
        <f t="array" ref="R286">IFERROR(_xlfn.IFS(S286=1,1,T286=1,1,U286=1,1,V286=1,1),0)</f>
        <v>0</v>
      </c>
      <c r="S286" s="505"/>
      <c r="T286" s="505"/>
      <c r="U286" s="505"/>
      <c r="V286" s="505"/>
      <c r="W286" s="473"/>
      <c r="X286" s="473"/>
      <c r="Y286" s="471"/>
      <c r="Z286" s="505"/>
      <c r="AA286" s="505"/>
      <c r="AB286" s="505"/>
      <c r="AC286" s="505"/>
      <c r="AD286" s="471"/>
      <c r="AE286" s="505"/>
      <c r="AF286" s="505"/>
      <c r="AG286" s="505"/>
      <c r="AH286" s="505"/>
      <c r="AI286" s="473"/>
      <c r="AJ286" s="473"/>
      <c r="AK286" s="505"/>
      <c r="AL286" s="505"/>
      <c r="AM286" s="505"/>
      <c r="AN286" s="505"/>
      <c r="AO286" s="505"/>
      <c r="AP286" s="505"/>
      <c r="AQ286" s="505"/>
      <c r="AR286" s="505"/>
      <c r="AS286" s="505"/>
      <c r="AT286" s="505"/>
      <c r="AU286" s="506"/>
      <c r="AV286" s="513">
        <v>1</v>
      </c>
    </row>
    <row r="287" spans="1:48" s="514" customFormat="1" ht="13.5" outlineLevel="2">
      <c r="A287" s="683"/>
      <c r="B287" s="691" t="s">
        <v>226</v>
      </c>
      <c r="C287" s="460" t="s">
        <v>553</v>
      </c>
      <c r="D287" s="474" t="s">
        <v>558</v>
      </c>
      <c r="E287" s="461" t="s">
        <v>559</v>
      </c>
      <c r="F287" s="475"/>
      <c r="G287" s="459"/>
      <c r="H287" s="476"/>
      <c r="I287" s="463"/>
      <c r="J287" s="475"/>
      <c r="K287" s="473"/>
      <c r="L287" s="473"/>
      <c r="M287" s="471" cm="1">
        <f t="array" ref="M287">IFERROR(_xlfn.IFS(N287=1,1,O287=1,1,P287=1,1,Q287=1,1),0)</f>
        <v>0</v>
      </c>
      <c r="N287" s="505" t="s">
        <v>224</v>
      </c>
      <c r="O287" s="505"/>
      <c r="P287" s="505"/>
      <c r="Q287" s="505"/>
      <c r="R287" s="471" cm="1">
        <f t="array" ref="R287">IFERROR(_xlfn.IFS(S287=1,1,T287=1,1,U287=1,1,V287=1,1),0)</f>
        <v>0</v>
      </c>
      <c r="S287" s="505"/>
      <c r="T287" s="505"/>
      <c r="U287" s="505"/>
      <c r="V287" s="505"/>
      <c r="W287" s="473"/>
      <c r="X287" s="473"/>
      <c r="Y287" s="471"/>
      <c r="Z287" s="505"/>
      <c r="AA287" s="505"/>
      <c r="AB287" s="505"/>
      <c r="AC287" s="505"/>
      <c r="AD287" s="471"/>
      <c r="AE287" s="505"/>
      <c r="AF287" s="505"/>
      <c r="AG287" s="505"/>
      <c r="AH287" s="505"/>
      <c r="AI287" s="473"/>
      <c r="AJ287" s="473"/>
      <c r="AK287" s="505"/>
      <c r="AL287" s="505"/>
      <c r="AM287" s="505"/>
      <c r="AN287" s="505"/>
      <c r="AO287" s="505"/>
      <c r="AP287" s="505"/>
      <c r="AQ287" s="505"/>
      <c r="AR287" s="505"/>
      <c r="AS287" s="505"/>
      <c r="AT287" s="505"/>
      <c r="AU287" s="506"/>
      <c r="AV287" s="513"/>
    </row>
    <row r="288" spans="1:48" s="514" customFormat="1" ht="13.5" outlineLevel="2">
      <c r="A288" s="683"/>
      <c r="B288" s="691"/>
      <c r="C288" s="460"/>
      <c r="D288" s="474"/>
      <c r="E288" s="461"/>
      <c r="F288" s="475"/>
      <c r="G288" s="459"/>
      <c r="H288" s="476"/>
      <c r="I288" s="463"/>
      <c r="J288" s="475"/>
      <c r="K288" s="473"/>
      <c r="L288" s="473"/>
      <c r="M288" s="471"/>
      <c r="N288" s="505" t="s">
        <v>224</v>
      </c>
      <c r="O288" s="505"/>
      <c r="P288" s="505"/>
      <c r="Q288" s="505"/>
      <c r="R288" s="505"/>
      <c r="S288" s="505"/>
      <c r="T288" s="505"/>
      <c r="U288" s="505"/>
      <c r="V288" s="505"/>
      <c r="W288" s="473"/>
      <c r="X288" s="473"/>
      <c r="Y288" s="505"/>
      <c r="Z288" s="505"/>
      <c r="AA288" s="505"/>
      <c r="AB288" s="505"/>
      <c r="AC288" s="505"/>
      <c r="AD288" s="505"/>
      <c r="AE288" s="505"/>
      <c r="AF288" s="505"/>
      <c r="AG288" s="505"/>
      <c r="AH288" s="505"/>
      <c r="AI288" s="473"/>
      <c r="AJ288" s="473"/>
      <c r="AK288" s="505"/>
      <c r="AL288" s="505"/>
      <c r="AM288" s="505"/>
      <c r="AN288" s="505"/>
      <c r="AO288" s="505"/>
      <c r="AP288" s="505"/>
      <c r="AQ288" s="505"/>
      <c r="AR288" s="505"/>
      <c r="AS288" s="505"/>
      <c r="AT288" s="505"/>
      <c r="AU288" s="506"/>
      <c r="AV288" s="513"/>
    </row>
    <row r="289" spans="1:48" s="507" customFormat="1" ht="13.5" outlineLevel="2">
      <c r="A289" s="681"/>
      <c r="B289" s="691" t="s">
        <v>502</v>
      </c>
      <c r="C289" s="460"/>
      <c r="D289" s="474"/>
      <c r="E289" s="461"/>
      <c r="F289" s="475"/>
      <c r="G289" s="459"/>
      <c r="H289" s="476"/>
      <c r="I289" s="463"/>
      <c r="J289" s="475"/>
      <c r="K289" s="473"/>
      <c r="L289" s="473"/>
      <c r="M289" s="471"/>
      <c r="N289" s="505" t="s">
        <v>224</v>
      </c>
      <c r="O289" s="505"/>
      <c r="P289" s="505"/>
      <c r="Q289" s="505"/>
      <c r="R289" s="505"/>
      <c r="S289" s="505"/>
      <c r="T289" s="505"/>
      <c r="U289" s="505"/>
      <c r="V289" s="505"/>
      <c r="W289" s="473"/>
      <c r="X289" s="473"/>
      <c r="Y289" s="505"/>
      <c r="Z289" s="505"/>
      <c r="AA289" s="505"/>
      <c r="AB289" s="505"/>
      <c r="AC289" s="505"/>
      <c r="AD289" s="505"/>
      <c r="AE289" s="505"/>
      <c r="AF289" s="505"/>
      <c r="AG289" s="505"/>
      <c r="AH289" s="505"/>
      <c r="AI289" s="473"/>
      <c r="AJ289" s="473"/>
      <c r="AK289" s="505"/>
      <c r="AL289" s="505"/>
      <c r="AM289" s="505"/>
      <c r="AN289" s="505"/>
      <c r="AO289" s="505"/>
      <c r="AP289" s="505"/>
      <c r="AQ289" s="505"/>
      <c r="AR289" s="505"/>
      <c r="AS289" s="505"/>
      <c r="AT289" s="505"/>
      <c r="AU289" s="506"/>
      <c r="AV289" s="513"/>
    </row>
    <row r="290" spans="1:48" s="514" customFormat="1" ht="13.5" outlineLevel="2">
      <c r="A290" s="683"/>
      <c r="B290" s="691" t="s">
        <v>226</v>
      </c>
      <c r="C290" s="460" t="s">
        <v>553</v>
      </c>
      <c r="D290" s="474" t="s">
        <v>503</v>
      </c>
      <c r="E290" s="461" t="s">
        <v>504</v>
      </c>
      <c r="F290" s="475"/>
      <c r="G290" s="459" t="s">
        <v>553</v>
      </c>
      <c r="H290" s="476" t="str">
        <f t="shared" ref="H290:H291" si="44">CONCATENATE(G290,"-",I290)</f>
        <v>L20-1</v>
      </c>
      <c r="I290" s="463">
        <v>1</v>
      </c>
      <c r="J290" s="475"/>
      <c r="K290" s="473">
        <v>0</v>
      </c>
      <c r="L290" s="473"/>
      <c r="M290" s="471" cm="1">
        <f t="array" ref="M290">IFERROR(_xlfn.IFS(N290=1,1,O290=1,1,P290=1,1,Q290=1,1),0)</f>
        <v>1</v>
      </c>
      <c r="N290" s="505">
        <v>1</v>
      </c>
      <c r="O290" s="505"/>
      <c r="P290" s="505"/>
      <c r="Q290" s="505"/>
      <c r="R290" s="471" cm="1">
        <f t="array" ref="R290">IFERROR(_xlfn.IFS(S290=1,1,T290=1,1,U290=1,1,V290=1,1),0)</f>
        <v>0</v>
      </c>
      <c r="S290" s="505"/>
      <c r="T290" s="505"/>
      <c r="U290" s="505"/>
      <c r="V290" s="505"/>
      <c r="W290" s="473"/>
      <c r="X290" s="473"/>
      <c r="Y290" s="471"/>
      <c r="Z290" s="505"/>
      <c r="AA290" s="505"/>
      <c r="AB290" s="505"/>
      <c r="AC290" s="505"/>
      <c r="AD290" s="471"/>
      <c r="AE290" s="505"/>
      <c r="AF290" s="505"/>
      <c r="AG290" s="505"/>
      <c r="AH290" s="505"/>
      <c r="AI290" s="473"/>
      <c r="AJ290" s="473"/>
      <c r="AK290" s="505"/>
      <c r="AL290" s="505"/>
      <c r="AM290" s="505"/>
      <c r="AN290" s="505"/>
      <c r="AO290" s="505"/>
      <c r="AP290" s="505"/>
      <c r="AQ290" s="505"/>
      <c r="AR290" s="505"/>
      <c r="AS290" s="505"/>
      <c r="AT290" s="505"/>
      <c r="AU290" s="506"/>
      <c r="AV290" s="513">
        <v>1</v>
      </c>
    </row>
    <row r="291" spans="1:48" s="514" customFormat="1" ht="13.5" outlineLevel="2">
      <c r="A291" s="683"/>
      <c r="B291" s="691" t="s">
        <v>226</v>
      </c>
      <c r="C291" s="460" t="s">
        <v>553</v>
      </c>
      <c r="D291" s="474" t="s">
        <v>505</v>
      </c>
      <c r="E291" s="461" t="s">
        <v>504</v>
      </c>
      <c r="F291" s="475"/>
      <c r="G291" s="459" t="s">
        <v>553</v>
      </c>
      <c r="H291" s="476" t="str">
        <f t="shared" si="44"/>
        <v>L20-1</v>
      </c>
      <c r="I291" s="463">
        <v>1</v>
      </c>
      <c r="J291" s="475"/>
      <c r="K291" s="473">
        <v>0</v>
      </c>
      <c r="L291" s="473"/>
      <c r="M291" s="471" cm="1">
        <f t="array" ref="M291">IFERROR(_xlfn.IFS(N291=1,1,O291=1,1,P291=1,1,Q291=1,1),0)</f>
        <v>1</v>
      </c>
      <c r="N291" s="505">
        <v>1</v>
      </c>
      <c r="O291" s="505"/>
      <c r="P291" s="505"/>
      <c r="Q291" s="505"/>
      <c r="R291" s="471" cm="1">
        <f t="array" ref="R291">IFERROR(_xlfn.IFS(S291=1,1,T291=1,1,U291=1,1,V291=1,1),0)</f>
        <v>0</v>
      </c>
      <c r="S291" s="505"/>
      <c r="T291" s="505"/>
      <c r="U291" s="505"/>
      <c r="V291" s="505"/>
      <c r="W291" s="473"/>
      <c r="X291" s="473"/>
      <c r="Y291" s="471"/>
      <c r="Z291" s="505"/>
      <c r="AA291" s="505"/>
      <c r="AB291" s="505"/>
      <c r="AC291" s="505"/>
      <c r="AD291" s="471"/>
      <c r="AE291" s="505"/>
      <c r="AF291" s="505"/>
      <c r="AG291" s="505"/>
      <c r="AH291" s="505"/>
      <c r="AI291" s="473"/>
      <c r="AJ291" s="473"/>
      <c r="AK291" s="505"/>
      <c r="AL291" s="505"/>
      <c r="AM291" s="505"/>
      <c r="AN291" s="505"/>
      <c r="AO291" s="505"/>
      <c r="AP291" s="505"/>
      <c r="AQ291" s="505"/>
      <c r="AR291" s="505"/>
      <c r="AS291" s="505"/>
      <c r="AT291" s="505"/>
      <c r="AU291" s="506"/>
      <c r="AV291" s="513">
        <v>1</v>
      </c>
    </row>
    <row r="292" spans="1:48" s="514" customFormat="1" ht="13.5" outlineLevel="2">
      <c r="A292" s="683"/>
      <c r="B292" s="691"/>
      <c r="C292" s="460"/>
      <c r="D292" s="474"/>
      <c r="E292" s="461"/>
      <c r="F292" s="475"/>
      <c r="G292" s="459"/>
      <c r="H292" s="476"/>
      <c r="I292" s="463"/>
      <c r="J292" s="475"/>
      <c r="K292" s="473"/>
      <c r="L292" s="473"/>
      <c r="M292" s="471"/>
      <c r="N292" s="505" t="s">
        <v>224</v>
      </c>
      <c r="O292" s="505"/>
      <c r="P292" s="505"/>
      <c r="Q292" s="505"/>
      <c r="R292" s="505"/>
      <c r="S292" s="505"/>
      <c r="T292" s="505"/>
      <c r="U292" s="505"/>
      <c r="V292" s="505"/>
      <c r="W292" s="473"/>
      <c r="X292" s="473"/>
      <c r="Y292" s="505"/>
      <c r="Z292" s="505"/>
      <c r="AA292" s="505"/>
      <c r="AB292" s="505"/>
      <c r="AC292" s="505"/>
      <c r="AD292" s="505"/>
      <c r="AE292" s="505"/>
      <c r="AF292" s="505"/>
      <c r="AG292" s="505"/>
      <c r="AH292" s="505"/>
      <c r="AI292" s="473"/>
      <c r="AJ292" s="473"/>
      <c r="AK292" s="505"/>
      <c r="AL292" s="505"/>
      <c r="AM292" s="505"/>
      <c r="AN292" s="505"/>
      <c r="AO292" s="505"/>
      <c r="AP292" s="505"/>
      <c r="AQ292" s="505"/>
      <c r="AR292" s="505"/>
      <c r="AS292" s="505"/>
      <c r="AT292" s="505"/>
      <c r="AU292" s="506"/>
      <c r="AV292" s="513"/>
    </row>
    <row r="293" spans="1:48" s="514" customFormat="1" ht="13.5" outlineLevel="2">
      <c r="A293" s="683"/>
      <c r="B293" s="691" t="s">
        <v>506</v>
      </c>
      <c r="C293" s="460"/>
      <c r="D293" s="474"/>
      <c r="E293" s="461"/>
      <c r="F293" s="475"/>
      <c r="G293" s="459"/>
      <c r="H293" s="476"/>
      <c r="I293" s="463"/>
      <c r="J293" s="475"/>
      <c r="K293" s="473"/>
      <c r="L293" s="473"/>
      <c r="M293" s="471"/>
      <c r="N293" s="505" t="s">
        <v>224</v>
      </c>
      <c r="O293" s="505"/>
      <c r="P293" s="505"/>
      <c r="Q293" s="505"/>
      <c r="R293" s="505"/>
      <c r="S293" s="505"/>
      <c r="T293" s="505"/>
      <c r="U293" s="505"/>
      <c r="V293" s="505"/>
      <c r="W293" s="473"/>
      <c r="X293" s="473"/>
      <c r="Y293" s="505"/>
      <c r="Z293" s="505"/>
      <c r="AA293" s="505"/>
      <c r="AB293" s="505"/>
      <c r="AC293" s="505"/>
      <c r="AD293" s="505"/>
      <c r="AE293" s="505"/>
      <c r="AF293" s="505"/>
      <c r="AG293" s="505"/>
      <c r="AH293" s="505"/>
      <c r="AI293" s="473"/>
      <c r="AJ293" s="473"/>
      <c r="AK293" s="505"/>
      <c r="AL293" s="505"/>
      <c r="AM293" s="505"/>
      <c r="AN293" s="505"/>
      <c r="AO293" s="505"/>
      <c r="AP293" s="505"/>
      <c r="AQ293" s="505"/>
      <c r="AR293" s="505"/>
      <c r="AS293" s="505"/>
      <c r="AT293" s="505"/>
      <c r="AU293" s="506"/>
      <c r="AV293" s="513"/>
    </row>
    <row r="294" spans="1:48" s="514" customFormat="1" ht="13.5" outlineLevel="2">
      <c r="A294" s="683"/>
      <c r="B294" s="691" t="s">
        <v>226</v>
      </c>
      <c r="C294" s="460" t="s">
        <v>553</v>
      </c>
      <c r="D294" s="474" t="s">
        <v>421</v>
      </c>
      <c r="E294" s="461" t="s">
        <v>507</v>
      </c>
      <c r="F294" s="475"/>
      <c r="G294" s="459" t="s">
        <v>553</v>
      </c>
      <c r="H294" s="476" t="str">
        <f t="shared" ref="H294:H297" si="45">CONCATENATE(G294,"-",I294)</f>
        <v>L20-1</v>
      </c>
      <c r="I294" s="463">
        <v>1</v>
      </c>
      <c r="J294" s="475"/>
      <c r="K294" s="473">
        <v>0</v>
      </c>
      <c r="L294" s="473"/>
      <c r="M294" s="471" cm="1">
        <f t="array" ref="M294">IFERROR(_xlfn.IFS(N294=1,1,O294=1,1,P294=1,1,Q294=1,1),0)</f>
        <v>1</v>
      </c>
      <c r="N294" s="505">
        <v>1</v>
      </c>
      <c r="O294" s="505"/>
      <c r="P294" s="505"/>
      <c r="Q294" s="505"/>
      <c r="R294" s="471" cm="1">
        <f t="array" ref="R294">IFERROR(_xlfn.IFS(S294=1,1,T294=1,1,U294=1,1,V294=1,1),0)</f>
        <v>0</v>
      </c>
      <c r="S294" s="505"/>
      <c r="T294" s="505"/>
      <c r="U294" s="505"/>
      <c r="V294" s="505"/>
      <c r="W294" s="473"/>
      <c r="X294" s="473"/>
      <c r="Y294" s="471"/>
      <c r="Z294" s="505"/>
      <c r="AA294" s="505"/>
      <c r="AB294" s="505"/>
      <c r="AC294" s="505"/>
      <c r="AD294" s="471"/>
      <c r="AE294" s="505"/>
      <c r="AF294" s="505"/>
      <c r="AG294" s="505"/>
      <c r="AH294" s="505"/>
      <c r="AI294" s="473"/>
      <c r="AJ294" s="473"/>
      <c r="AK294" s="505"/>
      <c r="AL294" s="505"/>
      <c r="AM294" s="505"/>
      <c r="AN294" s="505"/>
      <c r="AO294" s="505"/>
      <c r="AP294" s="505"/>
      <c r="AQ294" s="505"/>
      <c r="AR294" s="505"/>
      <c r="AS294" s="505"/>
      <c r="AT294" s="505"/>
      <c r="AU294" s="506"/>
      <c r="AV294" s="513">
        <v>1</v>
      </c>
    </row>
    <row r="295" spans="1:48" s="514" customFormat="1" ht="13.5" outlineLevel="2">
      <c r="A295" s="683"/>
      <c r="B295" s="691" t="s">
        <v>226</v>
      </c>
      <c r="C295" s="460" t="s">
        <v>553</v>
      </c>
      <c r="D295" s="474" t="s">
        <v>423</v>
      </c>
      <c r="E295" s="461" t="s">
        <v>508</v>
      </c>
      <c r="F295" s="475"/>
      <c r="G295" s="459" t="s">
        <v>553</v>
      </c>
      <c r="H295" s="476" t="str">
        <f t="shared" si="45"/>
        <v>L20-1</v>
      </c>
      <c r="I295" s="463">
        <v>1</v>
      </c>
      <c r="J295" s="475"/>
      <c r="K295" s="473">
        <v>0</v>
      </c>
      <c r="L295" s="473"/>
      <c r="M295" s="471" cm="1">
        <f t="array" ref="M295">IFERROR(_xlfn.IFS(N295=1,1,O295=1,1,P295=1,1,Q295=1,1),0)</f>
        <v>1</v>
      </c>
      <c r="N295" s="505">
        <v>1</v>
      </c>
      <c r="O295" s="505"/>
      <c r="P295" s="505"/>
      <c r="Q295" s="505"/>
      <c r="R295" s="471" cm="1">
        <f t="array" ref="R295">IFERROR(_xlfn.IFS(S295=1,1,T295=1,1,U295=1,1,V295=1,1),0)</f>
        <v>0</v>
      </c>
      <c r="S295" s="505"/>
      <c r="T295" s="505"/>
      <c r="U295" s="505"/>
      <c r="V295" s="505"/>
      <c r="W295" s="473"/>
      <c r="X295" s="473"/>
      <c r="Y295" s="471"/>
      <c r="Z295" s="505"/>
      <c r="AA295" s="505"/>
      <c r="AB295" s="505"/>
      <c r="AC295" s="505"/>
      <c r="AD295" s="471"/>
      <c r="AE295" s="505"/>
      <c r="AF295" s="505"/>
      <c r="AG295" s="505"/>
      <c r="AH295" s="505"/>
      <c r="AI295" s="473"/>
      <c r="AJ295" s="473"/>
      <c r="AK295" s="505"/>
      <c r="AL295" s="505"/>
      <c r="AM295" s="505"/>
      <c r="AN295" s="505"/>
      <c r="AO295" s="505"/>
      <c r="AP295" s="505"/>
      <c r="AQ295" s="505"/>
      <c r="AR295" s="505"/>
      <c r="AS295" s="505"/>
      <c r="AT295" s="505"/>
      <c r="AU295" s="506"/>
      <c r="AV295" s="513">
        <v>1</v>
      </c>
    </row>
    <row r="296" spans="1:48" s="514" customFormat="1" ht="13.5" outlineLevel="2">
      <c r="A296" s="683"/>
      <c r="B296" s="691" t="s">
        <v>226</v>
      </c>
      <c r="C296" s="460" t="s">
        <v>553</v>
      </c>
      <c r="D296" s="474" t="s">
        <v>425</v>
      </c>
      <c r="E296" s="461" t="s">
        <v>509</v>
      </c>
      <c r="F296" s="475"/>
      <c r="G296" s="459" t="s">
        <v>553</v>
      </c>
      <c r="H296" s="476" t="str">
        <f t="shared" si="45"/>
        <v>L20-1</v>
      </c>
      <c r="I296" s="463">
        <v>1</v>
      </c>
      <c r="J296" s="475"/>
      <c r="K296" s="473">
        <v>0</v>
      </c>
      <c r="L296" s="473"/>
      <c r="M296" s="471" cm="1">
        <f t="array" ref="M296">IFERROR(_xlfn.IFS(N296=1,1,O296=1,1,P296=1,1,Q296=1,1),0)</f>
        <v>1</v>
      </c>
      <c r="N296" s="505">
        <v>1</v>
      </c>
      <c r="O296" s="505"/>
      <c r="P296" s="505"/>
      <c r="Q296" s="505"/>
      <c r="R296" s="471" cm="1">
        <f t="array" ref="R296">IFERROR(_xlfn.IFS(S296=1,1,T296=1,1,U296=1,1,V296=1,1),0)</f>
        <v>0</v>
      </c>
      <c r="S296" s="505"/>
      <c r="T296" s="505"/>
      <c r="U296" s="505"/>
      <c r="V296" s="505"/>
      <c r="W296" s="473"/>
      <c r="X296" s="473"/>
      <c r="Y296" s="471"/>
      <c r="Z296" s="505"/>
      <c r="AA296" s="505"/>
      <c r="AB296" s="505"/>
      <c r="AC296" s="505"/>
      <c r="AD296" s="471"/>
      <c r="AE296" s="505"/>
      <c r="AF296" s="505"/>
      <c r="AG296" s="505"/>
      <c r="AH296" s="505"/>
      <c r="AI296" s="473"/>
      <c r="AJ296" s="473"/>
      <c r="AK296" s="505"/>
      <c r="AL296" s="505"/>
      <c r="AM296" s="505"/>
      <c r="AN296" s="505"/>
      <c r="AO296" s="505"/>
      <c r="AP296" s="505"/>
      <c r="AQ296" s="505"/>
      <c r="AR296" s="505"/>
      <c r="AS296" s="505"/>
      <c r="AT296" s="505"/>
      <c r="AU296" s="506"/>
      <c r="AV296" s="513">
        <v>1</v>
      </c>
    </row>
    <row r="297" spans="1:48" s="514" customFormat="1" ht="13.5" outlineLevel="2">
      <c r="A297" s="683"/>
      <c r="B297" s="691" t="s">
        <v>226</v>
      </c>
      <c r="C297" s="460" t="s">
        <v>553</v>
      </c>
      <c r="D297" s="474" t="s">
        <v>427</v>
      </c>
      <c r="E297" s="461" t="s">
        <v>510</v>
      </c>
      <c r="F297" s="475"/>
      <c r="G297" s="459" t="s">
        <v>553</v>
      </c>
      <c r="H297" s="476" t="str">
        <f t="shared" si="45"/>
        <v>L20-1</v>
      </c>
      <c r="I297" s="463">
        <v>1</v>
      </c>
      <c r="J297" s="475"/>
      <c r="K297" s="473">
        <v>0</v>
      </c>
      <c r="L297" s="473"/>
      <c r="M297" s="471" cm="1">
        <f t="array" ref="M297">IFERROR(_xlfn.IFS(N297=1,1,O297=1,1,P297=1,1,Q297=1,1),0)</f>
        <v>1</v>
      </c>
      <c r="N297" s="505">
        <v>1</v>
      </c>
      <c r="O297" s="505"/>
      <c r="P297" s="505"/>
      <c r="Q297" s="505"/>
      <c r="R297" s="471" cm="1">
        <f t="array" ref="R297">IFERROR(_xlfn.IFS(S297=1,1,T297=1,1,U297=1,1,V297=1,1),0)</f>
        <v>0</v>
      </c>
      <c r="S297" s="505"/>
      <c r="T297" s="505"/>
      <c r="U297" s="505"/>
      <c r="V297" s="505"/>
      <c r="W297" s="473"/>
      <c r="X297" s="473"/>
      <c r="Y297" s="471"/>
      <c r="Z297" s="505"/>
      <c r="AA297" s="505"/>
      <c r="AB297" s="505"/>
      <c r="AC297" s="505"/>
      <c r="AD297" s="471"/>
      <c r="AE297" s="505"/>
      <c r="AF297" s="505"/>
      <c r="AG297" s="505"/>
      <c r="AH297" s="505"/>
      <c r="AI297" s="473"/>
      <c r="AJ297" s="473"/>
      <c r="AK297" s="505"/>
      <c r="AL297" s="505"/>
      <c r="AM297" s="505"/>
      <c r="AN297" s="505"/>
      <c r="AO297" s="505"/>
      <c r="AP297" s="505"/>
      <c r="AQ297" s="505"/>
      <c r="AR297" s="505"/>
      <c r="AS297" s="505"/>
      <c r="AT297" s="505"/>
      <c r="AU297" s="506"/>
      <c r="AV297" s="513">
        <v>1</v>
      </c>
    </row>
    <row r="298" spans="1:48" s="507" customFormat="1" ht="13.5" outlineLevel="2">
      <c r="A298" s="681"/>
      <c r="B298" s="691" t="s">
        <v>520</v>
      </c>
      <c r="C298" s="460"/>
      <c r="D298" s="474"/>
      <c r="E298" s="461"/>
      <c r="F298" s="475"/>
      <c r="G298" s="459"/>
      <c r="H298" s="476"/>
      <c r="I298" s="463"/>
      <c r="J298" s="475"/>
      <c r="K298" s="473"/>
      <c r="L298" s="473"/>
      <c r="M298" s="471"/>
      <c r="N298" s="505" t="s">
        <v>224</v>
      </c>
      <c r="O298" s="505"/>
      <c r="P298" s="505"/>
      <c r="Q298" s="505"/>
      <c r="R298" s="505"/>
      <c r="S298" s="505"/>
      <c r="T298" s="505"/>
      <c r="U298" s="505"/>
      <c r="V298" s="505"/>
      <c r="W298" s="473"/>
      <c r="X298" s="473"/>
      <c r="Y298" s="505"/>
      <c r="Z298" s="505"/>
      <c r="AA298" s="505"/>
      <c r="AB298" s="505"/>
      <c r="AC298" s="505"/>
      <c r="AD298" s="505"/>
      <c r="AE298" s="505"/>
      <c r="AF298" s="505"/>
      <c r="AG298" s="505"/>
      <c r="AH298" s="505"/>
      <c r="AI298" s="473"/>
      <c r="AJ298" s="473"/>
      <c r="AK298" s="505"/>
      <c r="AL298" s="505"/>
      <c r="AM298" s="505"/>
      <c r="AN298" s="505"/>
      <c r="AO298" s="505"/>
      <c r="AP298" s="505"/>
      <c r="AQ298" s="505"/>
      <c r="AR298" s="505"/>
      <c r="AS298" s="505"/>
      <c r="AT298" s="505"/>
      <c r="AU298" s="506"/>
      <c r="AV298" s="513"/>
    </row>
    <row r="299" spans="1:48" s="514" customFormat="1" ht="13.5" outlineLevel="2">
      <c r="A299" s="683"/>
      <c r="B299" s="691" t="s">
        <v>226</v>
      </c>
      <c r="C299" s="460" t="s">
        <v>553</v>
      </c>
      <c r="D299" s="474" t="s">
        <v>521</v>
      </c>
      <c r="E299" s="461" t="s">
        <v>522</v>
      </c>
      <c r="F299" s="475"/>
      <c r="G299" s="459" t="s">
        <v>553</v>
      </c>
      <c r="H299" s="476" t="str">
        <f t="shared" ref="H299:H302" si="46">CONCATENATE(G299,"-",I299)</f>
        <v>L20-1</v>
      </c>
      <c r="I299" s="463">
        <v>1</v>
      </c>
      <c r="J299" s="475"/>
      <c r="K299" s="473">
        <v>0</v>
      </c>
      <c r="L299" s="473"/>
      <c r="M299" s="471" cm="1">
        <f t="array" ref="M299">IFERROR(_xlfn.IFS(N299=1,1,O299=1,1,P299=1,1,Q299=1,1),0)</f>
        <v>1</v>
      </c>
      <c r="N299" s="505">
        <v>1</v>
      </c>
      <c r="O299" s="505"/>
      <c r="P299" s="505"/>
      <c r="Q299" s="505"/>
      <c r="R299" s="471" cm="1">
        <f t="array" ref="R299">IFERROR(_xlfn.IFS(S299=1,1,T299=1,1,U299=1,1,V299=1,1),0)</f>
        <v>0</v>
      </c>
      <c r="S299" s="505"/>
      <c r="T299" s="505"/>
      <c r="U299" s="505"/>
      <c r="V299" s="505"/>
      <c r="W299" s="473"/>
      <c r="X299" s="473"/>
      <c r="Y299" s="471"/>
      <c r="Z299" s="505"/>
      <c r="AA299" s="505"/>
      <c r="AB299" s="505"/>
      <c r="AC299" s="505"/>
      <c r="AD299" s="471"/>
      <c r="AE299" s="505"/>
      <c r="AF299" s="505"/>
      <c r="AG299" s="505"/>
      <c r="AH299" s="505"/>
      <c r="AI299" s="473"/>
      <c r="AJ299" s="473"/>
      <c r="AK299" s="505"/>
      <c r="AL299" s="505"/>
      <c r="AM299" s="505"/>
      <c r="AN299" s="505"/>
      <c r="AO299" s="505"/>
      <c r="AP299" s="505"/>
      <c r="AQ299" s="505"/>
      <c r="AR299" s="505"/>
      <c r="AS299" s="505"/>
      <c r="AT299" s="505"/>
      <c r="AU299" s="506"/>
      <c r="AV299" s="513">
        <v>1</v>
      </c>
    </row>
    <row r="300" spans="1:48" s="514" customFormat="1" ht="13.5" outlineLevel="2">
      <c r="A300" s="683"/>
      <c r="B300" s="691" t="s">
        <v>226</v>
      </c>
      <c r="C300" s="460" t="s">
        <v>553</v>
      </c>
      <c r="D300" s="474" t="s">
        <v>523</v>
      </c>
      <c r="E300" s="461" t="s">
        <v>524</v>
      </c>
      <c r="F300" s="475"/>
      <c r="G300" s="459" t="s">
        <v>553</v>
      </c>
      <c r="H300" s="476" t="str">
        <f t="shared" si="46"/>
        <v>L20-1</v>
      </c>
      <c r="I300" s="463">
        <v>1</v>
      </c>
      <c r="J300" s="475"/>
      <c r="K300" s="473">
        <v>0</v>
      </c>
      <c r="L300" s="473"/>
      <c r="M300" s="471" cm="1">
        <f t="array" ref="M300">IFERROR(_xlfn.IFS(N300=1,1,O300=1,1,P300=1,1,Q300=1,1),0)</f>
        <v>1</v>
      </c>
      <c r="N300" s="505">
        <v>1</v>
      </c>
      <c r="O300" s="505"/>
      <c r="P300" s="505"/>
      <c r="Q300" s="505"/>
      <c r="R300" s="471" cm="1">
        <f t="array" ref="R300">IFERROR(_xlfn.IFS(S300=1,1,T300=1,1,U300=1,1,V300=1,1),0)</f>
        <v>0</v>
      </c>
      <c r="S300" s="505"/>
      <c r="T300" s="505"/>
      <c r="U300" s="505"/>
      <c r="V300" s="505"/>
      <c r="W300" s="473"/>
      <c r="X300" s="473"/>
      <c r="Y300" s="471"/>
      <c r="Z300" s="505"/>
      <c r="AA300" s="505"/>
      <c r="AB300" s="505"/>
      <c r="AC300" s="505"/>
      <c r="AD300" s="471"/>
      <c r="AE300" s="505"/>
      <c r="AF300" s="505"/>
      <c r="AG300" s="505"/>
      <c r="AH300" s="505"/>
      <c r="AI300" s="473"/>
      <c r="AJ300" s="473"/>
      <c r="AK300" s="505"/>
      <c r="AL300" s="505"/>
      <c r="AM300" s="505"/>
      <c r="AN300" s="505"/>
      <c r="AO300" s="505"/>
      <c r="AP300" s="505"/>
      <c r="AQ300" s="505"/>
      <c r="AR300" s="505"/>
      <c r="AS300" s="505"/>
      <c r="AT300" s="505"/>
      <c r="AU300" s="506"/>
      <c r="AV300" s="513">
        <v>1</v>
      </c>
    </row>
    <row r="301" spans="1:48" s="514" customFormat="1" ht="13.5" outlineLevel="2">
      <c r="A301" s="683"/>
      <c r="B301" s="691" t="s">
        <v>226</v>
      </c>
      <c r="C301" s="460" t="s">
        <v>553</v>
      </c>
      <c r="D301" s="474" t="s">
        <v>525</v>
      </c>
      <c r="E301" s="461" t="s">
        <v>526</v>
      </c>
      <c r="F301" s="475"/>
      <c r="G301" s="459" t="s">
        <v>553</v>
      </c>
      <c r="H301" s="476" t="str">
        <f t="shared" si="46"/>
        <v>L20-1</v>
      </c>
      <c r="I301" s="463">
        <v>1</v>
      </c>
      <c r="J301" s="475"/>
      <c r="K301" s="473">
        <v>0</v>
      </c>
      <c r="L301" s="473"/>
      <c r="M301" s="471" cm="1">
        <f t="array" ref="M301">IFERROR(_xlfn.IFS(N301=1,1,O301=1,1,P301=1,1,Q301=1,1),0)</f>
        <v>1</v>
      </c>
      <c r="N301" s="505">
        <v>1</v>
      </c>
      <c r="O301" s="505"/>
      <c r="P301" s="505"/>
      <c r="Q301" s="505"/>
      <c r="R301" s="471" cm="1">
        <f t="array" ref="R301">IFERROR(_xlfn.IFS(S301=1,1,T301=1,1,U301=1,1,V301=1,1),0)</f>
        <v>0</v>
      </c>
      <c r="S301" s="505"/>
      <c r="T301" s="505"/>
      <c r="U301" s="505"/>
      <c r="V301" s="505"/>
      <c r="W301" s="473"/>
      <c r="X301" s="473"/>
      <c r="Y301" s="471"/>
      <c r="Z301" s="505"/>
      <c r="AA301" s="505"/>
      <c r="AB301" s="505"/>
      <c r="AC301" s="505"/>
      <c r="AD301" s="471"/>
      <c r="AE301" s="505"/>
      <c r="AF301" s="505"/>
      <c r="AG301" s="505"/>
      <c r="AH301" s="505"/>
      <c r="AI301" s="473"/>
      <c r="AJ301" s="473"/>
      <c r="AK301" s="505"/>
      <c r="AL301" s="505"/>
      <c r="AM301" s="505"/>
      <c r="AN301" s="505"/>
      <c r="AO301" s="505"/>
      <c r="AP301" s="505"/>
      <c r="AQ301" s="505"/>
      <c r="AR301" s="505"/>
      <c r="AS301" s="505"/>
      <c r="AT301" s="505"/>
      <c r="AU301" s="506"/>
      <c r="AV301" s="513">
        <v>1</v>
      </c>
    </row>
    <row r="302" spans="1:48" s="514" customFormat="1" ht="13.5" outlineLevel="2">
      <c r="A302" s="683"/>
      <c r="B302" s="691" t="s">
        <v>226</v>
      </c>
      <c r="C302" s="460" t="s">
        <v>553</v>
      </c>
      <c r="D302" s="474" t="s">
        <v>527</v>
      </c>
      <c r="E302" s="461" t="s">
        <v>528</v>
      </c>
      <c r="F302" s="475"/>
      <c r="G302" s="459" t="s">
        <v>553</v>
      </c>
      <c r="H302" s="476" t="str">
        <f t="shared" si="46"/>
        <v>L20-1</v>
      </c>
      <c r="I302" s="463">
        <v>1</v>
      </c>
      <c r="J302" s="475"/>
      <c r="K302" s="473">
        <v>0</v>
      </c>
      <c r="L302" s="473"/>
      <c r="M302" s="471" cm="1">
        <f t="array" ref="M302">IFERROR(_xlfn.IFS(N302=1,1,O302=1,1,P302=1,1,Q302=1,1),0)</f>
        <v>1</v>
      </c>
      <c r="N302" s="505">
        <v>1</v>
      </c>
      <c r="O302" s="505"/>
      <c r="P302" s="505"/>
      <c r="Q302" s="505"/>
      <c r="R302" s="471" cm="1">
        <f t="array" ref="R302">IFERROR(_xlfn.IFS(S302=1,1,T302=1,1,U302=1,1,V302=1,1),0)</f>
        <v>0</v>
      </c>
      <c r="S302" s="505"/>
      <c r="T302" s="505"/>
      <c r="U302" s="505"/>
      <c r="V302" s="505"/>
      <c r="W302" s="473"/>
      <c r="X302" s="473"/>
      <c r="Y302" s="471"/>
      <c r="Z302" s="505"/>
      <c r="AA302" s="505"/>
      <c r="AB302" s="505"/>
      <c r="AC302" s="505"/>
      <c r="AD302" s="471"/>
      <c r="AE302" s="505"/>
      <c r="AF302" s="505"/>
      <c r="AG302" s="505"/>
      <c r="AH302" s="505"/>
      <c r="AI302" s="473"/>
      <c r="AJ302" s="473"/>
      <c r="AK302" s="505"/>
      <c r="AL302" s="505"/>
      <c r="AM302" s="505"/>
      <c r="AN302" s="505"/>
      <c r="AO302" s="505"/>
      <c r="AP302" s="505"/>
      <c r="AQ302" s="505"/>
      <c r="AR302" s="505"/>
      <c r="AS302" s="505"/>
      <c r="AT302" s="505"/>
      <c r="AU302" s="506"/>
      <c r="AV302" s="513">
        <v>1</v>
      </c>
    </row>
    <row r="303" spans="1:48" s="514" customFormat="1" ht="13.5" outlineLevel="2">
      <c r="A303" s="683"/>
      <c r="B303" s="691"/>
      <c r="C303" s="460"/>
      <c r="D303" s="474"/>
      <c r="E303" s="461"/>
      <c r="F303" s="475"/>
      <c r="G303" s="459"/>
      <c r="H303" s="476"/>
      <c r="I303" s="463"/>
      <c r="J303" s="475"/>
      <c r="K303" s="473"/>
      <c r="L303" s="473"/>
      <c r="M303" s="471"/>
      <c r="N303" s="505" t="s">
        <v>224</v>
      </c>
      <c r="O303" s="505"/>
      <c r="P303" s="505"/>
      <c r="Q303" s="505"/>
      <c r="R303" s="505"/>
      <c r="S303" s="505"/>
      <c r="T303" s="505"/>
      <c r="U303" s="505"/>
      <c r="V303" s="505"/>
      <c r="W303" s="473"/>
      <c r="X303" s="473"/>
      <c r="Y303" s="505"/>
      <c r="Z303" s="505"/>
      <c r="AA303" s="505"/>
      <c r="AB303" s="505"/>
      <c r="AC303" s="505"/>
      <c r="AD303" s="505"/>
      <c r="AE303" s="505"/>
      <c r="AF303" s="505"/>
      <c r="AG303" s="505"/>
      <c r="AH303" s="505"/>
      <c r="AI303" s="473"/>
      <c r="AJ303" s="473"/>
      <c r="AK303" s="505"/>
      <c r="AL303" s="505"/>
      <c r="AM303" s="505"/>
      <c r="AN303" s="505"/>
      <c r="AO303" s="505"/>
      <c r="AP303" s="505"/>
      <c r="AQ303" s="505"/>
      <c r="AR303" s="505"/>
      <c r="AS303" s="505"/>
      <c r="AT303" s="505"/>
      <c r="AU303" s="506"/>
      <c r="AV303" s="513"/>
    </row>
    <row r="304" spans="1:48" s="507" customFormat="1" ht="13.5" outlineLevel="2">
      <c r="A304" s="681"/>
      <c r="B304" s="691" t="s">
        <v>529</v>
      </c>
      <c r="C304" s="460"/>
      <c r="D304" s="474"/>
      <c r="E304" s="461"/>
      <c r="F304" s="475"/>
      <c r="G304" s="459"/>
      <c r="H304" s="476"/>
      <c r="I304" s="463"/>
      <c r="J304" s="475"/>
      <c r="K304" s="473"/>
      <c r="L304" s="473"/>
      <c r="M304" s="471"/>
      <c r="N304" s="505" t="s">
        <v>224</v>
      </c>
      <c r="O304" s="505"/>
      <c r="P304" s="505"/>
      <c r="Q304" s="505"/>
      <c r="R304" s="505"/>
      <c r="S304" s="505"/>
      <c r="T304" s="505"/>
      <c r="U304" s="505"/>
      <c r="V304" s="505"/>
      <c r="W304" s="473"/>
      <c r="X304" s="473"/>
      <c r="Y304" s="505"/>
      <c r="Z304" s="505"/>
      <c r="AA304" s="505"/>
      <c r="AB304" s="505"/>
      <c r="AC304" s="505"/>
      <c r="AD304" s="505"/>
      <c r="AE304" s="505"/>
      <c r="AF304" s="505"/>
      <c r="AG304" s="505"/>
      <c r="AH304" s="505"/>
      <c r="AI304" s="473"/>
      <c r="AJ304" s="473"/>
      <c r="AK304" s="505"/>
      <c r="AL304" s="505"/>
      <c r="AM304" s="505"/>
      <c r="AN304" s="505"/>
      <c r="AO304" s="505"/>
      <c r="AP304" s="505"/>
      <c r="AQ304" s="505"/>
      <c r="AR304" s="505"/>
      <c r="AS304" s="505"/>
      <c r="AT304" s="505"/>
      <c r="AU304" s="506"/>
      <c r="AV304" s="513"/>
    </row>
    <row r="305" spans="1:48" s="514" customFormat="1" ht="13.5" outlineLevel="2">
      <c r="A305" s="683"/>
      <c r="B305" s="691" t="s">
        <v>226</v>
      </c>
      <c r="C305" s="460" t="s">
        <v>553</v>
      </c>
      <c r="D305" s="474" t="s">
        <v>530</v>
      </c>
      <c r="E305" s="461" t="s">
        <v>560</v>
      </c>
      <c r="F305" s="475"/>
      <c r="G305" s="459" t="s">
        <v>553</v>
      </c>
      <c r="H305" s="476" t="str">
        <f t="shared" ref="H305:H308" si="47">CONCATENATE(G305,"-",I305)</f>
        <v>L20-1</v>
      </c>
      <c r="I305" s="463">
        <v>1</v>
      </c>
      <c r="J305" s="475"/>
      <c r="K305" s="473">
        <v>0</v>
      </c>
      <c r="L305" s="473"/>
      <c r="M305" s="471" cm="1">
        <f t="array" ref="M305">IFERROR(_xlfn.IFS(N305=1,1,O305=1,1,P305=1,1,Q305=1,1),0)</f>
        <v>1</v>
      </c>
      <c r="N305" s="505">
        <v>1</v>
      </c>
      <c r="O305" s="505"/>
      <c r="P305" s="505"/>
      <c r="Q305" s="505"/>
      <c r="R305" s="471" cm="1">
        <f t="array" ref="R305">IFERROR(_xlfn.IFS(S305=1,1,T305=1,1,U305=1,1,V305=1,1),0)</f>
        <v>0</v>
      </c>
      <c r="S305" s="505"/>
      <c r="T305" s="505"/>
      <c r="U305" s="505"/>
      <c r="V305" s="505"/>
      <c r="W305" s="473"/>
      <c r="X305" s="473"/>
      <c r="Y305" s="471"/>
      <c r="Z305" s="505"/>
      <c r="AA305" s="505"/>
      <c r="AB305" s="505"/>
      <c r="AC305" s="505"/>
      <c r="AD305" s="471"/>
      <c r="AE305" s="505"/>
      <c r="AF305" s="505"/>
      <c r="AG305" s="505"/>
      <c r="AH305" s="505"/>
      <c r="AI305" s="473"/>
      <c r="AJ305" s="473"/>
      <c r="AK305" s="505"/>
      <c r="AL305" s="505"/>
      <c r="AM305" s="505"/>
      <c r="AN305" s="505"/>
      <c r="AO305" s="505"/>
      <c r="AP305" s="505"/>
      <c r="AQ305" s="505"/>
      <c r="AR305" s="505"/>
      <c r="AS305" s="505"/>
      <c r="AT305" s="505"/>
      <c r="AU305" s="506"/>
      <c r="AV305" s="513">
        <v>1</v>
      </c>
    </row>
    <row r="306" spans="1:48" s="514" customFormat="1" ht="13.5" outlineLevel="2">
      <c r="A306" s="683"/>
      <c r="B306" s="691" t="s">
        <v>226</v>
      </c>
      <c r="C306" s="460" t="s">
        <v>553</v>
      </c>
      <c r="D306" s="474" t="s">
        <v>534</v>
      </c>
      <c r="E306" s="461" t="s">
        <v>561</v>
      </c>
      <c r="F306" s="475"/>
      <c r="G306" s="459" t="s">
        <v>553</v>
      </c>
      <c r="H306" s="476" t="str">
        <f t="shared" si="47"/>
        <v>L20-1</v>
      </c>
      <c r="I306" s="463">
        <v>1</v>
      </c>
      <c r="J306" s="475"/>
      <c r="K306" s="473">
        <v>0</v>
      </c>
      <c r="L306" s="473"/>
      <c r="M306" s="471" cm="1">
        <f t="array" ref="M306">IFERROR(_xlfn.IFS(N306=1,1,O306=1,1,P306=1,1,Q306=1,1),0)</f>
        <v>1</v>
      </c>
      <c r="N306" s="505">
        <v>1</v>
      </c>
      <c r="O306" s="505"/>
      <c r="P306" s="505"/>
      <c r="Q306" s="505"/>
      <c r="R306" s="471" cm="1">
        <f t="array" ref="R306">IFERROR(_xlfn.IFS(S306=1,1,T306=1,1,U306=1,1,V306=1,1),0)</f>
        <v>0</v>
      </c>
      <c r="S306" s="505"/>
      <c r="T306" s="505"/>
      <c r="U306" s="505"/>
      <c r="V306" s="505"/>
      <c r="W306" s="473"/>
      <c r="X306" s="473"/>
      <c r="Y306" s="471"/>
      <c r="Z306" s="505"/>
      <c r="AA306" s="505"/>
      <c r="AB306" s="505"/>
      <c r="AC306" s="505"/>
      <c r="AD306" s="471"/>
      <c r="AE306" s="505"/>
      <c r="AF306" s="505"/>
      <c r="AG306" s="505"/>
      <c r="AH306" s="505"/>
      <c r="AI306" s="473"/>
      <c r="AJ306" s="473"/>
      <c r="AK306" s="505"/>
      <c r="AL306" s="505"/>
      <c r="AM306" s="505"/>
      <c r="AN306" s="505"/>
      <c r="AO306" s="505"/>
      <c r="AP306" s="505"/>
      <c r="AQ306" s="505"/>
      <c r="AR306" s="505"/>
      <c r="AS306" s="505"/>
      <c r="AT306" s="505"/>
      <c r="AU306" s="506"/>
      <c r="AV306" s="513">
        <v>1</v>
      </c>
    </row>
    <row r="307" spans="1:48" s="514" customFormat="1" ht="13.5" outlineLevel="2">
      <c r="A307" s="683"/>
      <c r="B307" s="691" t="s">
        <v>226</v>
      </c>
      <c r="C307" s="460" t="s">
        <v>553</v>
      </c>
      <c r="D307" s="474" t="s">
        <v>538</v>
      </c>
      <c r="E307" s="461" t="s">
        <v>562</v>
      </c>
      <c r="F307" s="475"/>
      <c r="G307" s="459" t="s">
        <v>553</v>
      </c>
      <c r="H307" s="476" t="str">
        <f t="shared" si="47"/>
        <v>L20-1</v>
      </c>
      <c r="I307" s="463">
        <v>1</v>
      </c>
      <c r="J307" s="475"/>
      <c r="K307" s="473">
        <v>0</v>
      </c>
      <c r="L307" s="473"/>
      <c r="M307" s="471" cm="1">
        <f t="array" ref="M307">IFERROR(_xlfn.IFS(N307=1,1,O307=1,1,P307=1,1,Q307=1,1),0)</f>
        <v>1</v>
      </c>
      <c r="N307" s="505">
        <v>1</v>
      </c>
      <c r="O307" s="505"/>
      <c r="P307" s="505"/>
      <c r="Q307" s="505"/>
      <c r="R307" s="471" cm="1">
        <f t="array" ref="R307">IFERROR(_xlfn.IFS(S307=1,1,T307=1,1,U307=1,1,V307=1,1),0)</f>
        <v>0</v>
      </c>
      <c r="S307" s="505"/>
      <c r="T307" s="505"/>
      <c r="U307" s="505"/>
      <c r="V307" s="505"/>
      <c r="W307" s="473"/>
      <c r="X307" s="473"/>
      <c r="Y307" s="471"/>
      <c r="Z307" s="505"/>
      <c r="AA307" s="505"/>
      <c r="AB307" s="505"/>
      <c r="AC307" s="505"/>
      <c r="AD307" s="471"/>
      <c r="AE307" s="505"/>
      <c r="AF307" s="505"/>
      <c r="AG307" s="505"/>
      <c r="AH307" s="505"/>
      <c r="AI307" s="473"/>
      <c r="AJ307" s="473"/>
      <c r="AK307" s="505"/>
      <c r="AL307" s="505"/>
      <c r="AM307" s="505"/>
      <c r="AN307" s="505"/>
      <c r="AO307" s="505"/>
      <c r="AP307" s="505"/>
      <c r="AQ307" s="505"/>
      <c r="AR307" s="505"/>
      <c r="AS307" s="505"/>
      <c r="AT307" s="505"/>
      <c r="AU307" s="506"/>
      <c r="AV307" s="513">
        <v>1</v>
      </c>
    </row>
    <row r="308" spans="1:48" s="514" customFormat="1" ht="13.5" outlineLevel="2">
      <c r="A308" s="683"/>
      <c r="B308" s="691" t="s">
        <v>226</v>
      </c>
      <c r="C308" s="460" t="s">
        <v>553</v>
      </c>
      <c r="D308" s="474" t="s">
        <v>538</v>
      </c>
      <c r="E308" s="461" t="s">
        <v>563</v>
      </c>
      <c r="F308" s="475"/>
      <c r="G308" s="459" t="s">
        <v>553</v>
      </c>
      <c r="H308" s="476" t="str">
        <f t="shared" si="47"/>
        <v>L20-1</v>
      </c>
      <c r="I308" s="463">
        <v>1</v>
      </c>
      <c r="J308" s="475"/>
      <c r="K308" s="473">
        <v>0</v>
      </c>
      <c r="L308" s="473"/>
      <c r="M308" s="471" cm="1">
        <f t="array" ref="M308">IFERROR(_xlfn.IFS(N308=1,1,O308=1,1,P308=1,1,Q308=1,1),0)</f>
        <v>1</v>
      </c>
      <c r="N308" s="505">
        <v>1</v>
      </c>
      <c r="O308" s="505"/>
      <c r="P308" s="505"/>
      <c r="Q308" s="505"/>
      <c r="R308" s="471" cm="1">
        <f t="array" ref="R308">IFERROR(_xlfn.IFS(S308=1,1,T308=1,1,U308=1,1,V308=1,1),0)</f>
        <v>0</v>
      </c>
      <c r="S308" s="505"/>
      <c r="T308" s="505"/>
      <c r="U308" s="505"/>
      <c r="V308" s="505"/>
      <c r="W308" s="473"/>
      <c r="X308" s="473"/>
      <c r="Y308" s="471"/>
      <c r="Z308" s="505"/>
      <c r="AA308" s="505"/>
      <c r="AB308" s="505"/>
      <c r="AC308" s="505"/>
      <c r="AD308" s="471"/>
      <c r="AE308" s="505"/>
      <c r="AF308" s="505"/>
      <c r="AG308" s="505"/>
      <c r="AH308" s="505"/>
      <c r="AI308" s="473"/>
      <c r="AJ308" s="473"/>
      <c r="AK308" s="505"/>
      <c r="AL308" s="505"/>
      <c r="AM308" s="505"/>
      <c r="AN308" s="505"/>
      <c r="AO308" s="505"/>
      <c r="AP308" s="505"/>
      <c r="AQ308" s="505"/>
      <c r="AR308" s="505"/>
      <c r="AS308" s="505"/>
      <c r="AT308" s="505"/>
      <c r="AU308" s="506"/>
      <c r="AV308" s="513">
        <v>1</v>
      </c>
    </row>
    <row r="309" spans="1:48" s="514" customFormat="1" ht="13.5" outlineLevel="2">
      <c r="A309" s="683"/>
      <c r="B309" s="691"/>
      <c r="C309" s="460"/>
      <c r="D309" s="474"/>
      <c r="E309" s="461"/>
      <c r="F309" s="475"/>
      <c r="G309" s="459"/>
      <c r="H309" s="476"/>
      <c r="I309" s="463"/>
      <c r="J309" s="475"/>
      <c r="K309" s="473"/>
      <c r="L309" s="473"/>
      <c r="M309" s="471"/>
      <c r="N309" s="505" t="s">
        <v>224</v>
      </c>
      <c r="O309" s="505"/>
      <c r="P309" s="505"/>
      <c r="Q309" s="505"/>
      <c r="R309" s="505"/>
      <c r="S309" s="505"/>
      <c r="T309" s="505"/>
      <c r="U309" s="505"/>
      <c r="V309" s="505"/>
      <c r="W309" s="473"/>
      <c r="X309" s="473"/>
      <c r="Y309" s="505"/>
      <c r="Z309" s="505"/>
      <c r="AA309" s="505"/>
      <c r="AB309" s="505"/>
      <c r="AC309" s="505"/>
      <c r="AD309" s="505"/>
      <c r="AE309" s="505"/>
      <c r="AF309" s="505"/>
      <c r="AG309" s="505"/>
      <c r="AH309" s="505"/>
      <c r="AI309" s="473"/>
      <c r="AJ309" s="473"/>
      <c r="AK309" s="505"/>
      <c r="AL309" s="505"/>
      <c r="AM309" s="505"/>
      <c r="AN309" s="505"/>
      <c r="AO309" s="505"/>
      <c r="AP309" s="505"/>
      <c r="AQ309" s="505"/>
      <c r="AR309" s="505"/>
      <c r="AS309" s="505"/>
      <c r="AT309" s="505"/>
      <c r="AU309" s="506"/>
      <c r="AV309" s="513"/>
    </row>
    <row r="310" spans="1:48" s="514" customFormat="1" ht="13.5" outlineLevel="2">
      <c r="A310" s="683"/>
      <c r="B310" s="691" t="s">
        <v>483</v>
      </c>
      <c r="C310" s="460"/>
      <c r="D310" s="474"/>
      <c r="E310" s="461"/>
      <c r="F310" s="475"/>
      <c r="G310" s="459"/>
      <c r="H310" s="476"/>
      <c r="I310" s="463"/>
      <c r="J310" s="475"/>
      <c r="K310" s="473"/>
      <c r="L310" s="473"/>
      <c r="M310" s="471"/>
      <c r="N310" s="505" t="s">
        <v>224</v>
      </c>
      <c r="O310" s="505"/>
      <c r="P310" s="505"/>
      <c r="Q310" s="505"/>
      <c r="R310" s="505"/>
      <c r="S310" s="505"/>
      <c r="T310" s="505"/>
      <c r="U310" s="505"/>
      <c r="V310" s="505"/>
      <c r="W310" s="473"/>
      <c r="X310" s="473"/>
      <c r="Y310" s="505"/>
      <c r="Z310" s="505"/>
      <c r="AA310" s="505"/>
      <c r="AB310" s="505"/>
      <c r="AC310" s="505"/>
      <c r="AD310" s="505"/>
      <c r="AE310" s="505"/>
      <c r="AF310" s="505"/>
      <c r="AG310" s="505"/>
      <c r="AH310" s="505"/>
      <c r="AI310" s="473"/>
      <c r="AJ310" s="473"/>
      <c r="AK310" s="505"/>
      <c r="AL310" s="505"/>
      <c r="AM310" s="505"/>
      <c r="AN310" s="505"/>
      <c r="AO310" s="505"/>
      <c r="AP310" s="505"/>
      <c r="AQ310" s="505"/>
      <c r="AR310" s="505"/>
      <c r="AS310" s="505"/>
      <c r="AT310" s="505"/>
      <c r="AU310" s="506"/>
      <c r="AV310" s="513"/>
    </row>
    <row r="311" spans="1:48" s="514" customFormat="1" ht="13.5" outlineLevel="2">
      <c r="A311" s="682"/>
      <c r="B311" s="691" t="s">
        <v>226</v>
      </c>
      <c r="C311" s="460" t="s">
        <v>553</v>
      </c>
      <c r="D311" s="474">
        <v>7410</v>
      </c>
      <c r="E311" s="461" t="s">
        <v>542</v>
      </c>
      <c r="F311" s="475"/>
      <c r="G311" s="459" t="s">
        <v>553</v>
      </c>
      <c r="H311" s="476" t="str">
        <f t="shared" ref="H311:H324" si="48">CONCATENATE(G311,"-",I311)</f>
        <v>L20-1</v>
      </c>
      <c r="I311" s="463">
        <v>1</v>
      </c>
      <c r="J311" s="475"/>
      <c r="K311" s="473">
        <v>0</v>
      </c>
      <c r="L311" s="473"/>
      <c r="M311" s="471" cm="1">
        <f t="array" ref="M311">IFERROR(_xlfn.IFS(N311=1,1,O311=1,1,P311=1,1,Q311=1,1),0)</f>
        <v>1</v>
      </c>
      <c r="N311" s="505">
        <v>1</v>
      </c>
      <c r="O311" s="505"/>
      <c r="P311" s="505"/>
      <c r="Q311" s="505"/>
      <c r="R311" s="471" cm="1">
        <f t="array" ref="R311">IFERROR(_xlfn.IFS(S311=1,1,T311=1,1,U311=1,1,V311=1,1),0)</f>
        <v>0</v>
      </c>
      <c r="S311" s="505"/>
      <c r="T311" s="505"/>
      <c r="U311" s="505"/>
      <c r="V311" s="505"/>
      <c r="W311" s="473"/>
      <c r="X311" s="473"/>
      <c r="Y311" s="471"/>
      <c r="Z311" s="505"/>
      <c r="AA311" s="505"/>
      <c r="AB311" s="505"/>
      <c r="AC311" s="505"/>
      <c r="AD311" s="471"/>
      <c r="AE311" s="505"/>
      <c r="AF311" s="505"/>
      <c r="AG311" s="505"/>
      <c r="AH311" s="505"/>
      <c r="AI311" s="473"/>
      <c r="AJ311" s="473"/>
      <c r="AK311" s="505"/>
      <c r="AL311" s="505"/>
      <c r="AM311" s="505"/>
      <c r="AN311" s="505"/>
      <c r="AO311" s="505"/>
      <c r="AP311" s="505"/>
      <c r="AQ311" s="505"/>
      <c r="AR311" s="505"/>
      <c r="AS311" s="505"/>
      <c r="AT311" s="505"/>
      <c r="AU311" s="506"/>
      <c r="AV311" s="513">
        <v>1</v>
      </c>
    </row>
    <row r="312" spans="1:48" s="514" customFormat="1" ht="13.5" outlineLevel="2">
      <c r="A312" s="682"/>
      <c r="B312" s="691" t="s">
        <v>226</v>
      </c>
      <c r="C312" s="460" t="s">
        <v>553</v>
      </c>
      <c r="D312" s="474">
        <v>7420</v>
      </c>
      <c r="E312" s="461" t="s">
        <v>484</v>
      </c>
      <c r="F312" s="475"/>
      <c r="G312" s="459" t="s">
        <v>553</v>
      </c>
      <c r="H312" s="476" t="str">
        <f t="shared" si="48"/>
        <v>L20-1</v>
      </c>
      <c r="I312" s="463">
        <v>1</v>
      </c>
      <c r="J312" s="475"/>
      <c r="K312" s="473">
        <v>0</v>
      </c>
      <c r="L312" s="473"/>
      <c r="M312" s="471" cm="1">
        <f t="array" ref="M312">IFERROR(_xlfn.IFS(N312=1,1,O312=1,1,P312=1,1,Q312=1,1),0)</f>
        <v>1</v>
      </c>
      <c r="N312" s="505">
        <v>1</v>
      </c>
      <c r="O312" s="505"/>
      <c r="P312" s="505"/>
      <c r="Q312" s="505"/>
      <c r="R312" s="471" cm="1">
        <f t="array" ref="R312">IFERROR(_xlfn.IFS(S312=1,1,T312=1,1,U312=1,1,V312=1,1),0)</f>
        <v>0</v>
      </c>
      <c r="S312" s="505"/>
      <c r="T312" s="505"/>
      <c r="U312" s="505"/>
      <c r="V312" s="505"/>
      <c r="W312" s="473"/>
      <c r="X312" s="473"/>
      <c r="Y312" s="471"/>
      <c r="Z312" s="505"/>
      <c r="AA312" s="505"/>
      <c r="AB312" s="505"/>
      <c r="AC312" s="505"/>
      <c r="AD312" s="471"/>
      <c r="AE312" s="505"/>
      <c r="AF312" s="505"/>
      <c r="AG312" s="505"/>
      <c r="AH312" s="505"/>
      <c r="AI312" s="473"/>
      <c r="AJ312" s="473"/>
      <c r="AK312" s="505"/>
      <c r="AL312" s="505"/>
      <c r="AM312" s="505"/>
      <c r="AN312" s="505"/>
      <c r="AO312" s="505"/>
      <c r="AP312" s="505"/>
      <c r="AQ312" s="505"/>
      <c r="AR312" s="505"/>
      <c r="AS312" s="505"/>
      <c r="AT312" s="505"/>
      <c r="AU312" s="506"/>
      <c r="AV312" s="513">
        <v>1</v>
      </c>
    </row>
    <row r="313" spans="1:48" s="514" customFormat="1" ht="13.5" outlineLevel="2">
      <c r="A313" s="682"/>
      <c r="B313" s="691" t="s">
        <v>226</v>
      </c>
      <c r="C313" s="460" t="s">
        <v>553</v>
      </c>
      <c r="D313" s="474">
        <v>7430</v>
      </c>
      <c r="E313" s="461" t="s">
        <v>485</v>
      </c>
      <c r="F313" s="475"/>
      <c r="G313" s="459" t="s">
        <v>553</v>
      </c>
      <c r="H313" s="476" t="str">
        <f t="shared" si="48"/>
        <v>L20-1</v>
      </c>
      <c r="I313" s="463">
        <v>1</v>
      </c>
      <c r="J313" s="475"/>
      <c r="K313" s="473">
        <v>0</v>
      </c>
      <c r="L313" s="473"/>
      <c r="M313" s="471" cm="1">
        <f t="array" ref="M313">IFERROR(_xlfn.IFS(N313=1,1,O313=1,1,P313=1,1,Q313=1,1),0)</f>
        <v>1</v>
      </c>
      <c r="N313" s="505">
        <v>1</v>
      </c>
      <c r="O313" s="505"/>
      <c r="P313" s="505"/>
      <c r="Q313" s="505"/>
      <c r="R313" s="471" cm="1">
        <f t="array" ref="R313">IFERROR(_xlfn.IFS(S313=1,1,T313=1,1,U313=1,1,V313=1,1),0)</f>
        <v>0</v>
      </c>
      <c r="S313" s="505"/>
      <c r="T313" s="505"/>
      <c r="U313" s="505"/>
      <c r="V313" s="505"/>
      <c r="W313" s="473"/>
      <c r="X313" s="473"/>
      <c r="Y313" s="471"/>
      <c r="Z313" s="505"/>
      <c r="AA313" s="505"/>
      <c r="AB313" s="505"/>
      <c r="AC313" s="505"/>
      <c r="AD313" s="471"/>
      <c r="AE313" s="505"/>
      <c r="AF313" s="505"/>
      <c r="AG313" s="505"/>
      <c r="AH313" s="505"/>
      <c r="AI313" s="473"/>
      <c r="AJ313" s="473"/>
      <c r="AK313" s="505"/>
      <c r="AL313" s="505"/>
      <c r="AM313" s="505"/>
      <c r="AN313" s="505"/>
      <c r="AO313" s="505"/>
      <c r="AP313" s="505"/>
      <c r="AQ313" s="505"/>
      <c r="AR313" s="505"/>
      <c r="AS313" s="505"/>
      <c r="AT313" s="505"/>
      <c r="AU313" s="506"/>
      <c r="AV313" s="513">
        <v>1</v>
      </c>
    </row>
    <row r="314" spans="1:48" s="514" customFormat="1" ht="13.5" outlineLevel="2">
      <c r="A314" s="682"/>
      <c r="B314" s="691" t="s">
        <v>226</v>
      </c>
      <c r="C314" s="460" t="s">
        <v>553</v>
      </c>
      <c r="D314" s="474">
        <v>7440</v>
      </c>
      <c r="E314" s="461" t="s">
        <v>486</v>
      </c>
      <c r="F314" s="475"/>
      <c r="G314" s="459" t="s">
        <v>553</v>
      </c>
      <c r="H314" s="476" t="str">
        <f t="shared" si="48"/>
        <v>L20-1</v>
      </c>
      <c r="I314" s="463">
        <v>1</v>
      </c>
      <c r="J314" s="475"/>
      <c r="K314" s="473">
        <v>0</v>
      </c>
      <c r="L314" s="473"/>
      <c r="M314" s="471" cm="1">
        <f t="array" ref="M314">IFERROR(_xlfn.IFS(N314=1,1,O314=1,1,P314=1,1,Q314=1,1),0)</f>
        <v>1</v>
      </c>
      <c r="N314" s="505">
        <v>1</v>
      </c>
      <c r="O314" s="505"/>
      <c r="P314" s="505"/>
      <c r="Q314" s="505"/>
      <c r="R314" s="471" cm="1">
        <f t="array" ref="R314">IFERROR(_xlfn.IFS(S314=1,1,T314=1,1,U314=1,1,V314=1,1),0)</f>
        <v>0</v>
      </c>
      <c r="S314" s="505"/>
      <c r="T314" s="505"/>
      <c r="U314" s="505"/>
      <c r="V314" s="505"/>
      <c r="W314" s="473"/>
      <c r="X314" s="473"/>
      <c r="Y314" s="471"/>
      <c r="Z314" s="505"/>
      <c r="AA314" s="505"/>
      <c r="AB314" s="505"/>
      <c r="AC314" s="505"/>
      <c r="AD314" s="471"/>
      <c r="AE314" s="505"/>
      <c r="AF314" s="505"/>
      <c r="AG314" s="505"/>
      <c r="AH314" s="505"/>
      <c r="AI314" s="473"/>
      <c r="AJ314" s="473"/>
      <c r="AK314" s="505"/>
      <c r="AL314" s="505"/>
      <c r="AM314" s="505"/>
      <c r="AN314" s="505"/>
      <c r="AO314" s="505"/>
      <c r="AP314" s="505"/>
      <c r="AQ314" s="505"/>
      <c r="AR314" s="505"/>
      <c r="AS314" s="505"/>
      <c r="AT314" s="505"/>
      <c r="AU314" s="506"/>
      <c r="AV314" s="513">
        <v>1</v>
      </c>
    </row>
    <row r="315" spans="1:48" s="514" customFormat="1" ht="13.5" outlineLevel="2">
      <c r="A315" s="682"/>
      <c r="B315" s="691" t="s">
        <v>226</v>
      </c>
      <c r="C315" s="460" t="s">
        <v>553</v>
      </c>
      <c r="D315" s="474">
        <v>7450</v>
      </c>
      <c r="E315" s="461" t="s">
        <v>543</v>
      </c>
      <c r="F315" s="475"/>
      <c r="G315" s="459" t="s">
        <v>553</v>
      </c>
      <c r="H315" s="476" t="str">
        <f t="shared" si="48"/>
        <v>L20-1</v>
      </c>
      <c r="I315" s="463">
        <v>1</v>
      </c>
      <c r="J315" s="475"/>
      <c r="K315" s="473">
        <v>0</v>
      </c>
      <c r="L315" s="473"/>
      <c r="M315" s="471" cm="1">
        <f t="array" ref="M315">IFERROR(_xlfn.IFS(N315=1,1,O315=1,1,P315=1,1,Q315=1,1),0)</f>
        <v>1</v>
      </c>
      <c r="N315" s="505">
        <v>1</v>
      </c>
      <c r="O315" s="505"/>
      <c r="P315" s="505"/>
      <c r="Q315" s="505"/>
      <c r="R315" s="471" cm="1">
        <f t="array" ref="R315">IFERROR(_xlfn.IFS(S315=1,1,T315=1,1,U315=1,1,V315=1,1),0)</f>
        <v>0</v>
      </c>
      <c r="S315" s="505"/>
      <c r="T315" s="505"/>
      <c r="U315" s="505"/>
      <c r="V315" s="505"/>
      <c r="W315" s="473"/>
      <c r="X315" s="473"/>
      <c r="Y315" s="471"/>
      <c r="Z315" s="505"/>
      <c r="AA315" s="505"/>
      <c r="AB315" s="505"/>
      <c r="AC315" s="505"/>
      <c r="AD315" s="471"/>
      <c r="AE315" s="505"/>
      <c r="AF315" s="505"/>
      <c r="AG315" s="505"/>
      <c r="AH315" s="505"/>
      <c r="AI315" s="473"/>
      <c r="AJ315" s="473"/>
      <c r="AK315" s="505"/>
      <c r="AL315" s="505"/>
      <c r="AM315" s="505"/>
      <c r="AN315" s="505"/>
      <c r="AO315" s="505"/>
      <c r="AP315" s="505"/>
      <c r="AQ315" s="505"/>
      <c r="AR315" s="505"/>
      <c r="AS315" s="505"/>
      <c r="AT315" s="505"/>
      <c r="AU315" s="506"/>
      <c r="AV315" s="513">
        <v>1</v>
      </c>
    </row>
    <row r="316" spans="1:48" s="514" customFormat="1" ht="13.5" outlineLevel="2">
      <c r="A316" s="682"/>
      <c r="B316" s="691" t="s">
        <v>226</v>
      </c>
      <c r="C316" s="460" t="s">
        <v>553</v>
      </c>
      <c r="D316" s="474">
        <v>7461</v>
      </c>
      <c r="E316" s="461" t="s">
        <v>544</v>
      </c>
      <c r="F316" s="475"/>
      <c r="G316" s="459" t="s">
        <v>553</v>
      </c>
      <c r="H316" s="476" t="str">
        <f t="shared" si="48"/>
        <v>L20-1</v>
      </c>
      <c r="I316" s="463">
        <v>1</v>
      </c>
      <c r="J316" s="475"/>
      <c r="K316" s="473">
        <v>0</v>
      </c>
      <c r="L316" s="473"/>
      <c r="M316" s="471" cm="1">
        <f t="array" ref="M316">IFERROR(_xlfn.IFS(N316=1,1,O316=1,1,P316=1,1,Q316=1,1),0)</f>
        <v>1</v>
      </c>
      <c r="N316" s="505">
        <v>1</v>
      </c>
      <c r="O316" s="505"/>
      <c r="P316" s="505"/>
      <c r="Q316" s="505"/>
      <c r="R316" s="471" cm="1">
        <f t="array" ref="R316">IFERROR(_xlfn.IFS(S316=1,1,T316=1,1,U316=1,1,V316=1,1),0)</f>
        <v>0</v>
      </c>
      <c r="S316" s="505"/>
      <c r="T316" s="505"/>
      <c r="U316" s="505"/>
      <c r="V316" s="505"/>
      <c r="W316" s="473"/>
      <c r="X316" s="473"/>
      <c r="Y316" s="471"/>
      <c r="Z316" s="505"/>
      <c r="AA316" s="505"/>
      <c r="AB316" s="505"/>
      <c r="AC316" s="505"/>
      <c r="AD316" s="471"/>
      <c r="AE316" s="505"/>
      <c r="AF316" s="505"/>
      <c r="AG316" s="505"/>
      <c r="AH316" s="505"/>
      <c r="AI316" s="473"/>
      <c r="AJ316" s="473"/>
      <c r="AK316" s="505"/>
      <c r="AL316" s="505"/>
      <c r="AM316" s="505"/>
      <c r="AN316" s="505"/>
      <c r="AO316" s="505"/>
      <c r="AP316" s="505"/>
      <c r="AQ316" s="505"/>
      <c r="AR316" s="505"/>
      <c r="AS316" s="505"/>
      <c r="AT316" s="505"/>
      <c r="AU316" s="506"/>
      <c r="AV316" s="513">
        <v>1</v>
      </c>
    </row>
    <row r="317" spans="1:48" s="514" customFormat="1" ht="13.5" outlineLevel="2">
      <c r="A317" s="682"/>
      <c r="B317" s="691" t="s">
        <v>226</v>
      </c>
      <c r="C317" s="460" t="s">
        <v>553</v>
      </c>
      <c r="D317" s="474">
        <v>7462</v>
      </c>
      <c r="E317" s="461" t="s">
        <v>545</v>
      </c>
      <c r="F317" s="475"/>
      <c r="G317" s="459" t="s">
        <v>553</v>
      </c>
      <c r="H317" s="476" t="str">
        <f t="shared" si="48"/>
        <v>L20-1</v>
      </c>
      <c r="I317" s="463">
        <v>1</v>
      </c>
      <c r="J317" s="475"/>
      <c r="K317" s="473">
        <v>0</v>
      </c>
      <c r="L317" s="473"/>
      <c r="M317" s="471" cm="1">
        <f t="array" ref="M317">IFERROR(_xlfn.IFS(N317=1,1,O317=1,1,P317=1,1,Q317=1,1),0)</f>
        <v>1</v>
      </c>
      <c r="N317" s="505">
        <v>1</v>
      </c>
      <c r="O317" s="505"/>
      <c r="P317" s="505"/>
      <c r="Q317" s="505"/>
      <c r="R317" s="471" cm="1">
        <f t="array" ref="R317">IFERROR(_xlfn.IFS(S317=1,1,T317=1,1,U317=1,1,V317=1,1),0)</f>
        <v>0</v>
      </c>
      <c r="S317" s="505"/>
      <c r="T317" s="505"/>
      <c r="U317" s="505"/>
      <c r="V317" s="505"/>
      <c r="W317" s="473"/>
      <c r="X317" s="473"/>
      <c r="Y317" s="471"/>
      <c r="Z317" s="505"/>
      <c r="AA317" s="505"/>
      <c r="AB317" s="505"/>
      <c r="AC317" s="505"/>
      <c r="AD317" s="471"/>
      <c r="AE317" s="505"/>
      <c r="AF317" s="505"/>
      <c r="AG317" s="505"/>
      <c r="AH317" s="505"/>
      <c r="AI317" s="473"/>
      <c r="AJ317" s="473"/>
      <c r="AK317" s="505"/>
      <c r="AL317" s="505"/>
      <c r="AM317" s="505"/>
      <c r="AN317" s="505"/>
      <c r="AO317" s="505"/>
      <c r="AP317" s="505"/>
      <c r="AQ317" s="505"/>
      <c r="AR317" s="505"/>
      <c r="AS317" s="505"/>
      <c r="AT317" s="505"/>
      <c r="AU317" s="506"/>
      <c r="AV317" s="513">
        <v>1</v>
      </c>
    </row>
    <row r="318" spans="1:48" s="514" customFormat="1" ht="13.5" outlineLevel="2">
      <c r="A318" s="682"/>
      <c r="B318" s="691" t="s">
        <v>226</v>
      </c>
      <c r="C318" s="460" t="s">
        <v>553</v>
      </c>
      <c r="D318" s="474">
        <v>7463</v>
      </c>
      <c r="E318" s="461" t="s">
        <v>546</v>
      </c>
      <c r="F318" s="475"/>
      <c r="G318" s="459" t="s">
        <v>553</v>
      </c>
      <c r="H318" s="476" t="str">
        <f t="shared" si="48"/>
        <v>L20-1</v>
      </c>
      <c r="I318" s="463">
        <v>1</v>
      </c>
      <c r="J318" s="475"/>
      <c r="K318" s="473">
        <v>0</v>
      </c>
      <c r="L318" s="473"/>
      <c r="M318" s="471" cm="1">
        <f t="array" ref="M318">IFERROR(_xlfn.IFS(N318=1,1,O318=1,1,P318=1,1,Q318=1,1),0)</f>
        <v>1</v>
      </c>
      <c r="N318" s="505">
        <v>1</v>
      </c>
      <c r="O318" s="505"/>
      <c r="P318" s="505"/>
      <c r="Q318" s="505"/>
      <c r="R318" s="471" cm="1">
        <f t="array" ref="R318">IFERROR(_xlfn.IFS(S318=1,1,T318=1,1,U318=1,1,V318=1,1),0)</f>
        <v>0</v>
      </c>
      <c r="S318" s="505"/>
      <c r="T318" s="505"/>
      <c r="U318" s="505"/>
      <c r="V318" s="505"/>
      <c r="W318" s="473"/>
      <c r="X318" s="473"/>
      <c r="Y318" s="471"/>
      <c r="Z318" s="505"/>
      <c r="AA318" s="505"/>
      <c r="AB318" s="505"/>
      <c r="AC318" s="505"/>
      <c r="AD318" s="471"/>
      <c r="AE318" s="505"/>
      <c r="AF318" s="505"/>
      <c r="AG318" s="505"/>
      <c r="AH318" s="505"/>
      <c r="AI318" s="473"/>
      <c r="AJ318" s="473"/>
      <c r="AK318" s="505"/>
      <c r="AL318" s="505"/>
      <c r="AM318" s="505"/>
      <c r="AN318" s="505"/>
      <c r="AO318" s="505"/>
      <c r="AP318" s="505"/>
      <c r="AQ318" s="505"/>
      <c r="AR318" s="505"/>
      <c r="AS318" s="505"/>
      <c r="AT318" s="505"/>
      <c r="AU318" s="506"/>
      <c r="AV318" s="513">
        <v>1</v>
      </c>
    </row>
    <row r="319" spans="1:48" s="514" customFormat="1" ht="13.5" outlineLevel="2">
      <c r="A319" s="682"/>
      <c r="B319" s="691" t="s">
        <v>226</v>
      </c>
      <c r="C319" s="460" t="s">
        <v>553</v>
      </c>
      <c r="D319" s="474">
        <v>7470</v>
      </c>
      <c r="E319" s="461" t="s">
        <v>487</v>
      </c>
      <c r="F319" s="475"/>
      <c r="G319" s="459" t="s">
        <v>553</v>
      </c>
      <c r="H319" s="476" t="str">
        <f t="shared" si="48"/>
        <v>L20-1</v>
      </c>
      <c r="I319" s="463">
        <v>1</v>
      </c>
      <c r="J319" s="475"/>
      <c r="K319" s="473">
        <v>0</v>
      </c>
      <c r="L319" s="473"/>
      <c r="M319" s="471" cm="1">
        <f t="array" ref="M319">IFERROR(_xlfn.IFS(N319=1,1,O319=1,1,P319=1,1,Q319=1,1),0)</f>
        <v>1</v>
      </c>
      <c r="N319" s="505">
        <v>1</v>
      </c>
      <c r="O319" s="505"/>
      <c r="P319" s="505"/>
      <c r="Q319" s="505"/>
      <c r="R319" s="471" cm="1">
        <f t="array" ref="R319">IFERROR(_xlfn.IFS(S319=1,1,T319=1,1,U319=1,1,V319=1,1),0)</f>
        <v>0</v>
      </c>
      <c r="S319" s="505"/>
      <c r="T319" s="505"/>
      <c r="U319" s="505"/>
      <c r="V319" s="505"/>
      <c r="W319" s="473"/>
      <c r="X319" s="473"/>
      <c r="Y319" s="471"/>
      <c r="Z319" s="505"/>
      <c r="AA319" s="505"/>
      <c r="AB319" s="505"/>
      <c r="AC319" s="505"/>
      <c r="AD319" s="471"/>
      <c r="AE319" s="505"/>
      <c r="AF319" s="505"/>
      <c r="AG319" s="505"/>
      <c r="AH319" s="505"/>
      <c r="AI319" s="473"/>
      <c r="AJ319" s="473"/>
      <c r="AK319" s="505"/>
      <c r="AL319" s="505"/>
      <c r="AM319" s="505"/>
      <c r="AN319" s="505"/>
      <c r="AO319" s="505"/>
      <c r="AP319" s="505"/>
      <c r="AQ319" s="505"/>
      <c r="AR319" s="505"/>
      <c r="AS319" s="505"/>
      <c r="AT319" s="505"/>
      <c r="AU319" s="506"/>
      <c r="AV319" s="513">
        <v>1</v>
      </c>
    </row>
    <row r="320" spans="1:48" s="514" customFormat="1" ht="13.5" outlineLevel="2">
      <c r="A320" s="682"/>
      <c r="B320" s="691" t="s">
        <v>226</v>
      </c>
      <c r="C320" s="460" t="s">
        <v>553</v>
      </c>
      <c r="D320" s="474">
        <v>7480</v>
      </c>
      <c r="E320" s="461" t="s">
        <v>547</v>
      </c>
      <c r="F320" s="475"/>
      <c r="G320" s="459" t="s">
        <v>553</v>
      </c>
      <c r="H320" s="476" t="str">
        <f t="shared" si="48"/>
        <v>L20-1</v>
      </c>
      <c r="I320" s="463">
        <v>1</v>
      </c>
      <c r="J320" s="475"/>
      <c r="K320" s="473">
        <v>0</v>
      </c>
      <c r="L320" s="473"/>
      <c r="M320" s="471" cm="1">
        <f t="array" ref="M320">IFERROR(_xlfn.IFS(N320=1,1,O320=1,1,P320=1,1,Q320=1,1),0)</f>
        <v>1</v>
      </c>
      <c r="N320" s="505">
        <v>1</v>
      </c>
      <c r="O320" s="505"/>
      <c r="P320" s="505"/>
      <c r="Q320" s="505"/>
      <c r="R320" s="471" cm="1">
        <f t="array" ref="R320">IFERROR(_xlfn.IFS(S320=1,1,T320=1,1,U320=1,1,V320=1,1),0)</f>
        <v>0</v>
      </c>
      <c r="S320" s="505"/>
      <c r="T320" s="505"/>
      <c r="U320" s="505"/>
      <c r="V320" s="505"/>
      <c r="W320" s="473"/>
      <c r="X320" s="473"/>
      <c r="Y320" s="471"/>
      <c r="Z320" s="505"/>
      <c r="AA320" s="505"/>
      <c r="AB320" s="505"/>
      <c r="AC320" s="505"/>
      <c r="AD320" s="471"/>
      <c r="AE320" s="505"/>
      <c r="AF320" s="505"/>
      <c r="AG320" s="505"/>
      <c r="AH320" s="505"/>
      <c r="AI320" s="473"/>
      <c r="AJ320" s="473"/>
      <c r="AK320" s="505"/>
      <c r="AL320" s="505"/>
      <c r="AM320" s="505"/>
      <c r="AN320" s="505"/>
      <c r="AO320" s="505"/>
      <c r="AP320" s="505"/>
      <c r="AQ320" s="505"/>
      <c r="AR320" s="505"/>
      <c r="AS320" s="505"/>
      <c r="AT320" s="505"/>
      <c r="AU320" s="506"/>
      <c r="AV320" s="513">
        <v>1</v>
      </c>
    </row>
    <row r="321" spans="1:48" s="514" customFormat="1" ht="13.5" outlineLevel="2">
      <c r="A321" s="682"/>
      <c r="B321" s="691" t="s">
        <v>226</v>
      </c>
      <c r="C321" s="460" t="s">
        <v>553</v>
      </c>
      <c r="D321" s="474">
        <v>7490</v>
      </c>
      <c r="E321" s="461" t="s">
        <v>548</v>
      </c>
      <c r="F321" s="475"/>
      <c r="G321" s="459" t="s">
        <v>553</v>
      </c>
      <c r="H321" s="476" t="str">
        <f t="shared" si="48"/>
        <v>L20-1</v>
      </c>
      <c r="I321" s="463">
        <v>1</v>
      </c>
      <c r="J321" s="475"/>
      <c r="K321" s="473">
        <v>0</v>
      </c>
      <c r="L321" s="473"/>
      <c r="M321" s="471" cm="1">
        <f t="array" ref="M321">IFERROR(_xlfn.IFS(N321=1,1,O321=1,1,P321=1,1,Q321=1,1),0)</f>
        <v>1</v>
      </c>
      <c r="N321" s="505">
        <v>1</v>
      </c>
      <c r="O321" s="505"/>
      <c r="P321" s="505"/>
      <c r="Q321" s="505"/>
      <c r="R321" s="471" cm="1">
        <f t="array" ref="R321">IFERROR(_xlfn.IFS(S321=1,1,T321=1,1,U321=1,1,V321=1,1),0)</f>
        <v>0</v>
      </c>
      <c r="S321" s="505"/>
      <c r="T321" s="505"/>
      <c r="U321" s="505"/>
      <c r="V321" s="505"/>
      <c r="W321" s="473"/>
      <c r="X321" s="473"/>
      <c r="Y321" s="471"/>
      <c r="Z321" s="505"/>
      <c r="AA321" s="505"/>
      <c r="AB321" s="505"/>
      <c r="AC321" s="505"/>
      <c r="AD321" s="471"/>
      <c r="AE321" s="505"/>
      <c r="AF321" s="505"/>
      <c r="AG321" s="505"/>
      <c r="AH321" s="505"/>
      <c r="AI321" s="473"/>
      <c r="AJ321" s="473"/>
      <c r="AK321" s="505"/>
      <c r="AL321" s="505"/>
      <c r="AM321" s="505"/>
      <c r="AN321" s="505"/>
      <c r="AO321" s="505"/>
      <c r="AP321" s="505"/>
      <c r="AQ321" s="505"/>
      <c r="AR321" s="505"/>
      <c r="AS321" s="505"/>
      <c r="AT321" s="505"/>
      <c r="AU321" s="506"/>
      <c r="AV321" s="513">
        <v>1</v>
      </c>
    </row>
    <row r="322" spans="1:48" s="514" customFormat="1" ht="13.5" outlineLevel="2">
      <c r="A322" s="682"/>
      <c r="B322" s="691" t="s">
        <v>226</v>
      </c>
      <c r="C322" s="460" t="s">
        <v>553</v>
      </c>
      <c r="D322" s="474">
        <v>7500</v>
      </c>
      <c r="E322" s="461" t="s">
        <v>488</v>
      </c>
      <c r="F322" s="475"/>
      <c r="G322" s="459" t="s">
        <v>553</v>
      </c>
      <c r="H322" s="476" t="str">
        <f t="shared" si="48"/>
        <v>L20-1</v>
      </c>
      <c r="I322" s="463">
        <v>1</v>
      </c>
      <c r="J322" s="475"/>
      <c r="K322" s="473">
        <v>0</v>
      </c>
      <c r="L322" s="473"/>
      <c r="M322" s="471" cm="1">
        <f t="array" ref="M322">IFERROR(_xlfn.IFS(N322=1,1,O322=1,1,P322=1,1,Q322=1,1),0)</f>
        <v>1</v>
      </c>
      <c r="N322" s="505">
        <v>1</v>
      </c>
      <c r="O322" s="505"/>
      <c r="P322" s="505"/>
      <c r="Q322" s="505"/>
      <c r="R322" s="471" cm="1">
        <f t="array" ref="R322">IFERROR(_xlfn.IFS(S322=1,1,T322=1,1,U322=1,1,V322=1,1),0)</f>
        <v>0</v>
      </c>
      <c r="S322" s="505"/>
      <c r="T322" s="505"/>
      <c r="U322" s="505"/>
      <c r="V322" s="505"/>
      <c r="W322" s="473"/>
      <c r="X322" s="473"/>
      <c r="Y322" s="471"/>
      <c r="Z322" s="505"/>
      <c r="AA322" s="505"/>
      <c r="AB322" s="505"/>
      <c r="AC322" s="505"/>
      <c r="AD322" s="471"/>
      <c r="AE322" s="505"/>
      <c r="AF322" s="505"/>
      <c r="AG322" s="505"/>
      <c r="AH322" s="505"/>
      <c r="AI322" s="473"/>
      <c r="AJ322" s="473"/>
      <c r="AK322" s="505"/>
      <c r="AL322" s="505"/>
      <c r="AM322" s="505"/>
      <c r="AN322" s="505"/>
      <c r="AO322" s="505"/>
      <c r="AP322" s="505"/>
      <c r="AQ322" s="505"/>
      <c r="AR322" s="505"/>
      <c r="AS322" s="505"/>
      <c r="AT322" s="505"/>
      <c r="AU322" s="506"/>
      <c r="AV322" s="513">
        <v>1</v>
      </c>
    </row>
    <row r="323" spans="1:48" s="514" customFormat="1" ht="13.5" outlineLevel="2">
      <c r="A323" s="682"/>
      <c r="B323" s="691" t="s">
        <v>226</v>
      </c>
      <c r="C323" s="460" t="s">
        <v>553</v>
      </c>
      <c r="D323" s="474">
        <v>7510</v>
      </c>
      <c r="E323" s="461" t="s">
        <v>549</v>
      </c>
      <c r="F323" s="475"/>
      <c r="G323" s="459" t="s">
        <v>553</v>
      </c>
      <c r="H323" s="476" t="str">
        <f t="shared" si="48"/>
        <v>L20-1</v>
      </c>
      <c r="I323" s="463">
        <v>1</v>
      </c>
      <c r="J323" s="475"/>
      <c r="K323" s="473">
        <v>0</v>
      </c>
      <c r="L323" s="473"/>
      <c r="M323" s="471" cm="1">
        <f t="array" ref="M323">IFERROR(_xlfn.IFS(N323=1,1,O323=1,1,P323=1,1,Q323=1,1),0)</f>
        <v>1</v>
      </c>
      <c r="N323" s="505">
        <v>1</v>
      </c>
      <c r="O323" s="505"/>
      <c r="P323" s="505"/>
      <c r="Q323" s="505"/>
      <c r="R323" s="471" cm="1">
        <f t="array" ref="R323">IFERROR(_xlfn.IFS(S323=1,1,T323=1,1,U323=1,1,V323=1,1),0)</f>
        <v>0</v>
      </c>
      <c r="S323" s="505"/>
      <c r="T323" s="505"/>
      <c r="U323" s="505"/>
      <c r="V323" s="505"/>
      <c r="W323" s="473"/>
      <c r="X323" s="473"/>
      <c r="Y323" s="471"/>
      <c r="Z323" s="505"/>
      <c r="AA323" s="505"/>
      <c r="AB323" s="505"/>
      <c r="AC323" s="505"/>
      <c r="AD323" s="471"/>
      <c r="AE323" s="505"/>
      <c r="AF323" s="505"/>
      <c r="AG323" s="505"/>
      <c r="AH323" s="505"/>
      <c r="AI323" s="473"/>
      <c r="AJ323" s="473"/>
      <c r="AK323" s="505"/>
      <c r="AL323" s="505"/>
      <c r="AM323" s="505"/>
      <c r="AN323" s="505"/>
      <c r="AO323" s="505"/>
      <c r="AP323" s="505"/>
      <c r="AQ323" s="505"/>
      <c r="AR323" s="505"/>
      <c r="AS323" s="505"/>
      <c r="AT323" s="505"/>
      <c r="AU323" s="506"/>
      <c r="AV323" s="513">
        <v>1</v>
      </c>
    </row>
    <row r="324" spans="1:48" s="514" customFormat="1" ht="13.5" outlineLevel="2">
      <c r="A324" s="682"/>
      <c r="B324" s="691" t="s">
        <v>226</v>
      </c>
      <c r="C324" s="460" t="s">
        <v>553</v>
      </c>
      <c r="D324" s="474" t="s">
        <v>550</v>
      </c>
      <c r="E324" s="461" t="s">
        <v>551</v>
      </c>
      <c r="F324" s="475"/>
      <c r="G324" s="459" t="s">
        <v>553</v>
      </c>
      <c r="H324" s="476" t="str">
        <f t="shared" si="48"/>
        <v>L20-1</v>
      </c>
      <c r="I324" s="463">
        <v>1</v>
      </c>
      <c r="J324" s="475"/>
      <c r="K324" s="473">
        <v>0</v>
      </c>
      <c r="L324" s="473"/>
      <c r="M324" s="471" cm="1">
        <f t="array" ref="M324">IFERROR(_xlfn.IFS(N324=1,1,O324=1,1,P324=1,1,Q324=1,1),0)</f>
        <v>1</v>
      </c>
      <c r="N324" s="505">
        <v>1</v>
      </c>
      <c r="O324" s="505"/>
      <c r="P324" s="505"/>
      <c r="Q324" s="505"/>
      <c r="R324" s="471" cm="1">
        <f t="array" ref="R324">IFERROR(_xlfn.IFS(S324=1,1,T324=1,1,U324=1,1,V324=1,1),0)</f>
        <v>0</v>
      </c>
      <c r="S324" s="505"/>
      <c r="T324" s="505"/>
      <c r="U324" s="505"/>
      <c r="V324" s="505"/>
      <c r="W324" s="473"/>
      <c r="X324" s="473"/>
      <c r="Y324" s="471"/>
      <c r="Z324" s="505"/>
      <c r="AA324" s="505"/>
      <c r="AB324" s="505"/>
      <c r="AC324" s="505"/>
      <c r="AD324" s="471"/>
      <c r="AE324" s="505"/>
      <c r="AF324" s="505"/>
      <c r="AG324" s="505"/>
      <c r="AH324" s="505"/>
      <c r="AI324" s="473"/>
      <c r="AJ324" s="473"/>
      <c r="AK324" s="505"/>
      <c r="AL324" s="505"/>
      <c r="AM324" s="505"/>
      <c r="AN324" s="505"/>
      <c r="AO324" s="505"/>
      <c r="AP324" s="505"/>
      <c r="AQ324" s="505"/>
      <c r="AR324" s="505"/>
      <c r="AS324" s="505"/>
      <c r="AT324" s="505"/>
      <c r="AU324" s="506"/>
      <c r="AV324" s="513">
        <v>1</v>
      </c>
    </row>
    <row r="325" spans="1:48" s="520" customFormat="1" ht="3" customHeight="1" outlineLevel="1">
      <c r="A325" s="531"/>
      <c r="B325" s="691"/>
      <c r="C325" s="460"/>
      <c r="D325" s="474"/>
      <c r="E325" s="461"/>
      <c r="F325" s="475"/>
      <c r="G325" s="459"/>
      <c r="H325" s="476"/>
      <c r="I325" s="463"/>
      <c r="J325" s="475"/>
      <c r="K325" s="473"/>
      <c r="L325" s="473"/>
      <c r="M325" s="471"/>
      <c r="N325" s="505" t="s">
        <v>224</v>
      </c>
      <c r="O325" s="505"/>
      <c r="P325" s="505"/>
      <c r="Q325" s="505"/>
      <c r="R325" s="505"/>
      <c r="S325" s="505"/>
      <c r="T325" s="505"/>
      <c r="U325" s="505"/>
      <c r="V325" s="505"/>
      <c r="W325" s="473"/>
      <c r="X325" s="473"/>
      <c r="Y325" s="505"/>
      <c r="Z325" s="505"/>
      <c r="AA325" s="505"/>
      <c r="AB325" s="505"/>
      <c r="AC325" s="505"/>
      <c r="AD325" s="505"/>
      <c r="AE325" s="505"/>
      <c r="AF325" s="505"/>
      <c r="AG325" s="505"/>
      <c r="AH325" s="505"/>
      <c r="AI325" s="473"/>
      <c r="AJ325" s="473"/>
      <c r="AK325" s="505"/>
      <c r="AL325" s="505"/>
      <c r="AM325" s="505"/>
      <c r="AN325" s="505"/>
      <c r="AO325" s="505"/>
      <c r="AP325" s="505"/>
      <c r="AQ325" s="505"/>
      <c r="AR325" s="505"/>
      <c r="AS325" s="505"/>
      <c r="AT325" s="505"/>
      <c r="AU325" s="506"/>
      <c r="AV325" s="513"/>
    </row>
    <row r="326" spans="1:48" s="520" customFormat="1" ht="13.5" outlineLevel="1">
      <c r="B326" s="546" t="s">
        <v>564</v>
      </c>
      <c r="C326" s="460"/>
      <c r="D326" s="474"/>
      <c r="E326" s="461"/>
      <c r="F326" s="475"/>
      <c r="G326" s="459"/>
      <c r="H326" s="476"/>
      <c r="I326" s="463"/>
      <c r="J326" s="475"/>
      <c r="K326" s="473"/>
      <c r="L326" s="473"/>
      <c r="M326" s="471"/>
      <c r="N326" s="505" t="s">
        <v>224</v>
      </c>
      <c r="O326" s="505"/>
      <c r="P326" s="505"/>
      <c r="Q326" s="505"/>
      <c r="R326" s="505"/>
      <c r="S326" s="505"/>
      <c r="T326" s="505"/>
      <c r="U326" s="505"/>
      <c r="V326" s="505"/>
      <c r="W326" s="473"/>
      <c r="X326" s="473"/>
      <c r="Y326" s="505"/>
      <c r="Z326" s="505"/>
      <c r="AA326" s="505"/>
      <c r="AB326" s="505"/>
      <c r="AC326" s="505"/>
      <c r="AD326" s="505"/>
      <c r="AE326" s="505"/>
      <c r="AF326" s="505"/>
      <c r="AG326" s="505"/>
      <c r="AH326" s="505"/>
      <c r="AI326" s="473"/>
      <c r="AJ326" s="473"/>
      <c r="AK326" s="505"/>
      <c r="AL326" s="505"/>
      <c r="AM326" s="505"/>
      <c r="AN326" s="505"/>
      <c r="AO326" s="505"/>
      <c r="AP326" s="505"/>
      <c r="AQ326" s="505"/>
      <c r="AR326" s="505"/>
      <c r="AS326" s="505"/>
      <c r="AT326" s="505"/>
      <c r="AU326" s="506"/>
      <c r="AV326" s="513"/>
    </row>
    <row r="327" spans="1:48" s="520" customFormat="1" ht="13.5" outlineLevel="2">
      <c r="B327" s="691"/>
      <c r="C327" s="460"/>
      <c r="D327" s="474"/>
      <c r="E327" s="461"/>
      <c r="F327" s="475"/>
      <c r="G327" s="459"/>
      <c r="H327" s="476"/>
      <c r="I327" s="463"/>
      <c r="J327" s="475"/>
      <c r="K327" s="473"/>
      <c r="L327" s="473"/>
      <c r="M327" s="471"/>
      <c r="N327" s="505" t="s">
        <v>224</v>
      </c>
      <c r="O327" s="505"/>
      <c r="P327" s="505"/>
      <c r="Q327" s="505"/>
      <c r="R327" s="505"/>
      <c r="S327" s="505"/>
      <c r="T327" s="505"/>
      <c r="U327" s="505"/>
      <c r="V327" s="505"/>
      <c r="W327" s="473"/>
      <c r="X327" s="473"/>
      <c r="Y327" s="505"/>
      <c r="Z327" s="505"/>
      <c r="AA327" s="505"/>
      <c r="AB327" s="505"/>
      <c r="AC327" s="505"/>
      <c r="AD327" s="505"/>
      <c r="AE327" s="505"/>
      <c r="AF327" s="505"/>
      <c r="AG327" s="505"/>
      <c r="AH327" s="505"/>
      <c r="AI327" s="473"/>
      <c r="AJ327" s="473"/>
      <c r="AK327" s="505"/>
      <c r="AL327" s="505"/>
      <c r="AM327" s="505"/>
      <c r="AN327" s="505"/>
      <c r="AO327" s="505"/>
      <c r="AP327" s="505"/>
      <c r="AQ327" s="505"/>
      <c r="AR327" s="505"/>
      <c r="AS327" s="505"/>
      <c r="AT327" s="505"/>
      <c r="AU327" s="506"/>
      <c r="AV327" s="513"/>
    </row>
    <row r="328" spans="1:48" s="507" customFormat="1" ht="13.5" outlineLevel="2">
      <c r="A328" s="681"/>
      <c r="B328" s="691" t="s">
        <v>491</v>
      </c>
      <c r="C328" s="460"/>
      <c r="D328" s="474"/>
      <c r="E328" s="461"/>
      <c r="F328" s="475"/>
      <c r="G328" s="459"/>
      <c r="H328" s="476"/>
      <c r="I328" s="463"/>
      <c r="J328" s="475"/>
      <c r="K328" s="473"/>
      <c r="L328" s="473"/>
      <c r="M328" s="471"/>
      <c r="N328" s="505" t="s">
        <v>224</v>
      </c>
      <c r="O328" s="505"/>
      <c r="P328" s="505"/>
      <c r="Q328" s="505"/>
      <c r="R328" s="505"/>
      <c r="S328" s="505"/>
      <c r="T328" s="505"/>
      <c r="U328" s="505"/>
      <c r="V328" s="505"/>
      <c r="W328" s="473"/>
      <c r="X328" s="473"/>
      <c r="Y328" s="505"/>
      <c r="Z328" s="505"/>
      <c r="AA328" s="505"/>
      <c r="AB328" s="505"/>
      <c r="AC328" s="505"/>
      <c r="AD328" s="505"/>
      <c r="AE328" s="505"/>
      <c r="AF328" s="505"/>
      <c r="AG328" s="505"/>
      <c r="AH328" s="505"/>
      <c r="AI328" s="473"/>
      <c r="AJ328" s="473"/>
      <c r="AK328" s="505"/>
      <c r="AL328" s="505"/>
      <c r="AM328" s="505"/>
      <c r="AN328" s="505"/>
      <c r="AO328" s="505"/>
      <c r="AP328" s="505"/>
      <c r="AQ328" s="505"/>
      <c r="AR328" s="505"/>
      <c r="AS328" s="505"/>
      <c r="AT328" s="505"/>
      <c r="AU328" s="506"/>
      <c r="AV328" s="513"/>
    </row>
    <row r="329" spans="1:48" s="514" customFormat="1" ht="13.5" outlineLevel="2">
      <c r="A329" s="683"/>
      <c r="B329" s="691" t="s">
        <v>226</v>
      </c>
      <c r="C329" s="460" t="s">
        <v>565</v>
      </c>
      <c r="D329" s="474" t="s">
        <v>235</v>
      </c>
      <c r="E329" s="461" t="s">
        <v>493</v>
      </c>
      <c r="F329" s="475"/>
      <c r="G329" s="459" t="s">
        <v>565</v>
      </c>
      <c r="H329" s="476" t="str">
        <f t="shared" ref="H329:H336" si="49">CONCATENATE(G329,"-",I329)</f>
        <v>D35-1</v>
      </c>
      <c r="I329" s="463">
        <v>1</v>
      </c>
      <c r="J329" s="475"/>
      <c r="K329" s="473">
        <v>0</v>
      </c>
      <c r="L329" s="473"/>
      <c r="M329" s="471" cm="1">
        <f t="array" ref="M329">IFERROR(_xlfn.IFS(N329=1,1,O329=1,1,P329=1,1,Q329=1,1),0)</f>
        <v>1</v>
      </c>
      <c r="N329" s="505">
        <v>1</v>
      </c>
      <c r="O329" s="505"/>
      <c r="P329" s="505"/>
      <c r="Q329" s="505"/>
      <c r="R329" s="471" cm="1">
        <f t="array" ref="R329">IFERROR(_xlfn.IFS(S329=1,1,T329=1,1,U329=1,1,V329=1,1),0)</f>
        <v>0</v>
      </c>
      <c r="S329" s="505"/>
      <c r="T329" s="505"/>
      <c r="U329" s="505"/>
      <c r="V329" s="505"/>
      <c r="W329" s="473"/>
      <c r="X329" s="473"/>
      <c r="Y329" s="471"/>
      <c r="Z329" s="505"/>
      <c r="AA329" s="505"/>
      <c r="AB329" s="505"/>
      <c r="AC329" s="505"/>
      <c r="AD329" s="471"/>
      <c r="AE329" s="505"/>
      <c r="AF329" s="505"/>
      <c r="AG329" s="505"/>
      <c r="AH329" s="505"/>
      <c r="AI329" s="473"/>
      <c r="AJ329" s="473"/>
      <c r="AK329" s="505"/>
      <c r="AL329" s="505"/>
      <c r="AM329" s="505"/>
      <c r="AN329" s="505"/>
      <c r="AO329" s="505"/>
      <c r="AP329" s="505"/>
      <c r="AQ329" s="505"/>
      <c r="AR329" s="505"/>
      <c r="AS329" s="505"/>
      <c r="AT329" s="505"/>
      <c r="AU329" s="506"/>
      <c r="AV329" s="513">
        <v>1</v>
      </c>
    </row>
    <row r="330" spans="1:48" s="514" customFormat="1" ht="13.5" outlineLevel="2">
      <c r="A330" s="683"/>
      <c r="B330" s="691" t="s">
        <v>226</v>
      </c>
      <c r="C330" s="460" t="s">
        <v>565</v>
      </c>
      <c r="D330" s="474" t="s">
        <v>297</v>
      </c>
      <c r="E330" s="461" t="s">
        <v>494</v>
      </c>
      <c r="F330" s="475"/>
      <c r="G330" s="459" t="s">
        <v>565</v>
      </c>
      <c r="H330" s="476" t="str">
        <f t="shared" si="49"/>
        <v>D35-1</v>
      </c>
      <c r="I330" s="463">
        <v>1</v>
      </c>
      <c r="J330" s="475"/>
      <c r="K330" s="473">
        <v>0</v>
      </c>
      <c r="L330" s="473"/>
      <c r="M330" s="471" cm="1">
        <f t="array" ref="M330">IFERROR(_xlfn.IFS(N330=1,1,O330=1,1,P330=1,1,Q330=1,1),0)</f>
        <v>1</v>
      </c>
      <c r="N330" s="505">
        <v>1</v>
      </c>
      <c r="O330" s="505"/>
      <c r="P330" s="505"/>
      <c r="Q330" s="505"/>
      <c r="R330" s="471" cm="1">
        <f t="array" ref="R330">IFERROR(_xlfn.IFS(S330=1,1,T330=1,1,U330=1,1,V330=1,1),0)</f>
        <v>0</v>
      </c>
      <c r="S330" s="505"/>
      <c r="T330" s="505"/>
      <c r="U330" s="505"/>
      <c r="V330" s="505"/>
      <c r="W330" s="473"/>
      <c r="X330" s="473"/>
      <c r="Y330" s="471"/>
      <c r="Z330" s="505"/>
      <c r="AA330" s="505"/>
      <c r="AB330" s="505"/>
      <c r="AC330" s="505"/>
      <c r="AD330" s="471"/>
      <c r="AE330" s="505"/>
      <c r="AF330" s="505"/>
      <c r="AG330" s="505"/>
      <c r="AH330" s="505"/>
      <c r="AI330" s="473"/>
      <c r="AJ330" s="473"/>
      <c r="AK330" s="505"/>
      <c r="AL330" s="505"/>
      <c r="AM330" s="505"/>
      <c r="AN330" s="505"/>
      <c r="AO330" s="505"/>
      <c r="AP330" s="505"/>
      <c r="AQ330" s="505"/>
      <c r="AR330" s="505"/>
      <c r="AS330" s="505"/>
      <c r="AT330" s="505"/>
      <c r="AU330" s="506"/>
      <c r="AV330" s="513">
        <v>1</v>
      </c>
    </row>
    <row r="331" spans="1:48" s="514" customFormat="1" ht="13.5" outlineLevel="2">
      <c r="A331" s="683"/>
      <c r="B331" s="691" t="s">
        <v>226</v>
      </c>
      <c r="C331" s="460" t="s">
        <v>565</v>
      </c>
      <c r="D331" s="474" t="s">
        <v>304</v>
      </c>
      <c r="E331" s="461" t="s">
        <v>495</v>
      </c>
      <c r="F331" s="475"/>
      <c r="G331" s="459" t="s">
        <v>565</v>
      </c>
      <c r="H331" s="476" t="str">
        <f t="shared" si="49"/>
        <v>D35-1</v>
      </c>
      <c r="I331" s="463">
        <v>1</v>
      </c>
      <c r="J331" s="475"/>
      <c r="K331" s="473">
        <v>0</v>
      </c>
      <c r="L331" s="473"/>
      <c r="M331" s="471" cm="1">
        <f t="array" ref="M331">IFERROR(_xlfn.IFS(N331=1,1,O331=1,1,P331=1,1,Q331=1,1),0)</f>
        <v>1</v>
      </c>
      <c r="N331" s="505">
        <v>1</v>
      </c>
      <c r="O331" s="505"/>
      <c r="P331" s="505"/>
      <c r="Q331" s="505"/>
      <c r="R331" s="471" cm="1">
        <f t="array" ref="R331">IFERROR(_xlfn.IFS(S331=1,1,T331=1,1,U331=1,1,V331=1,1),0)</f>
        <v>0</v>
      </c>
      <c r="S331" s="505"/>
      <c r="T331" s="505"/>
      <c r="U331" s="505"/>
      <c r="V331" s="505"/>
      <c r="W331" s="473"/>
      <c r="X331" s="473"/>
      <c r="Y331" s="471"/>
      <c r="Z331" s="505"/>
      <c r="AA331" s="505"/>
      <c r="AB331" s="505"/>
      <c r="AC331" s="505"/>
      <c r="AD331" s="471"/>
      <c r="AE331" s="505"/>
      <c r="AF331" s="505"/>
      <c r="AG331" s="505"/>
      <c r="AH331" s="505"/>
      <c r="AI331" s="473"/>
      <c r="AJ331" s="473"/>
      <c r="AK331" s="505"/>
      <c r="AL331" s="505"/>
      <c r="AM331" s="505"/>
      <c r="AN331" s="505"/>
      <c r="AO331" s="505"/>
      <c r="AP331" s="505"/>
      <c r="AQ331" s="505"/>
      <c r="AR331" s="505"/>
      <c r="AS331" s="505"/>
      <c r="AT331" s="505"/>
      <c r="AU331" s="506"/>
      <c r="AV331" s="513">
        <v>1</v>
      </c>
    </row>
    <row r="332" spans="1:48" s="514" customFormat="1" ht="13.5" outlineLevel="2">
      <c r="A332" s="683"/>
      <c r="B332" s="691" t="s">
        <v>226</v>
      </c>
      <c r="C332" s="460" t="s">
        <v>565</v>
      </c>
      <c r="D332" s="474" t="s">
        <v>238</v>
      </c>
      <c r="E332" s="461" t="s">
        <v>566</v>
      </c>
      <c r="F332" s="475"/>
      <c r="G332" s="459" t="s">
        <v>565</v>
      </c>
      <c r="H332" s="476" t="str">
        <f t="shared" si="49"/>
        <v>D35-1</v>
      </c>
      <c r="I332" s="463">
        <v>1</v>
      </c>
      <c r="J332" s="475"/>
      <c r="K332" s="473">
        <v>0</v>
      </c>
      <c r="L332" s="473"/>
      <c r="M332" s="471" cm="1">
        <f t="array" ref="M332">IFERROR(_xlfn.IFS(N332=1,1,O332=1,1,P332=1,1,Q332=1,1),0)</f>
        <v>1</v>
      </c>
      <c r="N332" s="505">
        <v>1</v>
      </c>
      <c r="O332" s="505"/>
      <c r="P332" s="505"/>
      <c r="Q332" s="505"/>
      <c r="R332" s="471" cm="1">
        <f t="array" ref="R332">IFERROR(_xlfn.IFS(S332=1,1,T332=1,1,U332=1,1,V332=1,1),0)</f>
        <v>0</v>
      </c>
      <c r="S332" s="505"/>
      <c r="T332" s="505"/>
      <c r="U332" s="505"/>
      <c r="V332" s="505"/>
      <c r="W332" s="473"/>
      <c r="X332" s="473"/>
      <c r="Y332" s="471"/>
      <c r="Z332" s="505"/>
      <c r="AA332" s="505"/>
      <c r="AB332" s="505"/>
      <c r="AC332" s="505"/>
      <c r="AD332" s="471"/>
      <c r="AE332" s="505"/>
      <c r="AF332" s="505"/>
      <c r="AG332" s="505"/>
      <c r="AH332" s="505"/>
      <c r="AI332" s="473"/>
      <c r="AJ332" s="473"/>
      <c r="AK332" s="505"/>
      <c r="AL332" s="505"/>
      <c r="AM332" s="505"/>
      <c r="AN332" s="505"/>
      <c r="AO332" s="505"/>
      <c r="AP332" s="505"/>
      <c r="AQ332" s="505"/>
      <c r="AR332" s="505"/>
      <c r="AS332" s="505"/>
      <c r="AT332" s="505"/>
      <c r="AU332" s="506"/>
      <c r="AV332" s="513">
        <v>1</v>
      </c>
    </row>
    <row r="333" spans="1:48" s="514" customFormat="1" ht="13.5" outlineLevel="2">
      <c r="A333" s="683"/>
      <c r="B333" s="691" t="s">
        <v>226</v>
      </c>
      <c r="C333" s="460" t="s">
        <v>565</v>
      </c>
      <c r="D333" s="474" t="s">
        <v>312</v>
      </c>
      <c r="E333" s="461" t="s">
        <v>567</v>
      </c>
      <c r="F333" s="475"/>
      <c r="G333" s="459" t="s">
        <v>565</v>
      </c>
      <c r="H333" s="476" t="str">
        <f t="shared" si="49"/>
        <v>D35-1</v>
      </c>
      <c r="I333" s="463">
        <v>1</v>
      </c>
      <c r="J333" s="475"/>
      <c r="K333" s="473">
        <v>0</v>
      </c>
      <c r="L333" s="473"/>
      <c r="M333" s="471" cm="1">
        <f t="array" ref="M333">IFERROR(_xlfn.IFS(N333=1,1,O333=1,1,P333=1,1,Q333=1,1),0)</f>
        <v>1</v>
      </c>
      <c r="N333" s="505">
        <v>1</v>
      </c>
      <c r="O333" s="505"/>
      <c r="P333" s="505"/>
      <c r="Q333" s="505"/>
      <c r="R333" s="471" cm="1">
        <f t="array" ref="R333">IFERROR(_xlfn.IFS(S333=1,1,T333=1,1,U333=1,1,V333=1,1),0)</f>
        <v>0</v>
      </c>
      <c r="S333" s="505"/>
      <c r="T333" s="505"/>
      <c r="U333" s="505"/>
      <c r="V333" s="505"/>
      <c r="W333" s="473"/>
      <c r="X333" s="473"/>
      <c r="Y333" s="471"/>
      <c r="Z333" s="505"/>
      <c r="AA333" s="505"/>
      <c r="AB333" s="505"/>
      <c r="AC333" s="505"/>
      <c r="AD333" s="471"/>
      <c r="AE333" s="505"/>
      <c r="AF333" s="505"/>
      <c r="AG333" s="505"/>
      <c r="AH333" s="505"/>
      <c r="AI333" s="473"/>
      <c r="AJ333" s="473"/>
      <c r="AK333" s="505"/>
      <c r="AL333" s="505"/>
      <c r="AM333" s="505"/>
      <c r="AN333" s="505"/>
      <c r="AO333" s="505"/>
      <c r="AP333" s="505"/>
      <c r="AQ333" s="505"/>
      <c r="AR333" s="505"/>
      <c r="AS333" s="505"/>
      <c r="AT333" s="505"/>
      <c r="AU333" s="506"/>
      <c r="AV333" s="513">
        <v>1</v>
      </c>
    </row>
    <row r="334" spans="1:48" s="514" customFormat="1" ht="13.5" outlineLevel="2">
      <c r="A334" s="683"/>
      <c r="B334" s="691" t="s">
        <v>226</v>
      </c>
      <c r="C334" s="460" t="s">
        <v>565</v>
      </c>
      <c r="D334" s="474" t="s">
        <v>243</v>
      </c>
      <c r="E334" s="461" t="s">
        <v>568</v>
      </c>
      <c r="F334" s="475"/>
      <c r="G334" s="459" t="s">
        <v>565</v>
      </c>
      <c r="H334" s="476" t="str">
        <f t="shared" si="49"/>
        <v>D35-1</v>
      </c>
      <c r="I334" s="463">
        <v>1</v>
      </c>
      <c r="J334" s="475"/>
      <c r="K334" s="473">
        <v>0</v>
      </c>
      <c r="L334" s="473"/>
      <c r="M334" s="471" cm="1">
        <f t="array" ref="M334">IFERROR(_xlfn.IFS(N334=1,1,O334=1,1,P334=1,1,Q334=1,1),0)</f>
        <v>1</v>
      </c>
      <c r="N334" s="505">
        <v>1</v>
      </c>
      <c r="O334" s="505"/>
      <c r="P334" s="505"/>
      <c r="Q334" s="505"/>
      <c r="R334" s="471" cm="1">
        <f t="array" ref="R334">IFERROR(_xlfn.IFS(S334=1,1,T334=1,1,U334=1,1,V334=1,1),0)</f>
        <v>0</v>
      </c>
      <c r="S334" s="505"/>
      <c r="T334" s="505"/>
      <c r="U334" s="505"/>
      <c r="V334" s="505"/>
      <c r="W334" s="473"/>
      <c r="X334" s="473"/>
      <c r="Y334" s="471"/>
      <c r="Z334" s="505"/>
      <c r="AA334" s="505"/>
      <c r="AB334" s="505"/>
      <c r="AC334" s="505"/>
      <c r="AD334" s="471"/>
      <c r="AE334" s="505"/>
      <c r="AF334" s="505"/>
      <c r="AG334" s="505"/>
      <c r="AH334" s="505"/>
      <c r="AI334" s="473"/>
      <c r="AJ334" s="473"/>
      <c r="AK334" s="505"/>
      <c r="AL334" s="505"/>
      <c r="AM334" s="505"/>
      <c r="AN334" s="505"/>
      <c r="AO334" s="505"/>
      <c r="AP334" s="505"/>
      <c r="AQ334" s="505"/>
      <c r="AR334" s="505"/>
      <c r="AS334" s="505"/>
      <c r="AT334" s="505"/>
      <c r="AU334" s="506"/>
      <c r="AV334" s="513">
        <v>1</v>
      </c>
    </row>
    <row r="335" spans="1:48" s="514" customFormat="1" ht="13.5" outlineLevel="2">
      <c r="A335" s="683"/>
      <c r="B335" s="691" t="s">
        <v>226</v>
      </c>
      <c r="C335" s="460" t="s">
        <v>565</v>
      </c>
      <c r="D335" s="474" t="s">
        <v>499</v>
      </c>
      <c r="E335" s="461" t="s">
        <v>569</v>
      </c>
      <c r="F335" s="475"/>
      <c r="G335" s="459" t="s">
        <v>565</v>
      </c>
      <c r="H335" s="476" t="str">
        <f t="shared" si="49"/>
        <v>D35-1</v>
      </c>
      <c r="I335" s="463">
        <v>1</v>
      </c>
      <c r="J335" s="475"/>
      <c r="K335" s="473">
        <v>0</v>
      </c>
      <c r="L335" s="473"/>
      <c r="M335" s="471" cm="1">
        <f t="array" ref="M335">IFERROR(_xlfn.IFS(N335=1,1,O335=1,1,P335=1,1,Q335=1,1),0)</f>
        <v>1</v>
      </c>
      <c r="N335" s="505">
        <v>1</v>
      </c>
      <c r="O335" s="505"/>
      <c r="P335" s="505"/>
      <c r="Q335" s="505"/>
      <c r="R335" s="471" cm="1">
        <f t="array" ref="R335">IFERROR(_xlfn.IFS(S335=1,1,T335=1,1,U335=1,1,V335=1,1),0)</f>
        <v>0</v>
      </c>
      <c r="S335" s="505"/>
      <c r="T335" s="505"/>
      <c r="U335" s="505"/>
      <c r="V335" s="505"/>
      <c r="W335" s="473"/>
      <c r="X335" s="473"/>
      <c r="Y335" s="471"/>
      <c r="Z335" s="505"/>
      <c r="AA335" s="505"/>
      <c r="AB335" s="505"/>
      <c r="AC335" s="505"/>
      <c r="AD335" s="471"/>
      <c r="AE335" s="505"/>
      <c r="AF335" s="505"/>
      <c r="AG335" s="505"/>
      <c r="AH335" s="505"/>
      <c r="AI335" s="473"/>
      <c r="AJ335" s="473"/>
      <c r="AK335" s="505"/>
      <c r="AL335" s="505"/>
      <c r="AM335" s="505"/>
      <c r="AN335" s="505"/>
      <c r="AO335" s="505"/>
      <c r="AP335" s="505"/>
      <c r="AQ335" s="505"/>
      <c r="AR335" s="505"/>
      <c r="AS335" s="505"/>
      <c r="AT335" s="505"/>
      <c r="AU335" s="506"/>
      <c r="AV335" s="513">
        <v>1</v>
      </c>
    </row>
    <row r="336" spans="1:48" s="514" customFormat="1" ht="13.5" outlineLevel="2">
      <c r="A336" s="683"/>
      <c r="B336" s="691" t="s">
        <v>226</v>
      </c>
      <c r="C336" s="460" t="s">
        <v>565</v>
      </c>
      <c r="D336" s="474" t="s">
        <v>248</v>
      </c>
      <c r="E336" s="461" t="s">
        <v>501</v>
      </c>
      <c r="F336" s="475"/>
      <c r="G336" s="459" t="s">
        <v>565</v>
      </c>
      <c r="H336" s="476" t="str">
        <f t="shared" si="49"/>
        <v>D35-1</v>
      </c>
      <c r="I336" s="463">
        <v>1</v>
      </c>
      <c r="J336" s="475"/>
      <c r="K336" s="473">
        <v>0</v>
      </c>
      <c r="L336" s="473"/>
      <c r="M336" s="471" cm="1">
        <f t="array" ref="M336">IFERROR(_xlfn.IFS(N336=1,1,O336=1,1,P336=1,1,Q336=1,1),0)</f>
        <v>1</v>
      </c>
      <c r="N336" s="505">
        <v>1</v>
      </c>
      <c r="O336" s="505"/>
      <c r="P336" s="505"/>
      <c r="Q336" s="505"/>
      <c r="R336" s="471" cm="1">
        <f t="array" ref="R336">IFERROR(_xlfn.IFS(S336=1,1,T336=1,1,U336=1,1,V336=1,1),0)</f>
        <v>0</v>
      </c>
      <c r="S336" s="505"/>
      <c r="T336" s="505"/>
      <c r="U336" s="505"/>
      <c r="V336" s="505"/>
      <c r="W336" s="473"/>
      <c r="X336" s="473"/>
      <c r="Y336" s="471"/>
      <c r="Z336" s="505"/>
      <c r="AA336" s="505"/>
      <c r="AB336" s="505"/>
      <c r="AC336" s="505"/>
      <c r="AD336" s="471"/>
      <c r="AE336" s="505"/>
      <c r="AF336" s="505"/>
      <c r="AG336" s="505"/>
      <c r="AH336" s="505"/>
      <c r="AI336" s="473"/>
      <c r="AJ336" s="473"/>
      <c r="AK336" s="505"/>
      <c r="AL336" s="505"/>
      <c r="AM336" s="505"/>
      <c r="AN336" s="505"/>
      <c r="AO336" s="505"/>
      <c r="AP336" s="505"/>
      <c r="AQ336" s="505"/>
      <c r="AR336" s="505"/>
      <c r="AS336" s="505"/>
      <c r="AT336" s="505"/>
      <c r="AU336" s="506"/>
      <c r="AV336" s="513">
        <v>1</v>
      </c>
    </row>
    <row r="337" spans="1:48" s="514" customFormat="1" ht="13.5" outlineLevel="2">
      <c r="A337" s="683"/>
      <c r="B337" s="691" t="s">
        <v>226</v>
      </c>
      <c r="C337" s="460" t="s">
        <v>565</v>
      </c>
      <c r="D337" s="474" t="s">
        <v>558</v>
      </c>
      <c r="E337" s="461" t="s">
        <v>559</v>
      </c>
      <c r="F337" s="475"/>
      <c r="G337" s="459"/>
      <c r="H337" s="476"/>
      <c r="I337" s="463"/>
      <c r="J337" s="475"/>
      <c r="K337" s="473"/>
      <c r="L337" s="473"/>
      <c r="M337" s="471" cm="1">
        <f t="array" ref="M337">IFERROR(_xlfn.IFS(N337=1,1,O337=1,1,P337=1,1,Q337=1,1),0)</f>
        <v>0</v>
      </c>
      <c r="N337" s="505" t="s">
        <v>224</v>
      </c>
      <c r="O337" s="505"/>
      <c r="P337" s="505"/>
      <c r="Q337" s="505"/>
      <c r="R337" s="471" cm="1">
        <f t="array" ref="R337">IFERROR(_xlfn.IFS(S337=1,1,T337=1,1,U337=1,1,V337=1,1),0)</f>
        <v>0</v>
      </c>
      <c r="S337" s="505"/>
      <c r="T337" s="505"/>
      <c r="U337" s="505"/>
      <c r="V337" s="505"/>
      <c r="W337" s="473"/>
      <c r="X337" s="473"/>
      <c r="Y337" s="471"/>
      <c r="Z337" s="505"/>
      <c r="AA337" s="505"/>
      <c r="AB337" s="505"/>
      <c r="AC337" s="505"/>
      <c r="AD337" s="471"/>
      <c r="AE337" s="505"/>
      <c r="AF337" s="505"/>
      <c r="AG337" s="505"/>
      <c r="AH337" s="505"/>
      <c r="AI337" s="473"/>
      <c r="AJ337" s="473"/>
      <c r="AK337" s="505"/>
      <c r="AL337" s="505"/>
      <c r="AM337" s="505"/>
      <c r="AN337" s="505"/>
      <c r="AO337" s="505"/>
      <c r="AP337" s="505"/>
      <c r="AQ337" s="505"/>
      <c r="AR337" s="505"/>
      <c r="AS337" s="505"/>
      <c r="AT337" s="505"/>
      <c r="AU337" s="506"/>
      <c r="AV337" s="513"/>
    </row>
    <row r="338" spans="1:48" s="514" customFormat="1" ht="13.5" outlineLevel="2">
      <c r="A338" s="683"/>
      <c r="B338" s="691"/>
      <c r="C338" s="460"/>
      <c r="D338" s="474"/>
      <c r="E338" s="461"/>
      <c r="F338" s="475"/>
      <c r="G338" s="459"/>
      <c r="H338" s="476"/>
      <c r="I338" s="463"/>
      <c r="J338" s="475"/>
      <c r="K338" s="473"/>
      <c r="L338" s="473"/>
      <c r="M338" s="471"/>
      <c r="N338" s="505" t="s">
        <v>224</v>
      </c>
      <c r="O338" s="505"/>
      <c r="P338" s="505"/>
      <c r="Q338" s="505"/>
      <c r="R338" s="505"/>
      <c r="S338" s="505"/>
      <c r="T338" s="505"/>
      <c r="U338" s="505"/>
      <c r="V338" s="505"/>
      <c r="W338" s="473"/>
      <c r="X338" s="473"/>
      <c r="Y338" s="505"/>
      <c r="Z338" s="505"/>
      <c r="AA338" s="505"/>
      <c r="AB338" s="505"/>
      <c r="AC338" s="505"/>
      <c r="AD338" s="505"/>
      <c r="AE338" s="505"/>
      <c r="AF338" s="505"/>
      <c r="AG338" s="505"/>
      <c r="AH338" s="505"/>
      <c r="AI338" s="473"/>
      <c r="AJ338" s="473"/>
      <c r="AK338" s="505"/>
      <c r="AL338" s="505"/>
      <c r="AM338" s="505"/>
      <c r="AN338" s="505"/>
      <c r="AO338" s="505"/>
      <c r="AP338" s="505"/>
      <c r="AQ338" s="505"/>
      <c r="AR338" s="505"/>
      <c r="AS338" s="505"/>
      <c r="AT338" s="505"/>
      <c r="AU338" s="506"/>
      <c r="AV338" s="513"/>
    </row>
    <row r="339" spans="1:48" s="507" customFormat="1" ht="13.5" outlineLevel="2">
      <c r="A339" s="681"/>
      <c r="B339" s="691" t="s">
        <v>502</v>
      </c>
      <c r="C339" s="460"/>
      <c r="D339" s="474"/>
      <c r="E339" s="461"/>
      <c r="F339" s="475"/>
      <c r="G339" s="459"/>
      <c r="H339" s="476"/>
      <c r="I339" s="463"/>
      <c r="J339" s="475"/>
      <c r="K339" s="473"/>
      <c r="L339" s="473"/>
      <c r="M339" s="471"/>
      <c r="N339" s="505" t="s">
        <v>224</v>
      </c>
      <c r="O339" s="505"/>
      <c r="P339" s="505"/>
      <c r="Q339" s="505"/>
      <c r="R339" s="505"/>
      <c r="S339" s="505"/>
      <c r="T339" s="505"/>
      <c r="U339" s="505"/>
      <c r="V339" s="505"/>
      <c r="W339" s="473"/>
      <c r="X339" s="473"/>
      <c r="Y339" s="505"/>
      <c r="Z339" s="505"/>
      <c r="AA339" s="505"/>
      <c r="AB339" s="505"/>
      <c r="AC339" s="505"/>
      <c r="AD339" s="505"/>
      <c r="AE339" s="505"/>
      <c r="AF339" s="505"/>
      <c r="AG339" s="505"/>
      <c r="AH339" s="505"/>
      <c r="AI339" s="473"/>
      <c r="AJ339" s="473"/>
      <c r="AK339" s="505"/>
      <c r="AL339" s="505"/>
      <c r="AM339" s="505"/>
      <c r="AN339" s="505"/>
      <c r="AO339" s="505"/>
      <c r="AP339" s="505"/>
      <c r="AQ339" s="505"/>
      <c r="AR339" s="505"/>
      <c r="AS339" s="505"/>
      <c r="AT339" s="505"/>
      <c r="AU339" s="506"/>
      <c r="AV339" s="513"/>
    </row>
    <row r="340" spans="1:48" s="514" customFormat="1" ht="13.5" outlineLevel="2">
      <c r="A340" s="683"/>
      <c r="B340" s="691" t="s">
        <v>226</v>
      </c>
      <c r="C340" s="460" t="s">
        <v>565</v>
      </c>
      <c r="D340" s="474" t="s">
        <v>503</v>
      </c>
      <c r="E340" s="461" t="s">
        <v>504</v>
      </c>
      <c r="F340" s="475"/>
      <c r="G340" s="459" t="s">
        <v>565</v>
      </c>
      <c r="H340" s="476" t="str">
        <f t="shared" ref="H340:H341" si="50">CONCATENATE(G340,"-",I340)</f>
        <v>D35-1</v>
      </c>
      <c r="I340" s="463">
        <v>1</v>
      </c>
      <c r="J340" s="475"/>
      <c r="K340" s="473">
        <v>0</v>
      </c>
      <c r="L340" s="473"/>
      <c r="M340" s="471" cm="1">
        <f t="array" ref="M340">IFERROR(_xlfn.IFS(N340=1,1,O340=1,1,P340=1,1,Q340=1,1),0)</f>
        <v>1</v>
      </c>
      <c r="N340" s="505">
        <v>1</v>
      </c>
      <c r="O340" s="505"/>
      <c r="P340" s="505"/>
      <c r="Q340" s="505"/>
      <c r="R340" s="471" cm="1">
        <f t="array" ref="R340">IFERROR(_xlfn.IFS(S340=1,1,T340=1,1,U340=1,1,V340=1,1),0)</f>
        <v>0</v>
      </c>
      <c r="S340" s="505"/>
      <c r="T340" s="505"/>
      <c r="U340" s="505"/>
      <c r="V340" s="505"/>
      <c r="W340" s="473"/>
      <c r="X340" s="473"/>
      <c r="Y340" s="471"/>
      <c r="Z340" s="505"/>
      <c r="AA340" s="505"/>
      <c r="AB340" s="505"/>
      <c r="AC340" s="505"/>
      <c r="AD340" s="471"/>
      <c r="AE340" s="505"/>
      <c r="AF340" s="505"/>
      <c r="AG340" s="505"/>
      <c r="AH340" s="505"/>
      <c r="AI340" s="473"/>
      <c r="AJ340" s="473"/>
      <c r="AK340" s="505"/>
      <c r="AL340" s="505"/>
      <c r="AM340" s="505"/>
      <c r="AN340" s="505"/>
      <c r="AO340" s="505"/>
      <c r="AP340" s="505"/>
      <c r="AQ340" s="505"/>
      <c r="AR340" s="505"/>
      <c r="AS340" s="505"/>
      <c r="AT340" s="505"/>
      <c r="AU340" s="506"/>
      <c r="AV340" s="513">
        <v>1</v>
      </c>
    </row>
    <row r="341" spans="1:48" s="514" customFormat="1" ht="13.5" outlineLevel="2">
      <c r="A341" s="683"/>
      <c r="B341" s="691" t="s">
        <v>226</v>
      </c>
      <c r="C341" s="460" t="s">
        <v>565</v>
      </c>
      <c r="D341" s="474" t="s">
        <v>505</v>
      </c>
      <c r="E341" s="461" t="s">
        <v>504</v>
      </c>
      <c r="F341" s="475"/>
      <c r="G341" s="459" t="s">
        <v>565</v>
      </c>
      <c r="H341" s="476" t="str">
        <f t="shared" si="50"/>
        <v>D35-1</v>
      </c>
      <c r="I341" s="463">
        <v>1</v>
      </c>
      <c r="J341" s="475"/>
      <c r="K341" s="473">
        <v>0</v>
      </c>
      <c r="L341" s="473"/>
      <c r="M341" s="471" cm="1">
        <f t="array" ref="M341">IFERROR(_xlfn.IFS(N341=1,1,O341=1,1,P341=1,1,Q341=1,1),0)</f>
        <v>1</v>
      </c>
      <c r="N341" s="505">
        <v>1</v>
      </c>
      <c r="O341" s="505"/>
      <c r="P341" s="505"/>
      <c r="Q341" s="505"/>
      <c r="R341" s="471" cm="1">
        <f t="array" ref="R341">IFERROR(_xlfn.IFS(S341=1,1,T341=1,1,U341=1,1,V341=1,1),0)</f>
        <v>0</v>
      </c>
      <c r="S341" s="505"/>
      <c r="T341" s="505"/>
      <c r="U341" s="505"/>
      <c r="V341" s="505"/>
      <c r="W341" s="473"/>
      <c r="X341" s="473"/>
      <c r="Y341" s="471"/>
      <c r="Z341" s="505"/>
      <c r="AA341" s="505"/>
      <c r="AB341" s="505"/>
      <c r="AC341" s="505"/>
      <c r="AD341" s="471"/>
      <c r="AE341" s="505"/>
      <c r="AF341" s="505"/>
      <c r="AG341" s="505"/>
      <c r="AH341" s="505"/>
      <c r="AI341" s="473"/>
      <c r="AJ341" s="473"/>
      <c r="AK341" s="505"/>
      <c r="AL341" s="505"/>
      <c r="AM341" s="505"/>
      <c r="AN341" s="505"/>
      <c r="AO341" s="505"/>
      <c r="AP341" s="505"/>
      <c r="AQ341" s="505"/>
      <c r="AR341" s="505"/>
      <c r="AS341" s="505"/>
      <c r="AT341" s="505"/>
      <c r="AU341" s="506"/>
      <c r="AV341" s="513">
        <v>1</v>
      </c>
    </row>
    <row r="342" spans="1:48" s="514" customFormat="1" ht="13.5" outlineLevel="2">
      <c r="A342" s="683"/>
      <c r="B342" s="691"/>
      <c r="C342" s="460"/>
      <c r="D342" s="474"/>
      <c r="E342" s="461"/>
      <c r="F342" s="475"/>
      <c r="G342" s="459"/>
      <c r="H342" s="476"/>
      <c r="I342" s="463"/>
      <c r="J342" s="475"/>
      <c r="K342" s="473"/>
      <c r="L342" s="473"/>
      <c r="M342" s="471"/>
      <c r="N342" s="505" t="s">
        <v>224</v>
      </c>
      <c r="O342" s="505"/>
      <c r="P342" s="505"/>
      <c r="Q342" s="505"/>
      <c r="R342" s="505"/>
      <c r="S342" s="505"/>
      <c r="T342" s="505"/>
      <c r="U342" s="505"/>
      <c r="V342" s="505"/>
      <c r="W342" s="473"/>
      <c r="X342" s="473"/>
      <c r="Y342" s="505"/>
      <c r="Z342" s="505"/>
      <c r="AA342" s="505"/>
      <c r="AB342" s="505"/>
      <c r="AC342" s="505"/>
      <c r="AD342" s="505"/>
      <c r="AE342" s="505"/>
      <c r="AF342" s="505"/>
      <c r="AG342" s="505"/>
      <c r="AH342" s="505"/>
      <c r="AI342" s="473"/>
      <c r="AJ342" s="473"/>
      <c r="AK342" s="505"/>
      <c r="AL342" s="505"/>
      <c r="AM342" s="505"/>
      <c r="AN342" s="505"/>
      <c r="AO342" s="505"/>
      <c r="AP342" s="505"/>
      <c r="AQ342" s="505"/>
      <c r="AR342" s="505"/>
      <c r="AS342" s="505"/>
      <c r="AT342" s="505"/>
      <c r="AU342" s="506"/>
      <c r="AV342" s="513"/>
    </row>
    <row r="343" spans="1:48" s="514" customFormat="1" ht="13.5" outlineLevel="2">
      <c r="A343" s="683"/>
      <c r="B343" s="691" t="s">
        <v>506</v>
      </c>
      <c r="C343" s="460"/>
      <c r="D343" s="474"/>
      <c r="E343" s="461"/>
      <c r="F343" s="475"/>
      <c r="G343" s="459"/>
      <c r="H343" s="476"/>
      <c r="I343" s="463"/>
      <c r="J343" s="475"/>
      <c r="K343" s="473"/>
      <c r="L343" s="473"/>
      <c r="M343" s="471"/>
      <c r="N343" s="505" t="s">
        <v>224</v>
      </c>
      <c r="O343" s="505"/>
      <c r="P343" s="505"/>
      <c r="Q343" s="505"/>
      <c r="R343" s="505"/>
      <c r="S343" s="505"/>
      <c r="T343" s="505"/>
      <c r="U343" s="505"/>
      <c r="V343" s="505"/>
      <c r="W343" s="473"/>
      <c r="X343" s="473"/>
      <c r="Y343" s="505"/>
      <c r="Z343" s="505"/>
      <c r="AA343" s="505"/>
      <c r="AB343" s="505"/>
      <c r="AC343" s="505"/>
      <c r="AD343" s="505"/>
      <c r="AE343" s="505"/>
      <c r="AF343" s="505"/>
      <c r="AG343" s="505"/>
      <c r="AH343" s="505"/>
      <c r="AI343" s="473"/>
      <c r="AJ343" s="473"/>
      <c r="AK343" s="505"/>
      <c r="AL343" s="505"/>
      <c r="AM343" s="505"/>
      <c r="AN343" s="505"/>
      <c r="AO343" s="505"/>
      <c r="AP343" s="505"/>
      <c r="AQ343" s="505"/>
      <c r="AR343" s="505"/>
      <c r="AS343" s="505"/>
      <c r="AT343" s="505"/>
      <c r="AU343" s="506"/>
      <c r="AV343" s="513"/>
    </row>
    <row r="344" spans="1:48" s="514" customFormat="1" ht="13.5" outlineLevel="2">
      <c r="A344" s="683"/>
      <c r="B344" s="691" t="s">
        <v>226</v>
      </c>
      <c r="C344" s="460" t="s">
        <v>565</v>
      </c>
      <c r="D344" s="474" t="s">
        <v>421</v>
      </c>
      <c r="E344" s="461" t="s">
        <v>507</v>
      </c>
      <c r="F344" s="475"/>
      <c r="G344" s="459" t="s">
        <v>565</v>
      </c>
      <c r="H344" s="476" t="str">
        <f t="shared" ref="H344:H347" si="51">CONCATENATE(G344,"-",I344)</f>
        <v>D35-1</v>
      </c>
      <c r="I344" s="463">
        <v>1</v>
      </c>
      <c r="J344" s="475"/>
      <c r="K344" s="473">
        <v>0</v>
      </c>
      <c r="L344" s="473"/>
      <c r="M344" s="471" cm="1">
        <f t="array" ref="M344">IFERROR(_xlfn.IFS(N344=1,1,O344=1,1,P344=1,1,Q344=1,1),0)</f>
        <v>1</v>
      </c>
      <c r="N344" s="505">
        <v>1</v>
      </c>
      <c r="O344" s="505"/>
      <c r="P344" s="505"/>
      <c r="Q344" s="505"/>
      <c r="R344" s="471" cm="1">
        <f t="array" ref="R344">IFERROR(_xlfn.IFS(S344=1,1,T344=1,1,U344=1,1,V344=1,1),0)</f>
        <v>0</v>
      </c>
      <c r="S344" s="505"/>
      <c r="T344" s="505"/>
      <c r="U344" s="505"/>
      <c r="V344" s="505"/>
      <c r="W344" s="473"/>
      <c r="X344" s="473"/>
      <c r="Y344" s="471"/>
      <c r="Z344" s="505"/>
      <c r="AA344" s="505"/>
      <c r="AB344" s="505"/>
      <c r="AC344" s="505"/>
      <c r="AD344" s="471"/>
      <c r="AE344" s="505"/>
      <c r="AF344" s="505"/>
      <c r="AG344" s="505"/>
      <c r="AH344" s="505"/>
      <c r="AI344" s="473"/>
      <c r="AJ344" s="473"/>
      <c r="AK344" s="505"/>
      <c r="AL344" s="505"/>
      <c r="AM344" s="505"/>
      <c r="AN344" s="505"/>
      <c r="AO344" s="505"/>
      <c r="AP344" s="505"/>
      <c r="AQ344" s="505"/>
      <c r="AR344" s="505"/>
      <c r="AS344" s="505"/>
      <c r="AT344" s="505"/>
      <c r="AU344" s="506"/>
      <c r="AV344" s="513">
        <v>1</v>
      </c>
    </row>
    <row r="345" spans="1:48" s="514" customFormat="1" ht="13.5" outlineLevel="2">
      <c r="A345" s="683"/>
      <c r="B345" s="691" t="s">
        <v>226</v>
      </c>
      <c r="C345" s="460" t="s">
        <v>565</v>
      </c>
      <c r="D345" s="474" t="s">
        <v>423</v>
      </c>
      <c r="E345" s="461" t="s">
        <v>508</v>
      </c>
      <c r="F345" s="475"/>
      <c r="G345" s="459" t="s">
        <v>565</v>
      </c>
      <c r="H345" s="476" t="str">
        <f t="shared" si="51"/>
        <v>D35-1</v>
      </c>
      <c r="I345" s="463">
        <v>1</v>
      </c>
      <c r="J345" s="475"/>
      <c r="K345" s="473">
        <v>0</v>
      </c>
      <c r="L345" s="473"/>
      <c r="M345" s="471" cm="1">
        <f t="array" ref="M345">IFERROR(_xlfn.IFS(N345=1,1,O345=1,1,P345=1,1,Q345=1,1),0)</f>
        <v>1</v>
      </c>
      <c r="N345" s="505">
        <v>1</v>
      </c>
      <c r="O345" s="505"/>
      <c r="P345" s="505"/>
      <c r="Q345" s="505"/>
      <c r="R345" s="471" cm="1">
        <f t="array" ref="R345">IFERROR(_xlfn.IFS(S345=1,1,T345=1,1,U345=1,1,V345=1,1),0)</f>
        <v>0</v>
      </c>
      <c r="S345" s="505"/>
      <c r="T345" s="505"/>
      <c r="U345" s="505"/>
      <c r="V345" s="505"/>
      <c r="W345" s="473"/>
      <c r="X345" s="473"/>
      <c r="Y345" s="471"/>
      <c r="Z345" s="505"/>
      <c r="AA345" s="505"/>
      <c r="AB345" s="505"/>
      <c r="AC345" s="505"/>
      <c r="AD345" s="471"/>
      <c r="AE345" s="505"/>
      <c r="AF345" s="505"/>
      <c r="AG345" s="505"/>
      <c r="AH345" s="505"/>
      <c r="AI345" s="473"/>
      <c r="AJ345" s="473"/>
      <c r="AK345" s="505"/>
      <c r="AL345" s="505"/>
      <c r="AM345" s="505"/>
      <c r="AN345" s="505"/>
      <c r="AO345" s="505"/>
      <c r="AP345" s="505"/>
      <c r="AQ345" s="505"/>
      <c r="AR345" s="505"/>
      <c r="AS345" s="505"/>
      <c r="AT345" s="505"/>
      <c r="AU345" s="506"/>
      <c r="AV345" s="513">
        <v>1</v>
      </c>
    </row>
    <row r="346" spans="1:48" s="514" customFormat="1" ht="13.5" outlineLevel="2">
      <c r="A346" s="683"/>
      <c r="B346" s="691" t="s">
        <v>226</v>
      </c>
      <c r="C346" s="460" t="s">
        <v>565</v>
      </c>
      <c r="D346" s="474" t="s">
        <v>425</v>
      </c>
      <c r="E346" s="461" t="s">
        <v>509</v>
      </c>
      <c r="F346" s="475"/>
      <c r="G346" s="459" t="s">
        <v>565</v>
      </c>
      <c r="H346" s="476" t="str">
        <f t="shared" si="51"/>
        <v>D35-1</v>
      </c>
      <c r="I346" s="463">
        <v>1</v>
      </c>
      <c r="J346" s="475"/>
      <c r="K346" s="473">
        <v>0</v>
      </c>
      <c r="L346" s="473"/>
      <c r="M346" s="471" cm="1">
        <f t="array" ref="M346">IFERROR(_xlfn.IFS(N346=1,1,O346=1,1,P346=1,1,Q346=1,1),0)</f>
        <v>1</v>
      </c>
      <c r="N346" s="505">
        <v>1</v>
      </c>
      <c r="O346" s="505"/>
      <c r="P346" s="505"/>
      <c r="Q346" s="505"/>
      <c r="R346" s="471" cm="1">
        <f t="array" ref="R346">IFERROR(_xlfn.IFS(S346=1,1,T346=1,1,U346=1,1,V346=1,1),0)</f>
        <v>0</v>
      </c>
      <c r="S346" s="505"/>
      <c r="T346" s="505"/>
      <c r="U346" s="505"/>
      <c r="V346" s="505"/>
      <c r="W346" s="473"/>
      <c r="X346" s="473"/>
      <c r="Y346" s="471"/>
      <c r="Z346" s="505"/>
      <c r="AA346" s="505"/>
      <c r="AB346" s="505"/>
      <c r="AC346" s="505"/>
      <c r="AD346" s="471"/>
      <c r="AE346" s="505"/>
      <c r="AF346" s="505"/>
      <c r="AG346" s="505"/>
      <c r="AH346" s="505"/>
      <c r="AI346" s="473"/>
      <c r="AJ346" s="473"/>
      <c r="AK346" s="505"/>
      <c r="AL346" s="505"/>
      <c r="AM346" s="505"/>
      <c r="AN346" s="505"/>
      <c r="AO346" s="505"/>
      <c r="AP346" s="505"/>
      <c r="AQ346" s="505"/>
      <c r="AR346" s="505"/>
      <c r="AS346" s="505"/>
      <c r="AT346" s="505"/>
      <c r="AU346" s="506"/>
      <c r="AV346" s="513">
        <v>1</v>
      </c>
    </row>
    <row r="347" spans="1:48" s="514" customFormat="1" ht="13.5" outlineLevel="2">
      <c r="A347" s="683"/>
      <c r="B347" s="691" t="s">
        <v>226</v>
      </c>
      <c r="C347" s="460" t="s">
        <v>565</v>
      </c>
      <c r="D347" s="474" t="s">
        <v>427</v>
      </c>
      <c r="E347" s="461" t="s">
        <v>510</v>
      </c>
      <c r="F347" s="475"/>
      <c r="G347" s="459" t="s">
        <v>565</v>
      </c>
      <c r="H347" s="476" t="str">
        <f t="shared" si="51"/>
        <v>D35-1</v>
      </c>
      <c r="I347" s="463">
        <v>1</v>
      </c>
      <c r="J347" s="475"/>
      <c r="K347" s="473">
        <v>0</v>
      </c>
      <c r="L347" s="473"/>
      <c r="M347" s="471" cm="1">
        <f t="array" ref="M347">IFERROR(_xlfn.IFS(N347=1,1,O347=1,1,P347=1,1,Q347=1,1),0)</f>
        <v>1</v>
      </c>
      <c r="N347" s="505">
        <v>1</v>
      </c>
      <c r="O347" s="505"/>
      <c r="P347" s="505"/>
      <c r="Q347" s="505"/>
      <c r="R347" s="471" cm="1">
        <f t="array" ref="R347">IFERROR(_xlfn.IFS(S347=1,1,T347=1,1,U347=1,1,V347=1,1),0)</f>
        <v>0</v>
      </c>
      <c r="S347" s="505"/>
      <c r="T347" s="505"/>
      <c r="U347" s="505"/>
      <c r="V347" s="505"/>
      <c r="W347" s="473"/>
      <c r="X347" s="473"/>
      <c r="Y347" s="471"/>
      <c r="Z347" s="505"/>
      <c r="AA347" s="505"/>
      <c r="AB347" s="505"/>
      <c r="AC347" s="505"/>
      <c r="AD347" s="471"/>
      <c r="AE347" s="505"/>
      <c r="AF347" s="505"/>
      <c r="AG347" s="505"/>
      <c r="AH347" s="505"/>
      <c r="AI347" s="473"/>
      <c r="AJ347" s="473"/>
      <c r="AK347" s="505"/>
      <c r="AL347" s="505"/>
      <c r="AM347" s="505"/>
      <c r="AN347" s="505"/>
      <c r="AO347" s="505"/>
      <c r="AP347" s="505"/>
      <c r="AQ347" s="505"/>
      <c r="AR347" s="505"/>
      <c r="AS347" s="505"/>
      <c r="AT347" s="505"/>
      <c r="AU347" s="506"/>
      <c r="AV347" s="513">
        <v>1</v>
      </c>
    </row>
    <row r="348" spans="1:48" s="507" customFormat="1" ht="13.5" outlineLevel="2">
      <c r="A348" s="681"/>
      <c r="B348" s="691" t="s">
        <v>520</v>
      </c>
      <c r="C348" s="460"/>
      <c r="D348" s="474"/>
      <c r="E348" s="461"/>
      <c r="F348" s="475"/>
      <c r="G348" s="459"/>
      <c r="H348" s="476"/>
      <c r="I348" s="463"/>
      <c r="J348" s="475"/>
      <c r="K348" s="473"/>
      <c r="L348" s="473"/>
      <c r="M348" s="471"/>
      <c r="N348" s="505" t="s">
        <v>224</v>
      </c>
      <c r="O348" s="505"/>
      <c r="P348" s="505"/>
      <c r="Q348" s="505"/>
      <c r="R348" s="505"/>
      <c r="S348" s="505"/>
      <c r="T348" s="505"/>
      <c r="U348" s="505"/>
      <c r="V348" s="505"/>
      <c r="W348" s="473"/>
      <c r="X348" s="473"/>
      <c r="Y348" s="505"/>
      <c r="Z348" s="505"/>
      <c r="AA348" s="505"/>
      <c r="AB348" s="505"/>
      <c r="AC348" s="505"/>
      <c r="AD348" s="505"/>
      <c r="AE348" s="505"/>
      <c r="AF348" s="505"/>
      <c r="AG348" s="505"/>
      <c r="AH348" s="505"/>
      <c r="AI348" s="473"/>
      <c r="AJ348" s="473"/>
      <c r="AK348" s="505"/>
      <c r="AL348" s="505"/>
      <c r="AM348" s="505"/>
      <c r="AN348" s="505"/>
      <c r="AO348" s="505"/>
      <c r="AP348" s="505"/>
      <c r="AQ348" s="505"/>
      <c r="AR348" s="505"/>
      <c r="AS348" s="505"/>
      <c r="AT348" s="505"/>
      <c r="AU348" s="506"/>
      <c r="AV348" s="513"/>
    </row>
    <row r="349" spans="1:48" s="514" customFormat="1" ht="13.5" outlineLevel="2">
      <c r="A349" s="683"/>
      <c r="B349" s="691" t="s">
        <v>226</v>
      </c>
      <c r="C349" s="460" t="s">
        <v>565</v>
      </c>
      <c r="D349" s="474" t="s">
        <v>521</v>
      </c>
      <c r="E349" s="461" t="s">
        <v>522</v>
      </c>
      <c r="F349" s="475"/>
      <c r="G349" s="459" t="s">
        <v>565</v>
      </c>
      <c r="H349" s="476" t="str">
        <f t="shared" ref="H349:H352" si="52">CONCATENATE(G349,"-",I349)</f>
        <v>D35-1</v>
      </c>
      <c r="I349" s="463">
        <v>1</v>
      </c>
      <c r="J349" s="475"/>
      <c r="K349" s="473">
        <v>0</v>
      </c>
      <c r="L349" s="473"/>
      <c r="M349" s="471" cm="1">
        <f t="array" ref="M349">IFERROR(_xlfn.IFS(N349=1,1,O349=1,1,P349=1,1,Q349=1,1),0)</f>
        <v>1</v>
      </c>
      <c r="N349" s="505">
        <v>1</v>
      </c>
      <c r="O349" s="505"/>
      <c r="P349" s="505"/>
      <c r="Q349" s="505"/>
      <c r="R349" s="471" cm="1">
        <f t="array" ref="R349">IFERROR(_xlfn.IFS(S349=1,1,T349=1,1,U349=1,1,V349=1,1),0)</f>
        <v>0</v>
      </c>
      <c r="S349" s="505"/>
      <c r="T349" s="505"/>
      <c r="U349" s="505"/>
      <c r="V349" s="505"/>
      <c r="W349" s="473"/>
      <c r="X349" s="473"/>
      <c r="Y349" s="471"/>
      <c r="Z349" s="505"/>
      <c r="AA349" s="505"/>
      <c r="AB349" s="505"/>
      <c r="AC349" s="505"/>
      <c r="AD349" s="471"/>
      <c r="AE349" s="505"/>
      <c r="AF349" s="505"/>
      <c r="AG349" s="505"/>
      <c r="AH349" s="505"/>
      <c r="AI349" s="473"/>
      <c r="AJ349" s="473"/>
      <c r="AK349" s="505"/>
      <c r="AL349" s="505"/>
      <c r="AM349" s="505"/>
      <c r="AN349" s="505"/>
      <c r="AO349" s="505"/>
      <c r="AP349" s="505"/>
      <c r="AQ349" s="505"/>
      <c r="AR349" s="505"/>
      <c r="AS349" s="505"/>
      <c r="AT349" s="505"/>
      <c r="AU349" s="506"/>
      <c r="AV349" s="513">
        <v>1</v>
      </c>
    </row>
    <row r="350" spans="1:48" s="514" customFormat="1" ht="13.5" outlineLevel="2">
      <c r="A350" s="683"/>
      <c r="B350" s="691" t="s">
        <v>226</v>
      </c>
      <c r="C350" s="460" t="s">
        <v>565</v>
      </c>
      <c r="D350" s="474" t="s">
        <v>523</v>
      </c>
      <c r="E350" s="461" t="s">
        <v>524</v>
      </c>
      <c r="F350" s="475"/>
      <c r="G350" s="459" t="s">
        <v>565</v>
      </c>
      <c r="H350" s="476" t="str">
        <f t="shared" si="52"/>
        <v>D35-1</v>
      </c>
      <c r="I350" s="463">
        <v>1</v>
      </c>
      <c r="J350" s="475"/>
      <c r="K350" s="473">
        <v>0</v>
      </c>
      <c r="L350" s="473"/>
      <c r="M350" s="471" cm="1">
        <f t="array" ref="M350">IFERROR(_xlfn.IFS(N350=1,1,O350=1,1,P350=1,1,Q350=1,1),0)</f>
        <v>1</v>
      </c>
      <c r="N350" s="505">
        <v>1</v>
      </c>
      <c r="O350" s="505"/>
      <c r="P350" s="505"/>
      <c r="Q350" s="505"/>
      <c r="R350" s="471" cm="1">
        <f t="array" ref="R350">IFERROR(_xlfn.IFS(S350=1,1,T350=1,1,U350=1,1,V350=1,1),0)</f>
        <v>0</v>
      </c>
      <c r="S350" s="505"/>
      <c r="T350" s="505"/>
      <c r="U350" s="505"/>
      <c r="V350" s="505"/>
      <c r="W350" s="473"/>
      <c r="X350" s="473"/>
      <c r="Y350" s="471"/>
      <c r="Z350" s="505"/>
      <c r="AA350" s="505"/>
      <c r="AB350" s="505"/>
      <c r="AC350" s="505"/>
      <c r="AD350" s="471"/>
      <c r="AE350" s="505"/>
      <c r="AF350" s="505"/>
      <c r="AG350" s="505"/>
      <c r="AH350" s="505"/>
      <c r="AI350" s="473"/>
      <c r="AJ350" s="473"/>
      <c r="AK350" s="505"/>
      <c r="AL350" s="505"/>
      <c r="AM350" s="505"/>
      <c r="AN350" s="505"/>
      <c r="AO350" s="505"/>
      <c r="AP350" s="505"/>
      <c r="AQ350" s="505"/>
      <c r="AR350" s="505"/>
      <c r="AS350" s="505"/>
      <c r="AT350" s="505"/>
      <c r="AU350" s="506"/>
      <c r="AV350" s="513">
        <v>1</v>
      </c>
    </row>
    <row r="351" spans="1:48" s="514" customFormat="1" ht="13.5" outlineLevel="2">
      <c r="A351" s="683"/>
      <c r="B351" s="691" t="s">
        <v>226</v>
      </c>
      <c r="C351" s="460" t="s">
        <v>565</v>
      </c>
      <c r="D351" s="474" t="s">
        <v>525</v>
      </c>
      <c r="E351" s="461" t="s">
        <v>526</v>
      </c>
      <c r="F351" s="475"/>
      <c r="G351" s="459" t="s">
        <v>565</v>
      </c>
      <c r="H351" s="476" t="str">
        <f t="shared" si="52"/>
        <v>D35-1</v>
      </c>
      <c r="I351" s="463">
        <v>1</v>
      </c>
      <c r="J351" s="475"/>
      <c r="K351" s="473">
        <v>0</v>
      </c>
      <c r="L351" s="473"/>
      <c r="M351" s="471" cm="1">
        <f t="array" ref="M351">IFERROR(_xlfn.IFS(N351=1,1,O351=1,1,P351=1,1,Q351=1,1),0)</f>
        <v>1</v>
      </c>
      <c r="N351" s="505">
        <v>1</v>
      </c>
      <c r="O351" s="505"/>
      <c r="P351" s="505"/>
      <c r="Q351" s="505"/>
      <c r="R351" s="471" cm="1">
        <f t="array" ref="R351">IFERROR(_xlfn.IFS(S351=1,1,T351=1,1,U351=1,1,V351=1,1),0)</f>
        <v>0</v>
      </c>
      <c r="S351" s="505"/>
      <c r="T351" s="505"/>
      <c r="U351" s="505"/>
      <c r="V351" s="505"/>
      <c r="W351" s="473"/>
      <c r="X351" s="473"/>
      <c r="Y351" s="471"/>
      <c r="Z351" s="505"/>
      <c r="AA351" s="505"/>
      <c r="AB351" s="505"/>
      <c r="AC351" s="505"/>
      <c r="AD351" s="471"/>
      <c r="AE351" s="505"/>
      <c r="AF351" s="505"/>
      <c r="AG351" s="505"/>
      <c r="AH351" s="505"/>
      <c r="AI351" s="473"/>
      <c r="AJ351" s="473"/>
      <c r="AK351" s="505"/>
      <c r="AL351" s="505"/>
      <c r="AM351" s="505"/>
      <c r="AN351" s="505"/>
      <c r="AO351" s="505"/>
      <c r="AP351" s="505"/>
      <c r="AQ351" s="505"/>
      <c r="AR351" s="505"/>
      <c r="AS351" s="505"/>
      <c r="AT351" s="505"/>
      <c r="AU351" s="506"/>
      <c r="AV351" s="513">
        <v>1</v>
      </c>
    </row>
    <row r="352" spans="1:48" s="514" customFormat="1" ht="13.5" outlineLevel="2">
      <c r="A352" s="683"/>
      <c r="B352" s="691" t="s">
        <v>226</v>
      </c>
      <c r="C352" s="460" t="s">
        <v>565</v>
      </c>
      <c r="D352" s="474" t="s">
        <v>527</v>
      </c>
      <c r="E352" s="461" t="s">
        <v>528</v>
      </c>
      <c r="F352" s="475"/>
      <c r="G352" s="459" t="s">
        <v>565</v>
      </c>
      <c r="H352" s="476" t="str">
        <f t="shared" si="52"/>
        <v>D35-1</v>
      </c>
      <c r="I352" s="463">
        <v>1</v>
      </c>
      <c r="J352" s="475"/>
      <c r="K352" s="473">
        <v>0</v>
      </c>
      <c r="L352" s="473"/>
      <c r="M352" s="471" cm="1">
        <f t="array" ref="M352">IFERROR(_xlfn.IFS(N352=1,1,O352=1,1,P352=1,1,Q352=1,1),0)</f>
        <v>1</v>
      </c>
      <c r="N352" s="505">
        <v>1</v>
      </c>
      <c r="O352" s="505"/>
      <c r="P352" s="505"/>
      <c r="Q352" s="505"/>
      <c r="R352" s="471" cm="1">
        <f t="array" ref="R352">IFERROR(_xlfn.IFS(S352=1,1,T352=1,1,U352=1,1,V352=1,1),0)</f>
        <v>0</v>
      </c>
      <c r="S352" s="505"/>
      <c r="T352" s="505"/>
      <c r="U352" s="505"/>
      <c r="V352" s="505"/>
      <c r="W352" s="473"/>
      <c r="X352" s="473"/>
      <c r="Y352" s="471"/>
      <c r="Z352" s="505"/>
      <c r="AA352" s="505"/>
      <c r="AB352" s="505"/>
      <c r="AC352" s="505"/>
      <c r="AD352" s="471"/>
      <c r="AE352" s="505"/>
      <c r="AF352" s="505"/>
      <c r="AG352" s="505"/>
      <c r="AH352" s="505"/>
      <c r="AI352" s="473"/>
      <c r="AJ352" s="473"/>
      <c r="AK352" s="505"/>
      <c r="AL352" s="505"/>
      <c r="AM352" s="505"/>
      <c r="AN352" s="505"/>
      <c r="AO352" s="505"/>
      <c r="AP352" s="505"/>
      <c r="AQ352" s="505"/>
      <c r="AR352" s="505"/>
      <c r="AS352" s="505"/>
      <c r="AT352" s="505"/>
      <c r="AU352" s="506"/>
      <c r="AV352" s="513">
        <v>1</v>
      </c>
    </row>
    <row r="353" spans="1:48" s="514" customFormat="1" ht="13.5" outlineLevel="2">
      <c r="A353" s="683"/>
      <c r="B353" s="691"/>
      <c r="C353" s="460"/>
      <c r="D353" s="474"/>
      <c r="E353" s="461"/>
      <c r="F353" s="475"/>
      <c r="G353" s="459"/>
      <c r="H353" s="476"/>
      <c r="I353" s="463"/>
      <c r="J353" s="475"/>
      <c r="K353" s="473"/>
      <c r="L353" s="473"/>
      <c r="M353" s="471"/>
      <c r="N353" s="505" t="s">
        <v>224</v>
      </c>
      <c r="O353" s="505"/>
      <c r="P353" s="505"/>
      <c r="Q353" s="505"/>
      <c r="R353" s="505"/>
      <c r="S353" s="505"/>
      <c r="T353" s="505"/>
      <c r="U353" s="505"/>
      <c r="V353" s="505"/>
      <c r="W353" s="473"/>
      <c r="X353" s="473"/>
      <c r="Y353" s="505"/>
      <c r="Z353" s="505"/>
      <c r="AA353" s="505"/>
      <c r="AB353" s="505"/>
      <c r="AC353" s="505"/>
      <c r="AD353" s="505"/>
      <c r="AE353" s="505"/>
      <c r="AF353" s="505"/>
      <c r="AG353" s="505"/>
      <c r="AH353" s="505"/>
      <c r="AI353" s="473"/>
      <c r="AJ353" s="473"/>
      <c r="AK353" s="505"/>
      <c r="AL353" s="505"/>
      <c r="AM353" s="505"/>
      <c r="AN353" s="505"/>
      <c r="AO353" s="505"/>
      <c r="AP353" s="505"/>
      <c r="AQ353" s="505"/>
      <c r="AR353" s="505"/>
      <c r="AS353" s="505"/>
      <c r="AT353" s="505"/>
      <c r="AU353" s="506"/>
      <c r="AV353" s="513"/>
    </row>
    <row r="354" spans="1:48" s="507" customFormat="1" ht="13.5" outlineLevel="2">
      <c r="A354" s="681"/>
      <c r="B354" s="691" t="s">
        <v>529</v>
      </c>
      <c r="C354" s="460"/>
      <c r="D354" s="474"/>
      <c r="E354" s="461"/>
      <c r="F354" s="475"/>
      <c r="G354" s="459"/>
      <c r="H354" s="476"/>
      <c r="I354" s="463"/>
      <c r="J354" s="475"/>
      <c r="K354" s="473"/>
      <c r="L354" s="473"/>
      <c r="M354" s="471"/>
      <c r="N354" s="505" t="s">
        <v>224</v>
      </c>
      <c r="O354" s="505"/>
      <c r="P354" s="505"/>
      <c r="Q354" s="505"/>
      <c r="R354" s="505"/>
      <c r="S354" s="505"/>
      <c r="T354" s="505"/>
      <c r="U354" s="505"/>
      <c r="V354" s="505"/>
      <c r="W354" s="473"/>
      <c r="X354" s="473"/>
      <c r="Y354" s="505"/>
      <c r="Z354" s="505"/>
      <c r="AA354" s="505"/>
      <c r="AB354" s="505"/>
      <c r="AC354" s="505"/>
      <c r="AD354" s="505"/>
      <c r="AE354" s="505"/>
      <c r="AF354" s="505"/>
      <c r="AG354" s="505"/>
      <c r="AH354" s="505"/>
      <c r="AI354" s="473"/>
      <c r="AJ354" s="473"/>
      <c r="AK354" s="505"/>
      <c r="AL354" s="505"/>
      <c r="AM354" s="505"/>
      <c r="AN354" s="505"/>
      <c r="AO354" s="505"/>
      <c r="AP354" s="505"/>
      <c r="AQ354" s="505"/>
      <c r="AR354" s="505"/>
      <c r="AS354" s="505"/>
      <c r="AT354" s="505"/>
      <c r="AU354" s="506"/>
      <c r="AV354" s="513"/>
    </row>
    <row r="355" spans="1:48" s="514" customFormat="1" ht="13.5" outlineLevel="2">
      <c r="A355" s="683"/>
      <c r="B355" s="691" t="s">
        <v>226</v>
      </c>
      <c r="C355" s="460" t="s">
        <v>565</v>
      </c>
      <c r="D355" s="474" t="s">
        <v>530</v>
      </c>
      <c r="E355" s="461" t="s">
        <v>560</v>
      </c>
      <c r="F355" s="475"/>
      <c r="G355" s="459" t="s">
        <v>565</v>
      </c>
      <c r="H355" s="476" t="str">
        <f t="shared" ref="H355:H358" si="53">CONCATENATE(G355,"-",I355)</f>
        <v>D35-1</v>
      </c>
      <c r="I355" s="463">
        <v>1</v>
      </c>
      <c r="J355" s="475"/>
      <c r="K355" s="473">
        <v>0</v>
      </c>
      <c r="L355" s="473"/>
      <c r="M355" s="471" cm="1">
        <f t="array" ref="M355">IFERROR(_xlfn.IFS(N355=1,1,O355=1,1,P355=1,1,Q355=1,1),0)</f>
        <v>1</v>
      </c>
      <c r="N355" s="505">
        <v>1</v>
      </c>
      <c r="O355" s="505"/>
      <c r="P355" s="505"/>
      <c r="Q355" s="505"/>
      <c r="R355" s="471" cm="1">
        <f t="array" ref="R355">IFERROR(_xlfn.IFS(S355=1,1,T355=1,1,U355=1,1,V355=1,1),0)</f>
        <v>0</v>
      </c>
      <c r="S355" s="505"/>
      <c r="T355" s="505"/>
      <c r="U355" s="505"/>
      <c r="V355" s="505"/>
      <c r="W355" s="473"/>
      <c r="X355" s="473"/>
      <c r="Y355" s="471"/>
      <c r="Z355" s="505"/>
      <c r="AA355" s="505"/>
      <c r="AB355" s="505"/>
      <c r="AC355" s="505"/>
      <c r="AD355" s="471"/>
      <c r="AE355" s="505"/>
      <c r="AF355" s="505"/>
      <c r="AG355" s="505"/>
      <c r="AH355" s="505"/>
      <c r="AI355" s="473"/>
      <c r="AJ355" s="473"/>
      <c r="AK355" s="505"/>
      <c r="AL355" s="505"/>
      <c r="AM355" s="505"/>
      <c r="AN355" s="505"/>
      <c r="AO355" s="505"/>
      <c r="AP355" s="505"/>
      <c r="AQ355" s="505"/>
      <c r="AR355" s="505"/>
      <c r="AS355" s="505"/>
      <c r="AT355" s="505"/>
      <c r="AU355" s="506"/>
      <c r="AV355" s="513">
        <v>1</v>
      </c>
    </row>
    <row r="356" spans="1:48" s="514" customFormat="1" ht="13.5" outlineLevel="2">
      <c r="A356" s="683"/>
      <c r="B356" s="691" t="s">
        <v>226</v>
      </c>
      <c r="C356" s="460" t="s">
        <v>565</v>
      </c>
      <c r="D356" s="474" t="s">
        <v>534</v>
      </c>
      <c r="E356" s="461" t="s">
        <v>561</v>
      </c>
      <c r="F356" s="475"/>
      <c r="G356" s="459" t="s">
        <v>565</v>
      </c>
      <c r="H356" s="476" t="str">
        <f t="shared" si="53"/>
        <v>D35-1</v>
      </c>
      <c r="I356" s="463">
        <v>1</v>
      </c>
      <c r="J356" s="475"/>
      <c r="K356" s="473">
        <v>0</v>
      </c>
      <c r="L356" s="473"/>
      <c r="M356" s="471" cm="1">
        <f t="array" ref="M356">IFERROR(_xlfn.IFS(N356=1,1,O356=1,1,P356=1,1,Q356=1,1),0)</f>
        <v>1</v>
      </c>
      <c r="N356" s="505">
        <v>1</v>
      </c>
      <c r="O356" s="505"/>
      <c r="P356" s="505"/>
      <c r="Q356" s="505"/>
      <c r="R356" s="471" cm="1">
        <f t="array" ref="R356">IFERROR(_xlfn.IFS(S356=1,1,T356=1,1,U356=1,1,V356=1,1),0)</f>
        <v>0</v>
      </c>
      <c r="S356" s="505"/>
      <c r="T356" s="505"/>
      <c r="U356" s="505"/>
      <c r="V356" s="505"/>
      <c r="W356" s="473"/>
      <c r="X356" s="473"/>
      <c r="Y356" s="471"/>
      <c r="Z356" s="505"/>
      <c r="AA356" s="505"/>
      <c r="AB356" s="505"/>
      <c r="AC356" s="505"/>
      <c r="AD356" s="471"/>
      <c r="AE356" s="505"/>
      <c r="AF356" s="505"/>
      <c r="AG356" s="505"/>
      <c r="AH356" s="505"/>
      <c r="AI356" s="473"/>
      <c r="AJ356" s="473"/>
      <c r="AK356" s="505"/>
      <c r="AL356" s="505"/>
      <c r="AM356" s="505"/>
      <c r="AN356" s="505"/>
      <c r="AO356" s="505"/>
      <c r="AP356" s="505"/>
      <c r="AQ356" s="505"/>
      <c r="AR356" s="505"/>
      <c r="AS356" s="505"/>
      <c r="AT356" s="505"/>
      <c r="AU356" s="506"/>
      <c r="AV356" s="513">
        <v>1</v>
      </c>
    </row>
    <row r="357" spans="1:48" s="514" customFormat="1" ht="13.5" outlineLevel="2">
      <c r="A357" s="683"/>
      <c r="B357" s="691" t="s">
        <v>226</v>
      </c>
      <c r="C357" s="460" t="s">
        <v>565</v>
      </c>
      <c r="D357" s="474" t="s">
        <v>538</v>
      </c>
      <c r="E357" s="461" t="s">
        <v>562</v>
      </c>
      <c r="F357" s="475"/>
      <c r="G357" s="459" t="s">
        <v>565</v>
      </c>
      <c r="H357" s="476" t="str">
        <f t="shared" si="53"/>
        <v>D35-1</v>
      </c>
      <c r="I357" s="463">
        <v>1</v>
      </c>
      <c r="J357" s="475"/>
      <c r="K357" s="473">
        <v>0</v>
      </c>
      <c r="L357" s="473"/>
      <c r="M357" s="471" cm="1">
        <f t="array" ref="M357">IFERROR(_xlfn.IFS(N357=1,1,O357=1,1,P357=1,1,Q357=1,1),0)</f>
        <v>1</v>
      </c>
      <c r="N357" s="505">
        <v>1</v>
      </c>
      <c r="O357" s="505"/>
      <c r="P357" s="505"/>
      <c r="Q357" s="505"/>
      <c r="R357" s="471" cm="1">
        <f t="array" ref="R357">IFERROR(_xlfn.IFS(S357=1,1,T357=1,1,U357=1,1,V357=1,1),0)</f>
        <v>0</v>
      </c>
      <c r="S357" s="505"/>
      <c r="T357" s="505"/>
      <c r="U357" s="505"/>
      <c r="V357" s="505"/>
      <c r="W357" s="473"/>
      <c r="X357" s="473"/>
      <c r="Y357" s="471"/>
      <c r="Z357" s="505"/>
      <c r="AA357" s="505"/>
      <c r="AB357" s="505"/>
      <c r="AC357" s="505"/>
      <c r="AD357" s="471"/>
      <c r="AE357" s="505"/>
      <c r="AF357" s="505"/>
      <c r="AG357" s="505"/>
      <c r="AH357" s="505"/>
      <c r="AI357" s="473"/>
      <c r="AJ357" s="473"/>
      <c r="AK357" s="505"/>
      <c r="AL357" s="505"/>
      <c r="AM357" s="505"/>
      <c r="AN357" s="505"/>
      <c r="AO357" s="505"/>
      <c r="AP357" s="505"/>
      <c r="AQ357" s="505"/>
      <c r="AR357" s="505"/>
      <c r="AS357" s="505"/>
      <c r="AT357" s="505"/>
      <c r="AU357" s="506"/>
      <c r="AV357" s="513">
        <v>1</v>
      </c>
    </row>
    <row r="358" spans="1:48" s="514" customFormat="1" ht="13.5" outlineLevel="2">
      <c r="A358" s="683"/>
      <c r="B358" s="691" t="s">
        <v>226</v>
      </c>
      <c r="C358" s="460" t="s">
        <v>565</v>
      </c>
      <c r="D358" s="474" t="s">
        <v>538</v>
      </c>
      <c r="E358" s="461" t="s">
        <v>563</v>
      </c>
      <c r="F358" s="475"/>
      <c r="G358" s="459" t="s">
        <v>565</v>
      </c>
      <c r="H358" s="476" t="str">
        <f t="shared" si="53"/>
        <v>D35-1</v>
      </c>
      <c r="I358" s="463">
        <v>1</v>
      </c>
      <c r="J358" s="475"/>
      <c r="K358" s="473">
        <v>0</v>
      </c>
      <c r="L358" s="473"/>
      <c r="M358" s="471" cm="1">
        <f t="array" ref="M358">IFERROR(_xlfn.IFS(N358=1,1,O358=1,1,P358=1,1,Q358=1,1),0)</f>
        <v>1</v>
      </c>
      <c r="N358" s="505">
        <v>1</v>
      </c>
      <c r="O358" s="505"/>
      <c r="P358" s="505"/>
      <c r="Q358" s="505"/>
      <c r="R358" s="471" cm="1">
        <f t="array" ref="R358">IFERROR(_xlfn.IFS(S358=1,1,T358=1,1,U358=1,1,V358=1,1),0)</f>
        <v>0</v>
      </c>
      <c r="S358" s="505"/>
      <c r="T358" s="505"/>
      <c r="U358" s="505"/>
      <c r="V358" s="505"/>
      <c r="W358" s="473"/>
      <c r="X358" s="473"/>
      <c r="Y358" s="471"/>
      <c r="Z358" s="505"/>
      <c r="AA358" s="505"/>
      <c r="AB358" s="505"/>
      <c r="AC358" s="505"/>
      <c r="AD358" s="471"/>
      <c r="AE358" s="505"/>
      <c r="AF358" s="505"/>
      <c r="AG358" s="505"/>
      <c r="AH358" s="505"/>
      <c r="AI358" s="473"/>
      <c r="AJ358" s="473"/>
      <c r="AK358" s="505"/>
      <c r="AL358" s="505"/>
      <c r="AM358" s="505"/>
      <c r="AN358" s="505"/>
      <c r="AO358" s="505"/>
      <c r="AP358" s="505"/>
      <c r="AQ358" s="505"/>
      <c r="AR358" s="505"/>
      <c r="AS358" s="505"/>
      <c r="AT358" s="505"/>
      <c r="AU358" s="506"/>
      <c r="AV358" s="513">
        <v>1</v>
      </c>
    </row>
    <row r="359" spans="1:48" s="514" customFormat="1" ht="13.5" outlineLevel="2">
      <c r="A359" s="683"/>
      <c r="B359" s="691"/>
      <c r="C359" s="460"/>
      <c r="D359" s="474"/>
      <c r="E359" s="461"/>
      <c r="F359" s="475"/>
      <c r="G359" s="459"/>
      <c r="H359" s="476"/>
      <c r="I359" s="463"/>
      <c r="J359" s="475"/>
      <c r="K359" s="473"/>
      <c r="L359" s="473"/>
      <c r="M359" s="471"/>
      <c r="N359" s="505" t="s">
        <v>224</v>
      </c>
      <c r="O359" s="505"/>
      <c r="P359" s="505"/>
      <c r="Q359" s="505"/>
      <c r="R359" s="505"/>
      <c r="S359" s="505"/>
      <c r="T359" s="505"/>
      <c r="U359" s="505"/>
      <c r="V359" s="505"/>
      <c r="W359" s="473"/>
      <c r="X359" s="473"/>
      <c r="Y359" s="505"/>
      <c r="Z359" s="505"/>
      <c r="AA359" s="505"/>
      <c r="AB359" s="505"/>
      <c r="AC359" s="505"/>
      <c r="AD359" s="505"/>
      <c r="AE359" s="505"/>
      <c r="AF359" s="505"/>
      <c r="AG359" s="505"/>
      <c r="AH359" s="505"/>
      <c r="AI359" s="473"/>
      <c r="AJ359" s="473"/>
      <c r="AK359" s="505"/>
      <c r="AL359" s="505"/>
      <c r="AM359" s="505"/>
      <c r="AN359" s="505"/>
      <c r="AO359" s="505"/>
      <c r="AP359" s="505"/>
      <c r="AQ359" s="505"/>
      <c r="AR359" s="505"/>
      <c r="AS359" s="505"/>
      <c r="AT359" s="505"/>
      <c r="AU359" s="506"/>
      <c r="AV359" s="513"/>
    </row>
    <row r="360" spans="1:48" s="514" customFormat="1" ht="13.5" outlineLevel="2">
      <c r="A360" s="683"/>
      <c r="B360" s="691" t="s">
        <v>483</v>
      </c>
      <c r="C360" s="460"/>
      <c r="D360" s="474"/>
      <c r="E360" s="461"/>
      <c r="F360" s="475"/>
      <c r="G360" s="459"/>
      <c r="H360" s="476"/>
      <c r="I360" s="463"/>
      <c r="J360" s="475"/>
      <c r="K360" s="473"/>
      <c r="L360" s="473"/>
      <c r="M360" s="471"/>
      <c r="N360" s="505" t="s">
        <v>224</v>
      </c>
      <c r="O360" s="505"/>
      <c r="P360" s="505"/>
      <c r="Q360" s="505"/>
      <c r="R360" s="505"/>
      <c r="S360" s="505"/>
      <c r="T360" s="505"/>
      <c r="U360" s="505"/>
      <c r="V360" s="505"/>
      <c r="W360" s="473"/>
      <c r="X360" s="473"/>
      <c r="Y360" s="505"/>
      <c r="Z360" s="505"/>
      <c r="AA360" s="505"/>
      <c r="AB360" s="505"/>
      <c r="AC360" s="505"/>
      <c r="AD360" s="505"/>
      <c r="AE360" s="505"/>
      <c r="AF360" s="505"/>
      <c r="AG360" s="505"/>
      <c r="AH360" s="505"/>
      <c r="AI360" s="473"/>
      <c r="AJ360" s="473"/>
      <c r="AK360" s="505"/>
      <c r="AL360" s="505"/>
      <c r="AM360" s="505"/>
      <c r="AN360" s="505"/>
      <c r="AO360" s="505"/>
      <c r="AP360" s="505"/>
      <c r="AQ360" s="505"/>
      <c r="AR360" s="505"/>
      <c r="AS360" s="505"/>
      <c r="AT360" s="505"/>
      <c r="AU360" s="506"/>
      <c r="AV360" s="513"/>
    </row>
    <row r="361" spans="1:48" s="514" customFormat="1" ht="13.5" outlineLevel="2">
      <c r="A361" s="682"/>
      <c r="B361" s="691" t="s">
        <v>226</v>
      </c>
      <c r="C361" s="460" t="s">
        <v>565</v>
      </c>
      <c r="D361" s="474">
        <v>7410</v>
      </c>
      <c r="E361" s="461" t="s">
        <v>542</v>
      </c>
      <c r="F361" s="475"/>
      <c r="G361" s="459" t="s">
        <v>565</v>
      </c>
      <c r="H361" s="476" t="str">
        <f t="shared" ref="H361:H374" si="54">CONCATENATE(G361,"-",I361)</f>
        <v>D35-1</v>
      </c>
      <c r="I361" s="463">
        <v>1</v>
      </c>
      <c r="J361" s="475"/>
      <c r="K361" s="473">
        <v>0</v>
      </c>
      <c r="L361" s="473"/>
      <c r="M361" s="471" cm="1">
        <f t="array" ref="M361">IFERROR(_xlfn.IFS(N361=1,1,O361=1,1,P361=1,1,Q361=1,1),0)</f>
        <v>1</v>
      </c>
      <c r="N361" s="505">
        <v>1</v>
      </c>
      <c r="O361" s="505"/>
      <c r="P361" s="505"/>
      <c r="Q361" s="505"/>
      <c r="R361" s="471" cm="1">
        <f t="array" ref="R361">IFERROR(_xlfn.IFS(S361=1,1,T361=1,1,U361=1,1,V361=1,1),0)</f>
        <v>0</v>
      </c>
      <c r="S361" s="505"/>
      <c r="T361" s="505"/>
      <c r="U361" s="505"/>
      <c r="V361" s="505"/>
      <c r="W361" s="473"/>
      <c r="X361" s="473"/>
      <c r="Y361" s="471"/>
      <c r="Z361" s="505"/>
      <c r="AA361" s="505"/>
      <c r="AB361" s="505"/>
      <c r="AC361" s="505"/>
      <c r="AD361" s="471"/>
      <c r="AE361" s="505"/>
      <c r="AF361" s="505"/>
      <c r="AG361" s="505"/>
      <c r="AH361" s="505"/>
      <c r="AI361" s="473"/>
      <c r="AJ361" s="473"/>
      <c r="AK361" s="505"/>
      <c r="AL361" s="505"/>
      <c r="AM361" s="505"/>
      <c r="AN361" s="505"/>
      <c r="AO361" s="505"/>
      <c r="AP361" s="505"/>
      <c r="AQ361" s="505"/>
      <c r="AR361" s="505"/>
      <c r="AS361" s="505"/>
      <c r="AT361" s="505"/>
      <c r="AU361" s="506"/>
      <c r="AV361" s="513">
        <v>1</v>
      </c>
    </row>
    <row r="362" spans="1:48" s="514" customFormat="1" ht="13.5" outlineLevel="2">
      <c r="A362" s="682"/>
      <c r="B362" s="691" t="s">
        <v>226</v>
      </c>
      <c r="C362" s="460" t="s">
        <v>565</v>
      </c>
      <c r="D362" s="474">
        <v>7420</v>
      </c>
      <c r="E362" s="461" t="s">
        <v>484</v>
      </c>
      <c r="F362" s="475"/>
      <c r="G362" s="459" t="s">
        <v>565</v>
      </c>
      <c r="H362" s="476" t="str">
        <f t="shared" si="54"/>
        <v>D35-1</v>
      </c>
      <c r="I362" s="463">
        <v>1</v>
      </c>
      <c r="J362" s="475"/>
      <c r="K362" s="473">
        <v>0</v>
      </c>
      <c r="L362" s="473"/>
      <c r="M362" s="471" cm="1">
        <f t="array" ref="M362">IFERROR(_xlfn.IFS(N362=1,1,O362=1,1,P362=1,1,Q362=1,1),0)</f>
        <v>1</v>
      </c>
      <c r="N362" s="505">
        <v>1</v>
      </c>
      <c r="O362" s="505"/>
      <c r="P362" s="505"/>
      <c r="Q362" s="505"/>
      <c r="R362" s="471" cm="1">
        <f t="array" ref="R362">IFERROR(_xlfn.IFS(S362=1,1,T362=1,1,U362=1,1,V362=1,1),0)</f>
        <v>0</v>
      </c>
      <c r="S362" s="505"/>
      <c r="T362" s="505"/>
      <c r="U362" s="505"/>
      <c r="V362" s="505"/>
      <c r="W362" s="473"/>
      <c r="X362" s="473"/>
      <c r="Y362" s="471"/>
      <c r="Z362" s="505"/>
      <c r="AA362" s="505"/>
      <c r="AB362" s="505"/>
      <c r="AC362" s="505"/>
      <c r="AD362" s="471"/>
      <c r="AE362" s="505"/>
      <c r="AF362" s="505"/>
      <c r="AG362" s="505"/>
      <c r="AH362" s="505"/>
      <c r="AI362" s="473"/>
      <c r="AJ362" s="473"/>
      <c r="AK362" s="505"/>
      <c r="AL362" s="505"/>
      <c r="AM362" s="505"/>
      <c r="AN362" s="505"/>
      <c r="AO362" s="505"/>
      <c r="AP362" s="505"/>
      <c r="AQ362" s="505"/>
      <c r="AR362" s="505"/>
      <c r="AS362" s="505"/>
      <c r="AT362" s="505"/>
      <c r="AU362" s="506"/>
      <c r="AV362" s="513">
        <v>1</v>
      </c>
    </row>
    <row r="363" spans="1:48" s="514" customFormat="1" ht="13.5" outlineLevel="2">
      <c r="A363" s="682"/>
      <c r="B363" s="691" t="s">
        <v>226</v>
      </c>
      <c r="C363" s="460" t="s">
        <v>565</v>
      </c>
      <c r="D363" s="474">
        <v>7430</v>
      </c>
      <c r="E363" s="461" t="s">
        <v>485</v>
      </c>
      <c r="F363" s="475"/>
      <c r="G363" s="459" t="s">
        <v>565</v>
      </c>
      <c r="H363" s="476" t="str">
        <f t="shared" si="54"/>
        <v>D35-1</v>
      </c>
      <c r="I363" s="463">
        <v>1</v>
      </c>
      <c r="J363" s="475"/>
      <c r="K363" s="473">
        <v>0</v>
      </c>
      <c r="L363" s="473"/>
      <c r="M363" s="471" cm="1">
        <f t="array" ref="M363">IFERROR(_xlfn.IFS(N363=1,1,O363=1,1,P363=1,1,Q363=1,1),0)</f>
        <v>1</v>
      </c>
      <c r="N363" s="505">
        <v>1</v>
      </c>
      <c r="O363" s="505"/>
      <c r="P363" s="505"/>
      <c r="Q363" s="505"/>
      <c r="R363" s="471" cm="1">
        <f t="array" ref="R363">IFERROR(_xlfn.IFS(S363=1,1,T363=1,1,U363=1,1,V363=1,1),0)</f>
        <v>0</v>
      </c>
      <c r="S363" s="505"/>
      <c r="T363" s="505"/>
      <c r="U363" s="505"/>
      <c r="V363" s="505"/>
      <c r="W363" s="473"/>
      <c r="X363" s="473"/>
      <c r="Y363" s="471"/>
      <c r="Z363" s="505"/>
      <c r="AA363" s="505"/>
      <c r="AB363" s="505"/>
      <c r="AC363" s="505"/>
      <c r="AD363" s="471"/>
      <c r="AE363" s="505"/>
      <c r="AF363" s="505"/>
      <c r="AG363" s="505"/>
      <c r="AH363" s="505"/>
      <c r="AI363" s="473"/>
      <c r="AJ363" s="473"/>
      <c r="AK363" s="505"/>
      <c r="AL363" s="505"/>
      <c r="AM363" s="505"/>
      <c r="AN363" s="505"/>
      <c r="AO363" s="505"/>
      <c r="AP363" s="505"/>
      <c r="AQ363" s="505"/>
      <c r="AR363" s="505"/>
      <c r="AS363" s="505"/>
      <c r="AT363" s="505"/>
      <c r="AU363" s="506"/>
      <c r="AV363" s="513">
        <v>1</v>
      </c>
    </row>
    <row r="364" spans="1:48" s="514" customFormat="1" ht="13.5" outlineLevel="2">
      <c r="A364" s="682"/>
      <c r="B364" s="691" t="s">
        <v>226</v>
      </c>
      <c r="C364" s="460" t="s">
        <v>565</v>
      </c>
      <c r="D364" s="474">
        <v>7440</v>
      </c>
      <c r="E364" s="461" t="s">
        <v>486</v>
      </c>
      <c r="F364" s="475"/>
      <c r="G364" s="459" t="s">
        <v>565</v>
      </c>
      <c r="H364" s="476" t="str">
        <f t="shared" si="54"/>
        <v>D35-1</v>
      </c>
      <c r="I364" s="463">
        <v>1</v>
      </c>
      <c r="J364" s="475"/>
      <c r="K364" s="473">
        <v>0</v>
      </c>
      <c r="L364" s="473"/>
      <c r="M364" s="471" cm="1">
        <f t="array" ref="M364">IFERROR(_xlfn.IFS(N364=1,1,O364=1,1,P364=1,1,Q364=1,1),0)</f>
        <v>1</v>
      </c>
      <c r="N364" s="505">
        <v>1</v>
      </c>
      <c r="O364" s="505"/>
      <c r="P364" s="505"/>
      <c r="Q364" s="505"/>
      <c r="R364" s="471" cm="1">
        <f t="array" ref="R364">IFERROR(_xlfn.IFS(S364=1,1,T364=1,1,U364=1,1,V364=1,1),0)</f>
        <v>0</v>
      </c>
      <c r="S364" s="505"/>
      <c r="T364" s="505"/>
      <c r="U364" s="505"/>
      <c r="V364" s="505"/>
      <c r="W364" s="473"/>
      <c r="X364" s="473"/>
      <c r="Y364" s="471"/>
      <c r="Z364" s="505"/>
      <c r="AA364" s="505"/>
      <c r="AB364" s="505"/>
      <c r="AC364" s="505"/>
      <c r="AD364" s="471"/>
      <c r="AE364" s="505"/>
      <c r="AF364" s="505"/>
      <c r="AG364" s="505"/>
      <c r="AH364" s="505"/>
      <c r="AI364" s="473"/>
      <c r="AJ364" s="473"/>
      <c r="AK364" s="505"/>
      <c r="AL364" s="505"/>
      <c r="AM364" s="505"/>
      <c r="AN364" s="505"/>
      <c r="AO364" s="505"/>
      <c r="AP364" s="505"/>
      <c r="AQ364" s="505"/>
      <c r="AR364" s="505"/>
      <c r="AS364" s="505"/>
      <c r="AT364" s="505"/>
      <c r="AU364" s="506"/>
      <c r="AV364" s="513">
        <v>1</v>
      </c>
    </row>
    <row r="365" spans="1:48" s="514" customFormat="1" ht="13.5" outlineLevel="2">
      <c r="A365" s="682"/>
      <c r="B365" s="691" t="s">
        <v>226</v>
      </c>
      <c r="C365" s="460" t="s">
        <v>565</v>
      </c>
      <c r="D365" s="474">
        <v>7450</v>
      </c>
      <c r="E365" s="461" t="s">
        <v>543</v>
      </c>
      <c r="F365" s="475"/>
      <c r="G365" s="459" t="s">
        <v>565</v>
      </c>
      <c r="H365" s="476" t="str">
        <f t="shared" si="54"/>
        <v>D35-1</v>
      </c>
      <c r="I365" s="463">
        <v>1</v>
      </c>
      <c r="J365" s="475"/>
      <c r="K365" s="473">
        <v>0</v>
      </c>
      <c r="L365" s="473"/>
      <c r="M365" s="471" cm="1">
        <f t="array" ref="M365">IFERROR(_xlfn.IFS(N365=1,1,O365=1,1,P365=1,1,Q365=1,1),0)</f>
        <v>1</v>
      </c>
      <c r="N365" s="505">
        <v>1</v>
      </c>
      <c r="O365" s="505"/>
      <c r="P365" s="505"/>
      <c r="Q365" s="505"/>
      <c r="R365" s="471" cm="1">
        <f t="array" ref="R365">IFERROR(_xlfn.IFS(S365=1,1,T365=1,1,U365=1,1,V365=1,1),0)</f>
        <v>0</v>
      </c>
      <c r="S365" s="505"/>
      <c r="T365" s="505"/>
      <c r="U365" s="505"/>
      <c r="V365" s="505"/>
      <c r="W365" s="473"/>
      <c r="X365" s="473"/>
      <c r="Y365" s="471"/>
      <c r="Z365" s="505"/>
      <c r="AA365" s="505"/>
      <c r="AB365" s="505"/>
      <c r="AC365" s="505"/>
      <c r="AD365" s="471"/>
      <c r="AE365" s="505"/>
      <c r="AF365" s="505"/>
      <c r="AG365" s="505"/>
      <c r="AH365" s="505"/>
      <c r="AI365" s="473"/>
      <c r="AJ365" s="473"/>
      <c r="AK365" s="505"/>
      <c r="AL365" s="505"/>
      <c r="AM365" s="505"/>
      <c r="AN365" s="505"/>
      <c r="AO365" s="505"/>
      <c r="AP365" s="505"/>
      <c r="AQ365" s="505"/>
      <c r="AR365" s="505"/>
      <c r="AS365" s="505"/>
      <c r="AT365" s="505"/>
      <c r="AU365" s="506"/>
      <c r="AV365" s="513">
        <v>1</v>
      </c>
    </row>
    <row r="366" spans="1:48" s="514" customFormat="1" ht="13.5" outlineLevel="2">
      <c r="A366" s="682"/>
      <c r="B366" s="691" t="s">
        <v>226</v>
      </c>
      <c r="C366" s="460" t="s">
        <v>565</v>
      </c>
      <c r="D366" s="474">
        <v>7461</v>
      </c>
      <c r="E366" s="461" t="s">
        <v>544</v>
      </c>
      <c r="F366" s="475"/>
      <c r="G366" s="459" t="s">
        <v>565</v>
      </c>
      <c r="H366" s="476" t="str">
        <f t="shared" si="54"/>
        <v>D35-1</v>
      </c>
      <c r="I366" s="463">
        <v>1</v>
      </c>
      <c r="J366" s="475"/>
      <c r="K366" s="473">
        <v>0</v>
      </c>
      <c r="L366" s="473"/>
      <c r="M366" s="471" cm="1">
        <f t="array" ref="M366">IFERROR(_xlfn.IFS(N366=1,1,O366=1,1,P366=1,1,Q366=1,1),0)</f>
        <v>1</v>
      </c>
      <c r="N366" s="505">
        <v>1</v>
      </c>
      <c r="O366" s="505"/>
      <c r="P366" s="505"/>
      <c r="Q366" s="505"/>
      <c r="R366" s="471" cm="1">
        <f t="array" ref="R366">IFERROR(_xlfn.IFS(S366=1,1,T366=1,1,U366=1,1,V366=1,1),0)</f>
        <v>0</v>
      </c>
      <c r="S366" s="505"/>
      <c r="T366" s="505"/>
      <c r="U366" s="505"/>
      <c r="V366" s="505"/>
      <c r="W366" s="473"/>
      <c r="X366" s="473"/>
      <c r="Y366" s="471"/>
      <c r="Z366" s="505"/>
      <c r="AA366" s="505"/>
      <c r="AB366" s="505"/>
      <c r="AC366" s="505"/>
      <c r="AD366" s="471"/>
      <c r="AE366" s="505"/>
      <c r="AF366" s="505"/>
      <c r="AG366" s="505"/>
      <c r="AH366" s="505"/>
      <c r="AI366" s="473"/>
      <c r="AJ366" s="473"/>
      <c r="AK366" s="505"/>
      <c r="AL366" s="505"/>
      <c r="AM366" s="505"/>
      <c r="AN366" s="505"/>
      <c r="AO366" s="505"/>
      <c r="AP366" s="505"/>
      <c r="AQ366" s="505"/>
      <c r="AR366" s="505"/>
      <c r="AS366" s="505"/>
      <c r="AT366" s="505"/>
      <c r="AU366" s="506"/>
      <c r="AV366" s="513">
        <v>1</v>
      </c>
    </row>
    <row r="367" spans="1:48" s="514" customFormat="1" ht="13.5" outlineLevel="2">
      <c r="A367" s="682"/>
      <c r="B367" s="691" t="s">
        <v>226</v>
      </c>
      <c r="C367" s="460" t="s">
        <v>565</v>
      </c>
      <c r="D367" s="474">
        <v>7462</v>
      </c>
      <c r="E367" s="461" t="s">
        <v>545</v>
      </c>
      <c r="F367" s="475"/>
      <c r="G367" s="459" t="s">
        <v>565</v>
      </c>
      <c r="H367" s="476" t="str">
        <f t="shared" si="54"/>
        <v>D35-1</v>
      </c>
      <c r="I367" s="463">
        <v>1</v>
      </c>
      <c r="J367" s="475"/>
      <c r="K367" s="473">
        <v>0</v>
      </c>
      <c r="L367" s="473"/>
      <c r="M367" s="471" cm="1">
        <f t="array" ref="M367">IFERROR(_xlfn.IFS(N367=1,1,O367=1,1,P367=1,1,Q367=1,1),0)</f>
        <v>1</v>
      </c>
      <c r="N367" s="505">
        <v>1</v>
      </c>
      <c r="O367" s="505"/>
      <c r="P367" s="505"/>
      <c r="Q367" s="505"/>
      <c r="R367" s="471" cm="1">
        <f t="array" ref="R367">IFERROR(_xlfn.IFS(S367=1,1,T367=1,1,U367=1,1,V367=1,1),0)</f>
        <v>0</v>
      </c>
      <c r="S367" s="505"/>
      <c r="T367" s="505"/>
      <c r="U367" s="505"/>
      <c r="V367" s="505"/>
      <c r="W367" s="473"/>
      <c r="X367" s="473"/>
      <c r="Y367" s="471"/>
      <c r="Z367" s="505"/>
      <c r="AA367" s="505"/>
      <c r="AB367" s="505"/>
      <c r="AC367" s="505"/>
      <c r="AD367" s="471"/>
      <c r="AE367" s="505"/>
      <c r="AF367" s="505"/>
      <c r="AG367" s="505"/>
      <c r="AH367" s="505"/>
      <c r="AI367" s="473"/>
      <c r="AJ367" s="473"/>
      <c r="AK367" s="505"/>
      <c r="AL367" s="505"/>
      <c r="AM367" s="505"/>
      <c r="AN367" s="505"/>
      <c r="AO367" s="505"/>
      <c r="AP367" s="505"/>
      <c r="AQ367" s="505"/>
      <c r="AR367" s="505"/>
      <c r="AS367" s="505"/>
      <c r="AT367" s="505"/>
      <c r="AU367" s="506"/>
      <c r="AV367" s="513">
        <v>1</v>
      </c>
    </row>
    <row r="368" spans="1:48" s="514" customFormat="1" ht="13.5" outlineLevel="2">
      <c r="A368" s="682"/>
      <c r="B368" s="691" t="s">
        <v>226</v>
      </c>
      <c r="C368" s="460" t="s">
        <v>565</v>
      </c>
      <c r="D368" s="474">
        <v>7463</v>
      </c>
      <c r="E368" s="461" t="s">
        <v>546</v>
      </c>
      <c r="F368" s="475"/>
      <c r="G368" s="459" t="s">
        <v>565</v>
      </c>
      <c r="H368" s="476" t="str">
        <f t="shared" si="54"/>
        <v>D35-1</v>
      </c>
      <c r="I368" s="463">
        <v>1</v>
      </c>
      <c r="J368" s="475"/>
      <c r="K368" s="473">
        <v>0</v>
      </c>
      <c r="L368" s="473"/>
      <c r="M368" s="471" cm="1">
        <f t="array" ref="M368">IFERROR(_xlfn.IFS(N368=1,1,O368=1,1,P368=1,1,Q368=1,1),0)</f>
        <v>1</v>
      </c>
      <c r="N368" s="505">
        <v>1</v>
      </c>
      <c r="O368" s="505"/>
      <c r="P368" s="505"/>
      <c r="Q368" s="505"/>
      <c r="R368" s="471" cm="1">
        <f t="array" ref="R368">IFERROR(_xlfn.IFS(S368=1,1,T368=1,1,U368=1,1,V368=1,1),0)</f>
        <v>0</v>
      </c>
      <c r="S368" s="505"/>
      <c r="T368" s="505"/>
      <c r="U368" s="505"/>
      <c r="V368" s="505"/>
      <c r="W368" s="473"/>
      <c r="X368" s="473"/>
      <c r="Y368" s="471"/>
      <c r="Z368" s="505"/>
      <c r="AA368" s="505"/>
      <c r="AB368" s="505"/>
      <c r="AC368" s="505"/>
      <c r="AD368" s="471"/>
      <c r="AE368" s="505"/>
      <c r="AF368" s="505"/>
      <c r="AG368" s="505"/>
      <c r="AH368" s="505"/>
      <c r="AI368" s="473"/>
      <c r="AJ368" s="473"/>
      <c r="AK368" s="505"/>
      <c r="AL368" s="505"/>
      <c r="AM368" s="505"/>
      <c r="AN368" s="505"/>
      <c r="AO368" s="505"/>
      <c r="AP368" s="505"/>
      <c r="AQ368" s="505"/>
      <c r="AR368" s="505"/>
      <c r="AS368" s="505"/>
      <c r="AT368" s="505"/>
      <c r="AU368" s="506"/>
      <c r="AV368" s="513">
        <v>1</v>
      </c>
    </row>
    <row r="369" spans="1:48" s="514" customFormat="1" ht="13.5" outlineLevel="2">
      <c r="A369" s="682"/>
      <c r="B369" s="691" t="s">
        <v>226</v>
      </c>
      <c r="C369" s="460" t="s">
        <v>565</v>
      </c>
      <c r="D369" s="474">
        <v>7470</v>
      </c>
      <c r="E369" s="461" t="s">
        <v>487</v>
      </c>
      <c r="F369" s="475"/>
      <c r="G369" s="459" t="s">
        <v>565</v>
      </c>
      <c r="H369" s="476" t="str">
        <f t="shared" si="54"/>
        <v>D35-1</v>
      </c>
      <c r="I369" s="463">
        <v>1</v>
      </c>
      <c r="J369" s="475"/>
      <c r="K369" s="473">
        <v>0</v>
      </c>
      <c r="L369" s="473"/>
      <c r="M369" s="471" cm="1">
        <f t="array" ref="M369">IFERROR(_xlfn.IFS(N369=1,1,O369=1,1,P369=1,1,Q369=1,1),0)</f>
        <v>1</v>
      </c>
      <c r="N369" s="505">
        <v>1</v>
      </c>
      <c r="O369" s="505"/>
      <c r="P369" s="505"/>
      <c r="Q369" s="505"/>
      <c r="R369" s="471" cm="1">
        <f t="array" ref="R369">IFERROR(_xlfn.IFS(S369=1,1,T369=1,1,U369=1,1,V369=1,1),0)</f>
        <v>0</v>
      </c>
      <c r="S369" s="505"/>
      <c r="T369" s="505"/>
      <c r="U369" s="505"/>
      <c r="V369" s="505"/>
      <c r="W369" s="473"/>
      <c r="X369" s="473"/>
      <c r="Y369" s="471"/>
      <c r="Z369" s="505"/>
      <c r="AA369" s="505"/>
      <c r="AB369" s="505"/>
      <c r="AC369" s="505"/>
      <c r="AD369" s="471"/>
      <c r="AE369" s="505"/>
      <c r="AF369" s="505"/>
      <c r="AG369" s="505"/>
      <c r="AH369" s="505"/>
      <c r="AI369" s="473"/>
      <c r="AJ369" s="473"/>
      <c r="AK369" s="505"/>
      <c r="AL369" s="505"/>
      <c r="AM369" s="505"/>
      <c r="AN369" s="505"/>
      <c r="AO369" s="505"/>
      <c r="AP369" s="505"/>
      <c r="AQ369" s="505"/>
      <c r="AR369" s="505"/>
      <c r="AS369" s="505"/>
      <c r="AT369" s="505"/>
      <c r="AU369" s="506"/>
      <c r="AV369" s="513">
        <v>1</v>
      </c>
    </row>
    <row r="370" spans="1:48" s="514" customFormat="1" ht="13.5" outlineLevel="2">
      <c r="A370" s="682"/>
      <c r="B370" s="691" t="s">
        <v>226</v>
      </c>
      <c r="C370" s="460" t="s">
        <v>565</v>
      </c>
      <c r="D370" s="474">
        <v>7480</v>
      </c>
      <c r="E370" s="461" t="s">
        <v>547</v>
      </c>
      <c r="F370" s="475"/>
      <c r="G370" s="459" t="s">
        <v>565</v>
      </c>
      <c r="H370" s="476" t="str">
        <f t="shared" si="54"/>
        <v>D35-1</v>
      </c>
      <c r="I370" s="463">
        <v>1</v>
      </c>
      <c r="J370" s="475"/>
      <c r="K370" s="473">
        <v>0</v>
      </c>
      <c r="L370" s="473"/>
      <c r="M370" s="471" cm="1">
        <f t="array" ref="M370">IFERROR(_xlfn.IFS(N370=1,1,O370=1,1,P370=1,1,Q370=1,1),0)</f>
        <v>1</v>
      </c>
      <c r="N370" s="505">
        <v>1</v>
      </c>
      <c r="O370" s="505"/>
      <c r="P370" s="505"/>
      <c r="Q370" s="505"/>
      <c r="R370" s="471" cm="1">
        <f t="array" ref="R370">IFERROR(_xlfn.IFS(S370=1,1,T370=1,1,U370=1,1,V370=1,1),0)</f>
        <v>0</v>
      </c>
      <c r="S370" s="505"/>
      <c r="T370" s="505"/>
      <c r="U370" s="505"/>
      <c r="V370" s="505"/>
      <c r="W370" s="473"/>
      <c r="X370" s="473"/>
      <c r="Y370" s="471"/>
      <c r="Z370" s="505"/>
      <c r="AA370" s="505"/>
      <c r="AB370" s="505"/>
      <c r="AC370" s="505"/>
      <c r="AD370" s="471"/>
      <c r="AE370" s="505"/>
      <c r="AF370" s="505"/>
      <c r="AG370" s="505"/>
      <c r="AH370" s="505"/>
      <c r="AI370" s="473"/>
      <c r="AJ370" s="473"/>
      <c r="AK370" s="505"/>
      <c r="AL370" s="505"/>
      <c r="AM370" s="505"/>
      <c r="AN370" s="505"/>
      <c r="AO370" s="505"/>
      <c r="AP370" s="505"/>
      <c r="AQ370" s="505"/>
      <c r="AR370" s="505"/>
      <c r="AS370" s="505"/>
      <c r="AT370" s="505"/>
      <c r="AU370" s="506"/>
      <c r="AV370" s="513">
        <v>1</v>
      </c>
    </row>
    <row r="371" spans="1:48" s="514" customFormat="1" ht="13.5" outlineLevel="2">
      <c r="A371" s="682"/>
      <c r="B371" s="691" t="s">
        <v>226</v>
      </c>
      <c r="C371" s="460" t="s">
        <v>565</v>
      </c>
      <c r="D371" s="474">
        <v>7490</v>
      </c>
      <c r="E371" s="461" t="s">
        <v>548</v>
      </c>
      <c r="F371" s="475"/>
      <c r="G371" s="459" t="s">
        <v>565</v>
      </c>
      <c r="H371" s="476" t="str">
        <f t="shared" si="54"/>
        <v>D35-1</v>
      </c>
      <c r="I371" s="463">
        <v>1</v>
      </c>
      <c r="J371" s="475"/>
      <c r="K371" s="473">
        <v>0</v>
      </c>
      <c r="L371" s="473"/>
      <c r="M371" s="471" cm="1">
        <f t="array" ref="M371">IFERROR(_xlfn.IFS(N371=1,1,O371=1,1,P371=1,1,Q371=1,1),0)</f>
        <v>1</v>
      </c>
      <c r="N371" s="505">
        <v>1</v>
      </c>
      <c r="O371" s="505"/>
      <c r="P371" s="505"/>
      <c r="Q371" s="505"/>
      <c r="R371" s="471" cm="1">
        <f t="array" ref="R371">IFERROR(_xlfn.IFS(S371=1,1,T371=1,1,U371=1,1,V371=1,1),0)</f>
        <v>0</v>
      </c>
      <c r="S371" s="505"/>
      <c r="T371" s="505"/>
      <c r="U371" s="505"/>
      <c r="V371" s="505"/>
      <c r="W371" s="473"/>
      <c r="X371" s="473"/>
      <c r="Y371" s="471"/>
      <c r="Z371" s="505"/>
      <c r="AA371" s="505"/>
      <c r="AB371" s="505"/>
      <c r="AC371" s="505"/>
      <c r="AD371" s="471"/>
      <c r="AE371" s="505"/>
      <c r="AF371" s="505"/>
      <c r="AG371" s="505"/>
      <c r="AH371" s="505"/>
      <c r="AI371" s="473"/>
      <c r="AJ371" s="473"/>
      <c r="AK371" s="505"/>
      <c r="AL371" s="505"/>
      <c r="AM371" s="505"/>
      <c r="AN371" s="505"/>
      <c r="AO371" s="505"/>
      <c r="AP371" s="505"/>
      <c r="AQ371" s="505"/>
      <c r="AR371" s="505"/>
      <c r="AS371" s="505"/>
      <c r="AT371" s="505"/>
      <c r="AU371" s="506"/>
      <c r="AV371" s="513">
        <v>1</v>
      </c>
    </row>
    <row r="372" spans="1:48" s="514" customFormat="1" ht="13.5" outlineLevel="2">
      <c r="A372" s="682"/>
      <c r="B372" s="691" t="s">
        <v>226</v>
      </c>
      <c r="C372" s="460" t="s">
        <v>565</v>
      </c>
      <c r="D372" s="474">
        <v>7500</v>
      </c>
      <c r="E372" s="461" t="s">
        <v>488</v>
      </c>
      <c r="F372" s="475"/>
      <c r="G372" s="459" t="s">
        <v>565</v>
      </c>
      <c r="H372" s="476" t="str">
        <f t="shared" si="54"/>
        <v>D35-1</v>
      </c>
      <c r="I372" s="463">
        <v>1</v>
      </c>
      <c r="J372" s="475"/>
      <c r="K372" s="473">
        <v>0</v>
      </c>
      <c r="L372" s="473"/>
      <c r="M372" s="471" cm="1">
        <f t="array" ref="M372">IFERROR(_xlfn.IFS(N372=1,1,O372=1,1,P372=1,1,Q372=1,1),0)</f>
        <v>1</v>
      </c>
      <c r="N372" s="505">
        <v>1</v>
      </c>
      <c r="O372" s="505"/>
      <c r="P372" s="505"/>
      <c r="Q372" s="505"/>
      <c r="R372" s="471" cm="1">
        <f t="array" ref="R372">IFERROR(_xlfn.IFS(S372=1,1,T372=1,1,U372=1,1,V372=1,1),0)</f>
        <v>0</v>
      </c>
      <c r="S372" s="505"/>
      <c r="T372" s="505"/>
      <c r="U372" s="505"/>
      <c r="V372" s="505"/>
      <c r="W372" s="473"/>
      <c r="X372" s="473"/>
      <c r="Y372" s="471"/>
      <c r="Z372" s="505"/>
      <c r="AA372" s="505"/>
      <c r="AB372" s="505"/>
      <c r="AC372" s="505"/>
      <c r="AD372" s="471"/>
      <c r="AE372" s="505"/>
      <c r="AF372" s="505"/>
      <c r="AG372" s="505"/>
      <c r="AH372" s="505"/>
      <c r="AI372" s="473"/>
      <c r="AJ372" s="473"/>
      <c r="AK372" s="505"/>
      <c r="AL372" s="505"/>
      <c r="AM372" s="505"/>
      <c r="AN372" s="505"/>
      <c r="AO372" s="505"/>
      <c r="AP372" s="505"/>
      <c r="AQ372" s="505"/>
      <c r="AR372" s="505"/>
      <c r="AS372" s="505"/>
      <c r="AT372" s="505"/>
      <c r="AU372" s="506"/>
      <c r="AV372" s="513">
        <v>1</v>
      </c>
    </row>
    <row r="373" spans="1:48" s="514" customFormat="1" ht="13.5" outlineLevel="2">
      <c r="A373" s="682"/>
      <c r="B373" s="691" t="s">
        <v>226</v>
      </c>
      <c r="C373" s="460" t="s">
        <v>565</v>
      </c>
      <c r="D373" s="474">
        <v>7510</v>
      </c>
      <c r="E373" s="461" t="s">
        <v>549</v>
      </c>
      <c r="F373" s="475"/>
      <c r="G373" s="459" t="s">
        <v>565</v>
      </c>
      <c r="H373" s="476" t="str">
        <f t="shared" si="54"/>
        <v>D35-1</v>
      </c>
      <c r="I373" s="463">
        <v>1</v>
      </c>
      <c r="J373" s="475"/>
      <c r="K373" s="473">
        <v>0</v>
      </c>
      <c r="L373" s="473"/>
      <c r="M373" s="471" cm="1">
        <f t="array" ref="M373">IFERROR(_xlfn.IFS(N373=1,1,O373=1,1,P373=1,1,Q373=1,1),0)</f>
        <v>1</v>
      </c>
      <c r="N373" s="505">
        <v>1</v>
      </c>
      <c r="O373" s="505"/>
      <c r="P373" s="505"/>
      <c r="Q373" s="505"/>
      <c r="R373" s="471" cm="1">
        <f t="array" ref="R373">IFERROR(_xlfn.IFS(S373=1,1,T373=1,1,U373=1,1,V373=1,1),0)</f>
        <v>0</v>
      </c>
      <c r="S373" s="505"/>
      <c r="T373" s="505"/>
      <c r="U373" s="505"/>
      <c r="V373" s="505"/>
      <c r="W373" s="473"/>
      <c r="X373" s="473"/>
      <c r="Y373" s="471"/>
      <c r="Z373" s="505"/>
      <c r="AA373" s="505"/>
      <c r="AB373" s="505"/>
      <c r="AC373" s="505"/>
      <c r="AD373" s="471"/>
      <c r="AE373" s="505"/>
      <c r="AF373" s="505"/>
      <c r="AG373" s="505"/>
      <c r="AH373" s="505"/>
      <c r="AI373" s="473"/>
      <c r="AJ373" s="473"/>
      <c r="AK373" s="505"/>
      <c r="AL373" s="505"/>
      <c r="AM373" s="505"/>
      <c r="AN373" s="505"/>
      <c r="AO373" s="505"/>
      <c r="AP373" s="505"/>
      <c r="AQ373" s="505"/>
      <c r="AR373" s="505"/>
      <c r="AS373" s="505"/>
      <c r="AT373" s="505"/>
      <c r="AU373" s="506"/>
      <c r="AV373" s="513">
        <v>1</v>
      </c>
    </row>
    <row r="374" spans="1:48" s="514" customFormat="1" ht="13.5" outlineLevel="2">
      <c r="A374" s="682"/>
      <c r="B374" s="691" t="s">
        <v>226</v>
      </c>
      <c r="C374" s="460" t="s">
        <v>565</v>
      </c>
      <c r="D374" s="474" t="s">
        <v>550</v>
      </c>
      <c r="E374" s="461" t="s">
        <v>551</v>
      </c>
      <c r="F374" s="475"/>
      <c r="G374" s="459" t="s">
        <v>565</v>
      </c>
      <c r="H374" s="476" t="str">
        <f t="shared" si="54"/>
        <v>D35-1</v>
      </c>
      <c r="I374" s="463">
        <v>1</v>
      </c>
      <c r="J374" s="475"/>
      <c r="K374" s="473">
        <v>0</v>
      </c>
      <c r="L374" s="473"/>
      <c r="M374" s="471" cm="1">
        <f t="array" ref="M374">IFERROR(_xlfn.IFS(N374=1,1,O374=1,1,P374=1,1,Q374=1,1),0)</f>
        <v>1</v>
      </c>
      <c r="N374" s="505">
        <v>1</v>
      </c>
      <c r="O374" s="505"/>
      <c r="P374" s="505"/>
      <c r="Q374" s="505"/>
      <c r="R374" s="471" cm="1">
        <f t="array" ref="R374">IFERROR(_xlfn.IFS(S374=1,1,T374=1,1,U374=1,1,V374=1,1),0)</f>
        <v>0</v>
      </c>
      <c r="S374" s="505"/>
      <c r="T374" s="505"/>
      <c r="U374" s="505"/>
      <c r="V374" s="505"/>
      <c r="W374" s="473"/>
      <c r="X374" s="473"/>
      <c r="Y374" s="471"/>
      <c r="Z374" s="505"/>
      <c r="AA374" s="505"/>
      <c r="AB374" s="505"/>
      <c r="AC374" s="505"/>
      <c r="AD374" s="471"/>
      <c r="AE374" s="505"/>
      <c r="AF374" s="505"/>
      <c r="AG374" s="505"/>
      <c r="AH374" s="505"/>
      <c r="AI374" s="473"/>
      <c r="AJ374" s="473"/>
      <c r="AK374" s="505"/>
      <c r="AL374" s="505"/>
      <c r="AM374" s="505"/>
      <c r="AN374" s="505"/>
      <c r="AO374" s="505"/>
      <c r="AP374" s="505"/>
      <c r="AQ374" s="505"/>
      <c r="AR374" s="505"/>
      <c r="AS374" s="505"/>
      <c r="AT374" s="505"/>
      <c r="AU374" s="506"/>
      <c r="AV374" s="513">
        <v>1</v>
      </c>
    </row>
    <row r="375" spans="1:48" s="520" customFormat="1" ht="3" customHeight="1" outlineLevel="1">
      <c r="A375" s="531"/>
      <c r="B375" s="691"/>
      <c r="C375" s="460"/>
      <c r="D375" s="474"/>
      <c r="E375" s="461"/>
      <c r="F375" s="475"/>
      <c r="G375" s="459"/>
      <c r="H375" s="476"/>
      <c r="I375" s="463"/>
      <c r="J375" s="475"/>
      <c r="K375" s="473"/>
      <c r="L375" s="473"/>
      <c r="M375" s="471"/>
      <c r="N375" s="505" t="s">
        <v>224</v>
      </c>
      <c r="O375" s="505"/>
      <c r="P375" s="505"/>
      <c r="Q375" s="505"/>
      <c r="R375" s="505"/>
      <c r="S375" s="505"/>
      <c r="T375" s="505"/>
      <c r="U375" s="505"/>
      <c r="V375" s="505"/>
      <c r="W375" s="473"/>
      <c r="X375" s="473"/>
      <c r="Y375" s="505"/>
      <c r="Z375" s="505"/>
      <c r="AA375" s="505"/>
      <c r="AB375" s="505"/>
      <c r="AC375" s="505"/>
      <c r="AD375" s="505"/>
      <c r="AE375" s="505"/>
      <c r="AF375" s="505"/>
      <c r="AG375" s="505"/>
      <c r="AH375" s="505"/>
      <c r="AI375" s="473"/>
      <c r="AJ375" s="473"/>
      <c r="AK375" s="505"/>
      <c r="AL375" s="505"/>
      <c r="AM375" s="505"/>
      <c r="AN375" s="505"/>
      <c r="AO375" s="505"/>
      <c r="AP375" s="505"/>
      <c r="AQ375" s="505"/>
      <c r="AR375" s="505"/>
      <c r="AS375" s="505"/>
      <c r="AT375" s="505"/>
      <c r="AU375" s="506"/>
      <c r="AV375" s="513"/>
    </row>
    <row r="376" spans="1:48" s="520" customFormat="1" ht="13.5" outlineLevel="1">
      <c r="B376" s="546" t="s">
        <v>570</v>
      </c>
      <c r="C376" s="460"/>
      <c r="D376" s="474"/>
      <c r="E376" s="461"/>
      <c r="F376" s="475"/>
      <c r="G376" s="459"/>
      <c r="H376" s="476"/>
      <c r="I376" s="463"/>
      <c r="J376" s="475"/>
      <c r="K376" s="473"/>
      <c r="L376" s="473"/>
      <c r="M376" s="471"/>
      <c r="N376" s="505" t="s">
        <v>224</v>
      </c>
      <c r="O376" s="505"/>
      <c r="P376" s="505"/>
      <c r="Q376" s="505"/>
      <c r="R376" s="505"/>
      <c r="S376" s="505"/>
      <c r="T376" s="505"/>
      <c r="U376" s="505"/>
      <c r="V376" s="505"/>
      <c r="W376" s="473"/>
      <c r="X376" s="473"/>
      <c r="Y376" s="505"/>
      <c r="Z376" s="505"/>
      <c r="AA376" s="505"/>
      <c r="AB376" s="505"/>
      <c r="AC376" s="505"/>
      <c r="AD376" s="505"/>
      <c r="AE376" s="505"/>
      <c r="AF376" s="505"/>
      <c r="AG376" s="505"/>
      <c r="AH376" s="505"/>
      <c r="AI376" s="473"/>
      <c r="AJ376" s="473"/>
      <c r="AK376" s="505"/>
      <c r="AL376" s="505"/>
      <c r="AM376" s="505"/>
      <c r="AN376" s="505"/>
      <c r="AO376" s="505"/>
      <c r="AP376" s="505"/>
      <c r="AQ376" s="505"/>
      <c r="AR376" s="505"/>
      <c r="AS376" s="505"/>
      <c r="AT376" s="505"/>
      <c r="AU376" s="506"/>
      <c r="AV376" s="513"/>
    </row>
    <row r="377" spans="1:48" s="520" customFormat="1" ht="13.5" outlineLevel="2">
      <c r="B377" s="691"/>
      <c r="C377" s="460"/>
      <c r="D377" s="474"/>
      <c r="E377" s="461"/>
      <c r="F377" s="475"/>
      <c r="G377" s="459"/>
      <c r="H377" s="476"/>
      <c r="I377" s="463"/>
      <c r="J377" s="475"/>
      <c r="K377" s="473"/>
      <c r="L377" s="473"/>
      <c r="M377" s="471"/>
      <c r="N377" s="505" t="s">
        <v>224</v>
      </c>
      <c r="O377" s="505"/>
      <c r="P377" s="505"/>
      <c r="Q377" s="505"/>
      <c r="R377" s="505"/>
      <c r="S377" s="505"/>
      <c r="T377" s="505"/>
      <c r="U377" s="505"/>
      <c r="V377" s="505"/>
      <c r="W377" s="473"/>
      <c r="X377" s="473"/>
      <c r="Y377" s="505"/>
      <c r="Z377" s="505"/>
      <c r="AA377" s="505"/>
      <c r="AB377" s="505"/>
      <c r="AC377" s="505"/>
      <c r="AD377" s="505"/>
      <c r="AE377" s="505"/>
      <c r="AF377" s="505"/>
      <c r="AG377" s="505"/>
      <c r="AH377" s="505"/>
      <c r="AI377" s="473"/>
      <c r="AJ377" s="473"/>
      <c r="AK377" s="505"/>
      <c r="AL377" s="505"/>
      <c r="AM377" s="505"/>
      <c r="AN377" s="505"/>
      <c r="AO377" s="505"/>
      <c r="AP377" s="505"/>
      <c r="AQ377" s="505"/>
      <c r="AR377" s="505"/>
      <c r="AS377" s="505"/>
      <c r="AT377" s="505"/>
      <c r="AU377" s="506"/>
      <c r="AV377" s="513"/>
    </row>
    <row r="378" spans="1:48" s="507" customFormat="1" ht="13.5" outlineLevel="2">
      <c r="A378" s="681"/>
      <c r="B378" s="691" t="s">
        <v>491</v>
      </c>
      <c r="C378" s="460"/>
      <c r="D378" s="474"/>
      <c r="E378" s="461"/>
      <c r="F378" s="475"/>
      <c r="G378" s="459"/>
      <c r="H378" s="476"/>
      <c r="I378" s="463"/>
      <c r="J378" s="475"/>
      <c r="K378" s="473"/>
      <c r="L378" s="473"/>
      <c r="M378" s="471"/>
      <c r="N378" s="505" t="s">
        <v>224</v>
      </c>
      <c r="O378" s="505"/>
      <c r="P378" s="505"/>
      <c r="Q378" s="505"/>
      <c r="R378" s="505"/>
      <c r="S378" s="505"/>
      <c r="T378" s="505"/>
      <c r="U378" s="505"/>
      <c r="V378" s="505"/>
      <c r="W378" s="473"/>
      <c r="X378" s="473"/>
      <c r="Y378" s="505"/>
      <c r="Z378" s="505"/>
      <c r="AA378" s="505"/>
      <c r="AB378" s="505"/>
      <c r="AC378" s="505"/>
      <c r="AD378" s="505"/>
      <c r="AE378" s="505"/>
      <c r="AF378" s="505"/>
      <c r="AG378" s="505"/>
      <c r="AH378" s="505"/>
      <c r="AI378" s="473"/>
      <c r="AJ378" s="473"/>
      <c r="AK378" s="505"/>
      <c r="AL378" s="505"/>
      <c r="AM378" s="505"/>
      <c r="AN378" s="505"/>
      <c r="AO378" s="505"/>
      <c r="AP378" s="505"/>
      <c r="AQ378" s="505"/>
      <c r="AR378" s="505"/>
      <c r="AS378" s="505"/>
      <c r="AT378" s="505"/>
      <c r="AU378" s="506"/>
      <c r="AV378" s="513"/>
    </row>
    <row r="379" spans="1:48" s="514" customFormat="1" ht="13.5" outlineLevel="2">
      <c r="A379" s="683"/>
      <c r="B379" s="691" t="s">
        <v>226</v>
      </c>
      <c r="C379" s="460" t="s">
        <v>571</v>
      </c>
      <c r="D379" s="474" t="s">
        <v>235</v>
      </c>
      <c r="E379" s="461" t="s">
        <v>493</v>
      </c>
      <c r="F379" s="475"/>
      <c r="G379" s="459" t="s">
        <v>571</v>
      </c>
      <c r="H379" s="476" t="str">
        <f t="shared" ref="H379:H386" si="55">CONCATENATE(G379,"-",I379)</f>
        <v>L22-1</v>
      </c>
      <c r="I379" s="463">
        <v>1</v>
      </c>
      <c r="J379" s="475"/>
      <c r="K379" s="473">
        <v>0</v>
      </c>
      <c r="L379" s="473"/>
      <c r="M379" s="471" cm="1">
        <f t="array" ref="M379">IFERROR(_xlfn.IFS(N379=1,1,O379=1,1,P379=1,1,Q379=1,1),0)</f>
        <v>1</v>
      </c>
      <c r="N379" s="505">
        <v>1</v>
      </c>
      <c r="O379" s="505"/>
      <c r="P379" s="505"/>
      <c r="Q379" s="505"/>
      <c r="R379" s="471" cm="1">
        <f t="array" ref="R379">IFERROR(_xlfn.IFS(S379=1,1,T379=1,1,U379=1,1,V379=1,1),0)</f>
        <v>0</v>
      </c>
      <c r="S379" s="505"/>
      <c r="T379" s="505"/>
      <c r="U379" s="505"/>
      <c r="V379" s="505"/>
      <c r="W379" s="473"/>
      <c r="X379" s="473"/>
      <c r="Y379" s="471"/>
      <c r="Z379" s="505"/>
      <c r="AA379" s="505"/>
      <c r="AB379" s="505"/>
      <c r="AC379" s="505"/>
      <c r="AD379" s="471"/>
      <c r="AE379" s="505"/>
      <c r="AF379" s="505"/>
      <c r="AG379" s="505"/>
      <c r="AH379" s="505"/>
      <c r="AI379" s="473"/>
      <c r="AJ379" s="473"/>
      <c r="AK379" s="505"/>
      <c r="AL379" s="505"/>
      <c r="AM379" s="505"/>
      <c r="AN379" s="505"/>
      <c r="AO379" s="505"/>
      <c r="AP379" s="505"/>
      <c r="AQ379" s="505"/>
      <c r="AR379" s="505"/>
      <c r="AS379" s="505"/>
      <c r="AT379" s="505"/>
      <c r="AU379" s="506"/>
      <c r="AV379" s="513">
        <v>1</v>
      </c>
    </row>
    <row r="380" spans="1:48" s="514" customFormat="1" ht="13.5" outlineLevel="2">
      <c r="A380" s="683"/>
      <c r="B380" s="691" t="s">
        <v>226</v>
      </c>
      <c r="C380" s="460" t="s">
        <v>571</v>
      </c>
      <c r="D380" s="474" t="s">
        <v>297</v>
      </c>
      <c r="E380" s="461" t="s">
        <v>494</v>
      </c>
      <c r="F380" s="475"/>
      <c r="G380" s="459" t="s">
        <v>571</v>
      </c>
      <c r="H380" s="476" t="str">
        <f t="shared" si="55"/>
        <v>L22-1</v>
      </c>
      <c r="I380" s="463">
        <v>1</v>
      </c>
      <c r="J380" s="475"/>
      <c r="K380" s="473">
        <v>0</v>
      </c>
      <c r="L380" s="473"/>
      <c r="M380" s="471" cm="1">
        <f t="array" ref="M380">IFERROR(_xlfn.IFS(N380=1,1,O380=1,1,P380=1,1,Q380=1,1),0)</f>
        <v>1</v>
      </c>
      <c r="N380" s="505">
        <v>1</v>
      </c>
      <c r="O380" s="505"/>
      <c r="P380" s="505"/>
      <c r="Q380" s="505"/>
      <c r="R380" s="471" cm="1">
        <f t="array" ref="R380">IFERROR(_xlfn.IFS(S380=1,1,T380=1,1,U380=1,1,V380=1,1),0)</f>
        <v>0</v>
      </c>
      <c r="S380" s="505"/>
      <c r="T380" s="505"/>
      <c r="U380" s="505"/>
      <c r="V380" s="505"/>
      <c r="W380" s="473"/>
      <c r="X380" s="473"/>
      <c r="Y380" s="471"/>
      <c r="Z380" s="505"/>
      <c r="AA380" s="505"/>
      <c r="AB380" s="505"/>
      <c r="AC380" s="505"/>
      <c r="AD380" s="471"/>
      <c r="AE380" s="505"/>
      <c r="AF380" s="505"/>
      <c r="AG380" s="505"/>
      <c r="AH380" s="505"/>
      <c r="AI380" s="473"/>
      <c r="AJ380" s="473"/>
      <c r="AK380" s="505"/>
      <c r="AL380" s="505"/>
      <c r="AM380" s="505"/>
      <c r="AN380" s="505"/>
      <c r="AO380" s="505"/>
      <c r="AP380" s="505"/>
      <c r="AQ380" s="505"/>
      <c r="AR380" s="505"/>
      <c r="AS380" s="505"/>
      <c r="AT380" s="505"/>
      <c r="AU380" s="506"/>
      <c r="AV380" s="513">
        <v>1</v>
      </c>
    </row>
    <row r="381" spans="1:48" s="514" customFormat="1" ht="13.5" outlineLevel="2">
      <c r="A381" s="683"/>
      <c r="B381" s="691" t="s">
        <v>226</v>
      </c>
      <c r="C381" s="460" t="s">
        <v>571</v>
      </c>
      <c r="D381" s="474" t="s">
        <v>304</v>
      </c>
      <c r="E381" s="461" t="s">
        <v>495</v>
      </c>
      <c r="F381" s="475"/>
      <c r="G381" s="459" t="s">
        <v>571</v>
      </c>
      <c r="H381" s="476" t="str">
        <f t="shared" si="55"/>
        <v>L22-1</v>
      </c>
      <c r="I381" s="463">
        <v>1</v>
      </c>
      <c r="J381" s="475"/>
      <c r="K381" s="473">
        <v>0</v>
      </c>
      <c r="L381" s="473"/>
      <c r="M381" s="471" cm="1">
        <f t="array" ref="M381">IFERROR(_xlfn.IFS(N381=1,1,O381=1,1,P381=1,1,Q381=1,1),0)</f>
        <v>1</v>
      </c>
      <c r="N381" s="505">
        <v>1</v>
      </c>
      <c r="O381" s="505"/>
      <c r="P381" s="505"/>
      <c r="Q381" s="505"/>
      <c r="R381" s="471" cm="1">
        <f t="array" ref="R381">IFERROR(_xlfn.IFS(S381=1,1,T381=1,1,U381=1,1,V381=1,1),0)</f>
        <v>0</v>
      </c>
      <c r="S381" s="505"/>
      <c r="T381" s="505"/>
      <c r="U381" s="505"/>
      <c r="V381" s="505"/>
      <c r="W381" s="473"/>
      <c r="X381" s="473"/>
      <c r="Y381" s="471"/>
      <c r="Z381" s="505"/>
      <c r="AA381" s="505"/>
      <c r="AB381" s="505"/>
      <c r="AC381" s="505"/>
      <c r="AD381" s="471"/>
      <c r="AE381" s="505"/>
      <c r="AF381" s="505"/>
      <c r="AG381" s="505"/>
      <c r="AH381" s="505"/>
      <c r="AI381" s="473"/>
      <c r="AJ381" s="473"/>
      <c r="AK381" s="505"/>
      <c r="AL381" s="505"/>
      <c r="AM381" s="505"/>
      <c r="AN381" s="505"/>
      <c r="AO381" s="505"/>
      <c r="AP381" s="505"/>
      <c r="AQ381" s="505"/>
      <c r="AR381" s="505"/>
      <c r="AS381" s="505"/>
      <c r="AT381" s="505"/>
      <c r="AU381" s="506"/>
      <c r="AV381" s="513">
        <v>1</v>
      </c>
    </row>
    <row r="382" spans="1:48" s="514" customFormat="1" ht="13.5" outlineLevel="2">
      <c r="A382" s="683"/>
      <c r="B382" s="691" t="s">
        <v>226</v>
      </c>
      <c r="C382" s="460" t="s">
        <v>571</v>
      </c>
      <c r="D382" s="474" t="s">
        <v>238</v>
      </c>
      <c r="E382" s="461" t="s">
        <v>572</v>
      </c>
      <c r="F382" s="475"/>
      <c r="G382" s="459" t="s">
        <v>571</v>
      </c>
      <c r="H382" s="476" t="str">
        <f t="shared" si="55"/>
        <v>L22-1</v>
      </c>
      <c r="I382" s="463">
        <v>1</v>
      </c>
      <c r="J382" s="475"/>
      <c r="K382" s="473">
        <v>0</v>
      </c>
      <c r="L382" s="473"/>
      <c r="M382" s="471" cm="1">
        <f t="array" ref="M382">IFERROR(_xlfn.IFS(N382=1,1,O382=1,1,P382=1,1,Q382=1,1),0)</f>
        <v>1</v>
      </c>
      <c r="N382" s="505">
        <v>1</v>
      </c>
      <c r="O382" s="505"/>
      <c r="P382" s="505"/>
      <c r="Q382" s="505"/>
      <c r="R382" s="471" cm="1">
        <f t="array" ref="R382">IFERROR(_xlfn.IFS(S382=1,1,T382=1,1,U382=1,1,V382=1,1),0)</f>
        <v>0</v>
      </c>
      <c r="S382" s="505"/>
      <c r="T382" s="505"/>
      <c r="U382" s="505"/>
      <c r="V382" s="505"/>
      <c r="W382" s="473"/>
      <c r="X382" s="473"/>
      <c r="Y382" s="471"/>
      <c r="Z382" s="505"/>
      <c r="AA382" s="505"/>
      <c r="AB382" s="505"/>
      <c r="AC382" s="505"/>
      <c r="AD382" s="471"/>
      <c r="AE382" s="505"/>
      <c r="AF382" s="505"/>
      <c r="AG382" s="505"/>
      <c r="AH382" s="505"/>
      <c r="AI382" s="473"/>
      <c r="AJ382" s="473"/>
      <c r="AK382" s="505"/>
      <c r="AL382" s="505"/>
      <c r="AM382" s="505"/>
      <c r="AN382" s="505"/>
      <c r="AO382" s="505"/>
      <c r="AP382" s="505"/>
      <c r="AQ382" s="505"/>
      <c r="AR382" s="505"/>
      <c r="AS382" s="505"/>
      <c r="AT382" s="505"/>
      <c r="AU382" s="506"/>
      <c r="AV382" s="513">
        <v>1</v>
      </c>
    </row>
    <row r="383" spans="1:48" s="514" customFormat="1" ht="13.5" outlineLevel="2">
      <c r="A383" s="683"/>
      <c r="B383" s="691" t="s">
        <v>226</v>
      </c>
      <c r="C383" s="460" t="s">
        <v>571</v>
      </c>
      <c r="D383" s="474" t="s">
        <v>312</v>
      </c>
      <c r="E383" s="461" t="s">
        <v>573</v>
      </c>
      <c r="F383" s="475"/>
      <c r="G383" s="459" t="s">
        <v>571</v>
      </c>
      <c r="H383" s="476" t="str">
        <f t="shared" si="55"/>
        <v>L22-1</v>
      </c>
      <c r="I383" s="463">
        <v>1</v>
      </c>
      <c r="J383" s="475"/>
      <c r="K383" s="473">
        <v>0</v>
      </c>
      <c r="L383" s="473"/>
      <c r="M383" s="471" cm="1">
        <f t="array" ref="M383">IFERROR(_xlfn.IFS(N383=1,1,O383=1,1,P383=1,1,Q383=1,1),0)</f>
        <v>1</v>
      </c>
      <c r="N383" s="505">
        <v>1</v>
      </c>
      <c r="O383" s="505"/>
      <c r="P383" s="505"/>
      <c r="Q383" s="505"/>
      <c r="R383" s="471" cm="1">
        <f t="array" ref="R383">IFERROR(_xlfn.IFS(S383=1,1,T383=1,1,U383=1,1,V383=1,1),0)</f>
        <v>0</v>
      </c>
      <c r="S383" s="505"/>
      <c r="T383" s="505"/>
      <c r="U383" s="505"/>
      <c r="V383" s="505"/>
      <c r="W383" s="473"/>
      <c r="X383" s="473"/>
      <c r="Y383" s="471"/>
      <c r="Z383" s="505"/>
      <c r="AA383" s="505"/>
      <c r="AB383" s="505"/>
      <c r="AC383" s="505"/>
      <c r="AD383" s="471"/>
      <c r="AE383" s="505"/>
      <c r="AF383" s="505"/>
      <c r="AG383" s="505"/>
      <c r="AH383" s="505"/>
      <c r="AI383" s="473"/>
      <c r="AJ383" s="473"/>
      <c r="AK383" s="505"/>
      <c r="AL383" s="505"/>
      <c r="AM383" s="505"/>
      <c r="AN383" s="505"/>
      <c r="AO383" s="505"/>
      <c r="AP383" s="505"/>
      <c r="AQ383" s="505"/>
      <c r="AR383" s="505"/>
      <c r="AS383" s="505"/>
      <c r="AT383" s="505"/>
      <c r="AU383" s="506"/>
      <c r="AV383" s="513">
        <v>1</v>
      </c>
    </row>
    <row r="384" spans="1:48" s="514" customFormat="1" ht="13.5" outlineLevel="2">
      <c r="A384" s="683"/>
      <c r="B384" s="691" t="s">
        <v>226</v>
      </c>
      <c r="C384" s="460" t="s">
        <v>571</v>
      </c>
      <c r="D384" s="474" t="s">
        <v>243</v>
      </c>
      <c r="E384" s="461" t="s">
        <v>574</v>
      </c>
      <c r="F384" s="475"/>
      <c r="G384" s="459" t="s">
        <v>571</v>
      </c>
      <c r="H384" s="476" t="str">
        <f t="shared" si="55"/>
        <v>L22-1</v>
      </c>
      <c r="I384" s="463">
        <v>1</v>
      </c>
      <c r="J384" s="475"/>
      <c r="K384" s="473">
        <v>0</v>
      </c>
      <c r="L384" s="473"/>
      <c r="M384" s="471" cm="1">
        <f t="array" ref="M384">IFERROR(_xlfn.IFS(N384=1,1,O384=1,1,P384=1,1,Q384=1,1),0)</f>
        <v>1</v>
      </c>
      <c r="N384" s="505">
        <v>1</v>
      </c>
      <c r="O384" s="505"/>
      <c r="P384" s="505"/>
      <c r="Q384" s="505"/>
      <c r="R384" s="471" cm="1">
        <f t="array" ref="R384">IFERROR(_xlfn.IFS(S384=1,1,T384=1,1,U384=1,1,V384=1,1),0)</f>
        <v>0</v>
      </c>
      <c r="S384" s="505"/>
      <c r="T384" s="505"/>
      <c r="U384" s="505"/>
      <c r="V384" s="505"/>
      <c r="W384" s="473"/>
      <c r="X384" s="473"/>
      <c r="Y384" s="471"/>
      <c r="Z384" s="505"/>
      <c r="AA384" s="505"/>
      <c r="AB384" s="505"/>
      <c r="AC384" s="505"/>
      <c r="AD384" s="471"/>
      <c r="AE384" s="505"/>
      <c r="AF384" s="505"/>
      <c r="AG384" s="505"/>
      <c r="AH384" s="505"/>
      <c r="AI384" s="473"/>
      <c r="AJ384" s="473"/>
      <c r="AK384" s="505"/>
      <c r="AL384" s="505"/>
      <c r="AM384" s="505"/>
      <c r="AN384" s="505"/>
      <c r="AO384" s="505"/>
      <c r="AP384" s="505"/>
      <c r="AQ384" s="505"/>
      <c r="AR384" s="505"/>
      <c r="AS384" s="505"/>
      <c r="AT384" s="505"/>
      <c r="AU384" s="506"/>
      <c r="AV384" s="513">
        <v>1</v>
      </c>
    </row>
    <row r="385" spans="1:48" s="514" customFormat="1" ht="13.5" outlineLevel="2">
      <c r="A385" s="683"/>
      <c r="B385" s="691" t="s">
        <v>226</v>
      </c>
      <c r="C385" s="460" t="s">
        <v>571</v>
      </c>
      <c r="D385" s="474" t="s">
        <v>499</v>
      </c>
      <c r="E385" s="461" t="s">
        <v>575</v>
      </c>
      <c r="F385" s="475"/>
      <c r="G385" s="459" t="s">
        <v>571</v>
      </c>
      <c r="H385" s="476" t="str">
        <f t="shared" si="55"/>
        <v>L22-1</v>
      </c>
      <c r="I385" s="463">
        <v>1</v>
      </c>
      <c r="J385" s="475"/>
      <c r="K385" s="473">
        <v>0</v>
      </c>
      <c r="L385" s="473"/>
      <c r="M385" s="471" cm="1">
        <f t="array" ref="M385">IFERROR(_xlfn.IFS(N385=1,1,O385=1,1,P385=1,1,Q385=1,1),0)</f>
        <v>1</v>
      </c>
      <c r="N385" s="505">
        <v>1</v>
      </c>
      <c r="O385" s="505"/>
      <c r="P385" s="505"/>
      <c r="Q385" s="505"/>
      <c r="R385" s="471" cm="1">
        <f t="array" ref="R385">IFERROR(_xlfn.IFS(S385=1,1,T385=1,1,U385=1,1,V385=1,1),0)</f>
        <v>0</v>
      </c>
      <c r="S385" s="505"/>
      <c r="T385" s="505"/>
      <c r="U385" s="505"/>
      <c r="V385" s="505"/>
      <c r="W385" s="473"/>
      <c r="X385" s="473"/>
      <c r="Y385" s="471"/>
      <c r="Z385" s="505"/>
      <c r="AA385" s="505"/>
      <c r="AB385" s="505"/>
      <c r="AC385" s="505"/>
      <c r="AD385" s="471"/>
      <c r="AE385" s="505"/>
      <c r="AF385" s="505"/>
      <c r="AG385" s="505"/>
      <c r="AH385" s="505"/>
      <c r="AI385" s="473"/>
      <c r="AJ385" s="473"/>
      <c r="AK385" s="505"/>
      <c r="AL385" s="505"/>
      <c r="AM385" s="505"/>
      <c r="AN385" s="505"/>
      <c r="AO385" s="505"/>
      <c r="AP385" s="505"/>
      <c r="AQ385" s="505"/>
      <c r="AR385" s="505"/>
      <c r="AS385" s="505"/>
      <c r="AT385" s="505"/>
      <c r="AU385" s="506"/>
      <c r="AV385" s="513">
        <v>1</v>
      </c>
    </row>
    <row r="386" spans="1:48" s="514" customFormat="1" ht="13.5" outlineLevel="2">
      <c r="A386" s="683"/>
      <c r="B386" s="691" t="s">
        <v>226</v>
      </c>
      <c r="C386" s="460" t="s">
        <v>571</v>
      </c>
      <c r="D386" s="474" t="s">
        <v>248</v>
      </c>
      <c r="E386" s="461" t="s">
        <v>501</v>
      </c>
      <c r="F386" s="475"/>
      <c r="G386" s="459" t="s">
        <v>571</v>
      </c>
      <c r="H386" s="476" t="str">
        <f t="shared" si="55"/>
        <v>L22-1</v>
      </c>
      <c r="I386" s="463">
        <v>1</v>
      </c>
      <c r="J386" s="475"/>
      <c r="K386" s="473">
        <v>0</v>
      </c>
      <c r="L386" s="473"/>
      <c r="M386" s="471" cm="1">
        <f t="array" ref="M386">IFERROR(_xlfn.IFS(N386=1,1,O386=1,1,P386=1,1,Q386=1,1),0)</f>
        <v>1</v>
      </c>
      <c r="N386" s="505">
        <v>1</v>
      </c>
      <c r="O386" s="505"/>
      <c r="P386" s="505"/>
      <c r="Q386" s="505"/>
      <c r="R386" s="471" cm="1">
        <f t="array" ref="R386">IFERROR(_xlfn.IFS(S386=1,1,T386=1,1,U386=1,1,V386=1,1),0)</f>
        <v>0</v>
      </c>
      <c r="S386" s="505"/>
      <c r="T386" s="505"/>
      <c r="U386" s="505"/>
      <c r="V386" s="505"/>
      <c r="W386" s="473"/>
      <c r="X386" s="473"/>
      <c r="Y386" s="471"/>
      <c r="Z386" s="505"/>
      <c r="AA386" s="505"/>
      <c r="AB386" s="505"/>
      <c r="AC386" s="505"/>
      <c r="AD386" s="471"/>
      <c r="AE386" s="505"/>
      <c r="AF386" s="505"/>
      <c r="AG386" s="505"/>
      <c r="AH386" s="505"/>
      <c r="AI386" s="473"/>
      <c r="AJ386" s="473"/>
      <c r="AK386" s="505"/>
      <c r="AL386" s="505"/>
      <c r="AM386" s="505"/>
      <c r="AN386" s="505"/>
      <c r="AO386" s="505"/>
      <c r="AP386" s="505"/>
      <c r="AQ386" s="505"/>
      <c r="AR386" s="505"/>
      <c r="AS386" s="505"/>
      <c r="AT386" s="505"/>
      <c r="AU386" s="506"/>
      <c r="AV386" s="513">
        <v>1</v>
      </c>
    </row>
    <row r="387" spans="1:48" s="514" customFormat="1" ht="13.5" outlineLevel="2">
      <c r="A387" s="683"/>
      <c r="B387" s="691"/>
      <c r="C387" s="460"/>
      <c r="D387" s="474"/>
      <c r="E387" s="461"/>
      <c r="F387" s="475"/>
      <c r="G387" s="459"/>
      <c r="H387" s="476"/>
      <c r="I387" s="463"/>
      <c r="J387" s="475"/>
      <c r="K387" s="473"/>
      <c r="L387" s="473"/>
      <c r="M387" s="471"/>
      <c r="N387" s="505" t="s">
        <v>224</v>
      </c>
      <c r="O387" s="505"/>
      <c r="P387" s="505"/>
      <c r="Q387" s="505"/>
      <c r="R387" s="505"/>
      <c r="S387" s="505"/>
      <c r="T387" s="505"/>
      <c r="U387" s="505"/>
      <c r="V387" s="505"/>
      <c r="W387" s="473"/>
      <c r="X387" s="473"/>
      <c r="Y387" s="505"/>
      <c r="Z387" s="505"/>
      <c r="AA387" s="505"/>
      <c r="AB387" s="505"/>
      <c r="AC387" s="505"/>
      <c r="AD387" s="505"/>
      <c r="AE387" s="505"/>
      <c r="AF387" s="505"/>
      <c r="AG387" s="505"/>
      <c r="AH387" s="505"/>
      <c r="AI387" s="473"/>
      <c r="AJ387" s="473"/>
      <c r="AK387" s="505"/>
      <c r="AL387" s="505"/>
      <c r="AM387" s="505"/>
      <c r="AN387" s="505"/>
      <c r="AO387" s="505"/>
      <c r="AP387" s="505"/>
      <c r="AQ387" s="505"/>
      <c r="AR387" s="505"/>
      <c r="AS387" s="505"/>
      <c r="AT387" s="505"/>
      <c r="AU387" s="506"/>
      <c r="AV387" s="513"/>
    </row>
    <row r="388" spans="1:48" s="507" customFormat="1" ht="13.5" outlineLevel="2">
      <c r="A388" s="681"/>
      <c r="B388" s="691" t="s">
        <v>502</v>
      </c>
      <c r="C388" s="460"/>
      <c r="D388" s="474"/>
      <c r="E388" s="461"/>
      <c r="F388" s="475"/>
      <c r="G388" s="459"/>
      <c r="H388" s="476"/>
      <c r="I388" s="463"/>
      <c r="J388" s="475"/>
      <c r="K388" s="473"/>
      <c r="L388" s="473"/>
      <c r="M388" s="471"/>
      <c r="N388" s="505" t="s">
        <v>224</v>
      </c>
      <c r="O388" s="505"/>
      <c r="P388" s="505"/>
      <c r="Q388" s="505"/>
      <c r="R388" s="505"/>
      <c r="S388" s="505"/>
      <c r="T388" s="505"/>
      <c r="U388" s="505"/>
      <c r="V388" s="505"/>
      <c r="W388" s="473"/>
      <c r="X388" s="473"/>
      <c r="Y388" s="505"/>
      <c r="Z388" s="505"/>
      <c r="AA388" s="505"/>
      <c r="AB388" s="505"/>
      <c r="AC388" s="505"/>
      <c r="AD388" s="505"/>
      <c r="AE388" s="505"/>
      <c r="AF388" s="505"/>
      <c r="AG388" s="505"/>
      <c r="AH388" s="505"/>
      <c r="AI388" s="473"/>
      <c r="AJ388" s="473"/>
      <c r="AK388" s="505"/>
      <c r="AL388" s="505"/>
      <c r="AM388" s="505"/>
      <c r="AN388" s="505"/>
      <c r="AO388" s="505"/>
      <c r="AP388" s="505"/>
      <c r="AQ388" s="505"/>
      <c r="AR388" s="505"/>
      <c r="AS388" s="505"/>
      <c r="AT388" s="505"/>
      <c r="AU388" s="506"/>
      <c r="AV388" s="513"/>
    </row>
    <row r="389" spans="1:48" s="514" customFormat="1" ht="13.5" outlineLevel="2">
      <c r="A389" s="683"/>
      <c r="B389" s="691" t="s">
        <v>226</v>
      </c>
      <c r="C389" s="460" t="s">
        <v>571</v>
      </c>
      <c r="D389" s="474" t="s">
        <v>503</v>
      </c>
      <c r="E389" s="461" t="s">
        <v>504</v>
      </c>
      <c r="F389" s="475"/>
      <c r="G389" s="459" t="s">
        <v>571</v>
      </c>
      <c r="H389" s="476" t="str">
        <f t="shared" ref="H389:H390" si="56">CONCATENATE(G389,"-",I389)</f>
        <v>L22-1</v>
      </c>
      <c r="I389" s="463">
        <v>1</v>
      </c>
      <c r="J389" s="475"/>
      <c r="K389" s="473">
        <v>0</v>
      </c>
      <c r="L389" s="473"/>
      <c r="M389" s="471" cm="1">
        <f t="array" ref="M389">IFERROR(_xlfn.IFS(N389=1,1,O389=1,1,P389=1,1,Q389=1,1),0)</f>
        <v>1</v>
      </c>
      <c r="N389" s="505">
        <v>1</v>
      </c>
      <c r="O389" s="505"/>
      <c r="P389" s="505"/>
      <c r="Q389" s="505"/>
      <c r="R389" s="471" cm="1">
        <f t="array" ref="R389">IFERROR(_xlfn.IFS(S389=1,1,T389=1,1,U389=1,1,V389=1,1),0)</f>
        <v>0</v>
      </c>
      <c r="S389" s="505"/>
      <c r="T389" s="505"/>
      <c r="U389" s="505"/>
      <c r="V389" s="505"/>
      <c r="W389" s="473"/>
      <c r="X389" s="473"/>
      <c r="Y389" s="471"/>
      <c r="Z389" s="505"/>
      <c r="AA389" s="505"/>
      <c r="AB389" s="505"/>
      <c r="AC389" s="505"/>
      <c r="AD389" s="471"/>
      <c r="AE389" s="505"/>
      <c r="AF389" s="505"/>
      <c r="AG389" s="505"/>
      <c r="AH389" s="505"/>
      <c r="AI389" s="473"/>
      <c r="AJ389" s="473"/>
      <c r="AK389" s="505"/>
      <c r="AL389" s="505"/>
      <c r="AM389" s="505"/>
      <c r="AN389" s="505"/>
      <c r="AO389" s="505"/>
      <c r="AP389" s="505"/>
      <c r="AQ389" s="505"/>
      <c r="AR389" s="505"/>
      <c r="AS389" s="505"/>
      <c r="AT389" s="505"/>
      <c r="AU389" s="506"/>
      <c r="AV389" s="513">
        <v>1</v>
      </c>
    </row>
    <row r="390" spans="1:48" s="514" customFormat="1" ht="13.5" outlineLevel="2">
      <c r="A390" s="683"/>
      <c r="B390" s="691" t="s">
        <v>226</v>
      </c>
      <c r="C390" s="460" t="s">
        <v>571</v>
      </c>
      <c r="D390" s="474" t="s">
        <v>505</v>
      </c>
      <c r="E390" s="461" t="s">
        <v>504</v>
      </c>
      <c r="F390" s="475"/>
      <c r="G390" s="459" t="s">
        <v>571</v>
      </c>
      <c r="H390" s="476" t="str">
        <f t="shared" si="56"/>
        <v>L22-1</v>
      </c>
      <c r="I390" s="463">
        <v>1</v>
      </c>
      <c r="J390" s="475"/>
      <c r="K390" s="473">
        <v>0</v>
      </c>
      <c r="L390" s="473"/>
      <c r="M390" s="471" cm="1">
        <f t="array" ref="M390">IFERROR(_xlfn.IFS(N390=1,1,O390=1,1,P390=1,1,Q390=1,1),0)</f>
        <v>1</v>
      </c>
      <c r="N390" s="505">
        <v>1</v>
      </c>
      <c r="O390" s="505"/>
      <c r="P390" s="505"/>
      <c r="Q390" s="505"/>
      <c r="R390" s="471" cm="1">
        <f t="array" ref="R390">IFERROR(_xlfn.IFS(S390=1,1,T390=1,1,U390=1,1,V390=1,1),0)</f>
        <v>0</v>
      </c>
      <c r="S390" s="505"/>
      <c r="T390" s="505"/>
      <c r="U390" s="505"/>
      <c r="V390" s="505"/>
      <c r="W390" s="473"/>
      <c r="X390" s="473"/>
      <c r="Y390" s="471"/>
      <c r="Z390" s="505"/>
      <c r="AA390" s="505"/>
      <c r="AB390" s="505"/>
      <c r="AC390" s="505"/>
      <c r="AD390" s="471"/>
      <c r="AE390" s="505"/>
      <c r="AF390" s="505"/>
      <c r="AG390" s="505"/>
      <c r="AH390" s="505"/>
      <c r="AI390" s="473"/>
      <c r="AJ390" s="473"/>
      <c r="AK390" s="505"/>
      <c r="AL390" s="505"/>
      <c r="AM390" s="505"/>
      <c r="AN390" s="505"/>
      <c r="AO390" s="505"/>
      <c r="AP390" s="505"/>
      <c r="AQ390" s="505"/>
      <c r="AR390" s="505"/>
      <c r="AS390" s="505"/>
      <c r="AT390" s="505"/>
      <c r="AU390" s="506"/>
      <c r="AV390" s="513">
        <v>1</v>
      </c>
    </row>
    <row r="391" spans="1:48" s="514" customFormat="1" ht="13.5" outlineLevel="2">
      <c r="A391" s="683"/>
      <c r="B391" s="691"/>
      <c r="C391" s="460"/>
      <c r="D391" s="474"/>
      <c r="E391" s="461"/>
      <c r="F391" s="475"/>
      <c r="G391" s="459"/>
      <c r="H391" s="476"/>
      <c r="I391" s="463"/>
      <c r="J391" s="475"/>
      <c r="K391" s="473"/>
      <c r="L391" s="473"/>
      <c r="M391" s="471"/>
      <c r="N391" s="505" t="s">
        <v>224</v>
      </c>
      <c r="O391" s="505"/>
      <c r="P391" s="505"/>
      <c r="Q391" s="505"/>
      <c r="R391" s="505"/>
      <c r="S391" s="505"/>
      <c r="T391" s="505"/>
      <c r="U391" s="505"/>
      <c r="V391" s="505"/>
      <c r="W391" s="473"/>
      <c r="X391" s="473"/>
      <c r="Y391" s="505"/>
      <c r="Z391" s="505"/>
      <c r="AA391" s="505"/>
      <c r="AB391" s="505"/>
      <c r="AC391" s="505"/>
      <c r="AD391" s="505"/>
      <c r="AE391" s="505"/>
      <c r="AF391" s="505"/>
      <c r="AG391" s="505"/>
      <c r="AH391" s="505"/>
      <c r="AI391" s="473"/>
      <c r="AJ391" s="473"/>
      <c r="AK391" s="505"/>
      <c r="AL391" s="505"/>
      <c r="AM391" s="505"/>
      <c r="AN391" s="505"/>
      <c r="AO391" s="505"/>
      <c r="AP391" s="505"/>
      <c r="AQ391" s="505"/>
      <c r="AR391" s="505"/>
      <c r="AS391" s="505"/>
      <c r="AT391" s="505"/>
      <c r="AU391" s="506"/>
      <c r="AV391" s="513"/>
    </row>
    <row r="392" spans="1:48" s="514" customFormat="1" ht="13.5" outlineLevel="2">
      <c r="A392" s="683"/>
      <c r="B392" s="691" t="s">
        <v>506</v>
      </c>
      <c r="C392" s="460"/>
      <c r="D392" s="474"/>
      <c r="E392" s="461"/>
      <c r="F392" s="475"/>
      <c r="G392" s="459"/>
      <c r="H392" s="476"/>
      <c r="I392" s="463"/>
      <c r="J392" s="475"/>
      <c r="K392" s="473"/>
      <c r="L392" s="473"/>
      <c r="M392" s="471"/>
      <c r="N392" s="505" t="s">
        <v>224</v>
      </c>
      <c r="O392" s="505"/>
      <c r="P392" s="505"/>
      <c r="Q392" s="505"/>
      <c r="R392" s="505"/>
      <c r="S392" s="505"/>
      <c r="T392" s="505"/>
      <c r="U392" s="505"/>
      <c r="V392" s="505"/>
      <c r="W392" s="473"/>
      <c r="X392" s="473"/>
      <c r="Y392" s="505"/>
      <c r="Z392" s="505"/>
      <c r="AA392" s="505"/>
      <c r="AB392" s="505"/>
      <c r="AC392" s="505"/>
      <c r="AD392" s="505"/>
      <c r="AE392" s="505"/>
      <c r="AF392" s="505"/>
      <c r="AG392" s="505"/>
      <c r="AH392" s="505"/>
      <c r="AI392" s="473"/>
      <c r="AJ392" s="473"/>
      <c r="AK392" s="505"/>
      <c r="AL392" s="505"/>
      <c r="AM392" s="505"/>
      <c r="AN392" s="505"/>
      <c r="AO392" s="505"/>
      <c r="AP392" s="505"/>
      <c r="AQ392" s="505"/>
      <c r="AR392" s="505"/>
      <c r="AS392" s="505"/>
      <c r="AT392" s="505"/>
      <c r="AU392" s="506"/>
      <c r="AV392" s="513"/>
    </row>
    <row r="393" spans="1:48" s="514" customFormat="1" ht="13.5" outlineLevel="2">
      <c r="A393" s="683"/>
      <c r="B393" s="691" t="s">
        <v>226</v>
      </c>
      <c r="C393" s="460" t="s">
        <v>571</v>
      </c>
      <c r="D393" s="474" t="s">
        <v>421</v>
      </c>
      <c r="E393" s="461" t="s">
        <v>507</v>
      </c>
      <c r="F393" s="475"/>
      <c r="G393" s="459" t="s">
        <v>571</v>
      </c>
      <c r="H393" s="476" t="str">
        <f t="shared" ref="H393:H396" si="57">CONCATENATE(G393,"-",I393)</f>
        <v>L22-1</v>
      </c>
      <c r="I393" s="463">
        <v>1</v>
      </c>
      <c r="J393" s="475"/>
      <c r="K393" s="473">
        <v>0</v>
      </c>
      <c r="L393" s="473"/>
      <c r="M393" s="471" cm="1">
        <f t="array" ref="M393">IFERROR(_xlfn.IFS(N393=1,1,O393=1,1,P393=1,1,Q393=1,1),0)</f>
        <v>1</v>
      </c>
      <c r="N393" s="505">
        <v>1</v>
      </c>
      <c r="O393" s="505"/>
      <c r="P393" s="505"/>
      <c r="Q393" s="505"/>
      <c r="R393" s="471" cm="1">
        <f t="array" ref="R393">IFERROR(_xlfn.IFS(S393=1,1,T393=1,1,U393=1,1,V393=1,1),0)</f>
        <v>0</v>
      </c>
      <c r="S393" s="505"/>
      <c r="T393" s="505"/>
      <c r="U393" s="505"/>
      <c r="V393" s="505"/>
      <c r="W393" s="473"/>
      <c r="X393" s="473"/>
      <c r="Y393" s="471"/>
      <c r="Z393" s="505"/>
      <c r="AA393" s="505"/>
      <c r="AB393" s="505"/>
      <c r="AC393" s="505"/>
      <c r="AD393" s="471"/>
      <c r="AE393" s="505"/>
      <c r="AF393" s="505"/>
      <c r="AG393" s="505"/>
      <c r="AH393" s="505"/>
      <c r="AI393" s="473"/>
      <c r="AJ393" s="473"/>
      <c r="AK393" s="505"/>
      <c r="AL393" s="505"/>
      <c r="AM393" s="505"/>
      <c r="AN393" s="505"/>
      <c r="AO393" s="505"/>
      <c r="AP393" s="505"/>
      <c r="AQ393" s="505"/>
      <c r="AR393" s="505"/>
      <c r="AS393" s="505"/>
      <c r="AT393" s="505"/>
      <c r="AU393" s="506"/>
      <c r="AV393" s="513">
        <v>1</v>
      </c>
    </row>
    <row r="394" spans="1:48" s="514" customFormat="1" ht="13.5" outlineLevel="2">
      <c r="A394" s="683"/>
      <c r="B394" s="691" t="s">
        <v>226</v>
      </c>
      <c r="C394" s="460" t="s">
        <v>571</v>
      </c>
      <c r="D394" s="474" t="s">
        <v>423</v>
      </c>
      <c r="E394" s="461" t="s">
        <v>508</v>
      </c>
      <c r="F394" s="475"/>
      <c r="G394" s="459" t="s">
        <v>571</v>
      </c>
      <c r="H394" s="476" t="str">
        <f t="shared" si="57"/>
        <v>L22-1</v>
      </c>
      <c r="I394" s="463">
        <v>1</v>
      </c>
      <c r="J394" s="475"/>
      <c r="K394" s="473">
        <v>0</v>
      </c>
      <c r="L394" s="473"/>
      <c r="M394" s="471" cm="1">
        <f t="array" ref="M394">IFERROR(_xlfn.IFS(N394=1,1,O394=1,1,P394=1,1,Q394=1,1),0)</f>
        <v>1</v>
      </c>
      <c r="N394" s="505">
        <v>1</v>
      </c>
      <c r="O394" s="505"/>
      <c r="P394" s="505"/>
      <c r="Q394" s="505"/>
      <c r="R394" s="471" cm="1">
        <f t="array" ref="R394">IFERROR(_xlfn.IFS(S394=1,1,T394=1,1,U394=1,1,V394=1,1),0)</f>
        <v>0</v>
      </c>
      <c r="S394" s="505"/>
      <c r="T394" s="505"/>
      <c r="U394" s="505"/>
      <c r="V394" s="505"/>
      <c r="W394" s="473"/>
      <c r="X394" s="473"/>
      <c r="Y394" s="471"/>
      <c r="Z394" s="505"/>
      <c r="AA394" s="505"/>
      <c r="AB394" s="505"/>
      <c r="AC394" s="505"/>
      <c r="AD394" s="471"/>
      <c r="AE394" s="505"/>
      <c r="AF394" s="505"/>
      <c r="AG394" s="505"/>
      <c r="AH394" s="505"/>
      <c r="AI394" s="473"/>
      <c r="AJ394" s="473"/>
      <c r="AK394" s="505"/>
      <c r="AL394" s="505"/>
      <c r="AM394" s="505"/>
      <c r="AN394" s="505"/>
      <c r="AO394" s="505"/>
      <c r="AP394" s="505"/>
      <c r="AQ394" s="505"/>
      <c r="AR394" s="505"/>
      <c r="AS394" s="505"/>
      <c r="AT394" s="505"/>
      <c r="AU394" s="506"/>
      <c r="AV394" s="513">
        <v>1</v>
      </c>
    </row>
    <row r="395" spans="1:48" s="514" customFormat="1" ht="13.5" outlineLevel="2">
      <c r="A395" s="683"/>
      <c r="B395" s="691" t="s">
        <v>226</v>
      </c>
      <c r="C395" s="460" t="s">
        <v>571</v>
      </c>
      <c r="D395" s="474" t="s">
        <v>425</v>
      </c>
      <c r="E395" s="461" t="s">
        <v>509</v>
      </c>
      <c r="F395" s="475"/>
      <c r="G395" s="459" t="s">
        <v>571</v>
      </c>
      <c r="H395" s="476" t="str">
        <f t="shared" si="57"/>
        <v>L22-1</v>
      </c>
      <c r="I395" s="463">
        <v>1</v>
      </c>
      <c r="J395" s="475"/>
      <c r="K395" s="473">
        <v>0</v>
      </c>
      <c r="L395" s="473"/>
      <c r="M395" s="471" cm="1">
        <f t="array" ref="M395">IFERROR(_xlfn.IFS(N395=1,1,O395=1,1,P395=1,1,Q395=1,1),0)</f>
        <v>1</v>
      </c>
      <c r="N395" s="505">
        <v>1</v>
      </c>
      <c r="O395" s="505"/>
      <c r="P395" s="505"/>
      <c r="Q395" s="505"/>
      <c r="R395" s="471" cm="1">
        <f t="array" ref="R395">IFERROR(_xlfn.IFS(S395=1,1,T395=1,1,U395=1,1,V395=1,1),0)</f>
        <v>0</v>
      </c>
      <c r="S395" s="505"/>
      <c r="T395" s="505"/>
      <c r="U395" s="505"/>
      <c r="V395" s="505"/>
      <c r="W395" s="473"/>
      <c r="X395" s="473"/>
      <c r="Y395" s="471"/>
      <c r="Z395" s="505"/>
      <c r="AA395" s="505"/>
      <c r="AB395" s="505"/>
      <c r="AC395" s="505"/>
      <c r="AD395" s="471"/>
      <c r="AE395" s="505"/>
      <c r="AF395" s="505"/>
      <c r="AG395" s="505"/>
      <c r="AH395" s="505"/>
      <c r="AI395" s="473"/>
      <c r="AJ395" s="473"/>
      <c r="AK395" s="505"/>
      <c r="AL395" s="505"/>
      <c r="AM395" s="505"/>
      <c r="AN395" s="505"/>
      <c r="AO395" s="505"/>
      <c r="AP395" s="505"/>
      <c r="AQ395" s="505"/>
      <c r="AR395" s="505"/>
      <c r="AS395" s="505"/>
      <c r="AT395" s="505"/>
      <c r="AU395" s="506"/>
      <c r="AV395" s="513">
        <v>1</v>
      </c>
    </row>
    <row r="396" spans="1:48" s="514" customFormat="1" ht="13.5" outlineLevel="2">
      <c r="A396" s="683"/>
      <c r="B396" s="691" t="s">
        <v>226</v>
      </c>
      <c r="C396" s="460" t="s">
        <v>571</v>
      </c>
      <c r="D396" s="474" t="s">
        <v>427</v>
      </c>
      <c r="E396" s="461" t="s">
        <v>510</v>
      </c>
      <c r="F396" s="475"/>
      <c r="G396" s="459" t="s">
        <v>571</v>
      </c>
      <c r="H396" s="476" t="str">
        <f t="shared" si="57"/>
        <v>L22-1</v>
      </c>
      <c r="I396" s="463">
        <v>1</v>
      </c>
      <c r="J396" s="475"/>
      <c r="K396" s="473">
        <v>0</v>
      </c>
      <c r="L396" s="473"/>
      <c r="M396" s="471" cm="1">
        <f t="array" ref="M396">IFERROR(_xlfn.IFS(N396=1,1,O396=1,1,P396=1,1,Q396=1,1),0)</f>
        <v>1</v>
      </c>
      <c r="N396" s="505">
        <v>1</v>
      </c>
      <c r="O396" s="505"/>
      <c r="P396" s="505"/>
      <c r="Q396" s="505"/>
      <c r="R396" s="471" cm="1">
        <f t="array" ref="R396">IFERROR(_xlfn.IFS(S396=1,1,T396=1,1,U396=1,1,V396=1,1),0)</f>
        <v>0</v>
      </c>
      <c r="S396" s="505"/>
      <c r="T396" s="505"/>
      <c r="U396" s="505"/>
      <c r="V396" s="505"/>
      <c r="W396" s="473"/>
      <c r="X396" s="473"/>
      <c r="Y396" s="471"/>
      <c r="Z396" s="505"/>
      <c r="AA396" s="505"/>
      <c r="AB396" s="505"/>
      <c r="AC396" s="505"/>
      <c r="AD396" s="471"/>
      <c r="AE396" s="505"/>
      <c r="AF396" s="505"/>
      <c r="AG396" s="505"/>
      <c r="AH396" s="505"/>
      <c r="AI396" s="473"/>
      <c r="AJ396" s="473"/>
      <c r="AK396" s="505"/>
      <c r="AL396" s="505"/>
      <c r="AM396" s="505"/>
      <c r="AN396" s="505"/>
      <c r="AO396" s="505"/>
      <c r="AP396" s="505"/>
      <c r="AQ396" s="505"/>
      <c r="AR396" s="505"/>
      <c r="AS396" s="505"/>
      <c r="AT396" s="505"/>
      <c r="AU396" s="506"/>
      <c r="AV396" s="513">
        <v>1</v>
      </c>
    </row>
    <row r="397" spans="1:48" s="507" customFormat="1" ht="13.5" outlineLevel="2">
      <c r="A397" s="681"/>
      <c r="B397" s="691" t="s">
        <v>520</v>
      </c>
      <c r="C397" s="460"/>
      <c r="D397" s="474"/>
      <c r="E397" s="461"/>
      <c r="F397" s="475"/>
      <c r="G397" s="459"/>
      <c r="H397" s="476"/>
      <c r="I397" s="463"/>
      <c r="J397" s="475"/>
      <c r="K397" s="473"/>
      <c r="L397" s="473"/>
      <c r="M397" s="471"/>
      <c r="N397" s="505" t="s">
        <v>224</v>
      </c>
      <c r="O397" s="505"/>
      <c r="P397" s="505"/>
      <c r="Q397" s="505"/>
      <c r="R397" s="505"/>
      <c r="S397" s="505"/>
      <c r="T397" s="505"/>
      <c r="U397" s="505"/>
      <c r="V397" s="505"/>
      <c r="W397" s="473"/>
      <c r="X397" s="473"/>
      <c r="Y397" s="505"/>
      <c r="Z397" s="505"/>
      <c r="AA397" s="505"/>
      <c r="AB397" s="505"/>
      <c r="AC397" s="505"/>
      <c r="AD397" s="505"/>
      <c r="AE397" s="505"/>
      <c r="AF397" s="505"/>
      <c r="AG397" s="505"/>
      <c r="AH397" s="505"/>
      <c r="AI397" s="473"/>
      <c r="AJ397" s="473"/>
      <c r="AK397" s="505"/>
      <c r="AL397" s="505"/>
      <c r="AM397" s="505"/>
      <c r="AN397" s="505"/>
      <c r="AO397" s="505"/>
      <c r="AP397" s="505"/>
      <c r="AQ397" s="505"/>
      <c r="AR397" s="505"/>
      <c r="AS397" s="505"/>
      <c r="AT397" s="505"/>
      <c r="AU397" s="506"/>
      <c r="AV397" s="513"/>
    </row>
    <row r="398" spans="1:48" s="514" customFormat="1" ht="13.5" outlineLevel="2">
      <c r="A398" s="683"/>
      <c r="B398" s="691" t="s">
        <v>226</v>
      </c>
      <c r="C398" s="460" t="s">
        <v>571</v>
      </c>
      <c r="D398" s="474" t="s">
        <v>521</v>
      </c>
      <c r="E398" s="461" t="s">
        <v>522</v>
      </c>
      <c r="F398" s="475"/>
      <c r="G398" s="459" t="s">
        <v>571</v>
      </c>
      <c r="H398" s="476" t="str">
        <f t="shared" ref="H398:H401" si="58">CONCATENATE(G398,"-",I398)</f>
        <v>L22-1</v>
      </c>
      <c r="I398" s="463">
        <v>1</v>
      </c>
      <c r="J398" s="475"/>
      <c r="K398" s="473">
        <v>0</v>
      </c>
      <c r="L398" s="473"/>
      <c r="M398" s="471" cm="1">
        <f t="array" ref="M398">IFERROR(_xlfn.IFS(N398=1,1,O398=1,1,P398=1,1,Q398=1,1),0)</f>
        <v>1</v>
      </c>
      <c r="N398" s="505">
        <v>1</v>
      </c>
      <c r="O398" s="505"/>
      <c r="P398" s="505"/>
      <c r="Q398" s="505"/>
      <c r="R398" s="471" cm="1">
        <f t="array" ref="R398">IFERROR(_xlfn.IFS(S398=1,1,T398=1,1,U398=1,1,V398=1,1),0)</f>
        <v>0</v>
      </c>
      <c r="S398" s="505"/>
      <c r="T398" s="505"/>
      <c r="U398" s="505"/>
      <c r="V398" s="505"/>
      <c r="W398" s="473"/>
      <c r="X398" s="473"/>
      <c r="Y398" s="471"/>
      <c r="Z398" s="505"/>
      <c r="AA398" s="505"/>
      <c r="AB398" s="505"/>
      <c r="AC398" s="505"/>
      <c r="AD398" s="471"/>
      <c r="AE398" s="505"/>
      <c r="AF398" s="505"/>
      <c r="AG398" s="505"/>
      <c r="AH398" s="505"/>
      <c r="AI398" s="473"/>
      <c r="AJ398" s="473"/>
      <c r="AK398" s="505"/>
      <c r="AL398" s="505"/>
      <c r="AM398" s="505"/>
      <c r="AN398" s="505"/>
      <c r="AO398" s="505"/>
      <c r="AP398" s="505"/>
      <c r="AQ398" s="505"/>
      <c r="AR398" s="505"/>
      <c r="AS398" s="505"/>
      <c r="AT398" s="505"/>
      <c r="AU398" s="506"/>
      <c r="AV398" s="513">
        <v>1</v>
      </c>
    </row>
    <row r="399" spans="1:48" s="514" customFormat="1" ht="13.5" outlineLevel="2">
      <c r="A399" s="683"/>
      <c r="B399" s="691" t="s">
        <v>226</v>
      </c>
      <c r="C399" s="460" t="s">
        <v>571</v>
      </c>
      <c r="D399" s="474" t="s">
        <v>523</v>
      </c>
      <c r="E399" s="461" t="s">
        <v>524</v>
      </c>
      <c r="F399" s="475"/>
      <c r="G399" s="459" t="s">
        <v>571</v>
      </c>
      <c r="H399" s="476" t="str">
        <f t="shared" si="58"/>
        <v>L22-1</v>
      </c>
      <c r="I399" s="463">
        <v>1</v>
      </c>
      <c r="J399" s="475"/>
      <c r="K399" s="473">
        <v>0</v>
      </c>
      <c r="L399" s="473"/>
      <c r="M399" s="471" cm="1">
        <f t="array" ref="M399">IFERROR(_xlfn.IFS(N399=1,1,O399=1,1,P399=1,1,Q399=1,1),0)</f>
        <v>1</v>
      </c>
      <c r="N399" s="505">
        <v>1</v>
      </c>
      <c r="O399" s="505"/>
      <c r="P399" s="505"/>
      <c r="Q399" s="505"/>
      <c r="R399" s="471" cm="1">
        <f t="array" ref="R399">IFERROR(_xlfn.IFS(S399=1,1,T399=1,1,U399=1,1,V399=1,1),0)</f>
        <v>0</v>
      </c>
      <c r="S399" s="505"/>
      <c r="T399" s="505"/>
      <c r="U399" s="505"/>
      <c r="V399" s="505"/>
      <c r="W399" s="473"/>
      <c r="X399" s="473"/>
      <c r="Y399" s="471"/>
      <c r="Z399" s="505"/>
      <c r="AA399" s="505"/>
      <c r="AB399" s="505"/>
      <c r="AC399" s="505"/>
      <c r="AD399" s="471"/>
      <c r="AE399" s="505"/>
      <c r="AF399" s="505"/>
      <c r="AG399" s="505"/>
      <c r="AH399" s="505"/>
      <c r="AI399" s="473"/>
      <c r="AJ399" s="473"/>
      <c r="AK399" s="505"/>
      <c r="AL399" s="505"/>
      <c r="AM399" s="505"/>
      <c r="AN399" s="505"/>
      <c r="AO399" s="505"/>
      <c r="AP399" s="505"/>
      <c r="AQ399" s="505"/>
      <c r="AR399" s="505"/>
      <c r="AS399" s="505"/>
      <c r="AT399" s="505"/>
      <c r="AU399" s="506"/>
      <c r="AV399" s="513">
        <v>1</v>
      </c>
    </row>
    <row r="400" spans="1:48" s="514" customFormat="1" ht="13.5" outlineLevel="2">
      <c r="A400" s="683"/>
      <c r="B400" s="691" t="s">
        <v>226</v>
      </c>
      <c r="C400" s="460" t="s">
        <v>571</v>
      </c>
      <c r="D400" s="474" t="s">
        <v>525</v>
      </c>
      <c r="E400" s="461" t="s">
        <v>526</v>
      </c>
      <c r="F400" s="475"/>
      <c r="G400" s="459" t="s">
        <v>571</v>
      </c>
      <c r="H400" s="476" t="str">
        <f t="shared" si="58"/>
        <v>L22-1</v>
      </c>
      <c r="I400" s="463">
        <v>1</v>
      </c>
      <c r="J400" s="475"/>
      <c r="K400" s="473">
        <v>0</v>
      </c>
      <c r="L400" s="473"/>
      <c r="M400" s="471" cm="1">
        <f t="array" ref="M400">IFERROR(_xlfn.IFS(N400=1,1,O400=1,1,P400=1,1,Q400=1,1),0)</f>
        <v>1</v>
      </c>
      <c r="N400" s="505">
        <v>1</v>
      </c>
      <c r="O400" s="505"/>
      <c r="P400" s="505"/>
      <c r="Q400" s="505"/>
      <c r="R400" s="471" cm="1">
        <f t="array" ref="R400">IFERROR(_xlfn.IFS(S400=1,1,T400=1,1,U400=1,1,V400=1,1),0)</f>
        <v>0</v>
      </c>
      <c r="S400" s="505"/>
      <c r="T400" s="505"/>
      <c r="U400" s="505"/>
      <c r="V400" s="505"/>
      <c r="W400" s="473"/>
      <c r="X400" s="473"/>
      <c r="Y400" s="471"/>
      <c r="Z400" s="505"/>
      <c r="AA400" s="505"/>
      <c r="AB400" s="505"/>
      <c r="AC400" s="505"/>
      <c r="AD400" s="471"/>
      <c r="AE400" s="505"/>
      <c r="AF400" s="505"/>
      <c r="AG400" s="505"/>
      <c r="AH400" s="505"/>
      <c r="AI400" s="473"/>
      <c r="AJ400" s="473"/>
      <c r="AK400" s="505"/>
      <c r="AL400" s="505"/>
      <c r="AM400" s="505"/>
      <c r="AN400" s="505"/>
      <c r="AO400" s="505"/>
      <c r="AP400" s="505"/>
      <c r="AQ400" s="505"/>
      <c r="AR400" s="505"/>
      <c r="AS400" s="505"/>
      <c r="AT400" s="505"/>
      <c r="AU400" s="506"/>
      <c r="AV400" s="513">
        <v>1</v>
      </c>
    </row>
    <row r="401" spans="1:48" s="514" customFormat="1" ht="13.5" outlineLevel="2">
      <c r="A401" s="683"/>
      <c r="B401" s="691" t="s">
        <v>226</v>
      </c>
      <c r="C401" s="460" t="s">
        <v>571</v>
      </c>
      <c r="D401" s="474" t="s">
        <v>527</v>
      </c>
      <c r="E401" s="461" t="s">
        <v>528</v>
      </c>
      <c r="F401" s="475"/>
      <c r="G401" s="459" t="s">
        <v>571</v>
      </c>
      <c r="H401" s="476" t="str">
        <f t="shared" si="58"/>
        <v>L22-1</v>
      </c>
      <c r="I401" s="463">
        <v>1</v>
      </c>
      <c r="J401" s="475"/>
      <c r="K401" s="473">
        <v>0</v>
      </c>
      <c r="L401" s="473"/>
      <c r="M401" s="471" cm="1">
        <f t="array" ref="M401">IFERROR(_xlfn.IFS(N401=1,1,O401=1,1,P401=1,1,Q401=1,1),0)</f>
        <v>1</v>
      </c>
      <c r="N401" s="505">
        <v>1</v>
      </c>
      <c r="O401" s="505"/>
      <c r="P401" s="505"/>
      <c r="Q401" s="505"/>
      <c r="R401" s="471" cm="1">
        <f t="array" ref="R401">IFERROR(_xlfn.IFS(S401=1,1,T401=1,1,U401=1,1,V401=1,1),0)</f>
        <v>0</v>
      </c>
      <c r="S401" s="505"/>
      <c r="T401" s="505"/>
      <c r="U401" s="505"/>
      <c r="V401" s="505"/>
      <c r="W401" s="473"/>
      <c r="X401" s="473"/>
      <c r="Y401" s="471"/>
      <c r="Z401" s="505"/>
      <c r="AA401" s="505"/>
      <c r="AB401" s="505"/>
      <c r="AC401" s="505"/>
      <c r="AD401" s="471"/>
      <c r="AE401" s="505"/>
      <c r="AF401" s="505"/>
      <c r="AG401" s="505"/>
      <c r="AH401" s="505"/>
      <c r="AI401" s="473"/>
      <c r="AJ401" s="473"/>
      <c r="AK401" s="505"/>
      <c r="AL401" s="505"/>
      <c r="AM401" s="505"/>
      <c r="AN401" s="505"/>
      <c r="AO401" s="505"/>
      <c r="AP401" s="505"/>
      <c r="AQ401" s="505"/>
      <c r="AR401" s="505"/>
      <c r="AS401" s="505"/>
      <c r="AT401" s="505"/>
      <c r="AU401" s="506"/>
      <c r="AV401" s="513">
        <v>1</v>
      </c>
    </row>
    <row r="402" spans="1:48" s="514" customFormat="1" ht="13.5" outlineLevel="2">
      <c r="A402" s="683"/>
      <c r="B402" s="691"/>
      <c r="C402" s="460"/>
      <c r="D402" s="474"/>
      <c r="E402" s="461"/>
      <c r="F402" s="475"/>
      <c r="G402" s="459"/>
      <c r="H402" s="476"/>
      <c r="I402" s="463"/>
      <c r="J402" s="475"/>
      <c r="K402" s="473"/>
      <c r="L402" s="473"/>
      <c r="M402" s="471"/>
      <c r="N402" s="505" t="s">
        <v>224</v>
      </c>
      <c r="O402" s="505"/>
      <c r="P402" s="505"/>
      <c r="Q402" s="505"/>
      <c r="R402" s="505"/>
      <c r="S402" s="505"/>
      <c r="T402" s="505"/>
      <c r="U402" s="505"/>
      <c r="V402" s="505"/>
      <c r="W402" s="473"/>
      <c r="X402" s="473"/>
      <c r="Y402" s="505"/>
      <c r="Z402" s="505"/>
      <c r="AA402" s="505"/>
      <c r="AB402" s="505"/>
      <c r="AC402" s="505"/>
      <c r="AD402" s="505"/>
      <c r="AE402" s="505"/>
      <c r="AF402" s="505"/>
      <c r="AG402" s="505"/>
      <c r="AH402" s="505"/>
      <c r="AI402" s="473"/>
      <c r="AJ402" s="473"/>
      <c r="AK402" s="505"/>
      <c r="AL402" s="505"/>
      <c r="AM402" s="505"/>
      <c r="AN402" s="505"/>
      <c r="AO402" s="505"/>
      <c r="AP402" s="505"/>
      <c r="AQ402" s="505"/>
      <c r="AR402" s="505"/>
      <c r="AS402" s="505"/>
      <c r="AT402" s="505"/>
      <c r="AU402" s="506"/>
      <c r="AV402" s="513"/>
    </row>
    <row r="403" spans="1:48" s="507" customFormat="1" ht="13.5" outlineLevel="2">
      <c r="A403" s="681"/>
      <c r="B403" s="691" t="s">
        <v>529</v>
      </c>
      <c r="C403" s="460"/>
      <c r="D403" s="474"/>
      <c r="E403" s="461"/>
      <c r="F403" s="475"/>
      <c r="G403" s="459"/>
      <c r="H403" s="476"/>
      <c r="I403" s="463"/>
      <c r="J403" s="475"/>
      <c r="K403" s="473"/>
      <c r="L403" s="473"/>
      <c r="M403" s="471"/>
      <c r="N403" s="505" t="s">
        <v>224</v>
      </c>
      <c r="O403" s="505"/>
      <c r="P403" s="505"/>
      <c r="Q403" s="505"/>
      <c r="R403" s="505"/>
      <c r="S403" s="505"/>
      <c r="T403" s="505"/>
      <c r="U403" s="505"/>
      <c r="V403" s="505"/>
      <c r="W403" s="473"/>
      <c r="X403" s="473"/>
      <c r="Y403" s="505"/>
      <c r="Z403" s="505"/>
      <c r="AA403" s="505"/>
      <c r="AB403" s="505"/>
      <c r="AC403" s="505"/>
      <c r="AD403" s="505"/>
      <c r="AE403" s="505"/>
      <c r="AF403" s="505"/>
      <c r="AG403" s="505"/>
      <c r="AH403" s="505"/>
      <c r="AI403" s="473"/>
      <c r="AJ403" s="473"/>
      <c r="AK403" s="505"/>
      <c r="AL403" s="505"/>
      <c r="AM403" s="505"/>
      <c r="AN403" s="505"/>
      <c r="AO403" s="505"/>
      <c r="AP403" s="505"/>
      <c r="AQ403" s="505"/>
      <c r="AR403" s="505"/>
      <c r="AS403" s="505"/>
      <c r="AT403" s="505"/>
      <c r="AU403" s="506"/>
      <c r="AV403" s="513"/>
    </row>
    <row r="404" spans="1:48" s="514" customFormat="1" ht="13.5" outlineLevel="2">
      <c r="A404" s="683"/>
      <c r="B404" s="691" t="s">
        <v>226</v>
      </c>
      <c r="C404" s="460" t="s">
        <v>571</v>
      </c>
      <c r="D404" s="474" t="s">
        <v>530</v>
      </c>
      <c r="E404" s="461" t="s">
        <v>560</v>
      </c>
      <c r="F404" s="475"/>
      <c r="G404" s="459" t="s">
        <v>571</v>
      </c>
      <c r="H404" s="476" t="str">
        <f t="shared" ref="H404:H407" si="59">CONCATENATE(G404,"-",I404)</f>
        <v>L22-1</v>
      </c>
      <c r="I404" s="463">
        <v>1</v>
      </c>
      <c r="J404" s="475"/>
      <c r="K404" s="473">
        <v>0</v>
      </c>
      <c r="L404" s="473"/>
      <c r="M404" s="471" cm="1">
        <f t="array" ref="M404">IFERROR(_xlfn.IFS(N404=1,1,O404=1,1,P404=1,1,Q404=1,1),0)</f>
        <v>1</v>
      </c>
      <c r="N404" s="505">
        <v>1</v>
      </c>
      <c r="O404" s="505"/>
      <c r="P404" s="505"/>
      <c r="Q404" s="505"/>
      <c r="R404" s="471" cm="1">
        <f t="array" ref="R404">IFERROR(_xlfn.IFS(S404=1,1,T404=1,1,U404=1,1,V404=1,1),0)</f>
        <v>0</v>
      </c>
      <c r="S404" s="505"/>
      <c r="T404" s="505"/>
      <c r="U404" s="505"/>
      <c r="V404" s="505"/>
      <c r="W404" s="473"/>
      <c r="X404" s="473"/>
      <c r="Y404" s="471"/>
      <c r="Z404" s="505"/>
      <c r="AA404" s="505"/>
      <c r="AB404" s="505"/>
      <c r="AC404" s="505"/>
      <c r="AD404" s="471"/>
      <c r="AE404" s="505"/>
      <c r="AF404" s="505"/>
      <c r="AG404" s="505"/>
      <c r="AH404" s="505"/>
      <c r="AI404" s="473"/>
      <c r="AJ404" s="473"/>
      <c r="AK404" s="505"/>
      <c r="AL404" s="505"/>
      <c r="AM404" s="505"/>
      <c r="AN404" s="505"/>
      <c r="AO404" s="505"/>
      <c r="AP404" s="505"/>
      <c r="AQ404" s="505"/>
      <c r="AR404" s="505"/>
      <c r="AS404" s="505"/>
      <c r="AT404" s="505"/>
      <c r="AU404" s="506"/>
      <c r="AV404" s="513">
        <v>1</v>
      </c>
    </row>
    <row r="405" spans="1:48" s="514" customFormat="1" ht="13.5" outlineLevel="2">
      <c r="A405" s="683"/>
      <c r="B405" s="691" t="s">
        <v>226</v>
      </c>
      <c r="C405" s="460" t="s">
        <v>571</v>
      </c>
      <c r="D405" s="474" t="s">
        <v>534</v>
      </c>
      <c r="E405" s="461" t="s">
        <v>561</v>
      </c>
      <c r="F405" s="475"/>
      <c r="G405" s="459" t="s">
        <v>571</v>
      </c>
      <c r="H405" s="476" t="str">
        <f t="shared" si="59"/>
        <v>L22-1</v>
      </c>
      <c r="I405" s="463">
        <v>1</v>
      </c>
      <c r="J405" s="475"/>
      <c r="K405" s="473">
        <v>0</v>
      </c>
      <c r="L405" s="473"/>
      <c r="M405" s="471" cm="1">
        <f t="array" ref="M405">IFERROR(_xlfn.IFS(N405=1,1,O405=1,1,P405=1,1,Q405=1,1),0)</f>
        <v>1</v>
      </c>
      <c r="N405" s="505">
        <v>1</v>
      </c>
      <c r="O405" s="505"/>
      <c r="P405" s="505"/>
      <c r="Q405" s="505"/>
      <c r="R405" s="471" cm="1">
        <f t="array" ref="R405">IFERROR(_xlfn.IFS(S405=1,1,T405=1,1,U405=1,1,V405=1,1),0)</f>
        <v>0</v>
      </c>
      <c r="S405" s="505"/>
      <c r="T405" s="505"/>
      <c r="U405" s="505"/>
      <c r="V405" s="505"/>
      <c r="W405" s="473"/>
      <c r="X405" s="473"/>
      <c r="Y405" s="471"/>
      <c r="Z405" s="505"/>
      <c r="AA405" s="505"/>
      <c r="AB405" s="505"/>
      <c r="AC405" s="505"/>
      <c r="AD405" s="471"/>
      <c r="AE405" s="505"/>
      <c r="AF405" s="505"/>
      <c r="AG405" s="505"/>
      <c r="AH405" s="505"/>
      <c r="AI405" s="473"/>
      <c r="AJ405" s="473"/>
      <c r="AK405" s="505"/>
      <c r="AL405" s="505"/>
      <c r="AM405" s="505"/>
      <c r="AN405" s="505"/>
      <c r="AO405" s="505"/>
      <c r="AP405" s="505"/>
      <c r="AQ405" s="505"/>
      <c r="AR405" s="505"/>
      <c r="AS405" s="505"/>
      <c r="AT405" s="505"/>
      <c r="AU405" s="506"/>
      <c r="AV405" s="513">
        <v>1</v>
      </c>
    </row>
    <row r="406" spans="1:48" s="514" customFormat="1" ht="13.5" outlineLevel="2">
      <c r="A406" s="683"/>
      <c r="B406" s="691" t="s">
        <v>226</v>
      </c>
      <c r="C406" s="460" t="s">
        <v>571</v>
      </c>
      <c r="D406" s="474" t="s">
        <v>538</v>
      </c>
      <c r="E406" s="461" t="s">
        <v>562</v>
      </c>
      <c r="F406" s="475"/>
      <c r="G406" s="459" t="s">
        <v>571</v>
      </c>
      <c r="H406" s="476" t="str">
        <f t="shared" si="59"/>
        <v>L22-1</v>
      </c>
      <c r="I406" s="463">
        <v>1</v>
      </c>
      <c r="J406" s="475"/>
      <c r="K406" s="473">
        <v>0</v>
      </c>
      <c r="L406" s="473"/>
      <c r="M406" s="471" cm="1">
        <f t="array" ref="M406">IFERROR(_xlfn.IFS(N406=1,1,O406=1,1,P406=1,1,Q406=1,1),0)</f>
        <v>1</v>
      </c>
      <c r="N406" s="505">
        <v>1</v>
      </c>
      <c r="O406" s="505"/>
      <c r="P406" s="505"/>
      <c r="Q406" s="505"/>
      <c r="R406" s="471" cm="1">
        <f t="array" ref="R406">IFERROR(_xlfn.IFS(S406=1,1,T406=1,1,U406=1,1,V406=1,1),0)</f>
        <v>0</v>
      </c>
      <c r="S406" s="505"/>
      <c r="T406" s="505"/>
      <c r="U406" s="505"/>
      <c r="V406" s="505"/>
      <c r="W406" s="473"/>
      <c r="X406" s="473"/>
      <c r="Y406" s="471"/>
      <c r="Z406" s="505"/>
      <c r="AA406" s="505"/>
      <c r="AB406" s="505"/>
      <c r="AC406" s="505"/>
      <c r="AD406" s="471"/>
      <c r="AE406" s="505"/>
      <c r="AF406" s="505"/>
      <c r="AG406" s="505"/>
      <c r="AH406" s="505"/>
      <c r="AI406" s="473"/>
      <c r="AJ406" s="473"/>
      <c r="AK406" s="505"/>
      <c r="AL406" s="505"/>
      <c r="AM406" s="505"/>
      <c r="AN406" s="505"/>
      <c r="AO406" s="505"/>
      <c r="AP406" s="505"/>
      <c r="AQ406" s="505"/>
      <c r="AR406" s="505"/>
      <c r="AS406" s="505"/>
      <c r="AT406" s="505"/>
      <c r="AU406" s="506"/>
      <c r="AV406" s="513">
        <v>1</v>
      </c>
    </row>
    <row r="407" spans="1:48" s="514" customFormat="1" ht="13.5" outlineLevel="2">
      <c r="A407" s="683"/>
      <c r="B407" s="691" t="s">
        <v>226</v>
      </c>
      <c r="C407" s="460" t="s">
        <v>571</v>
      </c>
      <c r="D407" s="474" t="s">
        <v>538</v>
      </c>
      <c r="E407" s="461" t="s">
        <v>563</v>
      </c>
      <c r="F407" s="475"/>
      <c r="G407" s="459" t="s">
        <v>571</v>
      </c>
      <c r="H407" s="476" t="str">
        <f t="shared" si="59"/>
        <v>L22-1</v>
      </c>
      <c r="I407" s="463">
        <v>1</v>
      </c>
      <c r="J407" s="475"/>
      <c r="K407" s="473">
        <v>0</v>
      </c>
      <c r="L407" s="473"/>
      <c r="M407" s="471" cm="1">
        <f t="array" ref="M407">IFERROR(_xlfn.IFS(N407=1,1,O407=1,1,P407=1,1,Q407=1,1),0)</f>
        <v>1</v>
      </c>
      <c r="N407" s="505">
        <v>1</v>
      </c>
      <c r="O407" s="505"/>
      <c r="P407" s="505"/>
      <c r="Q407" s="505"/>
      <c r="R407" s="471" cm="1">
        <f t="array" ref="R407">IFERROR(_xlfn.IFS(S407=1,1,T407=1,1,U407=1,1,V407=1,1),0)</f>
        <v>0</v>
      </c>
      <c r="S407" s="505"/>
      <c r="T407" s="505"/>
      <c r="U407" s="505"/>
      <c r="V407" s="505"/>
      <c r="W407" s="473"/>
      <c r="X407" s="473"/>
      <c r="Y407" s="471"/>
      <c r="Z407" s="505"/>
      <c r="AA407" s="505"/>
      <c r="AB407" s="505"/>
      <c r="AC407" s="505"/>
      <c r="AD407" s="471"/>
      <c r="AE407" s="505"/>
      <c r="AF407" s="505"/>
      <c r="AG407" s="505"/>
      <c r="AH407" s="505"/>
      <c r="AI407" s="473"/>
      <c r="AJ407" s="473"/>
      <c r="AK407" s="505"/>
      <c r="AL407" s="505"/>
      <c r="AM407" s="505"/>
      <c r="AN407" s="505"/>
      <c r="AO407" s="505"/>
      <c r="AP407" s="505"/>
      <c r="AQ407" s="505"/>
      <c r="AR407" s="505"/>
      <c r="AS407" s="505"/>
      <c r="AT407" s="505"/>
      <c r="AU407" s="506"/>
      <c r="AV407" s="513">
        <v>1</v>
      </c>
    </row>
    <row r="408" spans="1:48" s="514" customFormat="1" ht="13.5" outlineLevel="2">
      <c r="A408" s="683"/>
      <c r="B408" s="691"/>
      <c r="C408" s="460"/>
      <c r="D408" s="474"/>
      <c r="E408" s="461"/>
      <c r="F408" s="475"/>
      <c r="G408" s="459"/>
      <c r="H408" s="476"/>
      <c r="I408" s="463"/>
      <c r="J408" s="475"/>
      <c r="K408" s="473"/>
      <c r="L408" s="473"/>
      <c r="M408" s="471"/>
      <c r="N408" s="505" t="s">
        <v>224</v>
      </c>
      <c r="O408" s="505"/>
      <c r="P408" s="505"/>
      <c r="Q408" s="505"/>
      <c r="R408" s="505"/>
      <c r="S408" s="505"/>
      <c r="T408" s="505"/>
      <c r="U408" s="505"/>
      <c r="V408" s="505"/>
      <c r="W408" s="473"/>
      <c r="X408" s="473"/>
      <c r="Y408" s="505"/>
      <c r="Z408" s="505"/>
      <c r="AA408" s="505"/>
      <c r="AB408" s="505"/>
      <c r="AC408" s="505"/>
      <c r="AD408" s="505"/>
      <c r="AE408" s="505"/>
      <c r="AF408" s="505"/>
      <c r="AG408" s="505"/>
      <c r="AH408" s="505"/>
      <c r="AI408" s="473"/>
      <c r="AJ408" s="473"/>
      <c r="AK408" s="505"/>
      <c r="AL408" s="505"/>
      <c r="AM408" s="505"/>
      <c r="AN408" s="505"/>
      <c r="AO408" s="505"/>
      <c r="AP408" s="505"/>
      <c r="AQ408" s="505"/>
      <c r="AR408" s="505"/>
      <c r="AS408" s="505"/>
      <c r="AT408" s="505"/>
      <c r="AU408" s="506"/>
      <c r="AV408" s="513"/>
    </row>
    <row r="409" spans="1:48" s="514" customFormat="1" ht="13.5" outlineLevel="2">
      <c r="A409" s="683"/>
      <c r="B409" s="691" t="s">
        <v>483</v>
      </c>
      <c r="C409" s="460"/>
      <c r="D409" s="474"/>
      <c r="E409" s="461"/>
      <c r="F409" s="475"/>
      <c r="G409" s="459"/>
      <c r="H409" s="476"/>
      <c r="I409" s="463"/>
      <c r="J409" s="475"/>
      <c r="K409" s="473"/>
      <c r="L409" s="473"/>
      <c r="M409" s="471"/>
      <c r="N409" s="505" t="s">
        <v>224</v>
      </c>
      <c r="O409" s="505"/>
      <c r="P409" s="505"/>
      <c r="Q409" s="505"/>
      <c r="R409" s="505"/>
      <c r="S409" s="505"/>
      <c r="T409" s="505"/>
      <c r="U409" s="505"/>
      <c r="V409" s="505"/>
      <c r="W409" s="473"/>
      <c r="X409" s="473"/>
      <c r="Y409" s="505"/>
      <c r="Z409" s="505"/>
      <c r="AA409" s="505"/>
      <c r="AB409" s="505"/>
      <c r="AC409" s="505"/>
      <c r="AD409" s="505"/>
      <c r="AE409" s="505"/>
      <c r="AF409" s="505"/>
      <c r="AG409" s="505"/>
      <c r="AH409" s="505"/>
      <c r="AI409" s="473"/>
      <c r="AJ409" s="473"/>
      <c r="AK409" s="505"/>
      <c r="AL409" s="505"/>
      <c r="AM409" s="505"/>
      <c r="AN409" s="505"/>
      <c r="AO409" s="505"/>
      <c r="AP409" s="505"/>
      <c r="AQ409" s="505"/>
      <c r="AR409" s="505"/>
      <c r="AS409" s="505"/>
      <c r="AT409" s="505"/>
      <c r="AU409" s="506"/>
      <c r="AV409" s="513"/>
    </row>
    <row r="410" spans="1:48" s="514" customFormat="1" ht="13.5" outlineLevel="2">
      <c r="A410" s="682"/>
      <c r="B410" s="691" t="s">
        <v>226</v>
      </c>
      <c r="C410" s="460" t="s">
        <v>571</v>
      </c>
      <c r="D410" s="474">
        <v>7410</v>
      </c>
      <c r="E410" s="461" t="s">
        <v>542</v>
      </c>
      <c r="F410" s="475"/>
      <c r="G410" s="459" t="s">
        <v>571</v>
      </c>
      <c r="H410" s="476" t="str">
        <f t="shared" ref="H410:H423" si="60">CONCATENATE(G410,"-",I410)</f>
        <v>L22-1</v>
      </c>
      <c r="I410" s="463">
        <v>1</v>
      </c>
      <c r="J410" s="475"/>
      <c r="K410" s="473">
        <v>0</v>
      </c>
      <c r="L410" s="473"/>
      <c r="M410" s="471" cm="1">
        <f t="array" ref="M410">IFERROR(_xlfn.IFS(N410=1,1,O410=1,1,P410=1,1,Q410=1,1),0)</f>
        <v>1</v>
      </c>
      <c r="N410" s="505">
        <v>1</v>
      </c>
      <c r="O410" s="505"/>
      <c r="P410" s="505"/>
      <c r="Q410" s="505"/>
      <c r="R410" s="471" cm="1">
        <f t="array" ref="R410">IFERROR(_xlfn.IFS(S410=1,1,T410=1,1,U410=1,1,V410=1,1),0)</f>
        <v>0</v>
      </c>
      <c r="S410" s="505"/>
      <c r="T410" s="505"/>
      <c r="U410" s="505"/>
      <c r="V410" s="505"/>
      <c r="W410" s="473"/>
      <c r="X410" s="473"/>
      <c r="Y410" s="471"/>
      <c r="Z410" s="505"/>
      <c r="AA410" s="505"/>
      <c r="AB410" s="505"/>
      <c r="AC410" s="505"/>
      <c r="AD410" s="471"/>
      <c r="AE410" s="505"/>
      <c r="AF410" s="505"/>
      <c r="AG410" s="505"/>
      <c r="AH410" s="505"/>
      <c r="AI410" s="473"/>
      <c r="AJ410" s="473"/>
      <c r="AK410" s="505"/>
      <c r="AL410" s="505"/>
      <c r="AM410" s="505"/>
      <c r="AN410" s="505"/>
      <c r="AO410" s="505"/>
      <c r="AP410" s="505"/>
      <c r="AQ410" s="505"/>
      <c r="AR410" s="505"/>
      <c r="AS410" s="505"/>
      <c r="AT410" s="505"/>
      <c r="AU410" s="506"/>
      <c r="AV410" s="513">
        <v>1</v>
      </c>
    </row>
    <row r="411" spans="1:48" s="514" customFormat="1" ht="13.5" outlineLevel="2">
      <c r="A411" s="682"/>
      <c r="B411" s="691" t="s">
        <v>226</v>
      </c>
      <c r="C411" s="460" t="s">
        <v>571</v>
      </c>
      <c r="D411" s="474">
        <v>7420</v>
      </c>
      <c r="E411" s="461" t="s">
        <v>484</v>
      </c>
      <c r="F411" s="475"/>
      <c r="G411" s="459" t="s">
        <v>571</v>
      </c>
      <c r="H411" s="476" t="str">
        <f t="shared" si="60"/>
        <v>L22-1</v>
      </c>
      <c r="I411" s="463">
        <v>1</v>
      </c>
      <c r="J411" s="475"/>
      <c r="K411" s="473">
        <v>0</v>
      </c>
      <c r="L411" s="473"/>
      <c r="M411" s="471" cm="1">
        <f t="array" ref="M411">IFERROR(_xlfn.IFS(N411=1,1,O411=1,1,P411=1,1,Q411=1,1),0)</f>
        <v>1</v>
      </c>
      <c r="N411" s="505">
        <v>1</v>
      </c>
      <c r="O411" s="505"/>
      <c r="P411" s="505"/>
      <c r="Q411" s="505"/>
      <c r="R411" s="471" cm="1">
        <f t="array" ref="R411">IFERROR(_xlfn.IFS(S411=1,1,T411=1,1,U411=1,1,V411=1,1),0)</f>
        <v>0</v>
      </c>
      <c r="S411" s="505"/>
      <c r="T411" s="505"/>
      <c r="U411" s="505"/>
      <c r="V411" s="505"/>
      <c r="W411" s="473"/>
      <c r="X411" s="473"/>
      <c r="Y411" s="471"/>
      <c r="Z411" s="505"/>
      <c r="AA411" s="505"/>
      <c r="AB411" s="505"/>
      <c r="AC411" s="505"/>
      <c r="AD411" s="471"/>
      <c r="AE411" s="505"/>
      <c r="AF411" s="505"/>
      <c r="AG411" s="505"/>
      <c r="AH411" s="505"/>
      <c r="AI411" s="473"/>
      <c r="AJ411" s="473"/>
      <c r="AK411" s="505"/>
      <c r="AL411" s="505"/>
      <c r="AM411" s="505"/>
      <c r="AN411" s="505"/>
      <c r="AO411" s="505"/>
      <c r="AP411" s="505"/>
      <c r="AQ411" s="505"/>
      <c r="AR411" s="505"/>
      <c r="AS411" s="505"/>
      <c r="AT411" s="505"/>
      <c r="AU411" s="506"/>
      <c r="AV411" s="513">
        <v>1</v>
      </c>
    </row>
    <row r="412" spans="1:48" s="514" customFormat="1" ht="13.5" outlineLevel="2">
      <c r="A412" s="682"/>
      <c r="B412" s="691" t="s">
        <v>226</v>
      </c>
      <c r="C412" s="460" t="s">
        <v>571</v>
      </c>
      <c r="D412" s="474">
        <v>7430</v>
      </c>
      <c r="E412" s="461" t="s">
        <v>485</v>
      </c>
      <c r="F412" s="475"/>
      <c r="G412" s="459" t="s">
        <v>571</v>
      </c>
      <c r="H412" s="476" t="str">
        <f t="shared" si="60"/>
        <v>L22-1</v>
      </c>
      <c r="I412" s="463">
        <v>1</v>
      </c>
      <c r="J412" s="475"/>
      <c r="K412" s="473">
        <v>0</v>
      </c>
      <c r="L412" s="473"/>
      <c r="M412" s="471" cm="1">
        <f t="array" ref="M412">IFERROR(_xlfn.IFS(N412=1,1,O412=1,1,P412=1,1,Q412=1,1),0)</f>
        <v>1</v>
      </c>
      <c r="N412" s="505">
        <v>1</v>
      </c>
      <c r="O412" s="505"/>
      <c r="P412" s="505"/>
      <c r="Q412" s="505"/>
      <c r="R412" s="471" cm="1">
        <f t="array" ref="R412">IFERROR(_xlfn.IFS(S412=1,1,T412=1,1,U412=1,1,V412=1,1),0)</f>
        <v>0</v>
      </c>
      <c r="S412" s="505"/>
      <c r="T412" s="505"/>
      <c r="U412" s="505"/>
      <c r="V412" s="505"/>
      <c r="W412" s="473"/>
      <c r="X412" s="473"/>
      <c r="Y412" s="471"/>
      <c r="Z412" s="505"/>
      <c r="AA412" s="505"/>
      <c r="AB412" s="505"/>
      <c r="AC412" s="505"/>
      <c r="AD412" s="471"/>
      <c r="AE412" s="505"/>
      <c r="AF412" s="505"/>
      <c r="AG412" s="505"/>
      <c r="AH412" s="505"/>
      <c r="AI412" s="473"/>
      <c r="AJ412" s="473"/>
      <c r="AK412" s="505"/>
      <c r="AL412" s="505"/>
      <c r="AM412" s="505"/>
      <c r="AN412" s="505"/>
      <c r="AO412" s="505"/>
      <c r="AP412" s="505"/>
      <c r="AQ412" s="505"/>
      <c r="AR412" s="505"/>
      <c r="AS412" s="505"/>
      <c r="AT412" s="505"/>
      <c r="AU412" s="506"/>
      <c r="AV412" s="513">
        <v>1</v>
      </c>
    </row>
    <row r="413" spans="1:48" s="514" customFormat="1" ht="13.5" outlineLevel="2">
      <c r="A413" s="682"/>
      <c r="B413" s="691" t="s">
        <v>226</v>
      </c>
      <c r="C413" s="460" t="s">
        <v>571</v>
      </c>
      <c r="D413" s="474">
        <v>7440</v>
      </c>
      <c r="E413" s="461" t="s">
        <v>486</v>
      </c>
      <c r="F413" s="475"/>
      <c r="G413" s="459" t="s">
        <v>571</v>
      </c>
      <c r="H413" s="476" t="str">
        <f t="shared" si="60"/>
        <v>L22-1</v>
      </c>
      <c r="I413" s="463">
        <v>1</v>
      </c>
      <c r="J413" s="475"/>
      <c r="K413" s="473">
        <v>0</v>
      </c>
      <c r="L413" s="473"/>
      <c r="M413" s="471" cm="1">
        <f t="array" ref="M413">IFERROR(_xlfn.IFS(N413=1,1,O413=1,1,P413=1,1,Q413=1,1),0)</f>
        <v>1</v>
      </c>
      <c r="N413" s="505">
        <v>1</v>
      </c>
      <c r="O413" s="505"/>
      <c r="P413" s="505"/>
      <c r="Q413" s="505"/>
      <c r="R413" s="471" cm="1">
        <f t="array" ref="R413">IFERROR(_xlfn.IFS(S413=1,1,T413=1,1,U413=1,1,V413=1,1),0)</f>
        <v>0</v>
      </c>
      <c r="S413" s="505"/>
      <c r="T413" s="505"/>
      <c r="U413" s="505"/>
      <c r="V413" s="505"/>
      <c r="W413" s="473"/>
      <c r="X413" s="473"/>
      <c r="Y413" s="471"/>
      <c r="Z413" s="505"/>
      <c r="AA413" s="505"/>
      <c r="AB413" s="505"/>
      <c r="AC413" s="505"/>
      <c r="AD413" s="471"/>
      <c r="AE413" s="505"/>
      <c r="AF413" s="505"/>
      <c r="AG413" s="505"/>
      <c r="AH413" s="505"/>
      <c r="AI413" s="473"/>
      <c r="AJ413" s="473"/>
      <c r="AK413" s="505"/>
      <c r="AL413" s="505"/>
      <c r="AM413" s="505"/>
      <c r="AN413" s="505"/>
      <c r="AO413" s="505"/>
      <c r="AP413" s="505"/>
      <c r="AQ413" s="505"/>
      <c r="AR413" s="505"/>
      <c r="AS413" s="505"/>
      <c r="AT413" s="505"/>
      <c r="AU413" s="506"/>
      <c r="AV413" s="513">
        <v>1</v>
      </c>
    </row>
    <row r="414" spans="1:48" s="514" customFormat="1" ht="13.5" outlineLevel="2">
      <c r="A414" s="682"/>
      <c r="B414" s="691" t="s">
        <v>226</v>
      </c>
      <c r="C414" s="460" t="s">
        <v>571</v>
      </c>
      <c r="D414" s="474">
        <v>7450</v>
      </c>
      <c r="E414" s="461" t="s">
        <v>543</v>
      </c>
      <c r="F414" s="475"/>
      <c r="G414" s="459" t="s">
        <v>571</v>
      </c>
      <c r="H414" s="476" t="str">
        <f t="shared" si="60"/>
        <v>L22-1</v>
      </c>
      <c r="I414" s="463">
        <v>1</v>
      </c>
      <c r="J414" s="475"/>
      <c r="K414" s="473">
        <v>0</v>
      </c>
      <c r="L414" s="473"/>
      <c r="M414" s="471" cm="1">
        <f t="array" ref="M414">IFERROR(_xlfn.IFS(N414=1,1,O414=1,1,P414=1,1,Q414=1,1),0)</f>
        <v>1</v>
      </c>
      <c r="N414" s="505">
        <v>1</v>
      </c>
      <c r="O414" s="505"/>
      <c r="P414" s="505"/>
      <c r="Q414" s="505"/>
      <c r="R414" s="471" cm="1">
        <f t="array" ref="R414">IFERROR(_xlfn.IFS(S414=1,1,T414=1,1,U414=1,1,V414=1,1),0)</f>
        <v>0</v>
      </c>
      <c r="S414" s="505"/>
      <c r="T414" s="505"/>
      <c r="U414" s="505"/>
      <c r="V414" s="505"/>
      <c r="W414" s="473"/>
      <c r="X414" s="473"/>
      <c r="Y414" s="471"/>
      <c r="Z414" s="505"/>
      <c r="AA414" s="505"/>
      <c r="AB414" s="505"/>
      <c r="AC414" s="505"/>
      <c r="AD414" s="471"/>
      <c r="AE414" s="505"/>
      <c r="AF414" s="505"/>
      <c r="AG414" s="505"/>
      <c r="AH414" s="505"/>
      <c r="AI414" s="473"/>
      <c r="AJ414" s="473"/>
      <c r="AK414" s="505"/>
      <c r="AL414" s="505"/>
      <c r="AM414" s="505"/>
      <c r="AN414" s="505"/>
      <c r="AO414" s="505"/>
      <c r="AP414" s="505"/>
      <c r="AQ414" s="505"/>
      <c r="AR414" s="505"/>
      <c r="AS414" s="505"/>
      <c r="AT414" s="505"/>
      <c r="AU414" s="506"/>
      <c r="AV414" s="513">
        <v>1</v>
      </c>
    </row>
    <row r="415" spans="1:48" s="514" customFormat="1" ht="13.5" outlineLevel="2">
      <c r="A415" s="682"/>
      <c r="B415" s="691" t="s">
        <v>226</v>
      </c>
      <c r="C415" s="460" t="s">
        <v>571</v>
      </c>
      <c r="D415" s="474">
        <v>7461</v>
      </c>
      <c r="E415" s="461" t="s">
        <v>544</v>
      </c>
      <c r="F415" s="475"/>
      <c r="G415" s="459" t="s">
        <v>571</v>
      </c>
      <c r="H415" s="476" t="str">
        <f t="shared" si="60"/>
        <v>L22-1</v>
      </c>
      <c r="I415" s="463">
        <v>1</v>
      </c>
      <c r="J415" s="475"/>
      <c r="K415" s="473">
        <v>0</v>
      </c>
      <c r="L415" s="473"/>
      <c r="M415" s="471" cm="1">
        <f t="array" ref="M415">IFERROR(_xlfn.IFS(N415=1,1,O415=1,1,P415=1,1,Q415=1,1),0)</f>
        <v>1</v>
      </c>
      <c r="N415" s="505">
        <v>1</v>
      </c>
      <c r="O415" s="505"/>
      <c r="P415" s="505"/>
      <c r="Q415" s="505"/>
      <c r="R415" s="471" cm="1">
        <f t="array" ref="R415">IFERROR(_xlfn.IFS(S415=1,1,T415=1,1,U415=1,1,V415=1,1),0)</f>
        <v>0</v>
      </c>
      <c r="S415" s="505"/>
      <c r="T415" s="505"/>
      <c r="U415" s="505"/>
      <c r="V415" s="505"/>
      <c r="W415" s="473"/>
      <c r="X415" s="473"/>
      <c r="Y415" s="471"/>
      <c r="Z415" s="505"/>
      <c r="AA415" s="505"/>
      <c r="AB415" s="505"/>
      <c r="AC415" s="505"/>
      <c r="AD415" s="471"/>
      <c r="AE415" s="505"/>
      <c r="AF415" s="505"/>
      <c r="AG415" s="505"/>
      <c r="AH415" s="505"/>
      <c r="AI415" s="473"/>
      <c r="AJ415" s="473"/>
      <c r="AK415" s="505"/>
      <c r="AL415" s="505"/>
      <c r="AM415" s="505"/>
      <c r="AN415" s="505"/>
      <c r="AO415" s="505"/>
      <c r="AP415" s="505"/>
      <c r="AQ415" s="505"/>
      <c r="AR415" s="505"/>
      <c r="AS415" s="505"/>
      <c r="AT415" s="505"/>
      <c r="AU415" s="506"/>
      <c r="AV415" s="513">
        <v>1</v>
      </c>
    </row>
    <row r="416" spans="1:48" s="514" customFormat="1" ht="13.5" outlineLevel="2">
      <c r="A416" s="682"/>
      <c r="B416" s="691" t="s">
        <v>226</v>
      </c>
      <c r="C416" s="460" t="s">
        <v>571</v>
      </c>
      <c r="D416" s="474">
        <v>7462</v>
      </c>
      <c r="E416" s="461" t="s">
        <v>545</v>
      </c>
      <c r="F416" s="475"/>
      <c r="G416" s="459" t="s">
        <v>571</v>
      </c>
      <c r="H416" s="476" t="str">
        <f t="shared" si="60"/>
        <v>L22-1</v>
      </c>
      <c r="I416" s="463">
        <v>1</v>
      </c>
      <c r="J416" s="475"/>
      <c r="K416" s="473">
        <v>0</v>
      </c>
      <c r="L416" s="473"/>
      <c r="M416" s="471" cm="1">
        <f t="array" ref="M416">IFERROR(_xlfn.IFS(N416=1,1,O416=1,1,P416=1,1,Q416=1,1),0)</f>
        <v>1</v>
      </c>
      <c r="N416" s="505">
        <v>1</v>
      </c>
      <c r="O416" s="505"/>
      <c r="P416" s="505"/>
      <c r="Q416" s="505"/>
      <c r="R416" s="471" cm="1">
        <f t="array" ref="R416">IFERROR(_xlfn.IFS(S416=1,1,T416=1,1,U416=1,1,V416=1,1),0)</f>
        <v>0</v>
      </c>
      <c r="S416" s="505"/>
      <c r="T416" s="505"/>
      <c r="U416" s="505"/>
      <c r="V416" s="505"/>
      <c r="W416" s="473"/>
      <c r="X416" s="473"/>
      <c r="Y416" s="471"/>
      <c r="Z416" s="505"/>
      <c r="AA416" s="505"/>
      <c r="AB416" s="505"/>
      <c r="AC416" s="505"/>
      <c r="AD416" s="471"/>
      <c r="AE416" s="505"/>
      <c r="AF416" s="505"/>
      <c r="AG416" s="505"/>
      <c r="AH416" s="505"/>
      <c r="AI416" s="473"/>
      <c r="AJ416" s="473"/>
      <c r="AK416" s="505"/>
      <c r="AL416" s="505"/>
      <c r="AM416" s="505"/>
      <c r="AN416" s="505"/>
      <c r="AO416" s="505"/>
      <c r="AP416" s="505"/>
      <c r="AQ416" s="505"/>
      <c r="AR416" s="505"/>
      <c r="AS416" s="505"/>
      <c r="AT416" s="505"/>
      <c r="AU416" s="506"/>
      <c r="AV416" s="513">
        <v>1</v>
      </c>
    </row>
    <row r="417" spans="1:48" s="514" customFormat="1" ht="13.5" outlineLevel="2">
      <c r="A417" s="682"/>
      <c r="B417" s="691" t="s">
        <v>226</v>
      </c>
      <c r="C417" s="460" t="s">
        <v>571</v>
      </c>
      <c r="D417" s="474">
        <v>7463</v>
      </c>
      <c r="E417" s="461" t="s">
        <v>546</v>
      </c>
      <c r="F417" s="475"/>
      <c r="G417" s="459" t="s">
        <v>571</v>
      </c>
      <c r="H417" s="476" t="str">
        <f t="shared" si="60"/>
        <v>L22-1</v>
      </c>
      <c r="I417" s="463">
        <v>1</v>
      </c>
      <c r="J417" s="475"/>
      <c r="K417" s="473">
        <v>0</v>
      </c>
      <c r="L417" s="473"/>
      <c r="M417" s="471" cm="1">
        <f t="array" ref="M417">IFERROR(_xlfn.IFS(N417=1,1,O417=1,1,P417=1,1,Q417=1,1),0)</f>
        <v>1</v>
      </c>
      <c r="N417" s="505">
        <v>1</v>
      </c>
      <c r="O417" s="505"/>
      <c r="P417" s="505"/>
      <c r="Q417" s="505"/>
      <c r="R417" s="471" cm="1">
        <f t="array" ref="R417">IFERROR(_xlfn.IFS(S417=1,1,T417=1,1,U417=1,1,V417=1,1),0)</f>
        <v>0</v>
      </c>
      <c r="S417" s="505"/>
      <c r="T417" s="505"/>
      <c r="U417" s="505"/>
      <c r="V417" s="505"/>
      <c r="W417" s="473"/>
      <c r="X417" s="473"/>
      <c r="Y417" s="471"/>
      <c r="Z417" s="505"/>
      <c r="AA417" s="505"/>
      <c r="AB417" s="505"/>
      <c r="AC417" s="505"/>
      <c r="AD417" s="471"/>
      <c r="AE417" s="505"/>
      <c r="AF417" s="505"/>
      <c r="AG417" s="505"/>
      <c r="AH417" s="505"/>
      <c r="AI417" s="473"/>
      <c r="AJ417" s="473"/>
      <c r="AK417" s="505"/>
      <c r="AL417" s="505"/>
      <c r="AM417" s="505"/>
      <c r="AN417" s="505"/>
      <c r="AO417" s="505"/>
      <c r="AP417" s="505"/>
      <c r="AQ417" s="505"/>
      <c r="AR417" s="505"/>
      <c r="AS417" s="505"/>
      <c r="AT417" s="505"/>
      <c r="AU417" s="506"/>
      <c r="AV417" s="513">
        <v>1</v>
      </c>
    </row>
    <row r="418" spans="1:48" s="514" customFormat="1" ht="13.5" outlineLevel="2">
      <c r="A418" s="682"/>
      <c r="B418" s="691" t="s">
        <v>226</v>
      </c>
      <c r="C418" s="460" t="s">
        <v>571</v>
      </c>
      <c r="D418" s="474">
        <v>7470</v>
      </c>
      <c r="E418" s="461" t="s">
        <v>487</v>
      </c>
      <c r="F418" s="475"/>
      <c r="G418" s="459" t="s">
        <v>571</v>
      </c>
      <c r="H418" s="476" t="str">
        <f t="shared" si="60"/>
        <v>L22-1</v>
      </c>
      <c r="I418" s="463">
        <v>1</v>
      </c>
      <c r="J418" s="475"/>
      <c r="K418" s="473">
        <v>0</v>
      </c>
      <c r="L418" s="473"/>
      <c r="M418" s="471" cm="1">
        <f t="array" ref="M418">IFERROR(_xlfn.IFS(N418=1,1,O418=1,1,P418=1,1,Q418=1,1),0)</f>
        <v>1</v>
      </c>
      <c r="N418" s="505">
        <v>1</v>
      </c>
      <c r="O418" s="505"/>
      <c r="P418" s="505"/>
      <c r="Q418" s="505"/>
      <c r="R418" s="471" cm="1">
        <f t="array" ref="R418">IFERROR(_xlfn.IFS(S418=1,1,T418=1,1,U418=1,1,V418=1,1),0)</f>
        <v>0</v>
      </c>
      <c r="S418" s="505"/>
      <c r="T418" s="505"/>
      <c r="U418" s="505"/>
      <c r="V418" s="505"/>
      <c r="W418" s="473"/>
      <c r="X418" s="473"/>
      <c r="Y418" s="471"/>
      <c r="Z418" s="505"/>
      <c r="AA418" s="505"/>
      <c r="AB418" s="505"/>
      <c r="AC418" s="505"/>
      <c r="AD418" s="471"/>
      <c r="AE418" s="505"/>
      <c r="AF418" s="505"/>
      <c r="AG418" s="505"/>
      <c r="AH418" s="505"/>
      <c r="AI418" s="473"/>
      <c r="AJ418" s="473"/>
      <c r="AK418" s="505"/>
      <c r="AL418" s="505"/>
      <c r="AM418" s="505"/>
      <c r="AN418" s="505"/>
      <c r="AO418" s="505"/>
      <c r="AP418" s="505"/>
      <c r="AQ418" s="505"/>
      <c r="AR418" s="505"/>
      <c r="AS418" s="505"/>
      <c r="AT418" s="505"/>
      <c r="AU418" s="506"/>
      <c r="AV418" s="513">
        <v>1</v>
      </c>
    </row>
    <row r="419" spans="1:48" s="514" customFormat="1" ht="13.5" outlineLevel="2">
      <c r="A419" s="682"/>
      <c r="B419" s="691" t="s">
        <v>226</v>
      </c>
      <c r="C419" s="460" t="s">
        <v>571</v>
      </c>
      <c r="D419" s="474">
        <v>7480</v>
      </c>
      <c r="E419" s="461" t="s">
        <v>547</v>
      </c>
      <c r="F419" s="475"/>
      <c r="G419" s="459" t="s">
        <v>571</v>
      </c>
      <c r="H419" s="476" t="str">
        <f t="shared" si="60"/>
        <v>L22-1</v>
      </c>
      <c r="I419" s="463">
        <v>1</v>
      </c>
      <c r="J419" s="475"/>
      <c r="K419" s="473">
        <v>0</v>
      </c>
      <c r="L419" s="473"/>
      <c r="M419" s="471" cm="1">
        <f t="array" ref="M419">IFERROR(_xlfn.IFS(N419=1,1,O419=1,1,P419=1,1,Q419=1,1),0)</f>
        <v>1</v>
      </c>
      <c r="N419" s="505">
        <v>1</v>
      </c>
      <c r="O419" s="505"/>
      <c r="P419" s="505"/>
      <c r="Q419" s="505"/>
      <c r="R419" s="471" cm="1">
        <f t="array" ref="R419">IFERROR(_xlfn.IFS(S419=1,1,T419=1,1,U419=1,1,V419=1,1),0)</f>
        <v>0</v>
      </c>
      <c r="S419" s="505"/>
      <c r="T419" s="505"/>
      <c r="U419" s="505"/>
      <c r="V419" s="505"/>
      <c r="W419" s="473"/>
      <c r="X419" s="473"/>
      <c r="Y419" s="471"/>
      <c r="Z419" s="505"/>
      <c r="AA419" s="505"/>
      <c r="AB419" s="505"/>
      <c r="AC419" s="505"/>
      <c r="AD419" s="471"/>
      <c r="AE419" s="505"/>
      <c r="AF419" s="505"/>
      <c r="AG419" s="505"/>
      <c r="AH419" s="505"/>
      <c r="AI419" s="473"/>
      <c r="AJ419" s="473"/>
      <c r="AK419" s="505"/>
      <c r="AL419" s="505"/>
      <c r="AM419" s="505"/>
      <c r="AN419" s="505"/>
      <c r="AO419" s="505"/>
      <c r="AP419" s="505"/>
      <c r="AQ419" s="505"/>
      <c r="AR419" s="505"/>
      <c r="AS419" s="505"/>
      <c r="AT419" s="505"/>
      <c r="AU419" s="506"/>
      <c r="AV419" s="513">
        <v>1</v>
      </c>
    </row>
    <row r="420" spans="1:48" s="514" customFormat="1" ht="13.5" outlineLevel="2">
      <c r="A420" s="682"/>
      <c r="B420" s="691" t="s">
        <v>226</v>
      </c>
      <c r="C420" s="460" t="s">
        <v>571</v>
      </c>
      <c r="D420" s="474">
        <v>7490</v>
      </c>
      <c r="E420" s="461" t="s">
        <v>548</v>
      </c>
      <c r="F420" s="475"/>
      <c r="G420" s="459" t="s">
        <v>571</v>
      </c>
      <c r="H420" s="476" t="str">
        <f t="shared" si="60"/>
        <v>L22-1</v>
      </c>
      <c r="I420" s="463">
        <v>1</v>
      </c>
      <c r="J420" s="475"/>
      <c r="K420" s="473">
        <v>0</v>
      </c>
      <c r="L420" s="473"/>
      <c r="M420" s="471" cm="1">
        <f t="array" ref="M420">IFERROR(_xlfn.IFS(N420=1,1,O420=1,1,P420=1,1,Q420=1,1),0)</f>
        <v>1</v>
      </c>
      <c r="N420" s="505">
        <v>1</v>
      </c>
      <c r="O420" s="505"/>
      <c r="P420" s="505"/>
      <c r="Q420" s="505"/>
      <c r="R420" s="471" cm="1">
        <f t="array" ref="R420">IFERROR(_xlfn.IFS(S420=1,1,T420=1,1,U420=1,1,V420=1,1),0)</f>
        <v>0</v>
      </c>
      <c r="S420" s="505"/>
      <c r="T420" s="505"/>
      <c r="U420" s="505"/>
      <c r="V420" s="505"/>
      <c r="W420" s="473"/>
      <c r="X420" s="473"/>
      <c r="Y420" s="471"/>
      <c r="Z420" s="505"/>
      <c r="AA420" s="505"/>
      <c r="AB420" s="505"/>
      <c r="AC420" s="505"/>
      <c r="AD420" s="471"/>
      <c r="AE420" s="505"/>
      <c r="AF420" s="505"/>
      <c r="AG420" s="505"/>
      <c r="AH420" s="505"/>
      <c r="AI420" s="473"/>
      <c r="AJ420" s="473"/>
      <c r="AK420" s="505"/>
      <c r="AL420" s="505"/>
      <c r="AM420" s="505"/>
      <c r="AN420" s="505"/>
      <c r="AO420" s="505"/>
      <c r="AP420" s="505"/>
      <c r="AQ420" s="505"/>
      <c r="AR420" s="505"/>
      <c r="AS420" s="505"/>
      <c r="AT420" s="505"/>
      <c r="AU420" s="506"/>
      <c r="AV420" s="513">
        <v>1</v>
      </c>
    </row>
    <row r="421" spans="1:48" s="514" customFormat="1" ht="13.5" outlineLevel="2">
      <c r="A421" s="682"/>
      <c r="B421" s="691" t="s">
        <v>226</v>
      </c>
      <c r="C421" s="460" t="s">
        <v>571</v>
      </c>
      <c r="D421" s="474">
        <v>7500</v>
      </c>
      <c r="E421" s="461" t="s">
        <v>488</v>
      </c>
      <c r="F421" s="475"/>
      <c r="G421" s="459" t="s">
        <v>571</v>
      </c>
      <c r="H421" s="476" t="str">
        <f t="shared" si="60"/>
        <v>L22-1</v>
      </c>
      <c r="I421" s="463">
        <v>1</v>
      </c>
      <c r="J421" s="475"/>
      <c r="K421" s="473">
        <v>0</v>
      </c>
      <c r="L421" s="473"/>
      <c r="M421" s="471" cm="1">
        <f t="array" ref="M421">IFERROR(_xlfn.IFS(N421=1,1,O421=1,1,P421=1,1,Q421=1,1),0)</f>
        <v>1</v>
      </c>
      <c r="N421" s="505">
        <v>1</v>
      </c>
      <c r="O421" s="505"/>
      <c r="P421" s="505"/>
      <c r="Q421" s="505"/>
      <c r="R421" s="471" cm="1">
        <f t="array" ref="R421">IFERROR(_xlfn.IFS(S421=1,1,T421=1,1,U421=1,1,V421=1,1),0)</f>
        <v>0</v>
      </c>
      <c r="S421" s="505"/>
      <c r="T421" s="505"/>
      <c r="U421" s="505"/>
      <c r="V421" s="505"/>
      <c r="W421" s="473"/>
      <c r="X421" s="473"/>
      <c r="Y421" s="471"/>
      <c r="Z421" s="505"/>
      <c r="AA421" s="505"/>
      <c r="AB421" s="505"/>
      <c r="AC421" s="505"/>
      <c r="AD421" s="471"/>
      <c r="AE421" s="505"/>
      <c r="AF421" s="505"/>
      <c r="AG421" s="505"/>
      <c r="AH421" s="505"/>
      <c r="AI421" s="473"/>
      <c r="AJ421" s="473"/>
      <c r="AK421" s="505"/>
      <c r="AL421" s="505"/>
      <c r="AM421" s="505"/>
      <c r="AN421" s="505"/>
      <c r="AO421" s="505"/>
      <c r="AP421" s="505"/>
      <c r="AQ421" s="505"/>
      <c r="AR421" s="505"/>
      <c r="AS421" s="505"/>
      <c r="AT421" s="505"/>
      <c r="AU421" s="506"/>
      <c r="AV421" s="513">
        <v>1</v>
      </c>
    </row>
    <row r="422" spans="1:48" s="514" customFormat="1" ht="13.5" outlineLevel="2">
      <c r="A422" s="682"/>
      <c r="B422" s="691" t="s">
        <v>226</v>
      </c>
      <c r="C422" s="460" t="s">
        <v>571</v>
      </c>
      <c r="D422" s="474">
        <v>7510</v>
      </c>
      <c r="E422" s="461" t="s">
        <v>549</v>
      </c>
      <c r="F422" s="475"/>
      <c r="G422" s="459" t="s">
        <v>571</v>
      </c>
      <c r="H422" s="476" t="str">
        <f t="shared" si="60"/>
        <v>L22-1</v>
      </c>
      <c r="I422" s="463">
        <v>1</v>
      </c>
      <c r="J422" s="475"/>
      <c r="K422" s="473">
        <v>0</v>
      </c>
      <c r="L422" s="473"/>
      <c r="M422" s="471" cm="1">
        <f t="array" ref="M422">IFERROR(_xlfn.IFS(N422=1,1,O422=1,1,P422=1,1,Q422=1,1),0)</f>
        <v>1</v>
      </c>
      <c r="N422" s="505">
        <v>1</v>
      </c>
      <c r="O422" s="505"/>
      <c r="P422" s="505"/>
      <c r="Q422" s="505"/>
      <c r="R422" s="471" cm="1">
        <f t="array" ref="R422">IFERROR(_xlfn.IFS(S422=1,1,T422=1,1,U422=1,1,V422=1,1),0)</f>
        <v>0</v>
      </c>
      <c r="S422" s="505"/>
      <c r="T422" s="505"/>
      <c r="U422" s="505"/>
      <c r="V422" s="505"/>
      <c r="W422" s="473"/>
      <c r="X422" s="473"/>
      <c r="Y422" s="471"/>
      <c r="Z422" s="505"/>
      <c r="AA422" s="505"/>
      <c r="AB422" s="505"/>
      <c r="AC422" s="505"/>
      <c r="AD422" s="471"/>
      <c r="AE422" s="505"/>
      <c r="AF422" s="505"/>
      <c r="AG422" s="505"/>
      <c r="AH422" s="505"/>
      <c r="AI422" s="473"/>
      <c r="AJ422" s="473"/>
      <c r="AK422" s="505"/>
      <c r="AL422" s="505"/>
      <c r="AM422" s="505"/>
      <c r="AN422" s="505"/>
      <c r="AO422" s="505"/>
      <c r="AP422" s="505"/>
      <c r="AQ422" s="505"/>
      <c r="AR422" s="505"/>
      <c r="AS422" s="505"/>
      <c r="AT422" s="505"/>
      <c r="AU422" s="506"/>
      <c r="AV422" s="513">
        <v>1</v>
      </c>
    </row>
    <row r="423" spans="1:48" s="514" customFormat="1" ht="13.5" outlineLevel="2">
      <c r="A423" s="682"/>
      <c r="B423" s="691" t="s">
        <v>226</v>
      </c>
      <c r="C423" s="460" t="s">
        <v>571</v>
      </c>
      <c r="D423" s="474" t="s">
        <v>550</v>
      </c>
      <c r="E423" s="461" t="s">
        <v>551</v>
      </c>
      <c r="F423" s="475"/>
      <c r="G423" s="459" t="s">
        <v>571</v>
      </c>
      <c r="H423" s="476" t="str">
        <f t="shared" si="60"/>
        <v>L22-1</v>
      </c>
      <c r="I423" s="463">
        <v>1</v>
      </c>
      <c r="J423" s="475"/>
      <c r="K423" s="473">
        <v>0</v>
      </c>
      <c r="L423" s="473"/>
      <c r="M423" s="471" cm="1">
        <f t="array" ref="M423">IFERROR(_xlfn.IFS(N423=1,1,O423=1,1,P423=1,1,Q423=1,1),0)</f>
        <v>1</v>
      </c>
      <c r="N423" s="505">
        <v>1</v>
      </c>
      <c r="O423" s="505"/>
      <c r="P423" s="505"/>
      <c r="Q423" s="505"/>
      <c r="R423" s="471" cm="1">
        <f t="array" ref="R423">IFERROR(_xlfn.IFS(S423=1,1,T423=1,1,U423=1,1,V423=1,1),0)</f>
        <v>0</v>
      </c>
      <c r="S423" s="505"/>
      <c r="T423" s="505"/>
      <c r="U423" s="505"/>
      <c r="V423" s="505"/>
      <c r="W423" s="473"/>
      <c r="X423" s="473"/>
      <c r="Y423" s="471"/>
      <c r="Z423" s="505"/>
      <c r="AA423" s="505"/>
      <c r="AB423" s="505"/>
      <c r="AC423" s="505"/>
      <c r="AD423" s="471"/>
      <c r="AE423" s="505"/>
      <c r="AF423" s="505"/>
      <c r="AG423" s="505"/>
      <c r="AH423" s="505"/>
      <c r="AI423" s="473"/>
      <c r="AJ423" s="473"/>
      <c r="AK423" s="505"/>
      <c r="AL423" s="505"/>
      <c r="AM423" s="505"/>
      <c r="AN423" s="505"/>
      <c r="AO423" s="505"/>
      <c r="AP423" s="505"/>
      <c r="AQ423" s="505"/>
      <c r="AR423" s="505"/>
      <c r="AS423" s="505"/>
      <c r="AT423" s="505"/>
      <c r="AU423" s="506"/>
      <c r="AV423" s="513">
        <v>1</v>
      </c>
    </row>
    <row r="424" spans="1:48" s="507" customFormat="1" ht="3" customHeight="1" outlineLevel="1">
      <c r="A424" s="531"/>
      <c r="B424" s="691"/>
      <c r="C424" s="460"/>
      <c r="D424" s="474"/>
      <c r="E424" s="461"/>
      <c r="F424" s="475"/>
      <c r="G424" s="459"/>
      <c r="H424" s="476"/>
      <c r="I424" s="463"/>
      <c r="J424" s="475"/>
      <c r="K424" s="473"/>
      <c r="L424" s="473"/>
      <c r="M424" s="471"/>
      <c r="N424" s="505" t="s">
        <v>224</v>
      </c>
      <c r="O424" s="505"/>
      <c r="P424" s="505"/>
      <c r="Q424" s="505"/>
      <c r="R424" s="505"/>
      <c r="S424" s="505"/>
      <c r="T424" s="505"/>
      <c r="U424" s="505"/>
      <c r="V424" s="505"/>
      <c r="W424" s="473"/>
      <c r="X424" s="473"/>
      <c r="Y424" s="505"/>
      <c r="Z424" s="505"/>
      <c r="AA424" s="505"/>
      <c r="AB424" s="505"/>
      <c r="AC424" s="505"/>
      <c r="AD424" s="505"/>
      <c r="AE424" s="505"/>
      <c r="AF424" s="505"/>
      <c r="AG424" s="505"/>
      <c r="AH424" s="505"/>
      <c r="AI424" s="473"/>
      <c r="AJ424" s="473"/>
      <c r="AK424" s="505"/>
      <c r="AL424" s="505"/>
      <c r="AM424" s="505"/>
      <c r="AN424" s="505"/>
      <c r="AO424" s="505"/>
      <c r="AP424" s="505"/>
      <c r="AQ424" s="505"/>
      <c r="AR424" s="505"/>
      <c r="AS424" s="505"/>
      <c r="AT424" s="505"/>
      <c r="AU424" s="506"/>
      <c r="AV424" s="513"/>
    </row>
    <row r="425" spans="1:48" s="514" customFormat="1" ht="13.5" outlineLevel="1">
      <c r="A425" s="687"/>
      <c r="B425" s="546" t="s">
        <v>576</v>
      </c>
      <c r="C425" s="460"/>
      <c r="D425" s="474"/>
      <c r="E425" s="461"/>
      <c r="F425" s="475"/>
      <c r="G425" s="459"/>
      <c r="H425" s="476"/>
      <c r="I425" s="463"/>
      <c r="J425" s="475"/>
      <c r="K425" s="483"/>
      <c r="L425" s="483"/>
      <c r="M425" s="471"/>
      <c r="N425" s="505" t="s">
        <v>224</v>
      </c>
      <c r="O425" s="505"/>
      <c r="P425" s="505"/>
      <c r="Q425" s="505"/>
      <c r="R425" s="505"/>
      <c r="S425" s="505"/>
      <c r="T425" s="505"/>
      <c r="U425" s="505"/>
      <c r="V425" s="505"/>
      <c r="W425" s="483"/>
      <c r="X425" s="483"/>
      <c r="Y425" s="505"/>
      <c r="Z425" s="505"/>
      <c r="AA425" s="505"/>
      <c r="AB425" s="505"/>
      <c r="AC425" s="505"/>
      <c r="AD425" s="505"/>
      <c r="AE425" s="505"/>
      <c r="AF425" s="505"/>
      <c r="AG425" s="505"/>
      <c r="AH425" s="505"/>
      <c r="AI425" s="483"/>
      <c r="AJ425" s="483"/>
      <c r="AK425" s="505"/>
      <c r="AL425" s="505"/>
      <c r="AM425" s="505"/>
      <c r="AN425" s="505"/>
      <c r="AO425" s="505"/>
      <c r="AP425" s="505"/>
      <c r="AQ425" s="505"/>
      <c r="AR425" s="505"/>
      <c r="AS425" s="505"/>
      <c r="AT425" s="505"/>
      <c r="AU425" s="506"/>
      <c r="AV425" s="465"/>
    </row>
    <row r="426" spans="1:48" s="514" customFormat="1" ht="13.5" outlineLevel="2">
      <c r="A426" s="683"/>
      <c r="B426" s="691"/>
      <c r="C426" s="460"/>
      <c r="D426" s="474"/>
      <c r="E426" s="461"/>
      <c r="F426" s="475"/>
      <c r="G426" s="459"/>
      <c r="H426" s="476"/>
      <c r="I426" s="463"/>
      <c r="J426" s="475"/>
      <c r="K426" s="473"/>
      <c r="L426" s="473"/>
      <c r="M426" s="471"/>
      <c r="N426" s="505" t="s">
        <v>224</v>
      </c>
      <c r="O426" s="505"/>
      <c r="P426" s="505"/>
      <c r="Q426" s="505"/>
      <c r="R426" s="505"/>
      <c r="S426" s="505"/>
      <c r="T426" s="505"/>
      <c r="U426" s="505"/>
      <c r="V426" s="505"/>
      <c r="W426" s="473"/>
      <c r="X426" s="473"/>
      <c r="Y426" s="505"/>
      <c r="Z426" s="505"/>
      <c r="AA426" s="505"/>
      <c r="AB426" s="505"/>
      <c r="AC426" s="505"/>
      <c r="AD426" s="505"/>
      <c r="AE426" s="505"/>
      <c r="AF426" s="505"/>
      <c r="AG426" s="505"/>
      <c r="AH426" s="505"/>
      <c r="AI426" s="473"/>
      <c r="AJ426" s="473"/>
      <c r="AK426" s="505"/>
      <c r="AL426" s="505"/>
      <c r="AM426" s="505"/>
      <c r="AN426" s="505"/>
      <c r="AO426" s="505"/>
      <c r="AP426" s="505"/>
      <c r="AQ426" s="505"/>
      <c r="AR426" s="505"/>
      <c r="AS426" s="505"/>
      <c r="AT426" s="505"/>
      <c r="AU426" s="506"/>
      <c r="AV426" s="513"/>
    </row>
    <row r="427" spans="1:48" s="507" customFormat="1" ht="13.5" outlineLevel="2">
      <c r="A427" s="681"/>
      <c r="B427" s="691" t="s">
        <v>491</v>
      </c>
      <c r="C427" s="460"/>
      <c r="D427" s="474"/>
      <c r="E427" s="461"/>
      <c r="F427" s="475"/>
      <c r="G427" s="459"/>
      <c r="H427" s="476"/>
      <c r="I427" s="463"/>
      <c r="J427" s="475"/>
      <c r="K427" s="473"/>
      <c r="L427" s="473"/>
      <c r="M427" s="471"/>
      <c r="N427" s="505" t="s">
        <v>224</v>
      </c>
      <c r="O427" s="505"/>
      <c r="P427" s="505"/>
      <c r="Q427" s="505"/>
      <c r="R427" s="505"/>
      <c r="S427" s="505"/>
      <c r="T427" s="505"/>
      <c r="U427" s="505"/>
      <c r="V427" s="505"/>
      <c r="W427" s="473"/>
      <c r="X427" s="473"/>
      <c r="Y427" s="505"/>
      <c r="Z427" s="505"/>
      <c r="AA427" s="505"/>
      <c r="AB427" s="505"/>
      <c r="AC427" s="505"/>
      <c r="AD427" s="505"/>
      <c r="AE427" s="505"/>
      <c r="AF427" s="505"/>
      <c r="AG427" s="505"/>
      <c r="AH427" s="505"/>
      <c r="AI427" s="473"/>
      <c r="AJ427" s="473"/>
      <c r="AK427" s="505"/>
      <c r="AL427" s="505"/>
      <c r="AM427" s="505"/>
      <c r="AN427" s="505"/>
      <c r="AO427" s="505"/>
      <c r="AP427" s="505"/>
      <c r="AQ427" s="505"/>
      <c r="AR427" s="505"/>
      <c r="AS427" s="505"/>
      <c r="AT427" s="505"/>
      <c r="AU427" s="506"/>
      <c r="AV427" s="513"/>
    </row>
    <row r="428" spans="1:48" s="514" customFormat="1" ht="13.5" outlineLevel="2">
      <c r="A428" s="683"/>
      <c r="B428" s="691" t="s">
        <v>226</v>
      </c>
      <c r="C428" s="460" t="s">
        <v>577</v>
      </c>
      <c r="D428" s="474" t="s">
        <v>235</v>
      </c>
      <c r="E428" s="461" t="s">
        <v>493</v>
      </c>
      <c r="F428" s="475"/>
      <c r="G428" s="459" t="s">
        <v>577</v>
      </c>
      <c r="H428" s="476" t="str">
        <f t="shared" ref="H428:H435" si="61">CONCATENATE(G428,"-",I428)</f>
        <v>R25P-1</v>
      </c>
      <c r="I428" s="463">
        <v>1</v>
      </c>
      <c r="J428" s="475"/>
      <c r="K428" s="473"/>
      <c r="L428" s="473"/>
      <c r="M428" s="471" cm="1">
        <f t="array" ref="M428">IFERROR(_xlfn.IFS(N428=1,1,O428=1,1,P428=1,1,Q428=1,1),0)</f>
        <v>1</v>
      </c>
      <c r="N428" s="505" t="s">
        <v>224</v>
      </c>
      <c r="O428" s="505"/>
      <c r="P428" s="505"/>
      <c r="Q428" s="473">
        <v>1</v>
      </c>
      <c r="R428" s="471" cm="1">
        <f t="array" ref="R428">IFERROR(_xlfn.IFS(S428=1,1,T428=1,1,U428=1,1,V428=1,1),0)</f>
        <v>0</v>
      </c>
      <c r="S428" s="505"/>
      <c r="T428" s="505"/>
      <c r="U428" s="505"/>
      <c r="V428" s="505"/>
      <c r="W428" s="473"/>
      <c r="X428" s="473"/>
      <c r="Y428" s="471"/>
      <c r="Z428" s="505"/>
      <c r="AA428" s="505"/>
      <c r="AB428" s="505"/>
      <c r="AC428" s="505"/>
      <c r="AD428" s="471"/>
      <c r="AE428" s="505"/>
      <c r="AF428" s="505"/>
      <c r="AG428" s="505"/>
      <c r="AH428" s="505"/>
      <c r="AI428" s="473"/>
      <c r="AJ428" s="473"/>
      <c r="AK428" s="505"/>
      <c r="AL428" s="505"/>
      <c r="AM428" s="505"/>
      <c r="AN428" s="505"/>
      <c r="AO428" s="505"/>
      <c r="AP428" s="505"/>
      <c r="AQ428" s="505"/>
      <c r="AR428" s="505"/>
      <c r="AS428" s="505"/>
      <c r="AT428" s="505"/>
      <c r="AU428" s="506"/>
      <c r="AV428" s="513">
        <v>1</v>
      </c>
    </row>
    <row r="429" spans="1:48" s="514" customFormat="1" ht="13.5" outlineLevel="2">
      <c r="A429" s="683"/>
      <c r="B429" s="691" t="s">
        <v>226</v>
      </c>
      <c r="C429" s="460" t="s">
        <v>577</v>
      </c>
      <c r="D429" s="474" t="s">
        <v>297</v>
      </c>
      <c r="E429" s="461" t="s">
        <v>494</v>
      </c>
      <c r="F429" s="475"/>
      <c r="G429" s="459" t="s">
        <v>577</v>
      </c>
      <c r="H429" s="476" t="str">
        <f t="shared" si="61"/>
        <v>R25P-1</v>
      </c>
      <c r="I429" s="463">
        <v>1</v>
      </c>
      <c r="J429" s="475"/>
      <c r="K429" s="473"/>
      <c r="L429" s="473"/>
      <c r="M429" s="471" cm="1">
        <f t="array" ref="M429">IFERROR(_xlfn.IFS(N429=1,1,O429=1,1,P429=1,1,Q429=1,1),0)</f>
        <v>1</v>
      </c>
      <c r="N429" s="505" t="s">
        <v>224</v>
      </c>
      <c r="O429" s="505"/>
      <c r="P429" s="505"/>
      <c r="Q429" s="473">
        <v>1</v>
      </c>
      <c r="R429" s="471" cm="1">
        <f t="array" ref="R429">IFERROR(_xlfn.IFS(S429=1,1,T429=1,1,U429=1,1,V429=1,1),0)</f>
        <v>0</v>
      </c>
      <c r="S429" s="505"/>
      <c r="T429" s="505"/>
      <c r="U429" s="505"/>
      <c r="V429" s="505"/>
      <c r="W429" s="473"/>
      <c r="X429" s="473"/>
      <c r="Y429" s="471"/>
      <c r="Z429" s="505"/>
      <c r="AA429" s="505"/>
      <c r="AB429" s="505"/>
      <c r="AC429" s="505"/>
      <c r="AD429" s="471"/>
      <c r="AE429" s="505"/>
      <c r="AF429" s="505"/>
      <c r="AG429" s="505"/>
      <c r="AH429" s="505"/>
      <c r="AI429" s="473"/>
      <c r="AJ429" s="473"/>
      <c r="AK429" s="505"/>
      <c r="AL429" s="505"/>
      <c r="AM429" s="505"/>
      <c r="AN429" s="505"/>
      <c r="AO429" s="505"/>
      <c r="AP429" s="505"/>
      <c r="AQ429" s="505"/>
      <c r="AR429" s="505"/>
      <c r="AS429" s="505"/>
      <c r="AT429" s="505"/>
      <c r="AU429" s="506"/>
      <c r="AV429" s="513">
        <v>1</v>
      </c>
    </row>
    <row r="430" spans="1:48" s="514" customFormat="1" ht="13.5" outlineLevel="2">
      <c r="A430" s="683"/>
      <c r="B430" s="691" t="s">
        <v>226</v>
      </c>
      <c r="C430" s="460" t="s">
        <v>577</v>
      </c>
      <c r="D430" s="474" t="s">
        <v>304</v>
      </c>
      <c r="E430" s="461" t="s">
        <v>495</v>
      </c>
      <c r="F430" s="475"/>
      <c r="G430" s="459" t="s">
        <v>577</v>
      </c>
      <c r="H430" s="476" t="str">
        <f t="shared" si="61"/>
        <v>R25P-1</v>
      </c>
      <c r="I430" s="463">
        <v>1</v>
      </c>
      <c r="J430" s="475"/>
      <c r="K430" s="473"/>
      <c r="L430" s="473"/>
      <c r="M430" s="471" cm="1">
        <f t="array" ref="M430">IFERROR(_xlfn.IFS(N430=1,1,O430=1,1,P430=1,1,Q430=1,1),0)</f>
        <v>1</v>
      </c>
      <c r="N430" s="505" t="s">
        <v>224</v>
      </c>
      <c r="O430" s="505"/>
      <c r="P430" s="505"/>
      <c r="Q430" s="473">
        <v>1</v>
      </c>
      <c r="R430" s="471" cm="1">
        <f t="array" ref="R430">IFERROR(_xlfn.IFS(S430=1,1,T430=1,1,U430=1,1,V430=1,1),0)</f>
        <v>0</v>
      </c>
      <c r="S430" s="505"/>
      <c r="T430" s="505"/>
      <c r="U430" s="505"/>
      <c r="V430" s="505"/>
      <c r="W430" s="473"/>
      <c r="X430" s="473"/>
      <c r="Y430" s="471"/>
      <c r="Z430" s="505"/>
      <c r="AA430" s="505"/>
      <c r="AB430" s="505"/>
      <c r="AC430" s="505"/>
      <c r="AD430" s="471"/>
      <c r="AE430" s="505"/>
      <c r="AF430" s="505"/>
      <c r="AG430" s="505"/>
      <c r="AH430" s="505"/>
      <c r="AI430" s="473"/>
      <c r="AJ430" s="473"/>
      <c r="AK430" s="505"/>
      <c r="AL430" s="505"/>
      <c r="AM430" s="505"/>
      <c r="AN430" s="505"/>
      <c r="AO430" s="505"/>
      <c r="AP430" s="505"/>
      <c r="AQ430" s="505"/>
      <c r="AR430" s="505"/>
      <c r="AS430" s="505"/>
      <c r="AT430" s="505"/>
      <c r="AU430" s="506"/>
      <c r="AV430" s="513">
        <v>1</v>
      </c>
    </row>
    <row r="431" spans="1:48" s="514" customFormat="1" ht="13.5" outlineLevel="2">
      <c r="A431" s="683"/>
      <c r="B431" s="691" t="s">
        <v>226</v>
      </c>
      <c r="C431" s="460" t="s">
        <v>577</v>
      </c>
      <c r="D431" s="474" t="s">
        <v>238</v>
      </c>
      <c r="E431" s="461" t="s">
        <v>496</v>
      </c>
      <c r="F431" s="475"/>
      <c r="G431" s="459" t="s">
        <v>577</v>
      </c>
      <c r="H431" s="476" t="str">
        <f t="shared" si="61"/>
        <v>R25P-1</v>
      </c>
      <c r="I431" s="463">
        <v>1</v>
      </c>
      <c r="J431" s="475"/>
      <c r="K431" s="473"/>
      <c r="L431" s="473"/>
      <c r="M431" s="471" cm="1">
        <f t="array" ref="M431">IFERROR(_xlfn.IFS(N431=1,1,O431=1,1,P431=1,1,Q431=1,1),0)</f>
        <v>1</v>
      </c>
      <c r="N431" s="505" t="s">
        <v>224</v>
      </c>
      <c r="O431" s="505"/>
      <c r="P431" s="505"/>
      <c r="Q431" s="473">
        <v>1</v>
      </c>
      <c r="R431" s="471" cm="1">
        <f t="array" ref="R431">IFERROR(_xlfn.IFS(S431=1,1,T431=1,1,U431=1,1,V431=1,1),0)</f>
        <v>0</v>
      </c>
      <c r="S431" s="505"/>
      <c r="T431" s="505"/>
      <c r="U431" s="505"/>
      <c r="V431" s="505"/>
      <c r="W431" s="473"/>
      <c r="X431" s="473"/>
      <c r="Y431" s="471"/>
      <c r="Z431" s="505"/>
      <c r="AA431" s="505"/>
      <c r="AB431" s="505"/>
      <c r="AC431" s="505"/>
      <c r="AD431" s="471"/>
      <c r="AE431" s="505"/>
      <c r="AF431" s="505"/>
      <c r="AG431" s="505"/>
      <c r="AH431" s="505"/>
      <c r="AI431" s="473"/>
      <c r="AJ431" s="473"/>
      <c r="AK431" s="505"/>
      <c r="AL431" s="505"/>
      <c r="AM431" s="505"/>
      <c r="AN431" s="505"/>
      <c r="AO431" s="505"/>
      <c r="AP431" s="505"/>
      <c r="AQ431" s="505"/>
      <c r="AR431" s="505"/>
      <c r="AS431" s="505"/>
      <c r="AT431" s="505"/>
      <c r="AU431" s="506"/>
      <c r="AV431" s="513">
        <v>1</v>
      </c>
    </row>
    <row r="432" spans="1:48" s="514" customFormat="1" ht="13.5" outlineLevel="2">
      <c r="A432" s="683"/>
      <c r="B432" s="691" t="s">
        <v>226</v>
      </c>
      <c r="C432" s="460" t="s">
        <v>577</v>
      </c>
      <c r="D432" s="474" t="s">
        <v>383</v>
      </c>
      <c r="E432" s="461" t="s">
        <v>497</v>
      </c>
      <c r="F432" s="475"/>
      <c r="G432" s="459" t="s">
        <v>577</v>
      </c>
      <c r="H432" s="476" t="str">
        <f t="shared" si="61"/>
        <v>R25P-1</v>
      </c>
      <c r="I432" s="463">
        <v>1</v>
      </c>
      <c r="J432" s="475"/>
      <c r="K432" s="473"/>
      <c r="L432" s="473"/>
      <c r="M432" s="471" cm="1">
        <f t="array" ref="M432">IFERROR(_xlfn.IFS(N432=1,1,O432=1,1,P432=1,1,Q432=1,1),0)</f>
        <v>1</v>
      </c>
      <c r="N432" s="505" t="s">
        <v>224</v>
      </c>
      <c r="O432" s="505"/>
      <c r="P432" s="505"/>
      <c r="Q432" s="473">
        <v>1</v>
      </c>
      <c r="R432" s="471" cm="1">
        <f t="array" ref="R432">IFERROR(_xlfn.IFS(S432=1,1,T432=1,1,U432=1,1,V432=1,1),0)</f>
        <v>0</v>
      </c>
      <c r="S432" s="505"/>
      <c r="T432" s="505"/>
      <c r="U432" s="505"/>
      <c r="V432" s="505"/>
      <c r="W432" s="473"/>
      <c r="X432" s="473"/>
      <c r="Y432" s="471"/>
      <c r="Z432" s="505"/>
      <c r="AA432" s="505"/>
      <c r="AB432" s="505"/>
      <c r="AC432" s="505"/>
      <c r="AD432" s="471"/>
      <c r="AE432" s="505"/>
      <c r="AF432" s="505"/>
      <c r="AG432" s="505"/>
      <c r="AH432" s="505"/>
      <c r="AI432" s="473"/>
      <c r="AJ432" s="473"/>
      <c r="AK432" s="505"/>
      <c r="AL432" s="505"/>
      <c r="AM432" s="505"/>
      <c r="AN432" s="505"/>
      <c r="AO432" s="505"/>
      <c r="AP432" s="505"/>
      <c r="AQ432" s="505"/>
      <c r="AR432" s="505"/>
      <c r="AS432" s="505"/>
      <c r="AT432" s="505"/>
      <c r="AU432" s="506"/>
      <c r="AV432" s="513">
        <v>1</v>
      </c>
    </row>
    <row r="433" spans="1:48" s="514" customFormat="1" ht="13.5" outlineLevel="2">
      <c r="A433" s="683"/>
      <c r="B433" s="691" t="s">
        <v>226</v>
      </c>
      <c r="C433" s="460" t="s">
        <v>577</v>
      </c>
      <c r="D433" s="474" t="s">
        <v>243</v>
      </c>
      <c r="E433" s="461" t="s">
        <v>498</v>
      </c>
      <c r="F433" s="475"/>
      <c r="G433" s="459" t="s">
        <v>577</v>
      </c>
      <c r="H433" s="476" t="str">
        <f t="shared" si="61"/>
        <v>R25P-1</v>
      </c>
      <c r="I433" s="463">
        <v>1</v>
      </c>
      <c r="J433" s="475"/>
      <c r="K433" s="473"/>
      <c r="L433" s="473"/>
      <c r="M433" s="471" cm="1">
        <f t="array" ref="M433">IFERROR(_xlfn.IFS(N433=1,1,O433=1,1,P433=1,1,Q433=1,1),0)</f>
        <v>1</v>
      </c>
      <c r="N433" s="505" t="s">
        <v>224</v>
      </c>
      <c r="O433" s="505"/>
      <c r="P433" s="505"/>
      <c r="Q433" s="473">
        <v>1</v>
      </c>
      <c r="R433" s="471" cm="1">
        <f t="array" ref="R433">IFERROR(_xlfn.IFS(S433=1,1,T433=1,1,U433=1,1,V433=1,1),0)</f>
        <v>0</v>
      </c>
      <c r="S433" s="505"/>
      <c r="T433" s="505"/>
      <c r="U433" s="505"/>
      <c r="V433" s="505"/>
      <c r="W433" s="473"/>
      <c r="X433" s="473"/>
      <c r="Y433" s="471"/>
      <c r="Z433" s="505"/>
      <c r="AA433" s="505"/>
      <c r="AB433" s="505"/>
      <c r="AC433" s="505"/>
      <c r="AD433" s="471"/>
      <c r="AE433" s="505"/>
      <c r="AF433" s="505"/>
      <c r="AG433" s="505"/>
      <c r="AH433" s="505"/>
      <c r="AI433" s="473"/>
      <c r="AJ433" s="473"/>
      <c r="AK433" s="505"/>
      <c r="AL433" s="505"/>
      <c r="AM433" s="505"/>
      <c r="AN433" s="505"/>
      <c r="AO433" s="505"/>
      <c r="AP433" s="505"/>
      <c r="AQ433" s="505"/>
      <c r="AR433" s="505"/>
      <c r="AS433" s="505"/>
      <c r="AT433" s="505"/>
      <c r="AU433" s="506"/>
      <c r="AV433" s="513">
        <v>1</v>
      </c>
    </row>
    <row r="434" spans="1:48" s="514" customFormat="1" ht="13.5" outlineLevel="2">
      <c r="A434" s="683"/>
      <c r="B434" s="691" t="s">
        <v>226</v>
      </c>
      <c r="C434" s="460" t="s">
        <v>577</v>
      </c>
      <c r="D434" s="474" t="s">
        <v>499</v>
      </c>
      <c r="E434" s="461" t="s">
        <v>500</v>
      </c>
      <c r="F434" s="475"/>
      <c r="G434" s="459" t="s">
        <v>577</v>
      </c>
      <c r="H434" s="476" t="str">
        <f t="shared" si="61"/>
        <v>R25P-1</v>
      </c>
      <c r="I434" s="463">
        <v>1</v>
      </c>
      <c r="J434" s="475"/>
      <c r="K434" s="473"/>
      <c r="L434" s="473"/>
      <c r="M434" s="471" cm="1">
        <f t="array" ref="M434">IFERROR(_xlfn.IFS(N434=1,1,O434=1,1,P434=1,1,Q434=1,1),0)</f>
        <v>1</v>
      </c>
      <c r="N434" s="505" t="s">
        <v>224</v>
      </c>
      <c r="O434" s="505"/>
      <c r="P434" s="505"/>
      <c r="Q434" s="473">
        <v>1</v>
      </c>
      <c r="R434" s="471" cm="1">
        <f t="array" ref="R434">IFERROR(_xlfn.IFS(S434=1,1,T434=1,1,U434=1,1,V434=1,1),0)</f>
        <v>0</v>
      </c>
      <c r="S434" s="505"/>
      <c r="T434" s="505"/>
      <c r="U434" s="505"/>
      <c r="V434" s="505"/>
      <c r="W434" s="473"/>
      <c r="X434" s="473"/>
      <c r="Y434" s="471"/>
      <c r="Z434" s="505"/>
      <c r="AA434" s="505"/>
      <c r="AB434" s="505"/>
      <c r="AC434" s="505"/>
      <c r="AD434" s="471"/>
      <c r="AE434" s="505"/>
      <c r="AF434" s="505"/>
      <c r="AG434" s="505"/>
      <c r="AH434" s="505"/>
      <c r="AI434" s="473"/>
      <c r="AJ434" s="473"/>
      <c r="AK434" s="505"/>
      <c r="AL434" s="505"/>
      <c r="AM434" s="505"/>
      <c r="AN434" s="505"/>
      <c r="AO434" s="505"/>
      <c r="AP434" s="505"/>
      <c r="AQ434" s="505"/>
      <c r="AR434" s="505"/>
      <c r="AS434" s="505"/>
      <c r="AT434" s="505"/>
      <c r="AU434" s="506"/>
      <c r="AV434" s="513">
        <v>1</v>
      </c>
    </row>
    <row r="435" spans="1:48" s="514" customFormat="1" ht="13.5" outlineLevel="2">
      <c r="A435" s="683"/>
      <c r="B435" s="691" t="s">
        <v>226</v>
      </c>
      <c r="C435" s="460" t="s">
        <v>577</v>
      </c>
      <c r="D435" s="474" t="s">
        <v>248</v>
      </c>
      <c r="E435" s="461" t="s">
        <v>501</v>
      </c>
      <c r="F435" s="475"/>
      <c r="G435" s="459" t="s">
        <v>577</v>
      </c>
      <c r="H435" s="476" t="str">
        <f t="shared" si="61"/>
        <v>R25P-1</v>
      </c>
      <c r="I435" s="463">
        <v>1</v>
      </c>
      <c r="J435" s="475"/>
      <c r="K435" s="473"/>
      <c r="L435" s="473"/>
      <c r="M435" s="471" cm="1">
        <f t="array" ref="M435">IFERROR(_xlfn.IFS(N435=1,1,O435=1,1,P435=1,1,Q435=1,1),0)</f>
        <v>1</v>
      </c>
      <c r="N435" s="505" t="s">
        <v>224</v>
      </c>
      <c r="O435" s="505"/>
      <c r="P435" s="505"/>
      <c r="Q435" s="473">
        <v>1</v>
      </c>
      <c r="R435" s="471" cm="1">
        <f t="array" ref="R435">IFERROR(_xlfn.IFS(S435=1,1,T435=1,1,U435=1,1,V435=1,1),0)</f>
        <v>0</v>
      </c>
      <c r="S435" s="505"/>
      <c r="T435" s="505"/>
      <c r="U435" s="505"/>
      <c r="V435" s="505"/>
      <c r="W435" s="473"/>
      <c r="X435" s="473"/>
      <c r="Y435" s="471"/>
      <c r="Z435" s="505"/>
      <c r="AA435" s="505"/>
      <c r="AB435" s="505"/>
      <c r="AC435" s="505"/>
      <c r="AD435" s="471"/>
      <c r="AE435" s="505"/>
      <c r="AF435" s="505"/>
      <c r="AG435" s="505"/>
      <c r="AH435" s="505"/>
      <c r="AI435" s="473"/>
      <c r="AJ435" s="473"/>
      <c r="AK435" s="505"/>
      <c r="AL435" s="505"/>
      <c r="AM435" s="505"/>
      <c r="AN435" s="505"/>
      <c r="AO435" s="505"/>
      <c r="AP435" s="505"/>
      <c r="AQ435" s="505"/>
      <c r="AR435" s="505"/>
      <c r="AS435" s="505"/>
      <c r="AT435" s="505"/>
      <c r="AU435" s="506"/>
      <c r="AV435" s="513">
        <v>1</v>
      </c>
    </row>
    <row r="436" spans="1:48" s="514" customFormat="1" ht="13.5" outlineLevel="2">
      <c r="A436" s="683"/>
      <c r="B436" s="691"/>
      <c r="C436" s="460"/>
      <c r="D436" s="474"/>
      <c r="E436" s="461"/>
      <c r="F436" s="475"/>
      <c r="G436" s="459"/>
      <c r="H436" s="476"/>
      <c r="I436" s="463"/>
      <c r="J436" s="475"/>
      <c r="K436" s="473"/>
      <c r="L436" s="473"/>
      <c r="M436" s="473"/>
      <c r="N436" s="505" t="s">
        <v>224</v>
      </c>
      <c r="O436" s="505"/>
      <c r="P436" s="505"/>
      <c r="Q436" s="473"/>
      <c r="R436" s="505"/>
      <c r="S436" s="505"/>
      <c r="T436" s="505"/>
      <c r="U436" s="505"/>
      <c r="V436" s="505"/>
      <c r="W436" s="473"/>
      <c r="X436" s="473"/>
      <c r="Y436" s="505"/>
      <c r="Z436" s="505"/>
      <c r="AA436" s="505"/>
      <c r="AB436" s="505"/>
      <c r="AC436" s="505"/>
      <c r="AD436" s="505"/>
      <c r="AE436" s="505"/>
      <c r="AF436" s="505"/>
      <c r="AG436" s="505"/>
      <c r="AH436" s="505"/>
      <c r="AI436" s="473"/>
      <c r="AJ436" s="473"/>
      <c r="AK436" s="505"/>
      <c r="AL436" s="505"/>
      <c r="AM436" s="505"/>
      <c r="AN436" s="505"/>
      <c r="AO436" s="505"/>
      <c r="AP436" s="505"/>
      <c r="AQ436" s="505"/>
      <c r="AR436" s="505"/>
      <c r="AS436" s="505"/>
      <c r="AT436" s="505"/>
      <c r="AU436" s="506"/>
      <c r="AV436" s="513"/>
    </row>
    <row r="437" spans="1:48" s="507" customFormat="1" ht="13.5" outlineLevel="2">
      <c r="A437" s="681"/>
      <c r="B437" s="691" t="s">
        <v>502</v>
      </c>
      <c r="C437" s="460"/>
      <c r="D437" s="474"/>
      <c r="E437" s="461"/>
      <c r="F437" s="475"/>
      <c r="G437" s="459"/>
      <c r="H437" s="476"/>
      <c r="I437" s="463"/>
      <c r="J437" s="475"/>
      <c r="K437" s="473"/>
      <c r="L437" s="473"/>
      <c r="M437" s="473"/>
      <c r="N437" s="505" t="s">
        <v>224</v>
      </c>
      <c r="O437" s="505"/>
      <c r="P437" s="505"/>
      <c r="Q437" s="473"/>
      <c r="R437" s="505"/>
      <c r="S437" s="505"/>
      <c r="T437" s="505"/>
      <c r="U437" s="505"/>
      <c r="V437" s="505"/>
      <c r="W437" s="473"/>
      <c r="X437" s="473"/>
      <c r="Y437" s="505"/>
      <c r="Z437" s="505"/>
      <c r="AA437" s="505"/>
      <c r="AB437" s="505"/>
      <c r="AC437" s="505"/>
      <c r="AD437" s="505"/>
      <c r="AE437" s="505"/>
      <c r="AF437" s="505"/>
      <c r="AG437" s="505"/>
      <c r="AH437" s="505"/>
      <c r="AI437" s="473"/>
      <c r="AJ437" s="473"/>
      <c r="AK437" s="505"/>
      <c r="AL437" s="505"/>
      <c r="AM437" s="505"/>
      <c r="AN437" s="505"/>
      <c r="AO437" s="505"/>
      <c r="AP437" s="505"/>
      <c r="AQ437" s="505"/>
      <c r="AR437" s="505"/>
      <c r="AS437" s="505"/>
      <c r="AT437" s="505"/>
      <c r="AU437" s="506"/>
      <c r="AV437" s="513"/>
    </row>
    <row r="438" spans="1:48" s="514" customFormat="1" ht="13.5" outlineLevel="2">
      <c r="A438" s="683"/>
      <c r="B438" s="691" t="s">
        <v>226</v>
      </c>
      <c r="C438" s="460" t="s">
        <v>577</v>
      </c>
      <c r="D438" s="474" t="s">
        <v>503</v>
      </c>
      <c r="E438" s="461" t="s">
        <v>504</v>
      </c>
      <c r="F438" s="475"/>
      <c r="G438" s="459" t="s">
        <v>577</v>
      </c>
      <c r="H438" s="476" t="str">
        <f t="shared" ref="H438:H439" si="62">CONCATENATE(G438,"-",I438)</f>
        <v>R25P-1</v>
      </c>
      <c r="I438" s="463">
        <v>1</v>
      </c>
      <c r="J438" s="475"/>
      <c r="K438" s="473"/>
      <c r="L438" s="473"/>
      <c r="M438" s="471" cm="1">
        <f t="array" ref="M438">IFERROR(_xlfn.IFS(N438=1,1,O438=1,1,P438=1,1,Q438=1,1),0)</f>
        <v>1</v>
      </c>
      <c r="N438" s="505" t="s">
        <v>224</v>
      </c>
      <c r="O438" s="505"/>
      <c r="P438" s="505"/>
      <c r="Q438" s="473">
        <v>1</v>
      </c>
      <c r="R438" s="471" cm="1">
        <f t="array" ref="R438">IFERROR(_xlfn.IFS(S438=1,1,T438=1,1,U438=1,1,V438=1,1),0)</f>
        <v>0</v>
      </c>
      <c r="S438" s="505"/>
      <c r="T438" s="505"/>
      <c r="U438" s="505"/>
      <c r="V438" s="505"/>
      <c r="W438" s="473"/>
      <c r="X438" s="473"/>
      <c r="Y438" s="471"/>
      <c r="Z438" s="505"/>
      <c r="AA438" s="505"/>
      <c r="AB438" s="505"/>
      <c r="AC438" s="505"/>
      <c r="AD438" s="471"/>
      <c r="AE438" s="505"/>
      <c r="AF438" s="505"/>
      <c r="AG438" s="505"/>
      <c r="AH438" s="505"/>
      <c r="AI438" s="473"/>
      <c r="AJ438" s="473"/>
      <c r="AK438" s="505"/>
      <c r="AL438" s="505"/>
      <c r="AM438" s="505"/>
      <c r="AN438" s="505"/>
      <c r="AO438" s="505"/>
      <c r="AP438" s="505"/>
      <c r="AQ438" s="505"/>
      <c r="AR438" s="505"/>
      <c r="AS438" s="505"/>
      <c r="AT438" s="505"/>
      <c r="AU438" s="506"/>
      <c r="AV438" s="513">
        <v>1</v>
      </c>
    </row>
    <row r="439" spans="1:48" s="514" customFormat="1" ht="13.5" outlineLevel="2">
      <c r="A439" s="683"/>
      <c r="B439" s="691" t="s">
        <v>226</v>
      </c>
      <c r="C439" s="460" t="s">
        <v>577</v>
      </c>
      <c r="D439" s="474" t="s">
        <v>505</v>
      </c>
      <c r="E439" s="461" t="s">
        <v>504</v>
      </c>
      <c r="F439" s="475"/>
      <c r="G439" s="459" t="s">
        <v>577</v>
      </c>
      <c r="H439" s="476" t="str">
        <f t="shared" si="62"/>
        <v>R25P-1</v>
      </c>
      <c r="I439" s="463">
        <v>1</v>
      </c>
      <c r="J439" s="475"/>
      <c r="K439" s="473"/>
      <c r="L439" s="473"/>
      <c r="M439" s="471" cm="1">
        <f t="array" ref="M439">IFERROR(_xlfn.IFS(N439=1,1,O439=1,1,P439=1,1,Q439=1,1),0)</f>
        <v>1</v>
      </c>
      <c r="N439" s="505" t="s">
        <v>224</v>
      </c>
      <c r="O439" s="505"/>
      <c r="P439" s="505"/>
      <c r="Q439" s="473">
        <v>1</v>
      </c>
      <c r="R439" s="471" cm="1">
        <f t="array" ref="R439">IFERROR(_xlfn.IFS(S439=1,1,T439=1,1,U439=1,1,V439=1,1),0)</f>
        <v>0</v>
      </c>
      <c r="S439" s="505"/>
      <c r="T439" s="505"/>
      <c r="U439" s="505"/>
      <c r="V439" s="505"/>
      <c r="W439" s="473"/>
      <c r="X439" s="473"/>
      <c r="Y439" s="471"/>
      <c r="Z439" s="505"/>
      <c r="AA439" s="505"/>
      <c r="AB439" s="505"/>
      <c r="AC439" s="505"/>
      <c r="AD439" s="471"/>
      <c r="AE439" s="505"/>
      <c r="AF439" s="505"/>
      <c r="AG439" s="505"/>
      <c r="AH439" s="505"/>
      <c r="AI439" s="473"/>
      <c r="AJ439" s="473"/>
      <c r="AK439" s="505"/>
      <c r="AL439" s="505"/>
      <c r="AM439" s="505"/>
      <c r="AN439" s="505"/>
      <c r="AO439" s="505"/>
      <c r="AP439" s="505"/>
      <c r="AQ439" s="505"/>
      <c r="AR439" s="505"/>
      <c r="AS439" s="505"/>
      <c r="AT439" s="505"/>
      <c r="AU439" s="506"/>
      <c r="AV439" s="513">
        <v>1</v>
      </c>
    </row>
    <row r="440" spans="1:48" s="514" customFormat="1" ht="13.5" outlineLevel="2">
      <c r="A440" s="683"/>
      <c r="B440" s="691"/>
      <c r="C440" s="460"/>
      <c r="D440" s="474"/>
      <c r="E440" s="461"/>
      <c r="F440" s="475"/>
      <c r="G440" s="459"/>
      <c r="H440" s="476"/>
      <c r="I440" s="463"/>
      <c r="J440" s="475"/>
      <c r="K440" s="473"/>
      <c r="L440" s="473"/>
      <c r="M440" s="473"/>
      <c r="N440" s="505" t="s">
        <v>224</v>
      </c>
      <c r="O440" s="505"/>
      <c r="P440" s="505"/>
      <c r="Q440" s="473"/>
      <c r="R440" s="505"/>
      <c r="S440" s="505"/>
      <c r="T440" s="505"/>
      <c r="U440" s="505"/>
      <c r="V440" s="505"/>
      <c r="W440" s="473"/>
      <c r="X440" s="473"/>
      <c r="Y440" s="505"/>
      <c r="Z440" s="505"/>
      <c r="AA440" s="505"/>
      <c r="AB440" s="505"/>
      <c r="AC440" s="505"/>
      <c r="AD440" s="505"/>
      <c r="AE440" s="505"/>
      <c r="AF440" s="505"/>
      <c r="AG440" s="505"/>
      <c r="AH440" s="505"/>
      <c r="AI440" s="473"/>
      <c r="AJ440" s="473"/>
      <c r="AK440" s="505"/>
      <c r="AL440" s="505"/>
      <c r="AM440" s="505"/>
      <c r="AN440" s="505"/>
      <c r="AO440" s="505"/>
      <c r="AP440" s="505"/>
      <c r="AQ440" s="505"/>
      <c r="AR440" s="505"/>
      <c r="AS440" s="505"/>
      <c r="AT440" s="505"/>
      <c r="AU440" s="506"/>
      <c r="AV440" s="513"/>
    </row>
    <row r="441" spans="1:48" s="514" customFormat="1" ht="13.5" outlineLevel="2">
      <c r="A441" s="683"/>
      <c r="B441" s="691" t="s">
        <v>506</v>
      </c>
      <c r="C441" s="460"/>
      <c r="D441" s="474"/>
      <c r="E441" s="461"/>
      <c r="F441" s="475"/>
      <c r="G441" s="459"/>
      <c r="H441" s="476"/>
      <c r="I441" s="463"/>
      <c r="J441" s="475"/>
      <c r="K441" s="473"/>
      <c r="L441" s="473"/>
      <c r="M441" s="473"/>
      <c r="N441" s="505" t="s">
        <v>224</v>
      </c>
      <c r="O441" s="505"/>
      <c r="P441" s="505"/>
      <c r="Q441" s="473"/>
      <c r="R441" s="505"/>
      <c r="S441" s="505"/>
      <c r="T441" s="505"/>
      <c r="U441" s="505"/>
      <c r="V441" s="505"/>
      <c r="W441" s="473"/>
      <c r="X441" s="473"/>
      <c r="Y441" s="505"/>
      <c r="Z441" s="505"/>
      <c r="AA441" s="505"/>
      <c r="AB441" s="505"/>
      <c r="AC441" s="505"/>
      <c r="AD441" s="505"/>
      <c r="AE441" s="505"/>
      <c r="AF441" s="505"/>
      <c r="AG441" s="505"/>
      <c r="AH441" s="505"/>
      <c r="AI441" s="473"/>
      <c r="AJ441" s="473"/>
      <c r="AK441" s="505"/>
      <c r="AL441" s="505"/>
      <c r="AM441" s="505"/>
      <c r="AN441" s="505"/>
      <c r="AO441" s="505"/>
      <c r="AP441" s="505"/>
      <c r="AQ441" s="505"/>
      <c r="AR441" s="505"/>
      <c r="AS441" s="505"/>
      <c r="AT441" s="505"/>
      <c r="AU441" s="506"/>
      <c r="AV441" s="513"/>
    </row>
    <row r="442" spans="1:48" s="514" customFormat="1" ht="13.5" outlineLevel="2">
      <c r="A442" s="683"/>
      <c r="B442" s="691" t="s">
        <v>226</v>
      </c>
      <c r="C442" s="460" t="s">
        <v>577</v>
      </c>
      <c r="D442" s="474" t="s">
        <v>421</v>
      </c>
      <c r="E442" s="461" t="s">
        <v>507</v>
      </c>
      <c r="F442" s="475"/>
      <c r="G442" s="459" t="s">
        <v>577</v>
      </c>
      <c r="H442" s="476" t="str">
        <f t="shared" ref="H442:H454" si="63">CONCATENATE(G442,"-",I442)</f>
        <v>R25P-1</v>
      </c>
      <c r="I442" s="463">
        <v>1</v>
      </c>
      <c r="J442" s="475"/>
      <c r="K442" s="473"/>
      <c r="L442" s="473"/>
      <c r="M442" s="471" cm="1">
        <f t="array" ref="M442">IFERROR(_xlfn.IFS(N442=1,1,O442=1,1,P442=1,1,Q442=1,1),0)</f>
        <v>1</v>
      </c>
      <c r="N442" s="505" t="s">
        <v>224</v>
      </c>
      <c r="O442" s="505"/>
      <c r="P442" s="505"/>
      <c r="Q442" s="473">
        <v>1</v>
      </c>
      <c r="R442" s="471" cm="1">
        <f t="array" ref="R442">IFERROR(_xlfn.IFS(S442=1,1,T442=1,1,U442=1,1,V442=1,1),0)</f>
        <v>0</v>
      </c>
      <c r="S442" s="505"/>
      <c r="T442" s="505"/>
      <c r="U442" s="505"/>
      <c r="V442" s="505"/>
      <c r="W442" s="473"/>
      <c r="X442" s="473"/>
      <c r="Y442" s="471"/>
      <c r="Z442" s="505"/>
      <c r="AA442" s="505"/>
      <c r="AB442" s="505"/>
      <c r="AC442" s="505"/>
      <c r="AD442" s="471"/>
      <c r="AE442" s="505"/>
      <c r="AF442" s="505"/>
      <c r="AG442" s="505"/>
      <c r="AH442" s="505"/>
      <c r="AI442" s="473"/>
      <c r="AJ442" s="473"/>
      <c r="AK442" s="505"/>
      <c r="AL442" s="505"/>
      <c r="AM442" s="505"/>
      <c r="AN442" s="505"/>
      <c r="AO442" s="505"/>
      <c r="AP442" s="505"/>
      <c r="AQ442" s="505"/>
      <c r="AR442" s="505"/>
      <c r="AS442" s="505"/>
      <c r="AT442" s="505"/>
      <c r="AU442" s="506"/>
      <c r="AV442" s="513">
        <v>1</v>
      </c>
    </row>
    <row r="443" spans="1:48" s="514" customFormat="1" ht="13.5" outlineLevel="2">
      <c r="A443" s="683"/>
      <c r="B443" s="691" t="s">
        <v>226</v>
      </c>
      <c r="C443" s="460" t="s">
        <v>577</v>
      </c>
      <c r="D443" s="474" t="s">
        <v>423</v>
      </c>
      <c r="E443" s="461" t="s">
        <v>508</v>
      </c>
      <c r="F443" s="475"/>
      <c r="G443" s="459" t="s">
        <v>577</v>
      </c>
      <c r="H443" s="476" t="str">
        <f t="shared" si="63"/>
        <v>R25P-1</v>
      </c>
      <c r="I443" s="463">
        <v>1</v>
      </c>
      <c r="J443" s="475"/>
      <c r="K443" s="473"/>
      <c r="L443" s="473"/>
      <c r="M443" s="471" cm="1">
        <f t="array" ref="M443">IFERROR(_xlfn.IFS(N443=1,1,O443=1,1,P443=1,1,Q443=1,1),0)</f>
        <v>1</v>
      </c>
      <c r="N443" s="505" t="s">
        <v>224</v>
      </c>
      <c r="O443" s="505"/>
      <c r="P443" s="505"/>
      <c r="Q443" s="473">
        <v>1</v>
      </c>
      <c r="R443" s="471" cm="1">
        <f t="array" ref="R443">IFERROR(_xlfn.IFS(S443=1,1,T443=1,1,U443=1,1,V443=1,1),0)</f>
        <v>0</v>
      </c>
      <c r="S443" s="505"/>
      <c r="T443" s="505"/>
      <c r="U443" s="505"/>
      <c r="V443" s="505"/>
      <c r="W443" s="473"/>
      <c r="X443" s="473"/>
      <c r="Y443" s="471"/>
      <c r="Z443" s="505"/>
      <c r="AA443" s="505"/>
      <c r="AB443" s="505"/>
      <c r="AC443" s="505"/>
      <c r="AD443" s="471"/>
      <c r="AE443" s="505"/>
      <c r="AF443" s="505"/>
      <c r="AG443" s="505"/>
      <c r="AH443" s="505"/>
      <c r="AI443" s="473"/>
      <c r="AJ443" s="473"/>
      <c r="AK443" s="505"/>
      <c r="AL443" s="505"/>
      <c r="AM443" s="505"/>
      <c r="AN443" s="505"/>
      <c r="AO443" s="505"/>
      <c r="AP443" s="505"/>
      <c r="AQ443" s="505"/>
      <c r="AR443" s="505"/>
      <c r="AS443" s="505"/>
      <c r="AT443" s="505"/>
      <c r="AU443" s="506"/>
      <c r="AV443" s="513">
        <v>1</v>
      </c>
    </row>
    <row r="444" spans="1:48" s="514" customFormat="1" ht="13.5" outlineLevel="2">
      <c r="A444" s="683"/>
      <c r="B444" s="691" t="s">
        <v>226</v>
      </c>
      <c r="C444" s="460" t="s">
        <v>577</v>
      </c>
      <c r="D444" s="474" t="s">
        <v>425</v>
      </c>
      <c r="E444" s="461" t="s">
        <v>509</v>
      </c>
      <c r="F444" s="475"/>
      <c r="G444" s="459" t="s">
        <v>577</v>
      </c>
      <c r="H444" s="476" t="str">
        <f t="shared" si="63"/>
        <v>R25P-1</v>
      </c>
      <c r="I444" s="463">
        <v>1</v>
      </c>
      <c r="J444" s="475"/>
      <c r="K444" s="473"/>
      <c r="L444" s="473"/>
      <c r="M444" s="471" cm="1">
        <f t="array" ref="M444">IFERROR(_xlfn.IFS(N444=1,1,O444=1,1,P444=1,1,Q444=1,1),0)</f>
        <v>1</v>
      </c>
      <c r="N444" s="505" t="s">
        <v>224</v>
      </c>
      <c r="O444" s="505"/>
      <c r="P444" s="505"/>
      <c r="Q444" s="473">
        <v>1</v>
      </c>
      <c r="R444" s="471" cm="1">
        <f t="array" ref="R444">IFERROR(_xlfn.IFS(S444=1,1,T444=1,1,U444=1,1,V444=1,1),0)</f>
        <v>0</v>
      </c>
      <c r="S444" s="505"/>
      <c r="T444" s="505"/>
      <c r="U444" s="505"/>
      <c r="V444" s="505"/>
      <c r="W444" s="473"/>
      <c r="X444" s="473"/>
      <c r="Y444" s="471"/>
      <c r="Z444" s="505"/>
      <c r="AA444" s="505"/>
      <c r="AB444" s="505"/>
      <c r="AC444" s="505"/>
      <c r="AD444" s="471"/>
      <c r="AE444" s="505"/>
      <c r="AF444" s="505"/>
      <c r="AG444" s="505"/>
      <c r="AH444" s="505"/>
      <c r="AI444" s="473"/>
      <c r="AJ444" s="473"/>
      <c r="AK444" s="505"/>
      <c r="AL444" s="505"/>
      <c r="AM444" s="505"/>
      <c r="AN444" s="505"/>
      <c r="AO444" s="505"/>
      <c r="AP444" s="505"/>
      <c r="AQ444" s="505"/>
      <c r="AR444" s="505"/>
      <c r="AS444" s="505"/>
      <c r="AT444" s="505"/>
      <c r="AU444" s="506"/>
      <c r="AV444" s="513">
        <v>1</v>
      </c>
    </row>
    <row r="445" spans="1:48" s="514" customFormat="1" ht="13.5" outlineLevel="2">
      <c r="A445" s="683"/>
      <c r="B445" s="691" t="s">
        <v>226</v>
      </c>
      <c r="C445" s="460" t="s">
        <v>577</v>
      </c>
      <c r="D445" s="474" t="s">
        <v>427</v>
      </c>
      <c r="E445" s="461" t="s">
        <v>510</v>
      </c>
      <c r="F445" s="475"/>
      <c r="G445" s="459" t="s">
        <v>577</v>
      </c>
      <c r="H445" s="476" t="str">
        <f t="shared" si="63"/>
        <v>R25P-1</v>
      </c>
      <c r="I445" s="463">
        <v>1</v>
      </c>
      <c r="J445" s="475"/>
      <c r="K445" s="473"/>
      <c r="L445" s="473"/>
      <c r="M445" s="471" cm="1">
        <f t="array" ref="M445">IFERROR(_xlfn.IFS(N445=1,1,O445=1,1,P445=1,1,Q445=1,1),0)</f>
        <v>1</v>
      </c>
      <c r="N445" s="505" t="s">
        <v>224</v>
      </c>
      <c r="O445" s="505"/>
      <c r="P445" s="505"/>
      <c r="Q445" s="473">
        <v>1</v>
      </c>
      <c r="R445" s="471" cm="1">
        <f t="array" ref="R445">IFERROR(_xlfn.IFS(S445=1,1,T445=1,1,U445=1,1,V445=1,1),0)</f>
        <v>0</v>
      </c>
      <c r="S445" s="505"/>
      <c r="T445" s="505"/>
      <c r="U445" s="505"/>
      <c r="V445" s="505"/>
      <c r="W445" s="473"/>
      <c r="X445" s="473"/>
      <c r="Y445" s="471"/>
      <c r="Z445" s="505"/>
      <c r="AA445" s="505"/>
      <c r="AB445" s="505"/>
      <c r="AC445" s="505"/>
      <c r="AD445" s="471"/>
      <c r="AE445" s="505"/>
      <c r="AF445" s="505"/>
      <c r="AG445" s="505"/>
      <c r="AH445" s="505"/>
      <c r="AI445" s="473"/>
      <c r="AJ445" s="473"/>
      <c r="AK445" s="505"/>
      <c r="AL445" s="505"/>
      <c r="AM445" s="505"/>
      <c r="AN445" s="505"/>
      <c r="AO445" s="505"/>
      <c r="AP445" s="505"/>
      <c r="AQ445" s="505"/>
      <c r="AR445" s="505"/>
      <c r="AS445" s="505"/>
      <c r="AT445" s="505"/>
      <c r="AU445" s="506"/>
      <c r="AV445" s="513">
        <v>1</v>
      </c>
    </row>
    <row r="446" spans="1:48" s="514" customFormat="1" ht="13.5" outlineLevel="2">
      <c r="A446" s="683"/>
      <c r="B446" s="691" t="s">
        <v>226</v>
      </c>
      <c r="C446" s="460" t="s">
        <v>577</v>
      </c>
      <c r="D446" s="474" t="s">
        <v>429</v>
      </c>
      <c r="E446" s="461" t="s">
        <v>511</v>
      </c>
      <c r="F446" s="475"/>
      <c r="G446" s="459" t="s">
        <v>577</v>
      </c>
      <c r="H446" s="476" t="str">
        <f t="shared" si="63"/>
        <v>R25P-1</v>
      </c>
      <c r="I446" s="463">
        <v>1</v>
      </c>
      <c r="J446" s="475"/>
      <c r="K446" s="473"/>
      <c r="L446" s="473"/>
      <c r="M446" s="471" cm="1">
        <f t="array" ref="M446">IFERROR(_xlfn.IFS(N446=1,1,O446=1,1,P446=1,1,Q446=1,1),0)</f>
        <v>1</v>
      </c>
      <c r="N446" s="505" t="s">
        <v>224</v>
      </c>
      <c r="O446" s="505"/>
      <c r="P446" s="505"/>
      <c r="Q446" s="473">
        <v>1</v>
      </c>
      <c r="R446" s="471" cm="1">
        <f t="array" ref="R446">IFERROR(_xlfn.IFS(S446=1,1,T446=1,1,U446=1,1,V446=1,1),0)</f>
        <v>0</v>
      </c>
      <c r="S446" s="505"/>
      <c r="T446" s="505"/>
      <c r="U446" s="505"/>
      <c r="V446" s="505"/>
      <c r="W446" s="473"/>
      <c r="X446" s="473"/>
      <c r="Y446" s="471"/>
      <c r="Z446" s="505"/>
      <c r="AA446" s="505"/>
      <c r="AB446" s="505"/>
      <c r="AC446" s="505"/>
      <c r="AD446" s="471"/>
      <c r="AE446" s="505"/>
      <c r="AF446" s="505"/>
      <c r="AG446" s="505"/>
      <c r="AH446" s="505"/>
      <c r="AI446" s="473"/>
      <c r="AJ446" s="473"/>
      <c r="AK446" s="505"/>
      <c r="AL446" s="505"/>
      <c r="AM446" s="505"/>
      <c r="AN446" s="505"/>
      <c r="AO446" s="505"/>
      <c r="AP446" s="505"/>
      <c r="AQ446" s="505"/>
      <c r="AR446" s="505"/>
      <c r="AS446" s="505"/>
      <c r="AT446" s="505"/>
      <c r="AU446" s="506"/>
      <c r="AV446" s="513">
        <v>1</v>
      </c>
    </row>
    <row r="447" spans="1:48" s="514" customFormat="1" ht="13.5" outlineLevel="2">
      <c r="A447" s="683"/>
      <c r="B447" s="691" t="s">
        <v>226</v>
      </c>
      <c r="C447" s="460" t="s">
        <v>577</v>
      </c>
      <c r="D447" s="474" t="s">
        <v>431</v>
      </c>
      <c r="E447" s="461" t="s">
        <v>512</v>
      </c>
      <c r="F447" s="475"/>
      <c r="G447" s="459" t="s">
        <v>577</v>
      </c>
      <c r="H447" s="476" t="str">
        <f t="shared" si="63"/>
        <v>R25P-1</v>
      </c>
      <c r="I447" s="463">
        <v>1</v>
      </c>
      <c r="J447" s="475"/>
      <c r="K447" s="473"/>
      <c r="L447" s="473"/>
      <c r="M447" s="471" cm="1">
        <f t="array" ref="M447">IFERROR(_xlfn.IFS(N447=1,1,O447=1,1,P447=1,1,Q447=1,1),0)</f>
        <v>1</v>
      </c>
      <c r="N447" s="505" t="s">
        <v>224</v>
      </c>
      <c r="O447" s="505"/>
      <c r="P447" s="505"/>
      <c r="Q447" s="473">
        <v>1</v>
      </c>
      <c r="R447" s="471" cm="1">
        <f t="array" ref="R447">IFERROR(_xlfn.IFS(S447=1,1,T447=1,1,U447=1,1,V447=1,1),0)</f>
        <v>0</v>
      </c>
      <c r="S447" s="505"/>
      <c r="T447" s="505"/>
      <c r="U447" s="505"/>
      <c r="V447" s="505"/>
      <c r="W447" s="473"/>
      <c r="X447" s="473"/>
      <c r="Y447" s="471"/>
      <c r="Z447" s="505"/>
      <c r="AA447" s="505"/>
      <c r="AB447" s="505"/>
      <c r="AC447" s="505"/>
      <c r="AD447" s="471"/>
      <c r="AE447" s="505"/>
      <c r="AF447" s="505"/>
      <c r="AG447" s="505"/>
      <c r="AH447" s="505"/>
      <c r="AI447" s="473"/>
      <c r="AJ447" s="473"/>
      <c r="AK447" s="505"/>
      <c r="AL447" s="505"/>
      <c r="AM447" s="505"/>
      <c r="AN447" s="505"/>
      <c r="AO447" s="505"/>
      <c r="AP447" s="505"/>
      <c r="AQ447" s="505"/>
      <c r="AR447" s="505"/>
      <c r="AS447" s="505"/>
      <c r="AT447" s="505"/>
      <c r="AU447" s="506"/>
      <c r="AV447" s="513">
        <v>1</v>
      </c>
    </row>
    <row r="448" spans="1:48" s="514" customFormat="1" ht="13.5" outlineLevel="2">
      <c r="A448" s="683"/>
      <c r="B448" s="691" t="s">
        <v>226</v>
      </c>
      <c r="C448" s="460" t="s">
        <v>577</v>
      </c>
      <c r="D448" s="474" t="s">
        <v>433</v>
      </c>
      <c r="E448" s="461" t="s">
        <v>513</v>
      </c>
      <c r="F448" s="475"/>
      <c r="G448" s="459" t="s">
        <v>577</v>
      </c>
      <c r="H448" s="476" t="str">
        <f t="shared" si="63"/>
        <v>R25P-1</v>
      </c>
      <c r="I448" s="463">
        <v>1</v>
      </c>
      <c r="J448" s="475"/>
      <c r="K448" s="473"/>
      <c r="L448" s="473"/>
      <c r="M448" s="471" cm="1">
        <f t="array" ref="M448">IFERROR(_xlfn.IFS(N448=1,1,O448=1,1,P448=1,1,Q448=1,1),0)</f>
        <v>1</v>
      </c>
      <c r="N448" s="505" t="s">
        <v>224</v>
      </c>
      <c r="O448" s="505"/>
      <c r="P448" s="505"/>
      <c r="Q448" s="473">
        <v>1</v>
      </c>
      <c r="R448" s="471" cm="1">
        <f t="array" ref="R448">IFERROR(_xlfn.IFS(S448=1,1,T448=1,1,U448=1,1,V448=1,1),0)</f>
        <v>0</v>
      </c>
      <c r="S448" s="505"/>
      <c r="T448" s="505"/>
      <c r="U448" s="505"/>
      <c r="V448" s="505"/>
      <c r="W448" s="473"/>
      <c r="X448" s="473"/>
      <c r="Y448" s="471"/>
      <c r="Z448" s="505"/>
      <c r="AA448" s="505"/>
      <c r="AB448" s="505"/>
      <c r="AC448" s="505"/>
      <c r="AD448" s="471"/>
      <c r="AE448" s="505"/>
      <c r="AF448" s="505"/>
      <c r="AG448" s="505"/>
      <c r="AH448" s="505"/>
      <c r="AI448" s="473"/>
      <c r="AJ448" s="473"/>
      <c r="AK448" s="505"/>
      <c r="AL448" s="505"/>
      <c r="AM448" s="505"/>
      <c r="AN448" s="505"/>
      <c r="AO448" s="505"/>
      <c r="AP448" s="505"/>
      <c r="AQ448" s="505"/>
      <c r="AR448" s="505"/>
      <c r="AS448" s="505"/>
      <c r="AT448" s="505"/>
      <c r="AU448" s="506"/>
      <c r="AV448" s="513">
        <v>1</v>
      </c>
    </row>
    <row r="449" spans="1:48" s="514" customFormat="1" ht="13.5" outlineLevel="2">
      <c r="A449" s="683"/>
      <c r="B449" s="691" t="s">
        <v>226</v>
      </c>
      <c r="C449" s="460" t="s">
        <v>577</v>
      </c>
      <c r="D449" s="474" t="s">
        <v>435</v>
      </c>
      <c r="E449" s="461" t="s">
        <v>514</v>
      </c>
      <c r="F449" s="475"/>
      <c r="G449" s="459" t="s">
        <v>577</v>
      </c>
      <c r="H449" s="476" t="str">
        <f t="shared" si="63"/>
        <v>R25P-1</v>
      </c>
      <c r="I449" s="463">
        <v>1</v>
      </c>
      <c r="J449" s="475"/>
      <c r="K449" s="473"/>
      <c r="L449" s="473"/>
      <c r="M449" s="471" cm="1">
        <f t="array" ref="M449">IFERROR(_xlfn.IFS(N449=1,1,O449=1,1,P449=1,1,Q449=1,1),0)</f>
        <v>1</v>
      </c>
      <c r="N449" s="505" t="s">
        <v>224</v>
      </c>
      <c r="O449" s="505"/>
      <c r="P449" s="505"/>
      <c r="Q449" s="473">
        <v>1</v>
      </c>
      <c r="R449" s="471" cm="1">
        <f t="array" ref="R449">IFERROR(_xlfn.IFS(S449=1,1,T449=1,1,U449=1,1,V449=1,1),0)</f>
        <v>0</v>
      </c>
      <c r="S449" s="505"/>
      <c r="T449" s="505"/>
      <c r="U449" s="505"/>
      <c r="V449" s="505"/>
      <c r="W449" s="473"/>
      <c r="X449" s="473"/>
      <c r="Y449" s="471"/>
      <c r="Z449" s="505"/>
      <c r="AA449" s="505"/>
      <c r="AB449" s="505"/>
      <c r="AC449" s="505"/>
      <c r="AD449" s="471"/>
      <c r="AE449" s="505"/>
      <c r="AF449" s="505"/>
      <c r="AG449" s="505"/>
      <c r="AH449" s="505"/>
      <c r="AI449" s="473"/>
      <c r="AJ449" s="473"/>
      <c r="AK449" s="505"/>
      <c r="AL449" s="505"/>
      <c r="AM449" s="505"/>
      <c r="AN449" s="505"/>
      <c r="AO449" s="505"/>
      <c r="AP449" s="505"/>
      <c r="AQ449" s="505"/>
      <c r="AR449" s="505"/>
      <c r="AS449" s="505"/>
      <c r="AT449" s="505"/>
      <c r="AU449" s="506"/>
      <c r="AV449" s="513">
        <v>1</v>
      </c>
    </row>
    <row r="450" spans="1:48" s="514" customFormat="1" ht="13.5" outlineLevel="2">
      <c r="A450" s="683"/>
      <c r="B450" s="691" t="s">
        <v>226</v>
      </c>
      <c r="C450" s="460" t="s">
        <v>577</v>
      </c>
      <c r="D450" s="474" t="s">
        <v>437</v>
      </c>
      <c r="E450" s="461" t="s">
        <v>515</v>
      </c>
      <c r="F450" s="475"/>
      <c r="G450" s="459" t="s">
        <v>577</v>
      </c>
      <c r="H450" s="476" t="str">
        <f t="shared" si="63"/>
        <v>R25P-1</v>
      </c>
      <c r="I450" s="463">
        <v>1</v>
      </c>
      <c r="J450" s="475"/>
      <c r="K450" s="473"/>
      <c r="L450" s="473"/>
      <c r="M450" s="471" cm="1">
        <f t="array" ref="M450">IFERROR(_xlfn.IFS(N450=1,1,O450=1,1,P450=1,1,Q450=1,1),0)</f>
        <v>1</v>
      </c>
      <c r="N450" s="505" t="s">
        <v>224</v>
      </c>
      <c r="O450" s="505"/>
      <c r="P450" s="505"/>
      <c r="Q450" s="473">
        <v>1</v>
      </c>
      <c r="R450" s="471" cm="1">
        <f t="array" ref="R450">IFERROR(_xlfn.IFS(S450=1,1,T450=1,1,U450=1,1,V450=1,1),0)</f>
        <v>0</v>
      </c>
      <c r="S450" s="505"/>
      <c r="T450" s="505"/>
      <c r="U450" s="505"/>
      <c r="V450" s="505"/>
      <c r="W450" s="473"/>
      <c r="X450" s="473"/>
      <c r="Y450" s="471"/>
      <c r="Z450" s="505"/>
      <c r="AA450" s="505"/>
      <c r="AB450" s="505"/>
      <c r="AC450" s="505"/>
      <c r="AD450" s="471"/>
      <c r="AE450" s="505"/>
      <c r="AF450" s="505"/>
      <c r="AG450" s="505"/>
      <c r="AH450" s="505"/>
      <c r="AI450" s="473"/>
      <c r="AJ450" s="473"/>
      <c r="AK450" s="505"/>
      <c r="AL450" s="505"/>
      <c r="AM450" s="505"/>
      <c r="AN450" s="505"/>
      <c r="AO450" s="505"/>
      <c r="AP450" s="505"/>
      <c r="AQ450" s="505"/>
      <c r="AR450" s="505"/>
      <c r="AS450" s="505"/>
      <c r="AT450" s="505"/>
      <c r="AU450" s="506"/>
      <c r="AV450" s="513">
        <v>1</v>
      </c>
    </row>
    <row r="451" spans="1:48" s="514" customFormat="1" ht="13.5" outlineLevel="2">
      <c r="A451" s="683"/>
      <c r="B451" s="691" t="s">
        <v>226</v>
      </c>
      <c r="C451" s="460" t="s">
        <v>577</v>
      </c>
      <c r="D451" s="474" t="s">
        <v>439</v>
      </c>
      <c r="E451" s="461" t="s">
        <v>516</v>
      </c>
      <c r="F451" s="475"/>
      <c r="G451" s="459" t="s">
        <v>577</v>
      </c>
      <c r="H451" s="476" t="str">
        <f t="shared" si="63"/>
        <v>R25P-1</v>
      </c>
      <c r="I451" s="463">
        <v>1</v>
      </c>
      <c r="J451" s="475"/>
      <c r="K451" s="473"/>
      <c r="L451" s="473"/>
      <c r="M451" s="471" cm="1">
        <f t="array" ref="M451">IFERROR(_xlfn.IFS(N451=1,1,O451=1,1,P451=1,1,Q451=1,1),0)</f>
        <v>1</v>
      </c>
      <c r="N451" s="505" t="s">
        <v>224</v>
      </c>
      <c r="O451" s="505"/>
      <c r="P451" s="505"/>
      <c r="Q451" s="473">
        <v>1</v>
      </c>
      <c r="R451" s="471" cm="1">
        <f t="array" ref="R451">IFERROR(_xlfn.IFS(S451=1,1,T451=1,1,U451=1,1,V451=1,1),0)</f>
        <v>0</v>
      </c>
      <c r="S451" s="505"/>
      <c r="T451" s="505"/>
      <c r="U451" s="505"/>
      <c r="V451" s="505"/>
      <c r="W451" s="473"/>
      <c r="X451" s="473"/>
      <c r="Y451" s="471"/>
      <c r="Z451" s="505"/>
      <c r="AA451" s="505"/>
      <c r="AB451" s="505"/>
      <c r="AC451" s="505"/>
      <c r="AD451" s="471"/>
      <c r="AE451" s="505"/>
      <c r="AF451" s="505"/>
      <c r="AG451" s="505"/>
      <c r="AH451" s="505"/>
      <c r="AI451" s="473"/>
      <c r="AJ451" s="473"/>
      <c r="AK451" s="505"/>
      <c r="AL451" s="505"/>
      <c r="AM451" s="505"/>
      <c r="AN451" s="505"/>
      <c r="AO451" s="505"/>
      <c r="AP451" s="505"/>
      <c r="AQ451" s="505"/>
      <c r="AR451" s="505"/>
      <c r="AS451" s="505"/>
      <c r="AT451" s="505"/>
      <c r="AU451" s="506"/>
      <c r="AV451" s="513">
        <v>1</v>
      </c>
    </row>
    <row r="452" spans="1:48" s="514" customFormat="1" ht="13.5" outlineLevel="2">
      <c r="A452" s="683"/>
      <c r="B452" s="691" t="s">
        <v>226</v>
      </c>
      <c r="C452" s="460" t="s">
        <v>577</v>
      </c>
      <c r="D452" s="474" t="s">
        <v>441</v>
      </c>
      <c r="E452" s="461" t="s">
        <v>517</v>
      </c>
      <c r="F452" s="475"/>
      <c r="G452" s="459" t="s">
        <v>577</v>
      </c>
      <c r="H452" s="476" t="str">
        <f t="shared" si="63"/>
        <v>R25P-1</v>
      </c>
      <c r="I452" s="463">
        <v>1</v>
      </c>
      <c r="J452" s="475"/>
      <c r="K452" s="473"/>
      <c r="L452" s="473"/>
      <c r="M452" s="471" cm="1">
        <f t="array" ref="M452">IFERROR(_xlfn.IFS(N452=1,1,O452=1,1,P452=1,1,Q452=1,1),0)</f>
        <v>1</v>
      </c>
      <c r="N452" s="505" t="s">
        <v>224</v>
      </c>
      <c r="O452" s="505"/>
      <c r="P452" s="505"/>
      <c r="Q452" s="473">
        <v>1</v>
      </c>
      <c r="R452" s="471" cm="1">
        <f t="array" ref="R452">IFERROR(_xlfn.IFS(S452=1,1,T452=1,1,U452=1,1,V452=1,1),0)</f>
        <v>0</v>
      </c>
      <c r="S452" s="505"/>
      <c r="T452" s="505"/>
      <c r="U452" s="505"/>
      <c r="V452" s="505"/>
      <c r="W452" s="473"/>
      <c r="X452" s="473"/>
      <c r="Y452" s="471"/>
      <c r="Z452" s="505"/>
      <c r="AA452" s="505"/>
      <c r="AB452" s="505"/>
      <c r="AC452" s="505"/>
      <c r="AD452" s="471"/>
      <c r="AE452" s="505"/>
      <c r="AF452" s="505"/>
      <c r="AG452" s="505"/>
      <c r="AH452" s="505"/>
      <c r="AI452" s="473"/>
      <c r="AJ452" s="473"/>
      <c r="AK452" s="505"/>
      <c r="AL452" s="505"/>
      <c r="AM452" s="505"/>
      <c r="AN452" s="505"/>
      <c r="AO452" s="505"/>
      <c r="AP452" s="505"/>
      <c r="AQ452" s="505"/>
      <c r="AR452" s="505"/>
      <c r="AS452" s="505"/>
      <c r="AT452" s="505"/>
      <c r="AU452" s="506"/>
      <c r="AV452" s="513">
        <v>1</v>
      </c>
    </row>
    <row r="453" spans="1:48" s="514" customFormat="1" ht="13.5" outlineLevel="2">
      <c r="A453" s="683"/>
      <c r="B453" s="691" t="s">
        <v>226</v>
      </c>
      <c r="C453" s="460" t="s">
        <v>577</v>
      </c>
      <c r="D453" s="474" t="s">
        <v>443</v>
      </c>
      <c r="E453" s="461" t="s">
        <v>518</v>
      </c>
      <c r="F453" s="475"/>
      <c r="G453" s="459" t="s">
        <v>577</v>
      </c>
      <c r="H453" s="476" t="str">
        <f t="shared" si="63"/>
        <v>R25P-1</v>
      </c>
      <c r="I453" s="463">
        <v>1</v>
      </c>
      <c r="J453" s="475"/>
      <c r="K453" s="473"/>
      <c r="L453" s="473"/>
      <c r="M453" s="471" cm="1">
        <f t="array" ref="M453">IFERROR(_xlfn.IFS(N453=1,1,O453=1,1,P453=1,1,Q453=1,1),0)</f>
        <v>1</v>
      </c>
      <c r="N453" s="505" t="s">
        <v>224</v>
      </c>
      <c r="O453" s="505"/>
      <c r="P453" s="505"/>
      <c r="Q453" s="473">
        <v>1</v>
      </c>
      <c r="R453" s="471" cm="1">
        <f t="array" ref="R453">IFERROR(_xlfn.IFS(S453=1,1,T453=1,1,U453=1,1,V453=1,1),0)</f>
        <v>0</v>
      </c>
      <c r="S453" s="505"/>
      <c r="T453" s="505"/>
      <c r="U453" s="505"/>
      <c r="V453" s="505"/>
      <c r="W453" s="473"/>
      <c r="X453" s="473"/>
      <c r="Y453" s="471"/>
      <c r="Z453" s="505"/>
      <c r="AA453" s="505"/>
      <c r="AB453" s="505"/>
      <c r="AC453" s="505"/>
      <c r="AD453" s="471"/>
      <c r="AE453" s="505"/>
      <c r="AF453" s="505"/>
      <c r="AG453" s="505"/>
      <c r="AH453" s="505"/>
      <c r="AI453" s="473"/>
      <c r="AJ453" s="473"/>
      <c r="AK453" s="505"/>
      <c r="AL453" s="505"/>
      <c r="AM453" s="505"/>
      <c r="AN453" s="505"/>
      <c r="AO453" s="505"/>
      <c r="AP453" s="505"/>
      <c r="AQ453" s="505"/>
      <c r="AR453" s="505"/>
      <c r="AS453" s="505"/>
      <c r="AT453" s="505"/>
      <c r="AU453" s="506"/>
      <c r="AV453" s="513">
        <v>1</v>
      </c>
    </row>
    <row r="454" spans="1:48" s="514" customFormat="1" ht="13.5" outlineLevel="2">
      <c r="A454" s="683"/>
      <c r="B454" s="691" t="s">
        <v>226</v>
      </c>
      <c r="C454" s="460" t="s">
        <v>577</v>
      </c>
      <c r="D454" s="474" t="s">
        <v>445</v>
      </c>
      <c r="E454" s="461" t="s">
        <v>519</v>
      </c>
      <c r="F454" s="475"/>
      <c r="G454" s="459" t="s">
        <v>577</v>
      </c>
      <c r="H454" s="476" t="str">
        <f t="shared" si="63"/>
        <v>R25P-1</v>
      </c>
      <c r="I454" s="463">
        <v>1</v>
      </c>
      <c r="J454" s="475"/>
      <c r="K454" s="473"/>
      <c r="L454" s="473"/>
      <c r="M454" s="471" cm="1">
        <f t="array" ref="M454">IFERROR(_xlfn.IFS(N454=1,1,O454=1,1,P454=1,1,Q454=1,1),0)</f>
        <v>1</v>
      </c>
      <c r="N454" s="505" t="s">
        <v>224</v>
      </c>
      <c r="O454" s="505"/>
      <c r="P454" s="505"/>
      <c r="Q454" s="473">
        <v>1</v>
      </c>
      <c r="R454" s="471" cm="1">
        <f t="array" ref="R454">IFERROR(_xlfn.IFS(S454=1,1,T454=1,1,U454=1,1,V454=1,1),0)</f>
        <v>0</v>
      </c>
      <c r="S454" s="505"/>
      <c r="T454" s="505"/>
      <c r="U454" s="505"/>
      <c r="V454" s="505"/>
      <c r="W454" s="473"/>
      <c r="X454" s="473"/>
      <c r="Y454" s="471"/>
      <c r="Z454" s="505"/>
      <c r="AA454" s="505"/>
      <c r="AB454" s="505"/>
      <c r="AC454" s="505"/>
      <c r="AD454" s="471"/>
      <c r="AE454" s="505"/>
      <c r="AF454" s="505"/>
      <c r="AG454" s="505"/>
      <c r="AH454" s="505"/>
      <c r="AI454" s="473"/>
      <c r="AJ454" s="473"/>
      <c r="AK454" s="505"/>
      <c r="AL454" s="505"/>
      <c r="AM454" s="505"/>
      <c r="AN454" s="505"/>
      <c r="AO454" s="505"/>
      <c r="AP454" s="505"/>
      <c r="AQ454" s="505"/>
      <c r="AR454" s="505"/>
      <c r="AS454" s="505"/>
      <c r="AT454" s="505"/>
      <c r="AU454" s="506"/>
      <c r="AV454" s="513">
        <v>1</v>
      </c>
    </row>
    <row r="455" spans="1:48" s="514" customFormat="1" ht="13.5" outlineLevel="2">
      <c r="A455" s="683"/>
      <c r="B455" s="691"/>
      <c r="C455" s="460"/>
      <c r="D455" s="474"/>
      <c r="E455" s="461"/>
      <c r="F455" s="475"/>
      <c r="G455" s="459"/>
      <c r="H455" s="476"/>
      <c r="I455" s="463"/>
      <c r="J455" s="475"/>
      <c r="K455" s="473"/>
      <c r="L455" s="473"/>
      <c r="M455" s="473"/>
      <c r="N455" s="505" t="s">
        <v>224</v>
      </c>
      <c r="O455" s="505"/>
      <c r="P455" s="505"/>
      <c r="Q455" s="473"/>
      <c r="R455" s="505"/>
      <c r="S455" s="505"/>
      <c r="T455" s="505"/>
      <c r="U455" s="505"/>
      <c r="V455" s="505"/>
      <c r="W455" s="473"/>
      <c r="X455" s="473"/>
      <c r="Y455" s="505"/>
      <c r="Z455" s="505"/>
      <c r="AA455" s="505"/>
      <c r="AB455" s="505"/>
      <c r="AC455" s="505"/>
      <c r="AD455" s="505"/>
      <c r="AE455" s="505"/>
      <c r="AF455" s="505"/>
      <c r="AG455" s="505"/>
      <c r="AH455" s="505"/>
      <c r="AI455" s="473"/>
      <c r="AJ455" s="473"/>
      <c r="AK455" s="505"/>
      <c r="AL455" s="505"/>
      <c r="AM455" s="505"/>
      <c r="AN455" s="505"/>
      <c r="AO455" s="505"/>
      <c r="AP455" s="505"/>
      <c r="AQ455" s="505"/>
      <c r="AR455" s="505"/>
      <c r="AS455" s="505"/>
      <c r="AT455" s="505"/>
      <c r="AU455" s="506"/>
      <c r="AV455" s="513"/>
    </row>
    <row r="456" spans="1:48" s="507" customFormat="1" ht="13.5" outlineLevel="2">
      <c r="A456" s="681"/>
      <c r="B456" s="691" t="s">
        <v>520</v>
      </c>
      <c r="C456" s="460"/>
      <c r="D456" s="474"/>
      <c r="E456" s="461"/>
      <c r="F456" s="475"/>
      <c r="G456" s="459"/>
      <c r="H456" s="476"/>
      <c r="I456" s="463"/>
      <c r="J456" s="475"/>
      <c r="K456" s="473"/>
      <c r="L456" s="473"/>
      <c r="M456" s="473"/>
      <c r="N456" s="505" t="s">
        <v>224</v>
      </c>
      <c r="O456" s="505"/>
      <c r="P456" s="505"/>
      <c r="Q456" s="473"/>
      <c r="R456" s="505"/>
      <c r="S456" s="505"/>
      <c r="T456" s="505"/>
      <c r="U456" s="505"/>
      <c r="V456" s="505"/>
      <c r="W456" s="473"/>
      <c r="X456" s="473"/>
      <c r="Y456" s="505"/>
      <c r="Z456" s="505"/>
      <c r="AA456" s="505"/>
      <c r="AB456" s="505"/>
      <c r="AC456" s="505"/>
      <c r="AD456" s="505"/>
      <c r="AE456" s="505"/>
      <c r="AF456" s="505"/>
      <c r="AG456" s="505"/>
      <c r="AH456" s="505"/>
      <c r="AI456" s="473"/>
      <c r="AJ456" s="473"/>
      <c r="AK456" s="505"/>
      <c r="AL456" s="505"/>
      <c r="AM456" s="505"/>
      <c r="AN456" s="505"/>
      <c r="AO456" s="505"/>
      <c r="AP456" s="505"/>
      <c r="AQ456" s="505"/>
      <c r="AR456" s="505"/>
      <c r="AS456" s="505"/>
      <c r="AT456" s="505"/>
      <c r="AU456" s="506"/>
      <c r="AV456" s="513"/>
    </row>
    <row r="457" spans="1:48" s="514" customFormat="1" ht="13.5" outlineLevel="2">
      <c r="A457" s="683"/>
      <c r="B457" s="691" t="s">
        <v>226</v>
      </c>
      <c r="C457" s="460" t="s">
        <v>577</v>
      </c>
      <c r="D457" s="474" t="s">
        <v>521</v>
      </c>
      <c r="E457" s="461" t="s">
        <v>522</v>
      </c>
      <c r="F457" s="475"/>
      <c r="G457" s="459" t="s">
        <v>577</v>
      </c>
      <c r="H457" s="476" t="str">
        <f t="shared" ref="H457:H460" si="64">CONCATENATE(G457,"-",I457)</f>
        <v>R25P-1</v>
      </c>
      <c r="I457" s="463">
        <v>1</v>
      </c>
      <c r="J457" s="475"/>
      <c r="K457" s="473"/>
      <c r="L457" s="473"/>
      <c r="M457" s="471" cm="1">
        <f t="array" ref="M457">IFERROR(_xlfn.IFS(N457=1,1,O457=1,1,P457=1,1,Q457=1,1),0)</f>
        <v>1</v>
      </c>
      <c r="N457" s="505" t="s">
        <v>224</v>
      </c>
      <c r="O457" s="505"/>
      <c r="P457" s="505"/>
      <c r="Q457" s="473">
        <v>1</v>
      </c>
      <c r="R457" s="471" cm="1">
        <f t="array" ref="R457">IFERROR(_xlfn.IFS(S457=1,1,T457=1,1,U457=1,1,V457=1,1),0)</f>
        <v>0</v>
      </c>
      <c r="S457" s="505"/>
      <c r="T457" s="505"/>
      <c r="U457" s="505"/>
      <c r="V457" s="505"/>
      <c r="W457" s="473"/>
      <c r="X457" s="473"/>
      <c r="Y457" s="471"/>
      <c r="Z457" s="505"/>
      <c r="AA457" s="505"/>
      <c r="AB457" s="505"/>
      <c r="AC457" s="505"/>
      <c r="AD457" s="471"/>
      <c r="AE457" s="505"/>
      <c r="AF457" s="505"/>
      <c r="AG457" s="505"/>
      <c r="AH457" s="505"/>
      <c r="AI457" s="473"/>
      <c r="AJ457" s="473"/>
      <c r="AK457" s="505"/>
      <c r="AL457" s="505"/>
      <c r="AM457" s="505"/>
      <c r="AN457" s="505"/>
      <c r="AO457" s="505"/>
      <c r="AP457" s="505"/>
      <c r="AQ457" s="505"/>
      <c r="AR457" s="505"/>
      <c r="AS457" s="505"/>
      <c r="AT457" s="505"/>
      <c r="AU457" s="506"/>
      <c r="AV457" s="513">
        <v>1</v>
      </c>
    </row>
    <row r="458" spans="1:48" s="514" customFormat="1" ht="13.5" outlineLevel="2">
      <c r="A458" s="683"/>
      <c r="B458" s="691" t="s">
        <v>226</v>
      </c>
      <c r="C458" s="460" t="s">
        <v>577</v>
      </c>
      <c r="D458" s="474" t="s">
        <v>523</v>
      </c>
      <c r="E458" s="461" t="s">
        <v>524</v>
      </c>
      <c r="F458" s="475"/>
      <c r="G458" s="459" t="s">
        <v>577</v>
      </c>
      <c r="H458" s="476" t="str">
        <f t="shared" si="64"/>
        <v>R25P-1</v>
      </c>
      <c r="I458" s="463">
        <v>1</v>
      </c>
      <c r="J458" s="475"/>
      <c r="K458" s="473"/>
      <c r="L458" s="473"/>
      <c r="M458" s="471" cm="1">
        <f t="array" ref="M458">IFERROR(_xlfn.IFS(N458=1,1,O458=1,1,P458=1,1,Q458=1,1),0)</f>
        <v>1</v>
      </c>
      <c r="N458" s="505" t="s">
        <v>224</v>
      </c>
      <c r="O458" s="505"/>
      <c r="P458" s="505"/>
      <c r="Q458" s="473">
        <v>1</v>
      </c>
      <c r="R458" s="471" cm="1">
        <f t="array" ref="R458">IFERROR(_xlfn.IFS(S458=1,1,T458=1,1,U458=1,1,V458=1,1),0)</f>
        <v>0</v>
      </c>
      <c r="S458" s="505"/>
      <c r="T458" s="505"/>
      <c r="U458" s="505"/>
      <c r="V458" s="505"/>
      <c r="W458" s="473"/>
      <c r="X458" s="473"/>
      <c r="Y458" s="471"/>
      <c r="Z458" s="505"/>
      <c r="AA458" s="505"/>
      <c r="AB458" s="505"/>
      <c r="AC458" s="505"/>
      <c r="AD458" s="471"/>
      <c r="AE458" s="505"/>
      <c r="AF458" s="505"/>
      <c r="AG458" s="505"/>
      <c r="AH458" s="505"/>
      <c r="AI458" s="473"/>
      <c r="AJ458" s="473"/>
      <c r="AK458" s="505"/>
      <c r="AL458" s="505"/>
      <c r="AM458" s="505"/>
      <c r="AN458" s="505"/>
      <c r="AO458" s="505"/>
      <c r="AP458" s="505"/>
      <c r="AQ458" s="505"/>
      <c r="AR458" s="505"/>
      <c r="AS458" s="505"/>
      <c r="AT458" s="505"/>
      <c r="AU458" s="506"/>
      <c r="AV458" s="513">
        <v>1</v>
      </c>
    </row>
    <row r="459" spans="1:48" s="514" customFormat="1" ht="13.5" outlineLevel="2">
      <c r="A459" s="683"/>
      <c r="B459" s="691" t="s">
        <v>226</v>
      </c>
      <c r="C459" s="460" t="s">
        <v>577</v>
      </c>
      <c r="D459" s="474" t="s">
        <v>525</v>
      </c>
      <c r="E459" s="461" t="s">
        <v>526</v>
      </c>
      <c r="F459" s="475"/>
      <c r="G459" s="459" t="s">
        <v>577</v>
      </c>
      <c r="H459" s="476" t="str">
        <f t="shared" si="64"/>
        <v>R25P-1</v>
      </c>
      <c r="I459" s="463">
        <v>1</v>
      </c>
      <c r="J459" s="475"/>
      <c r="K459" s="473"/>
      <c r="L459" s="473"/>
      <c r="M459" s="471" cm="1">
        <f t="array" ref="M459">IFERROR(_xlfn.IFS(N459=1,1,O459=1,1,P459=1,1,Q459=1,1),0)</f>
        <v>1</v>
      </c>
      <c r="N459" s="505" t="s">
        <v>224</v>
      </c>
      <c r="O459" s="505"/>
      <c r="P459" s="505"/>
      <c r="Q459" s="473">
        <v>1</v>
      </c>
      <c r="R459" s="471" cm="1">
        <f t="array" ref="R459">IFERROR(_xlfn.IFS(S459=1,1,T459=1,1,U459=1,1,V459=1,1),0)</f>
        <v>0</v>
      </c>
      <c r="S459" s="505"/>
      <c r="T459" s="505"/>
      <c r="U459" s="505"/>
      <c r="V459" s="505"/>
      <c r="W459" s="473"/>
      <c r="X459" s="473"/>
      <c r="Y459" s="471"/>
      <c r="Z459" s="505"/>
      <c r="AA459" s="505"/>
      <c r="AB459" s="505"/>
      <c r="AC459" s="505"/>
      <c r="AD459" s="471"/>
      <c r="AE459" s="505"/>
      <c r="AF459" s="505"/>
      <c r="AG459" s="505"/>
      <c r="AH459" s="505"/>
      <c r="AI459" s="473"/>
      <c r="AJ459" s="473"/>
      <c r="AK459" s="505"/>
      <c r="AL459" s="505"/>
      <c r="AM459" s="505"/>
      <c r="AN459" s="505"/>
      <c r="AO459" s="505"/>
      <c r="AP459" s="505"/>
      <c r="AQ459" s="505"/>
      <c r="AR459" s="505"/>
      <c r="AS459" s="505"/>
      <c r="AT459" s="505"/>
      <c r="AU459" s="506"/>
      <c r="AV459" s="513">
        <v>1</v>
      </c>
    </row>
    <row r="460" spans="1:48" s="514" customFormat="1" ht="13.5" outlineLevel="2">
      <c r="A460" s="683"/>
      <c r="B460" s="691" t="s">
        <v>226</v>
      </c>
      <c r="C460" s="460" t="s">
        <v>577</v>
      </c>
      <c r="D460" s="474" t="s">
        <v>527</v>
      </c>
      <c r="E460" s="461" t="s">
        <v>528</v>
      </c>
      <c r="F460" s="475"/>
      <c r="G460" s="459" t="s">
        <v>577</v>
      </c>
      <c r="H460" s="476" t="str">
        <f t="shared" si="64"/>
        <v>R25P-1</v>
      </c>
      <c r="I460" s="463">
        <v>1</v>
      </c>
      <c r="J460" s="475"/>
      <c r="K460" s="473"/>
      <c r="L460" s="473"/>
      <c r="M460" s="471" cm="1">
        <f t="array" ref="M460">IFERROR(_xlfn.IFS(N460=1,1,O460=1,1,P460=1,1,Q460=1,1),0)</f>
        <v>1</v>
      </c>
      <c r="N460" s="505" t="s">
        <v>224</v>
      </c>
      <c r="O460" s="505"/>
      <c r="P460" s="505"/>
      <c r="Q460" s="473">
        <v>1</v>
      </c>
      <c r="R460" s="471" cm="1">
        <f t="array" ref="R460">IFERROR(_xlfn.IFS(S460=1,1,T460=1,1,U460=1,1,V460=1,1),0)</f>
        <v>0</v>
      </c>
      <c r="S460" s="505"/>
      <c r="T460" s="505"/>
      <c r="U460" s="505"/>
      <c r="V460" s="505"/>
      <c r="W460" s="473"/>
      <c r="X460" s="473"/>
      <c r="Y460" s="471"/>
      <c r="Z460" s="505"/>
      <c r="AA460" s="505"/>
      <c r="AB460" s="505"/>
      <c r="AC460" s="505"/>
      <c r="AD460" s="471"/>
      <c r="AE460" s="505"/>
      <c r="AF460" s="505"/>
      <c r="AG460" s="505"/>
      <c r="AH460" s="505"/>
      <c r="AI460" s="473"/>
      <c r="AJ460" s="473"/>
      <c r="AK460" s="505"/>
      <c r="AL460" s="505"/>
      <c r="AM460" s="505"/>
      <c r="AN460" s="505"/>
      <c r="AO460" s="505"/>
      <c r="AP460" s="505"/>
      <c r="AQ460" s="505"/>
      <c r="AR460" s="505"/>
      <c r="AS460" s="505"/>
      <c r="AT460" s="505"/>
      <c r="AU460" s="506"/>
      <c r="AV460" s="513">
        <v>1</v>
      </c>
    </row>
    <row r="461" spans="1:48" s="514" customFormat="1" ht="13.5" outlineLevel="2">
      <c r="A461" s="683"/>
      <c r="B461" s="691"/>
      <c r="C461" s="460"/>
      <c r="D461" s="474"/>
      <c r="E461" s="461"/>
      <c r="F461" s="475"/>
      <c r="G461" s="459"/>
      <c r="H461" s="476"/>
      <c r="I461" s="463"/>
      <c r="J461" s="475"/>
      <c r="K461" s="473"/>
      <c r="L461" s="473"/>
      <c r="M461" s="473"/>
      <c r="N461" s="505" t="s">
        <v>224</v>
      </c>
      <c r="O461" s="505"/>
      <c r="P461" s="505"/>
      <c r="Q461" s="473"/>
      <c r="R461" s="505"/>
      <c r="S461" s="505"/>
      <c r="T461" s="505"/>
      <c r="U461" s="505"/>
      <c r="V461" s="505"/>
      <c r="W461" s="473"/>
      <c r="X461" s="473"/>
      <c r="Y461" s="505"/>
      <c r="Z461" s="505"/>
      <c r="AA461" s="505"/>
      <c r="AB461" s="505"/>
      <c r="AC461" s="505"/>
      <c r="AD461" s="505"/>
      <c r="AE461" s="505"/>
      <c r="AF461" s="505"/>
      <c r="AG461" s="505"/>
      <c r="AH461" s="505"/>
      <c r="AI461" s="473"/>
      <c r="AJ461" s="473"/>
      <c r="AK461" s="505"/>
      <c r="AL461" s="505"/>
      <c r="AM461" s="505"/>
      <c r="AN461" s="505"/>
      <c r="AO461" s="505"/>
      <c r="AP461" s="505"/>
      <c r="AQ461" s="505"/>
      <c r="AR461" s="505"/>
      <c r="AS461" s="505"/>
      <c r="AT461" s="505"/>
      <c r="AU461" s="506"/>
      <c r="AV461" s="513"/>
    </row>
    <row r="462" spans="1:48" s="507" customFormat="1" ht="13.5" outlineLevel="2">
      <c r="A462" s="681"/>
      <c r="B462" s="691" t="s">
        <v>529</v>
      </c>
      <c r="C462" s="460"/>
      <c r="D462" s="474"/>
      <c r="E462" s="461"/>
      <c r="F462" s="475"/>
      <c r="G462" s="459"/>
      <c r="H462" s="476"/>
      <c r="I462" s="463"/>
      <c r="J462" s="475"/>
      <c r="K462" s="473"/>
      <c r="L462" s="473"/>
      <c r="M462" s="473"/>
      <c r="N462" s="505" t="s">
        <v>224</v>
      </c>
      <c r="O462" s="505"/>
      <c r="P462" s="505"/>
      <c r="Q462" s="473"/>
      <c r="R462" s="505"/>
      <c r="S462" s="505"/>
      <c r="T462" s="505"/>
      <c r="U462" s="505"/>
      <c r="V462" s="505"/>
      <c r="W462" s="473"/>
      <c r="X462" s="473"/>
      <c r="Y462" s="505"/>
      <c r="Z462" s="505"/>
      <c r="AA462" s="505"/>
      <c r="AB462" s="505"/>
      <c r="AC462" s="505"/>
      <c r="AD462" s="505"/>
      <c r="AE462" s="505"/>
      <c r="AF462" s="505"/>
      <c r="AG462" s="505"/>
      <c r="AH462" s="505"/>
      <c r="AI462" s="473"/>
      <c r="AJ462" s="473"/>
      <c r="AK462" s="505"/>
      <c r="AL462" s="505"/>
      <c r="AM462" s="505"/>
      <c r="AN462" s="505"/>
      <c r="AO462" s="505"/>
      <c r="AP462" s="505"/>
      <c r="AQ462" s="505"/>
      <c r="AR462" s="505"/>
      <c r="AS462" s="505"/>
      <c r="AT462" s="505"/>
      <c r="AU462" s="506"/>
      <c r="AV462" s="513"/>
    </row>
    <row r="463" spans="1:48" s="514" customFormat="1" ht="13.5" outlineLevel="2">
      <c r="A463" s="683"/>
      <c r="B463" s="691" t="s">
        <v>226</v>
      </c>
      <c r="C463" s="460" t="s">
        <v>577</v>
      </c>
      <c r="D463" s="474" t="s">
        <v>530</v>
      </c>
      <c r="E463" s="461" t="s">
        <v>531</v>
      </c>
      <c r="F463" s="475"/>
      <c r="G463" s="459" t="s">
        <v>577</v>
      </c>
      <c r="H463" s="476" t="str">
        <f t="shared" ref="H463:H468" si="65">CONCATENATE(G463,"-",I463)</f>
        <v>R25P-1</v>
      </c>
      <c r="I463" s="463">
        <v>1</v>
      </c>
      <c r="J463" s="475"/>
      <c r="K463" s="473"/>
      <c r="L463" s="473"/>
      <c r="M463" s="471" cm="1">
        <f t="array" ref="M463">IFERROR(_xlfn.IFS(N463=1,1,O463=1,1,P463=1,1,Q463=1,1),0)</f>
        <v>1</v>
      </c>
      <c r="N463" s="505" t="s">
        <v>224</v>
      </c>
      <c r="O463" s="505"/>
      <c r="P463" s="505"/>
      <c r="Q463" s="473">
        <v>1</v>
      </c>
      <c r="R463" s="471" cm="1">
        <f t="array" ref="R463">IFERROR(_xlfn.IFS(S463=1,1,T463=1,1,U463=1,1,V463=1,1),0)</f>
        <v>0</v>
      </c>
      <c r="S463" s="505"/>
      <c r="T463" s="505"/>
      <c r="U463" s="505"/>
      <c r="V463" s="505"/>
      <c r="W463" s="473"/>
      <c r="X463" s="473"/>
      <c r="Y463" s="471"/>
      <c r="Z463" s="505"/>
      <c r="AA463" s="505"/>
      <c r="AB463" s="505"/>
      <c r="AC463" s="505"/>
      <c r="AD463" s="471"/>
      <c r="AE463" s="505"/>
      <c r="AF463" s="505"/>
      <c r="AG463" s="505"/>
      <c r="AH463" s="505"/>
      <c r="AI463" s="473"/>
      <c r="AJ463" s="473"/>
      <c r="AK463" s="505"/>
      <c r="AL463" s="505"/>
      <c r="AM463" s="505"/>
      <c r="AN463" s="505"/>
      <c r="AO463" s="505"/>
      <c r="AP463" s="505"/>
      <c r="AQ463" s="505"/>
      <c r="AR463" s="505"/>
      <c r="AS463" s="505"/>
      <c r="AT463" s="505"/>
      <c r="AU463" s="506"/>
      <c r="AV463" s="513">
        <v>1</v>
      </c>
    </row>
    <row r="464" spans="1:48" s="514" customFormat="1" ht="13.5" outlineLevel="2">
      <c r="A464" s="683"/>
      <c r="B464" s="691" t="s">
        <v>226</v>
      </c>
      <c r="C464" s="460" t="s">
        <v>577</v>
      </c>
      <c r="D464" s="474" t="s">
        <v>532</v>
      </c>
      <c r="E464" s="461" t="s">
        <v>533</v>
      </c>
      <c r="F464" s="475"/>
      <c r="G464" s="459" t="s">
        <v>577</v>
      </c>
      <c r="H464" s="476" t="str">
        <f t="shared" si="65"/>
        <v>R25P-1</v>
      </c>
      <c r="I464" s="463">
        <v>1</v>
      </c>
      <c r="J464" s="475"/>
      <c r="K464" s="473"/>
      <c r="L464" s="473"/>
      <c r="M464" s="471" cm="1">
        <f t="array" ref="M464">IFERROR(_xlfn.IFS(N464=1,1,O464=1,1,P464=1,1,Q464=1,1),0)</f>
        <v>1</v>
      </c>
      <c r="N464" s="505" t="s">
        <v>224</v>
      </c>
      <c r="O464" s="505"/>
      <c r="P464" s="505"/>
      <c r="Q464" s="473">
        <v>1</v>
      </c>
      <c r="R464" s="471" cm="1">
        <f t="array" ref="R464">IFERROR(_xlfn.IFS(S464=1,1,T464=1,1,U464=1,1,V464=1,1),0)</f>
        <v>0</v>
      </c>
      <c r="S464" s="505"/>
      <c r="T464" s="505"/>
      <c r="U464" s="505"/>
      <c r="V464" s="505"/>
      <c r="W464" s="473"/>
      <c r="X464" s="473"/>
      <c r="Y464" s="471"/>
      <c r="Z464" s="505"/>
      <c r="AA464" s="505"/>
      <c r="AB464" s="505"/>
      <c r="AC464" s="505"/>
      <c r="AD464" s="471"/>
      <c r="AE464" s="505"/>
      <c r="AF464" s="505"/>
      <c r="AG464" s="505"/>
      <c r="AH464" s="505"/>
      <c r="AI464" s="473"/>
      <c r="AJ464" s="473"/>
      <c r="AK464" s="505"/>
      <c r="AL464" s="505"/>
      <c r="AM464" s="505"/>
      <c r="AN464" s="505"/>
      <c r="AO464" s="505"/>
      <c r="AP464" s="505"/>
      <c r="AQ464" s="505"/>
      <c r="AR464" s="505"/>
      <c r="AS464" s="505"/>
      <c r="AT464" s="505"/>
      <c r="AU464" s="506"/>
      <c r="AV464" s="513">
        <v>1</v>
      </c>
    </row>
    <row r="465" spans="1:48" s="514" customFormat="1" ht="13.5" outlineLevel="2">
      <c r="A465" s="683"/>
      <c r="B465" s="691" t="s">
        <v>226</v>
      </c>
      <c r="C465" s="460" t="s">
        <v>577</v>
      </c>
      <c r="D465" s="474" t="s">
        <v>534</v>
      </c>
      <c r="E465" s="461" t="s">
        <v>535</v>
      </c>
      <c r="F465" s="475"/>
      <c r="G465" s="459" t="s">
        <v>577</v>
      </c>
      <c r="H465" s="476" t="str">
        <f t="shared" si="65"/>
        <v>R25P-1</v>
      </c>
      <c r="I465" s="463">
        <v>1</v>
      </c>
      <c r="J465" s="475"/>
      <c r="K465" s="473"/>
      <c r="L465" s="473"/>
      <c r="M465" s="471" cm="1">
        <f t="array" ref="M465">IFERROR(_xlfn.IFS(N465=1,1,O465=1,1,P465=1,1,Q465=1,1),0)</f>
        <v>1</v>
      </c>
      <c r="N465" s="505" t="s">
        <v>224</v>
      </c>
      <c r="O465" s="505"/>
      <c r="P465" s="505"/>
      <c r="Q465" s="473">
        <v>1</v>
      </c>
      <c r="R465" s="471" cm="1">
        <f t="array" ref="R465">IFERROR(_xlfn.IFS(S465=1,1,T465=1,1,U465=1,1,V465=1,1),0)</f>
        <v>0</v>
      </c>
      <c r="S465" s="505"/>
      <c r="T465" s="505"/>
      <c r="U465" s="505"/>
      <c r="V465" s="505"/>
      <c r="W465" s="473"/>
      <c r="X465" s="473"/>
      <c r="Y465" s="471"/>
      <c r="Z465" s="505"/>
      <c r="AA465" s="505"/>
      <c r="AB465" s="505"/>
      <c r="AC465" s="505"/>
      <c r="AD465" s="471"/>
      <c r="AE465" s="505"/>
      <c r="AF465" s="505"/>
      <c r="AG465" s="505"/>
      <c r="AH465" s="505"/>
      <c r="AI465" s="473"/>
      <c r="AJ465" s="473"/>
      <c r="AK465" s="505"/>
      <c r="AL465" s="505"/>
      <c r="AM465" s="505"/>
      <c r="AN465" s="505"/>
      <c r="AO465" s="505"/>
      <c r="AP465" s="505"/>
      <c r="AQ465" s="505"/>
      <c r="AR465" s="505"/>
      <c r="AS465" s="505"/>
      <c r="AT465" s="505"/>
      <c r="AU465" s="506"/>
      <c r="AV465" s="513">
        <v>1</v>
      </c>
    </row>
    <row r="466" spans="1:48" s="514" customFormat="1" ht="13.5" outlineLevel="2">
      <c r="A466" s="683"/>
      <c r="B466" s="691" t="s">
        <v>226</v>
      </c>
      <c r="C466" s="460" t="s">
        <v>577</v>
      </c>
      <c r="D466" s="474" t="s">
        <v>536</v>
      </c>
      <c r="E466" s="461" t="s">
        <v>537</v>
      </c>
      <c r="F466" s="475"/>
      <c r="G466" s="459" t="s">
        <v>577</v>
      </c>
      <c r="H466" s="476" t="str">
        <f t="shared" si="65"/>
        <v>R25P-1</v>
      </c>
      <c r="I466" s="463">
        <v>1</v>
      </c>
      <c r="J466" s="475"/>
      <c r="K466" s="473"/>
      <c r="L466" s="473"/>
      <c r="M466" s="471" cm="1">
        <f t="array" ref="M466">IFERROR(_xlfn.IFS(N466=1,1,O466=1,1,P466=1,1,Q466=1,1),0)</f>
        <v>1</v>
      </c>
      <c r="N466" s="505" t="s">
        <v>224</v>
      </c>
      <c r="O466" s="505"/>
      <c r="P466" s="505"/>
      <c r="Q466" s="473">
        <v>1</v>
      </c>
      <c r="R466" s="471" cm="1">
        <f t="array" ref="R466">IFERROR(_xlfn.IFS(S466=1,1,T466=1,1,U466=1,1,V466=1,1),0)</f>
        <v>0</v>
      </c>
      <c r="S466" s="505"/>
      <c r="T466" s="505"/>
      <c r="U466" s="505"/>
      <c r="V466" s="505"/>
      <c r="W466" s="473"/>
      <c r="X466" s="473"/>
      <c r="Y466" s="471"/>
      <c r="Z466" s="505"/>
      <c r="AA466" s="505"/>
      <c r="AB466" s="505"/>
      <c r="AC466" s="505"/>
      <c r="AD466" s="471"/>
      <c r="AE466" s="505"/>
      <c r="AF466" s="505"/>
      <c r="AG466" s="505"/>
      <c r="AH466" s="505"/>
      <c r="AI466" s="473"/>
      <c r="AJ466" s="473"/>
      <c r="AK466" s="505"/>
      <c r="AL466" s="505"/>
      <c r="AM466" s="505"/>
      <c r="AN466" s="505"/>
      <c r="AO466" s="505"/>
      <c r="AP466" s="505"/>
      <c r="AQ466" s="505"/>
      <c r="AR466" s="505"/>
      <c r="AS466" s="505"/>
      <c r="AT466" s="505"/>
      <c r="AU466" s="506"/>
      <c r="AV466" s="513">
        <v>1</v>
      </c>
    </row>
    <row r="467" spans="1:48" s="514" customFormat="1" ht="13.5" outlineLevel="2">
      <c r="A467" s="683"/>
      <c r="B467" s="691" t="s">
        <v>226</v>
      </c>
      <c r="C467" s="460" t="s">
        <v>577</v>
      </c>
      <c r="D467" s="474" t="s">
        <v>538</v>
      </c>
      <c r="E467" s="461" t="s">
        <v>539</v>
      </c>
      <c r="F467" s="475"/>
      <c r="G467" s="459" t="s">
        <v>577</v>
      </c>
      <c r="H467" s="476" t="str">
        <f t="shared" si="65"/>
        <v>R25P-1</v>
      </c>
      <c r="I467" s="463">
        <v>1</v>
      </c>
      <c r="J467" s="475"/>
      <c r="K467" s="473"/>
      <c r="L467" s="473"/>
      <c r="M467" s="471" cm="1">
        <f t="array" ref="M467">IFERROR(_xlfn.IFS(N467=1,1,O467=1,1,P467=1,1,Q467=1,1),0)</f>
        <v>1</v>
      </c>
      <c r="N467" s="505" t="s">
        <v>224</v>
      </c>
      <c r="O467" s="505"/>
      <c r="P467" s="505"/>
      <c r="Q467" s="473">
        <v>1</v>
      </c>
      <c r="R467" s="471" cm="1">
        <f t="array" ref="R467">IFERROR(_xlfn.IFS(S467=1,1,T467=1,1,U467=1,1,V467=1,1),0)</f>
        <v>0</v>
      </c>
      <c r="S467" s="505"/>
      <c r="T467" s="505"/>
      <c r="U467" s="505"/>
      <c r="V467" s="505"/>
      <c r="W467" s="473"/>
      <c r="X467" s="473"/>
      <c r="Y467" s="471"/>
      <c r="Z467" s="505"/>
      <c r="AA467" s="505"/>
      <c r="AB467" s="505"/>
      <c r="AC467" s="505"/>
      <c r="AD467" s="471"/>
      <c r="AE467" s="505"/>
      <c r="AF467" s="505"/>
      <c r="AG467" s="505"/>
      <c r="AH467" s="505"/>
      <c r="AI467" s="473"/>
      <c r="AJ467" s="473"/>
      <c r="AK467" s="505"/>
      <c r="AL467" s="505"/>
      <c r="AM467" s="505"/>
      <c r="AN467" s="505"/>
      <c r="AO467" s="505"/>
      <c r="AP467" s="505"/>
      <c r="AQ467" s="505"/>
      <c r="AR467" s="505"/>
      <c r="AS467" s="505"/>
      <c r="AT467" s="505"/>
      <c r="AU467" s="506"/>
      <c r="AV467" s="513">
        <v>1</v>
      </c>
    </row>
    <row r="468" spans="1:48" s="514" customFormat="1" ht="13.5" outlineLevel="2">
      <c r="A468" s="683"/>
      <c r="B468" s="691" t="s">
        <v>226</v>
      </c>
      <c r="C468" s="460" t="s">
        <v>577</v>
      </c>
      <c r="D468" s="474" t="s">
        <v>540</v>
      </c>
      <c r="E468" s="461" t="s">
        <v>541</v>
      </c>
      <c r="F468" s="475"/>
      <c r="G468" s="459" t="s">
        <v>577</v>
      </c>
      <c r="H468" s="476" t="str">
        <f t="shared" si="65"/>
        <v>R25P-1</v>
      </c>
      <c r="I468" s="463">
        <v>1</v>
      </c>
      <c r="J468" s="475"/>
      <c r="K468" s="473"/>
      <c r="L468" s="473"/>
      <c r="M468" s="471" cm="1">
        <f t="array" ref="M468">IFERROR(_xlfn.IFS(N468=1,1,O468=1,1,P468=1,1,Q468=1,1),0)</f>
        <v>1</v>
      </c>
      <c r="N468" s="505" t="s">
        <v>224</v>
      </c>
      <c r="O468" s="505"/>
      <c r="P468" s="505"/>
      <c r="Q468" s="473">
        <v>1</v>
      </c>
      <c r="R468" s="471" cm="1">
        <f t="array" ref="R468">IFERROR(_xlfn.IFS(S468=1,1,T468=1,1,U468=1,1,V468=1,1),0)</f>
        <v>0</v>
      </c>
      <c r="S468" s="505"/>
      <c r="T468" s="505"/>
      <c r="U468" s="505"/>
      <c r="V468" s="505"/>
      <c r="W468" s="473"/>
      <c r="X468" s="473"/>
      <c r="Y468" s="471"/>
      <c r="Z468" s="505"/>
      <c r="AA468" s="505"/>
      <c r="AB468" s="505"/>
      <c r="AC468" s="505"/>
      <c r="AD468" s="471"/>
      <c r="AE468" s="505"/>
      <c r="AF468" s="505"/>
      <c r="AG468" s="505"/>
      <c r="AH468" s="505"/>
      <c r="AI468" s="473"/>
      <c r="AJ468" s="473"/>
      <c r="AK468" s="505"/>
      <c r="AL468" s="505"/>
      <c r="AM468" s="505"/>
      <c r="AN468" s="505"/>
      <c r="AO468" s="505"/>
      <c r="AP468" s="505"/>
      <c r="AQ468" s="505"/>
      <c r="AR468" s="505"/>
      <c r="AS468" s="505"/>
      <c r="AT468" s="505"/>
      <c r="AU468" s="506"/>
      <c r="AV468" s="513">
        <v>1</v>
      </c>
    </row>
    <row r="469" spans="1:48" s="514" customFormat="1" ht="13.5" outlineLevel="2">
      <c r="A469" s="683"/>
      <c r="B469" s="691"/>
      <c r="C469" s="460"/>
      <c r="D469" s="474"/>
      <c r="E469" s="461"/>
      <c r="F469" s="475"/>
      <c r="G469" s="459"/>
      <c r="H469" s="476"/>
      <c r="I469" s="463"/>
      <c r="J469" s="475"/>
      <c r="K469" s="473"/>
      <c r="L469" s="473"/>
      <c r="M469" s="473"/>
      <c r="N469" s="505" t="s">
        <v>224</v>
      </c>
      <c r="O469" s="505"/>
      <c r="P469" s="505"/>
      <c r="Q469" s="473"/>
      <c r="R469" s="505"/>
      <c r="S469" s="505"/>
      <c r="T469" s="505"/>
      <c r="U469" s="505"/>
      <c r="V469" s="505"/>
      <c r="W469" s="473"/>
      <c r="X469" s="473"/>
      <c r="Y469" s="505"/>
      <c r="Z469" s="505"/>
      <c r="AA469" s="505"/>
      <c r="AB469" s="505"/>
      <c r="AC469" s="505"/>
      <c r="AD469" s="505"/>
      <c r="AE469" s="505"/>
      <c r="AF469" s="505"/>
      <c r="AG469" s="505"/>
      <c r="AH469" s="505"/>
      <c r="AI469" s="473"/>
      <c r="AJ469" s="473"/>
      <c r="AK469" s="505"/>
      <c r="AL469" s="505"/>
      <c r="AM469" s="505"/>
      <c r="AN469" s="505"/>
      <c r="AO469" s="505"/>
      <c r="AP469" s="505"/>
      <c r="AQ469" s="505"/>
      <c r="AR469" s="505"/>
      <c r="AS469" s="505"/>
      <c r="AT469" s="505"/>
      <c r="AU469" s="506"/>
      <c r="AV469" s="513"/>
    </row>
    <row r="470" spans="1:48" s="514" customFormat="1" ht="13.5" outlineLevel="2">
      <c r="A470" s="683"/>
      <c r="B470" s="691" t="s">
        <v>483</v>
      </c>
      <c r="C470" s="460"/>
      <c r="D470" s="474"/>
      <c r="E470" s="461"/>
      <c r="F470" s="475"/>
      <c r="G470" s="459"/>
      <c r="H470" s="476"/>
      <c r="I470" s="463"/>
      <c r="J470" s="475"/>
      <c r="K470" s="473"/>
      <c r="L470" s="473"/>
      <c r="M470" s="473"/>
      <c r="N470" s="505" t="s">
        <v>224</v>
      </c>
      <c r="O470" s="505"/>
      <c r="P470" s="505"/>
      <c r="Q470" s="473"/>
      <c r="R470" s="505"/>
      <c r="S470" s="505"/>
      <c r="T470" s="505"/>
      <c r="U470" s="505"/>
      <c r="V470" s="505"/>
      <c r="W470" s="473"/>
      <c r="X470" s="473"/>
      <c r="Y470" s="505"/>
      <c r="Z470" s="505"/>
      <c r="AA470" s="505"/>
      <c r="AB470" s="505"/>
      <c r="AC470" s="505"/>
      <c r="AD470" s="505"/>
      <c r="AE470" s="505"/>
      <c r="AF470" s="505"/>
      <c r="AG470" s="505"/>
      <c r="AH470" s="505"/>
      <c r="AI470" s="473"/>
      <c r="AJ470" s="473"/>
      <c r="AK470" s="505"/>
      <c r="AL470" s="505"/>
      <c r="AM470" s="505"/>
      <c r="AN470" s="505"/>
      <c r="AO470" s="505"/>
      <c r="AP470" s="505"/>
      <c r="AQ470" s="505"/>
      <c r="AR470" s="505"/>
      <c r="AS470" s="505"/>
      <c r="AT470" s="505"/>
      <c r="AU470" s="506"/>
      <c r="AV470" s="513"/>
    </row>
    <row r="471" spans="1:48" s="514" customFormat="1" ht="13.5" outlineLevel="2">
      <c r="A471" s="682"/>
      <c r="B471" s="691" t="s">
        <v>226</v>
      </c>
      <c r="C471" s="460" t="s">
        <v>577</v>
      </c>
      <c r="D471" s="474">
        <v>7410</v>
      </c>
      <c r="E471" s="461" t="s">
        <v>542</v>
      </c>
      <c r="F471" s="475"/>
      <c r="G471" s="459" t="s">
        <v>577</v>
      </c>
      <c r="H471" s="476" t="str">
        <f t="shared" ref="H471:H484" si="66">CONCATENATE(G471,"-",I471)</f>
        <v>R25P-1</v>
      </c>
      <c r="I471" s="463">
        <v>1</v>
      </c>
      <c r="J471" s="475"/>
      <c r="K471" s="473"/>
      <c r="L471" s="473"/>
      <c r="M471" s="471" cm="1">
        <f t="array" ref="M471">IFERROR(_xlfn.IFS(N471=1,1,O471=1,1,P471=1,1,Q471=1,1),0)</f>
        <v>1</v>
      </c>
      <c r="N471" s="505" t="s">
        <v>224</v>
      </c>
      <c r="O471" s="505"/>
      <c r="P471" s="505"/>
      <c r="Q471" s="473">
        <v>1</v>
      </c>
      <c r="R471" s="471" cm="1">
        <f t="array" ref="R471">IFERROR(_xlfn.IFS(S471=1,1,T471=1,1,U471=1,1,V471=1,1),0)</f>
        <v>0</v>
      </c>
      <c r="S471" s="505"/>
      <c r="T471" s="505"/>
      <c r="U471" s="505"/>
      <c r="V471" s="505"/>
      <c r="W471" s="473"/>
      <c r="X471" s="473"/>
      <c r="Y471" s="471"/>
      <c r="Z471" s="505"/>
      <c r="AA471" s="505"/>
      <c r="AB471" s="505"/>
      <c r="AC471" s="505"/>
      <c r="AD471" s="471"/>
      <c r="AE471" s="505"/>
      <c r="AF471" s="505"/>
      <c r="AG471" s="505"/>
      <c r="AH471" s="505"/>
      <c r="AI471" s="473"/>
      <c r="AJ471" s="473"/>
      <c r="AK471" s="505"/>
      <c r="AL471" s="505"/>
      <c r="AM471" s="505"/>
      <c r="AN471" s="505"/>
      <c r="AO471" s="505"/>
      <c r="AP471" s="505"/>
      <c r="AQ471" s="505"/>
      <c r="AR471" s="505"/>
      <c r="AS471" s="505"/>
      <c r="AT471" s="505"/>
      <c r="AU471" s="506"/>
      <c r="AV471" s="513">
        <v>1</v>
      </c>
    </row>
    <row r="472" spans="1:48" s="514" customFormat="1" ht="13.5" outlineLevel="2">
      <c r="A472" s="682"/>
      <c r="B472" s="691" t="s">
        <v>226</v>
      </c>
      <c r="C472" s="460" t="s">
        <v>577</v>
      </c>
      <c r="D472" s="474">
        <v>7420</v>
      </c>
      <c r="E472" s="461" t="s">
        <v>484</v>
      </c>
      <c r="F472" s="475"/>
      <c r="G472" s="459" t="s">
        <v>577</v>
      </c>
      <c r="H472" s="476" t="str">
        <f t="shared" si="66"/>
        <v>R25P-1</v>
      </c>
      <c r="I472" s="463">
        <v>1</v>
      </c>
      <c r="J472" s="475"/>
      <c r="K472" s="473"/>
      <c r="L472" s="473"/>
      <c r="M472" s="471" cm="1">
        <f t="array" ref="M472">IFERROR(_xlfn.IFS(N472=1,1,O472=1,1,P472=1,1,Q472=1,1),0)</f>
        <v>1</v>
      </c>
      <c r="N472" s="505" t="s">
        <v>224</v>
      </c>
      <c r="O472" s="505"/>
      <c r="P472" s="505"/>
      <c r="Q472" s="473">
        <v>1</v>
      </c>
      <c r="R472" s="471" cm="1">
        <f t="array" ref="R472">IFERROR(_xlfn.IFS(S472=1,1,T472=1,1,U472=1,1,V472=1,1),0)</f>
        <v>0</v>
      </c>
      <c r="S472" s="505"/>
      <c r="T472" s="505"/>
      <c r="U472" s="505"/>
      <c r="V472" s="505"/>
      <c r="W472" s="473"/>
      <c r="X472" s="473"/>
      <c r="Y472" s="471"/>
      <c r="Z472" s="505"/>
      <c r="AA472" s="505"/>
      <c r="AB472" s="505"/>
      <c r="AC472" s="505"/>
      <c r="AD472" s="471"/>
      <c r="AE472" s="505"/>
      <c r="AF472" s="505"/>
      <c r="AG472" s="505"/>
      <c r="AH472" s="505"/>
      <c r="AI472" s="473"/>
      <c r="AJ472" s="473"/>
      <c r="AK472" s="505"/>
      <c r="AL472" s="505"/>
      <c r="AM472" s="505"/>
      <c r="AN472" s="505"/>
      <c r="AO472" s="505"/>
      <c r="AP472" s="505"/>
      <c r="AQ472" s="505"/>
      <c r="AR472" s="505"/>
      <c r="AS472" s="505"/>
      <c r="AT472" s="505"/>
      <c r="AU472" s="506"/>
      <c r="AV472" s="513">
        <v>1</v>
      </c>
    </row>
    <row r="473" spans="1:48" s="514" customFormat="1" ht="13.5" outlineLevel="2">
      <c r="A473" s="682"/>
      <c r="B473" s="691" t="s">
        <v>226</v>
      </c>
      <c r="C473" s="460" t="s">
        <v>577</v>
      </c>
      <c r="D473" s="474">
        <v>7430</v>
      </c>
      <c r="E473" s="461" t="s">
        <v>485</v>
      </c>
      <c r="F473" s="475"/>
      <c r="G473" s="459" t="s">
        <v>577</v>
      </c>
      <c r="H473" s="476" t="str">
        <f t="shared" si="66"/>
        <v>R25P-1</v>
      </c>
      <c r="I473" s="463">
        <v>1</v>
      </c>
      <c r="J473" s="475"/>
      <c r="K473" s="473"/>
      <c r="L473" s="473"/>
      <c r="M473" s="471" cm="1">
        <f t="array" ref="M473">IFERROR(_xlfn.IFS(N473=1,1,O473=1,1,P473=1,1,Q473=1,1),0)</f>
        <v>1</v>
      </c>
      <c r="N473" s="505" t="s">
        <v>224</v>
      </c>
      <c r="O473" s="505"/>
      <c r="P473" s="505"/>
      <c r="Q473" s="473">
        <v>1</v>
      </c>
      <c r="R473" s="471" cm="1">
        <f t="array" ref="R473">IFERROR(_xlfn.IFS(S473=1,1,T473=1,1,U473=1,1,V473=1,1),0)</f>
        <v>0</v>
      </c>
      <c r="S473" s="505"/>
      <c r="T473" s="505"/>
      <c r="U473" s="505"/>
      <c r="V473" s="505"/>
      <c r="W473" s="473"/>
      <c r="X473" s="473"/>
      <c r="Y473" s="471"/>
      <c r="Z473" s="505"/>
      <c r="AA473" s="505"/>
      <c r="AB473" s="505"/>
      <c r="AC473" s="505"/>
      <c r="AD473" s="471"/>
      <c r="AE473" s="505"/>
      <c r="AF473" s="505"/>
      <c r="AG473" s="505"/>
      <c r="AH473" s="505"/>
      <c r="AI473" s="473"/>
      <c r="AJ473" s="473"/>
      <c r="AK473" s="505"/>
      <c r="AL473" s="505"/>
      <c r="AM473" s="505"/>
      <c r="AN473" s="505"/>
      <c r="AO473" s="505"/>
      <c r="AP473" s="505"/>
      <c r="AQ473" s="505"/>
      <c r="AR473" s="505"/>
      <c r="AS473" s="505"/>
      <c r="AT473" s="505"/>
      <c r="AU473" s="506"/>
      <c r="AV473" s="513">
        <v>1</v>
      </c>
    </row>
    <row r="474" spans="1:48" s="514" customFormat="1" ht="13.5" outlineLevel="2">
      <c r="A474" s="682"/>
      <c r="B474" s="691" t="s">
        <v>226</v>
      </c>
      <c r="C474" s="460" t="s">
        <v>577</v>
      </c>
      <c r="D474" s="474">
        <v>7440</v>
      </c>
      <c r="E474" s="461" t="s">
        <v>486</v>
      </c>
      <c r="F474" s="475"/>
      <c r="G474" s="459" t="s">
        <v>577</v>
      </c>
      <c r="H474" s="476" t="str">
        <f t="shared" si="66"/>
        <v>R25P-1</v>
      </c>
      <c r="I474" s="463">
        <v>1</v>
      </c>
      <c r="J474" s="475"/>
      <c r="K474" s="473"/>
      <c r="L474" s="473"/>
      <c r="M474" s="471" cm="1">
        <f t="array" ref="M474">IFERROR(_xlfn.IFS(N474=1,1,O474=1,1,P474=1,1,Q474=1,1),0)</f>
        <v>1</v>
      </c>
      <c r="N474" s="505" t="s">
        <v>224</v>
      </c>
      <c r="O474" s="505"/>
      <c r="P474" s="505"/>
      <c r="Q474" s="473">
        <v>1</v>
      </c>
      <c r="R474" s="471" cm="1">
        <f t="array" ref="R474">IFERROR(_xlfn.IFS(S474=1,1,T474=1,1,U474=1,1,V474=1,1),0)</f>
        <v>0</v>
      </c>
      <c r="S474" s="505"/>
      <c r="T474" s="505"/>
      <c r="U474" s="505"/>
      <c r="V474" s="505"/>
      <c r="W474" s="473"/>
      <c r="X474" s="473"/>
      <c r="Y474" s="471"/>
      <c r="Z474" s="505"/>
      <c r="AA474" s="505"/>
      <c r="AB474" s="505"/>
      <c r="AC474" s="505"/>
      <c r="AD474" s="471"/>
      <c r="AE474" s="505"/>
      <c r="AF474" s="505"/>
      <c r="AG474" s="505"/>
      <c r="AH474" s="505"/>
      <c r="AI474" s="473"/>
      <c r="AJ474" s="473"/>
      <c r="AK474" s="505"/>
      <c r="AL474" s="505"/>
      <c r="AM474" s="505"/>
      <c r="AN474" s="505"/>
      <c r="AO474" s="505"/>
      <c r="AP474" s="505"/>
      <c r="AQ474" s="505"/>
      <c r="AR474" s="505"/>
      <c r="AS474" s="505"/>
      <c r="AT474" s="505"/>
      <c r="AU474" s="506"/>
      <c r="AV474" s="513">
        <v>1</v>
      </c>
    </row>
    <row r="475" spans="1:48" s="514" customFormat="1" ht="13.5" outlineLevel="2">
      <c r="A475" s="682"/>
      <c r="B475" s="691" t="s">
        <v>226</v>
      </c>
      <c r="C475" s="460" t="s">
        <v>577</v>
      </c>
      <c r="D475" s="474">
        <v>7450</v>
      </c>
      <c r="E475" s="461" t="s">
        <v>543</v>
      </c>
      <c r="F475" s="475"/>
      <c r="G475" s="459" t="s">
        <v>577</v>
      </c>
      <c r="H475" s="476" t="str">
        <f t="shared" si="66"/>
        <v>R25P-1</v>
      </c>
      <c r="I475" s="463">
        <v>1</v>
      </c>
      <c r="J475" s="475"/>
      <c r="K475" s="473"/>
      <c r="L475" s="473"/>
      <c r="M475" s="471" cm="1">
        <f t="array" ref="M475">IFERROR(_xlfn.IFS(N475=1,1,O475=1,1,P475=1,1,Q475=1,1),0)</f>
        <v>1</v>
      </c>
      <c r="N475" s="505" t="s">
        <v>224</v>
      </c>
      <c r="O475" s="505"/>
      <c r="P475" s="505"/>
      <c r="Q475" s="473">
        <v>1</v>
      </c>
      <c r="R475" s="471" cm="1">
        <f t="array" ref="R475">IFERROR(_xlfn.IFS(S475=1,1,T475=1,1,U475=1,1,V475=1,1),0)</f>
        <v>0</v>
      </c>
      <c r="S475" s="505"/>
      <c r="T475" s="505"/>
      <c r="U475" s="505"/>
      <c r="V475" s="505"/>
      <c r="W475" s="473"/>
      <c r="X475" s="473"/>
      <c r="Y475" s="471"/>
      <c r="Z475" s="505"/>
      <c r="AA475" s="505"/>
      <c r="AB475" s="505"/>
      <c r="AC475" s="505"/>
      <c r="AD475" s="471"/>
      <c r="AE475" s="505"/>
      <c r="AF475" s="505"/>
      <c r="AG475" s="505"/>
      <c r="AH475" s="505"/>
      <c r="AI475" s="473"/>
      <c r="AJ475" s="473"/>
      <c r="AK475" s="505"/>
      <c r="AL475" s="505"/>
      <c r="AM475" s="505"/>
      <c r="AN475" s="505"/>
      <c r="AO475" s="505"/>
      <c r="AP475" s="505"/>
      <c r="AQ475" s="505"/>
      <c r="AR475" s="505"/>
      <c r="AS475" s="505"/>
      <c r="AT475" s="505"/>
      <c r="AU475" s="506"/>
      <c r="AV475" s="513">
        <v>1</v>
      </c>
    </row>
    <row r="476" spans="1:48" s="514" customFormat="1" ht="13.5" outlineLevel="2">
      <c r="A476" s="682"/>
      <c r="B476" s="691" t="s">
        <v>226</v>
      </c>
      <c r="C476" s="460" t="s">
        <v>577</v>
      </c>
      <c r="D476" s="474">
        <v>7461</v>
      </c>
      <c r="E476" s="461" t="s">
        <v>544</v>
      </c>
      <c r="F476" s="475"/>
      <c r="G476" s="459" t="s">
        <v>577</v>
      </c>
      <c r="H476" s="476" t="str">
        <f t="shared" si="66"/>
        <v>R25P-1</v>
      </c>
      <c r="I476" s="463">
        <v>1</v>
      </c>
      <c r="J476" s="475"/>
      <c r="K476" s="473"/>
      <c r="L476" s="473"/>
      <c r="M476" s="471" cm="1">
        <f t="array" ref="M476">IFERROR(_xlfn.IFS(N476=1,1,O476=1,1,P476=1,1,Q476=1,1),0)</f>
        <v>1</v>
      </c>
      <c r="N476" s="505" t="s">
        <v>224</v>
      </c>
      <c r="O476" s="505"/>
      <c r="P476" s="505"/>
      <c r="Q476" s="473">
        <v>1</v>
      </c>
      <c r="R476" s="471" cm="1">
        <f t="array" ref="R476">IFERROR(_xlfn.IFS(S476=1,1,T476=1,1,U476=1,1,V476=1,1),0)</f>
        <v>0</v>
      </c>
      <c r="S476" s="505"/>
      <c r="T476" s="505"/>
      <c r="U476" s="505"/>
      <c r="V476" s="505"/>
      <c r="W476" s="473"/>
      <c r="X476" s="473"/>
      <c r="Y476" s="471"/>
      <c r="Z476" s="505"/>
      <c r="AA476" s="505"/>
      <c r="AB476" s="505"/>
      <c r="AC476" s="505"/>
      <c r="AD476" s="471"/>
      <c r="AE476" s="505"/>
      <c r="AF476" s="505"/>
      <c r="AG476" s="505"/>
      <c r="AH476" s="505"/>
      <c r="AI476" s="473"/>
      <c r="AJ476" s="473"/>
      <c r="AK476" s="505"/>
      <c r="AL476" s="505"/>
      <c r="AM476" s="505"/>
      <c r="AN476" s="505"/>
      <c r="AO476" s="505"/>
      <c r="AP476" s="505"/>
      <c r="AQ476" s="505"/>
      <c r="AR476" s="505"/>
      <c r="AS476" s="505"/>
      <c r="AT476" s="505"/>
      <c r="AU476" s="506"/>
      <c r="AV476" s="513">
        <v>1</v>
      </c>
    </row>
    <row r="477" spans="1:48" s="514" customFormat="1" ht="13.5" outlineLevel="2">
      <c r="A477" s="682"/>
      <c r="B477" s="691" t="s">
        <v>226</v>
      </c>
      <c r="C477" s="460" t="s">
        <v>577</v>
      </c>
      <c r="D477" s="474">
        <v>7462</v>
      </c>
      <c r="E477" s="461" t="s">
        <v>545</v>
      </c>
      <c r="F477" s="475"/>
      <c r="G477" s="459" t="s">
        <v>577</v>
      </c>
      <c r="H477" s="476" t="str">
        <f t="shared" si="66"/>
        <v>R25P-1</v>
      </c>
      <c r="I477" s="463">
        <v>1</v>
      </c>
      <c r="J477" s="475"/>
      <c r="K477" s="473"/>
      <c r="L477" s="473"/>
      <c r="M477" s="471" cm="1">
        <f t="array" ref="M477">IFERROR(_xlfn.IFS(N477=1,1,O477=1,1,P477=1,1,Q477=1,1),0)</f>
        <v>1</v>
      </c>
      <c r="N477" s="505" t="s">
        <v>224</v>
      </c>
      <c r="O477" s="505"/>
      <c r="P477" s="505"/>
      <c r="Q477" s="473">
        <v>1</v>
      </c>
      <c r="R477" s="471" cm="1">
        <f t="array" ref="R477">IFERROR(_xlfn.IFS(S477=1,1,T477=1,1,U477=1,1,V477=1,1),0)</f>
        <v>0</v>
      </c>
      <c r="S477" s="505"/>
      <c r="T477" s="505"/>
      <c r="U477" s="505"/>
      <c r="V477" s="505"/>
      <c r="W477" s="473"/>
      <c r="X477" s="473"/>
      <c r="Y477" s="471"/>
      <c r="Z477" s="505"/>
      <c r="AA477" s="505"/>
      <c r="AB477" s="505"/>
      <c r="AC477" s="505"/>
      <c r="AD477" s="471"/>
      <c r="AE477" s="505"/>
      <c r="AF477" s="505"/>
      <c r="AG477" s="505"/>
      <c r="AH477" s="505"/>
      <c r="AI477" s="473"/>
      <c r="AJ477" s="473"/>
      <c r="AK477" s="505"/>
      <c r="AL477" s="505"/>
      <c r="AM477" s="505"/>
      <c r="AN477" s="505"/>
      <c r="AO477" s="505"/>
      <c r="AP477" s="505"/>
      <c r="AQ477" s="505"/>
      <c r="AR477" s="505"/>
      <c r="AS477" s="505"/>
      <c r="AT477" s="505"/>
      <c r="AU477" s="506"/>
      <c r="AV477" s="513">
        <v>1</v>
      </c>
    </row>
    <row r="478" spans="1:48" s="514" customFormat="1" ht="13.5" outlineLevel="2">
      <c r="A478" s="682"/>
      <c r="B478" s="691" t="s">
        <v>226</v>
      </c>
      <c r="C478" s="460" t="s">
        <v>577</v>
      </c>
      <c r="D478" s="474">
        <v>7463</v>
      </c>
      <c r="E478" s="461" t="s">
        <v>546</v>
      </c>
      <c r="F478" s="475"/>
      <c r="G478" s="459" t="s">
        <v>577</v>
      </c>
      <c r="H478" s="476" t="str">
        <f t="shared" si="66"/>
        <v>R25P-1</v>
      </c>
      <c r="I478" s="463">
        <v>1</v>
      </c>
      <c r="J478" s="475"/>
      <c r="K478" s="473"/>
      <c r="L478" s="473"/>
      <c r="M478" s="471" cm="1">
        <f t="array" ref="M478">IFERROR(_xlfn.IFS(N478=1,1,O478=1,1,P478=1,1,Q478=1,1),0)</f>
        <v>1</v>
      </c>
      <c r="N478" s="505" t="s">
        <v>224</v>
      </c>
      <c r="O478" s="505"/>
      <c r="P478" s="505"/>
      <c r="Q478" s="473">
        <v>1</v>
      </c>
      <c r="R478" s="471" cm="1">
        <f t="array" ref="R478">IFERROR(_xlfn.IFS(S478=1,1,T478=1,1,U478=1,1,V478=1,1),0)</f>
        <v>0</v>
      </c>
      <c r="S478" s="505"/>
      <c r="T478" s="505"/>
      <c r="U478" s="505"/>
      <c r="V478" s="505"/>
      <c r="W478" s="473"/>
      <c r="X478" s="473"/>
      <c r="Y478" s="471"/>
      <c r="Z478" s="505"/>
      <c r="AA478" s="505"/>
      <c r="AB478" s="505"/>
      <c r="AC478" s="505"/>
      <c r="AD478" s="471"/>
      <c r="AE478" s="505"/>
      <c r="AF478" s="505"/>
      <c r="AG478" s="505"/>
      <c r="AH478" s="505"/>
      <c r="AI478" s="473"/>
      <c r="AJ478" s="473"/>
      <c r="AK478" s="505"/>
      <c r="AL478" s="505"/>
      <c r="AM478" s="505"/>
      <c r="AN478" s="505"/>
      <c r="AO478" s="505"/>
      <c r="AP478" s="505"/>
      <c r="AQ478" s="505"/>
      <c r="AR478" s="505"/>
      <c r="AS478" s="505"/>
      <c r="AT478" s="505"/>
      <c r="AU478" s="506"/>
      <c r="AV478" s="513">
        <v>1</v>
      </c>
    </row>
    <row r="479" spans="1:48" s="514" customFormat="1" ht="13.5" outlineLevel="2">
      <c r="A479" s="682"/>
      <c r="B479" s="691" t="s">
        <v>226</v>
      </c>
      <c r="C479" s="460" t="s">
        <v>577</v>
      </c>
      <c r="D479" s="474">
        <v>7470</v>
      </c>
      <c r="E479" s="461" t="s">
        <v>487</v>
      </c>
      <c r="F479" s="475"/>
      <c r="G479" s="459" t="s">
        <v>577</v>
      </c>
      <c r="H479" s="476" t="str">
        <f t="shared" si="66"/>
        <v>R25P-1</v>
      </c>
      <c r="I479" s="463">
        <v>1</v>
      </c>
      <c r="J479" s="475"/>
      <c r="K479" s="473"/>
      <c r="L479" s="473"/>
      <c r="M479" s="471" cm="1">
        <f t="array" ref="M479">IFERROR(_xlfn.IFS(N479=1,1,O479=1,1,P479=1,1,Q479=1,1),0)</f>
        <v>1</v>
      </c>
      <c r="N479" s="505" t="s">
        <v>224</v>
      </c>
      <c r="O479" s="505"/>
      <c r="P479" s="505"/>
      <c r="Q479" s="473">
        <v>1</v>
      </c>
      <c r="R479" s="471" cm="1">
        <f t="array" ref="R479">IFERROR(_xlfn.IFS(S479=1,1,T479=1,1,U479=1,1,V479=1,1),0)</f>
        <v>0</v>
      </c>
      <c r="S479" s="505"/>
      <c r="T479" s="505"/>
      <c r="U479" s="505"/>
      <c r="V479" s="505"/>
      <c r="W479" s="473"/>
      <c r="X479" s="473"/>
      <c r="Y479" s="471"/>
      <c r="Z479" s="505"/>
      <c r="AA479" s="505"/>
      <c r="AB479" s="505"/>
      <c r="AC479" s="505"/>
      <c r="AD479" s="471"/>
      <c r="AE479" s="505"/>
      <c r="AF479" s="505"/>
      <c r="AG479" s="505"/>
      <c r="AH479" s="505"/>
      <c r="AI479" s="473"/>
      <c r="AJ479" s="473"/>
      <c r="AK479" s="505"/>
      <c r="AL479" s="505"/>
      <c r="AM479" s="505"/>
      <c r="AN479" s="505"/>
      <c r="AO479" s="505"/>
      <c r="AP479" s="505"/>
      <c r="AQ479" s="505"/>
      <c r="AR479" s="505"/>
      <c r="AS479" s="505"/>
      <c r="AT479" s="505"/>
      <c r="AU479" s="506"/>
      <c r="AV479" s="513">
        <v>1</v>
      </c>
    </row>
    <row r="480" spans="1:48" s="514" customFormat="1" ht="13.5" outlineLevel="2">
      <c r="A480" s="682"/>
      <c r="B480" s="691" t="s">
        <v>226</v>
      </c>
      <c r="C480" s="460" t="s">
        <v>577</v>
      </c>
      <c r="D480" s="474">
        <v>7480</v>
      </c>
      <c r="E480" s="461" t="s">
        <v>547</v>
      </c>
      <c r="F480" s="475"/>
      <c r="G480" s="459" t="s">
        <v>577</v>
      </c>
      <c r="H480" s="476" t="str">
        <f t="shared" si="66"/>
        <v>R25P-1</v>
      </c>
      <c r="I480" s="463">
        <v>1</v>
      </c>
      <c r="J480" s="475"/>
      <c r="K480" s="473"/>
      <c r="L480" s="473"/>
      <c r="M480" s="471" cm="1">
        <f t="array" ref="M480">IFERROR(_xlfn.IFS(N480=1,1,O480=1,1,P480=1,1,Q480=1,1),0)</f>
        <v>1</v>
      </c>
      <c r="N480" s="505" t="s">
        <v>224</v>
      </c>
      <c r="O480" s="505"/>
      <c r="P480" s="505"/>
      <c r="Q480" s="473">
        <v>1</v>
      </c>
      <c r="R480" s="471" cm="1">
        <f t="array" ref="R480">IFERROR(_xlfn.IFS(S480=1,1,T480=1,1,U480=1,1,V480=1,1),0)</f>
        <v>0</v>
      </c>
      <c r="S480" s="505"/>
      <c r="T480" s="505"/>
      <c r="U480" s="505"/>
      <c r="V480" s="505"/>
      <c r="W480" s="473"/>
      <c r="X480" s="473"/>
      <c r="Y480" s="471"/>
      <c r="Z480" s="505"/>
      <c r="AA480" s="505"/>
      <c r="AB480" s="505"/>
      <c r="AC480" s="505"/>
      <c r="AD480" s="471"/>
      <c r="AE480" s="505"/>
      <c r="AF480" s="505"/>
      <c r="AG480" s="505"/>
      <c r="AH480" s="505"/>
      <c r="AI480" s="473"/>
      <c r="AJ480" s="473"/>
      <c r="AK480" s="505"/>
      <c r="AL480" s="505"/>
      <c r="AM480" s="505"/>
      <c r="AN480" s="505"/>
      <c r="AO480" s="505"/>
      <c r="AP480" s="505"/>
      <c r="AQ480" s="505"/>
      <c r="AR480" s="505"/>
      <c r="AS480" s="505"/>
      <c r="AT480" s="505"/>
      <c r="AU480" s="506"/>
      <c r="AV480" s="513">
        <v>1</v>
      </c>
    </row>
    <row r="481" spans="1:48" s="514" customFormat="1" ht="13.5" outlineLevel="2">
      <c r="A481" s="682"/>
      <c r="B481" s="691" t="s">
        <v>226</v>
      </c>
      <c r="C481" s="460" t="s">
        <v>577</v>
      </c>
      <c r="D481" s="474">
        <v>7490</v>
      </c>
      <c r="E481" s="461" t="s">
        <v>548</v>
      </c>
      <c r="F481" s="475"/>
      <c r="G481" s="459" t="s">
        <v>577</v>
      </c>
      <c r="H481" s="476" t="str">
        <f t="shared" si="66"/>
        <v>R25P-1</v>
      </c>
      <c r="I481" s="463">
        <v>1</v>
      </c>
      <c r="J481" s="475"/>
      <c r="K481" s="473"/>
      <c r="L481" s="473"/>
      <c r="M481" s="471" cm="1">
        <f t="array" ref="M481">IFERROR(_xlfn.IFS(N481=1,1,O481=1,1,P481=1,1,Q481=1,1),0)</f>
        <v>1</v>
      </c>
      <c r="N481" s="505" t="s">
        <v>224</v>
      </c>
      <c r="O481" s="505"/>
      <c r="P481" s="505"/>
      <c r="Q481" s="473">
        <v>1</v>
      </c>
      <c r="R481" s="471" cm="1">
        <f t="array" ref="R481">IFERROR(_xlfn.IFS(S481=1,1,T481=1,1,U481=1,1,V481=1,1),0)</f>
        <v>0</v>
      </c>
      <c r="S481" s="505"/>
      <c r="T481" s="505"/>
      <c r="U481" s="505"/>
      <c r="V481" s="505"/>
      <c r="W481" s="473"/>
      <c r="X481" s="473"/>
      <c r="Y481" s="471"/>
      <c r="Z481" s="505"/>
      <c r="AA481" s="505"/>
      <c r="AB481" s="505"/>
      <c r="AC481" s="505"/>
      <c r="AD481" s="471"/>
      <c r="AE481" s="505"/>
      <c r="AF481" s="505"/>
      <c r="AG481" s="505"/>
      <c r="AH481" s="505"/>
      <c r="AI481" s="473"/>
      <c r="AJ481" s="473"/>
      <c r="AK481" s="505"/>
      <c r="AL481" s="505"/>
      <c r="AM481" s="505"/>
      <c r="AN481" s="505"/>
      <c r="AO481" s="505"/>
      <c r="AP481" s="505"/>
      <c r="AQ481" s="505"/>
      <c r="AR481" s="505"/>
      <c r="AS481" s="505"/>
      <c r="AT481" s="505"/>
      <c r="AU481" s="506"/>
      <c r="AV481" s="513">
        <v>1</v>
      </c>
    </row>
    <row r="482" spans="1:48" s="514" customFormat="1" ht="13.5" outlineLevel="2">
      <c r="A482" s="682"/>
      <c r="B482" s="691" t="s">
        <v>226</v>
      </c>
      <c r="C482" s="460" t="s">
        <v>577</v>
      </c>
      <c r="D482" s="474">
        <v>7500</v>
      </c>
      <c r="E482" s="461" t="s">
        <v>488</v>
      </c>
      <c r="F482" s="475"/>
      <c r="G482" s="459" t="s">
        <v>577</v>
      </c>
      <c r="H482" s="476" t="str">
        <f t="shared" si="66"/>
        <v>R25P-1</v>
      </c>
      <c r="I482" s="463">
        <v>1</v>
      </c>
      <c r="J482" s="475"/>
      <c r="K482" s="473"/>
      <c r="L482" s="473"/>
      <c r="M482" s="471" cm="1">
        <f t="array" ref="M482">IFERROR(_xlfn.IFS(N482=1,1,O482=1,1,P482=1,1,Q482=1,1),0)</f>
        <v>1</v>
      </c>
      <c r="N482" s="505" t="s">
        <v>224</v>
      </c>
      <c r="O482" s="505"/>
      <c r="P482" s="505"/>
      <c r="Q482" s="473">
        <v>1</v>
      </c>
      <c r="R482" s="471" cm="1">
        <f t="array" ref="R482">IFERROR(_xlfn.IFS(S482=1,1,T482=1,1,U482=1,1,V482=1,1),0)</f>
        <v>0</v>
      </c>
      <c r="S482" s="505"/>
      <c r="T482" s="505"/>
      <c r="U482" s="505"/>
      <c r="V482" s="505"/>
      <c r="W482" s="473"/>
      <c r="X482" s="473"/>
      <c r="Y482" s="471"/>
      <c r="Z482" s="505"/>
      <c r="AA482" s="505"/>
      <c r="AB482" s="505"/>
      <c r="AC482" s="505"/>
      <c r="AD482" s="471"/>
      <c r="AE482" s="505"/>
      <c r="AF482" s="505"/>
      <c r="AG482" s="505"/>
      <c r="AH482" s="505"/>
      <c r="AI482" s="473"/>
      <c r="AJ482" s="473"/>
      <c r="AK482" s="505"/>
      <c r="AL482" s="505"/>
      <c r="AM482" s="505"/>
      <c r="AN482" s="505"/>
      <c r="AO482" s="505"/>
      <c r="AP482" s="505"/>
      <c r="AQ482" s="505"/>
      <c r="AR482" s="505"/>
      <c r="AS482" s="505"/>
      <c r="AT482" s="505"/>
      <c r="AU482" s="506"/>
      <c r="AV482" s="513">
        <v>1</v>
      </c>
    </row>
    <row r="483" spans="1:48" s="514" customFormat="1" ht="13.5" outlineLevel="2">
      <c r="A483" s="682"/>
      <c r="B483" s="691" t="s">
        <v>226</v>
      </c>
      <c r="C483" s="460" t="s">
        <v>577</v>
      </c>
      <c r="D483" s="474">
        <v>7510</v>
      </c>
      <c r="E483" s="461" t="s">
        <v>549</v>
      </c>
      <c r="F483" s="475"/>
      <c r="G483" s="459" t="s">
        <v>577</v>
      </c>
      <c r="H483" s="476" t="str">
        <f t="shared" si="66"/>
        <v>R25P-1</v>
      </c>
      <c r="I483" s="463">
        <v>1</v>
      </c>
      <c r="J483" s="475"/>
      <c r="K483" s="473"/>
      <c r="L483" s="473"/>
      <c r="M483" s="471" cm="1">
        <f t="array" ref="M483">IFERROR(_xlfn.IFS(N483=1,1,O483=1,1,P483=1,1,Q483=1,1),0)</f>
        <v>1</v>
      </c>
      <c r="N483" s="505" t="s">
        <v>224</v>
      </c>
      <c r="O483" s="505"/>
      <c r="P483" s="505"/>
      <c r="Q483" s="473">
        <v>1</v>
      </c>
      <c r="R483" s="471" cm="1">
        <f t="array" ref="R483">IFERROR(_xlfn.IFS(S483=1,1,T483=1,1,U483=1,1,V483=1,1),0)</f>
        <v>0</v>
      </c>
      <c r="S483" s="505"/>
      <c r="T483" s="505"/>
      <c r="U483" s="505"/>
      <c r="V483" s="505"/>
      <c r="W483" s="473"/>
      <c r="X483" s="473"/>
      <c r="Y483" s="471"/>
      <c r="Z483" s="505"/>
      <c r="AA483" s="505"/>
      <c r="AB483" s="505"/>
      <c r="AC483" s="505"/>
      <c r="AD483" s="471"/>
      <c r="AE483" s="505"/>
      <c r="AF483" s="505"/>
      <c r="AG483" s="505"/>
      <c r="AH483" s="505"/>
      <c r="AI483" s="473"/>
      <c r="AJ483" s="473"/>
      <c r="AK483" s="505"/>
      <c r="AL483" s="505"/>
      <c r="AM483" s="505"/>
      <c r="AN483" s="505"/>
      <c r="AO483" s="505"/>
      <c r="AP483" s="505"/>
      <c r="AQ483" s="505"/>
      <c r="AR483" s="505"/>
      <c r="AS483" s="505"/>
      <c r="AT483" s="505"/>
      <c r="AU483" s="506"/>
      <c r="AV483" s="513">
        <v>1</v>
      </c>
    </row>
    <row r="484" spans="1:48" s="514" customFormat="1" ht="13.5" outlineLevel="2">
      <c r="A484" s="682"/>
      <c r="B484" s="691" t="s">
        <v>226</v>
      </c>
      <c r="C484" s="460" t="s">
        <v>577</v>
      </c>
      <c r="D484" s="474" t="s">
        <v>550</v>
      </c>
      <c r="E484" s="461" t="s">
        <v>551</v>
      </c>
      <c r="F484" s="475"/>
      <c r="G484" s="459" t="s">
        <v>577</v>
      </c>
      <c r="H484" s="476" t="str">
        <f t="shared" si="66"/>
        <v>R25P-1</v>
      </c>
      <c r="I484" s="463">
        <v>1</v>
      </c>
      <c r="J484" s="475"/>
      <c r="K484" s="473"/>
      <c r="L484" s="473"/>
      <c r="M484" s="471" cm="1">
        <f t="array" ref="M484">IFERROR(_xlfn.IFS(N484=1,1,O484=1,1,P484=1,1,Q484=1,1),0)</f>
        <v>1</v>
      </c>
      <c r="N484" s="505" t="s">
        <v>224</v>
      </c>
      <c r="O484" s="505"/>
      <c r="P484" s="505"/>
      <c r="Q484" s="473">
        <v>1</v>
      </c>
      <c r="R484" s="471" cm="1">
        <f t="array" ref="R484">IFERROR(_xlfn.IFS(S484=1,1,T484=1,1,U484=1,1,V484=1,1),0)</f>
        <v>0</v>
      </c>
      <c r="S484" s="505"/>
      <c r="T484" s="505"/>
      <c r="U484" s="505"/>
      <c r="V484" s="505"/>
      <c r="W484" s="473"/>
      <c r="X484" s="473"/>
      <c r="Y484" s="471"/>
      <c r="Z484" s="505"/>
      <c r="AA484" s="505"/>
      <c r="AB484" s="505"/>
      <c r="AC484" s="505"/>
      <c r="AD484" s="471"/>
      <c r="AE484" s="505"/>
      <c r="AF484" s="505"/>
      <c r="AG484" s="505"/>
      <c r="AH484" s="505"/>
      <c r="AI484" s="473"/>
      <c r="AJ484" s="473"/>
      <c r="AK484" s="505"/>
      <c r="AL484" s="505"/>
      <c r="AM484" s="505"/>
      <c r="AN484" s="505"/>
      <c r="AO484" s="505"/>
      <c r="AP484" s="505"/>
      <c r="AQ484" s="505"/>
      <c r="AR484" s="505"/>
      <c r="AS484" s="505"/>
      <c r="AT484" s="505"/>
      <c r="AU484" s="506"/>
      <c r="AV484" s="513">
        <v>1</v>
      </c>
    </row>
    <row r="485" spans="1:48" s="514" customFormat="1" ht="3" customHeight="1" outlineLevel="1">
      <c r="A485" s="682"/>
      <c r="B485" s="691"/>
      <c r="C485" s="460"/>
      <c r="D485" s="474"/>
      <c r="E485" s="461"/>
      <c r="F485" s="475"/>
      <c r="G485" s="459"/>
      <c r="H485" s="476"/>
      <c r="I485" s="463"/>
      <c r="J485" s="475"/>
      <c r="K485" s="473"/>
      <c r="L485" s="473"/>
      <c r="M485" s="471"/>
      <c r="N485" s="505" t="s">
        <v>224</v>
      </c>
      <c r="O485" s="505"/>
      <c r="P485" s="505"/>
      <c r="Q485" s="505"/>
      <c r="R485" s="505"/>
      <c r="S485" s="505"/>
      <c r="T485" s="505"/>
      <c r="U485" s="505"/>
      <c r="V485" s="505"/>
      <c r="W485" s="473"/>
      <c r="X485" s="473"/>
      <c r="Y485" s="505"/>
      <c r="Z485" s="505"/>
      <c r="AA485" s="505"/>
      <c r="AB485" s="505"/>
      <c r="AC485" s="505"/>
      <c r="AD485" s="505"/>
      <c r="AE485" s="505"/>
      <c r="AF485" s="505"/>
      <c r="AG485" s="505"/>
      <c r="AH485" s="505"/>
      <c r="AI485" s="473"/>
      <c r="AJ485" s="473"/>
      <c r="AK485" s="505"/>
      <c r="AL485" s="505"/>
      <c r="AM485" s="505"/>
      <c r="AN485" s="505"/>
      <c r="AO485" s="505"/>
      <c r="AP485" s="505"/>
      <c r="AQ485" s="505"/>
      <c r="AR485" s="505"/>
      <c r="AS485" s="505"/>
      <c r="AT485" s="505"/>
      <c r="AU485" s="506"/>
      <c r="AV485" s="513"/>
    </row>
    <row r="486" spans="1:48" s="520" customFormat="1" ht="13.5" outlineLevel="1">
      <c r="B486" s="546" t="s">
        <v>578</v>
      </c>
      <c r="C486" s="460"/>
      <c r="D486" s="474"/>
      <c r="E486" s="461"/>
      <c r="F486" s="475"/>
      <c r="G486" s="459"/>
      <c r="H486" s="476"/>
      <c r="I486" s="463"/>
      <c r="J486" s="475"/>
      <c r="K486" s="473"/>
      <c r="L486" s="473"/>
      <c r="M486" s="471"/>
      <c r="N486" s="505" t="s">
        <v>224</v>
      </c>
      <c r="O486" s="505"/>
      <c r="P486" s="505"/>
      <c r="Q486" s="505"/>
      <c r="R486" s="505"/>
      <c r="S486" s="505"/>
      <c r="T486" s="505"/>
      <c r="U486" s="505"/>
      <c r="V486" s="505"/>
      <c r="W486" s="473"/>
      <c r="X486" s="473"/>
      <c r="Y486" s="505"/>
      <c r="Z486" s="505"/>
      <c r="AA486" s="505"/>
      <c r="AB486" s="505"/>
      <c r="AC486" s="505"/>
      <c r="AD486" s="505"/>
      <c r="AE486" s="505"/>
      <c r="AF486" s="505"/>
      <c r="AG486" s="505"/>
      <c r="AH486" s="505"/>
      <c r="AI486" s="473"/>
      <c r="AJ486" s="473"/>
      <c r="AK486" s="505"/>
      <c r="AL486" s="505"/>
      <c r="AM486" s="505"/>
      <c r="AN486" s="505"/>
      <c r="AO486" s="505"/>
      <c r="AP486" s="505"/>
      <c r="AQ486" s="505"/>
      <c r="AR486" s="505"/>
      <c r="AS486" s="505"/>
      <c r="AT486" s="505"/>
      <c r="AU486" s="506"/>
      <c r="AV486" s="513"/>
    </row>
    <row r="487" spans="1:48" s="520" customFormat="1" ht="13.5" outlineLevel="2">
      <c r="B487" s="691"/>
      <c r="C487" s="460"/>
      <c r="D487" s="474"/>
      <c r="E487" s="461"/>
      <c r="F487" s="475"/>
      <c r="G487" s="459"/>
      <c r="H487" s="476"/>
      <c r="I487" s="463"/>
      <c r="J487" s="475"/>
      <c r="K487" s="473"/>
      <c r="L487" s="473"/>
      <c r="M487" s="471"/>
      <c r="N487" s="505" t="s">
        <v>224</v>
      </c>
      <c r="O487" s="505"/>
      <c r="P487" s="505"/>
      <c r="Q487" s="505"/>
      <c r="R487" s="505"/>
      <c r="S487" s="505"/>
      <c r="T487" s="505"/>
      <c r="U487" s="505"/>
      <c r="V487" s="505"/>
      <c r="W487" s="473"/>
      <c r="X487" s="473"/>
      <c r="Y487" s="505"/>
      <c r="Z487" s="505"/>
      <c r="AA487" s="505"/>
      <c r="AB487" s="505"/>
      <c r="AC487" s="505"/>
      <c r="AD487" s="505"/>
      <c r="AE487" s="505"/>
      <c r="AF487" s="505"/>
      <c r="AG487" s="505"/>
      <c r="AH487" s="505"/>
      <c r="AI487" s="473"/>
      <c r="AJ487" s="473"/>
      <c r="AK487" s="505"/>
      <c r="AL487" s="505"/>
      <c r="AM487" s="505"/>
      <c r="AN487" s="505"/>
      <c r="AO487" s="505"/>
      <c r="AP487" s="505"/>
      <c r="AQ487" s="505"/>
      <c r="AR487" s="505"/>
      <c r="AS487" s="505"/>
      <c r="AT487" s="505"/>
      <c r="AU487" s="506"/>
      <c r="AV487" s="513"/>
    </row>
    <row r="488" spans="1:48" s="507" customFormat="1" ht="13.5" outlineLevel="2">
      <c r="A488" s="681"/>
      <c r="B488" s="691" t="s">
        <v>491</v>
      </c>
      <c r="C488" s="460"/>
      <c r="D488" s="474"/>
      <c r="E488" s="461"/>
      <c r="F488" s="475"/>
      <c r="G488" s="459"/>
      <c r="H488" s="476"/>
      <c r="I488" s="463"/>
      <c r="J488" s="475"/>
      <c r="K488" s="473"/>
      <c r="L488" s="473"/>
      <c r="M488" s="471"/>
      <c r="N488" s="505" t="s">
        <v>224</v>
      </c>
      <c r="O488" s="505"/>
      <c r="P488" s="505"/>
      <c r="Q488" s="505"/>
      <c r="R488" s="505"/>
      <c r="S488" s="505"/>
      <c r="T488" s="505"/>
      <c r="U488" s="505"/>
      <c r="V488" s="505"/>
      <c r="W488" s="473"/>
      <c r="X488" s="473"/>
      <c r="Y488" s="505"/>
      <c r="Z488" s="505"/>
      <c r="AA488" s="505"/>
      <c r="AB488" s="505"/>
      <c r="AC488" s="505"/>
      <c r="AD488" s="505"/>
      <c r="AE488" s="505"/>
      <c r="AF488" s="505"/>
      <c r="AG488" s="505"/>
      <c r="AH488" s="505"/>
      <c r="AI488" s="473"/>
      <c r="AJ488" s="473"/>
      <c r="AK488" s="505"/>
      <c r="AL488" s="505"/>
      <c r="AM488" s="505"/>
      <c r="AN488" s="505"/>
      <c r="AO488" s="505"/>
      <c r="AP488" s="505"/>
      <c r="AQ488" s="505"/>
      <c r="AR488" s="505"/>
      <c r="AS488" s="505"/>
      <c r="AT488" s="505"/>
      <c r="AU488" s="506"/>
      <c r="AV488" s="513"/>
    </row>
    <row r="489" spans="1:48" s="514" customFormat="1" ht="13.5" outlineLevel="2">
      <c r="A489" s="683"/>
      <c r="B489" s="691" t="s">
        <v>226</v>
      </c>
      <c r="C489" s="460" t="s">
        <v>579</v>
      </c>
      <c r="D489" s="474" t="s">
        <v>235</v>
      </c>
      <c r="E489" s="461" t="s">
        <v>493</v>
      </c>
      <c r="F489" s="475"/>
      <c r="G489" s="459" t="s">
        <v>579</v>
      </c>
      <c r="H489" s="476" t="str">
        <f t="shared" ref="H489:H496" si="67">CONCATENATE(G489,"-",I489)</f>
        <v>L20P-1</v>
      </c>
      <c r="I489" s="463">
        <v>1</v>
      </c>
      <c r="J489" s="475"/>
      <c r="K489" s="473">
        <v>0</v>
      </c>
      <c r="L489" s="473"/>
      <c r="M489" s="471" cm="1">
        <f t="array" ref="M489">IFERROR(_xlfn.IFS(N489=1,1,O489=1,1,P489=1,1,Q489=1,1),0)</f>
        <v>1</v>
      </c>
      <c r="N489" s="505"/>
      <c r="O489" s="505"/>
      <c r="P489" s="505"/>
      <c r="Q489" s="505">
        <v>1</v>
      </c>
      <c r="R489" s="471" cm="1">
        <f t="array" ref="R489">IFERROR(_xlfn.IFS(S489=1,1,T489=1,1,U489=1,1,V489=1,1),0)</f>
        <v>0</v>
      </c>
      <c r="S489" s="505"/>
      <c r="T489" s="505"/>
      <c r="U489" s="505"/>
      <c r="V489" s="505"/>
      <c r="W489" s="473"/>
      <c r="X489" s="473"/>
      <c r="Y489" s="471"/>
      <c r="Z489" s="505"/>
      <c r="AA489" s="505"/>
      <c r="AB489" s="505"/>
      <c r="AC489" s="505"/>
      <c r="AD489" s="471"/>
      <c r="AE489" s="505"/>
      <c r="AF489" s="505"/>
      <c r="AG489" s="505"/>
      <c r="AH489" s="505"/>
      <c r="AI489" s="473"/>
      <c r="AJ489" s="473"/>
      <c r="AK489" s="505"/>
      <c r="AL489" s="505"/>
      <c r="AM489" s="505"/>
      <c r="AN489" s="505"/>
      <c r="AO489" s="505"/>
      <c r="AP489" s="505"/>
      <c r="AQ489" s="505"/>
      <c r="AR489" s="505"/>
      <c r="AS489" s="505"/>
      <c r="AT489" s="505"/>
      <c r="AU489" s="506"/>
      <c r="AV489" s="513">
        <v>1</v>
      </c>
    </row>
    <row r="490" spans="1:48" s="514" customFormat="1" ht="13.5" outlineLevel="2">
      <c r="A490" s="683"/>
      <c r="B490" s="691" t="s">
        <v>226</v>
      </c>
      <c r="C490" s="460" t="s">
        <v>579</v>
      </c>
      <c r="D490" s="474" t="s">
        <v>297</v>
      </c>
      <c r="E490" s="461" t="s">
        <v>494</v>
      </c>
      <c r="F490" s="475"/>
      <c r="G490" s="459" t="s">
        <v>579</v>
      </c>
      <c r="H490" s="476" t="str">
        <f t="shared" si="67"/>
        <v>L20P-1</v>
      </c>
      <c r="I490" s="463">
        <v>1</v>
      </c>
      <c r="J490" s="475"/>
      <c r="K490" s="473">
        <v>0</v>
      </c>
      <c r="L490" s="473"/>
      <c r="M490" s="471" cm="1">
        <f t="array" ref="M490">IFERROR(_xlfn.IFS(N490=1,1,O490=1,1,P490=1,1,Q490=1,1),0)</f>
        <v>1</v>
      </c>
      <c r="N490" s="505"/>
      <c r="O490" s="505"/>
      <c r="P490" s="505"/>
      <c r="Q490" s="505">
        <v>1</v>
      </c>
      <c r="R490" s="471" cm="1">
        <f t="array" ref="R490">IFERROR(_xlfn.IFS(S490=1,1,T490=1,1,U490=1,1,V490=1,1),0)</f>
        <v>0</v>
      </c>
      <c r="S490" s="505"/>
      <c r="T490" s="505"/>
      <c r="U490" s="505"/>
      <c r="V490" s="505"/>
      <c r="W490" s="473"/>
      <c r="X490" s="473"/>
      <c r="Y490" s="471"/>
      <c r="Z490" s="505"/>
      <c r="AA490" s="505"/>
      <c r="AB490" s="505"/>
      <c r="AC490" s="505"/>
      <c r="AD490" s="471"/>
      <c r="AE490" s="505"/>
      <c r="AF490" s="505"/>
      <c r="AG490" s="505"/>
      <c r="AH490" s="505"/>
      <c r="AI490" s="473"/>
      <c r="AJ490" s="473"/>
      <c r="AK490" s="505"/>
      <c r="AL490" s="505"/>
      <c r="AM490" s="505"/>
      <c r="AN490" s="505"/>
      <c r="AO490" s="505"/>
      <c r="AP490" s="505"/>
      <c r="AQ490" s="505"/>
      <c r="AR490" s="505"/>
      <c r="AS490" s="505"/>
      <c r="AT490" s="505"/>
      <c r="AU490" s="506"/>
      <c r="AV490" s="513">
        <v>1</v>
      </c>
    </row>
    <row r="491" spans="1:48" s="514" customFormat="1" ht="13.5" outlineLevel="2">
      <c r="A491" s="683"/>
      <c r="B491" s="691" t="s">
        <v>226</v>
      </c>
      <c r="C491" s="460" t="s">
        <v>579</v>
      </c>
      <c r="D491" s="474" t="s">
        <v>304</v>
      </c>
      <c r="E491" s="461" t="s">
        <v>495</v>
      </c>
      <c r="F491" s="475"/>
      <c r="G491" s="459" t="s">
        <v>579</v>
      </c>
      <c r="H491" s="476" t="str">
        <f t="shared" si="67"/>
        <v>L20P-1</v>
      </c>
      <c r="I491" s="463">
        <v>1</v>
      </c>
      <c r="J491" s="475"/>
      <c r="K491" s="473">
        <v>0</v>
      </c>
      <c r="L491" s="473"/>
      <c r="M491" s="471" cm="1">
        <f t="array" ref="M491">IFERROR(_xlfn.IFS(N491=1,1,O491=1,1,P491=1,1,Q491=1,1),0)</f>
        <v>1</v>
      </c>
      <c r="N491" s="505"/>
      <c r="O491" s="505"/>
      <c r="P491" s="505"/>
      <c r="Q491" s="505">
        <v>1</v>
      </c>
      <c r="R491" s="471" cm="1">
        <f t="array" ref="R491">IFERROR(_xlfn.IFS(S491=1,1,T491=1,1,U491=1,1,V491=1,1),0)</f>
        <v>0</v>
      </c>
      <c r="S491" s="505"/>
      <c r="T491" s="505"/>
      <c r="U491" s="505"/>
      <c r="V491" s="505"/>
      <c r="W491" s="473"/>
      <c r="X491" s="473"/>
      <c r="Y491" s="471"/>
      <c r="Z491" s="505"/>
      <c r="AA491" s="505"/>
      <c r="AB491" s="505"/>
      <c r="AC491" s="505"/>
      <c r="AD491" s="471"/>
      <c r="AE491" s="505"/>
      <c r="AF491" s="505"/>
      <c r="AG491" s="505"/>
      <c r="AH491" s="505"/>
      <c r="AI491" s="473"/>
      <c r="AJ491" s="473"/>
      <c r="AK491" s="505"/>
      <c r="AL491" s="505"/>
      <c r="AM491" s="505"/>
      <c r="AN491" s="505"/>
      <c r="AO491" s="505"/>
      <c r="AP491" s="505"/>
      <c r="AQ491" s="505"/>
      <c r="AR491" s="505"/>
      <c r="AS491" s="505"/>
      <c r="AT491" s="505"/>
      <c r="AU491" s="506"/>
      <c r="AV491" s="513">
        <v>1</v>
      </c>
    </row>
    <row r="492" spans="1:48" s="514" customFormat="1" ht="13.5" outlineLevel="2">
      <c r="A492" s="683"/>
      <c r="B492" s="691" t="s">
        <v>226</v>
      </c>
      <c r="C492" s="460" t="s">
        <v>579</v>
      </c>
      <c r="D492" s="474" t="s">
        <v>238</v>
      </c>
      <c r="E492" s="461" t="s">
        <v>580</v>
      </c>
      <c r="F492" s="475"/>
      <c r="G492" s="459" t="s">
        <v>579</v>
      </c>
      <c r="H492" s="476" t="str">
        <f t="shared" si="67"/>
        <v>L20P-1</v>
      </c>
      <c r="I492" s="463">
        <v>1</v>
      </c>
      <c r="J492" s="475"/>
      <c r="K492" s="473">
        <v>0</v>
      </c>
      <c r="L492" s="473"/>
      <c r="M492" s="471" cm="1">
        <f t="array" ref="M492">IFERROR(_xlfn.IFS(N492=1,1,O492=1,1,P492=1,1,Q492=1,1),0)</f>
        <v>1</v>
      </c>
      <c r="N492" s="505"/>
      <c r="O492" s="505"/>
      <c r="P492" s="505"/>
      <c r="Q492" s="505">
        <v>1</v>
      </c>
      <c r="R492" s="471" cm="1">
        <f t="array" ref="R492">IFERROR(_xlfn.IFS(S492=1,1,T492=1,1,U492=1,1,V492=1,1),0)</f>
        <v>0</v>
      </c>
      <c r="S492" s="505"/>
      <c r="T492" s="505"/>
      <c r="U492" s="505"/>
      <c r="V492" s="505"/>
      <c r="W492" s="473"/>
      <c r="X492" s="473"/>
      <c r="Y492" s="471"/>
      <c r="Z492" s="505"/>
      <c r="AA492" s="505"/>
      <c r="AB492" s="505"/>
      <c r="AC492" s="505"/>
      <c r="AD492" s="471"/>
      <c r="AE492" s="505"/>
      <c r="AF492" s="505"/>
      <c r="AG492" s="505"/>
      <c r="AH492" s="505"/>
      <c r="AI492" s="473"/>
      <c r="AJ492" s="473"/>
      <c r="AK492" s="505"/>
      <c r="AL492" s="505"/>
      <c r="AM492" s="505"/>
      <c r="AN492" s="505"/>
      <c r="AO492" s="505"/>
      <c r="AP492" s="505"/>
      <c r="AQ492" s="505"/>
      <c r="AR492" s="505"/>
      <c r="AS492" s="505"/>
      <c r="AT492" s="505"/>
      <c r="AU492" s="506"/>
      <c r="AV492" s="513">
        <v>1</v>
      </c>
    </row>
    <row r="493" spans="1:48" s="514" customFormat="1" ht="13.5" outlineLevel="2">
      <c r="A493" s="683"/>
      <c r="B493" s="691" t="s">
        <v>226</v>
      </c>
      <c r="C493" s="460" t="s">
        <v>579</v>
      </c>
      <c r="D493" s="474" t="s">
        <v>312</v>
      </c>
      <c r="E493" s="461" t="s">
        <v>581</v>
      </c>
      <c r="F493" s="475"/>
      <c r="G493" s="459" t="s">
        <v>579</v>
      </c>
      <c r="H493" s="476" t="str">
        <f t="shared" si="67"/>
        <v>L20P-1</v>
      </c>
      <c r="I493" s="463">
        <v>1</v>
      </c>
      <c r="J493" s="475"/>
      <c r="K493" s="473">
        <v>0</v>
      </c>
      <c r="L493" s="473"/>
      <c r="M493" s="471" cm="1">
        <f t="array" ref="M493">IFERROR(_xlfn.IFS(N493=1,1,O493=1,1,P493=1,1,Q493=1,1),0)</f>
        <v>1</v>
      </c>
      <c r="N493" s="505"/>
      <c r="O493" s="505"/>
      <c r="P493" s="505"/>
      <c r="Q493" s="505">
        <v>1</v>
      </c>
      <c r="R493" s="471" cm="1">
        <f t="array" ref="R493">IFERROR(_xlfn.IFS(S493=1,1,T493=1,1,U493=1,1,V493=1,1),0)</f>
        <v>0</v>
      </c>
      <c r="S493" s="505"/>
      <c r="T493" s="505"/>
      <c r="U493" s="505"/>
      <c r="V493" s="505"/>
      <c r="W493" s="473"/>
      <c r="X493" s="473"/>
      <c r="Y493" s="471"/>
      <c r="Z493" s="505"/>
      <c r="AA493" s="505"/>
      <c r="AB493" s="505"/>
      <c r="AC493" s="505"/>
      <c r="AD493" s="471"/>
      <c r="AE493" s="505"/>
      <c r="AF493" s="505"/>
      <c r="AG493" s="505"/>
      <c r="AH493" s="505"/>
      <c r="AI493" s="473"/>
      <c r="AJ493" s="473"/>
      <c r="AK493" s="505"/>
      <c r="AL493" s="505"/>
      <c r="AM493" s="505"/>
      <c r="AN493" s="505"/>
      <c r="AO493" s="505"/>
      <c r="AP493" s="505"/>
      <c r="AQ493" s="505"/>
      <c r="AR493" s="505"/>
      <c r="AS493" s="505"/>
      <c r="AT493" s="505"/>
      <c r="AU493" s="506"/>
      <c r="AV493" s="513">
        <v>1</v>
      </c>
    </row>
    <row r="494" spans="1:48" s="514" customFormat="1" ht="13.5" outlineLevel="2">
      <c r="A494" s="683"/>
      <c r="B494" s="691" t="s">
        <v>226</v>
      </c>
      <c r="C494" s="460" t="s">
        <v>579</v>
      </c>
      <c r="D494" s="474" t="s">
        <v>243</v>
      </c>
      <c r="E494" s="461" t="s">
        <v>582</v>
      </c>
      <c r="F494" s="475"/>
      <c r="G494" s="459" t="s">
        <v>579</v>
      </c>
      <c r="H494" s="476" t="str">
        <f t="shared" si="67"/>
        <v>L20P-1</v>
      </c>
      <c r="I494" s="463">
        <v>1</v>
      </c>
      <c r="J494" s="475"/>
      <c r="K494" s="473">
        <v>0</v>
      </c>
      <c r="L494" s="473"/>
      <c r="M494" s="471" cm="1">
        <f t="array" ref="M494">IFERROR(_xlfn.IFS(N494=1,1,O494=1,1,P494=1,1,Q494=1,1),0)</f>
        <v>1</v>
      </c>
      <c r="N494" s="505"/>
      <c r="O494" s="505"/>
      <c r="P494" s="505"/>
      <c r="Q494" s="505">
        <v>1</v>
      </c>
      <c r="R494" s="471" cm="1">
        <f t="array" ref="R494">IFERROR(_xlfn.IFS(S494=1,1,T494=1,1,U494=1,1,V494=1,1),0)</f>
        <v>0</v>
      </c>
      <c r="S494" s="505"/>
      <c r="T494" s="505"/>
      <c r="U494" s="505"/>
      <c r="V494" s="505"/>
      <c r="W494" s="473"/>
      <c r="X494" s="473"/>
      <c r="Y494" s="471"/>
      <c r="Z494" s="505"/>
      <c r="AA494" s="505"/>
      <c r="AB494" s="505"/>
      <c r="AC494" s="505"/>
      <c r="AD494" s="471"/>
      <c r="AE494" s="505"/>
      <c r="AF494" s="505"/>
      <c r="AG494" s="505"/>
      <c r="AH494" s="505"/>
      <c r="AI494" s="473"/>
      <c r="AJ494" s="473"/>
      <c r="AK494" s="505"/>
      <c r="AL494" s="505"/>
      <c r="AM494" s="505"/>
      <c r="AN494" s="505"/>
      <c r="AO494" s="505"/>
      <c r="AP494" s="505"/>
      <c r="AQ494" s="505"/>
      <c r="AR494" s="505"/>
      <c r="AS494" s="505"/>
      <c r="AT494" s="505"/>
      <c r="AU494" s="506"/>
      <c r="AV494" s="513">
        <v>1</v>
      </c>
    </row>
    <row r="495" spans="1:48" s="514" customFormat="1" ht="13.5" outlineLevel="2">
      <c r="A495" s="683"/>
      <c r="B495" s="691" t="s">
        <v>226</v>
      </c>
      <c r="C495" s="460" t="s">
        <v>579</v>
      </c>
      <c r="D495" s="474" t="s">
        <v>499</v>
      </c>
      <c r="E495" s="461" t="s">
        <v>583</v>
      </c>
      <c r="F495" s="475"/>
      <c r="G495" s="459" t="s">
        <v>579</v>
      </c>
      <c r="H495" s="476" t="str">
        <f t="shared" si="67"/>
        <v>L20P-1</v>
      </c>
      <c r="I495" s="463">
        <v>1</v>
      </c>
      <c r="J495" s="475"/>
      <c r="K495" s="473">
        <v>0</v>
      </c>
      <c r="L495" s="473"/>
      <c r="M495" s="471" cm="1">
        <f t="array" ref="M495">IFERROR(_xlfn.IFS(N495=1,1,O495=1,1,P495=1,1,Q495=1,1),0)</f>
        <v>1</v>
      </c>
      <c r="N495" s="505"/>
      <c r="O495" s="505"/>
      <c r="P495" s="505"/>
      <c r="Q495" s="505">
        <v>1</v>
      </c>
      <c r="R495" s="471" cm="1">
        <f t="array" ref="R495">IFERROR(_xlfn.IFS(S495=1,1,T495=1,1,U495=1,1,V495=1,1),0)</f>
        <v>0</v>
      </c>
      <c r="S495" s="505"/>
      <c r="T495" s="505"/>
      <c r="U495" s="505"/>
      <c r="V495" s="505"/>
      <c r="W495" s="473"/>
      <c r="X495" s="473"/>
      <c r="Y495" s="471"/>
      <c r="Z495" s="505"/>
      <c r="AA495" s="505"/>
      <c r="AB495" s="505"/>
      <c r="AC495" s="505"/>
      <c r="AD495" s="471"/>
      <c r="AE495" s="505"/>
      <c r="AF495" s="505"/>
      <c r="AG495" s="505"/>
      <c r="AH495" s="505"/>
      <c r="AI495" s="473"/>
      <c r="AJ495" s="473"/>
      <c r="AK495" s="505"/>
      <c r="AL495" s="505"/>
      <c r="AM495" s="505"/>
      <c r="AN495" s="505"/>
      <c r="AO495" s="505"/>
      <c r="AP495" s="505"/>
      <c r="AQ495" s="505"/>
      <c r="AR495" s="505"/>
      <c r="AS495" s="505"/>
      <c r="AT495" s="505"/>
      <c r="AU495" s="506"/>
      <c r="AV495" s="513">
        <v>1</v>
      </c>
    </row>
    <row r="496" spans="1:48" s="514" customFormat="1" ht="13.5" outlineLevel="2">
      <c r="A496" s="683"/>
      <c r="B496" s="691" t="s">
        <v>226</v>
      </c>
      <c r="C496" s="460" t="s">
        <v>579</v>
      </c>
      <c r="D496" s="474" t="s">
        <v>248</v>
      </c>
      <c r="E496" s="461" t="s">
        <v>501</v>
      </c>
      <c r="F496" s="475"/>
      <c r="G496" s="459" t="s">
        <v>579</v>
      </c>
      <c r="H496" s="476" t="str">
        <f t="shared" si="67"/>
        <v>L20P-1</v>
      </c>
      <c r="I496" s="463">
        <v>1</v>
      </c>
      <c r="J496" s="475"/>
      <c r="K496" s="473">
        <v>0</v>
      </c>
      <c r="L496" s="473"/>
      <c r="M496" s="471" cm="1">
        <f t="array" ref="M496">IFERROR(_xlfn.IFS(N496=1,1,O496=1,1,P496=1,1,Q496=1,1),0)</f>
        <v>1</v>
      </c>
      <c r="N496" s="505"/>
      <c r="O496" s="505"/>
      <c r="P496" s="505"/>
      <c r="Q496" s="505">
        <v>1</v>
      </c>
      <c r="R496" s="471" cm="1">
        <f t="array" ref="R496">IFERROR(_xlfn.IFS(S496=1,1,T496=1,1,U496=1,1,V496=1,1),0)</f>
        <v>0</v>
      </c>
      <c r="S496" s="505"/>
      <c r="T496" s="505"/>
      <c r="U496" s="505"/>
      <c r="V496" s="505"/>
      <c r="W496" s="473"/>
      <c r="X496" s="473"/>
      <c r="Y496" s="471"/>
      <c r="Z496" s="505"/>
      <c r="AA496" s="505"/>
      <c r="AB496" s="505"/>
      <c r="AC496" s="505"/>
      <c r="AD496" s="471"/>
      <c r="AE496" s="505"/>
      <c r="AF496" s="505"/>
      <c r="AG496" s="505"/>
      <c r="AH496" s="505"/>
      <c r="AI496" s="473"/>
      <c r="AJ496" s="473"/>
      <c r="AK496" s="505"/>
      <c r="AL496" s="505"/>
      <c r="AM496" s="505"/>
      <c r="AN496" s="505"/>
      <c r="AO496" s="505"/>
      <c r="AP496" s="505"/>
      <c r="AQ496" s="505"/>
      <c r="AR496" s="505"/>
      <c r="AS496" s="505"/>
      <c r="AT496" s="505"/>
      <c r="AU496" s="506"/>
      <c r="AV496" s="513">
        <v>1</v>
      </c>
    </row>
    <row r="497" spans="1:48" s="514" customFormat="1" ht="13.5" outlineLevel="2">
      <c r="A497" s="683"/>
      <c r="B497" s="691" t="s">
        <v>226</v>
      </c>
      <c r="C497" s="460" t="s">
        <v>579</v>
      </c>
      <c r="D497" s="474" t="s">
        <v>558</v>
      </c>
      <c r="E497" s="461" t="s">
        <v>559</v>
      </c>
      <c r="F497" s="475"/>
      <c r="G497" s="459"/>
      <c r="H497" s="476"/>
      <c r="I497" s="463"/>
      <c r="J497" s="475"/>
      <c r="K497" s="473"/>
      <c r="L497" s="473"/>
      <c r="M497" s="471" cm="1">
        <f t="array" ref="M497">IFERROR(_xlfn.IFS(N497=1,1,O497=1,1,P497=1,1,Q497=1,1),0)</f>
        <v>0</v>
      </c>
      <c r="N497" s="505"/>
      <c r="O497" s="505"/>
      <c r="P497" s="505"/>
      <c r="Q497" s="505" t="s">
        <v>224</v>
      </c>
      <c r="R497" s="471" cm="1">
        <f t="array" ref="R497">IFERROR(_xlfn.IFS(S497=1,1,T497=1,1,U497=1,1,V497=1,1),0)</f>
        <v>0</v>
      </c>
      <c r="S497" s="505"/>
      <c r="T497" s="505"/>
      <c r="U497" s="505"/>
      <c r="V497" s="505"/>
      <c r="W497" s="473"/>
      <c r="X497" s="473"/>
      <c r="Y497" s="471"/>
      <c r="Z497" s="505"/>
      <c r="AA497" s="505"/>
      <c r="AB497" s="505"/>
      <c r="AC497" s="505"/>
      <c r="AD497" s="471"/>
      <c r="AE497" s="505"/>
      <c r="AF497" s="505"/>
      <c r="AG497" s="505"/>
      <c r="AH497" s="505"/>
      <c r="AI497" s="473"/>
      <c r="AJ497" s="473"/>
      <c r="AK497" s="505"/>
      <c r="AL497" s="505"/>
      <c r="AM497" s="505"/>
      <c r="AN497" s="505"/>
      <c r="AO497" s="505"/>
      <c r="AP497" s="505"/>
      <c r="AQ497" s="505"/>
      <c r="AR497" s="505"/>
      <c r="AS497" s="505"/>
      <c r="AT497" s="505"/>
      <c r="AU497" s="506"/>
      <c r="AV497" s="513"/>
    </row>
    <row r="498" spans="1:48" s="514" customFormat="1" ht="13.5" outlineLevel="2">
      <c r="A498" s="683"/>
      <c r="B498" s="691"/>
      <c r="C498" s="460"/>
      <c r="D498" s="474"/>
      <c r="E498" s="461"/>
      <c r="F498" s="475"/>
      <c r="G498" s="459"/>
      <c r="H498" s="476"/>
      <c r="I498" s="463"/>
      <c r="J498" s="475"/>
      <c r="K498" s="473"/>
      <c r="L498" s="473"/>
      <c r="M498" s="471"/>
      <c r="N498" s="505"/>
      <c r="O498" s="505"/>
      <c r="P498" s="505"/>
      <c r="Q498" s="505" t="s">
        <v>224</v>
      </c>
      <c r="R498" s="505"/>
      <c r="S498" s="505"/>
      <c r="T498" s="505"/>
      <c r="U498" s="505"/>
      <c r="V498" s="505"/>
      <c r="W498" s="473"/>
      <c r="X498" s="473"/>
      <c r="Y498" s="505"/>
      <c r="Z498" s="505"/>
      <c r="AA498" s="505"/>
      <c r="AB498" s="505"/>
      <c r="AC498" s="505"/>
      <c r="AD498" s="505"/>
      <c r="AE498" s="505"/>
      <c r="AF498" s="505"/>
      <c r="AG498" s="505"/>
      <c r="AH498" s="505"/>
      <c r="AI498" s="473"/>
      <c r="AJ498" s="473"/>
      <c r="AK498" s="505"/>
      <c r="AL498" s="505"/>
      <c r="AM498" s="505"/>
      <c r="AN498" s="505"/>
      <c r="AO498" s="505"/>
      <c r="AP498" s="505"/>
      <c r="AQ498" s="505"/>
      <c r="AR498" s="505"/>
      <c r="AS498" s="505"/>
      <c r="AT498" s="505"/>
      <c r="AU498" s="506"/>
      <c r="AV498" s="513"/>
    </row>
    <row r="499" spans="1:48" s="507" customFormat="1" ht="13.5" outlineLevel="2">
      <c r="A499" s="681"/>
      <c r="B499" s="691" t="s">
        <v>502</v>
      </c>
      <c r="C499" s="460"/>
      <c r="D499" s="474"/>
      <c r="E499" s="461"/>
      <c r="F499" s="475"/>
      <c r="G499" s="459"/>
      <c r="H499" s="476"/>
      <c r="I499" s="463"/>
      <c r="J499" s="475"/>
      <c r="K499" s="473"/>
      <c r="L499" s="473"/>
      <c r="M499" s="471"/>
      <c r="N499" s="505"/>
      <c r="O499" s="505"/>
      <c r="P499" s="505"/>
      <c r="Q499" s="505" t="s">
        <v>224</v>
      </c>
      <c r="R499" s="505"/>
      <c r="S499" s="505"/>
      <c r="T499" s="505"/>
      <c r="U499" s="505"/>
      <c r="V499" s="505"/>
      <c r="W499" s="473"/>
      <c r="X499" s="473"/>
      <c r="Y499" s="505"/>
      <c r="Z499" s="505"/>
      <c r="AA499" s="505"/>
      <c r="AB499" s="505"/>
      <c r="AC499" s="505"/>
      <c r="AD499" s="505"/>
      <c r="AE499" s="505"/>
      <c r="AF499" s="505"/>
      <c r="AG499" s="505"/>
      <c r="AH499" s="505"/>
      <c r="AI499" s="473"/>
      <c r="AJ499" s="473"/>
      <c r="AK499" s="505"/>
      <c r="AL499" s="505"/>
      <c r="AM499" s="505"/>
      <c r="AN499" s="505"/>
      <c r="AO499" s="505"/>
      <c r="AP499" s="505"/>
      <c r="AQ499" s="505"/>
      <c r="AR499" s="505"/>
      <c r="AS499" s="505"/>
      <c r="AT499" s="505"/>
      <c r="AU499" s="506"/>
      <c r="AV499" s="513"/>
    </row>
    <row r="500" spans="1:48" s="514" customFormat="1" ht="13.5" outlineLevel="2">
      <c r="A500" s="683"/>
      <c r="B500" s="691" t="s">
        <v>226</v>
      </c>
      <c r="C500" s="460" t="s">
        <v>579</v>
      </c>
      <c r="D500" s="474" t="s">
        <v>503</v>
      </c>
      <c r="E500" s="461" t="s">
        <v>504</v>
      </c>
      <c r="F500" s="475"/>
      <c r="G500" s="459" t="s">
        <v>579</v>
      </c>
      <c r="H500" s="476" t="str">
        <f t="shared" ref="H500:H501" si="68">CONCATENATE(G500,"-",I500)</f>
        <v>L20P-1</v>
      </c>
      <c r="I500" s="463">
        <v>1</v>
      </c>
      <c r="J500" s="475"/>
      <c r="K500" s="473">
        <v>0</v>
      </c>
      <c r="L500" s="473"/>
      <c r="M500" s="471" cm="1">
        <f t="array" ref="M500">IFERROR(_xlfn.IFS(N500=1,1,O500=1,1,P500=1,1,Q500=1,1),0)</f>
        <v>1</v>
      </c>
      <c r="N500" s="505"/>
      <c r="O500" s="505"/>
      <c r="P500" s="505"/>
      <c r="Q500" s="505">
        <v>1</v>
      </c>
      <c r="R500" s="471" cm="1">
        <f t="array" ref="R500">IFERROR(_xlfn.IFS(S500=1,1,T500=1,1,U500=1,1,V500=1,1),0)</f>
        <v>0</v>
      </c>
      <c r="S500" s="505"/>
      <c r="T500" s="505"/>
      <c r="U500" s="505"/>
      <c r="V500" s="505"/>
      <c r="W500" s="473"/>
      <c r="X500" s="473"/>
      <c r="Y500" s="471"/>
      <c r="Z500" s="505"/>
      <c r="AA500" s="505"/>
      <c r="AB500" s="505"/>
      <c r="AC500" s="505"/>
      <c r="AD500" s="471"/>
      <c r="AE500" s="505"/>
      <c r="AF500" s="505"/>
      <c r="AG500" s="505"/>
      <c r="AH500" s="505"/>
      <c r="AI500" s="473"/>
      <c r="AJ500" s="473"/>
      <c r="AK500" s="505"/>
      <c r="AL500" s="505"/>
      <c r="AM500" s="505"/>
      <c r="AN500" s="505"/>
      <c r="AO500" s="505"/>
      <c r="AP500" s="505"/>
      <c r="AQ500" s="505"/>
      <c r="AR500" s="505"/>
      <c r="AS500" s="505"/>
      <c r="AT500" s="505"/>
      <c r="AU500" s="506"/>
      <c r="AV500" s="513">
        <v>1</v>
      </c>
    </row>
    <row r="501" spans="1:48" s="514" customFormat="1" ht="13.5" outlineLevel="2">
      <c r="A501" s="683"/>
      <c r="B501" s="691" t="s">
        <v>226</v>
      </c>
      <c r="C501" s="460" t="s">
        <v>579</v>
      </c>
      <c r="D501" s="474" t="s">
        <v>505</v>
      </c>
      <c r="E501" s="461" t="s">
        <v>504</v>
      </c>
      <c r="F501" s="475"/>
      <c r="G501" s="459" t="s">
        <v>579</v>
      </c>
      <c r="H501" s="476" t="str">
        <f t="shared" si="68"/>
        <v>L20P-1</v>
      </c>
      <c r="I501" s="463">
        <v>1</v>
      </c>
      <c r="J501" s="475"/>
      <c r="K501" s="473">
        <v>0</v>
      </c>
      <c r="L501" s="473"/>
      <c r="M501" s="471" cm="1">
        <f t="array" ref="M501">IFERROR(_xlfn.IFS(N501=1,1,O501=1,1,P501=1,1,Q501=1,1),0)</f>
        <v>1</v>
      </c>
      <c r="N501" s="505"/>
      <c r="O501" s="505"/>
      <c r="P501" s="505"/>
      <c r="Q501" s="505">
        <v>1</v>
      </c>
      <c r="R501" s="471" cm="1">
        <f t="array" ref="R501">IFERROR(_xlfn.IFS(S501=1,1,T501=1,1,U501=1,1,V501=1,1),0)</f>
        <v>0</v>
      </c>
      <c r="S501" s="505"/>
      <c r="T501" s="505"/>
      <c r="U501" s="505"/>
      <c r="V501" s="505"/>
      <c r="W501" s="473"/>
      <c r="X501" s="473"/>
      <c r="Y501" s="471"/>
      <c r="Z501" s="505"/>
      <c r="AA501" s="505"/>
      <c r="AB501" s="505"/>
      <c r="AC501" s="505"/>
      <c r="AD501" s="471"/>
      <c r="AE501" s="505"/>
      <c r="AF501" s="505"/>
      <c r="AG501" s="505"/>
      <c r="AH501" s="505"/>
      <c r="AI501" s="473"/>
      <c r="AJ501" s="473"/>
      <c r="AK501" s="505"/>
      <c r="AL501" s="505"/>
      <c r="AM501" s="505"/>
      <c r="AN501" s="505"/>
      <c r="AO501" s="505"/>
      <c r="AP501" s="505"/>
      <c r="AQ501" s="505"/>
      <c r="AR501" s="505"/>
      <c r="AS501" s="505"/>
      <c r="AT501" s="505"/>
      <c r="AU501" s="506"/>
      <c r="AV501" s="513">
        <v>1</v>
      </c>
    </row>
    <row r="502" spans="1:48" s="514" customFormat="1" ht="13.5" outlineLevel="2">
      <c r="A502" s="683"/>
      <c r="B502" s="691"/>
      <c r="C502" s="460"/>
      <c r="D502" s="474"/>
      <c r="E502" s="461"/>
      <c r="F502" s="475"/>
      <c r="G502" s="459"/>
      <c r="H502" s="476"/>
      <c r="I502" s="463"/>
      <c r="J502" s="475"/>
      <c r="K502" s="473"/>
      <c r="L502" s="473"/>
      <c r="M502" s="471"/>
      <c r="N502" s="505"/>
      <c r="O502" s="505"/>
      <c r="P502" s="505"/>
      <c r="Q502" s="505" t="s">
        <v>224</v>
      </c>
      <c r="R502" s="505"/>
      <c r="S502" s="505"/>
      <c r="T502" s="505"/>
      <c r="U502" s="505"/>
      <c r="V502" s="505"/>
      <c r="W502" s="473"/>
      <c r="X502" s="473"/>
      <c r="Y502" s="505"/>
      <c r="Z502" s="505"/>
      <c r="AA502" s="505"/>
      <c r="AB502" s="505"/>
      <c r="AC502" s="505"/>
      <c r="AD502" s="505"/>
      <c r="AE502" s="505"/>
      <c r="AF502" s="505"/>
      <c r="AG502" s="505"/>
      <c r="AH502" s="505"/>
      <c r="AI502" s="473"/>
      <c r="AJ502" s="473"/>
      <c r="AK502" s="505"/>
      <c r="AL502" s="505"/>
      <c r="AM502" s="505"/>
      <c r="AN502" s="505"/>
      <c r="AO502" s="505"/>
      <c r="AP502" s="505"/>
      <c r="AQ502" s="505"/>
      <c r="AR502" s="505"/>
      <c r="AS502" s="505"/>
      <c r="AT502" s="505"/>
      <c r="AU502" s="506"/>
      <c r="AV502" s="513"/>
    </row>
    <row r="503" spans="1:48" s="514" customFormat="1" ht="13.5" outlineLevel="2">
      <c r="A503" s="683"/>
      <c r="B503" s="691" t="s">
        <v>506</v>
      </c>
      <c r="C503" s="460"/>
      <c r="D503" s="474"/>
      <c r="E503" s="461"/>
      <c r="F503" s="475"/>
      <c r="G503" s="459"/>
      <c r="H503" s="476"/>
      <c r="I503" s="463"/>
      <c r="J503" s="475"/>
      <c r="K503" s="473"/>
      <c r="L503" s="473"/>
      <c r="M503" s="471"/>
      <c r="N503" s="505"/>
      <c r="O503" s="505"/>
      <c r="P503" s="505"/>
      <c r="Q503" s="505" t="s">
        <v>224</v>
      </c>
      <c r="R503" s="505"/>
      <c r="S503" s="505"/>
      <c r="T503" s="505"/>
      <c r="U503" s="505"/>
      <c r="V503" s="505"/>
      <c r="W503" s="473"/>
      <c r="X503" s="473"/>
      <c r="Y503" s="505"/>
      <c r="Z503" s="505"/>
      <c r="AA503" s="505"/>
      <c r="AB503" s="505"/>
      <c r="AC503" s="505"/>
      <c r="AD503" s="505"/>
      <c r="AE503" s="505"/>
      <c r="AF503" s="505"/>
      <c r="AG503" s="505"/>
      <c r="AH503" s="505"/>
      <c r="AI503" s="473"/>
      <c r="AJ503" s="473"/>
      <c r="AK503" s="505"/>
      <c r="AL503" s="505"/>
      <c r="AM503" s="505"/>
      <c r="AN503" s="505"/>
      <c r="AO503" s="505"/>
      <c r="AP503" s="505"/>
      <c r="AQ503" s="505"/>
      <c r="AR503" s="505"/>
      <c r="AS503" s="505"/>
      <c r="AT503" s="505"/>
      <c r="AU503" s="506"/>
      <c r="AV503" s="513"/>
    </row>
    <row r="504" spans="1:48" s="514" customFormat="1" ht="13.5" outlineLevel="2">
      <c r="A504" s="683"/>
      <c r="B504" s="691" t="s">
        <v>226</v>
      </c>
      <c r="C504" s="460" t="s">
        <v>579</v>
      </c>
      <c r="D504" s="474" t="s">
        <v>421</v>
      </c>
      <c r="E504" s="461" t="s">
        <v>507</v>
      </c>
      <c r="F504" s="475"/>
      <c r="G504" s="459" t="s">
        <v>579</v>
      </c>
      <c r="H504" s="476" t="str">
        <f t="shared" ref="H504:H507" si="69">CONCATENATE(G504,"-",I504)</f>
        <v>L20P-1</v>
      </c>
      <c r="I504" s="463">
        <v>1</v>
      </c>
      <c r="J504" s="475"/>
      <c r="K504" s="473">
        <v>0</v>
      </c>
      <c r="L504" s="473"/>
      <c r="M504" s="471" cm="1">
        <f t="array" ref="M504">IFERROR(_xlfn.IFS(N504=1,1,O504=1,1,P504=1,1,Q504=1,1),0)</f>
        <v>1</v>
      </c>
      <c r="N504" s="505"/>
      <c r="O504" s="505"/>
      <c r="P504" s="505"/>
      <c r="Q504" s="505">
        <v>1</v>
      </c>
      <c r="R504" s="471" cm="1">
        <f t="array" ref="R504">IFERROR(_xlfn.IFS(S504=1,1,T504=1,1,U504=1,1,V504=1,1),0)</f>
        <v>0</v>
      </c>
      <c r="S504" s="505"/>
      <c r="T504" s="505"/>
      <c r="U504" s="505"/>
      <c r="V504" s="505"/>
      <c r="W504" s="473"/>
      <c r="X504" s="473"/>
      <c r="Y504" s="471"/>
      <c r="Z504" s="505"/>
      <c r="AA504" s="505"/>
      <c r="AB504" s="505"/>
      <c r="AC504" s="505"/>
      <c r="AD504" s="471"/>
      <c r="AE504" s="505"/>
      <c r="AF504" s="505"/>
      <c r="AG504" s="505"/>
      <c r="AH504" s="505"/>
      <c r="AI504" s="473"/>
      <c r="AJ504" s="473"/>
      <c r="AK504" s="505"/>
      <c r="AL504" s="505"/>
      <c r="AM504" s="505"/>
      <c r="AN504" s="505"/>
      <c r="AO504" s="505"/>
      <c r="AP504" s="505"/>
      <c r="AQ504" s="505"/>
      <c r="AR504" s="505"/>
      <c r="AS504" s="505"/>
      <c r="AT504" s="505"/>
      <c r="AU504" s="506"/>
      <c r="AV504" s="513">
        <v>1</v>
      </c>
    </row>
    <row r="505" spans="1:48" s="514" customFormat="1" ht="13.5" outlineLevel="2">
      <c r="A505" s="683"/>
      <c r="B505" s="691" t="s">
        <v>226</v>
      </c>
      <c r="C505" s="460" t="s">
        <v>579</v>
      </c>
      <c r="D505" s="474" t="s">
        <v>423</v>
      </c>
      <c r="E505" s="461" t="s">
        <v>508</v>
      </c>
      <c r="F505" s="475"/>
      <c r="G505" s="459" t="s">
        <v>579</v>
      </c>
      <c r="H505" s="476" t="str">
        <f t="shared" si="69"/>
        <v>L20P-1</v>
      </c>
      <c r="I505" s="463">
        <v>1</v>
      </c>
      <c r="J505" s="475"/>
      <c r="K505" s="473">
        <v>0</v>
      </c>
      <c r="L505" s="473"/>
      <c r="M505" s="471" cm="1">
        <f t="array" ref="M505">IFERROR(_xlfn.IFS(N505=1,1,O505=1,1,P505=1,1,Q505=1,1),0)</f>
        <v>1</v>
      </c>
      <c r="N505" s="505"/>
      <c r="O505" s="505"/>
      <c r="P505" s="505"/>
      <c r="Q505" s="505">
        <v>1</v>
      </c>
      <c r="R505" s="471" cm="1">
        <f t="array" ref="R505">IFERROR(_xlfn.IFS(S505=1,1,T505=1,1,U505=1,1,V505=1,1),0)</f>
        <v>0</v>
      </c>
      <c r="S505" s="505"/>
      <c r="T505" s="505"/>
      <c r="U505" s="505"/>
      <c r="V505" s="505"/>
      <c r="W505" s="473"/>
      <c r="X505" s="473"/>
      <c r="Y505" s="471"/>
      <c r="Z505" s="505"/>
      <c r="AA505" s="505"/>
      <c r="AB505" s="505"/>
      <c r="AC505" s="505"/>
      <c r="AD505" s="471"/>
      <c r="AE505" s="505"/>
      <c r="AF505" s="505"/>
      <c r="AG505" s="505"/>
      <c r="AH505" s="505"/>
      <c r="AI505" s="473"/>
      <c r="AJ505" s="473"/>
      <c r="AK505" s="505"/>
      <c r="AL505" s="505"/>
      <c r="AM505" s="505"/>
      <c r="AN505" s="505"/>
      <c r="AO505" s="505"/>
      <c r="AP505" s="505"/>
      <c r="AQ505" s="505"/>
      <c r="AR505" s="505"/>
      <c r="AS505" s="505"/>
      <c r="AT505" s="505"/>
      <c r="AU505" s="506"/>
      <c r="AV505" s="513">
        <v>1</v>
      </c>
    </row>
    <row r="506" spans="1:48" s="514" customFormat="1" ht="13.5" outlineLevel="2">
      <c r="A506" s="683"/>
      <c r="B506" s="691" t="s">
        <v>226</v>
      </c>
      <c r="C506" s="460" t="s">
        <v>579</v>
      </c>
      <c r="D506" s="474" t="s">
        <v>425</v>
      </c>
      <c r="E506" s="461" t="s">
        <v>509</v>
      </c>
      <c r="F506" s="475"/>
      <c r="G506" s="459" t="s">
        <v>579</v>
      </c>
      <c r="H506" s="476" t="str">
        <f t="shared" si="69"/>
        <v>L20P-1</v>
      </c>
      <c r="I506" s="463">
        <v>1</v>
      </c>
      <c r="J506" s="475"/>
      <c r="K506" s="473">
        <v>0</v>
      </c>
      <c r="L506" s="473"/>
      <c r="M506" s="471" cm="1">
        <f t="array" ref="M506">IFERROR(_xlfn.IFS(N506=1,1,O506=1,1,P506=1,1,Q506=1,1),0)</f>
        <v>1</v>
      </c>
      <c r="N506" s="505"/>
      <c r="O506" s="505"/>
      <c r="P506" s="505"/>
      <c r="Q506" s="505">
        <v>1</v>
      </c>
      <c r="R506" s="471" cm="1">
        <f t="array" ref="R506">IFERROR(_xlfn.IFS(S506=1,1,T506=1,1,U506=1,1,V506=1,1),0)</f>
        <v>0</v>
      </c>
      <c r="S506" s="505"/>
      <c r="T506" s="505"/>
      <c r="U506" s="505"/>
      <c r="V506" s="505"/>
      <c r="W506" s="473"/>
      <c r="X506" s="473"/>
      <c r="Y506" s="471"/>
      <c r="Z506" s="505"/>
      <c r="AA506" s="505"/>
      <c r="AB506" s="505"/>
      <c r="AC506" s="505"/>
      <c r="AD506" s="471"/>
      <c r="AE506" s="505"/>
      <c r="AF506" s="505"/>
      <c r="AG506" s="505"/>
      <c r="AH506" s="505"/>
      <c r="AI506" s="473"/>
      <c r="AJ506" s="473"/>
      <c r="AK506" s="505"/>
      <c r="AL506" s="505"/>
      <c r="AM506" s="505"/>
      <c r="AN506" s="505"/>
      <c r="AO506" s="505"/>
      <c r="AP506" s="505"/>
      <c r="AQ506" s="505"/>
      <c r="AR506" s="505"/>
      <c r="AS506" s="505"/>
      <c r="AT506" s="505"/>
      <c r="AU506" s="506"/>
      <c r="AV506" s="513">
        <v>1</v>
      </c>
    </row>
    <row r="507" spans="1:48" s="514" customFormat="1" ht="13.5" outlineLevel="2">
      <c r="A507" s="683"/>
      <c r="B507" s="691" t="s">
        <v>226</v>
      </c>
      <c r="C507" s="460" t="s">
        <v>579</v>
      </c>
      <c r="D507" s="474" t="s">
        <v>427</v>
      </c>
      <c r="E507" s="461" t="s">
        <v>510</v>
      </c>
      <c r="F507" s="475"/>
      <c r="G507" s="459" t="s">
        <v>579</v>
      </c>
      <c r="H507" s="476" t="str">
        <f t="shared" si="69"/>
        <v>L20P-1</v>
      </c>
      <c r="I507" s="463">
        <v>1</v>
      </c>
      <c r="J507" s="475"/>
      <c r="K507" s="473">
        <v>0</v>
      </c>
      <c r="L507" s="473"/>
      <c r="M507" s="471" cm="1">
        <f t="array" ref="M507">IFERROR(_xlfn.IFS(N507=1,1,O507=1,1,P507=1,1,Q507=1,1),0)</f>
        <v>1</v>
      </c>
      <c r="N507" s="505"/>
      <c r="O507" s="505"/>
      <c r="P507" s="505"/>
      <c r="Q507" s="505">
        <v>1</v>
      </c>
      <c r="R507" s="471" cm="1">
        <f t="array" ref="R507">IFERROR(_xlfn.IFS(S507=1,1,T507=1,1,U507=1,1,V507=1,1),0)</f>
        <v>0</v>
      </c>
      <c r="S507" s="505"/>
      <c r="T507" s="505"/>
      <c r="U507" s="505"/>
      <c r="V507" s="505"/>
      <c r="W507" s="473"/>
      <c r="X507" s="473"/>
      <c r="Y507" s="471"/>
      <c r="Z507" s="505"/>
      <c r="AA507" s="505"/>
      <c r="AB507" s="505"/>
      <c r="AC507" s="505"/>
      <c r="AD507" s="471"/>
      <c r="AE507" s="505"/>
      <c r="AF507" s="505"/>
      <c r="AG507" s="505"/>
      <c r="AH507" s="505"/>
      <c r="AI507" s="473"/>
      <c r="AJ507" s="473"/>
      <c r="AK507" s="505"/>
      <c r="AL507" s="505"/>
      <c r="AM507" s="505"/>
      <c r="AN507" s="505"/>
      <c r="AO507" s="505"/>
      <c r="AP507" s="505"/>
      <c r="AQ507" s="505"/>
      <c r="AR507" s="505"/>
      <c r="AS507" s="505"/>
      <c r="AT507" s="505"/>
      <c r="AU507" s="506"/>
      <c r="AV507" s="513">
        <v>1</v>
      </c>
    </row>
    <row r="508" spans="1:48" s="507" customFormat="1" ht="13.5" outlineLevel="2">
      <c r="A508" s="681"/>
      <c r="B508" s="691" t="s">
        <v>520</v>
      </c>
      <c r="C508" s="460"/>
      <c r="D508" s="474"/>
      <c r="E508" s="461"/>
      <c r="F508" s="475"/>
      <c r="G508" s="459"/>
      <c r="H508" s="476"/>
      <c r="I508" s="463"/>
      <c r="J508" s="475"/>
      <c r="K508" s="473"/>
      <c r="L508" s="473"/>
      <c r="M508" s="471"/>
      <c r="N508" s="505"/>
      <c r="O508" s="505"/>
      <c r="P508" s="505"/>
      <c r="Q508" s="505" t="s">
        <v>224</v>
      </c>
      <c r="R508" s="505"/>
      <c r="S508" s="505"/>
      <c r="T508" s="505"/>
      <c r="U508" s="505"/>
      <c r="V508" s="505"/>
      <c r="W508" s="473"/>
      <c r="X508" s="473"/>
      <c r="Y508" s="505"/>
      <c r="Z508" s="505"/>
      <c r="AA508" s="505"/>
      <c r="AB508" s="505"/>
      <c r="AC508" s="505"/>
      <c r="AD508" s="505"/>
      <c r="AE508" s="505"/>
      <c r="AF508" s="505"/>
      <c r="AG508" s="505"/>
      <c r="AH508" s="505"/>
      <c r="AI508" s="473"/>
      <c r="AJ508" s="473"/>
      <c r="AK508" s="505"/>
      <c r="AL508" s="505"/>
      <c r="AM508" s="505"/>
      <c r="AN508" s="505"/>
      <c r="AO508" s="505"/>
      <c r="AP508" s="505"/>
      <c r="AQ508" s="505"/>
      <c r="AR508" s="505"/>
      <c r="AS508" s="505"/>
      <c r="AT508" s="505"/>
      <c r="AU508" s="506"/>
      <c r="AV508" s="513"/>
    </row>
    <row r="509" spans="1:48" s="514" customFormat="1" ht="13.5" outlineLevel="2">
      <c r="A509" s="683"/>
      <c r="B509" s="691" t="s">
        <v>226</v>
      </c>
      <c r="C509" s="460" t="s">
        <v>579</v>
      </c>
      <c r="D509" s="474" t="s">
        <v>521</v>
      </c>
      <c r="E509" s="461" t="s">
        <v>522</v>
      </c>
      <c r="F509" s="475"/>
      <c r="G509" s="459" t="s">
        <v>579</v>
      </c>
      <c r="H509" s="476" t="str">
        <f t="shared" ref="H509:H512" si="70">CONCATENATE(G509,"-",I509)</f>
        <v>L20P-1</v>
      </c>
      <c r="I509" s="463">
        <v>1</v>
      </c>
      <c r="J509" s="475"/>
      <c r="K509" s="473">
        <v>0</v>
      </c>
      <c r="L509" s="473"/>
      <c r="M509" s="471" cm="1">
        <f t="array" ref="M509">IFERROR(_xlfn.IFS(N509=1,1,O509=1,1,P509=1,1,Q509=1,1),0)</f>
        <v>1</v>
      </c>
      <c r="N509" s="505"/>
      <c r="O509" s="505"/>
      <c r="P509" s="505"/>
      <c r="Q509" s="505">
        <v>1</v>
      </c>
      <c r="R509" s="471" cm="1">
        <f t="array" ref="R509">IFERROR(_xlfn.IFS(S509=1,1,T509=1,1,U509=1,1,V509=1,1),0)</f>
        <v>0</v>
      </c>
      <c r="S509" s="505"/>
      <c r="T509" s="505"/>
      <c r="U509" s="505"/>
      <c r="V509" s="505"/>
      <c r="W509" s="473"/>
      <c r="X509" s="473"/>
      <c r="Y509" s="471"/>
      <c r="Z509" s="505"/>
      <c r="AA509" s="505"/>
      <c r="AB509" s="505"/>
      <c r="AC509" s="505"/>
      <c r="AD509" s="471"/>
      <c r="AE509" s="505"/>
      <c r="AF509" s="505"/>
      <c r="AG509" s="505"/>
      <c r="AH509" s="505"/>
      <c r="AI509" s="473"/>
      <c r="AJ509" s="473"/>
      <c r="AK509" s="505"/>
      <c r="AL509" s="505"/>
      <c r="AM509" s="505"/>
      <c r="AN509" s="505"/>
      <c r="AO509" s="505"/>
      <c r="AP509" s="505"/>
      <c r="AQ509" s="505"/>
      <c r="AR509" s="505"/>
      <c r="AS509" s="505"/>
      <c r="AT509" s="505"/>
      <c r="AU509" s="506"/>
      <c r="AV509" s="513">
        <v>1</v>
      </c>
    </row>
    <row r="510" spans="1:48" s="514" customFormat="1" ht="13.5" outlineLevel="2">
      <c r="A510" s="683"/>
      <c r="B510" s="691" t="s">
        <v>226</v>
      </c>
      <c r="C510" s="460" t="s">
        <v>579</v>
      </c>
      <c r="D510" s="474" t="s">
        <v>523</v>
      </c>
      <c r="E510" s="461" t="s">
        <v>524</v>
      </c>
      <c r="F510" s="475"/>
      <c r="G510" s="459" t="s">
        <v>579</v>
      </c>
      <c r="H510" s="476" t="str">
        <f t="shared" si="70"/>
        <v>L20P-1</v>
      </c>
      <c r="I510" s="463">
        <v>1</v>
      </c>
      <c r="J510" s="475"/>
      <c r="K510" s="473">
        <v>0</v>
      </c>
      <c r="L510" s="473"/>
      <c r="M510" s="471" cm="1">
        <f t="array" ref="M510">IFERROR(_xlfn.IFS(N510=1,1,O510=1,1,P510=1,1,Q510=1,1),0)</f>
        <v>1</v>
      </c>
      <c r="N510" s="505"/>
      <c r="O510" s="505"/>
      <c r="P510" s="505"/>
      <c r="Q510" s="505">
        <v>1</v>
      </c>
      <c r="R510" s="471" cm="1">
        <f t="array" ref="R510">IFERROR(_xlfn.IFS(S510=1,1,T510=1,1,U510=1,1,V510=1,1),0)</f>
        <v>0</v>
      </c>
      <c r="S510" s="505"/>
      <c r="T510" s="505"/>
      <c r="U510" s="505"/>
      <c r="V510" s="505"/>
      <c r="W510" s="473"/>
      <c r="X510" s="473"/>
      <c r="Y510" s="471"/>
      <c r="Z510" s="505"/>
      <c r="AA510" s="505"/>
      <c r="AB510" s="505"/>
      <c r="AC510" s="505"/>
      <c r="AD510" s="471"/>
      <c r="AE510" s="505"/>
      <c r="AF510" s="505"/>
      <c r="AG510" s="505"/>
      <c r="AH510" s="505"/>
      <c r="AI510" s="473"/>
      <c r="AJ510" s="473"/>
      <c r="AK510" s="505"/>
      <c r="AL510" s="505"/>
      <c r="AM510" s="505"/>
      <c r="AN510" s="505"/>
      <c r="AO510" s="505"/>
      <c r="AP510" s="505"/>
      <c r="AQ510" s="505"/>
      <c r="AR510" s="505"/>
      <c r="AS510" s="505"/>
      <c r="AT510" s="505"/>
      <c r="AU510" s="506"/>
      <c r="AV510" s="513">
        <v>1</v>
      </c>
    </row>
    <row r="511" spans="1:48" s="514" customFormat="1" ht="13.5" outlineLevel="2">
      <c r="A511" s="683"/>
      <c r="B511" s="691" t="s">
        <v>226</v>
      </c>
      <c r="C511" s="460" t="s">
        <v>579</v>
      </c>
      <c r="D511" s="474" t="s">
        <v>525</v>
      </c>
      <c r="E511" s="461" t="s">
        <v>526</v>
      </c>
      <c r="F511" s="475"/>
      <c r="G511" s="459" t="s">
        <v>579</v>
      </c>
      <c r="H511" s="476" t="str">
        <f t="shared" si="70"/>
        <v>L20P-1</v>
      </c>
      <c r="I511" s="463">
        <v>1</v>
      </c>
      <c r="J511" s="475"/>
      <c r="K511" s="473">
        <v>0</v>
      </c>
      <c r="L511" s="473"/>
      <c r="M511" s="471" cm="1">
        <f t="array" ref="M511">IFERROR(_xlfn.IFS(N511=1,1,O511=1,1,P511=1,1,Q511=1,1),0)</f>
        <v>1</v>
      </c>
      <c r="N511" s="505"/>
      <c r="O511" s="505"/>
      <c r="P511" s="505"/>
      <c r="Q511" s="505">
        <v>1</v>
      </c>
      <c r="R511" s="471" cm="1">
        <f t="array" ref="R511">IFERROR(_xlfn.IFS(S511=1,1,T511=1,1,U511=1,1,V511=1,1),0)</f>
        <v>0</v>
      </c>
      <c r="S511" s="505"/>
      <c r="T511" s="505"/>
      <c r="U511" s="505"/>
      <c r="V511" s="505"/>
      <c r="W511" s="473"/>
      <c r="X511" s="473"/>
      <c r="Y511" s="471"/>
      <c r="Z511" s="505"/>
      <c r="AA511" s="505"/>
      <c r="AB511" s="505"/>
      <c r="AC511" s="505"/>
      <c r="AD511" s="471"/>
      <c r="AE511" s="505"/>
      <c r="AF511" s="505"/>
      <c r="AG511" s="505"/>
      <c r="AH511" s="505"/>
      <c r="AI511" s="473"/>
      <c r="AJ511" s="473"/>
      <c r="AK511" s="505"/>
      <c r="AL511" s="505"/>
      <c r="AM511" s="505"/>
      <c r="AN511" s="505"/>
      <c r="AO511" s="505"/>
      <c r="AP511" s="505"/>
      <c r="AQ511" s="505"/>
      <c r="AR511" s="505"/>
      <c r="AS511" s="505"/>
      <c r="AT511" s="505"/>
      <c r="AU511" s="506"/>
      <c r="AV511" s="513">
        <v>1</v>
      </c>
    </row>
    <row r="512" spans="1:48" s="514" customFormat="1" ht="13.5" outlineLevel="2">
      <c r="A512" s="683"/>
      <c r="B512" s="691" t="s">
        <v>226</v>
      </c>
      <c r="C512" s="460" t="s">
        <v>579</v>
      </c>
      <c r="D512" s="474" t="s">
        <v>527</v>
      </c>
      <c r="E512" s="461" t="s">
        <v>528</v>
      </c>
      <c r="F512" s="475"/>
      <c r="G512" s="459" t="s">
        <v>579</v>
      </c>
      <c r="H512" s="476" t="str">
        <f t="shared" si="70"/>
        <v>L20P-1</v>
      </c>
      <c r="I512" s="463">
        <v>1</v>
      </c>
      <c r="J512" s="475"/>
      <c r="K512" s="473">
        <v>0</v>
      </c>
      <c r="L512" s="473"/>
      <c r="M512" s="471" cm="1">
        <f t="array" ref="M512">IFERROR(_xlfn.IFS(N512=1,1,O512=1,1,P512=1,1,Q512=1,1),0)</f>
        <v>1</v>
      </c>
      <c r="N512" s="505"/>
      <c r="O512" s="505"/>
      <c r="P512" s="505"/>
      <c r="Q512" s="505">
        <v>1</v>
      </c>
      <c r="R512" s="471" cm="1">
        <f t="array" ref="R512">IFERROR(_xlfn.IFS(S512=1,1,T512=1,1,U512=1,1,V512=1,1),0)</f>
        <v>0</v>
      </c>
      <c r="S512" s="505"/>
      <c r="T512" s="505"/>
      <c r="U512" s="505"/>
      <c r="V512" s="505"/>
      <c r="W512" s="473"/>
      <c r="X512" s="473"/>
      <c r="Y512" s="471"/>
      <c r="Z512" s="505"/>
      <c r="AA512" s="505"/>
      <c r="AB512" s="505"/>
      <c r="AC512" s="505"/>
      <c r="AD512" s="471"/>
      <c r="AE512" s="505"/>
      <c r="AF512" s="505"/>
      <c r="AG512" s="505"/>
      <c r="AH512" s="505"/>
      <c r="AI512" s="473"/>
      <c r="AJ512" s="473"/>
      <c r="AK512" s="505"/>
      <c r="AL512" s="505"/>
      <c r="AM512" s="505"/>
      <c r="AN512" s="505"/>
      <c r="AO512" s="505"/>
      <c r="AP512" s="505"/>
      <c r="AQ512" s="505"/>
      <c r="AR512" s="505"/>
      <c r="AS512" s="505"/>
      <c r="AT512" s="505"/>
      <c r="AU512" s="506"/>
      <c r="AV512" s="513">
        <v>1</v>
      </c>
    </row>
    <row r="513" spans="1:48" s="514" customFormat="1" ht="13.5" outlineLevel="2">
      <c r="A513" s="683"/>
      <c r="B513" s="691"/>
      <c r="C513" s="460"/>
      <c r="D513" s="474"/>
      <c r="E513" s="461"/>
      <c r="F513" s="475"/>
      <c r="G513" s="459"/>
      <c r="H513" s="476"/>
      <c r="I513" s="463"/>
      <c r="J513" s="475"/>
      <c r="K513" s="473"/>
      <c r="L513" s="473"/>
      <c r="M513" s="471"/>
      <c r="N513" s="505"/>
      <c r="O513" s="505"/>
      <c r="P513" s="505"/>
      <c r="Q513" s="505" t="s">
        <v>224</v>
      </c>
      <c r="R513" s="505"/>
      <c r="S513" s="505"/>
      <c r="T513" s="505"/>
      <c r="U513" s="505"/>
      <c r="V513" s="505"/>
      <c r="W513" s="473"/>
      <c r="X513" s="473"/>
      <c r="Y513" s="505"/>
      <c r="Z513" s="505"/>
      <c r="AA513" s="505"/>
      <c r="AB513" s="505"/>
      <c r="AC513" s="505"/>
      <c r="AD513" s="505"/>
      <c r="AE513" s="505"/>
      <c r="AF513" s="505"/>
      <c r="AG513" s="505"/>
      <c r="AH513" s="505"/>
      <c r="AI513" s="473"/>
      <c r="AJ513" s="473"/>
      <c r="AK513" s="505"/>
      <c r="AL513" s="505"/>
      <c r="AM513" s="505"/>
      <c r="AN513" s="505"/>
      <c r="AO513" s="505"/>
      <c r="AP513" s="505"/>
      <c r="AQ513" s="505"/>
      <c r="AR513" s="505"/>
      <c r="AS513" s="505"/>
      <c r="AT513" s="505"/>
      <c r="AU513" s="506"/>
      <c r="AV513" s="513"/>
    </row>
    <row r="514" spans="1:48" s="507" customFormat="1" ht="13.5" outlineLevel="2">
      <c r="A514" s="681"/>
      <c r="B514" s="691" t="s">
        <v>529</v>
      </c>
      <c r="C514" s="460"/>
      <c r="D514" s="474"/>
      <c r="E514" s="461"/>
      <c r="F514" s="475"/>
      <c r="G514" s="459"/>
      <c r="H514" s="476"/>
      <c r="I514" s="463"/>
      <c r="J514" s="475"/>
      <c r="K514" s="473"/>
      <c r="L514" s="473"/>
      <c r="M514" s="471"/>
      <c r="N514" s="505"/>
      <c r="O514" s="505"/>
      <c r="P514" s="505"/>
      <c r="Q514" s="505" t="s">
        <v>224</v>
      </c>
      <c r="R514" s="505"/>
      <c r="S514" s="505"/>
      <c r="T514" s="505"/>
      <c r="U514" s="505"/>
      <c r="V514" s="505"/>
      <c r="W514" s="473"/>
      <c r="X514" s="473"/>
      <c r="Y514" s="505"/>
      <c r="Z514" s="505"/>
      <c r="AA514" s="505"/>
      <c r="AB514" s="505"/>
      <c r="AC514" s="505"/>
      <c r="AD514" s="505"/>
      <c r="AE514" s="505"/>
      <c r="AF514" s="505"/>
      <c r="AG514" s="505"/>
      <c r="AH514" s="505"/>
      <c r="AI514" s="473"/>
      <c r="AJ514" s="473"/>
      <c r="AK514" s="505"/>
      <c r="AL514" s="505"/>
      <c r="AM514" s="505"/>
      <c r="AN514" s="505"/>
      <c r="AO514" s="505"/>
      <c r="AP514" s="505"/>
      <c r="AQ514" s="505"/>
      <c r="AR514" s="505"/>
      <c r="AS514" s="505"/>
      <c r="AT514" s="505"/>
      <c r="AU514" s="506"/>
      <c r="AV514" s="513"/>
    </row>
    <row r="515" spans="1:48" s="514" customFormat="1" ht="13.5" outlineLevel="2">
      <c r="A515" s="683"/>
      <c r="B515" s="691" t="s">
        <v>226</v>
      </c>
      <c r="C515" s="460" t="s">
        <v>579</v>
      </c>
      <c r="D515" s="474" t="s">
        <v>530</v>
      </c>
      <c r="E515" s="461" t="s">
        <v>560</v>
      </c>
      <c r="F515" s="475"/>
      <c r="G515" s="459" t="s">
        <v>579</v>
      </c>
      <c r="H515" s="476" t="str">
        <f t="shared" ref="H515:H518" si="71">CONCATENATE(G515,"-",I515)</f>
        <v>L20P-1</v>
      </c>
      <c r="I515" s="463">
        <v>1</v>
      </c>
      <c r="J515" s="475"/>
      <c r="K515" s="473">
        <v>0</v>
      </c>
      <c r="L515" s="473"/>
      <c r="M515" s="471" cm="1">
        <f t="array" ref="M515">IFERROR(_xlfn.IFS(N515=1,1,O515=1,1,P515=1,1,Q515=1,1),0)</f>
        <v>1</v>
      </c>
      <c r="N515" s="505"/>
      <c r="O515" s="505"/>
      <c r="P515" s="505"/>
      <c r="Q515" s="505">
        <v>1</v>
      </c>
      <c r="R515" s="471" cm="1">
        <f t="array" ref="R515">IFERROR(_xlfn.IFS(S515=1,1,T515=1,1,U515=1,1,V515=1,1),0)</f>
        <v>0</v>
      </c>
      <c r="S515" s="505"/>
      <c r="T515" s="505"/>
      <c r="U515" s="505"/>
      <c r="V515" s="505"/>
      <c r="W515" s="473"/>
      <c r="X515" s="473"/>
      <c r="Y515" s="471"/>
      <c r="Z515" s="505"/>
      <c r="AA515" s="505"/>
      <c r="AB515" s="505"/>
      <c r="AC515" s="505"/>
      <c r="AD515" s="471"/>
      <c r="AE515" s="505"/>
      <c r="AF515" s="505"/>
      <c r="AG515" s="505"/>
      <c r="AH515" s="505"/>
      <c r="AI515" s="473"/>
      <c r="AJ515" s="473"/>
      <c r="AK515" s="505"/>
      <c r="AL515" s="505"/>
      <c r="AM515" s="505"/>
      <c r="AN515" s="505"/>
      <c r="AO515" s="505"/>
      <c r="AP515" s="505"/>
      <c r="AQ515" s="505"/>
      <c r="AR515" s="505"/>
      <c r="AS515" s="505"/>
      <c r="AT515" s="505"/>
      <c r="AU515" s="506"/>
      <c r="AV515" s="513">
        <v>1</v>
      </c>
    </row>
    <row r="516" spans="1:48" s="514" customFormat="1" ht="13.5" outlineLevel="2">
      <c r="A516" s="683"/>
      <c r="B516" s="691" t="s">
        <v>226</v>
      </c>
      <c r="C516" s="460" t="s">
        <v>579</v>
      </c>
      <c r="D516" s="474" t="s">
        <v>534</v>
      </c>
      <c r="E516" s="461" t="s">
        <v>561</v>
      </c>
      <c r="F516" s="475"/>
      <c r="G516" s="459" t="s">
        <v>579</v>
      </c>
      <c r="H516" s="476" t="str">
        <f t="shared" si="71"/>
        <v>L20P-1</v>
      </c>
      <c r="I516" s="463">
        <v>1</v>
      </c>
      <c r="J516" s="475"/>
      <c r="K516" s="473">
        <v>0</v>
      </c>
      <c r="L516" s="473"/>
      <c r="M516" s="471" cm="1">
        <f t="array" ref="M516">IFERROR(_xlfn.IFS(N516=1,1,O516=1,1,P516=1,1,Q516=1,1),0)</f>
        <v>1</v>
      </c>
      <c r="N516" s="505"/>
      <c r="O516" s="505"/>
      <c r="P516" s="505"/>
      <c r="Q516" s="505">
        <v>1</v>
      </c>
      <c r="R516" s="471" cm="1">
        <f t="array" ref="R516">IFERROR(_xlfn.IFS(S516=1,1,T516=1,1,U516=1,1,V516=1,1),0)</f>
        <v>0</v>
      </c>
      <c r="S516" s="505"/>
      <c r="T516" s="505"/>
      <c r="U516" s="505"/>
      <c r="V516" s="505"/>
      <c r="W516" s="473"/>
      <c r="X516" s="473"/>
      <c r="Y516" s="471"/>
      <c r="Z516" s="505"/>
      <c r="AA516" s="505"/>
      <c r="AB516" s="505"/>
      <c r="AC516" s="505"/>
      <c r="AD516" s="471"/>
      <c r="AE516" s="505"/>
      <c r="AF516" s="505"/>
      <c r="AG516" s="505"/>
      <c r="AH516" s="505"/>
      <c r="AI516" s="473"/>
      <c r="AJ516" s="473"/>
      <c r="AK516" s="505"/>
      <c r="AL516" s="505"/>
      <c r="AM516" s="505"/>
      <c r="AN516" s="505"/>
      <c r="AO516" s="505"/>
      <c r="AP516" s="505"/>
      <c r="AQ516" s="505"/>
      <c r="AR516" s="505"/>
      <c r="AS516" s="505"/>
      <c r="AT516" s="505"/>
      <c r="AU516" s="506"/>
      <c r="AV516" s="513">
        <v>1</v>
      </c>
    </row>
    <row r="517" spans="1:48" s="514" customFormat="1" ht="13.5" outlineLevel="2">
      <c r="A517" s="683"/>
      <c r="B517" s="691" t="s">
        <v>226</v>
      </c>
      <c r="C517" s="460" t="s">
        <v>579</v>
      </c>
      <c r="D517" s="474" t="s">
        <v>538</v>
      </c>
      <c r="E517" s="461" t="s">
        <v>562</v>
      </c>
      <c r="F517" s="475"/>
      <c r="G517" s="459" t="s">
        <v>579</v>
      </c>
      <c r="H517" s="476" t="str">
        <f t="shared" si="71"/>
        <v>L20P-1</v>
      </c>
      <c r="I517" s="463">
        <v>1</v>
      </c>
      <c r="J517" s="475"/>
      <c r="K517" s="473">
        <v>0</v>
      </c>
      <c r="L517" s="473"/>
      <c r="M517" s="471" cm="1">
        <f t="array" ref="M517">IFERROR(_xlfn.IFS(N517=1,1,O517=1,1,P517=1,1,Q517=1,1),0)</f>
        <v>1</v>
      </c>
      <c r="N517" s="505"/>
      <c r="O517" s="505"/>
      <c r="P517" s="505"/>
      <c r="Q517" s="505">
        <v>1</v>
      </c>
      <c r="R517" s="471" cm="1">
        <f t="array" ref="R517">IFERROR(_xlfn.IFS(S517=1,1,T517=1,1,U517=1,1,V517=1,1),0)</f>
        <v>0</v>
      </c>
      <c r="S517" s="505"/>
      <c r="T517" s="505"/>
      <c r="U517" s="505"/>
      <c r="V517" s="505"/>
      <c r="W517" s="473"/>
      <c r="X517" s="473"/>
      <c r="Y517" s="471"/>
      <c r="Z517" s="505"/>
      <c r="AA517" s="505"/>
      <c r="AB517" s="505"/>
      <c r="AC517" s="505"/>
      <c r="AD517" s="471"/>
      <c r="AE517" s="505"/>
      <c r="AF517" s="505"/>
      <c r="AG517" s="505"/>
      <c r="AH517" s="505"/>
      <c r="AI517" s="473"/>
      <c r="AJ517" s="473"/>
      <c r="AK517" s="505"/>
      <c r="AL517" s="505"/>
      <c r="AM517" s="505"/>
      <c r="AN517" s="505"/>
      <c r="AO517" s="505"/>
      <c r="AP517" s="505"/>
      <c r="AQ517" s="505"/>
      <c r="AR517" s="505"/>
      <c r="AS517" s="505"/>
      <c r="AT517" s="505"/>
      <c r="AU517" s="506"/>
      <c r="AV517" s="513">
        <v>1</v>
      </c>
    </row>
    <row r="518" spans="1:48" s="514" customFormat="1" ht="13.5" outlineLevel="2">
      <c r="A518" s="683"/>
      <c r="B518" s="691" t="s">
        <v>226</v>
      </c>
      <c r="C518" s="460" t="s">
        <v>579</v>
      </c>
      <c r="D518" s="474" t="s">
        <v>538</v>
      </c>
      <c r="E518" s="461" t="s">
        <v>563</v>
      </c>
      <c r="F518" s="475"/>
      <c r="G518" s="459" t="s">
        <v>579</v>
      </c>
      <c r="H518" s="476" t="str">
        <f t="shared" si="71"/>
        <v>L20P-1</v>
      </c>
      <c r="I518" s="463">
        <v>1</v>
      </c>
      <c r="J518" s="475"/>
      <c r="K518" s="473">
        <v>0</v>
      </c>
      <c r="L518" s="473"/>
      <c r="M518" s="471" cm="1">
        <f t="array" ref="M518">IFERROR(_xlfn.IFS(N518=1,1,O518=1,1,P518=1,1,Q518=1,1),0)</f>
        <v>1</v>
      </c>
      <c r="N518" s="505"/>
      <c r="O518" s="505"/>
      <c r="P518" s="505"/>
      <c r="Q518" s="505">
        <v>1</v>
      </c>
      <c r="R518" s="471" cm="1">
        <f t="array" ref="R518">IFERROR(_xlfn.IFS(S518=1,1,T518=1,1,U518=1,1,V518=1,1),0)</f>
        <v>0</v>
      </c>
      <c r="S518" s="505"/>
      <c r="T518" s="505"/>
      <c r="U518" s="505"/>
      <c r="V518" s="505"/>
      <c r="W518" s="473"/>
      <c r="X518" s="473"/>
      <c r="Y518" s="471"/>
      <c r="Z518" s="505"/>
      <c r="AA518" s="505"/>
      <c r="AB518" s="505"/>
      <c r="AC518" s="505"/>
      <c r="AD518" s="471"/>
      <c r="AE518" s="505"/>
      <c r="AF518" s="505"/>
      <c r="AG518" s="505"/>
      <c r="AH518" s="505"/>
      <c r="AI518" s="473"/>
      <c r="AJ518" s="473"/>
      <c r="AK518" s="505"/>
      <c r="AL518" s="505"/>
      <c r="AM518" s="505"/>
      <c r="AN518" s="505"/>
      <c r="AO518" s="505"/>
      <c r="AP518" s="505"/>
      <c r="AQ518" s="505"/>
      <c r="AR518" s="505"/>
      <c r="AS518" s="505"/>
      <c r="AT518" s="505"/>
      <c r="AU518" s="506"/>
      <c r="AV518" s="513">
        <v>1</v>
      </c>
    </row>
    <row r="519" spans="1:48" s="514" customFormat="1" ht="13.5" outlineLevel="2">
      <c r="A519" s="683"/>
      <c r="B519" s="691"/>
      <c r="C519" s="460"/>
      <c r="D519" s="474"/>
      <c r="E519" s="461"/>
      <c r="F519" s="475"/>
      <c r="G519" s="459"/>
      <c r="H519" s="476"/>
      <c r="I519" s="463"/>
      <c r="J519" s="475"/>
      <c r="K519" s="473"/>
      <c r="L519" s="473"/>
      <c r="M519" s="471"/>
      <c r="N519" s="505"/>
      <c r="O519" s="505"/>
      <c r="P519" s="505"/>
      <c r="Q519" s="505" t="s">
        <v>224</v>
      </c>
      <c r="R519" s="505"/>
      <c r="S519" s="505"/>
      <c r="T519" s="505"/>
      <c r="U519" s="505"/>
      <c r="V519" s="505"/>
      <c r="W519" s="473"/>
      <c r="X519" s="473"/>
      <c r="Y519" s="505"/>
      <c r="Z519" s="505"/>
      <c r="AA519" s="505"/>
      <c r="AB519" s="505"/>
      <c r="AC519" s="505"/>
      <c r="AD519" s="505"/>
      <c r="AE519" s="505"/>
      <c r="AF519" s="505"/>
      <c r="AG519" s="505"/>
      <c r="AH519" s="505"/>
      <c r="AI519" s="473"/>
      <c r="AJ519" s="473"/>
      <c r="AK519" s="505"/>
      <c r="AL519" s="505"/>
      <c r="AM519" s="505"/>
      <c r="AN519" s="505"/>
      <c r="AO519" s="505"/>
      <c r="AP519" s="505"/>
      <c r="AQ519" s="505"/>
      <c r="AR519" s="505"/>
      <c r="AS519" s="505"/>
      <c r="AT519" s="505"/>
      <c r="AU519" s="506"/>
      <c r="AV519" s="513"/>
    </row>
    <row r="520" spans="1:48" s="514" customFormat="1" ht="13.5" outlineLevel="2">
      <c r="A520" s="683"/>
      <c r="B520" s="691" t="s">
        <v>483</v>
      </c>
      <c r="C520" s="460"/>
      <c r="D520" s="474"/>
      <c r="E520" s="461"/>
      <c r="F520" s="475"/>
      <c r="G520" s="459"/>
      <c r="H520" s="476"/>
      <c r="I520" s="463"/>
      <c r="J520" s="475"/>
      <c r="K520" s="473"/>
      <c r="L520" s="473"/>
      <c r="M520" s="471"/>
      <c r="N520" s="505"/>
      <c r="O520" s="505"/>
      <c r="P520" s="505"/>
      <c r="Q520" s="505" t="s">
        <v>224</v>
      </c>
      <c r="R520" s="505"/>
      <c r="S520" s="505"/>
      <c r="T520" s="505"/>
      <c r="U520" s="505"/>
      <c r="V520" s="505"/>
      <c r="W520" s="473"/>
      <c r="X520" s="473"/>
      <c r="Y520" s="505"/>
      <c r="Z520" s="505"/>
      <c r="AA520" s="505"/>
      <c r="AB520" s="505"/>
      <c r="AC520" s="505"/>
      <c r="AD520" s="505"/>
      <c r="AE520" s="505"/>
      <c r="AF520" s="505"/>
      <c r="AG520" s="505"/>
      <c r="AH520" s="505"/>
      <c r="AI520" s="473"/>
      <c r="AJ520" s="473"/>
      <c r="AK520" s="505"/>
      <c r="AL520" s="505"/>
      <c r="AM520" s="505"/>
      <c r="AN520" s="505"/>
      <c r="AO520" s="505"/>
      <c r="AP520" s="505"/>
      <c r="AQ520" s="505"/>
      <c r="AR520" s="505"/>
      <c r="AS520" s="505"/>
      <c r="AT520" s="505"/>
      <c r="AU520" s="506"/>
      <c r="AV520" s="513"/>
    </row>
    <row r="521" spans="1:48" s="514" customFormat="1" ht="13.5" outlineLevel="2">
      <c r="A521" s="682"/>
      <c r="B521" s="691" t="s">
        <v>226</v>
      </c>
      <c r="C521" s="460" t="s">
        <v>579</v>
      </c>
      <c r="D521" s="474">
        <v>7410</v>
      </c>
      <c r="E521" s="461" t="s">
        <v>542</v>
      </c>
      <c r="F521" s="475"/>
      <c r="G521" s="459" t="s">
        <v>579</v>
      </c>
      <c r="H521" s="476" t="str">
        <f t="shared" ref="H521:H534" si="72">CONCATENATE(G521,"-",I521)</f>
        <v>L20P-1</v>
      </c>
      <c r="I521" s="463">
        <v>1</v>
      </c>
      <c r="J521" s="475"/>
      <c r="K521" s="473">
        <v>0</v>
      </c>
      <c r="L521" s="473"/>
      <c r="M521" s="471" cm="1">
        <f t="array" ref="M521">IFERROR(_xlfn.IFS(N521=1,1,O521=1,1,P521=1,1,Q521=1,1),0)</f>
        <v>1</v>
      </c>
      <c r="N521" s="505"/>
      <c r="O521" s="505"/>
      <c r="P521" s="505"/>
      <c r="Q521" s="505">
        <v>1</v>
      </c>
      <c r="R521" s="471" cm="1">
        <f t="array" ref="R521">IFERROR(_xlfn.IFS(S521=1,1,T521=1,1,U521=1,1,V521=1,1),0)</f>
        <v>0</v>
      </c>
      <c r="S521" s="505"/>
      <c r="T521" s="505"/>
      <c r="U521" s="505"/>
      <c r="V521" s="505"/>
      <c r="W521" s="473"/>
      <c r="X521" s="473"/>
      <c r="Y521" s="471"/>
      <c r="Z521" s="505"/>
      <c r="AA521" s="505"/>
      <c r="AB521" s="505"/>
      <c r="AC521" s="505"/>
      <c r="AD521" s="471"/>
      <c r="AE521" s="505"/>
      <c r="AF521" s="505"/>
      <c r="AG521" s="505"/>
      <c r="AH521" s="505"/>
      <c r="AI521" s="473"/>
      <c r="AJ521" s="473"/>
      <c r="AK521" s="505"/>
      <c r="AL521" s="505"/>
      <c r="AM521" s="505"/>
      <c r="AN521" s="505"/>
      <c r="AO521" s="505"/>
      <c r="AP521" s="505"/>
      <c r="AQ521" s="505"/>
      <c r="AR521" s="505"/>
      <c r="AS521" s="505"/>
      <c r="AT521" s="505"/>
      <c r="AU521" s="506"/>
      <c r="AV521" s="513">
        <v>1</v>
      </c>
    </row>
    <row r="522" spans="1:48" s="514" customFormat="1" ht="13.5" outlineLevel="2">
      <c r="A522" s="682"/>
      <c r="B522" s="691" t="s">
        <v>226</v>
      </c>
      <c r="C522" s="460" t="s">
        <v>579</v>
      </c>
      <c r="D522" s="474">
        <v>7420</v>
      </c>
      <c r="E522" s="461" t="s">
        <v>484</v>
      </c>
      <c r="F522" s="475"/>
      <c r="G522" s="459" t="s">
        <v>579</v>
      </c>
      <c r="H522" s="476" t="str">
        <f t="shared" si="72"/>
        <v>L20P-1</v>
      </c>
      <c r="I522" s="463">
        <v>1</v>
      </c>
      <c r="J522" s="475"/>
      <c r="K522" s="473">
        <v>0</v>
      </c>
      <c r="L522" s="473"/>
      <c r="M522" s="471" cm="1">
        <f t="array" ref="M522">IFERROR(_xlfn.IFS(N522=1,1,O522=1,1,P522=1,1,Q522=1,1),0)</f>
        <v>1</v>
      </c>
      <c r="N522" s="505"/>
      <c r="O522" s="505"/>
      <c r="P522" s="505"/>
      <c r="Q522" s="505">
        <v>1</v>
      </c>
      <c r="R522" s="471" cm="1">
        <f t="array" ref="R522">IFERROR(_xlfn.IFS(S522=1,1,T522=1,1,U522=1,1,V522=1,1),0)</f>
        <v>0</v>
      </c>
      <c r="S522" s="505"/>
      <c r="T522" s="505"/>
      <c r="U522" s="505"/>
      <c r="V522" s="505"/>
      <c r="W522" s="473"/>
      <c r="X522" s="473"/>
      <c r="Y522" s="471"/>
      <c r="Z522" s="505"/>
      <c r="AA522" s="505"/>
      <c r="AB522" s="505"/>
      <c r="AC522" s="505"/>
      <c r="AD522" s="471"/>
      <c r="AE522" s="505"/>
      <c r="AF522" s="505"/>
      <c r="AG522" s="505"/>
      <c r="AH522" s="505"/>
      <c r="AI522" s="473"/>
      <c r="AJ522" s="473"/>
      <c r="AK522" s="505"/>
      <c r="AL522" s="505"/>
      <c r="AM522" s="505"/>
      <c r="AN522" s="505"/>
      <c r="AO522" s="505"/>
      <c r="AP522" s="505"/>
      <c r="AQ522" s="505"/>
      <c r="AR522" s="505"/>
      <c r="AS522" s="505"/>
      <c r="AT522" s="505"/>
      <c r="AU522" s="506"/>
      <c r="AV522" s="513">
        <v>1</v>
      </c>
    </row>
    <row r="523" spans="1:48" s="514" customFormat="1" ht="13.5" outlineLevel="2">
      <c r="A523" s="682"/>
      <c r="B523" s="691" t="s">
        <v>226</v>
      </c>
      <c r="C523" s="460" t="s">
        <v>579</v>
      </c>
      <c r="D523" s="474">
        <v>7430</v>
      </c>
      <c r="E523" s="461" t="s">
        <v>485</v>
      </c>
      <c r="F523" s="475"/>
      <c r="G523" s="459" t="s">
        <v>579</v>
      </c>
      <c r="H523" s="476" t="str">
        <f t="shared" si="72"/>
        <v>L20P-1</v>
      </c>
      <c r="I523" s="463">
        <v>1</v>
      </c>
      <c r="J523" s="475"/>
      <c r="K523" s="473">
        <v>0</v>
      </c>
      <c r="L523" s="473"/>
      <c r="M523" s="471" cm="1">
        <f t="array" ref="M523">IFERROR(_xlfn.IFS(N523=1,1,O523=1,1,P523=1,1,Q523=1,1),0)</f>
        <v>1</v>
      </c>
      <c r="N523" s="505"/>
      <c r="O523" s="505"/>
      <c r="P523" s="505"/>
      <c r="Q523" s="505">
        <v>1</v>
      </c>
      <c r="R523" s="471" cm="1">
        <f t="array" ref="R523">IFERROR(_xlfn.IFS(S523=1,1,T523=1,1,U523=1,1,V523=1,1),0)</f>
        <v>0</v>
      </c>
      <c r="S523" s="505"/>
      <c r="T523" s="505"/>
      <c r="U523" s="505"/>
      <c r="V523" s="505"/>
      <c r="W523" s="473"/>
      <c r="X523" s="473"/>
      <c r="Y523" s="471"/>
      <c r="Z523" s="505"/>
      <c r="AA523" s="505"/>
      <c r="AB523" s="505"/>
      <c r="AC523" s="505"/>
      <c r="AD523" s="471"/>
      <c r="AE523" s="505"/>
      <c r="AF523" s="505"/>
      <c r="AG523" s="505"/>
      <c r="AH523" s="505"/>
      <c r="AI523" s="473"/>
      <c r="AJ523" s="473"/>
      <c r="AK523" s="505"/>
      <c r="AL523" s="505"/>
      <c r="AM523" s="505"/>
      <c r="AN523" s="505"/>
      <c r="AO523" s="505"/>
      <c r="AP523" s="505"/>
      <c r="AQ523" s="505"/>
      <c r="AR523" s="505"/>
      <c r="AS523" s="505"/>
      <c r="AT523" s="505"/>
      <c r="AU523" s="506"/>
      <c r="AV523" s="513">
        <v>1</v>
      </c>
    </row>
    <row r="524" spans="1:48" s="514" customFormat="1" ht="13.5" outlineLevel="2">
      <c r="A524" s="682"/>
      <c r="B524" s="691" t="s">
        <v>226</v>
      </c>
      <c r="C524" s="460" t="s">
        <v>579</v>
      </c>
      <c r="D524" s="474">
        <v>7440</v>
      </c>
      <c r="E524" s="461" t="s">
        <v>486</v>
      </c>
      <c r="F524" s="475"/>
      <c r="G524" s="459" t="s">
        <v>579</v>
      </c>
      <c r="H524" s="476" t="str">
        <f t="shared" si="72"/>
        <v>L20P-1</v>
      </c>
      <c r="I524" s="463">
        <v>1</v>
      </c>
      <c r="J524" s="475"/>
      <c r="K524" s="473">
        <v>0</v>
      </c>
      <c r="L524" s="473"/>
      <c r="M524" s="471" cm="1">
        <f t="array" ref="M524">IFERROR(_xlfn.IFS(N524=1,1,O524=1,1,P524=1,1,Q524=1,1),0)</f>
        <v>1</v>
      </c>
      <c r="N524" s="505"/>
      <c r="O524" s="505"/>
      <c r="P524" s="505"/>
      <c r="Q524" s="505">
        <v>1</v>
      </c>
      <c r="R524" s="471" cm="1">
        <f t="array" ref="R524">IFERROR(_xlfn.IFS(S524=1,1,T524=1,1,U524=1,1,V524=1,1),0)</f>
        <v>0</v>
      </c>
      <c r="S524" s="505"/>
      <c r="T524" s="505"/>
      <c r="U524" s="505"/>
      <c r="V524" s="505"/>
      <c r="W524" s="473"/>
      <c r="X524" s="473"/>
      <c r="Y524" s="471"/>
      <c r="Z524" s="505"/>
      <c r="AA524" s="505"/>
      <c r="AB524" s="505"/>
      <c r="AC524" s="505"/>
      <c r="AD524" s="471"/>
      <c r="AE524" s="505"/>
      <c r="AF524" s="505"/>
      <c r="AG524" s="505"/>
      <c r="AH524" s="505"/>
      <c r="AI524" s="473"/>
      <c r="AJ524" s="473"/>
      <c r="AK524" s="505"/>
      <c r="AL524" s="505"/>
      <c r="AM524" s="505"/>
      <c r="AN524" s="505"/>
      <c r="AO524" s="505"/>
      <c r="AP524" s="505"/>
      <c r="AQ524" s="505"/>
      <c r="AR524" s="505"/>
      <c r="AS524" s="505"/>
      <c r="AT524" s="505"/>
      <c r="AU524" s="506"/>
      <c r="AV524" s="513">
        <v>1</v>
      </c>
    </row>
    <row r="525" spans="1:48" s="514" customFormat="1" ht="13.5" outlineLevel="2">
      <c r="A525" s="682"/>
      <c r="B525" s="691" t="s">
        <v>226</v>
      </c>
      <c r="C525" s="460" t="s">
        <v>579</v>
      </c>
      <c r="D525" s="474">
        <v>7450</v>
      </c>
      <c r="E525" s="461" t="s">
        <v>543</v>
      </c>
      <c r="F525" s="475"/>
      <c r="G525" s="459" t="s">
        <v>579</v>
      </c>
      <c r="H525" s="476" t="str">
        <f t="shared" si="72"/>
        <v>L20P-1</v>
      </c>
      <c r="I525" s="463">
        <v>1</v>
      </c>
      <c r="J525" s="475"/>
      <c r="K525" s="473">
        <v>0</v>
      </c>
      <c r="L525" s="473"/>
      <c r="M525" s="471" cm="1">
        <f t="array" ref="M525">IFERROR(_xlfn.IFS(N525=1,1,O525=1,1,P525=1,1,Q525=1,1),0)</f>
        <v>1</v>
      </c>
      <c r="N525" s="505"/>
      <c r="O525" s="505"/>
      <c r="P525" s="505"/>
      <c r="Q525" s="505">
        <v>1</v>
      </c>
      <c r="R525" s="471" cm="1">
        <f t="array" ref="R525">IFERROR(_xlfn.IFS(S525=1,1,T525=1,1,U525=1,1,V525=1,1),0)</f>
        <v>0</v>
      </c>
      <c r="S525" s="505"/>
      <c r="T525" s="505"/>
      <c r="U525" s="505"/>
      <c r="V525" s="505"/>
      <c r="W525" s="473"/>
      <c r="X525" s="473"/>
      <c r="Y525" s="471"/>
      <c r="Z525" s="505"/>
      <c r="AA525" s="505"/>
      <c r="AB525" s="505"/>
      <c r="AC525" s="505"/>
      <c r="AD525" s="471"/>
      <c r="AE525" s="505"/>
      <c r="AF525" s="505"/>
      <c r="AG525" s="505"/>
      <c r="AH525" s="505"/>
      <c r="AI525" s="473"/>
      <c r="AJ525" s="473"/>
      <c r="AK525" s="505"/>
      <c r="AL525" s="505"/>
      <c r="AM525" s="505"/>
      <c r="AN525" s="505"/>
      <c r="AO525" s="505"/>
      <c r="AP525" s="505"/>
      <c r="AQ525" s="505"/>
      <c r="AR525" s="505"/>
      <c r="AS525" s="505"/>
      <c r="AT525" s="505"/>
      <c r="AU525" s="506"/>
      <c r="AV525" s="513">
        <v>1</v>
      </c>
    </row>
    <row r="526" spans="1:48" s="514" customFormat="1" ht="13.5" outlineLevel="2">
      <c r="A526" s="682"/>
      <c r="B526" s="691" t="s">
        <v>226</v>
      </c>
      <c r="C526" s="460" t="s">
        <v>579</v>
      </c>
      <c r="D526" s="474">
        <v>7461</v>
      </c>
      <c r="E526" s="461" t="s">
        <v>544</v>
      </c>
      <c r="F526" s="475"/>
      <c r="G526" s="459" t="s">
        <v>579</v>
      </c>
      <c r="H526" s="476" t="str">
        <f t="shared" si="72"/>
        <v>L20P-1</v>
      </c>
      <c r="I526" s="463">
        <v>1</v>
      </c>
      <c r="J526" s="475"/>
      <c r="K526" s="473">
        <v>0</v>
      </c>
      <c r="L526" s="473"/>
      <c r="M526" s="471" cm="1">
        <f t="array" ref="M526">IFERROR(_xlfn.IFS(N526=1,1,O526=1,1,P526=1,1,Q526=1,1),0)</f>
        <v>1</v>
      </c>
      <c r="N526" s="505"/>
      <c r="O526" s="505"/>
      <c r="P526" s="505"/>
      <c r="Q526" s="505">
        <v>1</v>
      </c>
      <c r="R526" s="471" cm="1">
        <f t="array" ref="R526">IFERROR(_xlfn.IFS(S526=1,1,T526=1,1,U526=1,1,V526=1,1),0)</f>
        <v>0</v>
      </c>
      <c r="S526" s="505"/>
      <c r="T526" s="505"/>
      <c r="U526" s="505"/>
      <c r="V526" s="505"/>
      <c r="W526" s="473"/>
      <c r="X526" s="473"/>
      <c r="Y526" s="471"/>
      <c r="Z526" s="505"/>
      <c r="AA526" s="505"/>
      <c r="AB526" s="505"/>
      <c r="AC526" s="505"/>
      <c r="AD526" s="471"/>
      <c r="AE526" s="505"/>
      <c r="AF526" s="505"/>
      <c r="AG526" s="505"/>
      <c r="AH526" s="505"/>
      <c r="AI526" s="473"/>
      <c r="AJ526" s="473"/>
      <c r="AK526" s="505"/>
      <c r="AL526" s="505"/>
      <c r="AM526" s="505"/>
      <c r="AN526" s="505"/>
      <c r="AO526" s="505"/>
      <c r="AP526" s="505"/>
      <c r="AQ526" s="505"/>
      <c r="AR526" s="505"/>
      <c r="AS526" s="505"/>
      <c r="AT526" s="505"/>
      <c r="AU526" s="506"/>
      <c r="AV526" s="513">
        <v>1</v>
      </c>
    </row>
    <row r="527" spans="1:48" s="514" customFormat="1" ht="13.5" outlineLevel="2">
      <c r="A527" s="682"/>
      <c r="B527" s="691" t="s">
        <v>226</v>
      </c>
      <c r="C527" s="460" t="s">
        <v>579</v>
      </c>
      <c r="D527" s="474">
        <v>7462</v>
      </c>
      <c r="E527" s="461" t="s">
        <v>545</v>
      </c>
      <c r="F527" s="475"/>
      <c r="G527" s="459" t="s">
        <v>579</v>
      </c>
      <c r="H527" s="476" t="str">
        <f t="shared" si="72"/>
        <v>L20P-1</v>
      </c>
      <c r="I527" s="463">
        <v>1</v>
      </c>
      <c r="J527" s="475"/>
      <c r="K527" s="473">
        <v>0</v>
      </c>
      <c r="L527" s="473"/>
      <c r="M527" s="471" cm="1">
        <f t="array" ref="M527">IFERROR(_xlfn.IFS(N527=1,1,O527=1,1,P527=1,1,Q527=1,1),0)</f>
        <v>1</v>
      </c>
      <c r="N527" s="505"/>
      <c r="O527" s="505"/>
      <c r="P527" s="505"/>
      <c r="Q527" s="505">
        <v>1</v>
      </c>
      <c r="R527" s="471" cm="1">
        <f t="array" ref="R527">IFERROR(_xlfn.IFS(S527=1,1,T527=1,1,U527=1,1,V527=1,1),0)</f>
        <v>0</v>
      </c>
      <c r="S527" s="505"/>
      <c r="T527" s="505"/>
      <c r="U527" s="505"/>
      <c r="V527" s="505"/>
      <c r="W527" s="473"/>
      <c r="X527" s="473"/>
      <c r="Y527" s="471"/>
      <c r="Z527" s="505"/>
      <c r="AA527" s="505"/>
      <c r="AB527" s="505"/>
      <c r="AC527" s="505"/>
      <c r="AD527" s="471"/>
      <c r="AE527" s="505"/>
      <c r="AF527" s="505"/>
      <c r="AG527" s="505"/>
      <c r="AH527" s="505"/>
      <c r="AI527" s="473"/>
      <c r="AJ527" s="473"/>
      <c r="AK527" s="505"/>
      <c r="AL527" s="505"/>
      <c r="AM527" s="505"/>
      <c r="AN527" s="505"/>
      <c r="AO527" s="505"/>
      <c r="AP527" s="505"/>
      <c r="AQ527" s="505"/>
      <c r="AR527" s="505"/>
      <c r="AS527" s="505"/>
      <c r="AT527" s="505"/>
      <c r="AU527" s="506"/>
      <c r="AV527" s="513">
        <v>1</v>
      </c>
    </row>
    <row r="528" spans="1:48" s="514" customFormat="1" ht="13.5" outlineLevel="2">
      <c r="A528" s="682"/>
      <c r="B528" s="691" t="s">
        <v>226</v>
      </c>
      <c r="C528" s="460" t="s">
        <v>579</v>
      </c>
      <c r="D528" s="474">
        <v>7463</v>
      </c>
      <c r="E528" s="461" t="s">
        <v>546</v>
      </c>
      <c r="F528" s="475"/>
      <c r="G528" s="459" t="s">
        <v>579</v>
      </c>
      <c r="H528" s="476" t="str">
        <f t="shared" si="72"/>
        <v>L20P-1</v>
      </c>
      <c r="I528" s="463">
        <v>1</v>
      </c>
      <c r="J528" s="475"/>
      <c r="K528" s="473">
        <v>0</v>
      </c>
      <c r="L528" s="473"/>
      <c r="M528" s="471" cm="1">
        <f t="array" ref="M528">IFERROR(_xlfn.IFS(N528=1,1,O528=1,1,P528=1,1,Q528=1,1),0)</f>
        <v>1</v>
      </c>
      <c r="N528" s="505"/>
      <c r="O528" s="505"/>
      <c r="P528" s="505"/>
      <c r="Q528" s="505">
        <v>1</v>
      </c>
      <c r="R528" s="471" cm="1">
        <f t="array" ref="R528">IFERROR(_xlfn.IFS(S528=1,1,T528=1,1,U528=1,1,V528=1,1),0)</f>
        <v>0</v>
      </c>
      <c r="S528" s="505"/>
      <c r="T528" s="505"/>
      <c r="U528" s="505"/>
      <c r="V528" s="505"/>
      <c r="W528" s="473"/>
      <c r="X528" s="473"/>
      <c r="Y528" s="471"/>
      <c r="Z528" s="505"/>
      <c r="AA528" s="505"/>
      <c r="AB528" s="505"/>
      <c r="AC528" s="505"/>
      <c r="AD528" s="471"/>
      <c r="AE528" s="505"/>
      <c r="AF528" s="505"/>
      <c r="AG528" s="505"/>
      <c r="AH528" s="505"/>
      <c r="AI528" s="473"/>
      <c r="AJ528" s="473"/>
      <c r="AK528" s="505"/>
      <c r="AL528" s="505"/>
      <c r="AM528" s="505"/>
      <c r="AN528" s="505"/>
      <c r="AO528" s="505"/>
      <c r="AP528" s="505"/>
      <c r="AQ528" s="505"/>
      <c r="AR528" s="505"/>
      <c r="AS528" s="505"/>
      <c r="AT528" s="505"/>
      <c r="AU528" s="506"/>
      <c r="AV528" s="513">
        <v>1</v>
      </c>
    </row>
    <row r="529" spans="1:48" s="514" customFormat="1" ht="13.5" outlineLevel="2">
      <c r="A529" s="682"/>
      <c r="B529" s="691" t="s">
        <v>226</v>
      </c>
      <c r="C529" s="460" t="s">
        <v>579</v>
      </c>
      <c r="D529" s="474">
        <v>7470</v>
      </c>
      <c r="E529" s="461" t="s">
        <v>487</v>
      </c>
      <c r="F529" s="475"/>
      <c r="G529" s="459" t="s">
        <v>579</v>
      </c>
      <c r="H529" s="476" t="str">
        <f t="shared" si="72"/>
        <v>L20P-1</v>
      </c>
      <c r="I529" s="463">
        <v>1</v>
      </c>
      <c r="J529" s="475"/>
      <c r="K529" s="473">
        <v>0</v>
      </c>
      <c r="L529" s="473"/>
      <c r="M529" s="471" cm="1">
        <f t="array" ref="M529">IFERROR(_xlfn.IFS(N529=1,1,O529=1,1,P529=1,1,Q529=1,1),0)</f>
        <v>1</v>
      </c>
      <c r="N529" s="505"/>
      <c r="O529" s="505"/>
      <c r="P529" s="505"/>
      <c r="Q529" s="505">
        <v>1</v>
      </c>
      <c r="R529" s="471" cm="1">
        <f t="array" ref="R529">IFERROR(_xlfn.IFS(S529=1,1,T529=1,1,U529=1,1,V529=1,1),0)</f>
        <v>0</v>
      </c>
      <c r="S529" s="505"/>
      <c r="T529" s="505"/>
      <c r="U529" s="505"/>
      <c r="V529" s="505"/>
      <c r="W529" s="473"/>
      <c r="X529" s="473"/>
      <c r="Y529" s="471"/>
      <c r="Z529" s="505"/>
      <c r="AA529" s="505"/>
      <c r="AB529" s="505"/>
      <c r="AC529" s="505"/>
      <c r="AD529" s="471"/>
      <c r="AE529" s="505"/>
      <c r="AF529" s="505"/>
      <c r="AG529" s="505"/>
      <c r="AH529" s="505"/>
      <c r="AI529" s="473"/>
      <c r="AJ529" s="473"/>
      <c r="AK529" s="505"/>
      <c r="AL529" s="505"/>
      <c r="AM529" s="505"/>
      <c r="AN529" s="505"/>
      <c r="AO529" s="505"/>
      <c r="AP529" s="505"/>
      <c r="AQ529" s="505"/>
      <c r="AR529" s="505"/>
      <c r="AS529" s="505"/>
      <c r="AT529" s="505"/>
      <c r="AU529" s="506"/>
      <c r="AV529" s="513">
        <v>1</v>
      </c>
    </row>
    <row r="530" spans="1:48" s="514" customFormat="1" ht="13.5" outlineLevel="2">
      <c r="A530" s="682"/>
      <c r="B530" s="691" t="s">
        <v>226</v>
      </c>
      <c r="C530" s="460" t="s">
        <v>579</v>
      </c>
      <c r="D530" s="474">
        <v>7480</v>
      </c>
      <c r="E530" s="461" t="s">
        <v>547</v>
      </c>
      <c r="F530" s="475"/>
      <c r="G530" s="459" t="s">
        <v>579</v>
      </c>
      <c r="H530" s="476" t="str">
        <f t="shared" si="72"/>
        <v>L20P-1</v>
      </c>
      <c r="I530" s="463">
        <v>1</v>
      </c>
      <c r="J530" s="475"/>
      <c r="K530" s="473">
        <v>0</v>
      </c>
      <c r="L530" s="473"/>
      <c r="M530" s="471" cm="1">
        <f t="array" ref="M530">IFERROR(_xlfn.IFS(N530=1,1,O530=1,1,P530=1,1,Q530=1,1),0)</f>
        <v>1</v>
      </c>
      <c r="N530" s="505"/>
      <c r="O530" s="505"/>
      <c r="P530" s="505"/>
      <c r="Q530" s="505">
        <v>1</v>
      </c>
      <c r="R530" s="471" cm="1">
        <f t="array" ref="R530">IFERROR(_xlfn.IFS(S530=1,1,T530=1,1,U530=1,1,V530=1,1),0)</f>
        <v>0</v>
      </c>
      <c r="S530" s="505"/>
      <c r="T530" s="505"/>
      <c r="U530" s="505"/>
      <c r="V530" s="505"/>
      <c r="W530" s="473"/>
      <c r="X530" s="473"/>
      <c r="Y530" s="471"/>
      <c r="Z530" s="505"/>
      <c r="AA530" s="505"/>
      <c r="AB530" s="505"/>
      <c r="AC530" s="505"/>
      <c r="AD530" s="471"/>
      <c r="AE530" s="505"/>
      <c r="AF530" s="505"/>
      <c r="AG530" s="505"/>
      <c r="AH530" s="505"/>
      <c r="AI530" s="473"/>
      <c r="AJ530" s="473"/>
      <c r="AK530" s="505"/>
      <c r="AL530" s="505"/>
      <c r="AM530" s="505"/>
      <c r="AN530" s="505"/>
      <c r="AO530" s="505"/>
      <c r="AP530" s="505"/>
      <c r="AQ530" s="505"/>
      <c r="AR530" s="505"/>
      <c r="AS530" s="505"/>
      <c r="AT530" s="505"/>
      <c r="AU530" s="506"/>
      <c r="AV530" s="513">
        <v>1</v>
      </c>
    </row>
    <row r="531" spans="1:48" s="514" customFormat="1" ht="13.5" outlineLevel="2">
      <c r="A531" s="682"/>
      <c r="B531" s="691" t="s">
        <v>226</v>
      </c>
      <c r="C531" s="460" t="s">
        <v>579</v>
      </c>
      <c r="D531" s="474">
        <v>7490</v>
      </c>
      <c r="E531" s="461" t="s">
        <v>548</v>
      </c>
      <c r="F531" s="475"/>
      <c r="G531" s="459" t="s">
        <v>579</v>
      </c>
      <c r="H531" s="476" t="str">
        <f t="shared" si="72"/>
        <v>L20P-1</v>
      </c>
      <c r="I531" s="463">
        <v>1</v>
      </c>
      <c r="J531" s="475"/>
      <c r="K531" s="473">
        <v>0</v>
      </c>
      <c r="L531" s="473"/>
      <c r="M531" s="471" cm="1">
        <f t="array" ref="M531">IFERROR(_xlfn.IFS(N531=1,1,O531=1,1,P531=1,1,Q531=1,1),0)</f>
        <v>1</v>
      </c>
      <c r="N531" s="505"/>
      <c r="O531" s="505"/>
      <c r="P531" s="505"/>
      <c r="Q531" s="505">
        <v>1</v>
      </c>
      <c r="R531" s="471" cm="1">
        <f t="array" ref="R531">IFERROR(_xlfn.IFS(S531=1,1,T531=1,1,U531=1,1,V531=1,1),0)</f>
        <v>0</v>
      </c>
      <c r="S531" s="505"/>
      <c r="T531" s="505"/>
      <c r="U531" s="505"/>
      <c r="V531" s="505"/>
      <c r="W531" s="473"/>
      <c r="X531" s="473"/>
      <c r="Y531" s="471"/>
      <c r="Z531" s="505"/>
      <c r="AA531" s="505"/>
      <c r="AB531" s="505"/>
      <c r="AC531" s="505"/>
      <c r="AD531" s="471"/>
      <c r="AE531" s="505"/>
      <c r="AF531" s="505"/>
      <c r="AG531" s="505"/>
      <c r="AH531" s="505"/>
      <c r="AI531" s="473"/>
      <c r="AJ531" s="473"/>
      <c r="AK531" s="505"/>
      <c r="AL531" s="505"/>
      <c r="AM531" s="505"/>
      <c r="AN531" s="505"/>
      <c r="AO531" s="505"/>
      <c r="AP531" s="505"/>
      <c r="AQ531" s="505"/>
      <c r="AR531" s="505"/>
      <c r="AS531" s="505"/>
      <c r="AT531" s="505"/>
      <c r="AU531" s="506"/>
      <c r="AV531" s="513">
        <v>1</v>
      </c>
    </row>
    <row r="532" spans="1:48" s="514" customFormat="1" ht="13.5" outlineLevel="2">
      <c r="A532" s="682"/>
      <c r="B532" s="691" t="s">
        <v>226</v>
      </c>
      <c r="C532" s="460" t="s">
        <v>579</v>
      </c>
      <c r="D532" s="474">
        <v>7500</v>
      </c>
      <c r="E532" s="461" t="s">
        <v>488</v>
      </c>
      <c r="F532" s="475"/>
      <c r="G532" s="459" t="s">
        <v>579</v>
      </c>
      <c r="H532" s="476" t="str">
        <f t="shared" si="72"/>
        <v>L20P-1</v>
      </c>
      <c r="I532" s="463">
        <v>1</v>
      </c>
      <c r="J532" s="475"/>
      <c r="K532" s="473">
        <v>0</v>
      </c>
      <c r="L532" s="473"/>
      <c r="M532" s="471" cm="1">
        <f t="array" ref="M532">IFERROR(_xlfn.IFS(N532=1,1,O532=1,1,P532=1,1,Q532=1,1),0)</f>
        <v>1</v>
      </c>
      <c r="N532" s="505"/>
      <c r="O532" s="505"/>
      <c r="P532" s="505"/>
      <c r="Q532" s="505">
        <v>1</v>
      </c>
      <c r="R532" s="471" cm="1">
        <f t="array" ref="R532">IFERROR(_xlfn.IFS(S532=1,1,T532=1,1,U532=1,1,V532=1,1),0)</f>
        <v>0</v>
      </c>
      <c r="S532" s="505"/>
      <c r="T532" s="505"/>
      <c r="U532" s="505"/>
      <c r="V532" s="505"/>
      <c r="W532" s="473"/>
      <c r="X532" s="473"/>
      <c r="Y532" s="471"/>
      <c r="Z532" s="505"/>
      <c r="AA532" s="505"/>
      <c r="AB532" s="505"/>
      <c r="AC532" s="505"/>
      <c r="AD532" s="471"/>
      <c r="AE532" s="505"/>
      <c r="AF532" s="505"/>
      <c r="AG532" s="505"/>
      <c r="AH532" s="505"/>
      <c r="AI532" s="473"/>
      <c r="AJ532" s="473"/>
      <c r="AK532" s="505"/>
      <c r="AL532" s="505"/>
      <c r="AM532" s="505"/>
      <c r="AN532" s="505"/>
      <c r="AO532" s="505"/>
      <c r="AP532" s="505"/>
      <c r="AQ532" s="505"/>
      <c r="AR532" s="505"/>
      <c r="AS532" s="505"/>
      <c r="AT532" s="505"/>
      <c r="AU532" s="506"/>
      <c r="AV532" s="513">
        <v>1</v>
      </c>
    </row>
    <row r="533" spans="1:48" s="514" customFormat="1" ht="13.5" outlineLevel="2">
      <c r="A533" s="682"/>
      <c r="B533" s="691" t="s">
        <v>226</v>
      </c>
      <c r="C533" s="460" t="s">
        <v>579</v>
      </c>
      <c r="D533" s="474">
        <v>7510</v>
      </c>
      <c r="E533" s="461" t="s">
        <v>549</v>
      </c>
      <c r="F533" s="475"/>
      <c r="G533" s="459" t="s">
        <v>579</v>
      </c>
      <c r="H533" s="476" t="str">
        <f t="shared" si="72"/>
        <v>L20P-1</v>
      </c>
      <c r="I533" s="463">
        <v>1</v>
      </c>
      <c r="J533" s="475"/>
      <c r="K533" s="473">
        <v>0</v>
      </c>
      <c r="L533" s="473"/>
      <c r="M533" s="471" cm="1">
        <f t="array" ref="M533">IFERROR(_xlfn.IFS(N533=1,1,O533=1,1,P533=1,1,Q533=1,1),0)</f>
        <v>1</v>
      </c>
      <c r="N533" s="505"/>
      <c r="O533" s="505"/>
      <c r="P533" s="505"/>
      <c r="Q533" s="505">
        <v>1</v>
      </c>
      <c r="R533" s="471" cm="1">
        <f t="array" ref="R533">IFERROR(_xlfn.IFS(S533=1,1,T533=1,1,U533=1,1,V533=1,1),0)</f>
        <v>0</v>
      </c>
      <c r="S533" s="505"/>
      <c r="T533" s="505"/>
      <c r="U533" s="505"/>
      <c r="V533" s="505"/>
      <c r="W533" s="473"/>
      <c r="X533" s="473"/>
      <c r="Y533" s="471"/>
      <c r="Z533" s="505"/>
      <c r="AA533" s="505"/>
      <c r="AB533" s="505"/>
      <c r="AC533" s="505"/>
      <c r="AD533" s="471"/>
      <c r="AE533" s="505"/>
      <c r="AF533" s="505"/>
      <c r="AG533" s="505"/>
      <c r="AH533" s="505"/>
      <c r="AI533" s="473"/>
      <c r="AJ533" s="473"/>
      <c r="AK533" s="505"/>
      <c r="AL533" s="505"/>
      <c r="AM533" s="505"/>
      <c r="AN533" s="505"/>
      <c r="AO533" s="505"/>
      <c r="AP533" s="505"/>
      <c r="AQ533" s="505"/>
      <c r="AR533" s="505"/>
      <c r="AS533" s="505"/>
      <c r="AT533" s="505"/>
      <c r="AU533" s="506"/>
      <c r="AV533" s="513">
        <v>1</v>
      </c>
    </row>
    <row r="534" spans="1:48" s="514" customFormat="1" ht="13.5" outlineLevel="2">
      <c r="A534" s="682"/>
      <c r="B534" s="691" t="s">
        <v>226</v>
      </c>
      <c r="C534" s="460" t="s">
        <v>579</v>
      </c>
      <c r="D534" s="474" t="s">
        <v>550</v>
      </c>
      <c r="E534" s="461" t="s">
        <v>551</v>
      </c>
      <c r="F534" s="475"/>
      <c r="G534" s="459" t="s">
        <v>579</v>
      </c>
      <c r="H534" s="476" t="str">
        <f t="shared" si="72"/>
        <v>L20P-1</v>
      </c>
      <c r="I534" s="463">
        <v>1</v>
      </c>
      <c r="J534" s="475"/>
      <c r="K534" s="473">
        <v>0</v>
      </c>
      <c r="L534" s="473"/>
      <c r="M534" s="471" cm="1">
        <f t="array" ref="M534">IFERROR(_xlfn.IFS(N534=1,1,O534=1,1,P534=1,1,Q534=1,1),0)</f>
        <v>1</v>
      </c>
      <c r="N534" s="505"/>
      <c r="O534" s="505"/>
      <c r="P534" s="505"/>
      <c r="Q534" s="505">
        <v>1</v>
      </c>
      <c r="R534" s="471" cm="1">
        <f t="array" ref="R534">IFERROR(_xlfn.IFS(S534=1,1,T534=1,1,U534=1,1,V534=1,1),0)</f>
        <v>0</v>
      </c>
      <c r="S534" s="505"/>
      <c r="T534" s="505"/>
      <c r="U534" s="505"/>
      <c r="V534" s="505"/>
      <c r="W534" s="473"/>
      <c r="X534" s="473"/>
      <c r="Y534" s="471"/>
      <c r="Z534" s="505"/>
      <c r="AA534" s="505"/>
      <c r="AB534" s="505"/>
      <c r="AC534" s="505"/>
      <c r="AD534" s="471"/>
      <c r="AE534" s="505"/>
      <c r="AF534" s="505"/>
      <c r="AG534" s="505"/>
      <c r="AH534" s="505"/>
      <c r="AI534" s="473"/>
      <c r="AJ534" s="473"/>
      <c r="AK534" s="505"/>
      <c r="AL534" s="505"/>
      <c r="AM534" s="505"/>
      <c r="AN534" s="505"/>
      <c r="AO534" s="505"/>
      <c r="AP534" s="505"/>
      <c r="AQ534" s="505"/>
      <c r="AR534" s="505"/>
      <c r="AS534" s="505"/>
      <c r="AT534" s="505"/>
      <c r="AU534" s="506"/>
      <c r="AV534" s="513">
        <v>1</v>
      </c>
    </row>
    <row r="535" spans="1:48" s="520" customFormat="1" ht="3" customHeight="1" outlineLevel="1">
      <c r="A535" s="531"/>
      <c r="B535" s="691"/>
      <c r="C535" s="460"/>
      <c r="D535" s="474"/>
      <c r="E535" s="461"/>
      <c r="F535" s="475"/>
      <c r="G535" s="459"/>
      <c r="H535" s="476"/>
      <c r="I535" s="463"/>
      <c r="J535" s="475"/>
      <c r="K535" s="473"/>
      <c r="L535" s="473"/>
      <c r="M535" s="471"/>
      <c r="N535" s="505" t="s">
        <v>224</v>
      </c>
      <c r="O535" s="505"/>
      <c r="P535" s="505"/>
      <c r="Q535" s="505"/>
      <c r="R535" s="505"/>
      <c r="S535" s="505"/>
      <c r="T535" s="505"/>
      <c r="U535" s="505"/>
      <c r="V535" s="505"/>
      <c r="W535" s="473"/>
      <c r="X535" s="473"/>
      <c r="Y535" s="505"/>
      <c r="Z535" s="505"/>
      <c r="AA535" s="505"/>
      <c r="AB535" s="505"/>
      <c r="AC535" s="505"/>
      <c r="AD535" s="505"/>
      <c r="AE535" s="505"/>
      <c r="AF535" s="505"/>
      <c r="AG535" s="505"/>
      <c r="AH535" s="505"/>
      <c r="AI535" s="473"/>
      <c r="AJ535" s="473"/>
      <c r="AK535" s="505"/>
      <c r="AL535" s="505"/>
      <c r="AM535" s="505"/>
      <c r="AN535" s="505"/>
      <c r="AO535" s="505"/>
      <c r="AP535" s="505"/>
      <c r="AQ535" s="505"/>
      <c r="AR535" s="505"/>
      <c r="AS535" s="505"/>
      <c r="AT535" s="505"/>
      <c r="AU535" s="506"/>
      <c r="AV535" s="513"/>
    </row>
    <row r="536" spans="1:48" s="520" customFormat="1" ht="13.5" outlineLevel="1">
      <c r="B536" s="546" t="s">
        <v>584</v>
      </c>
      <c r="C536" s="460"/>
      <c r="D536" s="474"/>
      <c r="E536" s="461"/>
      <c r="F536" s="475"/>
      <c r="G536" s="459"/>
      <c r="H536" s="476"/>
      <c r="I536" s="463"/>
      <c r="J536" s="475"/>
      <c r="K536" s="473"/>
      <c r="L536" s="473"/>
      <c r="M536" s="471"/>
      <c r="N536" s="505" t="s">
        <v>224</v>
      </c>
      <c r="O536" s="505"/>
      <c r="P536" s="505"/>
      <c r="Q536" s="505"/>
      <c r="R536" s="505"/>
      <c r="S536" s="505"/>
      <c r="T536" s="505"/>
      <c r="U536" s="505"/>
      <c r="V536" s="505"/>
      <c r="W536" s="473"/>
      <c r="X536" s="473"/>
      <c r="Y536" s="505"/>
      <c r="Z536" s="505"/>
      <c r="AA536" s="505"/>
      <c r="AB536" s="505"/>
      <c r="AC536" s="505"/>
      <c r="AD536" s="505"/>
      <c r="AE536" s="505"/>
      <c r="AF536" s="505"/>
      <c r="AG536" s="505"/>
      <c r="AH536" s="505"/>
      <c r="AI536" s="473"/>
      <c r="AJ536" s="473"/>
      <c r="AK536" s="505"/>
      <c r="AL536" s="505"/>
      <c r="AM536" s="505"/>
      <c r="AN536" s="505"/>
      <c r="AO536" s="505"/>
      <c r="AP536" s="505"/>
      <c r="AQ536" s="505"/>
      <c r="AR536" s="505"/>
      <c r="AS536" s="505"/>
      <c r="AT536" s="505"/>
      <c r="AU536" s="506"/>
      <c r="AV536" s="513"/>
    </row>
    <row r="537" spans="1:48" s="520" customFormat="1" ht="13.5" outlineLevel="2">
      <c r="B537" s="691"/>
      <c r="C537" s="460"/>
      <c r="D537" s="474"/>
      <c r="E537" s="461"/>
      <c r="F537" s="475"/>
      <c r="G537" s="459"/>
      <c r="H537" s="476"/>
      <c r="I537" s="463"/>
      <c r="J537" s="475"/>
      <c r="K537" s="473"/>
      <c r="L537" s="473"/>
      <c r="M537" s="471"/>
      <c r="N537" s="505" t="s">
        <v>224</v>
      </c>
      <c r="O537" s="505"/>
      <c r="P537" s="505"/>
      <c r="Q537" s="505"/>
      <c r="R537" s="505"/>
      <c r="S537" s="505"/>
      <c r="T537" s="505"/>
      <c r="U537" s="505"/>
      <c r="V537" s="505"/>
      <c r="W537" s="473"/>
      <c r="X537" s="473"/>
      <c r="Y537" s="505"/>
      <c r="Z537" s="505"/>
      <c r="AA537" s="505"/>
      <c r="AB537" s="505"/>
      <c r="AC537" s="505"/>
      <c r="AD537" s="505"/>
      <c r="AE537" s="505"/>
      <c r="AF537" s="505"/>
      <c r="AG537" s="505"/>
      <c r="AH537" s="505"/>
      <c r="AI537" s="473"/>
      <c r="AJ537" s="473"/>
      <c r="AK537" s="505"/>
      <c r="AL537" s="505"/>
      <c r="AM537" s="505"/>
      <c r="AN537" s="505"/>
      <c r="AO537" s="505"/>
      <c r="AP537" s="505"/>
      <c r="AQ537" s="505"/>
      <c r="AR537" s="505"/>
      <c r="AS537" s="505"/>
      <c r="AT537" s="505"/>
      <c r="AU537" s="506"/>
      <c r="AV537" s="513"/>
    </row>
    <row r="538" spans="1:48" s="507" customFormat="1" ht="13.5" outlineLevel="2">
      <c r="A538" s="681"/>
      <c r="B538" s="691" t="s">
        <v>491</v>
      </c>
      <c r="C538" s="460"/>
      <c r="D538" s="474"/>
      <c r="E538" s="461"/>
      <c r="F538" s="475"/>
      <c r="G538" s="459"/>
      <c r="H538" s="476"/>
      <c r="I538" s="463"/>
      <c r="J538" s="475"/>
      <c r="K538" s="473"/>
      <c r="L538" s="473"/>
      <c r="M538" s="471"/>
      <c r="N538" s="505" t="s">
        <v>224</v>
      </c>
      <c r="O538" s="505"/>
      <c r="P538" s="505"/>
      <c r="Q538" s="505"/>
      <c r="R538" s="505"/>
      <c r="S538" s="505"/>
      <c r="T538" s="505"/>
      <c r="U538" s="505"/>
      <c r="V538" s="505"/>
      <c r="W538" s="473"/>
      <c r="X538" s="473"/>
      <c r="Y538" s="505"/>
      <c r="Z538" s="505"/>
      <c r="AA538" s="505"/>
      <c r="AB538" s="505"/>
      <c r="AC538" s="505"/>
      <c r="AD538" s="505"/>
      <c r="AE538" s="505"/>
      <c r="AF538" s="505"/>
      <c r="AG538" s="505"/>
      <c r="AH538" s="505"/>
      <c r="AI538" s="473"/>
      <c r="AJ538" s="473"/>
      <c r="AK538" s="505"/>
      <c r="AL538" s="505"/>
      <c r="AM538" s="505"/>
      <c r="AN538" s="505"/>
      <c r="AO538" s="505"/>
      <c r="AP538" s="505"/>
      <c r="AQ538" s="505"/>
      <c r="AR538" s="505"/>
      <c r="AS538" s="505"/>
      <c r="AT538" s="505"/>
      <c r="AU538" s="506"/>
      <c r="AV538" s="513"/>
    </row>
    <row r="539" spans="1:48" s="514" customFormat="1" ht="13.5" outlineLevel="2">
      <c r="A539" s="683"/>
      <c r="B539" s="691" t="s">
        <v>226</v>
      </c>
      <c r="C539" s="460" t="s">
        <v>585</v>
      </c>
      <c r="D539" s="474" t="s">
        <v>235</v>
      </c>
      <c r="E539" s="461" t="s">
        <v>493</v>
      </c>
      <c r="F539" s="475"/>
      <c r="G539" s="459" t="s">
        <v>585</v>
      </c>
      <c r="H539" s="476" t="str">
        <f t="shared" ref="H539:H546" si="73">CONCATENATE(G539,"-",I539)</f>
        <v>D35P-1</v>
      </c>
      <c r="I539" s="463">
        <v>1</v>
      </c>
      <c r="J539" s="475"/>
      <c r="K539" s="473">
        <v>0</v>
      </c>
      <c r="L539" s="473"/>
      <c r="M539" s="471" cm="1">
        <f t="array" ref="M539">IFERROR(_xlfn.IFS(N539=1,1,O539=1,1,P539=1,1,Q539=1,1),0)</f>
        <v>1</v>
      </c>
      <c r="N539" s="505"/>
      <c r="O539" s="505"/>
      <c r="P539" s="505"/>
      <c r="Q539" s="505">
        <v>1</v>
      </c>
      <c r="R539" s="471" cm="1">
        <f t="array" ref="R539">IFERROR(_xlfn.IFS(S539=1,1,T539=1,1,U539=1,1,V539=1,1),0)</f>
        <v>0</v>
      </c>
      <c r="S539" s="505"/>
      <c r="T539" s="505"/>
      <c r="U539" s="505"/>
      <c r="V539" s="505"/>
      <c r="W539" s="473"/>
      <c r="X539" s="473"/>
      <c r="Y539" s="471"/>
      <c r="Z539" s="505"/>
      <c r="AA539" s="505"/>
      <c r="AB539" s="505"/>
      <c r="AC539" s="505"/>
      <c r="AD539" s="471"/>
      <c r="AE539" s="505"/>
      <c r="AF539" s="505"/>
      <c r="AG539" s="505"/>
      <c r="AH539" s="505"/>
      <c r="AI539" s="473"/>
      <c r="AJ539" s="473"/>
      <c r="AK539" s="505"/>
      <c r="AL539" s="505"/>
      <c r="AM539" s="505"/>
      <c r="AN539" s="505"/>
      <c r="AO539" s="505"/>
      <c r="AP539" s="505"/>
      <c r="AQ539" s="505"/>
      <c r="AR539" s="505"/>
      <c r="AS539" s="505"/>
      <c r="AT539" s="505"/>
      <c r="AU539" s="506"/>
      <c r="AV539" s="513">
        <v>1</v>
      </c>
    </row>
    <row r="540" spans="1:48" s="514" customFormat="1" ht="13.5" outlineLevel="2">
      <c r="A540" s="683"/>
      <c r="B540" s="691" t="s">
        <v>226</v>
      </c>
      <c r="C540" s="460" t="s">
        <v>585</v>
      </c>
      <c r="D540" s="474" t="s">
        <v>297</v>
      </c>
      <c r="E540" s="461" t="s">
        <v>494</v>
      </c>
      <c r="F540" s="475"/>
      <c r="G540" s="459" t="s">
        <v>585</v>
      </c>
      <c r="H540" s="476" t="str">
        <f t="shared" si="73"/>
        <v>D35P-1</v>
      </c>
      <c r="I540" s="463">
        <v>1</v>
      </c>
      <c r="J540" s="475"/>
      <c r="K540" s="473">
        <v>0</v>
      </c>
      <c r="L540" s="473"/>
      <c r="M540" s="471" cm="1">
        <f t="array" ref="M540">IFERROR(_xlfn.IFS(N540=1,1,O540=1,1,P540=1,1,Q540=1,1),0)</f>
        <v>1</v>
      </c>
      <c r="N540" s="505"/>
      <c r="O540" s="505"/>
      <c r="P540" s="505"/>
      <c r="Q540" s="505">
        <v>1</v>
      </c>
      <c r="R540" s="471" cm="1">
        <f t="array" ref="R540">IFERROR(_xlfn.IFS(S540=1,1,T540=1,1,U540=1,1,V540=1,1),0)</f>
        <v>0</v>
      </c>
      <c r="S540" s="505"/>
      <c r="T540" s="505"/>
      <c r="U540" s="505"/>
      <c r="V540" s="505"/>
      <c r="W540" s="473"/>
      <c r="X540" s="473"/>
      <c r="Y540" s="471"/>
      <c r="Z540" s="505"/>
      <c r="AA540" s="505"/>
      <c r="AB540" s="505"/>
      <c r="AC540" s="505"/>
      <c r="AD540" s="471"/>
      <c r="AE540" s="505"/>
      <c r="AF540" s="505"/>
      <c r="AG540" s="505"/>
      <c r="AH540" s="505"/>
      <c r="AI540" s="473"/>
      <c r="AJ540" s="473"/>
      <c r="AK540" s="505"/>
      <c r="AL540" s="505"/>
      <c r="AM540" s="505"/>
      <c r="AN540" s="505"/>
      <c r="AO540" s="505"/>
      <c r="AP540" s="505"/>
      <c r="AQ540" s="505"/>
      <c r="AR540" s="505"/>
      <c r="AS540" s="505"/>
      <c r="AT540" s="505"/>
      <c r="AU540" s="506"/>
      <c r="AV540" s="513">
        <v>1</v>
      </c>
    </row>
    <row r="541" spans="1:48" s="514" customFormat="1" ht="13.5" outlineLevel="2">
      <c r="A541" s="683"/>
      <c r="B541" s="691" t="s">
        <v>226</v>
      </c>
      <c r="C541" s="460" t="s">
        <v>585</v>
      </c>
      <c r="D541" s="474" t="s">
        <v>304</v>
      </c>
      <c r="E541" s="461" t="s">
        <v>495</v>
      </c>
      <c r="F541" s="475"/>
      <c r="G541" s="459" t="s">
        <v>585</v>
      </c>
      <c r="H541" s="476" t="str">
        <f t="shared" si="73"/>
        <v>D35P-1</v>
      </c>
      <c r="I541" s="463">
        <v>1</v>
      </c>
      <c r="J541" s="475"/>
      <c r="K541" s="473">
        <v>0</v>
      </c>
      <c r="L541" s="473"/>
      <c r="M541" s="471" cm="1">
        <f t="array" ref="M541">IFERROR(_xlfn.IFS(N541=1,1,O541=1,1,P541=1,1,Q541=1,1),0)</f>
        <v>1</v>
      </c>
      <c r="N541" s="505"/>
      <c r="O541" s="505"/>
      <c r="P541" s="505"/>
      <c r="Q541" s="505">
        <v>1</v>
      </c>
      <c r="R541" s="471" cm="1">
        <f t="array" ref="R541">IFERROR(_xlfn.IFS(S541=1,1,T541=1,1,U541=1,1,V541=1,1),0)</f>
        <v>0</v>
      </c>
      <c r="S541" s="505"/>
      <c r="T541" s="505"/>
      <c r="U541" s="505"/>
      <c r="V541" s="505"/>
      <c r="W541" s="473"/>
      <c r="X541" s="473"/>
      <c r="Y541" s="471"/>
      <c r="Z541" s="505"/>
      <c r="AA541" s="505"/>
      <c r="AB541" s="505"/>
      <c r="AC541" s="505"/>
      <c r="AD541" s="471"/>
      <c r="AE541" s="505"/>
      <c r="AF541" s="505"/>
      <c r="AG541" s="505"/>
      <c r="AH541" s="505"/>
      <c r="AI541" s="473"/>
      <c r="AJ541" s="473"/>
      <c r="AK541" s="505"/>
      <c r="AL541" s="505"/>
      <c r="AM541" s="505"/>
      <c r="AN541" s="505"/>
      <c r="AO541" s="505"/>
      <c r="AP541" s="505"/>
      <c r="AQ541" s="505"/>
      <c r="AR541" s="505"/>
      <c r="AS541" s="505"/>
      <c r="AT541" s="505"/>
      <c r="AU541" s="506"/>
      <c r="AV541" s="513">
        <v>1</v>
      </c>
    </row>
    <row r="542" spans="1:48" s="514" customFormat="1" ht="13.5" outlineLevel="2">
      <c r="A542" s="683"/>
      <c r="B542" s="691" t="s">
        <v>226</v>
      </c>
      <c r="C542" s="460" t="s">
        <v>585</v>
      </c>
      <c r="D542" s="474" t="s">
        <v>238</v>
      </c>
      <c r="E542" s="461" t="s">
        <v>586</v>
      </c>
      <c r="F542" s="475"/>
      <c r="G542" s="459" t="s">
        <v>585</v>
      </c>
      <c r="H542" s="476" t="str">
        <f t="shared" si="73"/>
        <v>D35P-1</v>
      </c>
      <c r="I542" s="463">
        <v>1</v>
      </c>
      <c r="J542" s="475"/>
      <c r="K542" s="473">
        <v>0</v>
      </c>
      <c r="L542" s="473"/>
      <c r="M542" s="471" cm="1">
        <f t="array" ref="M542">IFERROR(_xlfn.IFS(N542=1,1,O542=1,1,P542=1,1,Q542=1,1),0)</f>
        <v>1</v>
      </c>
      <c r="N542" s="505"/>
      <c r="O542" s="505"/>
      <c r="P542" s="505"/>
      <c r="Q542" s="505">
        <v>1</v>
      </c>
      <c r="R542" s="471" cm="1">
        <f t="array" ref="R542">IFERROR(_xlfn.IFS(S542=1,1,T542=1,1,U542=1,1,V542=1,1),0)</f>
        <v>0</v>
      </c>
      <c r="S542" s="505"/>
      <c r="T542" s="505"/>
      <c r="U542" s="505"/>
      <c r="V542" s="505"/>
      <c r="W542" s="473"/>
      <c r="X542" s="473"/>
      <c r="Y542" s="471"/>
      <c r="Z542" s="505"/>
      <c r="AA542" s="505"/>
      <c r="AB542" s="505"/>
      <c r="AC542" s="505"/>
      <c r="AD542" s="471"/>
      <c r="AE542" s="505"/>
      <c r="AF542" s="505"/>
      <c r="AG542" s="505"/>
      <c r="AH542" s="505"/>
      <c r="AI542" s="473"/>
      <c r="AJ542" s="473"/>
      <c r="AK542" s="505"/>
      <c r="AL542" s="505"/>
      <c r="AM542" s="505"/>
      <c r="AN542" s="505"/>
      <c r="AO542" s="505"/>
      <c r="AP542" s="505"/>
      <c r="AQ542" s="505"/>
      <c r="AR542" s="505"/>
      <c r="AS542" s="505"/>
      <c r="AT542" s="505"/>
      <c r="AU542" s="506"/>
      <c r="AV542" s="513">
        <v>1</v>
      </c>
    </row>
    <row r="543" spans="1:48" s="514" customFormat="1" ht="13.5" outlineLevel="2">
      <c r="A543" s="683"/>
      <c r="B543" s="691" t="s">
        <v>226</v>
      </c>
      <c r="C543" s="460" t="s">
        <v>585</v>
      </c>
      <c r="D543" s="474" t="s">
        <v>312</v>
      </c>
      <c r="E543" s="461" t="s">
        <v>587</v>
      </c>
      <c r="F543" s="475"/>
      <c r="G543" s="459" t="s">
        <v>585</v>
      </c>
      <c r="H543" s="476" t="str">
        <f t="shared" si="73"/>
        <v>D35P-1</v>
      </c>
      <c r="I543" s="463">
        <v>1</v>
      </c>
      <c r="J543" s="475"/>
      <c r="K543" s="473">
        <v>0</v>
      </c>
      <c r="L543" s="473"/>
      <c r="M543" s="471" cm="1">
        <f t="array" ref="M543">IFERROR(_xlfn.IFS(N543=1,1,O543=1,1,P543=1,1,Q543=1,1),0)</f>
        <v>1</v>
      </c>
      <c r="N543" s="505"/>
      <c r="O543" s="505"/>
      <c r="P543" s="505"/>
      <c r="Q543" s="505">
        <v>1</v>
      </c>
      <c r="R543" s="471" cm="1">
        <f t="array" ref="R543">IFERROR(_xlfn.IFS(S543=1,1,T543=1,1,U543=1,1,V543=1,1),0)</f>
        <v>0</v>
      </c>
      <c r="S543" s="505"/>
      <c r="T543" s="505"/>
      <c r="U543" s="505"/>
      <c r="V543" s="505"/>
      <c r="W543" s="473"/>
      <c r="X543" s="473"/>
      <c r="Y543" s="471"/>
      <c r="Z543" s="505"/>
      <c r="AA543" s="505"/>
      <c r="AB543" s="505"/>
      <c r="AC543" s="505"/>
      <c r="AD543" s="471"/>
      <c r="AE543" s="505"/>
      <c r="AF543" s="505"/>
      <c r="AG543" s="505"/>
      <c r="AH543" s="505"/>
      <c r="AI543" s="473"/>
      <c r="AJ543" s="473"/>
      <c r="AK543" s="505"/>
      <c r="AL543" s="505"/>
      <c r="AM543" s="505"/>
      <c r="AN543" s="505"/>
      <c r="AO543" s="505"/>
      <c r="AP543" s="505"/>
      <c r="AQ543" s="505"/>
      <c r="AR543" s="505"/>
      <c r="AS543" s="505"/>
      <c r="AT543" s="505"/>
      <c r="AU543" s="506"/>
      <c r="AV543" s="513">
        <v>1</v>
      </c>
    </row>
    <row r="544" spans="1:48" s="514" customFormat="1" ht="13.5" outlineLevel="2">
      <c r="A544" s="683"/>
      <c r="B544" s="691" t="s">
        <v>226</v>
      </c>
      <c r="C544" s="460" t="s">
        <v>585</v>
      </c>
      <c r="D544" s="474" t="s">
        <v>243</v>
      </c>
      <c r="E544" s="461" t="s">
        <v>588</v>
      </c>
      <c r="F544" s="475"/>
      <c r="G544" s="459" t="s">
        <v>585</v>
      </c>
      <c r="H544" s="476" t="str">
        <f t="shared" si="73"/>
        <v>D35P-1</v>
      </c>
      <c r="I544" s="463">
        <v>1</v>
      </c>
      <c r="J544" s="475"/>
      <c r="K544" s="473">
        <v>0</v>
      </c>
      <c r="L544" s="473"/>
      <c r="M544" s="471" cm="1">
        <f t="array" ref="M544">IFERROR(_xlfn.IFS(N544=1,1,O544=1,1,P544=1,1,Q544=1,1),0)</f>
        <v>1</v>
      </c>
      <c r="N544" s="505"/>
      <c r="O544" s="505"/>
      <c r="P544" s="505"/>
      <c r="Q544" s="505">
        <v>1</v>
      </c>
      <c r="R544" s="471" cm="1">
        <f t="array" ref="R544">IFERROR(_xlfn.IFS(S544=1,1,T544=1,1,U544=1,1,V544=1,1),0)</f>
        <v>0</v>
      </c>
      <c r="S544" s="505"/>
      <c r="T544" s="505"/>
      <c r="U544" s="505"/>
      <c r="V544" s="505"/>
      <c r="W544" s="473"/>
      <c r="X544" s="473"/>
      <c r="Y544" s="471"/>
      <c r="Z544" s="505"/>
      <c r="AA544" s="505"/>
      <c r="AB544" s="505"/>
      <c r="AC544" s="505"/>
      <c r="AD544" s="471"/>
      <c r="AE544" s="505"/>
      <c r="AF544" s="505"/>
      <c r="AG544" s="505"/>
      <c r="AH544" s="505"/>
      <c r="AI544" s="473"/>
      <c r="AJ544" s="473"/>
      <c r="AK544" s="505"/>
      <c r="AL544" s="505"/>
      <c r="AM544" s="505"/>
      <c r="AN544" s="505"/>
      <c r="AO544" s="505"/>
      <c r="AP544" s="505"/>
      <c r="AQ544" s="505"/>
      <c r="AR544" s="505"/>
      <c r="AS544" s="505"/>
      <c r="AT544" s="505"/>
      <c r="AU544" s="506"/>
      <c r="AV544" s="513">
        <v>1</v>
      </c>
    </row>
    <row r="545" spans="1:48" s="514" customFormat="1" ht="13.5" outlineLevel="2">
      <c r="A545" s="683"/>
      <c r="B545" s="691" t="s">
        <v>226</v>
      </c>
      <c r="C545" s="460" t="s">
        <v>585</v>
      </c>
      <c r="D545" s="474" t="s">
        <v>499</v>
      </c>
      <c r="E545" s="461" t="s">
        <v>589</v>
      </c>
      <c r="F545" s="475"/>
      <c r="G545" s="459" t="s">
        <v>585</v>
      </c>
      <c r="H545" s="476" t="str">
        <f t="shared" si="73"/>
        <v>D35P-1</v>
      </c>
      <c r="I545" s="463">
        <v>1</v>
      </c>
      <c r="J545" s="475"/>
      <c r="K545" s="473">
        <v>0</v>
      </c>
      <c r="L545" s="473"/>
      <c r="M545" s="471" cm="1">
        <f t="array" ref="M545">IFERROR(_xlfn.IFS(N545=1,1,O545=1,1,P545=1,1,Q545=1,1),0)</f>
        <v>1</v>
      </c>
      <c r="N545" s="505"/>
      <c r="O545" s="505"/>
      <c r="P545" s="505"/>
      <c r="Q545" s="505">
        <v>1</v>
      </c>
      <c r="R545" s="471" cm="1">
        <f t="array" ref="R545">IFERROR(_xlfn.IFS(S545=1,1,T545=1,1,U545=1,1,V545=1,1),0)</f>
        <v>0</v>
      </c>
      <c r="S545" s="505"/>
      <c r="T545" s="505"/>
      <c r="U545" s="505"/>
      <c r="V545" s="505"/>
      <c r="W545" s="473"/>
      <c r="X545" s="473"/>
      <c r="Y545" s="471"/>
      <c r="Z545" s="505"/>
      <c r="AA545" s="505"/>
      <c r="AB545" s="505"/>
      <c r="AC545" s="505"/>
      <c r="AD545" s="471"/>
      <c r="AE545" s="505"/>
      <c r="AF545" s="505"/>
      <c r="AG545" s="505"/>
      <c r="AH545" s="505"/>
      <c r="AI545" s="473"/>
      <c r="AJ545" s="473"/>
      <c r="AK545" s="505"/>
      <c r="AL545" s="505"/>
      <c r="AM545" s="505"/>
      <c r="AN545" s="505"/>
      <c r="AO545" s="505"/>
      <c r="AP545" s="505"/>
      <c r="AQ545" s="505"/>
      <c r="AR545" s="505"/>
      <c r="AS545" s="505"/>
      <c r="AT545" s="505"/>
      <c r="AU545" s="506"/>
      <c r="AV545" s="513">
        <v>1</v>
      </c>
    </row>
    <row r="546" spans="1:48" s="514" customFormat="1" ht="13.5" outlineLevel="2">
      <c r="A546" s="683"/>
      <c r="B546" s="691" t="s">
        <v>226</v>
      </c>
      <c r="C546" s="460" t="s">
        <v>585</v>
      </c>
      <c r="D546" s="474" t="s">
        <v>248</v>
      </c>
      <c r="E546" s="461" t="s">
        <v>501</v>
      </c>
      <c r="F546" s="475"/>
      <c r="G546" s="459" t="s">
        <v>585</v>
      </c>
      <c r="H546" s="476" t="str">
        <f t="shared" si="73"/>
        <v>D35P-1</v>
      </c>
      <c r="I546" s="463">
        <v>1</v>
      </c>
      <c r="J546" s="475"/>
      <c r="K546" s="473">
        <v>0</v>
      </c>
      <c r="L546" s="473"/>
      <c r="M546" s="471" cm="1">
        <f t="array" ref="M546">IFERROR(_xlfn.IFS(N546=1,1,O546=1,1,P546=1,1,Q546=1,1),0)</f>
        <v>1</v>
      </c>
      <c r="N546" s="505"/>
      <c r="O546" s="505"/>
      <c r="P546" s="505"/>
      <c r="Q546" s="505">
        <v>1</v>
      </c>
      <c r="R546" s="471" cm="1">
        <f t="array" ref="R546">IFERROR(_xlfn.IFS(S546=1,1,T546=1,1,U546=1,1,V546=1,1),0)</f>
        <v>0</v>
      </c>
      <c r="S546" s="505"/>
      <c r="T546" s="505"/>
      <c r="U546" s="505"/>
      <c r="V546" s="505"/>
      <c r="W546" s="473"/>
      <c r="X546" s="473"/>
      <c r="Y546" s="471"/>
      <c r="Z546" s="505"/>
      <c r="AA546" s="505"/>
      <c r="AB546" s="505"/>
      <c r="AC546" s="505"/>
      <c r="AD546" s="471"/>
      <c r="AE546" s="505"/>
      <c r="AF546" s="505"/>
      <c r="AG546" s="505"/>
      <c r="AH546" s="505"/>
      <c r="AI546" s="473"/>
      <c r="AJ546" s="473"/>
      <c r="AK546" s="505"/>
      <c r="AL546" s="505"/>
      <c r="AM546" s="505"/>
      <c r="AN546" s="505"/>
      <c r="AO546" s="505"/>
      <c r="AP546" s="505"/>
      <c r="AQ546" s="505"/>
      <c r="AR546" s="505"/>
      <c r="AS546" s="505"/>
      <c r="AT546" s="505"/>
      <c r="AU546" s="506"/>
      <c r="AV546" s="513">
        <v>1</v>
      </c>
    </row>
    <row r="547" spans="1:48" s="514" customFormat="1" ht="13.5" outlineLevel="2">
      <c r="A547" s="683"/>
      <c r="B547" s="691" t="s">
        <v>226</v>
      </c>
      <c r="C547" s="460" t="s">
        <v>585</v>
      </c>
      <c r="D547" s="474" t="s">
        <v>558</v>
      </c>
      <c r="E547" s="461" t="s">
        <v>559</v>
      </c>
      <c r="F547" s="475"/>
      <c r="G547" s="459"/>
      <c r="H547" s="476"/>
      <c r="I547" s="463"/>
      <c r="J547" s="475"/>
      <c r="K547" s="473"/>
      <c r="L547" s="473"/>
      <c r="M547" s="471" cm="1">
        <f t="array" ref="M547">IFERROR(_xlfn.IFS(N547=1,1,O547=1,1,P547=1,1,Q547=1,1),0)</f>
        <v>0</v>
      </c>
      <c r="N547" s="505"/>
      <c r="O547" s="505"/>
      <c r="P547" s="505"/>
      <c r="Q547" s="505" t="s">
        <v>224</v>
      </c>
      <c r="R547" s="471" cm="1">
        <f t="array" ref="R547">IFERROR(_xlfn.IFS(S547=1,1,T547=1,1,U547=1,1,V547=1,1),0)</f>
        <v>0</v>
      </c>
      <c r="S547" s="505"/>
      <c r="T547" s="505"/>
      <c r="U547" s="505"/>
      <c r="V547" s="505"/>
      <c r="W547" s="473"/>
      <c r="X547" s="473"/>
      <c r="Y547" s="471"/>
      <c r="Z547" s="505"/>
      <c r="AA547" s="505"/>
      <c r="AB547" s="505"/>
      <c r="AC547" s="505"/>
      <c r="AD547" s="471"/>
      <c r="AE547" s="505"/>
      <c r="AF547" s="505"/>
      <c r="AG547" s="505"/>
      <c r="AH547" s="505"/>
      <c r="AI547" s="473"/>
      <c r="AJ547" s="473"/>
      <c r="AK547" s="505"/>
      <c r="AL547" s="505"/>
      <c r="AM547" s="505"/>
      <c r="AN547" s="505"/>
      <c r="AO547" s="505"/>
      <c r="AP547" s="505"/>
      <c r="AQ547" s="505"/>
      <c r="AR547" s="505"/>
      <c r="AS547" s="505"/>
      <c r="AT547" s="505"/>
      <c r="AU547" s="506"/>
      <c r="AV547" s="513"/>
    </row>
    <row r="548" spans="1:48" s="514" customFormat="1" ht="13.5" outlineLevel="2">
      <c r="A548" s="683"/>
      <c r="B548" s="691"/>
      <c r="C548" s="460"/>
      <c r="D548" s="474"/>
      <c r="E548" s="461"/>
      <c r="F548" s="475"/>
      <c r="G548" s="459"/>
      <c r="H548" s="476"/>
      <c r="I548" s="463"/>
      <c r="J548" s="475"/>
      <c r="K548" s="473"/>
      <c r="L548" s="473"/>
      <c r="M548" s="471"/>
      <c r="N548" s="505"/>
      <c r="O548" s="505"/>
      <c r="P548" s="505"/>
      <c r="Q548" s="505" t="s">
        <v>224</v>
      </c>
      <c r="R548" s="505"/>
      <c r="S548" s="505"/>
      <c r="T548" s="505"/>
      <c r="U548" s="505"/>
      <c r="V548" s="505"/>
      <c r="W548" s="473"/>
      <c r="X548" s="473"/>
      <c r="Y548" s="505"/>
      <c r="Z548" s="505"/>
      <c r="AA548" s="505"/>
      <c r="AB548" s="505"/>
      <c r="AC548" s="505"/>
      <c r="AD548" s="505"/>
      <c r="AE548" s="505"/>
      <c r="AF548" s="505"/>
      <c r="AG548" s="505"/>
      <c r="AH548" s="505"/>
      <c r="AI548" s="473"/>
      <c r="AJ548" s="473"/>
      <c r="AK548" s="505"/>
      <c r="AL548" s="505"/>
      <c r="AM548" s="505"/>
      <c r="AN548" s="505"/>
      <c r="AO548" s="505"/>
      <c r="AP548" s="505"/>
      <c r="AQ548" s="505"/>
      <c r="AR548" s="505"/>
      <c r="AS548" s="505"/>
      <c r="AT548" s="505"/>
      <c r="AU548" s="506"/>
      <c r="AV548" s="513"/>
    </row>
    <row r="549" spans="1:48" s="507" customFormat="1" ht="13.5" outlineLevel="2">
      <c r="A549" s="681"/>
      <c r="B549" s="691" t="s">
        <v>502</v>
      </c>
      <c r="C549" s="460"/>
      <c r="D549" s="474"/>
      <c r="E549" s="461"/>
      <c r="F549" s="475"/>
      <c r="G549" s="459"/>
      <c r="H549" s="476"/>
      <c r="I549" s="463"/>
      <c r="J549" s="475"/>
      <c r="K549" s="473"/>
      <c r="L549" s="473"/>
      <c r="M549" s="471"/>
      <c r="N549" s="505"/>
      <c r="O549" s="505"/>
      <c r="P549" s="505"/>
      <c r="Q549" s="505" t="s">
        <v>224</v>
      </c>
      <c r="R549" s="505"/>
      <c r="S549" s="505"/>
      <c r="T549" s="505"/>
      <c r="U549" s="505"/>
      <c r="V549" s="505"/>
      <c r="W549" s="473"/>
      <c r="X549" s="473"/>
      <c r="Y549" s="505"/>
      <c r="Z549" s="505"/>
      <c r="AA549" s="505"/>
      <c r="AB549" s="505"/>
      <c r="AC549" s="505"/>
      <c r="AD549" s="505"/>
      <c r="AE549" s="505"/>
      <c r="AF549" s="505"/>
      <c r="AG549" s="505"/>
      <c r="AH549" s="505"/>
      <c r="AI549" s="473"/>
      <c r="AJ549" s="473"/>
      <c r="AK549" s="505"/>
      <c r="AL549" s="505"/>
      <c r="AM549" s="505"/>
      <c r="AN549" s="505"/>
      <c r="AO549" s="505"/>
      <c r="AP549" s="505"/>
      <c r="AQ549" s="505"/>
      <c r="AR549" s="505"/>
      <c r="AS549" s="505"/>
      <c r="AT549" s="505"/>
      <c r="AU549" s="506"/>
      <c r="AV549" s="513"/>
    </row>
    <row r="550" spans="1:48" s="514" customFormat="1" ht="13.5" outlineLevel="2">
      <c r="A550" s="683"/>
      <c r="B550" s="691" t="s">
        <v>226</v>
      </c>
      <c r="C550" s="460" t="s">
        <v>585</v>
      </c>
      <c r="D550" s="474" t="s">
        <v>503</v>
      </c>
      <c r="E550" s="461" t="s">
        <v>504</v>
      </c>
      <c r="F550" s="475"/>
      <c r="G550" s="459" t="s">
        <v>585</v>
      </c>
      <c r="H550" s="476" t="str">
        <f t="shared" ref="H550:H551" si="74">CONCATENATE(G550,"-",I550)</f>
        <v>D35P-1</v>
      </c>
      <c r="I550" s="463">
        <v>1</v>
      </c>
      <c r="J550" s="475"/>
      <c r="K550" s="473">
        <v>0</v>
      </c>
      <c r="L550" s="473"/>
      <c r="M550" s="471" cm="1">
        <f t="array" ref="M550">IFERROR(_xlfn.IFS(N550=1,1,O550=1,1,P550=1,1,Q550=1,1),0)</f>
        <v>1</v>
      </c>
      <c r="N550" s="505"/>
      <c r="O550" s="505"/>
      <c r="P550" s="505"/>
      <c r="Q550" s="505">
        <v>1</v>
      </c>
      <c r="R550" s="471" cm="1">
        <f t="array" ref="R550">IFERROR(_xlfn.IFS(S550=1,1,T550=1,1,U550=1,1,V550=1,1),0)</f>
        <v>0</v>
      </c>
      <c r="S550" s="505"/>
      <c r="T550" s="505"/>
      <c r="U550" s="505"/>
      <c r="V550" s="505"/>
      <c r="W550" s="473"/>
      <c r="X550" s="473"/>
      <c r="Y550" s="471"/>
      <c r="Z550" s="505"/>
      <c r="AA550" s="505"/>
      <c r="AB550" s="505"/>
      <c r="AC550" s="505"/>
      <c r="AD550" s="471"/>
      <c r="AE550" s="505"/>
      <c r="AF550" s="505"/>
      <c r="AG550" s="505"/>
      <c r="AH550" s="505"/>
      <c r="AI550" s="473"/>
      <c r="AJ550" s="473"/>
      <c r="AK550" s="505"/>
      <c r="AL550" s="505"/>
      <c r="AM550" s="505"/>
      <c r="AN550" s="505"/>
      <c r="AO550" s="505"/>
      <c r="AP550" s="505"/>
      <c r="AQ550" s="505"/>
      <c r="AR550" s="505"/>
      <c r="AS550" s="505"/>
      <c r="AT550" s="505"/>
      <c r="AU550" s="506"/>
      <c r="AV550" s="513">
        <v>1</v>
      </c>
    </row>
    <row r="551" spans="1:48" s="514" customFormat="1" ht="13.5" outlineLevel="2">
      <c r="A551" s="683"/>
      <c r="B551" s="691" t="s">
        <v>226</v>
      </c>
      <c r="C551" s="460" t="s">
        <v>585</v>
      </c>
      <c r="D551" s="474" t="s">
        <v>505</v>
      </c>
      <c r="E551" s="461" t="s">
        <v>504</v>
      </c>
      <c r="F551" s="475"/>
      <c r="G551" s="459" t="s">
        <v>585</v>
      </c>
      <c r="H551" s="476" t="str">
        <f t="shared" si="74"/>
        <v>D35P-1</v>
      </c>
      <c r="I551" s="463">
        <v>1</v>
      </c>
      <c r="J551" s="475"/>
      <c r="K551" s="473">
        <v>0</v>
      </c>
      <c r="L551" s="473"/>
      <c r="M551" s="471" cm="1">
        <f t="array" ref="M551">IFERROR(_xlfn.IFS(N551=1,1,O551=1,1,P551=1,1,Q551=1,1),0)</f>
        <v>1</v>
      </c>
      <c r="N551" s="505"/>
      <c r="O551" s="505"/>
      <c r="P551" s="505"/>
      <c r="Q551" s="505">
        <v>1</v>
      </c>
      <c r="R551" s="471" cm="1">
        <f t="array" ref="R551">IFERROR(_xlfn.IFS(S551=1,1,T551=1,1,U551=1,1,V551=1,1),0)</f>
        <v>0</v>
      </c>
      <c r="S551" s="505"/>
      <c r="T551" s="505"/>
      <c r="U551" s="505"/>
      <c r="V551" s="505"/>
      <c r="W551" s="473"/>
      <c r="X551" s="473"/>
      <c r="Y551" s="471"/>
      <c r="Z551" s="505"/>
      <c r="AA551" s="505"/>
      <c r="AB551" s="505"/>
      <c r="AC551" s="505"/>
      <c r="AD551" s="471"/>
      <c r="AE551" s="505"/>
      <c r="AF551" s="505"/>
      <c r="AG551" s="505"/>
      <c r="AH551" s="505"/>
      <c r="AI551" s="473"/>
      <c r="AJ551" s="473"/>
      <c r="AK551" s="505"/>
      <c r="AL551" s="505"/>
      <c r="AM551" s="505"/>
      <c r="AN551" s="505"/>
      <c r="AO551" s="505"/>
      <c r="AP551" s="505"/>
      <c r="AQ551" s="505"/>
      <c r="AR551" s="505"/>
      <c r="AS551" s="505"/>
      <c r="AT551" s="505"/>
      <c r="AU551" s="506"/>
      <c r="AV551" s="513">
        <v>1</v>
      </c>
    </row>
    <row r="552" spans="1:48" s="514" customFormat="1" ht="13.5" outlineLevel="2">
      <c r="A552" s="683"/>
      <c r="B552" s="691"/>
      <c r="C552" s="460"/>
      <c r="D552" s="474"/>
      <c r="E552" s="461"/>
      <c r="F552" s="475"/>
      <c r="G552" s="459"/>
      <c r="H552" s="476"/>
      <c r="I552" s="463"/>
      <c r="J552" s="475"/>
      <c r="K552" s="473"/>
      <c r="L552" s="473"/>
      <c r="M552" s="471"/>
      <c r="N552" s="505"/>
      <c r="O552" s="505"/>
      <c r="P552" s="505"/>
      <c r="Q552" s="505" t="s">
        <v>224</v>
      </c>
      <c r="R552" s="505"/>
      <c r="S552" s="505"/>
      <c r="T552" s="505"/>
      <c r="U552" s="505"/>
      <c r="V552" s="505"/>
      <c r="W552" s="473"/>
      <c r="X552" s="473"/>
      <c r="Y552" s="505"/>
      <c r="Z552" s="505"/>
      <c r="AA552" s="505"/>
      <c r="AB552" s="505"/>
      <c r="AC552" s="505"/>
      <c r="AD552" s="505"/>
      <c r="AE552" s="505"/>
      <c r="AF552" s="505"/>
      <c r="AG552" s="505"/>
      <c r="AH552" s="505"/>
      <c r="AI552" s="473"/>
      <c r="AJ552" s="473"/>
      <c r="AK552" s="505"/>
      <c r="AL552" s="505"/>
      <c r="AM552" s="505"/>
      <c r="AN552" s="505"/>
      <c r="AO552" s="505"/>
      <c r="AP552" s="505"/>
      <c r="AQ552" s="505"/>
      <c r="AR552" s="505"/>
      <c r="AS552" s="505"/>
      <c r="AT552" s="505"/>
      <c r="AU552" s="506"/>
      <c r="AV552" s="513"/>
    </row>
    <row r="553" spans="1:48" s="514" customFormat="1" ht="13.5" outlineLevel="2">
      <c r="A553" s="683"/>
      <c r="B553" s="691" t="s">
        <v>506</v>
      </c>
      <c r="C553" s="460"/>
      <c r="D553" s="474"/>
      <c r="E553" s="461"/>
      <c r="F553" s="475"/>
      <c r="G553" s="459"/>
      <c r="H553" s="476"/>
      <c r="I553" s="463"/>
      <c r="J553" s="475"/>
      <c r="K553" s="473"/>
      <c r="L553" s="473"/>
      <c r="M553" s="471"/>
      <c r="N553" s="505"/>
      <c r="O553" s="505"/>
      <c r="P553" s="505"/>
      <c r="Q553" s="505" t="s">
        <v>224</v>
      </c>
      <c r="R553" s="505"/>
      <c r="S553" s="505"/>
      <c r="T553" s="505"/>
      <c r="U553" s="505"/>
      <c r="V553" s="505"/>
      <c r="W553" s="473"/>
      <c r="X553" s="473"/>
      <c r="Y553" s="505"/>
      <c r="Z553" s="505"/>
      <c r="AA553" s="505"/>
      <c r="AB553" s="505"/>
      <c r="AC553" s="505"/>
      <c r="AD553" s="505"/>
      <c r="AE553" s="505"/>
      <c r="AF553" s="505"/>
      <c r="AG553" s="505"/>
      <c r="AH553" s="505"/>
      <c r="AI553" s="473"/>
      <c r="AJ553" s="473"/>
      <c r="AK553" s="505"/>
      <c r="AL553" s="505"/>
      <c r="AM553" s="505"/>
      <c r="AN553" s="505"/>
      <c r="AO553" s="505"/>
      <c r="AP553" s="505"/>
      <c r="AQ553" s="505"/>
      <c r="AR553" s="505"/>
      <c r="AS553" s="505"/>
      <c r="AT553" s="505"/>
      <c r="AU553" s="506"/>
      <c r="AV553" s="513"/>
    </row>
    <row r="554" spans="1:48" s="514" customFormat="1" ht="13.5" outlineLevel="2">
      <c r="A554" s="683"/>
      <c r="B554" s="691" t="s">
        <v>226</v>
      </c>
      <c r="C554" s="460" t="s">
        <v>585</v>
      </c>
      <c r="D554" s="474" t="s">
        <v>421</v>
      </c>
      <c r="E554" s="461" t="s">
        <v>507</v>
      </c>
      <c r="F554" s="475"/>
      <c r="G554" s="459" t="s">
        <v>585</v>
      </c>
      <c r="H554" s="476" t="str">
        <f t="shared" ref="H554:H557" si="75">CONCATENATE(G554,"-",I554)</f>
        <v>D35P-1</v>
      </c>
      <c r="I554" s="463">
        <v>1</v>
      </c>
      <c r="J554" s="475"/>
      <c r="K554" s="473">
        <v>0</v>
      </c>
      <c r="L554" s="473"/>
      <c r="M554" s="471" cm="1">
        <f t="array" ref="M554">IFERROR(_xlfn.IFS(N554=1,1,O554=1,1,P554=1,1,Q554=1,1),0)</f>
        <v>1</v>
      </c>
      <c r="N554" s="505"/>
      <c r="O554" s="505"/>
      <c r="P554" s="505"/>
      <c r="Q554" s="505">
        <v>1</v>
      </c>
      <c r="R554" s="471" cm="1">
        <f t="array" ref="R554">IFERROR(_xlfn.IFS(S554=1,1,T554=1,1,U554=1,1,V554=1,1),0)</f>
        <v>0</v>
      </c>
      <c r="S554" s="505"/>
      <c r="T554" s="505"/>
      <c r="U554" s="505"/>
      <c r="V554" s="505"/>
      <c r="W554" s="473"/>
      <c r="X554" s="473"/>
      <c r="Y554" s="471"/>
      <c r="Z554" s="505"/>
      <c r="AA554" s="505"/>
      <c r="AB554" s="505"/>
      <c r="AC554" s="505"/>
      <c r="AD554" s="471"/>
      <c r="AE554" s="505"/>
      <c r="AF554" s="505"/>
      <c r="AG554" s="505"/>
      <c r="AH554" s="505"/>
      <c r="AI554" s="473"/>
      <c r="AJ554" s="473"/>
      <c r="AK554" s="505"/>
      <c r="AL554" s="505"/>
      <c r="AM554" s="505"/>
      <c r="AN554" s="505"/>
      <c r="AO554" s="505"/>
      <c r="AP554" s="505"/>
      <c r="AQ554" s="505"/>
      <c r="AR554" s="505"/>
      <c r="AS554" s="505"/>
      <c r="AT554" s="505"/>
      <c r="AU554" s="506"/>
      <c r="AV554" s="513">
        <v>1</v>
      </c>
    </row>
    <row r="555" spans="1:48" s="514" customFormat="1" ht="13.5" outlineLevel="2">
      <c r="A555" s="683"/>
      <c r="B555" s="691" t="s">
        <v>226</v>
      </c>
      <c r="C555" s="460" t="s">
        <v>585</v>
      </c>
      <c r="D555" s="474" t="s">
        <v>423</v>
      </c>
      <c r="E555" s="461" t="s">
        <v>508</v>
      </c>
      <c r="F555" s="475"/>
      <c r="G555" s="459" t="s">
        <v>585</v>
      </c>
      <c r="H555" s="476" t="str">
        <f t="shared" si="75"/>
        <v>D35P-1</v>
      </c>
      <c r="I555" s="463">
        <v>1</v>
      </c>
      <c r="J555" s="475"/>
      <c r="K555" s="473">
        <v>0</v>
      </c>
      <c r="L555" s="473"/>
      <c r="M555" s="471" cm="1">
        <f t="array" ref="M555">IFERROR(_xlfn.IFS(N555=1,1,O555=1,1,P555=1,1,Q555=1,1),0)</f>
        <v>1</v>
      </c>
      <c r="N555" s="505"/>
      <c r="O555" s="505"/>
      <c r="P555" s="505"/>
      <c r="Q555" s="505">
        <v>1</v>
      </c>
      <c r="R555" s="471" cm="1">
        <f t="array" ref="R555">IFERROR(_xlfn.IFS(S555=1,1,T555=1,1,U555=1,1,V555=1,1),0)</f>
        <v>0</v>
      </c>
      <c r="S555" s="505"/>
      <c r="T555" s="505"/>
      <c r="U555" s="505"/>
      <c r="V555" s="505"/>
      <c r="W555" s="473"/>
      <c r="X555" s="473"/>
      <c r="Y555" s="471"/>
      <c r="Z555" s="505"/>
      <c r="AA555" s="505"/>
      <c r="AB555" s="505"/>
      <c r="AC555" s="505"/>
      <c r="AD555" s="471"/>
      <c r="AE555" s="505"/>
      <c r="AF555" s="505"/>
      <c r="AG555" s="505"/>
      <c r="AH555" s="505"/>
      <c r="AI555" s="473"/>
      <c r="AJ555" s="473"/>
      <c r="AK555" s="505"/>
      <c r="AL555" s="505"/>
      <c r="AM555" s="505"/>
      <c r="AN555" s="505"/>
      <c r="AO555" s="505"/>
      <c r="AP555" s="505"/>
      <c r="AQ555" s="505"/>
      <c r="AR555" s="505"/>
      <c r="AS555" s="505"/>
      <c r="AT555" s="505"/>
      <c r="AU555" s="506"/>
      <c r="AV555" s="513">
        <v>1</v>
      </c>
    </row>
    <row r="556" spans="1:48" s="514" customFormat="1" ht="13.5" outlineLevel="2">
      <c r="A556" s="683"/>
      <c r="B556" s="691" t="s">
        <v>226</v>
      </c>
      <c r="C556" s="460" t="s">
        <v>585</v>
      </c>
      <c r="D556" s="474" t="s">
        <v>425</v>
      </c>
      <c r="E556" s="461" t="s">
        <v>509</v>
      </c>
      <c r="F556" s="475"/>
      <c r="G556" s="459" t="s">
        <v>585</v>
      </c>
      <c r="H556" s="476" t="str">
        <f t="shared" si="75"/>
        <v>D35P-1</v>
      </c>
      <c r="I556" s="463">
        <v>1</v>
      </c>
      <c r="J556" s="475"/>
      <c r="K556" s="473">
        <v>0</v>
      </c>
      <c r="L556" s="473"/>
      <c r="M556" s="471" cm="1">
        <f t="array" ref="M556">IFERROR(_xlfn.IFS(N556=1,1,O556=1,1,P556=1,1,Q556=1,1),0)</f>
        <v>1</v>
      </c>
      <c r="N556" s="505"/>
      <c r="O556" s="505"/>
      <c r="P556" s="505"/>
      <c r="Q556" s="505">
        <v>1</v>
      </c>
      <c r="R556" s="471" cm="1">
        <f t="array" ref="R556">IFERROR(_xlfn.IFS(S556=1,1,T556=1,1,U556=1,1,V556=1,1),0)</f>
        <v>0</v>
      </c>
      <c r="S556" s="505"/>
      <c r="T556" s="505"/>
      <c r="U556" s="505"/>
      <c r="V556" s="505"/>
      <c r="W556" s="473"/>
      <c r="X556" s="473"/>
      <c r="Y556" s="471"/>
      <c r="Z556" s="505"/>
      <c r="AA556" s="505"/>
      <c r="AB556" s="505"/>
      <c r="AC556" s="505"/>
      <c r="AD556" s="471"/>
      <c r="AE556" s="505"/>
      <c r="AF556" s="505"/>
      <c r="AG556" s="505"/>
      <c r="AH556" s="505"/>
      <c r="AI556" s="473"/>
      <c r="AJ556" s="473"/>
      <c r="AK556" s="505"/>
      <c r="AL556" s="505"/>
      <c r="AM556" s="505"/>
      <c r="AN556" s="505"/>
      <c r="AO556" s="505"/>
      <c r="AP556" s="505"/>
      <c r="AQ556" s="505"/>
      <c r="AR556" s="505"/>
      <c r="AS556" s="505"/>
      <c r="AT556" s="505"/>
      <c r="AU556" s="506"/>
      <c r="AV556" s="513">
        <v>1</v>
      </c>
    </row>
    <row r="557" spans="1:48" s="514" customFormat="1" ht="13.5" outlineLevel="2">
      <c r="A557" s="683"/>
      <c r="B557" s="691" t="s">
        <v>226</v>
      </c>
      <c r="C557" s="460" t="s">
        <v>585</v>
      </c>
      <c r="D557" s="474" t="s">
        <v>427</v>
      </c>
      <c r="E557" s="461" t="s">
        <v>510</v>
      </c>
      <c r="F557" s="475"/>
      <c r="G557" s="459" t="s">
        <v>585</v>
      </c>
      <c r="H557" s="476" t="str">
        <f t="shared" si="75"/>
        <v>D35P-1</v>
      </c>
      <c r="I557" s="463">
        <v>1</v>
      </c>
      <c r="J557" s="475"/>
      <c r="K557" s="473">
        <v>0</v>
      </c>
      <c r="L557" s="473"/>
      <c r="M557" s="471" cm="1">
        <f t="array" ref="M557">IFERROR(_xlfn.IFS(N557=1,1,O557=1,1,P557=1,1,Q557=1,1),0)</f>
        <v>1</v>
      </c>
      <c r="N557" s="505"/>
      <c r="O557" s="505"/>
      <c r="P557" s="505"/>
      <c r="Q557" s="505">
        <v>1</v>
      </c>
      <c r="R557" s="471" cm="1">
        <f t="array" ref="R557">IFERROR(_xlfn.IFS(S557=1,1,T557=1,1,U557=1,1,V557=1,1),0)</f>
        <v>0</v>
      </c>
      <c r="S557" s="505"/>
      <c r="T557" s="505"/>
      <c r="U557" s="505"/>
      <c r="V557" s="505"/>
      <c r="W557" s="473"/>
      <c r="X557" s="473"/>
      <c r="Y557" s="471"/>
      <c r="Z557" s="505"/>
      <c r="AA557" s="505"/>
      <c r="AB557" s="505"/>
      <c r="AC557" s="505"/>
      <c r="AD557" s="471"/>
      <c r="AE557" s="505"/>
      <c r="AF557" s="505"/>
      <c r="AG557" s="505"/>
      <c r="AH557" s="505"/>
      <c r="AI557" s="473"/>
      <c r="AJ557" s="473"/>
      <c r="AK557" s="505"/>
      <c r="AL557" s="505"/>
      <c r="AM557" s="505"/>
      <c r="AN557" s="505"/>
      <c r="AO557" s="505"/>
      <c r="AP557" s="505"/>
      <c r="AQ557" s="505"/>
      <c r="AR557" s="505"/>
      <c r="AS557" s="505"/>
      <c r="AT557" s="505"/>
      <c r="AU557" s="506"/>
      <c r="AV557" s="513">
        <v>1</v>
      </c>
    </row>
    <row r="558" spans="1:48" s="507" customFormat="1" ht="13.5" outlineLevel="2">
      <c r="A558" s="681"/>
      <c r="B558" s="691" t="s">
        <v>520</v>
      </c>
      <c r="C558" s="460"/>
      <c r="D558" s="474"/>
      <c r="E558" s="461"/>
      <c r="F558" s="475"/>
      <c r="G558" s="459"/>
      <c r="H558" s="476"/>
      <c r="I558" s="463"/>
      <c r="J558" s="475"/>
      <c r="K558" s="473"/>
      <c r="L558" s="473"/>
      <c r="M558" s="471"/>
      <c r="N558" s="505"/>
      <c r="O558" s="505"/>
      <c r="P558" s="505"/>
      <c r="Q558" s="505" t="s">
        <v>224</v>
      </c>
      <c r="R558" s="505"/>
      <c r="S558" s="505"/>
      <c r="T558" s="505"/>
      <c r="U558" s="505"/>
      <c r="V558" s="505"/>
      <c r="W558" s="473"/>
      <c r="X558" s="473"/>
      <c r="Y558" s="505"/>
      <c r="Z558" s="505"/>
      <c r="AA558" s="505"/>
      <c r="AB558" s="505"/>
      <c r="AC558" s="505"/>
      <c r="AD558" s="505"/>
      <c r="AE558" s="505"/>
      <c r="AF558" s="505"/>
      <c r="AG558" s="505"/>
      <c r="AH558" s="505"/>
      <c r="AI558" s="473"/>
      <c r="AJ558" s="473"/>
      <c r="AK558" s="505"/>
      <c r="AL558" s="505"/>
      <c r="AM558" s="505"/>
      <c r="AN558" s="505"/>
      <c r="AO558" s="505"/>
      <c r="AP558" s="505"/>
      <c r="AQ558" s="505"/>
      <c r="AR558" s="505"/>
      <c r="AS558" s="505"/>
      <c r="AT558" s="505"/>
      <c r="AU558" s="506"/>
      <c r="AV558" s="513"/>
    </row>
    <row r="559" spans="1:48" s="514" customFormat="1" ht="13.5" outlineLevel="2">
      <c r="A559" s="683"/>
      <c r="B559" s="691" t="s">
        <v>226</v>
      </c>
      <c r="C559" s="460" t="s">
        <v>585</v>
      </c>
      <c r="D559" s="474" t="s">
        <v>521</v>
      </c>
      <c r="E559" s="461" t="s">
        <v>522</v>
      </c>
      <c r="F559" s="475"/>
      <c r="G559" s="459" t="s">
        <v>585</v>
      </c>
      <c r="H559" s="476" t="str">
        <f t="shared" ref="H559:H562" si="76">CONCATENATE(G559,"-",I559)</f>
        <v>D35P-1</v>
      </c>
      <c r="I559" s="463">
        <v>1</v>
      </c>
      <c r="J559" s="475"/>
      <c r="K559" s="473">
        <v>0</v>
      </c>
      <c r="L559" s="473"/>
      <c r="M559" s="471" cm="1">
        <f t="array" ref="M559">IFERROR(_xlfn.IFS(N559=1,1,O559=1,1,P559=1,1,Q559=1,1),0)</f>
        <v>1</v>
      </c>
      <c r="N559" s="505"/>
      <c r="O559" s="505"/>
      <c r="P559" s="505"/>
      <c r="Q559" s="505">
        <v>1</v>
      </c>
      <c r="R559" s="471" cm="1">
        <f t="array" ref="R559">IFERROR(_xlfn.IFS(S559=1,1,T559=1,1,U559=1,1,V559=1,1),0)</f>
        <v>0</v>
      </c>
      <c r="S559" s="505"/>
      <c r="T559" s="505"/>
      <c r="U559" s="505"/>
      <c r="V559" s="505"/>
      <c r="W559" s="473"/>
      <c r="X559" s="473"/>
      <c r="Y559" s="471"/>
      <c r="Z559" s="505"/>
      <c r="AA559" s="505"/>
      <c r="AB559" s="505"/>
      <c r="AC559" s="505"/>
      <c r="AD559" s="471"/>
      <c r="AE559" s="505"/>
      <c r="AF559" s="505"/>
      <c r="AG559" s="505"/>
      <c r="AH559" s="505"/>
      <c r="AI559" s="473"/>
      <c r="AJ559" s="473"/>
      <c r="AK559" s="505"/>
      <c r="AL559" s="505"/>
      <c r="AM559" s="505"/>
      <c r="AN559" s="505"/>
      <c r="AO559" s="505"/>
      <c r="AP559" s="505"/>
      <c r="AQ559" s="505"/>
      <c r="AR559" s="505"/>
      <c r="AS559" s="505"/>
      <c r="AT559" s="505"/>
      <c r="AU559" s="506"/>
      <c r="AV559" s="513">
        <v>1</v>
      </c>
    </row>
    <row r="560" spans="1:48" s="514" customFormat="1" ht="13.5" outlineLevel="2">
      <c r="A560" s="683"/>
      <c r="B560" s="691" t="s">
        <v>226</v>
      </c>
      <c r="C560" s="460" t="s">
        <v>585</v>
      </c>
      <c r="D560" s="474" t="s">
        <v>523</v>
      </c>
      <c r="E560" s="461" t="s">
        <v>524</v>
      </c>
      <c r="F560" s="475"/>
      <c r="G560" s="459" t="s">
        <v>585</v>
      </c>
      <c r="H560" s="476" t="str">
        <f t="shared" si="76"/>
        <v>D35P-1</v>
      </c>
      <c r="I560" s="463">
        <v>1</v>
      </c>
      <c r="J560" s="475"/>
      <c r="K560" s="473">
        <v>0</v>
      </c>
      <c r="L560" s="473"/>
      <c r="M560" s="471" cm="1">
        <f t="array" ref="M560">IFERROR(_xlfn.IFS(N560=1,1,O560=1,1,P560=1,1,Q560=1,1),0)</f>
        <v>1</v>
      </c>
      <c r="N560" s="505"/>
      <c r="O560" s="505"/>
      <c r="P560" s="505"/>
      <c r="Q560" s="505">
        <v>1</v>
      </c>
      <c r="R560" s="471" cm="1">
        <f t="array" ref="R560">IFERROR(_xlfn.IFS(S560=1,1,T560=1,1,U560=1,1,V560=1,1),0)</f>
        <v>0</v>
      </c>
      <c r="S560" s="505"/>
      <c r="T560" s="505"/>
      <c r="U560" s="505"/>
      <c r="V560" s="505"/>
      <c r="W560" s="473"/>
      <c r="X560" s="473"/>
      <c r="Y560" s="471"/>
      <c r="Z560" s="505"/>
      <c r="AA560" s="505"/>
      <c r="AB560" s="505"/>
      <c r="AC560" s="505"/>
      <c r="AD560" s="471"/>
      <c r="AE560" s="505"/>
      <c r="AF560" s="505"/>
      <c r="AG560" s="505"/>
      <c r="AH560" s="505"/>
      <c r="AI560" s="473"/>
      <c r="AJ560" s="473"/>
      <c r="AK560" s="505"/>
      <c r="AL560" s="505"/>
      <c r="AM560" s="505"/>
      <c r="AN560" s="505"/>
      <c r="AO560" s="505"/>
      <c r="AP560" s="505"/>
      <c r="AQ560" s="505"/>
      <c r="AR560" s="505"/>
      <c r="AS560" s="505"/>
      <c r="AT560" s="505"/>
      <c r="AU560" s="506"/>
      <c r="AV560" s="513">
        <v>1</v>
      </c>
    </row>
    <row r="561" spans="1:48" s="514" customFormat="1" ht="13.5" outlineLevel="2">
      <c r="A561" s="683"/>
      <c r="B561" s="691" t="s">
        <v>226</v>
      </c>
      <c r="C561" s="460" t="s">
        <v>585</v>
      </c>
      <c r="D561" s="474" t="s">
        <v>525</v>
      </c>
      <c r="E561" s="461" t="s">
        <v>526</v>
      </c>
      <c r="F561" s="475"/>
      <c r="G561" s="459" t="s">
        <v>585</v>
      </c>
      <c r="H561" s="476" t="str">
        <f t="shared" si="76"/>
        <v>D35P-1</v>
      </c>
      <c r="I561" s="463">
        <v>1</v>
      </c>
      <c r="J561" s="475"/>
      <c r="K561" s="473">
        <v>0</v>
      </c>
      <c r="L561" s="473"/>
      <c r="M561" s="471" cm="1">
        <f t="array" ref="M561">IFERROR(_xlfn.IFS(N561=1,1,O561=1,1,P561=1,1,Q561=1,1),0)</f>
        <v>1</v>
      </c>
      <c r="N561" s="505"/>
      <c r="O561" s="505"/>
      <c r="P561" s="505"/>
      <c r="Q561" s="505">
        <v>1</v>
      </c>
      <c r="R561" s="471" cm="1">
        <f t="array" ref="R561">IFERROR(_xlfn.IFS(S561=1,1,T561=1,1,U561=1,1,V561=1,1),0)</f>
        <v>0</v>
      </c>
      <c r="S561" s="505"/>
      <c r="T561" s="505"/>
      <c r="U561" s="505"/>
      <c r="V561" s="505"/>
      <c r="W561" s="473"/>
      <c r="X561" s="473"/>
      <c r="Y561" s="471"/>
      <c r="Z561" s="505"/>
      <c r="AA561" s="505"/>
      <c r="AB561" s="505"/>
      <c r="AC561" s="505"/>
      <c r="AD561" s="471"/>
      <c r="AE561" s="505"/>
      <c r="AF561" s="505"/>
      <c r="AG561" s="505"/>
      <c r="AH561" s="505"/>
      <c r="AI561" s="473"/>
      <c r="AJ561" s="473"/>
      <c r="AK561" s="505"/>
      <c r="AL561" s="505"/>
      <c r="AM561" s="505"/>
      <c r="AN561" s="505"/>
      <c r="AO561" s="505"/>
      <c r="AP561" s="505"/>
      <c r="AQ561" s="505"/>
      <c r="AR561" s="505"/>
      <c r="AS561" s="505"/>
      <c r="AT561" s="505"/>
      <c r="AU561" s="506"/>
      <c r="AV561" s="513">
        <v>1</v>
      </c>
    </row>
    <row r="562" spans="1:48" s="514" customFormat="1" ht="13.5" outlineLevel="2">
      <c r="A562" s="683"/>
      <c r="B562" s="691" t="s">
        <v>226</v>
      </c>
      <c r="C562" s="460" t="s">
        <v>585</v>
      </c>
      <c r="D562" s="474" t="s">
        <v>527</v>
      </c>
      <c r="E562" s="461" t="s">
        <v>528</v>
      </c>
      <c r="F562" s="475"/>
      <c r="G562" s="459" t="s">
        <v>585</v>
      </c>
      <c r="H562" s="476" t="str">
        <f t="shared" si="76"/>
        <v>D35P-1</v>
      </c>
      <c r="I562" s="463">
        <v>1</v>
      </c>
      <c r="J562" s="475"/>
      <c r="K562" s="473">
        <v>0</v>
      </c>
      <c r="L562" s="473"/>
      <c r="M562" s="471" cm="1">
        <f t="array" ref="M562">IFERROR(_xlfn.IFS(N562=1,1,O562=1,1,P562=1,1,Q562=1,1),0)</f>
        <v>1</v>
      </c>
      <c r="N562" s="505"/>
      <c r="O562" s="505"/>
      <c r="P562" s="505"/>
      <c r="Q562" s="505">
        <v>1</v>
      </c>
      <c r="R562" s="471" cm="1">
        <f t="array" ref="R562">IFERROR(_xlfn.IFS(S562=1,1,T562=1,1,U562=1,1,V562=1,1),0)</f>
        <v>0</v>
      </c>
      <c r="S562" s="505"/>
      <c r="T562" s="505"/>
      <c r="U562" s="505"/>
      <c r="V562" s="505"/>
      <c r="W562" s="473"/>
      <c r="X562" s="473"/>
      <c r="Y562" s="471"/>
      <c r="Z562" s="505"/>
      <c r="AA562" s="505"/>
      <c r="AB562" s="505"/>
      <c r="AC562" s="505"/>
      <c r="AD562" s="471"/>
      <c r="AE562" s="505"/>
      <c r="AF562" s="505"/>
      <c r="AG562" s="505"/>
      <c r="AH562" s="505"/>
      <c r="AI562" s="473"/>
      <c r="AJ562" s="473"/>
      <c r="AK562" s="505"/>
      <c r="AL562" s="505"/>
      <c r="AM562" s="505"/>
      <c r="AN562" s="505"/>
      <c r="AO562" s="505"/>
      <c r="AP562" s="505"/>
      <c r="AQ562" s="505"/>
      <c r="AR562" s="505"/>
      <c r="AS562" s="505"/>
      <c r="AT562" s="505"/>
      <c r="AU562" s="506"/>
      <c r="AV562" s="513">
        <v>1</v>
      </c>
    </row>
    <row r="563" spans="1:48" s="514" customFormat="1" ht="13.5" outlineLevel="2">
      <c r="A563" s="683"/>
      <c r="B563" s="691"/>
      <c r="C563" s="460"/>
      <c r="D563" s="474"/>
      <c r="E563" s="461"/>
      <c r="F563" s="475"/>
      <c r="G563" s="459"/>
      <c r="H563" s="476"/>
      <c r="I563" s="463"/>
      <c r="J563" s="475"/>
      <c r="K563" s="473"/>
      <c r="L563" s="473"/>
      <c r="M563" s="471"/>
      <c r="N563" s="505"/>
      <c r="O563" s="505"/>
      <c r="P563" s="505"/>
      <c r="Q563" s="505" t="s">
        <v>224</v>
      </c>
      <c r="R563" s="505"/>
      <c r="S563" s="505"/>
      <c r="T563" s="505"/>
      <c r="U563" s="505"/>
      <c r="V563" s="505"/>
      <c r="W563" s="473"/>
      <c r="X563" s="473"/>
      <c r="Y563" s="505"/>
      <c r="Z563" s="505"/>
      <c r="AA563" s="505"/>
      <c r="AB563" s="505"/>
      <c r="AC563" s="505"/>
      <c r="AD563" s="505"/>
      <c r="AE563" s="505"/>
      <c r="AF563" s="505"/>
      <c r="AG563" s="505"/>
      <c r="AH563" s="505"/>
      <c r="AI563" s="473"/>
      <c r="AJ563" s="473"/>
      <c r="AK563" s="505"/>
      <c r="AL563" s="505"/>
      <c r="AM563" s="505"/>
      <c r="AN563" s="505"/>
      <c r="AO563" s="505"/>
      <c r="AP563" s="505"/>
      <c r="AQ563" s="505"/>
      <c r="AR563" s="505"/>
      <c r="AS563" s="505"/>
      <c r="AT563" s="505"/>
      <c r="AU563" s="506"/>
      <c r="AV563" s="513"/>
    </row>
    <row r="564" spans="1:48" s="507" customFormat="1" ht="13.5" outlineLevel="2">
      <c r="A564" s="681"/>
      <c r="B564" s="691" t="s">
        <v>529</v>
      </c>
      <c r="C564" s="460"/>
      <c r="D564" s="474"/>
      <c r="E564" s="461"/>
      <c r="F564" s="475"/>
      <c r="G564" s="459"/>
      <c r="H564" s="476"/>
      <c r="I564" s="463"/>
      <c r="J564" s="475"/>
      <c r="K564" s="473"/>
      <c r="L564" s="473"/>
      <c r="M564" s="471"/>
      <c r="N564" s="505"/>
      <c r="O564" s="505"/>
      <c r="P564" s="505"/>
      <c r="Q564" s="505" t="s">
        <v>224</v>
      </c>
      <c r="R564" s="505"/>
      <c r="S564" s="505"/>
      <c r="T564" s="505"/>
      <c r="U564" s="505"/>
      <c r="V564" s="505"/>
      <c r="W564" s="473"/>
      <c r="X564" s="473"/>
      <c r="Y564" s="505"/>
      <c r="Z564" s="505"/>
      <c r="AA564" s="505"/>
      <c r="AB564" s="505"/>
      <c r="AC564" s="505"/>
      <c r="AD564" s="505"/>
      <c r="AE564" s="505"/>
      <c r="AF564" s="505"/>
      <c r="AG564" s="505"/>
      <c r="AH564" s="505"/>
      <c r="AI564" s="473"/>
      <c r="AJ564" s="473"/>
      <c r="AK564" s="505"/>
      <c r="AL564" s="505"/>
      <c r="AM564" s="505"/>
      <c r="AN564" s="505"/>
      <c r="AO564" s="505"/>
      <c r="AP564" s="505"/>
      <c r="AQ564" s="505"/>
      <c r="AR564" s="505"/>
      <c r="AS564" s="505"/>
      <c r="AT564" s="505"/>
      <c r="AU564" s="506"/>
      <c r="AV564" s="513"/>
    </row>
    <row r="565" spans="1:48" s="514" customFormat="1" ht="13.5" outlineLevel="2">
      <c r="A565" s="683"/>
      <c r="B565" s="691" t="s">
        <v>226</v>
      </c>
      <c r="C565" s="460" t="s">
        <v>585</v>
      </c>
      <c r="D565" s="474" t="s">
        <v>530</v>
      </c>
      <c r="E565" s="461" t="s">
        <v>560</v>
      </c>
      <c r="F565" s="475"/>
      <c r="G565" s="459" t="s">
        <v>585</v>
      </c>
      <c r="H565" s="476" t="str">
        <f t="shared" ref="H565:H568" si="77">CONCATENATE(G565,"-",I565)</f>
        <v>D35P-1</v>
      </c>
      <c r="I565" s="463">
        <v>1</v>
      </c>
      <c r="J565" s="475"/>
      <c r="K565" s="473">
        <v>0</v>
      </c>
      <c r="L565" s="473"/>
      <c r="M565" s="471" cm="1">
        <f t="array" ref="M565">IFERROR(_xlfn.IFS(N565=1,1,O565=1,1,P565=1,1,Q565=1,1),0)</f>
        <v>1</v>
      </c>
      <c r="N565" s="505"/>
      <c r="O565" s="505"/>
      <c r="P565" s="505"/>
      <c r="Q565" s="505">
        <v>1</v>
      </c>
      <c r="R565" s="471" cm="1">
        <f t="array" ref="R565">IFERROR(_xlfn.IFS(S565=1,1,T565=1,1,U565=1,1,V565=1,1),0)</f>
        <v>0</v>
      </c>
      <c r="S565" s="505"/>
      <c r="T565" s="505"/>
      <c r="U565" s="505"/>
      <c r="V565" s="505"/>
      <c r="W565" s="473"/>
      <c r="X565" s="473"/>
      <c r="Y565" s="471"/>
      <c r="Z565" s="505"/>
      <c r="AA565" s="505"/>
      <c r="AB565" s="505"/>
      <c r="AC565" s="505"/>
      <c r="AD565" s="471"/>
      <c r="AE565" s="505"/>
      <c r="AF565" s="505"/>
      <c r="AG565" s="505"/>
      <c r="AH565" s="505"/>
      <c r="AI565" s="473"/>
      <c r="AJ565" s="473"/>
      <c r="AK565" s="505"/>
      <c r="AL565" s="505"/>
      <c r="AM565" s="505"/>
      <c r="AN565" s="505"/>
      <c r="AO565" s="505"/>
      <c r="AP565" s="505"/>
      <c r="AQ565" s="505"/>
      <c r="AR565" s="505"/>
      <c r="AS565" s="505"/>
      <c r="AT565" s="505"/>
      <c r="AU565" s="506"/>
      <c r="AV565" s="513">
        <v>1</v>
      </c>
    </row>
    <row r="566" spans="1:48" s="514" customFormat="1" ht="13.5" outlineLevel="2">
      <c r="A566" s="683"/>
      <c r="B566" s="691" t="s">
        <v>226</v>
      </c>
      <c r="C566" s="460" t="s">
        <v>585</v>
      </c>
      <c r="D566" s="474" t="s">
        <v>534</v>
      </c>
      <c r="E566" s="461" t="s">
        <v>561</v>
      </c>
      <c r="F566" s="475"/>
      <c r="G566" s="459" t="s">
        <v>585</v>
      </c>
      <c r="H566" s="476" t="str">
        <f t="shared" si="77"/>
        <v>D35P-1</v>
      </c>
      <c r="I566" s="463">
        <v>1</v>
      </c>
      <c r="J566" s="475"/>
      <c r="K566" s="473">
        <v>0</v>
      </c>
      <c r="L566" s="473"/>
      <c r="M566" s="471" cm="1">
        <f t="array" ref="M566">IFERROR(_xlfn.IFS(N566=1,1,O566=1,1,P566=1,1,Q566=1,1),0)</f>
        <v>1</v>
      </c>
      <c r="N566" s="505"/>
      <c r="O566" s="505"/>
      <c r="P566" s="505"/>
      <c r="Q566" s="505">
        <v>1</v>
      </c>
      <c r="R566" s="471" cm="1">
        <f t="array" ref="R566">IFERROR(_xlfn.IFS(S566=1,1,T566=1,1,U566=1,1,V566=1,1),0)</f>
        <v>0</v>
      </c>
      <c r="S566" s="505"/>
      <c r="T566" s="505"/>
      <c r="U566" s="505"/>
      <c r="V566" s="505"/>
      <c r="W566" s="473"/>
      <c r="X566" s="473"/>
      <c r="Y566" s="471"/>
      <c r="Z566" s="505"/>
      <c r="AA566" s="505"/>
      <c r="AB566" s="505"/>
      <c r="AC566" s="505"/>
      <c r="AD566" s="471"/>
      <c r="AE566" s="505"/>
      <c r="AF566" s="505"/>
      <c r="AG566" s="505"/>
      <c r="AH566" s="505"/>
      <c r="AI566" s="473"/>
      <c r="AJ566" s="473"/>
      <c r="AK566" s="505"/>
      <c r="AL566" s="505"/>
      <c r="AM566" s="505"/>
      <c r="AN566" s="505"/>
      <c r="AO566" s="505"/>
      <c r="AP566" s="505"/>
      <c r="AQ566" s="505"/>
      <c r="AR566" s="505"/>
      <c r="AS566" s="505"/>
      <c r="AT566" s="505"/>
      <c r="AU566" s="506"/>
      <c r="AV566" s="513">
        <v>1</v>
      </c>
    </row>
    <row r="567" spans="1:48" s="514" customFormat="1" ht="13.5" outlineLevel="2">
      <c r="A567" s="683"/>
      <c r="B567" s="691" t="s">
        <v>226</v>
      </c>
      <c r="C567" s="460" t="s">
        <v>585</v>
      </c>
      <c r="D567" s="474" t="s">
        <v>538</v>
      </c>
      <c r="E567" s="461" t="s">
        <v>562</v>
      </c>
      <c r="F567" s="475"/>
      <c r="G567" s="459" t="s">
        <v>585</v>
      </c>
      <c r="H567" s="476" t="str">
        <f t="shared" si="77"/>
        <v>D35P-1</v>
      </c>
      <c r="I567" s="463">
        <v>1</v>
      </c>
      <c r="J567" s="475"/>
      <c r="K567" s="473">
        <v>0</v>
      </c>
      <c r="L567" s="473"/>
      <c r="M567" s="471" cm="1">
        <f t="array" ref="M567">IFERROR(_xlfn.IFS(N567=1,1,O567=1,1,P567=1,1,Q567=1,1),0)</f>
        <v>1</v>
      </c>
      <c r="N567" s="505"/>
      <c r="O567" s="505"/>
      <c r="P567" s="505"/>
      <c r="Q567" s="505">
        <v>1</v>
      </c>
      <c r="R567" s="471" cm="1">
        <f t="array" ref="R567">IFERROR(_xlfn.IFS(S567=1,1,T567=1,1,U567=1,1,V567=1,1),0)</f>
        <v>0</v>
      </c>
      <c r="S567" s="505"/>
      <c r="T567" s="505"/>
      <c r="U567" s="505"/>
      <c r="V567" s="505"/>
      <c r="W567" s="473"/>
      <c r="X567" s="473"/>
      <c r="Y567" s="471"/>
      <c r="Z567" s="505"/>
      <c r="AA567" s="505"/>
      <c r="AB567" s="505"/>
      <c r="AC567" s="505"/>
      <c r="AD567" s="471"/>
      <c r="AE567" s="505"/>
      <c r="AF567" s="505"/>
      <c r="AG567" s="505"/>
      <c r="AH567" s="505"/>
      <c r="AI567" s="473"/>
      <c r="AJ567" s="473"/>
      <c r="AK567" s="505"/>
      <c r="AL567" s="505"/>
      <c r="AM567" s="505"/>
      <c r="AN567" s="505"/>
      <c r="AO567" s="505"/>
      <c r="AP567" s="505"/>
      <c r="AQ567" s="505"/>
      <c r="AR567" s="505"/>
      <c r="AS567" s="505"/>
      <c r="AT567" s="505"/>
      <c r="AU567" s="506"/>
      <c r="AV567" s="513">
        <v>1</v>
      </c>
    </row>
    <row r="568" spans="1:48" s="514" customFormat="1" ht="13.5" outlineLevel="2">
      <c r="A568" s="683"/>
      <c r="B568" s="691" t="s">
        <v>226</v>
      </c>
      <c r="C568" s="460" t="s">
        <v>585</v>
      </c>
      <c r="D568" s="474" t="s">
        <v>538</v>
      </c>
      <c r="E568" s="461" t="s">
        <v>563</v>
      </c>
      <c r="F568" s="475"/>
      <c r="G568" s="459" t="s">
        <v>585</v>
      </c>
      <c r="H568" s="476" t="str">
        <f t="shared" si="77"/>
        <v>D35P-1</v>
      </c>
      <c r="I568" s="463">
        <v>1</v>
      </c>
      <c r="J568" s="475"/>
      <c r="K568" s="473">
        <v>0</v>
      </c>
      <c r="L568" s="473"/>
      <c r="M568" s="471" cm="1">
        <f t="array" ref="M568">IFERROR(_xlfn.IFS(N568=1,1,O568=1,1,P568=1,1,Q568=1,1),0)</f>
        <v>1</v>
      </c>
      <c r="N568" s="505"/>
      <c r="O568" s="505"/>
      <c r="P568" s="505"/>
      <c r="Q568" s="505">
        <v>1</v>
      </c>
      <c r="R568" s="471" cm="1">
        <f t="array" ref="R568">IFERROR(_xlfn.IFS(S568=1,1,T568=1,1,U568=1,1,V568=1,1),0)</f>
        <v>0</v>
      </c>
      <c r="S568" s="505"/>
      <c r="T568" s="505"/>
      <c r="U568" s="505"/>
      <c r="V568" s="505"/>
      <c r="W568" s="473"/>
      <c r="X568" s="473"/>
      <c r="Y568" s="471"/>
      <c r="Z568" s="505"/>
      <c r="AA568" s="505"/>
      <c r="AB568" s="505"/>
      <c r="AC568" s="505"/>
      <c r="AD568" s="471"/>
      <c r="AE568" s="505"/>
      <c r="AF568" s="505"/>
      <c r="AG568" s="505"/>
      <c r="AH568" s="505"/>
      <c r="AI568" s="473"/>
      <c r="AJ568" s="473"/>
      <c r="AK568" s="505"/>
      <c r="AL568" s="505"/>
      <c r="AM568" s="505"/>
      <c r="AN568" s="505"/>
      <c r="AO568" s="505"/>
      <c r="AP568" s="505"/>
      <c r="AQ568" s="505"/>
      <c r="AR568" s="505"/>
      <c r="AS568" s="505"/>
      <c r="AT568" s="505"/>
      <c r="AU568" s="506"/>
      <c r="AV568" s="513">
        <v>1</v>
      </c>
    </row>
    <row r="569" spans="1:48" s="514" customFormat="1" ht="13.5" outlineLevel="2">
      <c r="A569" s="683"/>
      <c r="B569" s="691"/>
      <c r="C569" s="460"/>
      <c r="D569" s="474"/>
      <c r="E569" s="461"/>
      <c r="F569" s="475"/>
      <c r="G569" s="459"/>
      <c r="H569" s="476"/>
      <c r="I569" s="463"/>
      <c r="J569" s="475"/>
      <c r="K569" s="473"/>
      <c r="L569" s="473"/>
      <c r="M569" s="471"/>
      <c r="N569" s="505"/>
      <c r="O569" s="505"/>
      <c r="P569" s="505"/>
      <c r="Q569" s="505" t="s">
        <v>224</v>
      </c>
      <c r="R569" s="505"/>
      <c r="S569" s="505"/>
      <c r="T569" s="505"/>
      <c r="U569" s="505"/>
      <c r="V569" s="505"/>
      <c r="W569" s="473"/>
      <c r="X569" s="473"/>
      <c r="Y569" s="505"/>
      <c r="Z569" s="505"/>
      <c r="AA569" s="505"/>
      <c r="AB569" s="505"/>
      <c r="AC569" s="505"/>
      <c r="AD569" s="505"/>
      <c r="AE569" s="505"/>
      <c r="AF569" s="505"/>
      <c r="AG569" s="505"/>
      <c r="AH569" s="505"/>
      <c r="AI569" s="473"/>
      <c r="AJ569" s="473"/>
      <c r="AK569" s="505"/>
      <c r="AL569" s="505"/>
      <c r="AM569" s="505"/>
      <c r="AN569" s="505"/>
      <c r="AO569" s="505"/>
      <c r="AP569" s="505"/>
      <c r="AQ569" s="505"/>
      <c r="AR569" s="505"/>
      <c r="AS569" s="505"/>
      <c r="AT569" s="505"/>
      <c r="AU569" s="506"/>
      <c r="AV569" s="513"/>
    </row>
    <row r="570" spans="1:48" s="514" customFormat="1" ht="13.5" outlineLevel="2">
      <c r="A570" s="683"/>
      <c r="B570" s="691" t="s">
        <v>483</v>
      </c>
      <c r="C570" s="460"/>
      <c r="D570" s="474"/>
      <c r="E570" s="461"/>
      <c r="F570" s="475"/>
      <c r="G570" s="459"/>
      <c r="H570" s="476"/>
      <c r="I570" s="463"/>
      <c r="J570" s="475"/>
      <c r="K570" s="473"/>
      <c r="L570" s="473"/>
      <c r="M570" s="471"/>
      <c r="N570" s="505"/>
      <c r="O570" s="505"/>
      <c r="P570" s="505"/>
      <c r="Q570" s="505" t="s">
        <v>224</v>
      </c>
      <c r="R570" s="505"/>
      <c r="S570" s="505"/>
      <c r="T570" s="505"/>
      <c r="U570" s="505"/>
      <c r="V570" s="505"/>
      <c r="W570" s="473"/>
      <c r="X570" s="473"/>
      <c r="Y570" s="505"/>
      <c r="Z570" s="505"/>
      <c r="AA570" s="505"/>
      <c r="AB570" s="505"/>
      <c r="AC570" s="505"/>
      <c r="AD570" s="505"/>
      <c r="AE570" s="505"/>
      <c r="AF570" s="505"/>
      <c r="AG570" s="505"/>
      <c r="AH570" s="505"/>
      <c r="AI570" s="473"/>
      <c r="AJ570" s="473"/>
      <c r="AK570" s="505"/>
      <c r="AL570" s="505"/>
      <c r="AM570" s="505"/>
      <c r="AN570" s="505"/>
      <c r="AO570" s="505"/>
      <c r="AP570" s="505"/>
      <c r="AQ570" s="505"/>
      <c r="AR570" s="505"/>
      <c r="AS570" s="505"/>
      <c r="AT570" s="505"/>
      <c r="AU570" s="506"/>
      <c r="AV570" s="513"/>
    </row>
    <row r="571" spans="1:48" s="514" customFormat="1" ht="13.5" outlineLevel="2">
      <c r="A571" s="682"/>
      <c r="B571" s="691" t="s">
        <v>226</v>
      </c>
      <c r="C571" s="460" t="s">
        <v>585</v>
      </c>
      <c r="D571" s="474">
        <v>7410</v>
      </c>
      <c r="E571" s="461" t="s">
        <v>542</v>
      </c>
      <c r="F571" s="475"/>
      <c r="G571" s="459" t="s">
        <v>585</v>
      </c>
      <c r="H571" s="476" t="str">
        <f t="shared" ref="H571:H584" si="78">CONCATENATE(G571,"-",I571)</f>
        <v>D35P-1</v>
      </c>
      <c r="I571" s="463">
        <v>1</v>
      </c>
      <c r="J571" s="475"/>
      <c r="K571" s="473">
        <v>0</v>
      </c>
      <c r="L571" s="473"/>
      <c r="M571" s="471" cm="1">
        <f t="array" ref="M571">IFERROR(_xlfn.IFS(N571=1,1,O571=1,1,P571=1,1,Q571=1,1),0)</f>
        <v>1</v>
      </c>
      <c r="N571" s="505"/>
      <c r="O571" s="505"/>
      <c r="P571" s="505"/>
      <c r="Q571" s="505">
        <v>1</v>
      </c>
      <c r="R571" s="471" cm="1">
        <f t="array" ref="R571">IFERROR(_xlfn.IFS(S571=1,1,T571=1,1,U571=1,1,V571=1,1),0)</f>
        <v>0</v>
      </c>
      <c r="S571" s="505"/>
      <c r="T571" s="505"/>
      <c r="U571" s="505"/>
      <c r="V571" s="505"/>
      <c r="W571" s="473"/>
      <c r="X571" s="473"/>
      <c r="Y571" s="471"/>
      <c r="Z571" s="505"/>
      <c r="AA571" s="505"/>
      <c r="AB571" s="505"/>
      <c r="AC571" s="505"/>
      <c r="AD571" s="471"/>
      <c r="AE571" s="505"/>
      <c r="AF571" s="505"/>
      <c r="AG571" s="505"/>
      <c r="AH571" s="505"/>
      <c r="AI571" s="473"/>
      <c r="AJ571" s="473"/>
      <c r="AK571" s="505"/>
      <c r="AL571" s="505"/>
      <c r="AM571" s="505"/>
      <c r="AN571" s="505"/>
      <c r="AO571" s="505"/>
      <c r="AP571" s="505"/>
      <c r="AQ571" s="505"/>
      <c r="AR571" s="505"/>
      <c r="AS571" s="505"/>
      <c r="AT571" s="505"/>
      <c r="AU571" s="506"/>
      <c r="AV571" s="513">
        <v>1</v>
      </c>
    </row>
    <row r="572" spans="1:48" s="514" customFormat="1" ht="13.5" outlineLevel="2">
      <c r="A572" s="682"/>
      <c r="B572" s="691" t="s">
        <v>226</v>
      </c>
      <c r="C572" s="460" t="s">
        <v>585</v>
      </c>
      <c r="D572" s="474">
        <v>7420</v>
      </c>
      <c r="E572" s="461" t="s">
        <v>484</v>
      </c>
      <c r="F572" s="475"/>
      <c r="G572" s="459" t="s">
        <v>585</v>
      </c>
      <c r="H572" s="476" t="str">
        <f t="shared" si="78"/>
        <v>D35P-1</v>
      </c>
      <c r="I572" s="463">
        <v>1</v>
      </c>
      <c r="J572" s="475"/>
      <c r="K572" s="473">
        <v>0</v>
      </c>
      <c r="L572" s="473"/>
      <c r="M572" s="471" cm="1">
        <f t="array" ref="M572">IFERROR(_xlfn.IFS(N572=1,1,O572=1,1,P572=1,1,Q572=1,1),0)</f>
        <v>1</v>
      </c>
      <c r="N572" s="505"/>
      <c r="O572" s="505"/>
      <c r="P572" s="505"/>
      <c r="Q572" s="505">
        <v>1</v>
      </c>
      <c r="R572" s="471" cm="1">
        <f t="array" ref="R572">IFERROR(_xlfn.IFS(S572=1,1,T572=1,1,U572=1,1,V572=1,1),0)</f>
        <v>0</v>
      </c>
      <c r="S572" s="505"/>
      <c r="T572" s="505"/>
      <c r="U572" s="505"/>
      <c r="V572" s="505"/>
      <c r="W572" s="473"/>
      <c r="X572" s="473"/>
      <c r="Y572" s="471"/>
      <c r="Z572" s="505"/>
      <c r="AA572" s="505"/>
      <c r="AB572" s="505"/>
      <c r="AC572" s="505"/>
      <c r="AD572" s="471"/>
      <c r="AE572" s="505"/>
      <c r="AF572" s="505"/>
      <c r="AG572" s="505"/>
      <c r="AH572" s="505"/>
      <c r="AI572" s="473"/>
      <c r="AJ572" s="473"/>
      <c r="AK572" s="505"/>
      <c r="AL572" s="505"/>
      <c r="AM572" s="505"/>
      <c r="AN572" s="505"/>
      <c r="AO572" s="505"/>
      <c r="AP572" s="505"/>
      <c r="AQ572" s="505"/>
      <c r="AR572" s="505"/>
      <c r="AS572" s="505"/>
      <c r="AT572" s="505"/>
      <c r="AU572" s="506"/>
      <c r="AV572" s="513">
        <v>1</v>
      </c>
    </row>
    <row r="573" spans="1:48" s="514" customFormat="1" ht="13.5" outlineLevel="2">
      <c r="A573" s="682"/>
      <c r="B573" s="691" t="s">
        <v>226</v>
      </c>
      <c r="C573" s="460" t="s">
        <v>585</v>
      </c>
      <c r="D573" s="474">
        <v>7430</v>
      </c>
      <c r="E573" s="461" t="s">
        <v>485</v>
      </c>
      <c r="F573" s="475"/>
      <c r="G573" s="459" t="s">
        <v>585</v>
      </c>
      <c r="H573" s="476" t="str">
        <f t="shared" si="78"/>
        <v>D35P-1</v>
      </c>
      <c r="I573" s="463">
        <v>1</v>
      </c>
      <c r="J573" s="475"/>
      <c r="K573" s="473">
        <v>0</v>
      </c>
      <c r="L573" s="473"/>
      <c r="M573" s="471" cm="1">
        <f t="array" ref="M573">IFERROR(_xlfn.IFS(N573=1,1,O573=1,1,P573=1,1,Q573=1,1),0)</f>
        <v>1</v>
      </c>
      <c r="N573" s="505"/>
      <c r="O573" s="505"/>
      <c r="P573" s="505"/>
      <c r="Q573" s="505">
        <v>1</v>
      </c>
      <c r="R573" s="471" cm="1">
        <f t="array" ref="R573">IFERROR(_xlfn.IFS(S573=1,1,T573=1,1,U573=1,1,V573=1,1),0)</f>
        <v>0</v>
      </c>
      <c r="S573" s="505"/>
      <c r="T573" s="505"/>
      <c r="U573" s="505"/>
      <c r="V573" s="505"/>
      <c r="W573" s="473"/>
      <c r="X573" s="473"/>
      <c r="Y573" s="471"/>
      <c r="Z573" s="505"/>
      <c r="AA573" s="505"/>
      <c r="AB573" s="505"/>
      <c r="AC573" s="505"/>
      <c r="AD573" s="471"/>
      <c r="AE573" s="505"/>
      <c r="AF573" s="505"/>
      <c r="AG573" s="505"/>
      <c r="AH573" s="505"/>
      <c r="AI573" s="473"/>
      <c r="AJ573" s="473"/>
      <c r="AK573" s="505"/>
      <c r="AL573" s="505"/>
      <c r="AM573" s="505"/>
      <c r="AN573" s="505"/>
      <c r="AO573" s="505"/>
      <c r="AP573" s="505"/>
      <c r="AQ573" s="505"/>
      <c r="AR573" s="505"/>
      <c r="AS573" s="505"/>
      <c r="AT573" s="505"/>
      <c r="AU573" s="506"/>
      <c r="AV573" s="513">
        <v>1</v>
      </c>
    </row>
    <row r="574" spans="1:48" s="514" customFormat="1" ht="13.5" outlineLevel="2">
      <c r="A574" s="682"/>
      <c r="B574" s="691" t="s">
        <v>226</v>
      </c>
      <c r="C574" s="460" t="s">
        <v>585</v>
      </c>
      <c r="D574" s="474">
        <v>7440</v>
      </c>
      <c r="E574" s="461" t="s">
        <v>486</v>
      </c>
      <c r="F574" s="475"/>
      <c r="G574" s="459" t="s">
        <v>585</v>
      </c>
      <c r="H574" s="476" t="str">
        <f t="shared" si="78"/>
        <v>D35P-1</v>
      </c>
      <c r="I574" s="463">
        <v>1</v>
      </c>
      <c r="J574" s="475"/>
      <c r="K574" s="473">
        <v>0</v>
      </c>
      <c r="L574" s="473"/>
      <c r="M574" s="471" cm="1">
        <f t="array" ref="M574">IFERROR(_xlfn.IFS(N574=1,1,O574=1,1,P574=1,1,Q574=1,1),0)</f>
        <v>1</v>
      </c>
      <c r="N574" s="505"/>
      <c r="O574" s="505"/>
      <c r="P574" s="505"/>
      <c r="Q574" s="505">
        <v>1</v>
      </c>
      <c r="R574" s="471" cm="1">
        <f t="array" ref="R574">IFERROR(_xlfn.IFS(S574=1,1,T574=1,1,U574=1,1,V574=1,1),0)</f>
        <v>0</v>
      </c>
      <c r="S574" s="505"/>
      <c r="T574" s="505"/>
      <c r="U574" s="505"/>
      <c r="V574" s="505"/>
      <c r="W574" s="473"/>
      <c r="X574" s="473"/>
      <c r="Y574" s="471"/>
      <c r="Z574" s="505"/>
      <c r="AA574" s="505"/>
      <c r="AB574" s="505"/>
      <c r="AC574" s="505"/>
      <c r="AD574" s="471"/>
      <c r="AE574" s="505"/>
      <c r="AF574" s="505"/>
      <c r="AG574" s="505"/>
      <c r="AH574" s="505"/>
      <c r="AI574" s="473"/>
      <c r="AJ574" s="473"/>
      <c r="AK574" s="505"/>
      <c r="AL574" s="505"/>
      <c r="AM574" s="505"/>
      <c r="AN574" s="505"/>
      <c r="AO574" s="505"/>
      <c r="AP574" s="505"/>
      <c r="AQ574" s="505"/>
      <c r="AR574" s="505"/>
      <c r="AS574" s="505"/>
      <c r="AT574" s="505"/>
      <c r="AU574" s="506"/>
      <c r="AV574" s="513">
        <v>1</v>
      </c>
    </row>
    <row r="575" spans="1:48" s="514" customFormat="1" ht="13.5" outlineLevel="2">
      <c r="A575" s="682"/>
      <c r="B575" s="691" t="s">
        <v>226</v>
      </c>
      <c r="C575" s="460" t="s">
        <v>585</v>
      </c>
      <c r="D575" s="474">
        <v>7450</v>
      </c>
      <c r="E575" s="461" t="s">
        <v>543</v>
      </c>
      <c r="F575" s="475"/>
      <c r="G575" s="459" t="s">
        <v>585</v>
      </c>
      <c r="H575" s="476" t="str">
        <f t="shared" si="78"/>
        <v>D35P-1</v>
      </c>
      <c r="I575" s="463">
        <v>1</v>
      </c>
      <c r="J575" s="475"/>
      <c r="K575" s="473">
        <v>0</v>
      </c>
      <c r="L575" s="473"/>
      <c r="M575" s="471" cm="1">
        <f t="array" ref="M575">IFERROR(_xlfn.IFS(N575=1,1,O575=1,1,P575=1,1,Q575=1,1),0)</f>
        <v>1</v>
      </c>
      <c r="N575" s="505"/>
      <c r="O575" s="505"/>
      <c r="P575" s="505"/>
      <c r="Q575" s="505">
        <v>1</v>
      </c>
      <c r="R575" s="471" cm="1">
        <f t="array" ref="R575">IFERROR(_xlfn.IFS(S575=1,1,T575=1,1,U575=1,1,V575=1,1),0)</f>
        <v>0</v>
      </c>
      <c r="S575" s="505"/>
      <c r="T575" s="505"/>
      <c r="U575" s="505"/>
      <c r="V575" s="505"/>
      <c r="W575" s="473"/>
      <c r="X575" s="473"/>
      <c r="Y575" s="471"/>
      <c r="Z575" s="505"/>
      <c r="AA575" s="505"/>
      <c r="AB575" s="505"/>
      <c r="AC575" s="505"/>
      <c r="AD575" s="471"/>
      <c r="AE575" s="505"/>
      <c r="AF575" s="505"/>
      <c r="AG575" s="505"/>
      <c r="AH575" s="505"/>
      <c r="AI575" s="473"/>
      <c r="AJ575" s="473"/>
      <c r="AK575" s="505"/>
      <c r="AL575" s="505"/>
      <c r="AM575" s="505"/>
      <c r="AN575" s="505"/>
      <c r="AO575" s="505"/>
      <c r="AP575" s="505"/>
      <c r="AQ575" s="505"/>
      <c r="AR575" s="505"/>
      <c r="AS575" s="505"/>
      <c r="AT575" s="505"/>
      <c r="AU575" s="506"/>
      <c r="AV575" s="513">
        <v>1</v>
      </c>
    </row>
    <row r="576" spans="1:48" s="514" customFormat="1" ht="13.5" outlineLevel="2">
      <c r="A576" s="682"/>
      <c r="B576" s="691" t="s">
        <v>226</v>
      </c>
      <c r="C576" s="460" t="s">
        <v>585</v>
      </c>
      <c r="D576" s="474">
        <v>7461</v>
      </c>
      <c r="E576" s="461" t="s">
        <v>544</v>
      </c>
      <c r="F576" s="475"/>
      <c r="G576" s="459" t="s">
        <v>585</v>
      </c>
      <c r="H576" s="476" t="str">
        <f t="shared" si="78"/>
        <v>D35P-1</v>
      </c>
      <c r="I576" s="463">
        <v>1</v>
      </c>
      <c r="J576" s="475"/>
      <c r="K576" s="473">
        <v>0</v>
      </c>
      <c r="L576" s="473"/>
      <c r="M576" s="471" cm="1">
        <f t="array" ref="M576">IFERROR(_xlfn.IFS(N576=1,1,O576=1,1,P576=1,1,Q576=1,1),0)</f>
        <v>1</v>
      </c>
      <c r="N576" s="505"/>
      <c r="O576" s="505"/>
      <c r="P576" s="505"/>
      <c r="Q576" s="505">
        <v>1</v>
      </c>
      <c r="R576" s="471" cm="1">
        <f t="array" ref="R576">IFERROR(_xlfn.IFS(S576=1,1,T576=1,1,U576=1,1,V576=1,1),0)</f>
        <v>0</v>
      </c>
      <c r="S576" s="505"/>
      <c r="T576" s="505"/>
      <c r="U576" s="505"/>
      <c r="V576" s="505"/>
      <c r="W576" s="473"/>
      <c r="X576" s="473"/>
      <c r="Y576" s="471"/>
      <c r="Z576" s="505"/>
      <c r="AA576" s="505"/>
      <c r="AB576" s="505"/>
      <c r="AC576" s="505"/>
      <c r="AD576" s="471"/>
      <c r="AE576" s="505"/>
      <c r="AF576" s="505"/>
      <c r="AG576" s="505"/>
      <c r="AH576" s="505"/>
      <c r="AI576" s="473"/>
      <c r="AJ576" s="473"/>
      <c r="AK576" s="505"/>
      <c r="AL576" s="505"/>
      <c r="AM576" s="505"/>
      <c r="AN576" s="505"/>
      <c r="AO576" s="505"/>
      <c r="AP576" s="505"/>
      <c r="AQ576" s="505"/>
      <c r="AR576" s="505"/>
      <c r="AS576" s="505"/>
      <c r="AT576" s="505"/>
      <c r="AU576" s="506"/>
      <c r="AV576" s="513">
        <v>1</v>
      </c>
    </row>
    <row r="577" spans="1:48" s="514" customFormat="1" ht="13.5" outlineLevel="2">
      <c r="A577" s="682"/>
      <c r="B577" s="691" t="s">
        <v>226</v>
      </c>
      <c r="C577" s="460" t="s">
        <v>585</v>
      </c>
      <c r="D577" s="474">
        <v>7462</v>
      </c>
      <c r="E577" s="461" t="s">
        <v>545</v>
      </c>
      <c r="F577" s="475"/>
      <c r="G577" s="459" t="s">
        <v>585</v>
      </c>
      <c r="H577" s="476" t="str">
        <f t="shared" si="78"/>
        <v>D35P-1</v>
      </c>
      <c r="I577" s="463">
        <v>1</v>
      </c>
      <c r="J577" s="475"/>
      <c r="K577" s="473">
        <v>0</v>
      </c>
      <c r="L577" s="473"/>
      <c r="M577" s="471" cm="1">
        <f t="array" ref="M577">IFERROR(_xlfn.IFS(N577=1,1,O577=1,1,P577=1,1,Q577=1,1),0)</f>
        <v>1</v>
      </c>
      <c r="N577" s="505"/>
      <c r="O577" s="505"/>
      <c r="P577" s="505"/>
      <c r="Q577" s="505">
        <v>1</v>
      </c>
      <c r="R577" s="471" cm="1">
        <f t="array" ref="R577">IFERROR(_xlfn.IFS(S577=1,1,T577=1,1,U577=1,1,V577=1,1),0)</f>
        <v>0</v>
      </c>
      <c r="S577" s="505"/>
      <c r="T577" s="505"/>
      <c r="U577" s="505"/>
      <c r="V577" s="505"/>
      <c r="W577" s="473"/>
      <c r="X577" s="473"/>
      <c r="Y577" s="471"/>
      <c r="Z577" s="505"/>
      <c r="AA577" s="505"/>
      <c r="AB577" s="505"/>
      <c r="AC577" s="505"/>
      <c r="AD577" s="471"/>
      <c r="AE577" s="505"/>
      <c r="AF577" s="505"/>
      <c r="AG577" s="505"/>
      <c r="AH577" s="505"/>
      <c r="AI577" s="473"/>
      <c r="AJ577" s="473"/>
      <c r="AK577" s="505"/>
      <c r="AL577" s="505"/>
      <c r="AM577" s="505"/>
      <c r="AN577" s="505"/>
      <c r="AO577" s="505"/>
      <c r="AP577" s="505"/>
      <c r="AQ577" s="505"/>
      <c r="AR577" s="505"/>
      <c r="AS577" s="505"/>
      <c r="AT577" s="505"/>
      <c r="AU577" s="506"/>
      <c r="AV577" s="513">
        <v>1</v>
      </c>
    </row>
    <row r="578" spans="1:48" s="514" customFormat="1" ht="13.5" outlineLevel="2">
      <c r="A578" s="682"/>
      <c r="B578" s="691" t="s">
        <v>226</v>
      </c>
      <c r="C578" s="460" t="s">
        <v>585</v>
      </c>
      <c r="D578" s="474">
        <v>7463</v>
      </c>
      <c r="E578" s="461" t="s">
        <v>546</v>
      </c>
      <c r="F578" s="475"/>
      <c r="G578" s="459" t="s">
        <v>585</v>
      </c>
      <c r="H578" s="476" t="str">
        <f t="shared" si="78"/>
        <v>D35P-1</v>
      </c>
      <c r="I578" s="463">
        <v>1</v>
      </c>
      <c r="J578" s="475"/>
      <c r="K578" s="473">
        <v>0</v>
      </c>
      <c r="L578" s="473"/>
      <c r="M578" s="471" cm="1">
        <f t="array" ref="M578">IFERROR(_xlfn.IFS(N578=1,1,O578=1,1,P578=1,1,Q578=1,1),0)</f>
        <v>1</v>
      </c>
      <c r="N578" s="505"/>
      <c r="O578" s="505"/>
      <c r="P578" s="505"/>
      <c r="Q578" s="505">
        <v>1</v>
      </c>
      <c r="R578" s="471" cm="1">
        <f t="array" ref="R578">IFERROR(_xlfn.IFS(S578=1,1,T578=1,1,U578=1,1,V578=1,1),0)</f>
        <v>0</v>
      </c>
      <c r="S578" s="505"/>
      <c r="T578" s="505"/>
      <c r="U578" s="505"/>
      <c r="V578" s="505"/>
      <c r="W578" s="473"/>
      <c r="X578" s="473"/>
      <c r="Y578" s="471"/>
      <c r="Z578" s="505"/>
      <c r="AA578" s="505"/>
      <c r="AB578" s="505"/>
      <c r="AC578" s="505"/>
      <c r="AD578" s="471"/>
      <c r="AE578" s="505"/>
      <c r="AF578" s="505"/>
      <c r="AG578" s="505"/>
      <c r="AH578" s="505"/>
      <c r="AI578" s="473"/>
      <c r="AJ578" s="473"/>
      <c r="AK578" s="505"/>
      <c r="AL578" s="505"/>
      <c r="AM578" s="505"/>
      <c r="AN578" s="505"/>
      <c r="AO578" s="505"/>
      <c r="AP578" s="505"/>
      <c r="AQ578" s="505"/>
      <c r="AR578" s="505"/>
      <c r="AS578" s="505"/>
      <c r="AT578" s="505"/>
      <c r="AU578" s="506"/>
      <c r="AV578" s="513">
        <v>1</v>
      </c>
    </row>
    <row r="579" spans="1:48" s="514" customFormat="1" ht="13.5" outlineLevel="2">
      <c r="A579" s="682"/>
      <c r="B579" s="691" t="s">
        <v>226</v>
      </c>
      <c r="C579" s="460" t="s">
        <v>585</v>
      </c>
      <c r="D579" s="474">
        <v>7470</v>
      </c>
      <c r="E579" s="461" t="s">
        <v>487</v>
      </c>
      <c r="F579" s="475"/>
      <c r="G579" s="459" t="s">
        <v>585</v>
      </c>
      <c r="H579" s="476" t="str">
        <f t="shared" si="78"/>
        <v>D35P-1</v>
      </c>
      <c r="I579" s="463">
        <v>1</v>
      </c>
      <c r="J579" s="475"/>
      <c r="K579" s="473">
        <v>0</v>
      </c>
      <c r="L579" s="473"/>
      <c r="M579" s="471" cm="1">
        <f t="array" ref="M579">IFERROR(_xlfn.IFS(N579=1,1,O579=1,1,P579=1,1,Q579=1,1),0)</f>
        <v>1</v>
      </c>
      <c r="N579" s="505"/>
      <c r="O579" s="505"/>
      <c r="P579" s="505"/>
      <c r="Q579" s="505">
        <v>1</v>
      </c>
      <c r="R579" s="471" cm="1">
        <f t="array" ref="R579">IFERROR(_xlfn.IFS(S579=1,1,T579=1,1,U579=1,1,V579=1,1),0)</f>
        <v>0</v>
      </c>
      <c r="S579" s="505"/>
      <c r="T579" s="505"/>
      <c r="U579" s="505"/>
      <c r="V579" s="505"/>
      <c r="W579" s="473"/>
      <c r="X579" s="473"/>
      <c r="Y579" s="471"/>
      <c r="Z579" s="505"/>
      <c r="AA579" s="505"/>
      <c r="AB579" s="505"/>
      <c r="AC579" s="505"/>
      <c r="AD579" s="471"/>
      <c r="AE579" s="505"/>
      <c r="AF579" s="505"/>
      <c r="AG579" s="505"/>
      <c r="AH579" s="505"/>
      <c r="AI579" s="473"/>
      <c r="AJ579" s="473"/>
      <c r="AK579" s="505"/>
      <c r="AL579" s="505"/>
      <c r="AM579" s="505"/>
      <c r="AN579" s="505"/>
      <c r="AO579" s="505"/>
      <c r="AP579" s="505"/>
      <c r="AQ579" s="505"/>
      <c r="AR579" s="505"/>
      <c r="AS579" s="505"/>
      <c r="AT579" s="505"/>
      <c r="AU579" s="506"/>
      <c r="AV579" s="513">
        <v>1</v>
      </c>
    </row>
    <row r="580" spans="1:48" s="514" customFormat="1" ht="13.5" outlineLevel="2">
      <c r="A580" s="682"/>
      <c r="B580" s="691" t="s">
        <v>226</v>
      </c>
      <c r="C580" s="460" t="s">
        <v>585</v>
      </c>
      <c r="D580" s="474">
        <v>7480</v>
      </c>
      <c r="E580" s="461" t="s">
        <v>547</v>
      </c>
      <c r="F580" s="475"/>
      <c r="G580" s="459" t="s">
        <v>585</v>
      </c>
      <c r="H580" s="476" t="str">
        <f t="shared" si="78"/>
        <v>D35P-1</v>
      </c>
      <c r="I580" s="463">
        <v>1</v>
      </c>
      <c r="J580" s="475"/>
      <c r="K580" s="473">
        <v>0</v>
      </c>
      <c r="L580" s="473"/>
      <c r="M580" s="471" cm="1">
        <f t="array" ref="M580">IFERROR(_xlfn.IFS(N580=1,1,O580=1,1,P580=1,1,Q580=1,1),0)</f>
        <v>1</v>
      </c>
      <c r="N580" s="505"/>
      <c r="O580" s="505"/>
      <c r="P580" s="505"/>
      <c r="Q580" s="505">
        <v>1</v>
      </c>
      <c r="R580" s="471" cm="1">
        <f t="array" ref="R580">IFERROR(_xlfn.IFS(S580=1,1,T580=1,1,U580=1,1,V580=1,1),0)</f>
        <v>0</v>
      </c>
      <c r="S580" s="505"/>
      <c r="T580" s="505"/>
      <c r="U580" s="505"/>
      <c r="V580" s="505"/>
      <c r="W580" s="473"/>
      <c r="X580" s="473"/>
      <c r="Y580" s="471"/>
      <c r="Z580" s="505"/>
      <c r="AA580" s="505"/>
      <c r="AB580" s="505"/>
      <c r="AC580" s="505"/>
      <c r="AD580" s="471"/>
      <c r="AE580" s="505"/>
      <c r="AF580" s="505"/>
      <c r="AG580" s="505"/>
      <c r="AH580" s="505"/>
      <c r="AI580" s="473"/>
      <c r="AJ580" s="473"/>
      <c r="AK580" s="505"/>
      <c r="AL580" s="505"/>
      <c r="AM580" s="505"/>
      <c r="AN580" s="505"/>
      <c r="AO580" s="505"/>
      <c r="AP580" s="505"/>
      <c r="AQ580" s="505"/>
      <c r="AR580" s="505"/>
      <c r="AS580" s="505"/>
      <c r="AT580" s="505"/>
      <c r="AU580" s="506"/>
      <c r="AV580" s="513">
        <v>1</v>
      </c>
    </row>
    <row r="581" spans="1:48" s="514" customFormat="1" ht="13.5" outlineLevel="2">
      <c r="A581" s="682"/>
      <c r="B581" s="691" t="s">
        <v>226</v>
      </c>
      <c r="C581" s="460" t="s">
        <v>585</v>
      </c>
      <c r="D581" s="474">
        <v>7490</v>
      </c>
      <c r="E581" s="461" t="s">
        <v>548</v>
      </c>
      <c r="F581" s="475"/>
      <c r="G581" s="459" t="s">
        <v>585</v>
      </c>
      <c r="H581" s="476" t="str">
        <f t="shared" si="78"/>
        <v>D35P-1</v>
      </c>
      <c r="I581" s="463">
        <v>1</v>
      </c>
      <c r="J581" s="475"/>
      <c r="K581" s="473">
        <v>0</v>
      </c>
      <c r="L581" s="473"/>
      <c r="M581" s="471" cm="1">
        <f t="array" ref="M581">IFERROR(_xlfn.IFS(N581=1,1,O581=1,1,P581=1,1,Q581=1,1),0)</f>
        <v>1</v>
      </c>
      <c r="N581" s="505"/>
      <c r="O581" s="505"/>
      <c r="P581" s="505"/>
      <c r="Q581" s="505">
        <v>1</v>
      </c>
      <c r="R581" s="471" cm="1">
        <f t="array" ref="R581">IFERROR(_xlfn.IFS(S581=1,1,T581=1,1,U581=1,1,V581=1,1),0)</f>
        <v>0</v>
      </c>
      <c r="S581" s="505"/>
      <c r="T581" s="505"/>
      <c r="U581" s="505"/>
      <c r="V581" s="505"/>
      <c r="W581" s="473"/>
      <c r="X581" s="473"/>
      <c r="Y581" s="471"/>
      <c r="Z581" s="505"/>
      <c r="AA581" s="505"/>
      <c r="AB581" s="505"/>
      <c r="AC581" s="505"/>
      <c r="AD581" s="471"/>
      <c r="AE581" s="505"/>
      <c r="AF581" s="505"/>
      <c r="AG581" s="505"/>
      <c r="AH581" s="505"/>
      <c r="AI581" s="473"/>
      <c r="AJ581" s="473"/>
      <c r="AK581" s="505"/>
      <c r="AL581" s="505"/>
      <c r="AM581" s="505"/>
      <c r="AN581" s="505"/>
      <c r="AO581" s="505"/>
      <c r="AP581" s="505"/>
      <c r="AQ581" s="505"/>
      <c r="AR581" s="505"/>
      <c r="AS581" s="505"/>
      <c r="AT581" s="505"/>
      <c r="AU581" s="506"/>
      <c r="AV581" s="513">
        <v>1</v>
      </c>
    </row>
    <row r="582" spans="1:48" s="514" customFormat="1" ht="13.5" outlineLevel="2">
      <c r="A582" s="682"/>
      <c r="B582" s="691" t="s">
        <v>226</v>
      </c>
      <c r="C582" s="460" t="s">
        <v>585</v>
      </c>
      <c r="D582" s="474">
        <v>7500</v>
      </c>
      <c r="E582" s="461" t="s">
        <v>488</v>
      </c>
      <c r="F582" s="475"/>
      <c r="G582" s="459" t="s">
        <v>585</v>
      </c>
      <c r="H582" s="476" t="str">
        <f t="shared" si="78"/>
        <v>D35P-1</v>
      </c>
      <c r="I582" s="463">
        <v>1</v>
      </c>
      <c r="J582" s="475"/>
      <c r="K582" s="473">
        <v>0</v>
      </c>
      <c r="L582" s="473"/>
      <c r="M582" s="471" cm="1">
        <f t="array" ref="M582">IFERROR(_xlfn.IFS(N582=1,1,O582=1,1,P582=1,1,Q582=1,1),0)</f>
        <v>1</v>
      </c>
      <c r="N582" s="505"/>
      <c r="O582" s="505"/>
      <c r="P582" s="505"/>
      <c r="Q582" s="505">
        <v>1</v>
      </c>
      <c r="R582" s="471" cm="1">
        <f t="array" ref="R582">IFERROR(_xlfn.IFS(S582=1,1,T582=1,1,U582=1,1,V582=1,1),0)</f>
        <v>0</v>
      </c>
      <c r="S582" s="505"/>
      <c r="T582" s="505"/>
      <c r="U582" s="505"/>
      <c r="V582" s="505"/>
      <c r="W582" s="473"/>
      <c r="X582" s="473"/>
      <c r="Y582" s="471"/>
      <c r="Z582" s="505"/>
      <c r="AA582" s="505"/>
      <c r="AB582" s="505"/>
      <c r="AC582" s="505"/>
      <c r="AD582" s="471"/>
      <c r="AE582" s="505"/>
      <c r="AF582" s="505"/>
      <c r="AG582" s="505"/>
      <c r="AH582" s="505"/>
      <c r="AI582" s="473"/>
      <c r="AJ582" s="473"/>
      <c r="AK582" s="505"/>
      <c r="AL582" s="505"/>
      <c r="AM582" s="505"/>
      <c r="AN582" s="505"/>
      <c r="AO582" s="505"/>
      <c r="AP582" s="505"/>
      <c r="AQ582" s="505"/>
      <c r="AR582" s="505"/>
      <c r="AS582" s="505"/>
      <c r="AT582" s="505"/>
      <c r="AU582" s="506"/>
      <c r="AV582" s="513">
        <v>1</v>
      </c>
    </row>
    <row r="583" spans="1:48" s="514" customFormat="1" ht="13.5" outlineLevel="2">
      <c r="A583" s="682"/>
      <c r="B583" s="691" t="s">
        <v>226</v>
      </c>
      <c r="C583" s="460" t="s">
        <v>585</v>
      </c>
      <c r="D583" s="474">
        <v>7510</v>
      </c>
      <c r="E583" s="461" t="s">
        <v>549</v>
      </c>
      <c r="F583" s="475"/>
      <c r="G583" s="459" t="s">
        <v>585</v>
      </c>
      <c r="H583" s="476" t="str">
        <f t="shared" si="78"/>
        <v>D35P-1</v>
      </c>
      <c r="I583" s="463">
        <v>1</v>
      </c>
      <c r="J583" s="475"/>
      <c r="K583" s="473">
        <v>0</v>
      </c>
      <c r="L583" s="473"/>
      <c r="M583" s="471" cm="1">
        <f t="array" ref="M583">IFERROR(_xlfn.IFS(N583=1,1,O583=1,1,P583=1,1,Q583=1,1),0)</f>
        <v>1</v>
      </c>
      <c r="N583" s="505"/>
      <c r="O583" s="505"/>
      <c r="P583" s="505"/>
      <c r="Q583" s="505">
        <v>1</v>
      </c>
      <c r="R583" s="471" cm="1">
        <f t="array" ref="R583">IFERROR(_xlfn.IFS(S583=1,1,T583=1,1,U583=1,1,V583=1,1),0)</f>
        <v>0</v>
      </c>
      <c r="S583" s="505"/>
      <c r="T583" s="505"/>
      <c r="U583" s="505"/>
      <c r="V583" s="505"/>
      <c r="W583" s="473"/>
      <c r="X583" s="473"/>
      <c r="Y583" s="471"/>
      <c r="Z583" s="505"/>
      <c r="AA583" s="505"/>
      <c r="AB583" s="505"/>
      <c r="AC583" s="505"/>
      <c r="AD583" s="471"/>
      <c r="AE583" s="505"/>
      <c r="AF583" s="505"/>
      <c r="AG583" s="505"/>
      <c r="AH583" s="505"/>
      <c r="AI583" s="473"/>
      <c r="AJ583" s="473"/>
      <c r="AK583" s="505"/>
      <c r="AL583" s="505"/>
      <c r="AM583" s="505"/>
      <c r="AN583" s="505"/>
      <c r="AO583" s="505"/>
      <c r="AP583" s="505"/>
      <c r="AQ583" s="505"/>
      <c r="AR583" s="505"/>
      <c r="AS583" s="505"/>
      <c r="AT583" s="505"/>
      <c r="AU583" s="506"/>
      <c r="AV583" s="513">
        <v>1</v>
      </c>
    </row>
    <row r="584" spans="1:48" s="514" customFormat="1" ht="13.5" outlineLevel="2">
      <c r="A584" s="682"/>
      <c r="B584" s="691" t="s">
        <v>226</v>
      </c>
      <c r="C584" s="460" t="s">
        <v>585</v>
      </c>
      <c r="D584" s="474" t="s">
        <v>550</v>
      </c>
      <c r="E584" s="461" t="s">
        <v>551</v>
      </c>
      <c r="F584" s="475"/>
      <c r="G584" s="459" t="s">
        <v>585</v>
      </c>
      <c r="H584" s="476" t="str">
        <f t="shared" si="78"/>
        <v>D35P-1</v>
      </c>
      <c r="I584" s="463">
        <v>1</v>
      </c>
      <c r="J584" s="475"/>
      <c r="K584" s="473">
        <v>0</v>
      </c>
      <c r="L584" s="473"/>
      <c r="M584" s="471" cm="1">
        <f t="array" ref="M584">IFERROR(_xlfn.IFS(N584=1,1,O584=1,1,P584=1,1,Q584=1,1),0)</f>
        <v>1</v>
      </c>
      <c r="N584" s="505"/>
      <c r="O584" s="505"/>
      <c r="P584" s="505"/>
      <c r="Q584" s="505">
        <v>1</v>
      </c>
      <c r="R584" s="471" cm="1">
        <f t="array" ref="R584">IFERROR(_xlfn.IFS(S584=1,1,T584=1,1,U584=1,1,V584=1,1),0)</f>
        <v>0</v>
      </c>
      <c r="S584" s="505"/>
      <c r="T584" s="505"/>
      <c r="U584" s="505"/>
      <c r="V584" s="505"/>
      <c r="W584" s="473"/>
      <c r="X584" s="473"/>
      <c r="Y584" s="471"/>
      <c r="Z584" s="505"/>
      <c r="AA584" s="505"/>
      <c r="AB584" s="505"/>
      <c r="AC584" s="505"/>
      <c r="AD584" s="471"/>
      <c r="AE584" s="505"/>
      <c r="AF584" s="505"/>
      <c r="AG584" s="505"/>
      <c r="AH584" s="505"/>
      <c r="AI584" s="473"/>
      <c r="AJ584" s="473"/>
      <c r="AK584" s="505"/>
      <c r="AL584" s="505"/>
      <c r="AM584" s="505"/>
      <c r="AN584" s="505"/>
      <c r="AO584" s="505"/>
      <c r="AP584" s="505"/>
      <c r="AQ584" s="505"/>
      <c r="AR584" s="505"/>
      <c r="AS584" s="505"/>
      <c r="AT584" s="505"/>
      <c r="AU584" s="506"/>
      <c r="AV584" s="513">
        <v>1</v>
      </c>
    </row>
    <row r="585" spans="1:48" s="520" customFormat="1" ht="3" customHeight="1" outlineLevel="1">
      <c r="A585" s="531"/>
      <c r="B585" s="691"/>
      <c r="C585" s="460"/>
      <c r="D585" s="474"/>
      <c r="E585" s="461"/>
      <c r="F585" s="475"/>
      <c r="G585" s="459"/>
      <c r="H585" s="476"/>
      <c r="I585" s="463"/>
      <c r="J585" s="475"/>
      <c r="K585" s="473"/>
      <c r="L585" s="473"/>
      <c r="M585" s="471"/>
      <c r="N585" s="505" t="s">
        <v>224</v>
      </c>
      <c r="O585" s="505"/>
      <c r="P585" s="505"/>
      <c r="Q585" s="505"/>
      <c r="R585" s="505"/>
      <c r="S585" s="505"/>
      <c r="T585" s="505"/>
      <c r="U585" s="505"/>
      <c r="V585" s="505"/>
      <c r="W585" s="473"/>
      <c r="X585" s="473"/>
      <c r="Y585" s="505"/>
      <c r="Z585" s="505"/>
      <c r="AA585" s="505"/>
      <c r="AB585" s="505"/>
      <c r="AC585" s="505"/>
      <c r="AD585" s="505"/>
      <c r="AE585" s="505"/>
      <c r="AF585" s="505"/>
      <c r="AG585" s="505"/>
      <c r="AH585" s="505"/>
      <c r="AI585" s="473"/>
      <c r="AJ585" s="473"/>
      <c r="AK585" s="505"/>
      <c r="AL585" s="505"/>
      <c r="AM585" s="505"/>
      <c r="AN585" s="505"/>
      <c r="AO585" s="505"/>
      <c r="AP585" s="505"/>
      <c r="AQ585" s="505"/>
      <c r="AR585" s="505"/>
      <c r="AS585" s="505"/>
      <c r="AT585" s="505"/>
      <c r="AU585" s="506"/>
      <c r="AV585" s="513"/>
    </row>
    <row r="586" spans="1:48" s="520" customFormat="1" ht="13.5" outlineLevel="1">
      <c r="B586" s="546" t="s">
        <v>590</v>
      </c>
      <c r="C586" s="460"/>
      <c r="D586" s="474"/>
      <c r="E586" s="461"/>
      <c r="F586" s="475"/>
      <c r="G586" s="459"/>
      <c r="H586" s="476"/>
      <c r="I586" s="463"/>
      <c r="J586" s="475"/>
      <c r="K586" s="473"/>
      <c r="L586" s="473"/>
      <c r="M586" s="471"/>
      <c r="N586" s="505" t="s">
        <v>224</v>
      </c>
      <c r="O586" s="505"/>
      <c r="P586" s="505"/>
      <c r="Q586" s="505"/>
      <c r="R586" s="505"/>
      <c r="S586" s="505"/>
      <c r="T586" s="505"/>
      <c r="U586" s="505"/>
      <c r="V586" s="505"/>
      <c r="W586" s="473"/>
      <c r="X586" s="473"/>
      <c r="Y586" s="505"/>
      <c r="Z586" s="505"/>
      <c r="AA586" s="505"/>
      <c r="AB586" s="505"/>
      <c r="AC586" s="505"/>
      <c r="AD586" s="505"/>
      <c r="AE586" s="505"/>
      <c r="AF586" s="505"/>
      <c r="AG586" s="505"/>
      <c r="AH586" s="505"/>
      <c r="AI586" s="473"/>
      <c r="AJ586" s="473"/>
      <c r="AK586" s="505"/>
      <c r="AL586" s="505"/>
      <c r="AM586" s="505"/>
      <c r="AN586" s="505"/>
      <c r="AO586" s="505"/>
      <c r="AP586" s="505"/>
      <c r="AQ586" s="505"/>
      <c r="AR586" s="505"/>
      <c r="AS586" s="505"/>
      <c r="AT586" s="505"/>
      <c r="AU586" s="506"/>
      <c r="AV586" s="513"/>
    </row>
    <row r="587" spans="1:48" s="520" customFormat="1" ht="13.5" outlineLevel="2">
      <c r="B587" s="691"/>
      <c r="C587" s="460"/>
      <c r="D587" s="474"/>
      <c r="E587" s="461"/>
      <c r="F587" s="475"/>
      <c r="G587" s="459"/>
      <c r="H587" s="476"/>
      <c r="I587" s="463"/>
      <c r="J587" s="475"/>
      <c r="K587" s="473"/>
      <c r="L587" s="473"/>
      <c r="M587" s="471"/>
      <c r="N587" s="505" t="s">
        <v>224</v>
      </c>
      <c r="O587" s="505"/>
      <c r="P587" s="505"/>
      <c r="Q587" s="505"/>
      <c r="R587" s="505"/>
      <c r="S587" s="505"/>
      <c r="T587" s="505"/>
      <c r="U587" s="505"/>
      <c r="V587" s="505"/>
      <c r="W587" s="473"/>
      <c r="X587" s="473"/>
      <c r="Y587" s="505"/>
      <c r="Z587" s="505"/>
      <c r="AA587" s="505"/>
      <c r="AB587" s="505"/>
      <c r="AC587" s="505"/>
      <c r="AD587" s="505"/>
      <c r="AE587" s="505"/>
      <c r="AF587" s="505"/>
      <c r="AG587" s="505"/>
      <c r="AH587" s="505"/>
      <c r="AI587" s="473"/>
      <c r="AJ587" s="473"/>
      <c r="AK587" s="505"/>
      <c r="AL587" s="505"/>
      <c r="AM587" s="505"/>
      <c r="AN587" s="505"/>
      <c r="AO587" s="505"/>
      <c r="AP587" s="505"/>
      <c r="AQ587" s="505"/>
      <c r="AR587" s="505"/>
      <c r="AS587" s="505"/>
      <c r="AT587" s="505"/>
      <c r="AU587" s="506"/>
      <c r="AV587" s="513"/>
    </row>
    <row r="588" spans="1:48" s="507" customFormat="1" ht="13.5" outlineLevel="2">
      <c r="A588" s="681"/>
      <c r="B588" s="691" t="s">
        <v>491</v>
      </c>
      <c r="C588" s="460"/>
      <c r="D588" s="474"/>
      <c r="E588" s="461"/>
      <c r="F588" s="475"/>
      <c r="G588" s="459"/>
      <c r="H588" s="476"/>
      <c r="I588" s="463"/>
      <c r="J588" s="475"/>
      <c r="K588" s="473"/>
      <c r="L588" s="473"/>
      <c r="M588" s="471"/>
      <c r="N588" s="505" t="s">
        <v>224</v>
      </c>
      <c r="O588" s="505"/>
      <c r="P588" s="505"/>
      <c r="Q588" s="505"/>
      <c r="R588" s="505"/>
      <c r="S588" s="505"/>
      <c r="T588" s="505"/>
      <c r="U588" s="505"/>
      <c r="V588" s="505"/>
      <c r="W588" s="473"/>
      <c r="X588" s="473"/>
      <c r="Y588" s="505"/>
      <c r="Z588" s="505"/>
      <c r="AA588" s="505"/>
      <c r="AB588" s="505"/>
      <c r="AC588" s="505"/>
      <c r="AD588" s="505"/>
      <c r="AE588" s="505"/>
      <c r="AF588" s="505"/>
      <c r="AG588" s="505"/>
      <c r="AH588" s="505"/>
      <c r="AI588" s="473"/>
      <c r="AJ588" s="473"/>
      <c r="AK588" s="505"/>
      <c r="AL588" s="505"/>
      <c r="AM588" s="505"/>
      <c r="AN588" s="505"/>
      <c r="AO588" s="505"/>
      <c r="AP588" s="505"/>
      <c r="AQ588" s="505"/>
      <c r="AR588" s="505"/>
      <c r="AS588" s="505"/>
      <c r="AT588" s="505"/>
      <c r="AU588" s="506"/>
      <c r="AV588" s="513"/>
    </row>
    <row r="589" spans="1:48" s="514" customFormat="1" ht="13.5" outlineLevel="2">
      <c r="A589" s="683"/>
      <c r="B589" s="691" t="s">
        <v>226</v>
      </c>
      <c r="C589" s="460" t="s">
        <v>591</v>
      </c>
      <c r="D589" s="474" t="s">
        <v>235</v>
      </c>
      <c r="E589" s="461" t="s">
        <v>493</v>
      </c>
      <c r="F589" s="475"/>
      <c r="G589" s="459" t="s">
        <v>591</v>
      </c>
      <c r="H589" s="476" t="str">
        <f t="shared" ref="H589:H596" si="79">CONCATENATE(G589,"-",I589)</f>
        <v>L22P-1</v>
      </c>
      <c r="I589" s="463">
        <v>1</v>
      </c>
      <c r="J589" s="475"/>
      <c r="K589" s="473">
        <v>0</v>
      </c>
      <c r="L589" s="473"/>
      <c r="M589" s="471" cm="1">
        <f t="array" ref="M589">IFERROR(_xlfn.IFS(N589=1,1,O589=1,1,P589=1,1,Q589=1,1),0)</f>
        <v>1</v>
      </c>
      <c r="N589" s="505"/>
      <c r="O589" s="505"/>
      <c r="P589" s="505"/>
      <c r="Q589" s="505">
        <v>1</v>
      </c>
      <c r="R589" s="471" cm="1">
        <f t="array" ref="R589">IFERROR(_xlfn.IFS(S589=1,1,T589=1,1,U589=1,1,V589=1,1),0)</f>
        <v>0</v>
      </c>
      <c r="S589" s="505"/>
      <c r="T589" s="505"/>
      <c r="U589" s="505"/>
      <c r="V589" s="505"/>
      <c r="W589" s="473"/>
      <c r="X589" s="473"/>
      <c r="Y589" s="471"/>
      <c r="Z589" s="505"/>
      <c r="AA589" s="505"/>
      <c r="AB589" s="505"/>
      <c r="AC589" s="505"/>
      <c r="AD589" s="471"/>
      <c r="AE589" s="505"/>
      <c r="AF589" s="505"/>
      <c r="AG589" s="505"/>
      <c r="AH589" s="505"/>
      <c r="AI589" s="473"/>
      <c r="AJ589" s="473"/>
      <c r="AK589" s="505"/>
      <c r="AL589" s="505"/>
      <c r="AM589" s="505"/>
      <c r="AN589" s="505"/>
      <c r="AO589" s="505"/>
      <c r="AP589" s="505"/>
      <c r="AQ589" s="505"/>
      <c r="AR589" s="505"/>
      <c r="AS589" s="505"/>
      <c r="AT589" s="505"/>
      <c r="AU589" s="506"/>
      <c r="AV589" s="513">
        <v>1</v>
      </c>
    </row>
    <row r="590" spans="1:48" s="514" customFormat="1" ht="13.5" outlineLevel="2">
      <c r="A590" s="683"/>
      <c r="B590" s="691" t="s">
        <v>226</v>
      </c>
      <c r="C590" s="460" t="s">
        <v>591</v>
      </c>
      <c r="D590" s="474" t="s">
        <v>297</v>
      </c>
      <c r="E590" s="461" t="s">
        <v>494</v>
      </c>
      <c r="F590" s="475"/>
      <c r="G590" s="459" t="s">
        <v>591</v>
      </c>
      <c r="H590" s="476" t="str">
        <f t="shared" si="79"/>
        <v>L22P-1</v>
      </c>
      <c r="I590" s="463">
        <v>1</v>
      </c>
      <c r="J590" s="475"/>
      <c r="K590" s="473">
        <v>0</v>
      </c>
      <c r="L590" s="473"/>
      <c r="M590" s="471" cm="1">
        <f t="array" ref="M590">IFERROR(_xlfn.IFS(N590=1,1,O590=1,1,P590=1,1,Q590=1,1),0)</f>
        <v>1</v>
      </c>
      <c r="N590" s="505"/>
      <c r="O590" s="505"/>
      <c r="P590" s="505"/>
      <c r="Q590" s="505">
        <v>1</v>
      </c>
      <c r="R590" s="471" cm="1">
        <f t="array" ref="R590">IFERROR(_xlfn.IFS(S590=1,1,T590=1,1,U590=1,1,V590=1,1),0)</f>
        <v>0</v>
      </c>
      <c r="S590" s="505"/>
      <c r="T590" s="505"/>
      <c r="U590" s="505"/>
      <c r="V590" s="505"/>
      <c r="W590" s="473"/>
      <c r="X590" s="473"/>
      <c r="Y590" s="471"/>
      <c r="Z590" s="505"/>
      <c r="AA590" s="505"/>
      <c r="AB590" s="505"/>
      <c r="AC590" s="505"/>
      <c r="AD590" s="471"/>
      <c r="AE590" s="505"/>
      <c r="AF590" s="505"/>
      <c r="AG590" s="505"/>
      <c r="AH590" s="505"/>
      <c r="AI590" s="473"/>
      <c r="AJ590" s="473"/>
      <c r="AK590" s="505"/>
      <c r="AL590" s="505"/>
      <c r="AM590" s="505"/>
      <c r="AN590" s="505"/>
      <c r="AO590" s="505"/>
      <c r="AP590" s="505"/>
      <c r="AQ590" s="505"/>
      <c r="AR590" s="505"/>
      <c r="AS590" s="505"/>
      <c r="AT590" s="505"/>
      <c r="AU590" s="506"/>
      <c r="AV590" s="513">
        <v>1</v>
      </c>
    </row>
    <row r="591" spans="1:48" s="514" customFormat="1" ht="13.5" outlineLevel="2">
      <c r="A591" s="683"/>
      <c r="B591" s="691" t="s">
        <v>226</v>
      </c>
      <c r="C591" s="460" t="s">
        <v>591</v>
      </c>
      <c r="D591" s="474" t="s">
        <v>304</v>
      </c>
      <c r="E591" s="461" t="s">
        <v>495</v>
      </c>
      <c r="F591" s="475"/>
      <c r="G591" s="459" t="s">
        <v>591</v>
      </c>
      <c r="H591" s="476" t="str">
        <f t="shared" si="79"/>
        <v>L22P-1</v>
      </c>
      <c r="I591" s="463">
        <v>1</v>
      </c>
      <c r="J591" s="475"/>
      <c r="K591" s="473">
        <v>0</v>
      </c>
      <c r="L591" s="473"/>
      <c r="M591" s="471" cm="1">
        <f t="array" ref="M591">IFERROR(_xlfn.IFS(N591=1,1,O591=1,1,P591=1,1,Q591=1,1),0)</f>
        <v>1</v>
      </c>
      <c r="N591" s="505"/>
      <c r="O591" s="505"/>
      <c r="P591" s="505"/>
      <c r="Q591" s="505">
        <v>1</v>
      </c>
      <c r="R591" s="471" cm="1">
        <f t="array" ref="R591">IFERROR(_xlfn.IFS(S591=1,1,T591=1,1,U591=1,1,V591=1,1),0)</f>
        <v>0</v>
      </c>
      <c r="S591" s="505"/>
      <c r="T591" s="505"/>
      <c r="U591" s="505"/>
      <c r="V591" s="505"/>
      <c r="W591" s="473"/>
      <c r="X591" s="473"/>
      <c r="Y591" s="471"/>
      <c r="Z591" s="505"/>
      <c r="AA591" s="505"/>
      <c r="AB591" s="505"/>
      <c r="AC591" s="505"/>
      <c r="AD591" s="471"/>
      <c r="AE591" s="505"/>
      <c r="AF591" s="505"/>
      <c r="AG591" s="505"/>
      <c r="AH591" s="505"/>
      <c r="AI591" s="473"/>
      <c r="AJ591" s="473"/>
      <c r="AK591" s="505"/>
      <c r="AL591" s="505"/>
      <c r="AM591" s="505"/>
      <c r="AN591" s="505"/>
      <c r="AO591" s="505"/>
      <c r="AP591" s="505"/>
      <c r="AQ591" s="505"/>
      <c r="AR591" s="505"/>
      <c r="AS591" s="505"/>
      <c r="AT591" s="505"/>
      <c r="AU591" s="506"/>
      <c r="AV591" s="513">
        <v>1</v>
      </c>
    </row>
    <row r="592" spans="1:48" s="514" customFormat="1" ht="13.5" outlineLevel="2">
      <c r="A592" s="683"/>
      <c r="B592" s="691" t="s">
        <v>226</v>
      </c>
      <c r="C592" s="460" t="s">
        <v>591</v>
      </c>
      <c r="D592" s="474" t="s">
        <v>238</v>
      </c>
      <c r="E592" s="461" t="s">
        <v>572</v>
      </c>
      <c r="F592" s="475"/>
      <c r="G592" s="459" t="s">
        <v>591</v>
      </c>
      <c r="H592" s="476" t="str">
        <f t="shared" si="79"/>
        <v>L22P-1</v>
      </c>
      <c r="I592" s="463">
        <v>1</v>
      </c>
      <c r="J592" s="475"/>
      <c r="K592" s="473">
        <v>0</v>
      </c>
      <c r="L592" s="473"/>
      <c r="M592" s="471" cm="1">
        <f t="array" ref="M592">IFERROR(_xlfn.IFS(N592=1,1,O592=1,1,P592=1,1,Q592=1,1),0)</f>
        <v>1</v>
      </c>
      <c r="N592" s="505"/>
      <c r="O592" s="505"/>
      <c r="P592" s="505"/>
      <c r="Q592" s="505">
        <v>1</v>
      </c>
      <c r="R592" s="471" cm="1">
        <f t="array" ref="R592">IFERROR(_xlfn.IFS(S592=1,1,T592=1,1,U592=1,1,V592=1,1),0)</f>
        <v>0</v>
      </c>
      <c r="S592" s="505"/>
      <c r="T592" s="505"/>
      <c r="U592" s="505"/>
      <c r="V592" s="505"/>
      <c r="W592" s="473"/>
      <c r="X592" s="473"/>
      <c r="Y592" s="471"/>
      <c r="Z592" s="505"/>
      <c r="AA592" s="505"/>
      <c r="AB592" s="505"/>
      <c r="AC592" s="505"/>
      <c r="AD592" s="471"/>
      <c r="AE592" s="505"/>
      <c r="AF592" s="505"/>
      <c r="AG592" s="505"/>
      <c r="AH592" s="505"/>
      <c r="AI592" s="473"/>
      <c r="AJ592" s="473"/>
      <c r="AK592" s="505"/>
      <c r="AL592" s="505"/>
      <c r="AM592" s="505"/>
      <c r="AN592" s="505"/>
      <c r="AO592" s="505"/>
      <c r="AP592" s="505"/>
      <c r="AQ592" s="505"/>
      <c r="AR592" s="505"/>
      <c r="AS592" s="505"/>
      <c r="AT592" s="505"/>
      <c r="AU592" s="506"/>
      <c r="AV592" s="513">
        <v>1</v>
      </c>
    </row>
    <row r="593" spans="1:48" s="514" customFormat="1" ht="13.5" outlineLevel="2">
      <c r="A593" s="683"/>
      <c r="B593" s="691" t="s">
        <v>226</v>
      </c>
      <c r="C593" s="460" t="s">
        <v>591</v>
      </c>
      <c r="D593" s="474" t="s">
        <v>312</v>
      </c>
      <c r="E593" s="461" t="s">
        <v>573</v>
      </c>
      <c r="F593" s="475"/>
      <c r="G593" s="459" t="s">
        <v>591</v>
      </c>
      <c r="H593" s="476" t="str">
        <f t="shared" si="79"/>
        <v>L22P-1</v>
      </c>
      <c r="I593" s="463">
        <v>1</v>
      </c>
      <c r="J593" s="475"/>
      <c r="K593" s="473">
        <v>0</v>
      </c>
      <c r="L593" s="473"/>
      <c r="M593" s="471" cm="1">
        <f t="array" ref="M593">IFERROR(_xlfn.IFS(N593=1,1,O593=1,1,P593=1,1,Q593=1,1),0)</f>
        <v>1</v>
      </c>
      <c r="N593" s="505"/>
      <c r="O593" s="505"/>
      <c r="P593" s="505"/>
      <c r="Q593" s="505">
        <v>1</v>
      </c>
      <c r="R593" s="471" cm="1">
        <f t="array" ref="R593">IFERROR(_xlfn.IFS(S593=1,1,T593=1,1,U593=1,1,V593=1,1),0)</f>
        <v>0</v>
      </c>
      <c r="S593" s="505"/>
      <c r="T593" s="505"/>
      <c r="U593" s="505"/>
      <c r="V593" s="505"/>
      <c r="W593" s="473"/>
      <c r="X593" s="473"/>
      <c r="Y593" s="471"/>
      <c r="Z593" s="505"/>
      <c r="AA593" s="505"/>
      <c r="AB593" s="505"/>
      <c r="AC593" s="505"/>
      <c r="AD593" s="471"/>
      <c r="AE593" s="505"/>
      <c r="AF593" s="505"/>
      <c r="AG593" s="505"/>
      <c r="AH593" s="505"/>
      <c r="AI593" s="473"/>
      <c r="AJ593" s="473"/>
      <c r="AK593" s="505"/>
      <c r="AL593" s="505"/>
      <c r="AM593" s="505"/>
      <c r="AN593" s="505"/>
      <c r="AO593" s="505"/>
      <c r="AP593" s="505"/>
      <c r="AQ593" s="505"/>
      <c r="AR593" s="505"/>
      <c r="AS593" s="505"/>
      <c r="AT593" s="505"/>
      <c r="AU593" s="506"/>
      <c r="AV593" s="513">
        <v>1</v>
      </c>
    </row>
    <row r="594" spans="1:48" s="514" customFormat="1" ht="13.5" outlineLevel="2">
      <c r="A594" s="683"/>
      <c r="B594" s="691" t="s">
        <v>226</v>
      </c>
      <c r="C594" s="460" t="s">
        <v>591</v>
      </c>
      <c r="D594" s="474" t="s">
        <v>243</v>
      </c>
      <c r="E594" s="461" t="s">
        <v>574</v>
      </c>
      <c r="F594" s="475"/>
      <c r="G594" s="459" t="s">
        <v>591</v>
      </c>
      <c r="H594" s="476" t="str">
        <f t="shared" si="79"/>
        <v>L22P-1</v>
      </c>
      <c r="I594" s="463">
        <v>1</v>
      </c>
      <c r="J594" s="475"/>
      <c r="K594" s="473">
        <v>0</v>
      </c>
      <c r="L594" s="473"/>
      <c r="M594" s="471" cm="1">
        <f t="array" ref="M594">IFERROR(_xlfn.IFS(N594=1,1,O594=1,1,P594=1,1,Q594=1,1),0)</f>
        <v>1</v>
      </c>
      <c r="N594" s="505"/>
      <c r="O594" s="505"/>
      <c r="P594" s="505"/>
      <c r="Q594" s="505">
        <v>1</v>
      </c>
      <c r="R594" s="471" cm="1">
        <f t="array" ref="R594">IFERROR(_xlfn.IFS(S594=1,1,T594=1,1,U594=1,1,V594=1,1),0)</f>
        <v>0</v>
      </c>
      <c r="S594" s="505"/>
      <c r="T594" s="505"/>
      <c r="U594" s="505"/>
      <c r="V594" s="505"/>
      <c r="W594" s="473"/>
      <c r="X594" s="473"/>
      <c r="Y594" s="471"/>
      <c r="Z594" s="505"/>
      <c r="AA594" s="505"/>
      <c r="AB594" s="505"/>
      <c r="AC594" s="505"/>
      <c r="AD594" s="471"/>
      <c r="AE594" s="505"/>
      <c r="AF594" s="505"/>
      <c r="AG594" s="505"/>
      <c r="AH594" s="505"/>
      <c r="AI594" s="473"/>
      <c r="AJ594" s="473"/>
      <c r="AK594" s="505"/>
      <c r="AL594" s="505"/>
      <c r="AM594" s="505"/>
      <c r="AN594" s="505"/>
      <c r="AO594" s="505"/>
      <c r="AP594" s="505"/>
      <c r="AQ594" s="505"/>
      <c r="AR594" s="505"/>
      <c r="AS594" s="505"/>
      <c r="AT594" s="505"/>
      <c r="AU594" s="506"/>
      <c r="AV594" s="513">
        <v>1</v>
      </c>
    </row>
    <row r="595" spans="1:48" s="514" customFormat="1" ht="13.5" outlineLevel="2">
      <c r="A595" s="683"/>
      <c r="B595" s="691" t="s">
        <v>226</v>
      </c>
      <c r="C595" s="460" t="s">
        <v>591</v>
      </c>
      <c r="D595" s="474" t="s">
        <v>499</v>
      </c>
      <c r="E595" s="461" t="s">
        <v>575</v>
      </c>
      <c r="F595" s="475"/>
      <c r="G595" s="459" t="s">
        <v>591</v>
      </c>
      <c r="H595" s="476" t="str">
        <f t="shared" si="79"/>
        <v>L22P-1</v>
      </c>
      <c r="I595" s="463">
        <v>1</v>
      </c>
      <c r="J595" s="475"/>
      <c r="K595" s="473">
        <v>0</v>
      </c>
      <c r="L595" s="473"/>
      <c r="M595" s="471" cm="1">
        <f t="array" ref="M595">IFERROR(_xlfn.IFS(N595=1,1,O595=1,1,P595=1,1,Q595=1,1),0)</f>
        <v>1</v>
      </c>
      <c r="N595" s="505"/>
      <c r="O595" s="505"/>
      <c r="P595" s="505"/>
      <c r="Q595" s="505">
        <v>1</v>
      </c>
      <c r="R595" s="471" cm="1">
        <f t="array" ref="R595">IFERROR(_xlfn.IFS(S595=1,1,T595=1,1,U595=1,1,V595=1,1),0)</f>
        <v>0</v>
      </c>
      <c r="S595" s="505"/>
      <c r="T595" s="505"/>
      <c r="U595" s="505"/>
      <c r="V595" s="505"/>
      <c r="W595" s="473"/>
      <c r="X595" s="473"/>
      <c r="Y595" s="471"/>
      <c r="Z595" s="505"/>
      <c r="AA595" s="505"/>
      <c r="AB595" s="505"/>
      <c r="AC595" s="505"/>
      <c r="AD595" s="471"/>
      <c r="AE595" s="505"/>
      <c r="AF595" s="505"/>
      <c r="AG595" s="505"/>
      <c r="AH595" s="505"/>
      <c r="AI595" s="473"/>
      <c r="AJ595" s="473"/>
      <c r="AK595" s="505"/>
      <c r="AL595" s="505"/>
      <c r="AM595" s="505"/>
      <c r="AN595" s="505"/>
      <c r="AO595" s="505"/>
      <c r="AP595" s="505"/>
      <c r="AQ595" s="505"/>
      <c r="AR595" s="505"/>
      <c r="AS595" s="505"/>
      <c r="AT595" s="505"/>
      <c r="AU595" s="506"/>
      <c r="AV595" s="513">
        <v>1</v>
      </c>
    </row>
    <row r="596" spans="1:48" s="514" customFormat="1" ht="13.5" outlineLevel="2">
      <c r="A596" s="683"/>
      <c r="B596" s="691" t="s">
        <v>226</v>
      </c>
      <c r="C596" s="460" t="s">
        <v>591</v>
      </c>
      <c r="D596" s="474" t="s">
        <v>248</v>
      </c>
      <c r="E596" s="461" t="s">
        <v>501</v>
      </c>
      <c r="F596" s="475"/>
      <c r="G596" s="459" t="s">
        <v>591</v>
      </c>
      <c r="H596" s="476" t="str">
        <f t="shared" si="79"/>
        <v>L22P-1</v>
      </c>
      <c r="I596" s="463">
        <v>1</v>
      </c>
      <c r="J596" s="475"/>
      <c r="K596" s="473">
        <v>0</v>
      </c>
      <c r="L596" s="473"/>
      <c r="M596" s="471" cm="1">
        <f t="array" ref="M596">IFERROR(_xlfn.IFS(N596=1,1,O596=1,1,P596=1,1,Q596=1,1),0)</f>
        <v>1</v>
      </c>
      <c r="N596" s="505"/>
      <c r="O596" s="505"/>
      <c r="P596" s="505"/>
      <c r="Q596" s="505">
        <v>1</v>
      </c>
      <c r="R596" s="471" cm="1">
        <f t="array" ref="R596">IFERROR(_xlfn.IFS(S596=1,1,T596=1,1,U596=1,1,V596=1,1),0)</f>
        <v>0</v>
      </c>
      <c r="S596" s="505"/>
      <c r="T596" s="505"/>
      <c r="U596" s="505"/>
      <c r="V596" s="505"/>
      <c r="W596" s="473"/>
      <c r="X596" s="473"/>
      <c r="Y596" s="471"/>
      <c r="Z596" s="505"/>
      <c r="AA596" s="505"/>
      <c r="AB596" s="505"/>
      <c r="AC596" s="505"/>
      <c r="AD596" s="471"/>
      <c r="AE596" s="505"/>
      <c r="AF596" s="505"/>
      <c r="AG596" s="505"/>
      <c r="AH596" s="505"/>
      <c r="AI596" s="473"/>
      <c r="AJ596" s="473"/>
      <c r="AK596" s="505"/>
      <c r="AL596" s="505"/>
      <c r="AM596" s="505"/>
      <c r="AN596" s="505"/>
      <c r="AO596" s="505"/>
      <c r="AP596" s="505"/>
      <c r="AQ596" s="505"/>
      <c r="AR596" s="505"/>
      <c r="AS596" s="505"/>
      <c r="AT596" s="505"/>
      <c r="AU596" s="506"/>
      <c r="AV596" s="513">
        <v>1</v>
      </c>
    </row>
    <row r="597" spans="1:48" s="514" customFormat="1" ht="13.5" outlineLevel="2">
      <c r="A597" s="683"/>
      <c r="B597" s="691"/>
      <c r="C597" s="460"/>
      <c r="D597" s="474"/>
      <c r="E597" s="461"/>
      <c r="F597" s="475"/>
      <c r="G597" s="459"/>
      <c r="H597" s="476"/>
      <c r="I597" s="463"/>
      <c r="J597" s="475"/>
      <c r="K597" s="473"/>
      <c r="L597" s="473"/>
      <c r="M597" s="471"/>
      <c r="N597" s="505"/>
      <c r="O597" s="505"/>
      <c r="P597" s="505"/>
      <c r="Q597" s="505" t="s">
        <v>224</v>
      </c>
      <c r="R597" s="505"/>
      <c r="S597" s="505"/>
      <c r="T597" s="505"/>
      <c r="U597" s="505"/>
      <c r="V597" s="505"/>
      <c r="W597" s="473"/>
      <c r="X597" s="473"/>
      <c r="Y597" s="505"/>
      <c r="Z597" s="505"/>
      <c r="AA597" s="505"/>
      <c r="AB597" s="505"/>
      <c r="AC597" s="505"/>
      <c r="AD597" s="505"/>
      <c r="AE597" s="505"/>
      <c r="AF597" s="505"/>
      <c r="AG597" s="505"/>
      <c r="AH597" s="505"/>
      <c r="AI597" s="473"/>
      <c r="AJ597" s="473"/>
      <c r="AK597" s="505"/>
      <c r="AL597" s="505"/>
      <c r="AM597" s="505"/>
      <c r="AN597" s="505"/>
      <c r="AO597" s="505"/>
      <c r="AP597" s="505"/>
      <c r="AQ597" s="505"/>
      <c r="AR597" s="505"/>
      <c r="AS597" s="505"/>
      <c r="AT597" s="505"/>
      <c r="AU597" s="506"/>
      <c r="AV597" s="513"/>
    </row>
    <row r="598" spans="1:48" s="507" customFormat="1" ht="13.5" outlineLevel="2">
      <c r="A598" s="681"/>
      <c r="B598" s="691" t="s">
        <v>502</v>
      </c>
      <c r="C598" s="460"/>
      <c r="D598" s="474"/>
      <c r="E598" s="461"/>
      <c r="F598" s="475"/>
      <c r="G598" s="459"/>
      <c r="H598" s="476"/>
      <c r="I598" s="463"/>
      <c r="J598" s="475"/>
      <c r="K598" s="473"/>
      <c r="L598" s="473"/>
      <c r="M598" s="471"/>
      <c r="N598" s="505"/>
      <c r="O598" s="505"/>
      <c r="P598" s="505"/>
      <c r="Q598" s="505" t="s">
        <v>224</v>
      </c>
      <c r="R598" s="505"/>
      <c r="S598" s="505"/>
      <c r="T598" s="505"/>
      <c r="U598" s="505"/>
      <c r="V598" s="505"/>
      <c r="W598" s="473"/>
      <c r="X598" s="473"/>
      <c r="Y598" s="505"/>
      <c r="Z598" s="505"/>
      <c r="AA598" s="505"/>
      <c r="AB598" s="505"/>
      <c r="AC598" s="505"/>
      <c r="AD598" s="505"/>
      <c r="AE598" s="505"/>
      <c r="AF598" s="505"/>
      <c r="AG598" s="505"/>
      <c r="AH598" s="505"/>
      <c r="AI598" s="473"/>
      <c r="AJ598" s="473"/>
      <c r="AK598" s="505"/>
      <c r="AL598" s="505"/>
      <c r="AM598" s="505"/>
      <c r="AN598" s="505"/>
      <c r="AO598" s="505"/>
      <c r="AP598" s="505"/>
      <c r="AQ598" s="505"/>
      <c r="AR598" s="505"/>
      <c r="AS598" s="505"/>
      <c r="AT598" s="505"/>
      <c r="AU598" s="506"/>
      <c r="AV598" s="513"/>
    </row>
    <row r="599" spans="1:48" s="514" customFormat="1" ht="13.5" outlineLevel="2">
      <c r="A599" s="683"/>
      <c r="B599" s="691" t="s">
        <v>226</v>
      </c>
      <c r="C599" s="460" t="s">
        <v>591</v>
      </c>
      <c r="D599" s="474" t="s">
        <v>503</v>
      </c>
      <c r="E599" s="461" t="s">
        <v>504</v>
      </c>
      <c r="F599" s="475"/>
      <c r="G599" s="459" t="s">
        <v>591</v>
      </c>
      <c r="H599" s="476" t="str">
        <f t="shared" ref="H599:H600" si="80">CONCATENATE(G599,"-",I599)</f>
        <v>L22P-1</v>
      </c>
      <c r="I599" s="463">
        <v>1</v>
      </c>
      <c r="J599" s="475"/>
      <c r="K599" s="473">
        <v>0</v>
      </c>
      <c r="L599" s="473"/>
      <c r="M599" s="471" cm="1">
        <f t="array" ref="M599">IFERROR(_xlfn.IFS(N599=1,1,O599=1,1,P599=1,1,Q599=1,1),0)</f>
        <v>1</v>
      </c>
      <c r="N599" s="505"/>
      <c r="O599" s="505"/>
      <c r="P599" s="505"/>
      <c r="Q599" s="505">
        <v>1</v>
      </c>
      <c r="R599" s="471" cm="1">
        <f t="array" ref="R599">IFERROR(_xlfn.IFS(S599=1,1,T599=1,1,U599=1,1,V599=1,1),0)</f>
        <v>0</v>
      </c>
      <c r="S599" s="505"/>
      <c r="T599" s="505"/>
      <c r="U599" s="505"/>
      <c r="V599" s="505"/>
      <c r="W599" s="473"/>
      <c r="X599" s="473"/>
      <c r="Y599" s="471"/>
      <c r="Z599" s="505"/>
      <c r="AA599" s="505"/>
      <c r="AB599" s="505"/>
      <c r="AC599" s="505"/>
      <c r="AD599" s="471"/>
      <c r="AE599" s="505"/>
      <c r="AF599" s="505"/>
      <c r="AG599" s="505"/>
      <c r="AH599" s="505"/>
      <c r="AI599" s="473"/>
      <c r="AJ599" s="473"/>
      <c r="AK599" s="505"/>
      <c r="AL599" s="505"/>
      <c r="AM599" s="505"/>
      <c r="AN599" s="505"/>
      <c r="AO599" s="505"/>
      <c r="AP599" s="505"/>
      <c r="AQ599" s="505"/>
      <c r="AR599" s="505"/>
      <c r="AS599" s="505"/>
      <c r="AT599" s="505"/>
      <c r="AU599" s="506"/>
      <c r="AV599" s="513">
        <v>1</v>
      </c>
    </row>
    <row r="600" spans="1:48" s="514" customFormat="1" ht="13.5" outlineLevel="2">
      <c r="A600" s="683"/>
      <c r="B600" s="691" t="s">
        <v>226</v>
      </c>
      <c r="C600" s="460" t="s">
        <v>591</v>
      </c>
      <c r="D600" s="474" t="s">
        <v>505</v>
      </c>
      <c r="E600" s="461" t="s">
        <v>504</v>
      </c>
      <c r="F600" s="475"/>
      <c r="G600" s="459" t="s">
        <v>591</v>
      </c>
      <c r="H600" s="476" t="str">
        <f t="shared" si="80"/>
        <v>L22P-1</v>
      </c>
      <c r="I600" s="463">
        <v>1</v>
      </c>
      <c r="J600" s="475"/>
      <c r="K600" s="473">
        <v>0</v>
      </c>
      <c r="L600" s="473"/>
      <c r="M600" s="471" cm="1">
        <f t="array" ref="M600">IFERROR(_xlfn.IFS(N600=1,1,O600=1,1,P600=1,1,Q600=1,1),0)</f>
        <v>1</v>
      </c>
      <c r="N600" s="505"/>
      <c r="O600" s="505"/>
      <c r="P600" s="505"/>
      <c r="Q600" s="505">
        <v>1</v>
      </c>
      <c r="R600" s="471" cm="1">
        <f t="array" ref="R600">IFERROR(_xlfn.IFS(S600=1,1,T600=1,1,U600=1,1,V600=1,1),0)</f>
        <v>0</v>
      </c>
      <c r="S600" s="505"/>
      <c r="T600" s="505"/>
      <c r="U600" s="505"/>
      <c r="V600" s="505"/>
      <c r="W600" s="473"/>
      <c r="X600" s="473"/>
      <c r="Y600" s="471"/>
      <c r="Z600" s="505"/>
      <c r="AA600" s="505"/>
      <c r="AB600" s="505"/>
      <c r="AC600" s="505"/>
      <c r="AD600" s="471"/>
      <c r="AE600" s="505"/>
      <c r="AF600" s="505"/>
      <c r="AG600" s="505"/>
      <c r="AH600" s="505"/>
      <c r="AI600" s="473"/>
      <c r="AJ600" s="473"/>
      <c r="AK600" s="505"/>
      <c r="AL600" s="505"/>
      <c r="AM600" s="505"/>
      <c r="AN600" s="505"/>
      <c r="AO600" s="505"/>
      <c r="AP600" s="505"/>
      <c r="AQ600" s="505"/>
      <c r="AR600" s="505"/>
      <c r="AS600" s="505"/>
      <c r="AT600" s="505"/>
      <c r="AU600" s="506"/>
      <c r="AV600" s="513">
        <v>1</v>
      </c>
    </row>
    <row r="601" spans="1:48" s="514" customFormat="1" ht="13.5" outlineLevel="2">
      <c r="A601" s="683"/>
      <c r="B601" s="691"/>
      <c r="C601" s="460"/>
      <c r="D601" s="474"/>
      <c r="E601" s="461"/>
      <c r="F601" s="475"/>
      <c r="G601" s="459"/>
      <c r="H601" s="476"/>
      <c r="I601" s="463"/>
      <c r="J601" s="475"/>
      <c r="K601" s="473"/>
      <c r="L601" s="473"/>
      <c r="M601" s="471"/>
      <c r="N601" s="505"/>
      <c r="O601" s="505"/>
      <c r="P601" s="505"/>
      <c r="Q601" s="505" t="s">
        <v>224</v>
      </c>
      <c r="R601" s="505"/>
      <c r="S601" s="505"/>
      <c r="T601" s="505"/>
      <c r="U601" s="505"/>
      <c r="V601" s="505"/>
      <c r="W601" s="473"/>
      <c r="X601" s="473"/>
      <c r="Y601" s="505"/>
      <c r="Z601" s="505"/>
      <c r="AA601" s="505"/>
      <c r="AB601" s="505"/>
      <c r="AC601" s="505"/>
      <c r="AD601" s="505"/>
      <c r="AE601" s="505"/>
      <c r="AF601" s="505"/>
      <c r="AG601" s="505"/>
      <c r="AH601" s="505"/>
      <c r="AI601" s="473"/>
      <c r="AJ601" s="473"/>
      <c r="AK601" s="505"/>
      <c r="AL601" s="505"/>
      <c r="AM601" s="505"/>
      <c r="AN601" s="505"/>
      <c r="AO601" s="505"/>
      <c r="AP601" s="505"/>
      <c r="AQ601" s="505"/>
      <c r="AR601" s="505"/>
      <c r="AS601" s="505"/>
      <c r="AT601" s="505"/>
      <c r="AU601" s="506"/>
      <c r="AV601" s="513"/>
    </row>
    <row r="602" spans="1:48" s="514" customFormat="1" ht="13.5" outlineLevel="2">
      <c r="A602" s="683"/>
      <c r="B602" s="691" t="s">
        <v>506</v>
      </c>
      <c r="C602" s="460"/>
      <c r="D602" s="474"/>
      <c r="E602" s="461"/>
      <c r="F602" s="475"/>
      <c r="G602" s="459"/>
      <c r="H602" s="476"/>
      <c r="I602" s="463"/>
      <c r="J602" s="475"/>
      <c r="K602" s="473"/>
      <c r="L602" s="473"/>
      <c r="M602" s="471"/>
      <c r="N602" s="505"/>
      <c r="O602" s="505"/>
      <c r="P602" s="505"/>
      <c r="Q602" s="505" t="s">
        <v>224</v>
      </c>
      <c r="R602" s="505"/>
      <c r="S602" s="505"/>
      <c r="T602" s="505"/>
      <c r="U602" s="505"/>
      <c r="V602" s="505"/>
      <c r="W602" s="473"/>
      <c r="X602" s="473"/>
      <c r="Y602" s="505"/>
      <c r="Z602" s="505"/>
      <c r="AA602" s="505"/>
      <c r="AB602" s="505"/>
      <c r="AC602" s="505"/>
      <c r="AD602" s="505"/>
      <c r="AE602" s="505"/>
      <c r="AF602" s="505"/>
      <c r="AG602" s="505"/>
      <c r="AH602" s="505"/>
      <c r="AI602" s="473"/>
      <c r="AJ602" s="473"/>
      <c r="AK602" s="505"/>
      <c r="AL602" s="505"/>
      <c r="AM602" s="505"/>
      <c r="AN602" s="505"/>
      <c r="AO602" s="505"/>
      <c r="AP602" s="505"/>
      <c r="AQ602" s="505"/>
      <c r="AR602" s="505"/>
      <c r="AS602" s="505"/>
      <c r="AT602" s="505"/>
      <c r="AU602" s="506"/>
      <c r="AV602" s="513"/>
    </row>
    <row r="603" spans="1:48" s="514" customFormat="1" ht="13.5" outlineLevel="2">
      <c r="A603" s="683"/>
      <c r="B603" s="691" t="s">
        <v>226</v>
      </c>
      <c r="C603" s="460" t="s">
        <v>591</v>
      </c>
      <c r="D603" s="474" t="s">
        <v>421</v>
      </c>
      <c r="E603" s="461" t="s">
        <v>507</v>
      </c>
      <c r="F603" s="475"/>
      <c r="G603" s="459" t="s">
        <v>591</v>
      </c>
      <c r="H603" s="476" t="str">
        <f t="shared" ref="H603:H606" si="81">CONCATENATE(G603,"-",I603)</f>
        <v>L22P-1</v>
      </c>
      <c r="I603" s="463">
        <v>1</v>
      </c>
      <c r="J603" s="475"/>
      <c r="K603" s="473">
        <v>0</v>
      </c>
      <c r="L603" s="473"/>
      <c r="M603" s="471" cm="1">
        <f t="array" ref="M603">IFERROR(_xlfn.IFS(N603=1,1,O603=1,1,P603=1,1,Q603=1,1),0)</f>
        <v>1</v>
      </c>
      <c r="N603" s="505"/>
      <c r="O603" s="505"/>
      <c r="P603" s="505"/>
      <c r="Q603" s="505">
        <v>1</v>
      </c>
      <c r="R603" s="471" cm="1">
        <f t="array" ref="R603">IFERROR(_xlfn.IFS(S603=1,1,T603=1,1,U603=1,1,V603=1,1),0)</f>
        <v>0</v>
      </c>
      <c r="S603" s="505"/>
      <c r="T603" s="505"/>
      <c r="U603" s="505"/>
      <c r="V603" s="505"/>
      <c r="W603" s="473"/>
      <c r="X603" s="473"/>
      <c r="Y603" s="471"/>
      <c r="Z603" s="505"/>
      <c r="AA603" s="505"/>
      <c r="AB603" s="505"/>
      <c r="AC603" s="505"/>
      <c r="AD603" s="471"/>
      <c r="AE603" s="505"/>
      <c r="AF603" s="505"/>
      <c r="AG603" s="505"/>
      <c r="AH603" s="505"/>
      <c r="AI603" s="473"/>
      <c r="AJ603" s="473"/>
      <c r="AK603" s="505"/>
      <c r="AL603" s="505"/>
      <c r="AM603" s="505"/>
      <c r="AN603" s="505"/>
      <c r="AO603" s="505"/>
      <c r="AP603" s="505"/>
      <c r="AQ603" s="505"/>
      <c r="AR603" s="505"/>
      <c r="AS603" s="505"/>
      <c r="AT603" s="505"/>
      <c r="AU603" s="506"/>
      <c r="AV603" s="513">
        <v>1</v>
      </c>
    </row>
    <row r="604" spans="1:48" s="514" customFormat="1" ht="13.5" outlineLevel="2">
      <c r="A604" s="683"/>
      <c r="B604" s="691" t="s">
        <v>226</v>
      </c>
      <c r="C604" s="460" t="s">
        <v>591</v>
      </c>
      <c r="D604" s="474" t="s">
        <v>423</v>
      </c>
      <c r="E604" s="461" t="s">
        <v>508</v>
      </c>
      <c r="F604" s="475"/>
      <c r="G604" s="459" t="s">
        <v>591</v>
      </c>
      <c r="H604" s="476" t="str">
        <f t="shared" si="81"/>
        <v>L22P-1</v>
      </c>
      <c r="I604" s="463">
        <v>1</v>
      </c>
      <c r="J604" s="475"/>
      <c r="K604" s="473">
        <v>0</v>
      </c>
      <c r="L604" s="473"/>
      <c r="M604" s="471" cm="1">
        <f t="array" ref="M604">IFERROR(_xlfn.IFS(N604=1,1,O604=1,1,P604=1,1,Q604=1,1),0)</f>
        <v>1</v>
      </c>
      <c r="N604" s="505"/>
      <c r="O604" s="505"/>
      <c r="P604" s="505"/>
      <c r="Q604" s="505">
        <v>1</v>
      </c>
      <c r="R604" s="471" cm="1">
        <f t="array" ref="R604">IFERROR(_xlfn.IFS(S604=1,1,T604=1,1,U604=1,1,V604=1,1),0)</f>
        <v>0</v>
      </c>
      <c r="S604" s="505"/>
      <c r="T604" s="505"/>
      <c r="U604" s="505"/>
      <c r="V604" s="505"/>
      <c r="W604" s="473"/>
      <c r="X604" s="473"/>
      <c r="Y604" s="471"/>
      <c r="Z604" s="505"/>
      <c r="AA604" s="505"/>
      <c r="AB604" s="505"/>
      <c r="AC604" s="505"/>
      <c r="AD604" s="471"/>
      <c r="AE604" s="505"/>
      <c r="AF604" s="505"/>
      <c r="AG604" s="505"/>
      <c r="AH604" s="505"/>
      <c r="AI604" s="473"/>
      <c r="AJ604" s="473"/>
      <c r="AK604" s="505"/>
      <c r="AL604" s="505"/>
      <c r="AM604" s="505"/>
      <c r="AN604" s="505"/>
      <c r="AO604" s="505"/>
      <c r="AP604" s="505"/>
      <c r="AQ604" s="505"/>
      <c r="AR604" s="505"/>
      <c r="AS604" s="505"/>
      <c r="AT604" s="505"/>
      <c r="AU604" s="506"/>
      <c r="AV604" s="513">
        <v>1</v>
      </c>
    </row>
    <row r="605" spans="1:48" s="514" customFormat="1" ht="13.5" outlineLevel="2">
      <c r="A605" s="683"/>
      <c r="B605" s="691" t="s">
        <v>226</v>
      </c>
      <c r="C605" s="460" t="s">
        <v>591</v>
      </c>
      <c r="D605" s="474" t="s">
        <v>425</v>
      </c>
      <c r="E605" s="461" t="s">
        <v>509</v>
      </c>
      <c r="F605" s="475"/>
      <c r="G605" s="459" t="s">
        <v>591</v>
      </c>
      <c r="H605" s="476" t="str">
        <f t="shared" si="81"/>
        <v>L22P-1</v>
      </c>
      <c r="I605" s="463">
        <v>1</v>
      </c>
      <c r="J605" s="475"/>
      <c r="K605" s="473">
        <v>0</v>
      </c>
      <c r="L605" s="473"/>
      <c r="M605" s="471" cm="1">
        <f t="array" ref="M605">IFERROR(_xlfn.IFS(N605=1,1,O605=1,1,P605=1,1,Q605=1,1),0)</f>
        <v>1</v>
      </c>
      <c r="N605" s="505"/>
      <c r="O605" s="505"/>
      <c r="P605" s="505"/>
      <c r="Q605" s="505">
        <v>1</v>
      </c>
      <c r="R605" s="471" cm="1">
        <f t="array" ref="R605">IFERROR(_xlfn.IFS(S605=1,1,T605=1,1,U605=1,1,V605=1,1),0)</f>
        <v>0</v>
      </c>
      <c r="S605" s="505"/>
      <c r="T605" s="505"/>
      <c r="U605" s="505"/>
      <c r="V605" s="505"/>
      <c r="W605" s="473"/>
      <c r="X605" s="473"/>
      <c r="Y605" s="471"/>
      <c r="Z605" s="505"/>
      <c r="AA605" s="505"/>
      <c r="AB605" s="505"/>
      <c r="AC605" s="505"/>
      <c r="AD605" s="471"/>
      <c r="AE605" s="505"/>
      <c r="AF605" s="505"/>
      <c r="AG605" s="505"/>
      <c r="AH605" s="505"/>
      <c r="AI605" s="473"/>
      <c r="AJ605" s="473"/>
      <c r="AK605" s="505"/>
      <c r="AL605" s="505"/>
      <c r="AM605" s="505"/>
      <c r="AN605" s="505"/>
      <c r="AO605" s="505"/>
      <c r="AP605" s="505"/>
      <c r="AQ605" s="505"/>
      <c r="AR605" s="505"/>
      <c r="AS605" s="505"/>
      <c r="AT605" s="505"/>
      <c r="AU605" s="506"/>
      <c r="AV605" s="513">
        <v>1</v>
      </c>
    </row>
    <row r="606" spans="1:48" s="514" customFormat="1" ht="13.5" outlineLevel="2">
      <c r="A606" s="683"/>
      <c r="B606" s="691" t="s">
        <v>226</v>
      </c>
      <c r="C606" s="460" t="s">
        <v>591</v>
      </c>
      <c r="D606" s="474" t="s">
        <v>427</v>
      </c>
      <c r="E606" s="461" t="s">
        <v>510</v>
      </c>
      <c r="F606" s="475"/>
      <c r="G606" s="459" t="s">
        <v>591</v>
      </c>
      <c r="H606" s="476" t="str">
        <f t="shared" si="81"/>
        <v>L22P-1</v>
      </c>
      <c r="I606" s="463">
        <v>1</v>
      </c>
      <c r="J606" s="475"/>
      <c r="K606" s="473">
        <v>0</v>
      </c>
      <c r="L606" s="473"/>
      <c r="M606" s="471" cm="1">
        <f t="array" ref="M606">IFERROR(_xlfn.IFS(N606=1,1,O606=1,1,P606=1,1,Q606=1,1),0)</f>
        <v>1</v>
      </c>
      <c r="N606" s="505"/>
      <c r="O606" s="505"/>
      <c r="P606" s="505"/>
      <c r="Q606" s="505">
        <v>1</v>
      </c>
      <c r="R606" s="471" cm="1">
        <f t="array" ref="R606">IFERROR(_xlfn.IFS(S606=1,1,T606=1,1,U606=1,1,V606=1,1),0)</f>
        <v>0</v>
      </c>
      <c r="S606" s="505"/>
      <c r="T606" s="505"/>
      <c r="U606" s="505"/>
      <c r="V606" s="505"/>
      <c r="W606" s="473"/>
      <c r="X606" s="473"/>
      <c r="Y606" s="471"/>
      <c r="Z606" s="505"/>
      <c r="AA606" s="505"/>
      <c r="AB606" s="505"/>
      <c r="AC606" s="505"/>
      <c r="AD606" s="471"/>
      <c r="AE606" s="505"/>
      <c r="AF606" s="505"/>
      <c r="AG606" s="505"/>
      <c r="AH606" s="505"/>
      <c r="AI606" s="473"/>
      <c r="AJ606" s="473"/>
      <c r="AK606" s="505"/>
      <c r="AL606" s="505"/>
      <c r="AM606" s="505"/>
      <c r="AN606" s="505"/>
      <c r="AO606" s="505"/>
      <c r="AP606" s="505"/>
      <c r="AQ606" s="505"/>
      <c r="AR606" s="505"/>
      <c r="AS606" s="505"/>
      <c r="AT606" s="505"/>
      <c r="AU606" s="506"/>
      <c r="AV606" s="513">
        <v>1</v>
      </c>
    </row>
    <row r="607" spans="1:48" s="507" customFormat="1" ht="13.5" outlineLevel="2">
      <c r="A607" s="681"/>
      <c r="B607" s="691" t="s">
        <v>520</v>
      </c>
      <c r="C607" s="460"/>
      <c r="D607" s="474"/>
      <c r="E607" s="461"/>
      <c r="F607" s="475"/>
      <c r="G607" s="459"/>
      <c r="H607" s="476"/>
      <c r="I607" s="463"/>
      <c r="J607" s="475"/>
      <c r="K607" s="473"/>
      <c r="L607" s="473"/>
      <c r="M607" s="471"/>
      <c r="N607" s="505"/>
      <c r="O607" s="505"/>
      <c r="P607" s="505"/>
      <c r="Q607" s="505" t="s">
        <v>224</v>
      </c>
      <c r="R607" s="505"/>
      <c r="S607" s="505"/>
      <c r="T607" s="505"/>
      <c r="U607" s="505"/>
      <c r="V607" s="505"/>
      <c r="W607" s="473"/>
      <c r="X607" s="473"/>
      <c r="Y607" s="505"/>
      <c r="Z607" s="505"/>
      <c r="AA607" s="505"/>
      <c r="AB607" s="505"/>
      <c r="AC607" s="505"/>
      <c r="AD607" s="505"/>
      <c r="AE607" s="505"/>
      <c r="AF607" s="505"/>
      <c r="AG607" s="505"/>
      <c r="AH607" s="505"/>
      <c r="AI607" s="473"/>
      <c r="AJ607" s="473"/>
      <c r="AK607" s="505"/>
      <c r="AL607" s="505"/>
      <c r="AM607" s="505"/>
      <c r="AN607" s="505"/>
      <c r="AO607" s="505"/>
      <c r="AP607" s="505"/>
      <c r="AQ607" s="505"/>
      <c r="AR607" s="505"/>
      <c r="AS607" s="505"/>
      <c r="AT607" s="505"/>
      <c r="AU607" s="506"/>
      <c r="AV607" s="513"/>
    </row>
    <row r="608" spans="1:48" s="514" customFormat="1" ht="13.5" outlineLevel="2">
      <c r="A608" s="683"/>
      <c r="B608" s="691" t="s">
        <v>226</v>
      </c>
      <c r="C608" s="460" t="s">
        <v>591</v>
      </c>
      <c r="D608" s="474" t="s">
        <v>521</v>
      </c>
      <c r="E608" s="461" t="s">
        <v>522</v>
      </c>
      <c r="F608" s="475"/>
      <c r="G608" s="459" t="s">
        <v>591</v>
      </c>
      <c r="H608" s="476" t="str">
        <f t="shared" ref="H608:H611" si="82">CONCATENATE(G608,"-",I608)</f>
        <v>L22P-1</v>
      </c>
      <c r="I608" s="463">
        <v>1</v>
      </c>
      <c r="J608" s="475"/>
      <c r="K608" s="473">
        <v>0</v>
      </c>
      <c r="L608" s="473"/>
      <c r="M608" s="471" cm="1">
        <f t="array" ref="M608">IFERROR(_xlfn.IFS(N608=1,1,O608=1,1,P608=1,1,Q608=1,1),0)</f>
        <v>1</v>
      </c>
      <c r="N608" s="505"/>
      <c r="O608" s="505"/>
      <c r="P608" s="505"/>
      <c r="Q608" s="505">
        <v>1</v>
      </c>
      <c r="R608" s="471" cm="1">
        <f t="array" ref="R608">IFERROR(_xlfn.IFS(S608=1,1,T608=1,1,U608=1,1,V608=1,1),0)</f>
        <v>0</v>
      </c>
      <c r="S608" s="505"/>
      <c r="T608" s="505"/>
      <c r="U608" s="505"/>
      <c r="V608" s="505"/>
      <c r="W608" s="473"/>
      <c r="X608" s="473"/>
      <c r="Y608" s="471"/>
      <c r="Z608" s="505"/>
      <c r="AA608" s="505"/>
      <c r="AB608" s="505"/>
      <c r="AC608" s="505"/>
      <c r="AD608" s="471"/>
      <c r="AE608" s="505"/>
      <c r="AF608" s="505"/>
      <c r="AG608" s="505"/>
      <c r="AH608" s="505"/>
      <c r="AI608" s="473"/>
      <c r="AJ608" s="473"/>
      <c r="AK608" s="505"/>
      <c r="AL608" s="505"/>
      <c r="AM608" s="505"/>
      <c r="AN608" s="505"/>
      <c r="AO608" s="505"/>
      <c r="AP608" s="505"/>
      <c r="AQ608" s="505"/>
      <c r="AR608" s="505"/>
      <c r="AS608" s="505"/>
      <c r="AT608" s="505"/>
      <c r="AU608" s="506"/>
      <c r="AV608" s="513">
        <v>1</v>
      </c>
    </row>
    <row r="609" spans="1:48" s="514" customFormat="1" ht="13.5" outlineLevel="2">
      <c r="A609" s="683"/>
      <c r="B609" s="691" t="s">
        <v>226</v>
      </c>
      <c r="C609" s="460" t="s">
        <v>591</v>
      </c>
      <c r="D609" s="474" t="s">
        <v>523</v>
      </c>
      <c r="E609" s="461" t="s">
        <v>524</v>
      </c>
      <c r="F609" s="475"/>
      <c r="G609" s="459" t="s">
        <v>591</v>
      </c>
      <c r="H609" s="476" t="str">
        <f t="shared" si="82"/>
        <v>L22P-1</v>
      </c>
      <c r="I609" s="463">
        <v>1</v>
      </c>
      <c r="J609" s="475"/>
      <c r="K609" s="473">
        <v>0</v>
      </c>
      <c r="L609" s="473"/>
      <c r="M609" s="471" cm="1">
        <f t="array" ref="M609">IFERROR(_xlfn.IFS(N609=1,1,O609=1,1,P609=1,1,Q609=1,1),0)</f>
        <v>1</v>
      </c>
      <c r="N609" s="505"/>
      <c r="O609" s="505"/>
      <c r="P609" s="505"/>
      <c r="Q609" s="505">
        <v>1</v>
      </c>
      <c r="R609" s="471" cm="1">
        <f t="array" ref="R609">IFERROR(_xlfn.IFS(S609=1,1,T609=1,1,U609=1,1,V609=1,1),0)</f>
        <v>0</v>
      </c>
      <c r="S609" s="505"/>
      <c r="T609" s="505"/>
      <c r="U609" s="505"/>
      <c r="V609" s="505"/>
      <c r="W609" s="473"/>
      <c r="X609" s="473"/>
      <c r="Y609" s="471"/>
      <c r="Z609" s="505"/>
      <c r="AA609" s="505"/>
      <c r="AB609" s="505"/>
      <c r="AC609" s="505"/>
      <c r="AD609" s="471"/>
      <c r="AE609" s="505"/>
      <c r="AF609" s="505"/>
      <c r="AG609" s="505"/>
      <c r="AH609" s="505"/>
      <c r="AI609" s="473"/>
      <c r="AJ609" s="473"/>
      <c r="AK609" s="505"/>
      <c r="AL609" s="505"/>
      <c r="AM609" s="505"/>
      <c r="AN609" s="505"/>
      <c r="AO609" s="505"/>
      <c r="AP609" s="505"/>
      <c r="AQ609" s="505"/>
      <c r="AR609" s="505"/>
      <c r="AS609" s="505"/>
      <c r="AT609" s="505"/>
      <c r="AU609" s="506"/>
      <c r="AV609" s="513">
        <v>1</v>
      </c>
    </row>
    <row r="610" spans="1:48" s="514" customFormat="1" ht="13.5" outlineLevel="2">
      <c r="A610" s="683"/>
      <c r="B610" s="691" t="s">
        <v>226</v>
      </c>
      <c r="C610" s="460" t="s">
        <v>591</v>
      </c>
      <c r="D610" s="474" t="s">
        <v>525</v>
      </c>
      <c r="E610" s="461" t="s">
        <v>526</v>
      </c>
      <c r="F610" s="475"/>
      <c r="G610" s="459" t="s">
        <v>591</v>
      </c>
      <c r="H610" s="476" t="str">
        <f t="shared" si="82"/>
        <v>L22P-1</v>
      </c>
      <c r="I610" s="463">
        <v>1</v>
      </c>
      <c r="J610" s="475"/>
      <c r="K610" s="473">
        <v>0</v>
      </c>
      <c r="L610" s="473"/>
      <c r="M610" s="471" cm="1">
        <f t="array" ref="M610">IFERROR(_xlfn.IFS(N610=1,1,O610=1,1,P610=1,1,Q610=1,1),0)</f>
        <v>1</v>
      </c>
      <c r="N610" s="505"/>
      <c r="O610" s="505"/>
      <c r="P610" s="505"/>
      <c r="Q610" s="505">
        <v>1</v>
      </c>
      <c r="R610" s="471" cm="1">
        <f t="array" ref="R610">IFERROR(_xlfn.IFS(S610=1,1,T610=1,1,U610=1,1,V610=1,1),0)</f>
        <v>0</v>
      </c>
      <c r="S610" s="505"/>
      <c r="T610" s="505"/>
      <c r="U610" s="505"/>
      <c r="V610" s="505"/>
      <c r="W610" s="473"/>
      <c r="X610" s="473"/>
      <c r="Y610" s="471"/>
      <c r="Z610" s="505"/>
      <c r="AA610" s="505"/>
      <c r="AB610" s="505"/>
      <c r="AC610" s="505"/>
      <c r="AD610" s="471"/>
      <c r="AE610" s="505"/>
      <c r="AF610" s="505"/>
      <c r="AG610" s="505"/>
      <c r="AH610" s="505"/>
      <c r="AI610" s="473"/>
      <c r="AJ610" s="473"/>
      <c r="AK610" s="505"/>
      <c r="AL610" s="505"/>
      <c r="AM610" s="505"/>
      <c r="AN610" s="505"/>
      <c r="AO610" s="505"/>
      <c r="AP610" s="505"/>
      <c r="AQ610" s="505"/>
      <c r="AR610" s="505"/>
      <c r="AS610" s="505"/>
      <c r="AT610" s="505"/>
      <c r="AU610" s="506"/>
      <c r="AV610" s="513">
        <v>1</v>
      </c>
    </row>
    <row r="611" spans="1:48" s="514" customFormat="1" ht="13.5" outlineLevel="2">
      <c r="A611" s="683"/>
      <c r="B611" s="691" t="s">
        <v>226</v>
      </c>
      <c r="C611" s="460" t="s">
        <v>591</v>
      </c>
      <c r="D611" s="474" t="s">
        <v>527</v>
      </c>
      <c r="E611" s="461" t="s">
        <v>528</v>
      </c>
      <c r="F611" s="475"/>
      <c r="G611" s="459" t="s">
        <v>591</v>
      </c>
      <c r="H611" s="476" t="str">
        <f t="shared" si="82"/>
        <v>L22P-1</v>
      </c>
      <c r="I611" s="463">
        <v>1</v>
      </c>
      <c r="J611" s="475"/>
      <c r="K611" s="473">
        <v>0</v>
      </c>
      <c r="L611" s="473"/>
      <c r="M611" s="471" cm="1">
        <f t="array" ref="M611">IFERROR(_xlfn.IFS(N611=1,1,O611=1,1,P611=1,1,Q611=1,1),0)</f>
        <v>1</v>
      </c>
      <c r="N611" s="505"/>
      <c r="O611" s="505"/>
      <c r="P611" s="505"/>
      <c r="Q611" s="505">
        <v>1</v>
      </c>
      <c r="R611" s="471" cm="1">
        <f t="array" ref="R611">IFERROR(_xlfn.IFS(S611=1,1,T611=1,1,U611=1,1,V611=1,1),0)</f>
        <v>0</v>
      </c>
      <c r="S611" s="505"/>
      <c r="T611" s="505"/>
      <c r="U611" s="505"/>
      <c r="V611" s="505"/>
      <c r="W611" s="473"/>
      <c r="X611" s="473"/>
      <c r="Y611" s="471"/>
      <c r="Z611" s="505"/>
      <c r="AA611" s="505"/>
      <c r="AB611" s="505"/>
      <c r="AC611" s="505"/>
      <c r="AD611" s="471"/>
      <c r="AE611" s="505"/>
      <c r="AF611" s="505"/>
      <c r="AG611" s="505"/>
      <c r="AH611" s="505"/>
      <c r="AI611" s="473"/>
      <c r="AJ611" s="473"/>
      <c r="AK611" s="505"/>
      <c r="AL611" s="505"/>
      <c r="AM611" s="505"/>
      <c r="AN611" s="505"/>
      <c r="AO611" s="505"/>
      <c r="AP611" s="505"/>
      <c r="AQ611" s="505"/>
      <c r="AR611" s="505"/>
      <c r="AS611" s="505"/>
      <c r="AT611" s="505"/>
      <c r="AU611" s="506"/>
      <c r="AV611" s="513">
        <v>1</v>
      </c>
    </row>
    <row r="612" spans="1:48" s="514" customFormat="1" ht="13.5" outlineLevel="2">
      <c r="A612" s="683"/>
      <c r="B612" s="691"/>
      <c r="C612" s="460"/>
      <c r="D612" s="474"/>
      <c r="E612" s="461"/>
      <c r="F612" s="475"/>
      <c r="G612" s="459"/>
      <c r="H612" s="476"/>
      <c r="I612" s="463"/>
      <c r="J612" s="475"/>
      <c r="K612" s="473"/>
      <c r="L612" s="473"/>
      <c r="M612" s="471"/>
      <c r="N612" s="505"/>
      <c r="O612" s="505"/>
      <c r="P612" s="505"/>
      <c r="Q612" s="505" t="s">
        <v>224</v>
      </c>
      <c r="R612" s="505"/>
      <c r="S612" s="505"/>
      <c r="T612" s="505"/>
      <c r="U612" s="505"/>
      <c r="V612" s="505"/>
      <c r="W612" s="473"/>
      <c r="X612" s="473"/>
      <c r="Y612" s="505"/>
      <c r="Z612" s="505"/>
      <c r="AA612" s="505"/>
      <c r="AB612" s="505"/>
      <c r="AC612" s="505"/>
      <c r="AD612" s="505"/>
      <c r="AE612" s="505"/>
      <c r="AF612" s="505"/>
      <c r="AG612" s="505"/>
      <c r="AH612" s="505"/>
      <c r="AI612" s="473"/>
      <c r="AJ612" s="473"/>
      <c r="AK612" s="505"/>
      <c r="AL612" s="505"/>
      <c r="AM612" s="505"/>
      <c r="AN612" s="505"/>
      <c r="AO612" s="505"/>
      <c r="AP612" s="505"/>
      <c r="AQ612" s="505"/>
      <c r="AR612" s="505"/>
      <c r="AS612" s="505"/>
      <c r="AT612" s="505"/>
      <c r="AU612" s="506"/>
      <c r="AV612" s="513"/>
    </row>
    <row r="613" spans="1:48" s="507" customFormat="1" ht="13.5" outlineLevel="2">
      <c r="A613" s="681"/>
      <c r="B613" s="691" t="s">
        <v>529</v>
      </c>
      <c r="C613" s="460"/>
      <c r="D613" s="474"/>
      <c r="E613" s="461"/>
      <c r="F613" s="475"/>
      <c r="G613" s="459"/>
      <c r="H613" s="476"/>
      <c r="I613" s="463"/>
      <c r="J613" s="475"/>
      <c r="K613" s="473"/>
      <c r="L613" s="473"/>
      <c r="M613" s="471"/>
      <c r="N613" s="505"/>
      <c r="O613" s="505"/>
      <c r="P613" s="505"/>
      <c r="Q613" s="505" t="s">
        <v>224</v>
      </c>
      <c r="R613" s="505"/>
      <c r="S613" s="505"/>
      <c r="T613" s="505"/>
      <c r="U613" s="505"/>
      <c r="V613" s="505"/>
      <c r="W613" s="473"/>
      <c r="X613" s="473"/>
      <c r="Y613" s="505"/>
      <c r="Z613" s="505"/>
      <c r="AA613" s="505"/>
      <c r="AB613" s="505"/>
      <c r="AC613" s="505"/>
      <c r="AD613" s="505"/>
      <c r="AE613" s="505"/>
      <c r="AF613" s="505"/>
      <c r="AG613" s="505"/>
      <c r="AH613" s="505"/>
      <c r="AI613" s="473"/>
      <c r="AJ613" s="473"/>
      <c r="AK613" s="505"/>
      <c r="AL613" s="505"/>
      <c r="AM613" s="505"/>
      <c r="AN613" s="505"/>
      <c r="AO613" s="505"/>
      <c r="AP613" s="505"/>
      <c r="AQ613" s="505"/>
      <c r="AR613" s="505"/>
      <c r="AS613" s="505"/>
      <c r="AT613" s="505"/>
      <c r="AU613" s="506"/>
      <c r="AV613" s="513"/>
    </row>
    <row r="614" spans="1:48" s="514" customFormat="1" ht="13.5" outlineLevel="2">
      <c r="A614" s="683"/>
      <c r="B614" s="691" t="s">
        <v>226</v>
      </c>
      <c r="C614" s="460" t="s">
        <v>591</v>
      </c>
      <c r="D614" s="474" t="s">
        <v>530</v>
      </c>
      <c r="E614" s="461" t="s">
        <v>560</v>
      </c>
      <c r="F614" s="475"/>
      <c r="G614" s="459" t="s">
        <v>591</v>
      </c>
      <c r="H614" s="476" t="str">
        <f t="shared" ref="H614:H617" si="83">CONCATENATE(G614,"-",I614)</f>
        <v>L22P-1</v>
      </c>
      <c r="I614" s="463">
        <v>1</v>
      </c>
      <c r="J614" s="475"/>
      <c r="K614" s="473">
        <v>0</v>
      </c>
      <c r="L614" s="473"/>
      <c r="M614" s="471" cm="1">
        <f t="array" ref="M614">IFERROR(_xlfn.IFS(N614=1,1,O614=1,1,P614=1,1,Q614=1,1),0)</f>
        <v>1</v>
      </c>
      <c r="N614" s="505"/>
      <c r="O614" s="505"/>
      <c r="P614" s="505"/>
      <c r="Q614" s="505">
        <v>1</v>
      </c>
      <c r="R614" s="471" cm="1">
        <f t="array" ref="R614">IFERROR(_xlfn.IFS(S614=1,1,T614=1,1,U614=1,1,V614=1,1),0)</f>
        <v>0</v>
      </c>
      <c r="S614" s="505"/>
      <c r="T614" s="505"/>
      <c r="U614" s="505"/>
      <c r="V614" s="505"/>
      <c r="W614" s="473"/>
      <c r="X614" s="473"/>
      <c r="Y614" s="471"/>
      <c r="Z614" s="505"/>
      <c r="AA614" s="505"/>
      <c r="AB614" s="505"/>
      <c r="AC614" s="505"/>
      <c r="AD614" s="471"/>
      <c r="AE614" s="505"/>
      <c r="AF614" s="505"/>
      <c r="AG614" s="505"/>
      <c r="AH614" s="505"/>
      <c r="AI614" s="473"/>
      <c r="AJ614" s="473"/>
      <c r="AK614" s="505"/>
      <c r="AL614" s="505"/>
      <c r="AM614" s="505"/>
      <c r="AN614" s="505"/>
      <c r="AO614" s="505"/>
      <c r="AP614" s="505"/>
      <c r="AQ614" s="505"/>
      <c r="AR614" s="505"/>
      <c r="AS614" s="505"/>
      <c r="AT614" s="505"/>
      <c r="AU614" s="506"/>
      <c r="AV614" s="513">
        <v>1</v>
      </c>
    </row>
    <row r="615" spans="1:48" s="514" customFormat="1" ht="13.5" outlineLevel="2">
      <c r="A615" s="683"/>
      <c r="B615" s="691" t="s">
        <v>226</v>
      </c>
      <c r="C615" s="460" t="s">
        <v>591</v>
      </c>
      <c r="D615" s="474" t="s">
        <v>534</v>
      </c>
      <c r="E615" s="461" t="s">
        <v>561</v>
      </c>
      <c r="F615" s="475"/>
      <c r="G615" s="459" t="s">
        <v>591</v>
      </c>
      <c r="H615" s="476" t="str">
        <f t="shared" si="83"/>
        <v>L22P-1</v>
      </c>
      <c r="I615" s="463">
        <v>1</v>
      </c>
      <c r="J615" s="475"/>
      <c r="K615" s="473">
        <v>0</v>
      </c>
      <c r="L615" s="473"/>
      <c r="M615" s="471" cm="1">
        <f t="array" ref="M615">IFERROR(_xlfn.IFS(N615=1,1,O615=1,1,P615=1,1,Q615=1,1),0)</f>
        <v>1</v>
      </c>
      <c r="N615" s="505"/>
      <c r="O615" s="505"/>
      <c r="P615" s="505"/>
      <c r="Q615" s="505">
        <v>1</v>
      </c>
      <c r="R615" s="471" cm="1">
        <f t="array" ref="R615">IFERROR(_xlfn.IFS(S615=1,1,T615=1,1,U615=1,1,V615=1,1),0)</f>
        <v>0</v>
      </c>
      <c r="S615" s="505"/>
      <c r="T615" s="505"/>
      <c r="U615" s="505"/>
      <c r="V615" s="505"/>
      <c r="W615" s="473"/>
      <c r="X615" s="473"/>
      <c r="Y615" s="471"/>
      <c r="Z615" s="505"/>
      <c r="AA615" s="505"/>
      <c r="AB615" s="505"/>
      <c r="AC615" s="505"/>
      <c r="AD615" s="471"/>
      <c r="AE615" s="505"/>
      <c r="AF615" s="505"/>
      <c r="AG615" s="505"/>
      <c r="AH615" s="505"/>
      <c r="AI615" s="473"/>
      <c r="AJ615" s="473"/>
      <c r="AK615" s="505"/>
      <c r="AL615" s="505"/>
      <c r="AM615" s="505"/>
      <c r="AN615" s="505"/>
      <c r="AO615" s="505"/>
      <c r="AP615" s="505"/>
      <c r="AQ615" s="505"/>
      <c r="AR615" s="505"/>
      <c r="AS615" s="505"/>
      <c r="AT615" s="505"/>
      <c r="AU615" s="506"/>
      <c r="AV615" s="513">
        <v>1</v>
      </c>
    </row>
    <row r="616" spans="1:48" s="514" customFormat="1" ht="13.5" outlineLevel="2">
      <c r="A616" s="683"/>
      <c r="B616" s="691" t="s">
        <v>226</v>
      </c>
      <c r="C616" s="460" t="s">
        <v>591</v>
      </c>
      <c r="D616" s="474" t="s">
        <v>538</v>
      </c>
      <c r="E616" s="461" t="s">
        <v>562</v>
      </c>
      <c r="F616" s="475"/>
      <c r="G616" s="459" t="s">
        <v>591</v>
      </c>
      <c r="H616" s="476" t="str">
        <f t="shared" si="83"/>
        <v>L22P-1</v>
      </c>
      <c r="I616" s="463">
        <v>1</v>
      </c>
      <c r="J616" s="475"/>
      <c r="K616" s="473">
        <v>0</v>
      </c>
      <c r="L616" s="473"/>
      <c r="M616" s="471" cm="1">
        <f t="array" ref="M616">IFERROR(_xlfn.IFS(N616=1,1,O616=1,1,P616=1,1,Q616=1,1),0)</f>
        <v>1</v>
      </c>
      <c r="N616" s="505"/>
      <c r="O616" s="505"/>
      <c r="P616" s="505"/>
      <c r="Q616" s="505">
        <v>1</v>
      </c>
      <c r="R616" s="471" cm="1">
        <f t="array" ref="R616">IFERROR(_xlfn.IFS(S616=1,1,T616=1,1,U616=1,1,V616=1,1),0)</f>
        <v>0</v>
      </c>
      <c r="S616" s="505"/>
      <c r="T616" s="505"/>
      <c r="U616" s="505"/>
      <c r="V616" s="505"/>
      <c r="W616" s="473"/>
      <c r="X616" s="473"/>
      <c r="Y616" s="471"/>
      <c r="Z616" s="505"/>
      <c r="AA616" s="505"/>
      <c r="AB616" s="505"/>
      <c r="AC616" s="505"/>
      <c r="AD616" s="471"/>
      <c r="AE616" s="505"/>
      <c r="AF616" s="505"/>
      <c r="AG616" s="505"/>
      <c r="AH616" s="505"/>
      <c r="AI616" s="473"/>
      <c r="AJ616" s="473"/>
      <c r="AK616" s="505"/>
      <c r="AL616" s="505"/>
      <c r="AM616" s="505"/>
      <c r="AN616" s="505"/>
      <c r="AO616" s="505"/>
      <c r="AP616" s="505"/>
      <c r="AQ616" s="505"/>
      <c r="AR616" s="505"/>
      <c r="AS616" s="505"/>
      <c r="AT616" s="505"/>
      <c r="AU616" s="506"/>
      <c r="AV616" s="513">
        <v>1</v>
      </c>
    </row>
    <row r="617" spans="1:48" s="514" customFormat="1" ht="13.5" outlineLevel="2">
      <c r="A617" s="683"/>
      <c r="B617" s="691" t="s">
        <v>226</v>
      </c>
      <c r="C617" s="460" t="s">
        <v>591</v>
      </c>
      <c r="D617" s="474" t="s">
        <v>538</v>
      </c>
      <c r="E617" s="461" t="s">
        <v>563</v>
      </c>
      <c r="F617" s="475"/>
      <c r="G617" s="459" t="s">
        <v>591</v>
      </c>
      <c r="H617" s="476" t="str">
        <f t="shared" si="83"/>
        <v>L22P-1</v>
      </c>
      <c r="I617" s="463">
        <v>1</v>
      </c>
      <c r="J617" s="475"/>
      <c r="K617" s="473">
        <v>0</v>
      </c>
      <c r="L617" s="473"/>
      <c r="M617" s="471" cm="1">
        <f t="array" ref="M617">IFERROR(_xlfn.IFS(N617=1,1,O617=1,1,P617=1,1,Q617=1,1),0)</f>
        <v>1</v>
      </c>
      <c r="N617" s="505"/>
      <c r="O617" s="505"/>
      <c r="P617" s="505"/>
      <c r="Q617" s="505">
        <v>1</v>
      </c>
      <c r="R617" s="471" cm="1">
        <f t="array" ref="R617">IFERROR(_xlfn.IFS(S617=1,1,T617=1,1,U617=1,1,V617=1,1),0)</f>
        <v>0</v>
      </c>
      <c r="S617" s="505"/>
      <c r="T617" s="505"/>
      <c r="U617" s="505"/>
      <c r="V617" s="505"/>
      <c r="W617" s="473"/>
      <c r="X617" s="473"/>
      <c r="Y617" s="471"/>
      <c r="Z617" s="505"/>
      <c r="AA617" s="505"/>
      <c r="AB617" s="505"/>
      <c r="AC617" s="505"/>
      <c r="AD617" s="471"/>
      <c r="AE617" s="505"/>
      <c r="AF617" s="505"/>
      <c r="AG617" s="505"/>
      <c r="AH617" s="505"/>
      <c r="AI617" s="473"/>
      <c r="AJ617" s="473"/>
      <c r="AK617" s="505"/>
      <c r="AL617" s="505"/>
      <c r="AM617" s="505"/>
      <c r="AN617" s="505"/>
      <c r="AO617" s="505"/>
      <c r="AP617" s="505"/>
      <c r="AQ617" s="505"/>
      <c r="AR617" s="505"/>
      <c r="AS617" s="505"/>
      <c r="AT617" s="505"/>
      <c r="AU617" s="506"/>
      <c r="AV617" s="513">
        <v>1</v>
      </c>
    </row>
    <row r="618" spans="1:48" s="514" customFormat="1" ht="13.5" outlineLevel="2">
      <c r="A618" s="683"/>
      <c r="B618" s="691"/>
      <c r="C618" s="460"/>
      <c r="D618" s="474"/>
      <c r="E618" s="461"/>
      <c r="F618" s="475"/>
      <c r="G618" s="459"/>
      <c r="H618" s="476"/>
      <c r="I618" s="463"/>
      <c r="J618" s="475"/>
      <c r="K618" s="473"/>
      <c r="L618" s="473"/>
      <c r="M618" s="471"/>
      <c r="N618" s="505"/>
      <c r="O618" s="505"/>
      <c r="P618" s="505"/>
      <c r="Q618" s="505" t="s">
        <v>224</v>
      </c>
      <c r="R618" s="505"/>
      <c r="S618" s="505"/>
      <c r="T618" s="505"/>
      <c r="U618" s="505"/>
      <c r="V618" s="505"/>
      <c r="W618" s="473"/>
      <c r="X618" s="473"/>
      <c r="Y618" s="505"/>
      <c r="Z618" s="505"/>
      <c r="AA618" s="505"/>
      <c r="AB618" s="505"/>
      <c r="AC618" s="505"/>
      <c r="AD618" s="505"/>
      <c r="AE618" s="505"/>
      <c r="AF618" s="505"/>
      <c r="AG618" s="505"/>
      <c r="AH618" s="505"/>
      <c r="AI618" s="473"/>
      <c r="AJ618" s="473"/>
      <c r="AK618" s="505"/>
      <c r="AL618" s="505"/>
      <c r="AM618" s="505"/>
      <c r="AN618" s="505"/>
      <c r="AO618" s="505"/>
      <c r="AP618" s="505"/>
      <c r="AQ618" s="505"/>
      <c r="AR618" s="505"/>
      <c r="AS618" s="505"/>
      <c r="AT618" s="505"/>
      <c r="AU618" s="506"/>
      <c r="AV618" s="513"/>
    </row>
    <row r="619" spans="1:48" s="514" customFormat="1" ht="13.5" outlineLevel="2">
      <c r="A619" s="683"/>
      <c r="B619" s="691" t="s">
        <v>483</v>
      </c>
      <c r="C619" s="460"/>
      <c r="D619" s="474"/>
      <c r="E619" s="461"/>
      <c r="F619" s="475"/>
      <c r="G619" s="459"/>
      <c r="H619" s="476"/>
      <c r="I619" s="463"/>
      <c r="J619" s="475"/>
      <c r="K619" s="473"/>
      <c r="L619" s="473"/>
      <c r="M619" s="471"/>
      <c r="N619" s="505"/>
      <c r="O619" s="505"/>
      <c r="P619" s="505"/>
      <c r="Q619" s="505" t="s">
        <v>224</v>
      </c>
      <c r="R619" s="505"/>
      <c r="S619" s="505"/>
      <c r="T619" s="505"/>
      <c r="U619" s="505"/>
      <c r="V619" s="505"/>
      <c r="W619" s="473"/>
      <c r="X619" s="473"/>
      <c r="Y619" s="505"/>
      <c r="Z619" s="505"/>
      <c r="AA619" s="505"/>
      <c r="AB619" s="505"/>
      <c r="AC619" s="505"/>
      <c r="AD619" s="505"/>
      <c r="AE619" s="505"/>
      <c r="AF619" s="505"/>
      <c r="AG619" s="505"/>
      <c r="AH619" s="505"/>
      <c r="AI619" s="473"/>
      <c r="AJ619" s="473"/>
      <c r="AK619" s="505"/>
      <c r="AL619" s="505"/>
      <c r="AM619" s="505"/>
      <c r="AN619" s="505"/>
      <c r="AO619" s="505"/>
      <c r="AP619" s="505"/>
      <c r="AQ619" s="505"/>
      <c r="AR619" s="505"/>
      <c r="AS619" s="505"/>
      <c r="AT619" s="505"/>
      <c r="AU619" s="506"/>
      <c r="AV619" s="513"/>
    </row>
    <row r="620" spans="1:48" s="514" customFormat="1" ht="13.5" outlineLevel="2">
      <c r="A620" s="682"/>
      <c r="B620" s="691" t="s">
        <v>226</v>
      </c>
      <c r="C620" s="460" t="s">
        <v>591</v>
      </c>
      <c r="D620" s="474">
        <v>7410</v>
      </c>
      <c r="E620" s="461" t="s">
        <v>542</v>
      </c>
      <c r="F620" s="475"/>
      <c r="G620" s="459" t="s">
        <v>591</v>
      </c>
      <c r="H620" s="476" t="str">
        <f t="shared" ref="H620:H633" si="84">CONCATENATE(G620,"-",I620)</f>
        <v>L22P-1</v>
      </c>
      <c r="I620" s="463">
        <v>1</v>
      </c>
      <c r="J620" s="475"/>
      <c r="K620" s="473">
        <v>0</v>
      </c>
      <c r="L620" s="473"/>
      <c r="M620" s="471" cm="1">
        <f t="array" ref="M620">IFERROR(_xlfn.IFS(N620=1,1,O620=1,1,P620=1,1,Q620=1,1),0)</f>
        <v>1</v>
      </c>
      <c r="N620" s="505"/>
      <c r="O620" s="505"/>
      <c r="P620" s="505"/>
      <c r="Q620" s="505">
        <v>1</v>
      </c>
      <c r="R620" s="471" cm="1">
        <f t="array" ref="R620">IFERROR(_xlfn.IFS(S620=1,1,T620=1,1,U620=1,1,V620=1,1),0)</f>
        <v>0</v>
      </c>
      <c r="S620" s="505"/>
      <c r="T620" s="505"/>
      <c r="U620" s="505"/>
      <c r="V620" s="505"/>
      <c r="W620" s="473"/>
      <c r="X620" s="473"/>
      <c r="Y620" s="471"/>
      <c r="Z620" s="505"/>
      <c r="AA620" s="505"/>
      <c r="AB620" s="505"/>
      <c r="AC620" s="505"/>
      <c r="AD620" s="471"/>
      <c r="AE620" s="505"/>
      <c r="AF620" s="505"/>
      <c r="AG620" s="505"/>
      <c r="AH620" s="505"/>
      <c r="AI620" s="473"/>
      <c r="AJ620" s="473"/>
      <c r="AK620" s="505"/>
      <c r="AL620" s="505"/>
      <c r="AM620" s="505"/>
      <c r="AN620" s="505"/>
      <c r="AO620" s="505"/>
      <c r="AP620" s="505"/>
      <c r="AQ620" s="505"/>
      <c r="AR620" s="505"/>
      <c r="AS620" s="505"/>
      <c r="AT620" s="505"/>
      <c r="AU620" s="506"/>
      <c r="AV620" s="513">
        <v>1</v>
      </c>
    </row>
    <row r="621" spans="1:48" s="514" customFormat="1" ht="13.5" outlineLevel="2">
      <c r="A621" s="682"/>
      <c r="B621" s="691" t="s">
        <v>226</v>
      </c>
      <c r="C621" s="460" t="s">
        <v>591</v>
      </c>
      <c r="D621" s="474">
        <v>7420</v>
      </c>
      <c r="E621" s="461" t="s">
        <v>484</v>
      </c>
      <c r="F621" s="475"/>
      <c r="G621" s="459" t="s">
        <v>591</v>
      </c>
      <c r="H621" s="476" t="str">
        <f t="shared" si="84"/>
        <v>L22P-1</v>
      </c>
      <c r="I621" s="463">
        <v>1</v>
      </c>
      <c r="J621" s="475"/>
      <c r="K621" s="473">
        <v>0</v>
      </c>
      <c r="L621" s="473"/>
      <c r="M621" s="471" cm="1">
        <f t="array" ref="M621">IFERROR(_xlfn.IFS(N621=1,1,O621=1,1,P621=1,1,Q621=1,1),0)</f>
        <v>1</v>
      </c>
      <c r="N621" s="505"/>
      <c r="O621" s="505"/>
      <c r="P621" s="505"/>
      <c r="Q621" s="505">
        <v>1</v>
      </c>
      <c r="R621" s="471" cm="1">
        <f t="array" ref="R621">IFERROR(_xlfn.IFS(S621=1,1,T621=1,1,U621=1,1,V621=1,1),0)</f>
        <v>0</v>
      </c>
      <c r="S621" s="505"/>
      <c r="T621" s="505"/>
      <c r="U621" s="505"/>
      <c r="V621" s="505"/>
      <c r="W621" s="473"/>
      <c r="X621" s="473"/>
      <c r="Y621" s="471"/>
      <c r="Z621" s="505"/>
      <c r="AA621" s="505"/>
      <c r="AB621" s="505"/>
      <c r="AC621" s="505"/>
      <c r="AD621" s="471"/>
      <c r="AE621" s="505"/>
      <c r="AF621" s="505"/>
      <c r="AG621" s="505"/>
      <c r="AH621" s="505"/>
      <c r="AI621" s="473"/>
      <c r="AJ621" s="473"/>
      <c r="AK621" s="505"/>
      <c r="AL621" s="505"/>
      <c r="AM621" s="505"/>
      <c r="AN621" s="505"/>
      <c r="AO621" s="505"/>
      <c r="AP621" s="505"/>
      <c r="AQ621" s="505"/>
      <c r="AR621" s="505"/>
      <c r="AS621" s="505"/>
      <c r="AT621" s="505"/>
      <c r="AU621" s="506"/>
      <c r="AV621" s="513">
        <v>1</v>
      </c>
    </row>
    <row r="622" spans="1:48" s="514" customFormat="1" ht="13.5" outlineLevel="2">
      <c r="A622" s="682"/>
      <c r="B622" s="691" t="s">
        <v>226</v>
      </c>
      <c r="C622" s="460" t="s">
        <v>591</v>
      </c>
      <c r="D622" s="474">
        <v>7430</v>
      </c>
      <c r="E622" s="461" t="s">
        <v>485</v>
      </c>
      <c r="F622" s="475"/>
      <c r="G622" s="459" t="s">
        <v>591</v>
      </c>
      <c r="H622" s="476" t="str">
        <f t="shared" si="84"/>
        <v>L22P-1</v>
      </c>
      <c r="I622" s="463">
        <v>1</v>
      </c>
      <c r="J622" s="475"/>
      <c r="K622" s="473">
        <v>0</v>
      </c>
      <c r="L622" s="473"/>
      <c r="M622" s="471" cm="1">
        <f t="array" ref="M622">IFERROR(_xlfn.IFS(N622=1,1,O622=1,1,P622=1,1,Q622=1,1),0)</f>
        <v>1</v>
      </c>
      <c r="N622" s="505"/>
      <c r="O622" s="505"/>
      <c r="P622" s="505"/>
      <c r="Q622" s="505">
        <v>1</v>
      </c>
      <c r="R622" s="471" cm="1">
        <f t="array" ref="R622">IFERROR(_xlfn.IFS(S622=1,1,T622=1,1,U622=1,1,V622=1,1),0)</f>
        <v>0</v>
      </c>
      <c r="S622" s="505"/>
      <c r="T622" s="505"/>
      <c r="U622" s="505"/>
      <c r="V622" s="505"/>
      <c r="W622" s="473"/>
      <c r="X622" s="473"/>
      <c r="Y622" s="471"/>
      <c r="Z622" s="505"/>
      <c r="AA622" s="505"/>
      <c r="AB622" s="505"/>
      <c r="AC622" s="505"/>
      <c r="AD622" s="471"/>
      <c r="AE622" s="505"/>
      <c r="AF622" s="505"/>
      <c r="AG622" s="505"/>
      <c r="AH622" s="505"/>
      <c r="AI622" s="473"/>
      <c r="AJ622" s="473"/>
      <c r="AK622" s="505"/>
      <c r="AL622" s="505"/>
      <c r="AM622" s="505"/>
      <c r="AN622" s="505"/>
      <c r="AO622" s="505"/>
      <c r="AP622" s="505"/>
      <c r="AQ622" s="505"/>
      <c r="AR622" s="505"/>
      <c r="AS622" s="505"/>
      <c r="AT622" s="505"/>
      <c r="AU622" s="506"/>
      <c r="AV622" s="513">
        <v>1</v>
      </c>
    </row>
    <row r="623" spans="1:48" s="514" customFormat="1" ht="13.5" outlineLevel="2">
      <c r="A623" s="682"/>
      <c r="B623" s="691" t="s">
        <v>226</v>
      </c>
      <c r="C623" s="460" t="s">
        <v>591</v>
      </c>
      <c r="D623" s="474">
        <v>7440</v>
      </c>
      <c r="E623" s="461" t="s">
        <v>486</v>
      </c>
      <c r="F623" s="475"/>
      <c r="G623" s="459" t="s">
        <v>591</v>
      </c>
      <c r="H623" s="476" t="str">
        <f t="shared" si="84"/>
        <v>L22P-1</v>
      </c>
      <c r="I623" s="463">
        <v>1</v>
      </c>
      <c r="J623" s="475"/>
      <c r="K623" s="473">
        <v>0</v>
      </c>
      <c r="L623" s="473"/>
      <c r="M623" s="471" cm="1">
        <f t="array" ref="M623">IFERROR(_xlfn.IFS(N623=1,1,O623=1,1,P623=1,1,Q623=1,1),0)</f>
        <v>1</v>
      </c>
      <c r="N623" s="505"/>
      <c r="O623" s="505"/>
      <c r="P623" s="505"/>
      <c r="Q623" s="505">
        <v>1</v>
      </c>
      <c r="R623" s="471" cm="1">
        <f t="array" ref="R623">IFERROR(_xlfn.IFS(S623=1,1,T623=1,1,U623=1,1,V623=1,1),0)</f>
        <v>0</v>
      </c>
      <c r="S623" s="505"/>
      <c r="T623" s="505"/>
      <c r="U623" s="505"/>
      <c r="V623" s="505"/>
      <c r="W623" s="473"/>
      <c r="X623" s="473"/>
      <c r="Y623" s="471"/>
      <c r="Z623" s="505"/>
      <c r="AA623" s="505"/>
      <c r="AB623" s="505"/>
      <c r="AC623" s="505"/>
      <c r="AD623" s="471"/>
      <c r="AE623" s="505"/>
      <c r="AF623" s="505"/>
      <c r="AG623" s="505"/>
      <c r="AH623" s="505"/>
      <c r="AI623" s="473"/>
      <c r="AJ623" s="473"/>
      <c r="AK623" s="505"/>
      <c r="AL623" s="505"/>
      <c r="AM623" s="505"/>
      <c r="AN623" s="505"/>
      <c r="AO623" s="505"/>
      <c r="AP623" s="505"/>
      <c r="AQ623" s="505"/>
      <c r="AR623" s="505"/>
      <c r="AS623" s="505"/>
      <c r="AT623" s="505"/>
      <c r="AU623" s="506"/>
      <c r="AV623" s="513">
        <v>1</v>
      </c>
    </row>
    <row r="624" spans="1:48" s="514" customFormat="1" ht="13.5" outlineLevel="2">
      <c r="A624" s="682"/>
      <c r="B624" s="691" t="s">
        <v>226</v>
      </c>
      <c r="C624" s="460" t="s">
        <v>591</v>
      </c>
      <c r="D624" s="474">
        <v>7450</v>
      </c>
      <c r="E624" s="461" t="s">
        <v>543</v>
      </c>
      <c r="F624" s="475"/>
      <c r="G624" s="459" t="s">
        <v>591</v>
      </c>
      <c r="H624" s="476" t="str">
        <f t="shared" si="84"/>
        <v>L22P-1</v>
      </c>
      <c r="I624" s="463">
        <v>1</v>
      </c>
      <c r="J624" s="475"/>
      <c r="K624" s="473">
        <v>0</v>
      </c>
      <c r="L624" s="473"/>
      <c r="M624" s="471" cm="1">
        <f t="array" ref="M624">IFERROR(_xlfn.IFS(N624=1,1,O624=1,1,P624=1,1,Q624=1,1),0)</f>
        <v>1</v>
      </c>
      <c r="N624" s="505"/>
      <c r="O624" s="505"/>
      <c r="P624" s="505"/>
      <c r="Q624" s="505">
        <v>1</v>
      </c>
      <c r="R624" s="471" cm="1">
        <f t="array" ref="R624">IFERROR(_xlfn.IFS(S624=1,1,T624=1,1,U624=1,1,V624=1,1),0)</f>
        <v>0</v>
      </c>
      <c r="S624" s="505"/>
      <c r="T624" s="505"/>
      <c r="U624" s="505"/>
      <c r="V624" s="505"/>
      <c r="W624" s="473"/>
      <c r="X624" s="473"/>
      <c r="Y624" s="471"/>
      <c r="Z624" s="505"/>
      <c r="AA624" s="505"/>
      <c r="AB624" s="505"/>
      <c r="AC624" s="505"/>
      <c r="AD624" s="471"/>
      <c r="AE624" s="505"/>
      <c r="AF624" s="505"/>
      <c r="AG624" s="505"/>
      <c r="AH624" s="505"/>
      <c r="AI624" s="473"/>
      <c r="AJ624" s="473"/>
      <c r="AK624" s="505"/>
      <c r="AL624" s="505"/>
      <c r="AM624" s="505"/>
      <c r="AN624" s="505"/>
      <c r="AO624" s="505"/>
      <c r="AP624" s="505"/>
      <c r="AQ624" s="505"/>
      <c r="AR624" s="505"/>
      <c r="AS624" s="505"/>
      <c r="AT624" s="505"/>
      <c r="AU624" s="506"/>
      <c r="AV624" s="513">
        <v>1</v>
      </c>
    </row>
    <row r="625" spans="1:48" s="514" customFormat="1" ht="13.5" outlineLevel="2">
      <c r="A625" s="682"/>
      <c r="B625" s="691" t="s">
        <v>226</v>
      </c>
      <c r="C625" s="460" t="s">
        <v>591</v>
      </c>
      <c r="D625" s="474">
        <v>7461</v>
      </c>
      <c r="E625" s="461" t="s">
        <v>544</v>
      </c>
      <c r="F625" s="475"/>
      <c r="G625" s="459" t="s">
        <v>591</v>
      </c>
      <c r="H625" s="476" t="str">
        <f t="shared" si="84"/>
        <v>L22P-1</v>
      </c>
      <c r="I625" s="463">
        <v>1</v>
      </c>
      <c r="J625" s="475"/>
      <c r="K625" s="473">
        <v>0</v>
      </c>
      <c r="L625" s="473"/>
      <c r="M625" s="471" cm="1">
        <f t="array" ref="M625">IFERROR(_xlfn.IFS(N625=1,1,O625=1,1,P625=1,1,Q625=1,1),0)</f>
        <v>1</v>
      </c>
      <c r="N625" s="505"/>
      <c r="O625" s="505"/>
      <c r="P625" s="505"/>
      <c r="Q625" s="505">
        <v>1</v>
      </c>
      <c r="R625" s="471" cm="1">
        <f t="array" ref="R625">IFERROR(_xlfn.IFS(S625=1,1,T625=1,1,U625=1,1,V625=1,1),0)</f>
        <v>0</v>
      </c>
      <c r="S625" s="505"/>
      <c r="T625" s="505"/>
      <c r="U625" s="505"/>
      <c r="V625" s="505"/>
      <c r="W625" s="473"/>
      <c r="X625" s="473"/>
      <c r="Y625" s="471"/>
      <c r="Z625" s="505"/>
      <c r="AA625" s="505"/>
      <c r="AB625" s="505"/>
      <c r="AC625" s="505"/>
      <c r="AD625" s="471"/>
      <c r="AE625" s="505"/>
      <c r="AF625" s="505"/>
      <c r="AG625" s="505"/>
      <c r="AH625" s="505"/>
      <c r="AI625" s="473"/>
      <c r="AJ625" s="473"/>
      <c r="AK625" s="505"/>
      <c r="AL625" s="505"/>
      <c r="AM625" s="505"/>
      <c r="AN625" s="505"/>
      <c r="AO625" s="505"/>
      <c r="AP625" s="505"/>
      <c r="AQ625" s="505"/>
      <c r="AR625" s="505"/>
      <c r="AS625" s="505"/>
      <c r="AT625" s="505"/>
      <c r="AU625" s="506"/>
      <c r="AV625" s="513">
        <v>1</v>
      </c>
    </row>
    <row r="626" spans="1:48" s="514" customFormat="1" ht="13.5" outlineLevel="2">
      <c r="A626" s="682"/>
      <c r="B626" s="691" t="s">
        <v>226</v>
      </c>
      <c r="C626" s="460" t="s">
        <v>591</v>
      </c>
      <c r="D626" s="474">
        <v>7462</v>
      </c>
      <c r="E626" s="461" t="s">
        <v>545</v>
      </c>
      <c r="F626" s="475"/>
      <c r="G626" s="459" t="s">
        <v>591</v>
      </c>
      <c r="H626" s="476" t="str">
        <f t="shared" si="84"/>
        <v>L22P-1</v>
      </c>
      <c r="I626" s="463">
        <v>1</v>
      </c>
      <c r="J626" s="475"/>
      <c r="K626" s="473">
        <v>0</v>
      </c>
      <c r="L626" s="473"/>
      <c r="M626" s="471" cm="1">
        <f t="array" ref="M626">IFERROR(_xlfn.IFS(N626=1,1,O626=1,1,P626=1,1,Q626=1,1),0)</f>
        <v>1</v>
      </c>
      <c r="N626" s="505"/>
      <c r="O626" s="505"/>
      <c r="P626" s="505"/>
      <c r="Q626" s="505">
        <v>1</v>
      </c>
      <c r="R626" s="471" cm="1">
        <f t="array" ref="R626">IFERROR(_xlfn.IFS(S626=1,1,T626=1,1,U626=1,1,V626=1,1),0)</f>
        <v>0</v>
      </c>
      <c r="S626" s="505"/>
      <c r="T626" s="505"/>
      <c r="U626" s="505"/>
      <c r="V626" s="505"/>
      <c r="W626" s="473"/>
      <c r="X626" s="473"/>
      <c r="Y626" s="471"/>
      <c r="Z626" s="505"/>
      <c r="AA626" s="505"/>
      <c r="AB626" s="505"/>
      <c r="AC626" s="505"/>
      <c r="AD626" s="471"/>
      <c r="AE626" s="505"/>
      <c r="AF626" s="505"/>
      <c r="AG626" s="505"/>
      <c r="AH626" s="505"/>
      <c r="AI626" s="473"/>
      <c r="AJ626" s="473"/>
      <c r="AK626" s="505"/>
      <c r="AL626" s="505"/>
      <c r="AM626" s="505"/>
      <c r="AN626" s="505"/>
      <c r="AO626" s="505"/>
      <c r="AP626" s="505"/>
      <c r="AQ626" s="505"/>
      <c r="AR626" s="505"/>
      <c r="AS626" s="505"/>
      <c r="AT626" s="505"/>
      <c r="AU626" s="506"/>
      <c r="AV626" s="513">
        <v>1</v>
      </c>
    </row>
    <row r="627" spans="1:48" s="514" customFormat="1" ht="13.5" outlineLevel="2">
      <c r="A627" s="682"/>
      <c r="B627" s="691" t="s">
        <v>226</v>
      </c>
      <c r="C627" s="460" t="s">
        <v>591</v>
      </c>
      <c r="D627" s="474">
        <v>7463</v>
      </c>
      <c r="E627" s="461" t="s">
        <v>546</v>
      </c>
      <c r="F627" s="475"/>
      <c r="G627" s="459" t="s">
        <v>591</v>
      </c>
      <c r="H627" s="476" t="str">
        <f t="shared" si="84"/>
        <v>L22P-1</v>
      </c>
      <c r="I627" s="463">
        <v>1</v>
      </c>
      <c r="J627" s="475"/>
      <c r="K627" s="473">
        <v>0</v>
      </c>
      <c r="L627" s="473"/>
      <c r="M627" s="471" cm="1">
        <f t="array" ref="M627">IFERROR(_xlfn.IFS(N627=1,1,O627=1,1,P627=1,1,Q627=1,1),0)</f>
        <v>1</v>
      </c>
      <c r="N627" s="505"/>
      <c r="O627" s="505"/>
      <c r="P627" s="505"/>
      <c r="Q627" s="505">
        <v>1</v>
      </c>
      <c r="R627" s="471" cm="1">
        <f t="array" ref="R627">IFERROR(_xlfn.IFS(S627=1,1,T627=1,1,U627=1,1,V627=1,1),0)</f>
        <v>0</v>
      </c>
      <c r="S627" s="505"/>
      <c r="T627" s="505"/>
      <c r="U627" s="505"/>
      <c r="V627" s="505"/>
      <c r="W627" s="473"/>
      <c r="X627" s="473"/>
      <c r="Y627" s="471"/>
      <c r="Z627" s="505"/>
      <c r="AA627" s="505"/>
      <c r="AB627" s="505"/>
      <c r="AC627" s="505"/>
      <c r="AD627" s="471"/>
      <c r="AE627" s="505"/>
      <c r="AF627" s="505"/>
      <c r="AG627" s="505"/>
      <c r="AH627" s="505"/>
      <c r="AI627" s="473"/>
      <c r="AJ627" s="473"/>
      <c r="AK627" s="505"/>
      <c r="AL627" s="505"/>
      <c r="AM627" s="505"/>
      <c r="AN627" s="505"/>
      <c r="AO627" s="505"/>
      <c r="AP627" s="505"/>
      <c r="AQ627" s="505"/>
      <c r="AR627" s="505"/>
      <c r="AS627" s="505"/>
      <c r="AT627" s="505"/>
      <c r="AU627" s="506"/>
      <c r="AV627" s="513">
        <v>1</v>
      </c>
    </row>
    <row r="628" spans="1:48" s="514" customFormat="1" ht="13.5" outlineLevel="2">
      <c r="A628" s="682"/>
      <c r="B628" s="691" t="s">
        <v>226</v>
      </c>
      <c r="C628" s="460" t="s">
        <v>591</v>
      </c>
      <c r="D628" s="474">
        <v>7470</v>
      </c>
      <c r="E628" s="461" t="s">
        <v>487</v>
      </c>
      <c r="F628" s="475"/>
      <c r="G628" s="459" t="s">
        <v>591</v>
      </c>
      <c r="H628" s="476" t="str">
        <f t="shared" si="84"/>
        <v>L22P-1</v>
      </c>
      <c r="I628" s="463">
        <v>1</v>
      </c>
      <c r="J628" s="475"/>
      <c r="K628" s="473">
        <v>0</v>
      </c>
      <c r="L628" s="473"/>
      <c r="M628" s="471" cm="1">
        <f t="array" ref="M628">IFERROR(_xlfn.IFS(N628=1,1,O628=1,1,P628=1,1,Q628=1,1),0)</f>
        <v>1</v>
      </c>
      <c r="N628" s="505"/>
      <c r="O628" s="505"/>
      <c r="P628" s="505"/>
      <c r="Q628" s="505">
        <v>1</v>
      </c>
      <c r="R628" s="471" cm="1">
        <f t="array" ref="R628">IFERROR(_xlfn.IFS(S628=1,1,T628=1,1,U628=1,1,V628=1,1),0)</f>
        <v>0</v>
      </c>
      <c r="S628" s="505"/>
      <c r="T628" s="505"/>
      <c r="U628" s="505"/>
      <c r="V628" s="505"/>
      <c r="W628" s="473"/>
      <c r="X628" s="473"/>
      <c r="Y628" s="471"/>
      <c r="Z628" s="505"/>
      <c r="AA628" s="505"/>
      <c r="AB628" s="505"/>
      <c r="AC628" s="505"/>
      <c r="AD628" s="471"/>
      <c r="AE628" s="505"/>
      <c r="AF628" s="505"/>
      <c r="AG628" s="505"/>
      <c r="AH628" s="505"/>
      <c r="AI628" s="473"/>
      <c r="AJ628" s="473"/>
      <c r="AK628" s="505"/>
      <c r="AL628" s="505"/>
      <c r="AM628" s="505"/>
      <c r="AN628" s="505"/>
      <c r="AO628" s="505"/>
      <c r="AP628" s="505"/>
      <c r="AQ628" s="505"/>
      <c r="AR628" s="505"/>
      <c r="AS628" s="505"/>
      <c r="AT628" s="505"/>
      <c r="AU628" s="506"/>
      <c r="AV628" s="513">
        <v>1</v>
      </c>
    </row>
    <row r="629" spans="1:48" s="514" customFormat="1" ht="13.5" outlineLevel="2">
      <c r="A629" s="682"/>
      <c r="B629" s="691" t="s">
        <v>226</v>
      </c>
      <c r="C629" s="460" t="s">
        <v>591</v>
      </c>
      <c r="D629" s="474">
        <v>7480</v>
      </c>
      <c r="E629" s="461" t="s">
        <v>547</v>
      </c>
      <c r="F629" s="475"/>
      <c r="G629" s="459" t="s">
        <v>591</v>
      </c>
      <c r="H629" s="476" t="str">
        <f t="shared" si="84"/>
        <v>L22P-1</v>
      </c>
      <c r="I629" s="463">
        <v>1</v>
      </c>
      <c r="J629" s="475"/>
      <c r="K629" s="473">
        <v>0</v>
      </c>
      <c r="L629" s="473"/>
      <c r="M629" s="471" cm="1">
        <f t="array" ref="M629">IFERROR(_xlfn.IFS(N629=1,1,O629=1,1,P629=1,1,Q629=1,1),0)</f>
        <v>1</v>
      </c>
      <c r="N629" s="505"/>
      <c r="O629" s="505"/>
      <c r="P629" s="505"/>
      <c r="Q629" s="505">
        <v>1</v>
      </c>
      <c r="R629" s="471" cm="1">
        <f t="array" ref="R629">IFERROR(_xlfn.IFS(S629=1,1,T629=1,1,U629=1,1,V629=1,1),0)</f>
        <v>0</v>
      </c>
      <c r="S629" s="505"/>
      <c r="T629" s="505"/>
      <c r="U629" s="505"/>
      <c r="V629" s="505"/>
      <c r="W629" s="473"/>
      <c r="X629" s="473"/>
      <c r="Y629" s="471"/>
      <c r="Z629" s="505"/>
      <c r="AA629" s="505"/>
      <c r="AB629" s="505"/>
      <c r="AC629" s="505"/>
      <c r="AD629" s="471"/>
      <c r="AE629" s="505"/>
      <c r="AF629" s="505"/>
      <c r="AG629" s="505"/>
      <c r="AH629" s="505"/>
      <c r="AI629" s="473"/>
      <c r="AJ629" s="473"/>
      <c r="AK629" s="505"/>
      <c r="AL629" s="505"/>
      <c r="AM629" s="505"/>
      <c r="AN629" s="505"/>
      <c r="AO629" s="505"/>
      <c r="AP629" s="505"/>
      <c r="AQ629" s="505"/>
      <c r="AR629" s="505"/>
      <c r="AS629" s="505"/>
      <c r="AT629" s="505"/>
      <c r="AU629" s="506"/>
      <c r="AV629" s="513">
        <v>1</v>
      </c>
    </row>
    <row r="630" spans="1:48" s="514" customFormat="1" ht="13.5" outlineLevel="2">
      <c r="A630" s="682"/>
      <c r="B630" s="691" t="s">
        <v>226</v>
      </c>
      <c r="C630" s="460" t="s">
        <v>591</v>
      </c>
      <c r="D630" s="474">
        <v>7490</v>
      </c>
      <c r="E630" s="461" t="s">
        <v>548</v>
      </c>
      <c r="F630" s="475"/>
      <c r="G630" s="459" t="s">
        <v>591</v>
      </c>
      <c r="H630" s="476" t="str">
        <f t="shared" si="84"/>
        <v>L22P-1</v>
      </c>
      <c r="I630" s="463">
        <v>1</v>
      </c>
      <c r="J630" s="475"/>
      <c r="K630" s="473">
        <v>0</v>
      </c>
      <c r="L630" s="473"/>
      <c r="M630" s="471" cm="1">
        <f t="array" ref="M630">IFERROR(_xlfn.IFS(N630=1,1,O630=1,1,P630=1,1,Q630=1,1),0)</f>
        <v>1</v>
      </c>
      <c r="N630" s="505"/>
      <c r="O630" s="505"/>
      <c r="P630" s="505"/>
      <c r="Q630" s="505">
        <v>1</v>
      </c>
      <c r="R630" s="471" cm="1">
        <f t="array" ref="R630">IFERROR(_xlfn.IFS(S630=1,1,T630=1,1,U630=1,1,V630=1,1),0)</f>
        <v>0</v>
      </c>
      <c r="S630" s="505"/>
      <c r="T630" s="505"/>
      <c r="U630" s="505"/>
      <c r="V630" s="505"/>
      <c r="W630" s="473"/>
      <c r="X630" s="473"/>
      <c r="Y630" s="471"/>
      <c r="Z630" s="505"/>
      <c r="AA630" s="505"/>
      <c r="AB630" s="505"/>
      <c r="AC630" s="505"/>
      <c r="AD630" s="471"/>
      <c r="AE630" s="505"/>
      <c r="AF630" s="505"/>
      <c r="AG630" s="505"/>
      <c r="AH630" s="505"/>
      <c r="AI630" s="473"/>
      <c r="AJ630" s="473"/>
      <c r="AK630" s="505"/>
      <c r="AL630" s="505"/>
      <c r="AM630" s="505"/>
      <c r="AN630" s="505"/>
      <c r="AO630" s="505"/>
      <c r="AP630" s="505"/>
      <c r="AQ630" s="505"/>
      <c r="AR630" s="505"/>
      <c r="AS630" s="505"/>
      <c r="AT630" s="505"/>
      <c r="AU630" s="506"/>
      <c r="AV630" s="513">
        <v>1</v>
      </c>
    </row>
    <row r="631" spans="1:48" s="514" customFormat="1" ht="13.5" outlineLevel="2">
      <c r="A631" s="682"/>
      <c r="B631" s="691" t="s">
        <v>226</v>
      </c>
      <c r="C631" s="460" t="s">
        <v>591</v>
      </c>
      <c r="D631" s="474">
        <v>7500</v>
      </c>
      <c r="E631" s="461" t="s">
        <v>488</v>
      </c>
      <c r="F631" s="475"/>
      <c r="G631" s="459" t="s">
        <v>591</v>
      </c>
      <c r="H631" s="476" t="str">
        <f t="shared" si="84"/>
        <v>L22P-1</v>
      </c>
      <c r="I631" s="463">
        <v>1</v>
      </c>
      <c r="J631" s="475"/>
      <c r="K631" s="473">
        <v>0</v>
      </c>
      <c r="L631" s="473"/>
      <c r="M631" s="471" cm="1">
        <f t="array" ref="M631">IFERROR(_xlfn.IFS(N631=1,1,O631=1,1,P631=1,1,Q631=1,1),0)</f>
        <v>1</v>
      </c>
      <c r="N631" s="505"/>
      <c r="O631" s="505"/>
      <c r="P631" s="505"/>
      <c r="Q631" s="505">
        <v>1</v>
      </c>
      <c r="R631" s="471" cm="1">
        <f t="array" ref="R631">IFERROR(_xlfn.IFS(S631=1,1,T631=1,1,U631=1,1,V631=1,1),0)</f>
        <v>0</v>
      </c>
      <c r="S631" s="505"/>
      <c r="T631" s="505"/>
      <c r="U631" s="505"/>
      <c r="V631" s="505"/>
      <c r="W631" s="473"/>
      <c r="X631" s="473"/>
      <c r="Y631" s="471"/>
      <c r="Z631" s="505"/>
      <c r="AA631" s="505"/>
      <c r="AB631" s="505"/>
      <c r="AC631" s="505"/>
      <c r="AD631" s="471"/>
      <c r="AE631" s="505"/>
      <c r="AF631" s="505"/>
      <c r="AG631" s="505"/>
      <c r="AH631" s="505"/>
      <c r="AI631" s="473"/>
      <c r="AJ631" s="473"/>
      <c r="AK631" s="505"/>
      <c r="AL631" s="505"/>
      <c r="AM631" s="505"/>
      <c r="AN631" s="505"/>
      <c r="AO631" s="505"/>
      <c r="AP631" s="505"/>
      <c r="AQ631" s="505"/>
      <c r="AR631" s="505"/>
      <c r="AS631" s="505"/>
      <c r="AT631" s="505"/>
      <c r="AU631" s="506"/>
      <c r="AV631" s="513">
        <v>1</v>
      </c>
    </row>
    <row r="632" spans="1:48" s="514" customFormat="1" ht="13.5" outlineLevel="2">
      <c r="A632" s="682"/>
      <c r="B632" s="691" t="s">
        <v>226</v>
      </c>
      <c r="C632" s="460" t="s">
        <v>591</v>
      </c>
      <c r="D632" s="474">
        <v>7510</v>
      </c>
      <c r="E632" s="461" t="s">
        <v>549</v>
      </c>
      <c r="F632" s="475"/>
      <c r="G632" s="459" t="s">
        <v>591</v>
      </c>
      <c r="H632" s="476" t="str">
        <f t="shared" si="84"/>
        <v>L22P-1</v>
      </c>
      <c r="I632" s="463">
        <v>1</v>
      </c>
      <c r="J632" s="475"/>
      <c r="K632" s="473">
        <v>0</v>
      </c>
      <c r="L632" s="473"/>
      <c r="M632" s="471" cm="1">
        <f t="array" ref="M632">IFERROR(_xlfn.IFS(N632=1,1,O632=1,1,P632=1,1,Q632=1,1),0)</f>
        <v>1</v>
      </c>
      <c r="N632" s="505"/>
      <c r="O632" s="505"/>
      <c r="P632" s="505"/>
      <c r="Q632" s="505">
        <v>1</v>
      </c>
      <c r="R632" s="471" cm="1">
        <f t="array" ref="R632">IFERROR(_xlfn.IFS(S632=1,1,T632=1,1,U632=1,1,V632=1,1),0)</f>
        <v>0</v>
      </c>
      <c r="S632" s="505"/>
      <c r="T632" s="505"/>
      <c r="U632" s="505"/>
      <c r="V632" s="505"/>
      <c r="W632" s="473"/>
      <c r="X632" s="473"/>
      <c r="Y632" s="471"/>
      <c r="Z632" s="505"/>
      <c r="AA632" s="505"/>
      <c r="AB632" s="505"/>
      <c r="AC632" s="505"/>
      <c r="AD632" s="471"/>
      <c r="AE632" s="505"/>
      <c r="AF632" s="505"/>
      <c r="AG632" s="505"/>
      <c r="AH632" s="505"/>
      <c r="AI632" s="473"/>
      <c r="AJ632" s="473"/>
      <c r="AK632" s="505"/>
      <c r="AL632" s="505"/>
      <c r="AM632" s="505"/>
      <c r="AN632" s="505"/>
      <c r="AO632" s="505"/>
      <c r="AP632" s="505"/>
      <c r="AQ632" s="505"/>
      <c r="AR632" s="505"/>
      <c r="AS632" s="505"/>
      <c r="AT632" s="505"/>
      <c r="AU632" s="506"/>
      <c r="AV632" s="513">
        <v>1</v>
      </c>
    </row>
    <row r="633" spans="1:48" s="514" customFormat="1" ht="13.5" outlineLevel="2">
      <c r="A633" s="682"/>
      <c r="B633" s="691" t="s">
        <v>226</v>
      </c>
      <c r="C633" s="460" t="s">
        <v>591</v>
      </c>
      <c r="D633" s="474" t="s">
        <v>550</v>
      </c>
      <c r="E633" s="461" t="s">
        <v>551</v>
      </c>
      <c r="F633" s="475"/>
      <c r="G633" s="459" t="s">
        <v>591</v>
      </c>
      <c r="H633" s="476" t="str">
        <f t="shared" si="84"/>
        <v>L22P-1</v>
      </c>
      <c r="I633" s="463">
        <v>1</v>
      </c>
      <c r="J633" s="475"/>
      <c r="K633" s="473">
        <v>0</v>
      </c>
      <c r="L633" s="473"/>
      <c r="M633" s="471" cm="1">
        <f t="array" ref="M633">IFERROR(_xlfn.IFS(N633=1,1,O633=1,1,P633=1,1,Q633=1,1),0)</f>
        <v>1</v>
      </c>
      <c r="N633" s="505"/>
      <c r="O633" s="505"/>
      <c r="P633" s="505"/>
      <c r="Q633" s="505">
        <v>1</v>
      </c>
      <c r="R633" s="471" cm="1">
        <f t="array" ref="R633">IFERROR(_xlfn.IFS(S633=1,1,T633=1,1,U633=1,1,V633=1,1),0)</f>
        <v>0</v>
      </c>
      <c r="S633" s="505"/>
      <c r="T633" s="505"/>
      <c r="U633" s="505"/>
      <c r="V633" s="505"/>
      <c r="W633" s="473"/>
      <c r="X633" s="473"/>
      <c r="Y633" s="471"/>
      <c r="Z633" s="505"/>
      <c r="AA633" s="505"/>
      <c r="AB633" s="505"/>
      <c r="AC633" s="505"/>
      <c r="AD633" s="471"/>
      <c r="AE633" s="505"/>
      <c r="AF633" s="505"/>
      <c r="AG633" s="505"/>
      <c r="AH633" s="505"/>
      <c r="AI633" s="473"/>
      <c r="AJ633" s="473"/>
      <c r="AK633" s="505"/>
      <c r="AL633" s="505"/>
      <c r="AM633" s="505"/>
      <c r="AN633" s="505"/>
      <c r="AO633" s="505"/>
      <c r="AP633" s="505"/>
      <c r="AQ633" s="505"/>
      <c r="AR633" s="505"/>
      <c r="AS633" s="505"/>
      <c r="AT633" s="505"/>
      <c r="AU633" s="506"/>
      <c r="AV633" s="513">
        <v>1</v>
      </c>
    </row>
    <row r="634" spans="1:48" s="507" customFormat="1" ht="3" customHeight="1">
      <c r="A634" s="531"/>
      <c r="B634" s="691"/>
      <c r="C634" s="460"/>
      <c r="D634" s="474"/>
      <c r="E634" s="461"/>
      <c r="F634" s="475"/>
      <c r="G634" s="459"/>
      <c r="H634" s="476"/>
      <c r="I634" s="463"/>
      <c r="J634" s="475"/>
      <c r="K634" s="473"/>
      <c r="L634" s="473"/>
      <c r="M634" s="471"/>
      <c r="N634" s="505" t="s">
        <v>224</v>
      </c>
      <c r="O634" s="505"/>
      <c r="P634" s="505"/>
      <c r="Q634" s="505"/>
      <c r="R634" s="505"/>
      <c r="S634" s="505"/>
      <c r="T634" s="505"/>
      <c r="U634" s="505"/>
      <c r="V634" s="505"/>
      <c r="W634" s="473"/>
      <c r="X634" s="473"/>
      <c r="Y634" s="505"/>
      <c r="Z634" s="505"/>
      <c r="AA634" s="505"/>
      <c r="AB634" s="505"/>
      <c r="AC634" s="505"/>
      <c r="AD634" s="505"/>
      <c r="AE634" s="505"/>
      <c r="AF634" s="505"/>
      <c r="AG634" s="505"/>
      <c r="AH634" s="505"/>
      <c r="AI634" s="473"/>
      <c r="AJ634" s="473"/>
      <c r="AK634" s="505"/>
      <c r="AL634" s="505"/>
      <c r="AM634" s="505"/>
      <c r="AN634" s="505"/>
      <c r="AO634" s="505"/>
      <c r="AP634" s="505"/>
      <c r="AQ634" s="505"/>
      <c r="AR634" s="505"/>
      <c r="AS634" s="505"/>
      <c r="AT634" s="505"/>
      <c r="AU634" s="506"/>
      <c r="AV634" s="513"/>
    </row>
    <row r="635" spans="1:48" s="507" customFormat="1" ht="15">
      <c r="A635" s="685" t="s">
        <v>106</v>
      </c>
      <c r="B635" s="691"/>
      <c r="C635" s="460"/>
      <c r="D635" s="474"/>
      <c r="E635" s="461"/>
      <c r="F635" s="475"/>
      <c r="G635" s="459"/>
      <c r="H635" s="476"/>
      <c r="I635" s="463"/>
      <c r="J635" s="475"/>
      <c r="K635" s="473"/>
      <c r="L635" s="473"/>
      <c r="M635" s="471"/>
      <c r="N635" s="505" t="s">
        <v>224</v>
      </c>
      <c r="O635" s="505"/>
      <c r="P635" s="505"/>
      <c r="Q635" s="505"/>
      <c r="R635" s="505"/>
      <c r="S635" s="505"/>
      <c r="T635" s="505"/>
      <c r="U635" s="505"/>
      <c r="V635" s="505"/>
      <c r="W635" s="473"/>
      <c r="X635" s="473"/>
      <c r="Y635" s="505"/>
      <c r="Z635" s="505"/>
      <c r="AA635" s="505"/>
      <c r="AB635" s="505"/>
      <c r="AC635" s="505"/>
      <c r="AD635" s="505"/>
      <c r="AE635" s="505"/>
      <c r="AF635" s="505"/>
      <c r="AG635" s="505"/>
      <c r="AH635" s="505"/>
      <c r="AI635" s="473"/>
      <c r="AJ635" s="473"/>
      <c r="AK635" s="505"/>
      <c r="AL635" s="505"/>
      <c r="AM635" s="505"/>
      <c r="AN635" s="505"/>
      <c r="AO635" s="505"/>
      <c r="AP635" s="505"/>
      <c r="AQ635" s="505"/>
      <c r="AR635" s="505"/>
      <c r="AS635" s="505"/>
      <c r="AT635" s="505"/>
      <c r="AU635" s="506"/>
      <c r="AV635" s="465" t="s">
        <v>210</v>
      </c>
    </row>
    <row r="636" spans="1:48" s="507" customFormat="1" ht="13.5" outlineLevel="1">
      <c r="A636" s="531"/>
      <c r="B636" s="691"/>
      <c r="C636" s="460"/>
      <c r="D636" s="474"/>
      <c r="E636" s="461"/>
      <c r="F636" s="475"/>
      <c r="G636" s="459"/>
      <c r="H636" s="476"/>
      <c r="I636" s="463"/>
      <c r="J636" s="475"/>
      <c r="K636" s="483"/>
      <c r="L636" s="483"/>
      <c r="M636" s="471"/>
      <c r="N636" s="505" t="s">
        <v>224</v>
      </c>
      <c r="O636" s="505"/>
      <c r="P636" s="505"/>
      <c r="Q636" s="505"/>
      <c r="R636" s="505"/>
      <c r="S636" s="505"/>
      <c r="T636" s="505"/>
      <c r="U636" s="505"/>
      <c r="V636" s="505"/>
      <c r="W636" s="483"/>
      <c r="X636" s="483"/>
      <c r="Y636" s="505"/>
      <c r="Z636" s="505"/>
      <c r="AA636" s="505"/>
      <c r="AB636" s="505"/>
      <c r="AC636" s="505"/>
      <c r="AD636" s="505"/>
      <c r="AE636" s="505"/>
      <c r="AF636" s="505"/>
      <c r="AG636" s="505"/>
      <c r="AH636" s="505"/>
      <c r="AI636" s="483"/>
      <c r="AJ636" s="483"/>
      <c r="AK636" s="505"/>
      <c r="AL636" s="505"/>
      <c r="AM636" s="505"/>
      <c r="AN636" s="505"/>
      <c r="AO636" s="505"/>
      <c r="AP636" s="505"/>
      <c r="AQ636" s="505"/>
      <c r="AR636" s="505"/>
      <c r="AS636" s="505"/>
      <c r="AT636" s="505"/>
      <c r="AU636" s="506"/>
      <c r="AV636" s="465"/>
    </row>
    <row r="637" spans="1:48" s="507" customFormat="1" ht="13.5" outlineLevel="1">
      <c r="A637" s="681"/>
      <c r="B637" s="691" t="s">
        <v>225</v>
      </c>
      <c r="C637" s="460"/>
      <c r="D637" s="474"/>
      <c r="E637" s="461"/>
      <c r="F637" s="475"/>
      <c r="G637" s="459"/>
      <c r="H637" s="476"/>
      <c r="I637" s="463"/>
      <c r="J637" s="475"/>
      <c r="K637" s="483"/>
      <c r="L637" s="483"/>
      <c r="M637" s="471"/>
      <c r="N637" s="505" t="s">
        <v>224</v>
      </c>
      <c r="O637" s="505"/>
      <c r="P637" s="505"/>
      <c r="Q637" s="505"/>
      <c r="R637" s="505"/>
      <c r="S637" s="505"/>
      <c r="T637" s="505"/>
      <c r="U637" s="505"/>
      <c r="V637" s="505"/>
      <c r="W637" s="483"/>
      <c r="X637" s="483"/>
      <c r="Y637" s="505"/>
      <c r="Z637" s="505"/>
      <c r="AA637" s="505"/>
      <c r="AB637" s="505"/>
      <c r="AC637" s="505"/>
      <c r="AD637" s="505"/>
      <c r="AE637" s="505"/>
      <c r="AF637" s="505"/>
      <c r="AG637" s="505"/>
      <c r="AH637" s="505"/>
      <c r="AI637" s="483"/>
      <c r="AJ637" s="483"/>
      <c r="AK637" s="505"/>
      <c r="AL637" s="505"/>
      <c r="AM637" s="505"/>
      <c r="AN637" s="505"/>
      <c r="AO637" s="505"/>
      <c r="AP637" s="505"/>
      <c r="AQ637" s="505"/>
      <c r="AR637" s="505"/>
      <c r="AS637" s="505"/>
      <c r="AT637" s="505"/>
      <c r="AU637" s="506"/>
      <c r="AV637" s="465"/>
    </row>
    <row r="638" spans="1:48" s="507" customFormat="1" ht="13.5" outlineLevel="1">
      <c r="A638" s="681"/>
      <c r="B638" s="691" t="s">
        <v>226</v>
      </c>
      <c r="C638" s="460" t="s">
        <v>592</v>
      </c>
      <c r="D638" s="474" t="s">
        <v>228</v>
      </c>
      <c r="E638" s="461" t="s">
        <v>229</v>
      </c>
      <c r="F638" s="475"/>
      <c r="G638" s="459" t="s">
        <v>102</v>
      </c>
      <c r="H638" s="476" t="str">
        <f t="shared" ref="H638:H640" si="85">CONCATENATE(G638,"-",I638)</f>
        <v>MP-1</v>
      </c>
      <c r="I638" s="463">
        <v>1</v>
      </c>
      <c r="J638" s="475"/>
      <c r="K638" s="473">
        <v>0</v>
      </c>
      <c r="L638" s="473"/>
      <c r="M638" s="471" cm="1">
        <f t="array" ref="M638">IFERROR(_xlfn.IFS(N638=1,1,O638=1,1,P638=1,1,Q638=1,1),0)</f>
        <v>1</v>
      </c>
      <c r="N638" s="505">
        <v>1</v>
      </c>
      <c r="O638" s="505"/>
      <c r="P638" s="505"/>
      <c r="Q638" s="505"/>
      <c r="R638" s="471" cm="1">
        <f t="array" ref="R638">IFERROR(_xlfn.IFS(S638=1,1,T638=1,1,U638=1,1,V638=1,1),0)</f>
        <v>0</v>
      </c>
      <c r="S638" s="505"/>
      <c r="T638" s="505"/>
      <c r="U638" s="505"/>
      <c r="V638" s="505"/>
      <c r="W638" s="473"/>
      <c r="X638" s="473"/>
      <c r="Y638" s="471"/>
      <c r="Z638" s="505"/>
      <c r="AA638" s="505"/>
      <c r="AB638" s="505"/>
      <c r="AC638" s="505"/>
      <c r="AD638" s="471"/>
      <c r="AE638" s="505"/>
      <c r="AF638" s="505"/>
      <c r="AG638" s="505"/>
      <c r="AH638" s="505"/>
      <c r="AI638" s="473"/>
      <c r="AJ638" s="473"/>
      <c r="AK638" s="505"/>
      <c r="AL638" s="505"/>
      <c r="AM638" s="505"/>
      <c r="AN638" s="505"/>
      <c r="AO638" s="505"/>
      <c r="AP638" s="505"/>
      <c r="AQ638" s="505"/>
      <c r="AR638" s="505"/>
      <c r="AS638" s="505"/>
      <c r="AT638" s="505"/>
      <c r="AU638" s="506"/>
      <c r="AV638" s="513">
        <v>1</v>
      </c>
    </row>
    <row r="639" spans="1:48" s="507" customFormat="1" ht="13.5" outlineLevel="1">
      <c r="A639" s="681"/>
      <c r="B639" s="691" t="s">
        <v>226</v>
      </c>
      <c r="C639" s="460" t="s">
        <v>592</v>
      </c>
      <c r="D639" s="474" t="s">
        <v>230</v>
      </c>
      <c r="E639" s="461" t="s">
        <v>231</v>
      </c>
      <c r="F639" s="475"/>
      <c r="G639" s="459" t="s">
        <v>102</v>
      </c>
      <c r="H639" s="476" t="str">
        <f t="shared" si="85"/>
        <v>MP-1</v>
      </c>
      <c r="I639" s="463">
        <v>1</v>
      </c>
      <c r="J639" s="475"/>
      <c r="K639" s="473">
        <v>0</v>
      </c>
      <c r="L639" s="473"/>
      <c r="M639" s="471" cm="1">
        <f t="array" ref="M639">IFERROR(_xlfn.IFS(N639=1,1,O639=1,1,P639=1,1,Q639=1,1),0)</f>
        <v>1</v>
      </c>
      <c r="N639" s="505">
        <v>1</v>
      </c>
      <c r="O639" s="505"/>
      <c r="P639" s="505"/>
      <c r="Q639" s="505"/>
      <c r="R639" s="471" cm="1">
        <f t="array" ref="R639">IFERROR(_xlfn.IFS(S639=1,1,T639=1,1,U639=1,1,V639=1,1),0)</f>
        <v>0</v>
      </c>
      <c r="S639" s="505"/>
      <c r="T639" s="505"/>
      <c r="U639" s="505"/>
      <c r="V639" s="505"/>
      <c r="W639" s="473"/>
      <c r="X639" s="473"/>
      <c r="Y639" s="471"/>
      <c r="Z639" s="505"/>
      <c r="AA639" s="505"/>
      <c r="AB639" s="505"/>
      <c r="AC639" s="505"/>
      <c r="AD639" s="471"/>
      <c r="AE639" s="505"/>
      <c r="AF639" s="505"/>
      <c r="AG639" s="505"/>
      <c r="AH639" s="505"/>
      <c r="AI639" s="473"/>
      <c r="AJ639" s="473"/>
      <c r="AK639" s="505"/>
      <c r="AL639" s="505"/>
      <c r="AM639" s="505"/>
      <c r="AN639" s="505"/>
      <c r="AO639" s="505"/>
      <c r="AP639" s="505"/>
      <c r="AQ639" s="505"/>
      <c r="AR639" s="505"/>
      <c r="AS639" s="505"/>
      <c r="AT639" s="505"/>
      <c r="AU639" s="506"/>
      <c r="AV639" s="513">
        <v>1</v>
      </c>
    </row>
    <row r="640" spans="1:48" s="507" customFormat="1" ht="13.5" outlineLevel="1">
      <c r="A640" s="681"/>
      <c r="B640" s="691" t="s">
        <v>226</v>
      </c>
      <c r="C640" s="460" t="s">
        <v>592</v>
      </c>
      <c r="D640" s="474" t="s">
        <v>232</v>
      </c>
      <c r="E640" s="461" t="s">
        <v>593</v>
      </c>
      <c r="F640" s="475"/>
      <c r="G640" s="459" t="s">
        <v>102</v>
      </c>
      <c r="H640" s="476" t="str">
        <f t="shared" si="85"/>
        <v>MP-1</v>
      </c>
      <c r="I640" s="463">
        <v>1</v>
      </c>
      <c r="J640" s="475"/>
      <c r="K640" s="473">
        <v>0</v>
      </c>
      <c r="L640" s="473"/>
      <c r="M640" s="471" cm="1">
        <f t="array" ref="M640">IFERROR(_xlfn.IFS(N640=1,1,O640=1,1,P640=1,1,Q640=1,1),0)</f>
        <v>1</v>
      </c>
      <c r="N640" s="505">
        <v>1</v>
      </c>
      <c r="O640" s="505"/>
      <c r="P640" s="505"/>
      <c r="Q640" s="505"/>
      <c r="R640" s="471" cm="1">
        <f t="array" ref="R640">IFERROR(_xlfn.IFS(S640=1,1,T640=1,1,U640=1,1,V640=1,1),0)</f>
        <v>0</v>
      </c>
      <c r="S640" s="505"/>
      <c r="T640" s="505"/>
      <c r="U640" s="505"/>
      <c r="V640" s="505"/>
      <c r="W640" s="473"/>
      <c r="X640" s="473"/>
      <c r="Y640" s="471"/>
      <c r="Z640" s="505"/>
      <c r="AA640" s="505"/>
      <c r="AB640" s="505"/>
      <c r="AC640" s="505"/>
      <c r="AD640" s="471"/>
      <c r="AE640" s="505"/>
      <c r="AF640" s="505"/>
      <c r="AG640" s="505"/>
      <c r="AH640" s="505"/>
      <c r="AI640" s="473"/>
      <c r="AJ640" s="473"/>
      <c r="AK640" s="505"/>
      <c r="AL640" s="505"/>
      <c r="AM640" s="505"/>
      <c r="AN640" s="505"/>
      <c r="AO640" s="505"/>
      <c r="AP640" s="505"/>
      <c r="AQ640" s="505"/>
      <c r="AR640" s="505"/>
      <c r="AS640" s="505"/>
      <c r="AT640" s="505"/>
      <c r="AU640" s="506"/>
      <c r="AV640" s="513">
        <v>1</v>
      </c>
    </row>
    <row r="641" spans="1:48" s="507" customFormat="1" ht="13.5" outlineLevel="1">
      <c r="A641" s="681"/>
      <c r="B641" s="691"/>
      <c r="C641" s="460"/>
      <c r="D641" s="474"/>
      <c r="E641" s="461"/>
      <c r="F641" s="475"/>
      <c r="G641" s="459"/>
      <c r="H641" s="476"/>
      <c r="I641" s="463"/>
      <c r="J641" s="475"/>
      <c r="K641" s="473"/>
      <c r="L641" s="473"/>
      <c r="M641" s="471"/>
      <c r="N641" s="505" t="s">
        <v>224</v>
      </c>
      <c r="O641" s="505"/>
      <c r="P641" s="505"/>
      <c r="Q641" s="505"/>
      <c r="R641" s="505"/>
      <c r="S641" s="505"/>
      <c r="T641" s="505"/>
      <c r="U641" s="505"/>
      <c r="V641" s="505"/>
      <c r="W641" s="473"/>
      <c r="X641" s="473"/>
      <c r="Y641" s="505"/>
      <c r="Z641" s="505"/>
      <c r="AA641" s="505"/>
      <c r="AB641" s="505"/>
      <c r="AC641" s="505"/>
      <c r="AD641" s="505"/>
      <c r="AE641" s="505"/>
      <c r="AF641" s="505"/>
      <c r="AG641" s="505"/>
      <c r="AH641" s="505"/>
      <c r="AI641" s="473"/>
      <c r="AJ641" s="473"/>
      <c r="AK641" s="505"/>
      <c r="AL641" s="505"/>
      <c r="AM641" s="505"/>
      <c r="AN641" s="505"/>
      <c r="AO641" s="505"/>
      <c r="AP641" s="505"/>
      <c r="AQ641" s="505"/>
      <c r="AR641" s="505"/>
      <c r="AS641" s="505"/>
      <c r="AT641" s="505"/>
      <c r="AU641" s="506"/>
      <c r="AV641" s="513"/>
    </row>
    <row r="642" spans="1:48" s="507" customFormat="1" ht="13.5" outlineLevel="1">
      <c r="A642" s="681"/>
      <c r="B642" s="691" t="s">
        <v>594</v>
      </c>
      <c r="C642" s="460"/>
      <c r="D642" s="474"/>
      <c r="E642" s="461"/>
      <c r="F642" s="475"/>
      <c r="G642" s="459"/>
      <c r="H642" s="476"/>
      <c r="I642" s="463"/>
      <c r="J642" s="475"/>
      <c r="K642" s="473"/>
      <c r="L642" s="473"/>
      <c r="M642" s="471"/>
      <c r="N642" s="505" t="s">
        <v>224</v>
      </c>
      <c r="O642" s="505"/>
      <c r="P642" s="505"/>
      <c r="Q642" s="505"/>
      <c r="R642" s="505"/>
      <c r="S642" s="505"/>
      <c r="T642" s="505"/>
      <c r="U642" s="505"/>
      <c r="V642" s="505"/>
      <c r="W642" s="473"/>
      <c r="X642" s="473"/>
      <c r="Y642" s="505"/>
      <c r="Z642" s="505"/>
      <c r="AA642" s="505"/>
      <c r="AB642" s="505"/>
      <c r="AC642" s="505"/>
      <c r="AD642" s="505"/>
      <c r="AE642" s="505"/>
      <c r="AF642" s="505"/>
      <c r="AG642" s="505"/>
      <c r="AH642" s="505"/>
      <c r="AI642" s="473"/>
      <c r="AJ642" s="473"/>
      <c r="AK642" s="505"/>
      <c r="AL642" s="505"/>
      <c r="AM642" s="505"/>
      <c r="AN642" s="505"/>
      <c r="AO642" s="505"/>
      <c r="AP642" s="505"/>
      <c r="AQ642" s="505"/>
      <c r="AR642" s="505"/>
      <c r="AS642" s="505"/>
      <c r="AT642" s="505"/>
      <c r="AU642" s="506"/>
      <c r="AV642" s="513"/>
    </row>
    <row r="643" spans="1:48" s="507" customFormat="1" ht="13.5" outlineLevel="1">
      <c r="A643" s="681"/>
      <c r="B643" s="691" t="s">
        <v>226</v>
      </c>
      <c r="C643" s="460" t="s">
        <v>592</v>
      </c>
      <c r="D643" s="474" t="s">
        <v>595</v>
      </c>
      <c r="E643" s="461" t="s">
        <v>596</v>
      </c>
      <c r="F643" s="475"/>
      <c r="G643" s="459" t="s">
        <v>102</v>
      </c>
      <c r="H643" s="476" t="str">
        <f t="shared" ref="H643:H656" si="86">CONCATENATE(G643,"-",I643)</f>
        <v>MP-1</v>
      </c>
      <c r="I643" s="463">
        <v>1</v>
      </c>
      <c r="J643" s="475"/>
      <c r="K643" s="473">
        <v>0</v>
      </c>
      <c r="L643" s="473"/>
      <c r="M643" s="471" cm="1">
        <f t="array" ref="M643">IFERROR(_xlfn.IFS(N643=1,1,O643=1,1,P643=1,1,Q643=1,1),0)</f>
        <v>1</v>
      </c>
      <c r="N643" s="505">
        <v>1</v>
      </c>
      <c r="O643" s="505"/>
      <c r="P643" s="505"/>
      <c r="Q643" s="505"/>
      <c r="R643" s="471" cm="1">
        <f t="array" ref="R643">IFERROR(_xlfn.IFS(S643=1,1,T643=1,1,U643=1,1,V643=1,1),0)</f>
        <v>0</v>
      </c>
      <c r="S643" s="505"/>
      <c r="T643" s="505"/>
      <c r="U643" s="505"/>
      <c r="V643" s="505"/>
      <c r="W643" s="473"/>
      <c r="X643" s="473"/>
      <c r="Y643" s="471"/>
      <c r="Z643" s="505"/>
      <c r="AA643" s="505"/>
      <c r="AB643" s="505"/>
      <c r="AC643" s="505"/>
      <c r="AD643" s="471"/>
      <c r="AE643" s="505"/>
      <c r="AF643" s="505"/>
      <c r="AG643" s="505"/>
      <c r="AH643" s="505"/>
      <c r="AI643" s="473"/>
      <c r="AJ643" s="473"/>
      <c r="AK643" s="505"/>
      <c r="AL643" s="505"/>
      <c r="AM643" s="505"/>
      <c r="AN643" s="505"/>
      <c r="AO643" s="505"/>
      <c r="AP643" s="505"/>
      <c r="AQ643" s="505"/>
      <c r="AR643" s="505"/>
      <c r="AS643" s="505"/>
      <c r="AT643" s="505"/>
      <c r="AU643" s="506"/>
      <c r="AV643" s="513">
        <v>1</v>
      </c>
    </row>
    <row r="644" spans="1:48" s="507" customFormat="1" ht="13.5" outlineLevel="1">
      <c r="A644" s="681"/>
      <c r="B644" s="691" t="s">
        <v>226</v>
      </c>
      <c r="C644" s="460" t="s">
        <v>592</v>
      </c>
      <c r="D644" s="474" t="s">
        <v>597</v>
      </c>
      <c r="E644" s="461" t="s">
        <v>598</v>
      </c>
      <c r="F644" s="475"/>
      <c r="G644" s="459" t="s">
        <v>102</v>
      </c>
      <c r="H644" s="476" t="str">
        <f t="shared" si="86"/>
        <v>MP-1</v>
      </c>
      <c r="I644" s="463">
        <v>1</v>
      </c>
      <c r="J644" s="475"/>
      <c r="K644" s="473">
        <v>0</v>
      </c>
      <c r="L644" s="473"/>
      <c r="M644" s="471" cm="1">
        <f t="array" ref="M644">IFERROR(_xlfn.IFS(N644=1,1,O644=1,1,P644=1,1,Q644=1,1),0)</f>
        <v>1</v>
      </c>
      <c r="N644" s="505">
        <v>1</v>
      </c>
      <c r="O644" s="505"/>
      <c r="P644" s="505"/>
      <c r="Q644" s="505"/>
      <c r="R644" s="471" cm="1">
        <f t="array" ref="R644">IFERROR(_xlfn.IFS(S644=1,1,T644=1,1,U644=1,1,V644=1,1),0)</f>
        <v>0</v>
      </c>
      <c r="S644" s="505"/>
      <c r="T644" s="505"/>
      <c r="U644" s="505"/>
      <c r="V644" s="505"/>
      <c r="W644" s="473"/>
      <c r="X644" s="473"/>
      <c r="Y644" s="471"/>
      <c r="Z644" s="505"/>
      <c r="AA644" s="505"/>
      <c r="AB644" s="505"/>
      <c r="AC644" s="505"/>
      <c r="AD644" s="471"/>
      <c r="AE644" s="505"/>
      <c r="AF644" s="505"/>
      <c r="AG644" s="505"/>
      <c r="AH644" s="505"/>
      <c r="AI644" s="473"/>
      <c r="AJ644" s="473"/>
      <c r="AK644" s="505"/>
      <c r="AL644" s="505"/>
      <c r="AM644" s="505"/>
      <c r="AN644" s="505"/>
      <c r="AO644" s="505"/>
      <c r="AP644" s="505"/>
      <c r="AQ644" s="505"/>
      <c r="AR644" s="505"/>
      <c r="AS644" s="505"/>
      <c r="AT644" s="505"/>
      <c r="AU644" s="506"/>
      <c r="AV644" s="513">
        <v>1</v>
      </c>
    </row>
    <row r="645" spans="1:48" s="507" customFormat="1" ht="13.5" outlineLevel="1">
      <c r="A645" s="681"/>
      <c r="B645" s="691" t="s">
        <v>226</v>
      </c>
      <c r="C645" s="460" t="s">
        <v>592</v>
      </c>
      <c r="D645" s="474" t="s">
        <v>599</v>
      </c>
      <c r="E645" s="461" t="s">
        <v>600</v>
      </c>
      <c r="F645" s="475"/>
      <c r="G645" s="459" t="s">
        <v>102</v>
      </c>
      <c r="H645" s="476" t="str">
        <f t="shared" si="86"/>
        <v>MP-1</v>
      </c>
      <c r="I645" s="463">
        <v>1</v>
      </c>
      <c r="J645" s="475"/>
      <c r="K645" s="473">
        <v>0</v>
      </c>
      <c r="L645" s="473"/>
      <c r="M645" s="471" cm="1">
        <f t="array" ref="M645">IFERROR(_xlfn.IFS(N645=1,1,O645=1,1,P645=1,1,Q645=1,1),0)</f>
        <v>1</v>
      </c>
      <c r="N645" s="505">
        <v>1</v>
      </c>
      <c r="O645" s="505"/>
      <c r="P645" s="505"/>
      <c r="Q645" s="505"/>
      <c r="R645" s="471" cm="1">
        <f t="array" ref="R645">IFERROR(_xlfn.IFS(S645=1,1,T645=1,1,U645=1,1,V645=1,1),0)</f>
        <v>0</v>
      </c>
      <c r="S645" s="505"/>
      <c r="T645" s="505"/>
      <c r="U645" s="505"/>
      <c r="V645" s="505"/>
      <c r="W645" s="473"/>
      <c r="X645" s="473"/>
      <c r="Y645" s="471"/>
      <c r="Z645" s="505"/>
      <c r="AA645" s="505"/>
      <c r="AB645" s="505"/>
      <c r="AC645" s="505"/>
      <c r="AD645" s="471"/>
      <c r="AE645" s="505"/>
      <c r="AF645" s="505"/>
      <c r="AG645" s="505"/>
      <c r="AH645" s="505"/>
      <c r="AI645" s="473"/>
      <c r="AJ645" s="473"/>
      <c r="AK645" s="505"/>
      <c r="AL645" s="505"/>
      <c r="AM645" s="505"/>
      <c r="AN645" s="505"/>
      <c r="AO645" s="505"/>
      <c r="AP645" s="505"/>
      <c r="AQ645" s="505"/>
      <c r="AR645" s="505"/>
      <c r="AS645" s="505"/>
      <c r="AT645" s="505"/>
      <c r="AU645" s="506"/>
      <c r="AV645" s="513">
        <v>1</v>
      </c>
    </row>
    <row r="646" spans="1:48" s="507" customFormat="1" ht="13.5" outlineLevel="1">
      <c r="A646" s="681"/>
      <c r="B646" s="691" t="s">
        <v>226</v>
      </c>
      <c r="C646" s="460" t="s">
        <v>592</v>
      </c>
      <c r="D646" s="474" t="s">
        <v>601</v>
      </c>
      <c r="E646" s="461" t="s">
        <v>602</v>
      </c>
      <c r="F646" s="475"/>
      <c r="G646" s="459" t="s">
        <v>102</v>
      </c>
      <c r="H646" s="476" t="str">
        <f t="shared" si="86"/>
        <v>MP-1</v>
      </c>
      <c r="I646" s="463">
        <v>1</v>
      </c>
      <c r="J646" s="475"/>
      <c r="K646" s="473">
        <v>0</v>
      </c>
      <c r="L646" s="473"/>
      <c r="M646" s="471" cm="1">
        <f t="array" ref="M646">IFERROR(_xlfn.IFS(N646=1,1,O646=1,1,P646=1,1,Q646=1,1),0)</f>
        <v>1</v>
      </c>
      <c r="N646" s="505">
        <v>1</v>
      </c>
      <c r="O646" s="505"/>
      <c r="P646" s="505"/>
      <c r="Q646" s="505"/>
      <c r="R646" s="471" cm="1">
        <f t="array" ref="R646">IFERROR(_xlfn.IFS(S646=1,1,T646=1,1,U646=1,1,V646=1,1),0)</f>
        <v>0</v>
      </c>
      <c r="S646" s="505"/>
      <c r="T646" s="505"/>
      <c r="U646" s="505"/>
      <c r="V646" s="505"/>
      <c r="W646" s="473"/>
      <c r="X646" s="473"/>
      <c r="Y646" s="471"/>
      <c r="Z646" s="505"/>
      <c r="AA646" s="505"/>
      <c r="AB646" s="505"/>
      <c r="AC646" s="505"/>
      <c r="AD646" s="471"/>
      <c r="AE646" s="505"/>
      <c r="AF646" s="505"/>
      <c r="AG646" s="505"/>
      <c r="AH646" s="505"/>
      <c r="AI646" s="473"/>
      <c r="AJ646" s="473"/>
      <c r="AK646" s="505"/>
      <c r="AL646" s="505"/>
      <c r="AM646" s="505"/>
      <c r="AN646" s="505"/>
      <c r="AO646" s="505"/>
      <c r="AP646" s="505"/>
      <c r="AQ646" s="505"/>
      <c r="AR646" s="505"/>
      <c r="AS646" s="505"/>
      <c r="AT646" s="505"/>
      <c r="AU646" s="506"/>
      <c r="AV646" s="513">
        <v>1</v>
      </c>
    </row>
    <row r="647" spans="1:48" s="507" customFormat="1" ht="13.5" outlineLevel="1">
      <c r="A647" s="681"/>
      <c r="B647" s="691" t="s">
        <v>226</v>
      </c>
      <c r="C647" s="460" t="s">
        <v>592</v>
      </c>
      <c r="D647" s="474" t="s">
        <v>603</v>
      </c>
      <c r="E647" s="461" t="s">
        <v>604</v>
      </c>
      <c r="F647" s="475"/>
      <c r="G647" s="459" t="s">
        <v>102</v>
      </c>
      <c r="H647" s="476" t="str">
        <f t="shared" si="86"/>
        <v>MP-1</v>
      </c>
      <c r="I647" s="463">
        <v>1</v>
      </c>
      <c r="J647" s="475"/>
      <c r="K647" s="473">
        <v>0</v>
      </c>
      <c r="L647" s="473"/>
      <c r="M647" s="471" cm="1">
        <f t="array" ref="M647">IFERROR(_xlfn.IFS(N647=1,1,O647=1,1,P647=1,1,Q647=1,1),0)</f>
        <v>1</v>
      </c>
      <c r="N647" s="505">
        <v>1</v>
      </c>
      <c r="O647" s="505"/>
      <c r="P647" s="505"/>
      <c r="Q647" s="505"/>
      <c r="R647" s="471" cm="1">
        <f t="array" ref="R647">IFERROR(_xlfn.IFS(S647=1,1,T647=1,1,U647=1,1,V647=1,1),0)</f>
        <v>0</v>
      </c>
      <c r="S647" s="505"/>
      <c r="T647" s="505"/>
      <c r="U647" s="505"/>
      <c r="V647" s="505"/>
      <c r="W647" s="473"/>
      <c r="X647" s="473"/>
      <c r="Y647" s="471"/>
      <c r="Z647" s="505"/>
      <c r="AA647" s="505"/>
      <c r="AB647" s="505"/>
      <c r="AC647" s="505"/>
      <c r="AD647" s="471"/>
      <c r="AE647" s="505"/>
      <c r="AF647" s="505"/>
      <c r="AG647" s="505"/>
      <c r="AH647" s="505"/>
      <c r="AI647" s="473"/>
      <c r="AJ647" s="473"/>
      <c r="AK647" s="505"/>
      <c r="AL647" s="505"/>
      <c r="AM647" s="505"/>
      <c r="AN647" s="505"/>
      <c r="AO647" s="505"/>
      <c r="AP647" s="505"/>
      <c r="AQ647" s="505"/>
      <c r="AR647" s="505"/>
      <c r="AS647" s="505"/>
      <c r="AT647" s="505"/>
      <c r="AU647" s="506"/>
      <c r="AV647" s="513">
        <v>1</v>
      </c>
    </row>
    <row r="648" spans="1:48" s="507" customFormat="1" ht="13.5" outlineLevel="1">
      <c r="A648" s="681"/>
      <c r="B648" s="691" t="s">
        <v>226</v>
      </c>
      <c r="C648" s="460" t="s">
        <v>592</v>
      </c>
      <c r="D648" s="474" t="s">
        <v>605</v>
      </c>
      <c r="E648" s="461" t="s">
        <v>606</v>
      </c>
      <c r="F648" s="475"/>
      <c r="G648" s="459" t="s">
        <v>102</v>
      </c>
      <c r="H648" s="476" t="str">
        <f t="shared" si="86"/>
        <v>MP-1</v>
      </c>
      <c r="I648" s="463">
        <v>1</v>
      </c>
      <c r="J648" s="475"/>
      <c r="K648" s="473">
        <v>0</v>
      </c>
      <c r="L648" s="473"/>
      <c r="M648" s="471" cm="1">
        <f t="array" ref="M648">IFERROR(_xlfn.IFS(N648=1,1,O648=1,1,P648=1,1,Q648=1,1),0)</f>
        <v>1</v>
      </c>
      <c r="N648" s="505">
        <v>1</v>
      </c>
      <c r="O648" s="505"/>
      <c r="P648" s="505"/>
      <c r="Q648" s="505"/>
      <c r="R648" s="471" cm="1">
        <f t="array" ref="R648">IFERROR(_xlfn.IFS(S648=1,1,T648=1,1,U648=1,1,V648=1,1),0)</f>
        <v>0</v>
      </c>
      <c r="S648" s="505"/>
      <c r="T648" s="505"/>
      <c r="U648" s="505"/>
      <c r="V648" s="505"/>
      <c r="W648" s="473"/>
      <c r="X648" s="473"/>
      <c r="Y648" s="471"/>
      <c r="Z648" s="505"/>
      <c r="AA648" s="505"/>
      <c r="AB648" s="505"/>
      <c r="AC648" s="505"/>
      <c r="AD648" s="471"/>
      <c r="AE648" s="505"/>
      <c r="AF648" s="505"/>
      <c r="AG648" s="505"/>
      <c r="AH648" s="505"/>
      <c r="AI648" s="473"/>
      <c r="AJ648" s="473"/>
      <c r="AK648" s="505"/>
      <c r="AL648" s="505"/>
      <c r="AM648" s="505"/>
      <c r="AN648" s="505"/>
      <c r="AO648" s="505"/>
      <c r="AP648" s="505"/>
      <c r="AQ648" s="505"/>
      <c r="AR648" s="505"/>
      <c r="AS648" s="505"/>
      <c r="AT648" s="505"/>
      <c r="AU648" s="506"/>
      <c r="AV648" s="513">
        <v>1</v>
      </c>
    </row>
    <row r="649" spans="1:48" s="507" customFormat="1" ht="13.5" outlineLevel="1">
      <c r="A649" s="681"/>
      <c r="B649" s="691" t="s">
        <v>226</v>
      </c>
      <c r="C649" s="460" t="s">
        <v>592</v>
      </c>
      <c r="D649" s="474" t="s">
        <v>607</v>
      </c>
      <c r="E649" s="461" t="s">
        <v>608</v>
      </c>
      <c r="F649" s="475"/>
      <c r="G649" s="459" t="s">
        <v>102</v>
      </c>
      <c r="H649" s="476" t="str">
        <f t="shared" si="86"/>
        <v>MP-1</v>
      </c>
      <c r="I649" s="463">
        <v>1</v>
      </c>
      <c r="J649" s="475"/>
      <c r="K649" s="473">
        <v>0</v>
      </c>
      <c r="L649" s="473"/>
      <c r="M649" s="471" cm="1">
        <f t="array" ref="M649">IFERROR(_xlfn.IFS(N649=1,1,O649=1,1,P649=1,1,Q649=1,1),0)</f>
        <v>1</v>
      </c>
      <c r="N649" s="505">
        <v>1</v>
      </c>
      <c r="O649" s="505"/>
      <c r="P649" s="505"/>
      <c r="Q649" s="505"/>
      <c r="R649" s="471" cm="1">
        <f t="array" ref="R649">IFERROR(_xlfn.IFS(S649=1,1,T649=1,1,U649=1,1,V649=1,1),0)</f>
        <v>0</v>
      </c>
      <c r="S649" s="505"/>
      <c r="T649" s="505"/>
      <c r="U649" s="505"/>
      <c r="V649" s="505"/>
      <c r="W649" s="473"/>
      <c r="X649" s="473"/>
      <c r="Y649" s="471"/>
      <c r="Z649" s="505"/>
      <c r="AA649" s="505"/>
      <c r="AB649" s="505"/>
      <c r="AC649" s="505"/>
      <c r="AD649" s="471"/>
      <c r="AE649" s="505"/>
      <c r="AF649" s="505"/>
      <c r="AG649" s="505"/>
      <c r="AH649" s="505"/>
      <c r="AI649" s="473"/>
      <c r="AJ649" s="473"/>
      <c r="AK649" s="505"/>
      <c r="AL649" s="505"/>
      <c r="AM649" s="505"/>
      <c r="AN649" s="505"/>
      <c r="AO649" s="505"/>
      <c r="AP649" s="505"/>
      <c r="AQ649" s="505"/>
      <c r="AR649" s="505"/>
      <c r="AS649" s="505"/>
      <c r="AT649" s="505"/>
      <c r="AU649" s="506"/>
      <c r="AV649" s="513">
        <v>1</v>
      </c>
    </row>
    <row r="650" spans="1:48" s="507" customFormat="1" ht="13.5" outlineLevel="1">
      <c r="A650" s="681"/>
      <c r="B650" s="691" t="s">
        <v>226</v>
      </c>
      <c r="C650" s="460" t="s">
        <v>592</v>
      </c>
      <c r="D650" s="474" t="s">
        <v>609</v>
      </c>
      <c r="E650" s="461" t="s">
        <v>610</v>
      </c>
      <c r="F650" s="475"/>
      <c r="G650" s="459" t="s">
        <v>102</v>
      </c>
      <c r="H650" s="476" t="str">
        <f t="shared" si="86"/>
        <v>MP-1</v>
      </c>
      <c r="I650" s="463">
        <v>1</v>
      </c>
      <c r="J650" s="475"/>
      <c r="K650" s="473">
        <v>0</v>
      </c>
      <c r="L650" s="473"/>
      <c r="M650" s="471" cm="1">
        <f t="array" ref="M650">IFERROR(_xlfn.IFS(N650=1,1,O650=1,1,P650=1,1,Q650=1,1),0)</f>
        <v>1</v>
      </c>
      <c r="N650" s="505">
        <v>1</v>
      </c>
      <c r="O650" s="505"/>
      <c r="P650" s="505"/>
      <c r="Q650" s="505"/>
      <c r="R650" s="471" cm="1">
        <f t="array" ref="R650">IFERROR(_xlfn.IFS(S650=1,1,T650=1,1,U650=1,1,V650=1,1),0)</f>
        <v>0</v>
      </c>
      <c r="S650" s="505"/>
      <c r="T650" s="505"/>
      <c r="U650" s="505"/>
      <c r="V650" s="505"/>
      <c r="W650" s="473"/>
      <c r="X650" s="473"/>
      <c r="Y650" s="471"/>
      <c r="Z650" s="505"/>
      <c r="AA650" s="505"/>
      <c r="AB650" s="505"/>
      <c r="AC650" s="505"/>
      <c r="AD650" s="471"/>
      <c r="AE650" s="505"/>
      <c r="AF650" s="505"/>
      <c r="AG650" s="505"/>
      <c r="AH650" s="505"/>
      <c r="AI650" s="473"/>
      <c r="AJ650" s="473"/>
      <c r="AK650" s="505"/>
      <c r="AL650" s="505"/>
      <c r="AM650" s="505"/>
      <c r="AN650" s="505"/>
      <c r="AO650" s="505"/>
      <c r="AP650" s="505"/>
      <c r="AQ650" s="505"/>
      <c r="AR650" s="505"/>
      <c r="AS650" s="505"/>
      <c r="AT650" s="505"/>
      <c r="AU650" s="506"/>
      <c r="AV650" s="513">
        <v>1</v>
      </c>
    </row>
    <row r="651" spans="1:48" s="507" customFormat="1" ht="13.5" outlineLevel="1">
      <c r="A651" s="681"/>
      <c r="B651" s="691" t="s">
        <v>226</v>
      </c>
      <c r="C651" s="460" t="s">
        <v>592</v>
      </c>
      <c r="D651" s="474" t="s">
        <v>611</v>
      </c>
      <c r="E651" s="461" t="s">
        <v>612</v>
      </c>
      <c r="F651" s="475"/>
      <c r="G651" s="459" t="s">
        <v>102</v>
      </c>
      <c r="H651" s="476" t="str">
        <f t="shared" si="86"/>
        <v>MP-1</v>
      </c>
      <c r="I651" s="463">
        <v>1</v>
      </c>
      <c r="J651" s="475"/>
      <c r="K651" s="473">
        <v>0</v>
      </c>
      <c r="L651" s="473"/>
      <c r="M651" s="471" cm="1">
        <f t="array" ref="M651">IFERROR(_xlfn.IFS(N651=1,1,O651=1,1,P651=1,1,Q651=1,1),0)</f>
        <v>1</v>
      </c>
      <c r="N651" s="505">
        <v>1</v>
      </c>
      <c r="O651" s="505"/>
      <c r="P651" s="505"/>
      <c r="Q651" s="505"/>
      <c r="R651" s="471" cm="1">
        <f t="array" ref="R651">IFERROR(_xlfn.IFS(S651=1,1,T651=1,1,U651=1,1,V651=1,1),0)</f>
        <v>0</v>
      </c>
      <c r="S651" s="505"/>
      <c r="T651" s="505"/>
      <c r="U651" s="505"/>
      <c r="V651" s="505"/>
      <c r="W651" s="473"/>
      <c r="X651" s="473"/>
      <c r="Y651" s="471"/>
      <c r="Z651" s="505"/>
      <c r="AA651" s="505"/>
      <c r="AB651" s="505"/>
      <c r="AC651" s="505"/>
      <c r="AD651" s="471"/>
      <c r="AE651" s="505"/>
      <c r="AF651" s="505"/>
      <c r="AG651" s="505"/>
      <c r="AH651" s="505"/>
      <c r="AI651" s="473"/>
      <c r="AJ651" s="473"/>
      <c r="AK651" s="505"/>
      <c r="AL651" s="505"/>
      <c r="AM651" s="505"/>
      <c r="AN651" s="505"/>
      <c r="AO651" s="505"/>
      <c r="AP651" s="505"/>
      <c r="AQ651" s="505"/>
      <c r="AR651" s="505"/>
      <c r="AS651" s="505"/>
      <c r="AT651" s="505"/>
      <c r="AU651" s="506"/>
      <c r="AV651" s="513">
        <v>1</v>
      </c>
    </row>
    <row r="652" spans="1:48" s="507" customFormat="1" ht="13.5" outlineLevel="1">
      <c r="A652" s="681"/>
      <c r="B652" s="691" t="s">
        <v>226</v>
      </c>
      <c r="C652" s="460" t="s">
        <v>592</v>
      </c>
      <c r="D652" s="474" t="s">
        <v>613</v>
      </c>
      <c r="E652" s="461" t="s">
        <v>614</v>
      </c>
      <c r="F652" s="475"/>
      <c r="G652" s="459" t="s">
        <v>102</v>
      </c>
      <c r="H652" s="476" t="str">
        <f t="shared" si="86"/>
        <v>MP-1</v>
      </c>
      <c r="I652" s="463">
        <v>1</v>
      </c>
      <c r="J652" s="475"/>
      <c r="K652" s="473">
        <v>0</v>
      </c>
      <c r="L652" s="473"/>
      <c r="M652" s="471" cm="1">
        <f t="array" ref="M652">IFERROR(_xlfn.IFS(N652=1,1,O652=1,1,P652=1,1,Q652=1,1),0)</f>
        <v>1</v>
      </c>
      <c r="N652" s="505">
        <v>1</v>
      </c>
      <c r="O652" s="505"/>
      <c r="P652" s="505"/>
      <c r="Q652" s="505"/>
      <c r="R652" s="471" cm="1">
        <f t="array" ref="R652">IFERROR(_xlfn.IFS(S652=1,1,T652=1,1,U652=1,1,V652=1,1),0)</f>
        <v>0</v>
      </c>
      <c r="S652" s="505"/>
      <c r="T652" s="505"/>
      <c r="U652" s="505"/>
      <c r="V652" s="505"/>
      <c r="W652" s="473"/>
      <c r="X652" s="473"/>
      <c r="Y652" s="471"/>
      <c r="Z652" s="505"/>
      <c r="AA652" s="505"/>
      <c r="AB652" s="505"/>
      <c r="AC652" s="505"/>
      <c r="AD652" s="471"/>
      <c r="AE652" s="505"/>
      <c r="AF652" s="505"/>
      <c r="AG652" s="505"/>
      <c r="AH652" s="505"/>
      <c r="AI652" s="473"/>
      <c r="AJ652" s="473"/>
      <c r="AK652" s="505"/>
      <c r="AL652" s="505"/>
      <c r="AM652" s="505"/>
      <c r="AN652" s="505"/>
      <c r="AO652" s="505"/>
      <c r="AP652" s="505"/>
      <c r="AQ652" s="505"/>
      <c r="AR652" s="505"/>
      <c r="AS652" s="505"/>
      <c r="AT652" s="505"/>
      <c r="AU652" s="506"/>
      <c r="AV652" s="513">
        <v>1</v>
      </c>
    </row>
    <row r="653" spans="1:48" s="507" customFormat="1" ht="13.5" outlineLevel="1">
      <c r="A653" s="681"/>
      <c r="B653" s="691" t="s">
        <v>226</v>
      </c>
      <c r="C653" s="460" t="s">
        <v>592</v>
      </c>
      <c r="D653" s="474" t="s">
        <v>615</v>
      </c>
      <c r="E653" s="461" t="s">
        <v>616</v>
      </c>
      <c r="F653" s="475"/>
      <c r="G653" s="459" t="s">
        <v>102</v>
      </c>
      <c r="H653" s="476" t="str">
        <f t="shared" si="86"/>
        <v>MP-1</v>
      </c>
      <c r="I653" s="463">
        <v>1</v>
      </c>
      <c r="J653" s="475"/>
      <c r="K653" s="473">
        <v>0</v>
      </c>
      <c r="L653" s="473"/>
      <c r="M653" s="471" cm="1">
        <f t="array" ref="M653">IFERROR(_xlfn.IFS(N653=1,1,O653=1,1,P653=1,1,Q653=1,1),0)</f>
        <v>1</v>
      </c>
      <c r="N653" s="505">
        <v>1</v>
      </c>
      <c r="O653" s="505"/>
      <c r="P653" s="505"/>
      <c r="Q653" s="505"/>
      <c r="R653" s="471" cm="1">
        <f t="array" ref="R653">IFERROR(_xlfn.IFS(S653=1,1,T653=1,1,U653=1,1,V653=1,1),0)</f>
        <v>0</v>
      </c>
      <c r="S653" s="505"/>
      <c r="T653" s="505"/>
      <c r="U653" s="505"/>
      <c r="V653" s="505"/>
      <c r="W653" s="473"/>
      <c r="X653" s="473"/>
      <c r="Y653" s="471"/>
      <c r="Z653" s="505"/>
      <c r="AA653" s="505"/>
      <c r="AB653" s="505"/>
      <c r="AC653" s="505"/>
      <c r="AD653" s="471"/>
      <c r="AE653" s="505"/>
      <c r="AF653" s="505"/>
      <c r="AG653" s="505"/>
      <c r="AH653" s="505"/>
      <c r="AI653" s="473"/>
      <c r="AJ653" s="473"/>
      <c r="AK653" s="505"/>
      <c r="AL653" s="505"/>
      <c r="AM653" s="505"/>
      <c r="AN653" s="505"/>
      <c r="AO653" s="505"/>
      <c r="AP653" s="505"/>
      <c r="AQ653" s="505"/>
      <c r="AR653" s="505"/>
      <c r="AS653" s="505"/>
      <c r="AT653" s="505"/>
      <c r="AU653" s="506"/>
      <c r="AV653" s="513">
        <v>1</v>
      </c>
    </row>
    <row r="654" spans="1:48" s="507" customFormat="1" ht="13.5" outlineLevel="1">
      <c r="A654" s="681"/>
      <c r="B654" s="691" t="s">
        <v>226</v>
      </c>
      <c r="C654" s="460" t="s">
        <v>592</v>
      </c>
      <c r="D654" s="474" t="s">
        <v>617</v>
      </c>
      <c r="E654" s="461" t="s">
        <v>618</v>
      </c>
      <c r="F654" s="475"/>
      <c r="G654" s="459" t="s">
        <v>102</v>
      </c>
      <c r="H654" s="476" t="str">
        <f t="shared" si="86"/>
        <v>MP-1</v>
      </c>
      <c r="I654" s="463">
        <v>1</v>
      </c>
      <c r="J654" s="475"/>
      <c r="K654" s="473">
        <v>0</v>
      </c>
      <c r="L654" s="473"/>
      <c r="M654" s="471" cm="1">
        <f t="array" ref="M654">IFERROR(_xlfn.IFS(N654=1,1,O654=1,1,P654=1,1,Q654=1,1),0)</f>
        <v>1</v>
      </c>
      <c r="N654" s="505">
        <v>1</v>
      </c>
      <c r="O654" s="505"/>
      <c r="P654" s="505"/>
      <c r="Q654" s="505"/>
      <c r="R654" s="471" cm="1">
        <f t="array" ref="R654">IFERROR(_xlfn.IFS(S654=1,1,T654=1,1,U654=1,1,V654=1,1),0)</f>
        <v>0</v>
      </c>
      <c r="S654" s="505"/>
      <c r="T654" s="505"/>
      <c r="U654" s="505"/>
      <c r="V654" s="505"/>
      <c r="W654" s="473"/>
      <c r="X654" s="473"/>
      <c r="Y654" s="471"/>
      <c r="Z654" s="505"/>
      <c r="AA654" s="505"/>
      <c r="AB654" s="505"/>
      <c r="AC654" s="505"/>
      <c r="AD654" s="471"/>
      <c r="AE654" s="505"/>
      <c r="AF654" s="505"/>
      <c r="AG654" s="505"/>
      <c r="AH654" s="505"/>
      <c r="AI654" s="473"/>
      <c r="AJ654" s="473"/>
      <c r="AK654" s="505"/>
      <c r="AL654" s="505"/>
      <c r="AM654" s="505"/>
      <c r="AN654" s="505"/>
      <c r="AO654" s="505"/>
      <c r="AP654" s="505"/>
      <c r="AQ654" s="505"/>
      <c r="AR654" s="505"/>
      <c r="AS654" s="505"/>
      <c r="AT654" s="505"/>
      <c r="AU654" s="506"/>
      <c r="AV654" s="513">
        <v>1</v>
      </c>
    </row>
    <row r="655" spans="1:48" s="507" customFormat="1" ht="13.5" outlineLevel="1">
      <c r="A655" s="681"/>
      <c r="B655" s="691" t="s">
        <v>226</v>
      </c>
      <c r="C655" s="460" t="s">
        <v>592</v>
      </c>
      <c r="D655" s="474" t="s">
        <v>619</v>
      </c>
      <c r="E655" s="461" t="s">
        <v>620</v>
      </c>
      <c r="F655" s="475"/>
      <c r="G655" s="459" t="s">
        <v>102</v>
      </c>
      <c r="H655" s="476" t="str">
        <f t="shared" si="86"/>
        <v>MP-1</v>
      </c>
      <c r="I655" s="463">
        <v>1</v>
      </c>
      <c r="J655" s="475"/>
      <c r="K655" s="473">
        <v>0</v>
      </c>
      <c r="L655" s="473"/>
      <c r="M655" s="471" cm="1">
        <f t="array" ref="M655">IFERROR(_xlfn.IFS(N655=1,1,O655=1,1,P655=1,1,Q655=1,1),0)</f>
        <v>1</v>
      </c>
      <c r="N655" s="505">
        <v>1</v>
      </c>
      <c r="O655" s="505"/>
      <c r="P655" s="505"/>
      <c r="Q655" s="505"/>
      <c r="R655" s="471" cm="1">
        <f t="array" ref="R655">IFERROR(_xlfn.IFS(S655=1,1,T655=1,1,U655=1,1,V655=1,1),0)</f>
        <v>0</v>
      </c>
      <c r="S655" s="505"/>
      <c r="T655" s="505"/>
      <c r="U655" s="505"/>
      <c r="V655" s="505"/>
      <c r="W655" s="473"/>
      <c r="X655" s="473"/>
      <c r="Y655" s="471"/>
      <c r="Z655" s="505"/>
      <c r="AA655" s="505"/>
      <c r="AB655" s="505"/>
      <c r="AC655" s="505"/>
      <c r="AD655" s="471"/>
      <c r="AE655" s="505"/>
      <c r="AF655" s="505"/>
      <c r="AG655" s="505"/>
      <c r="AH655" s="505"/>
      <c r="AI655" s="473"/>
      <c r="AJ655" s="473"/>
      <c r="AK655" s="505"/>
      <c r="AL655" s="505"/>
      <c r="AM655" s="505"/>
      <c r="AN655" s="505"/>
      <c r="AO655" s="505"/>
      <c r="AP655" s="505"/>
      <c r="AQ655" s="505"/>
      <c r="AR655" s="505"/>
      <c r="AS655" s="505"/>
      <c r="AT655" s="505"/>
      <c r="AU655" s="506"/>
      <c r="AV655" s="513">
        <v>1</v>
      </c>
    </row>
    <row r="656" spans="1:48" s="507" customFormat="1" ht="13.5" outlineLevel="1">
      <c r="A656" s="681"/>
      <c r="B656" s="691" t="s">
        <v>226</v>
      </c>
      <c r="C656" s="460" t="s">
        <v>592</v>
      </c>
      <c r="D656" s="474" t="s">
        <v>621</v>
      </c>
      <c r="E656" s="461" t="s">
        <v>622</v>
      </c>
      <c r="F656" s="475"/>
      <c r="G656" s="459" t="s">
        <v>102</v>
      </c>
      <c r="H656" s="476" t="str">
        <f t="shared" si="86"/>
        <v>MP-1</v>
      </c>
      <c r="I656" s="463">
        <v>1</v>
      </c>
      <c r="J656" s="475"/>
      <c r="K656" s="473">
        <v>0</v>
      </c>
      <c r="L656" s="473"/>
      <c r="M656" s="471" cm="1">
        <f t="array" ref="M656">IFERROR(_xlfn.IFS(N656=1,1,O656=1,1,P656=1,1,Q656=1,1),0)</f>
        <v>1</v>
      </c>
      <c r="N656" s="505">
        <v>1</v>
      </c>
      <c r="O656" s="505"/>
      <c r="P656" s="505"/>
      <c r="Q656" s="505"/>
      <c r="R656" s="471" cm="1">
        <f t="array" ref="R656">IFERROR(_xlfn.IFS(S656=1,1,T656=1,1,U656=1,1,V656=1,1),0)</f>
        <v>0</v>
      </c>
      <c r="S656" s="505"/>
      <c r="T656" s="505"/>
      <c r="U656" s="505"/>
      <c r="V656" s="505"/>
      <c r="W656" s="473"/>
      <c r="X656" s="473"/>
      <c r="Y656" s="471"/>
      <c r="Z656" s="505"/>
      <c r="AA656" s="505"/>
      <c r="AB656" s="505"/>
      <c r="AC656" s="505"/>
      <c r="AD656" s="471"/>
      <c r="AE656" s="505"/>
      <c r="AF656" s="505"/>
      <c r="AG656" s="505"/>
      <c r="AH656" s="505"/>
      <c r="AI656" s="473"/>
      <c r="AJ656" s="473"/>
      <c r="AK656" s="505"/>
      <c r="AL656" s="505"/>
      <c r="AM656" s="505"/>
      <c r="AN656" s="505"/>
      <c r="AO656" s="505"/>
      <c r="AP656" s="505"/>
      <c r="AQ656" s="505"/>
      <c r="AR656" s="505"/>
      <c r="AS656" s="505"/>
      <c r="AT656" s="505"/>
      <c r="AU656" s="506"/>
      <c r="AV656" s="513">
        <v>1</v>
      </c>
    </row>
    <row r="657" spans="1:48" s="507" customFormat="1" ht="13.5" outlineLevel="1">
      <c r="A657" s="681"/>
      <c r="B657" s="691" t="s">
        <v>623</v>
      </c>
      <c r="C657" s="460"/>
      <c r="D657" s="474"/>
      <c r="E657" s="461"/>
      <c r="F657" s="475"/>
      <c r="G657" s="459"/>
      <c r="H657" s="476"/>
      <c r="I657" s="463"/>
      <c r="J657" s="475"/>
      <c r="K657" s="473"/>
      <c r="L657" s="473"/>
      <c r="M657" s="471"/>
      <c r="N657" s="505" t="s">
        <v>224</v>
      </c>
      <c r="O657" s="505"/>
      <c r="P657" s="505"/>
      <c r="Q657" s="505"/>
      <c r="R657" s="505"/>
      <c r="S657" s="505"/>
      <c r="T657" s="505"/>
      <c r="U657" s="505"/>
      <c r="V657" s="505"/>
      <c r="W657" s="473"/>
      <c r="X657" s="473"/>
      <c r="Y657" s="505"/>
      <c r="Z657" s="505"/>
      <c r="AA657" s="505"/>
      <c r="AB657" s="505"/>
      <c r="AC657" s="505"/>
      <c r="AD657" s="505"/>
      <c r="AE657" s="505"/>
      <c r="AF657" s="505"/>
      <c r="AG657" s="505"/>
      <c r="AH657" s="505"/>
      <c r="AI657" s="473"/>
      <c r="AJ657" s="473"/>
      <c r="AK657" s="505"/>
      <c r="AL657" s="505"/>
      <c r="AM657" s="505"/>
      <c r="AN657" s="505"/>
      <c r="AO657" s="505"/>
      <c r="AP657" s="505"/>
      <c r="AQ657" s="505"/>
      <c r="AR657" s="505"/>
      <c r="AS657" s="505"/>
      <c r="AT657" s="505"/>
      <c r="AU657" s="506"/>
      <c r="AV657" s="513"/>
    </row>
    <row r="658" spans="1:48" s="507" customFormat="1" ht="13.5" outlineLevel="1">
      <c r="A658" s="681"/>
      <c r="B658" s="691" t="s">
        <v>226</v>
      </c>
      <c r="C658" s="460" t="s">
        <v>592</v>
      </c>
      <c r="D658" s="474" t="s">
        <v>595</v>
      </c>
      <c r="E658" s="461" t="s">
        <v>624</v>
      </c>
      <c r="F658" s="475"/>
      <c r="G658" s="459" t="s">
        <v>102</v>
      </c>
      <c r="H658" s="476" t="str">
        <f t="shared" ref="H658:H660" si="87">CONCATENATE(G658,"-",I658)</f>
        <v>MP-1</v>
      </c>
      <c r="I658" s="463">
        <v>1</v>
      </c>
      <c r="J658" s="475"/>
      <c r="K658" s="473">
        <v>0</v>
      </c>
      <c r="L658" s="473"/>
      <c r="M658" s="471" cm="1">
        <f t="array" ref="M658">IFERROR(_xlfn.IFS(N658=1,1,O658=1,1,P658=1,1,Q658=1,1),0)</f>
        <v>1</v>
      </c>
      <c r="N658" s="505">
        <v>1</v>
      </c>
      <c r="O658" s="505"/>
      <c r="P658" s="505"/>
      <c r="Q658" s="505"/>
      <c r="R658" s="471" cm="1">
        <f t="array" ref="R658">IFERROR(_xlfn.IFS(S658=1,1,T658=1,1,U658=1,1,V658=1,1),0)</f>
        <v>0</v>
      </c>
      <c r="S658" s="505"/>
      <c r="T658" s="505"/>
      <c r="U658" s="505"/>
      <c r="V658" s="505"/>
      <c r="W658" s="473"/>
      <c r="X658" s="473"/>
      <c r="Y658" s="471"/>
      <c r="Z658" s="505"/>
      <c r="AA658" s="505"/>
      <c r="AB658" s="505"/>
      <c r="AC658" s="505"/>
      <c r="AD658" s="471"/>
      <c r="AE658" s="505"/>
      <c r="AF658" s="505"/>
      <c r="AG658" s="505"/>
      <c r="AH658" s="505"/>
      <c r="AI658" s="473"/>
      <c r="AJ658" s="473"/>
      <c r="AK658" s="505"/>
      <c r="AL658" s="505"/>
      <c r="AM658" s="505"/>
      <c r="AN658" s="505"/>
      <c r="AO658" s="505"/>
      <c r="AP658" s="505"/>
      <c r="AQ658" s="505"/>
      <c r="AR658" s="505"/>
      <c r="AS658" s="505"/>
      <c r="AT658" s="505"/>
      <c r="AU658" s="506"/>
      <c r="AV658" s="513">
        <v>1</v>
      </c>
    </row>
    <row r="659" spans="1:48" s="507" customFormat="1" ht="13.5" outlineLevel="1">
      <c r="A659" s="681"/>
      <c r="B659" s="691" t="s">
        <v>226</v>
      </c>
      <c r="C659" s="460" t="s">
        <v>592</v>
      </c>
      <c r="D659" s="474" t="s">
        <v>597</v>
      </c>
      <c r="E659" s="461" t="s">
        <v>625</v>
      </c>
      <c r="F659" s="475"/>
      <c r="G659" s="459" t="s">
        <v>102</v>
      </c>
      <c r="H659" s="476" t="str">
        <f t="shared" si="87"/>
        <v>MP-1</v>
      </c>
      <c r="I659" s="463">
        <v>1</v>
      </c>
      <c r="J659" s="475"/>
      <c r="K659" s="473">
        <v>0</v>
      </c>
      <c r="L659" s="473"/>
      <c r="M659" s="471" cm="1">
        <f t="array" ref="M659">IFERROR(_xlfn.IFS(N659=1,1,O659=1,1,P659=1,1,Q659=1,1),0)</f>
        <v>1</v>
      </c>
      <c r="N659" s="505">
        <v>1</v>
      </c>
      <c r="O659" s="505"/>
      <c r="P659" s="505"/>
      <c r="Q659" s="505"/>
      <c r="R659" s="471" cm="1">
        <f t="array" ref="R659">IFERROR(_xlfn.IFS(S659=1,1,T659=1,1,U659=1,1,V659=1,1),0)</f>
        <v>0</v>
      </c>
      <c r="S659" s="505"/>
      <c r="T659" s="505"/>
      <c r="U659" s="505"/>
      <c r="V659" s="505"/>
      <c r="W659" s="473"/>
      <c r="X659" s="473"/>
      <c r="Y659" s="471"/>
      <c r="Z659" s="505"/>
      <c r="AA659" s="505"/>
      <c r="AB659" s="505"/>
      <c r="AC659" s="505"/>
      <c r="AD659" s="471"/>
      <c r="AE659" s="505"/>
      <c r="AF659" s="505"/>
      <c r="AG659" s="505"/>
      <c r="AH659" s="505"/>
      <c r="AI659" s="473"/>
      <c r="AJ659" s="473"/>
      <c r="AK659" s="505"/>
      <c r="AL659" s="505"/>
      <c r="AM659" s="505"/>
      <c r="AN659" s="505"/>
      <c r="AO659" s="505"/>
      <c r="AP659" s="505"/>
      <c r="AQ659" s="505"/>
      <c r="AR659" s="505"/>
      <c r="AS659" s="505"/>
      <c r="AT659" s="505"/>
      <c r="AU659" s="506"/>
      <c r="AV659" s="513">
        <v>1</v>
      </c>
    </row>
    <row r="660" spans="1:48" s="507" customFormat="1" ht="13.5" outlineLevel="1">
      <c r="A660" s="681"/>
      <c r="B660" s="691" t="s">
        <v>226</v>
      </c>
      <c r="C660" s="460" t="s">
        <v>592</v>
      </c>
      <c r="D660" s="474" t="s">
        <v>599</v>
      </c>
      <c r="E660" s="461" t="s">
        <v>626</v>
      </c>
      <c r="F660" s="475"/>
      <c r="G660" s="459" t="s">
        <v>102</v>
      </c>
      <c r="H660" s="476" t="str">
        <f t="shared" si="87"/>
        <v>MP-1</v>
      </c>
      <c r="I660" s="463">
        <v>1</v>
      </c>
      <c r="J660" s="475"/>
      <c r="K660" s="473">
        <v>0</v>
      </c>
      <c r="L660" s="473"/>
      <c r="M660" s="471" cm="1">
        <f t="array" ref="M660">IFERROR(_xlfn.IFS(N660=1,1,O660=1,1,P660=1,1,Q660=1,1),0)</f>
        <v>1</v>
      </c>
      <c r="N660" s="505">
        <v>1</v>
      </c>
      <c r="O660" s="505"/>
      <c r="P660" s="505"/>
      <c r="Q660" s="505"/>
      <c r="R660" s="471" cm="1">
        <f t="array" ref="R660">IFERROR(_xlfn.IFS(S660=1,1,T660=1,1,U660=1,1,V660=1,1),0)</f>
        <v>0</v>
      </c>
      <c r="S660" s="505"/>
      <c r="T660" s="505"/>
      <c r="U660" s="505"/>
      <c r="V660" s="505"/>
      <c r="W660" s="473"/>
      <c r="X660" s="473"/>
      <c r="Y660" s="471"/>
      <c r="Z660" s="505"/>
      <c r="AA660" s="505"/>
      <c r="AB660" s="505"/>
      <c r="AC660" s="505"/>
      <c r="AD660" s="471"/>
      <c r="AE660" s="505"/>
      <c r="AF660" s="505"/>
      <c r="AG660" s="505"/>
      <c r="AH660" s="505"/>
      <c r="AI660" s="473"/>
      <c r="AJ660" s="473"/>
      <c r="AK660" s="505"/>
      <c r="AL660" s="505"/>
      <c r="AM660" s="505"/>
      <c r="AN660" s="505"/>
      <c r="AO660" s="505"/>
      <c r="AP660" s="505"/>
      <c r="AQ660" s="505"/>
      <c r="AR660" s="505"/>
      <c r="AS660" s="505"/>
      <c r="AT660" s="505"/>
      <c r="AU660" s="506"/>
      <c r="AV660" s="513">
        <v>1</v>
      </c>
    </row>
    <row r="661" spans="1:48" s="507" customFormat="1" ht="13.5" outlineLevel="1">
      <c r="A661" s="681"/>
      <c r="B661" s="691"/>
      <c r="C661" s="460"/>
      <c r="D661" s="474"/>
      <c r="E661" s="461"/>
      <c r="F661" s="475"/>
      <c r="G661" s="459"/>
      <c r="H661" s="476"/>
      <c r="I661" s="463"/>
      <c r="J661" s="475"/>
      <c r="K661" s="473"/>
      <c r="L661" s="473"/>
      <c r="M661" s="471"/>
      <c r="N661" s="505" t="s">
        <v>224</v>
      </c>
      <c r="O661" s="505"/>
      <c r="P661" s="505"/>
      <c r="Q661" s="505"/>
      <c r="R661" s="505"/>
      <c r="S661" s="505"/>
      <c r="T661" s="505"/>
      <c r="U661" s="505"/>
      <c r="V661" s="505"/>
      <c r="W661" s="473"/>
      <c r="X661" s="473"/>
      <c r="Y661" s="505"/>
      <c r="Z661" s="505"/>
      <c r="AA661" s="505"/>
      <c r="AB661" s="505"/>
      <c r="AC661" s="505"/>
      <c r="AD661" s="505"/>
      <c r="AE661" s="505"/>
      <c r="AF661" s="505"/>
      <c r="AG661" s="505"/>
      <c r="AH661" s="505"/>
      <c r="AI661" s="473"/>
      <c r="AJ661" s="473"/>
      <c r="AK661" s="505"/>
      <c r="AL661" s="505"/>
      <c r="AM661" s="505"/>
      <c r="AN661" s="505"/>
      <c r="AO661" s="505"/>
      <c r="AP661" s="505"/>
      <c r="AQ661" s="505"/>
      <c r="AR661" s="505"/>
      <c r="AS661" s="505"/>
      <c r="AT661" s="505"/>
      <c r="AU661" s="506"/>
      <c r="AV661" s="513"/>
    </row>
    <row r="662" spans="1:48" s="507" customFormat="1" ht="13.5" outlineLevel="1">
      <c r="A662" s="681"/>
      <c r="B662" s="691"/>
      <c r="C662" s="460"/>
      <c r="D662" s="474"/>
      <c r="E662" s="461"/>
      <c r="F662" s="475"/>
      <c r="G662" s="459"/>
      <c r="H662" s="476"/>
      <c r="I662" s="463"/>
      <c r="J662" s="475"/>
      <c r="K662" s="473"/>
      <c r="L662" s="473"/>
      <c r="M662" s="471"/>
      <c r="N662" s="505" t="s">
        <v>224</v>
      </c>
      <c r="O662" s="505"/>
      <c r="P662" s="505"/>
      <c r="Q662" s="505"/>
      <c r="R662" s="505"/>
      <c r="S662" s="505"/>
      <c r="T662" s="505"/>
      <c r="U662" s="505"/>
      <c r="V662" s="505"/>
      <c r="W662" s="473"/>
      <c r="X662" s="473"/>
      <c r="Y662" s="505"/>
      <c r="Z662" s="505"/>
      <c r="AA662" s="505"/>
      <c r="AB662" s="505"/>
      <c r="AC662" s="505"/>
      <c r="AD662" s="505"/>
      <c r="AE662" s="505"/>
      <c r="AF662" s="505"/>
      <c r="AG662" s="505"/>
      <c r="AH662" s="505"/>
      <c r="AI662" s="473"/>
      <c r="AJ662" s="473"/>
      <c r="AK662" s="505"/>
      <c r="AL662" s="505"/>
      <c r="AM662" s="505"/>
      <c r="AN662" s="505"/>
      <c r="AO662" s="505"/>
      <c r="AP662" s="505"/>
      <c r="AQ662" s="505"/>
      <c r="AR662" s="505"/>
      <c r="AS662" s="505"/>
      <c r="AT662" s="505"/>
      <c r="AU662" s="506"/>
      <c r="AV662" s="513"/>
    </row>
    <row r="663" spans="1:48" s="507" customFormat="1" ht="13.5" outlineLevel="1">
      <c r="A663" s="681"/>
      <c r="B663" s="691" t="s">
        <v>627</v>
      </c>
      <c r="C663" s="460"/>
      <c r="D663" s="474"/>
      <c r="E663" s="461"/>
      <c r="F663" s="475"/>
      <c r="G663" s="459"/>
      <c r="H663" s="476"/>
      <c r="I663" s="463"/>
      <c r="J663" s="475"/>
      <c r="K663" s="473"/>
      <c r="L663" s="473"/>
      <c r="M663" s="471"/>
      <c r="N663" s="505" t="s">
        <v>224</v>
      </c>
      <c r="O663" s="505"/>
      <c r="P663" s="505"/>
      <c r="Q663" s="505"/>
      <c r="R663" s="505"/>
      <c r="S663" s="505"/>
      <c r="T663" s="505"/>
      <c r="U663" s="505"/>
      <c r="V663" s="505"/>
      <c r="W663" s="473"/>
      <c r="X663" s="473"/>
      <c r="Y663" s="505"/>
      <c r="Z663" s="505"/>
      <c r="AA663" s="505"/>
      <c r="AB663" s="505"/>
      <c r="AC663" s="505"/>
      <c r="AD663" s="505"/>
      <c r="AE663" s="505"/>
      <c r="AF663" s="505"/>
      <c r="AG663" s="505"/>
      <c r="AH663" s="505"/>
      <c r="AI663" s="473"/>
      <c r="AJ663" s="473"/>
      <c r="AK663" s="505"/>
      <c r="AL663" s="505"/>
      <c r="AM663" s="505"/>
      <c r="AN663" s="505"/>
      <c r="AO663" s="505"/>
      <c r="AP663" s="505"/>
      <c r="AQ663" s="505"/>
      <c r="AR663" s="505"/>
      <c r="AS663" s="505"/>
      <c r="AT663" s="505"/>
      <c r="AU663" s="506"/>
      <c r="AV663" s="513"/>
    </row>
    <row r="664" spans="1:48" s="507" customFormat="1" ht="13.5" outlineLevel="1">
      <c r="A664" s="681"/>
      <c r="B664" s="691" t="s">
        <v>226</v>
      </c>
      <c r="C664" s="460" t="s">
        <v>592</v>
      </c>
      <c r="D664" s="474" t="s">
        <v>628</v>
      </c>
      <c r="E664" s="461" t="s">
        <v>629</v>
      </c>
      <c r="F664" s="475"/>
      <c r="G664" s="459" t="s">
        <v>102</v>
      </c>
      <c r="H664" s="476" t="str">
        <f t="shared" ref="H664:H667" si="88">CONCATENATE(G664,"-",I664)</f>
        <v>MP-1</v>
      </c>
      <c r="I664" s="463">
        <v>1</v>
      </c>
      <c r="J664" s="475"/>
      <c r="K664" s="473">
        <v>0</v>
      </c>
      <c r="L664" s="473"/>
      <c r="M664" s="471" cm="1">
        <f t="array" ref="M664">IFERROR(_xlfn.IFS(N664=1,1,O664=1,1,P664=1,1,Q664=1,1),0)</f>
        <v>1</v>
      </c>
      <c r="N664" s="505">
        <v>1</v>
      </c>
      <c r="O664" s="505"/>
      <c r="P664" s="505"/>
      <c r="Q664" s="505"/>
      <c r="R664" s="471" cm="1">
        <f t="array" ref="R664">IFERROR(_xlfn.IFS(S664=1,1,T664=1,1,U664=1,1,V664=1,1),0)</f>
        <v>0</v>
      </c>
      <c r="S664" s="505"/>
      <c r="T664" s="505"/>
      <c r="U664" s="505"/>
      <c r="V664" s="505"/>
      <c r="W664" s="473"/>
      <c r="X664" s="473"/>
      <c r="Y664" s="471"/>
      <c r="Z664" s="505"/>
      <c r="AA664" s="505"/>
      <c r="AB664" s="505"/>
      <c r="AC664" s="505"/>
      <c r="AD664" s="471"/>
      <c r="AE664" s="505"/>
      <c r="AF664" s="505"/>
      <c r="AG664" s="505"/>
      <c r="AH664" s="505"/>
      <c r="AI664" s="473"/>
      <c r="AJ664" s="473"/>
      <c r="AK664" s="505"/>
      <c r="AL664" s="505"/>
      <c r="AM664" s="505"/>
      <c r="AN664" s="505"/>
      <c r="AO664" s="505"/>
      <c r="AP664" s="505"/>
      <c r="AQ664" s="505"/>
      <c r="AR664" s="505"/>
      <c r="AS664" s="505"/>
      <c r="AT664" s="505"/>
      <c r="AU664" s="506"/>
      <c r="AV664" s="513">
        <v>1</v>
      </c>
    </row>
    <row r="665" spans="1:48" s="507" customFormat="1" ht="13.5" outlineLevel="1">
      <c r="A665" s="681"/>
      <c r="B665" s="691" t="s">
        <v>226</v>
      </c>
      <c r="C665" s="460" t="s">
        <v>592</v>
      </c>
      <c r="D665" s="474" t="s">
        <v>630</v>
      </c>
      <c r="E665" s="461" t="s">
        <v>631</v>
      </c>
      <c r="F665" s="475"/>
      <c r="G665" s="459" t="s">
        <v>102</v>
      </c>
      <c r="H665" s="476" t="str">
        <f t="shared" si="88"/>
        <v>MP-1</v>
      </c>
      <c r="I665" s="463">
        <v>1</v>
      </c>
      <c r="J665" s="475"/>
      <c r="K665" s="473">
        <v>0</v>
      </c>
      <c r="L665" s="473"/>
      <c r="M665" s="471" cm="1">
        <f t="array" ref="M665">IFERROR(_xlfn.IFS(N665=1,1,O665=1,1,P665=1,1,Q665=1,1),0)</f>
        <v>1</v>
      </c>
      <c r="N665" s="505">
        <v>1</v>
      </c>
      <c r="O665" s="505"/>
      <c r="P665" s="505"/>
      <c r="Q665" s="505"/>
      <c r="R665" s="471" cm="1">
        <f t="array" ref="R665">IFERROR(_xlfn.IFS(S665=1,1,T665=1,1,U665=1,1,V665=1,1),0)</f>
        <v>0</v>
      </c>
      <c r="S665" s="505"/>
      <c r="T665" s="505"/>
      <c r="U665" s="505"/>
      <c r="V665" s="505"/>
      <c r="W665" s="473"/>
      <c r="X665" s="473"/>
      <c r="Y665" s="471"/>
      <c r="Z665" s="505"/>
      <c r="AA665" s="505"/>
      <c r="AB665" s="505"/>
      <c r="AC665" s="505"/>
      <c r="AD665" s="471"/>
      <c r="AE665" s="505"/>
      <c r="AF665" s="505"/>
      <c r="AG665" s="505"/>
      <c r="AH665" s="505"/>
      <c r="AI665" s="473"/>
      <c r="AJ665" s="473"/>
      <c r="AK665" s="505"/>
      <c r="AL665" s="505"/>
      <c r="AM665" s="505"/>
      <c r="AN665" s="505"/>
      <c r="AO665" s="505"/>
      <c r="AP665" s="505"/>
      <c r="AQ665" s="505"/>
      <c r="AR665" s="505"/>
      <c r="AS665" s="505"/>
      <c r="AT665" s="505"/>
      <c r="AU665" s="506"/>
      <c r="AV665" s="513">
        <v>1</v>
      </c>
    </row>
    <row r="666" spans="1:48" s="507" customFormat="1" ht="13.5" outlineLevel="1">
      <c r="A666" s="681"/>
      <c r="B666" s="691" t="s">
        <v>226</v>
      </c>
      <c r="C666" s="460" t="s">
        <v>592</v>
      </c>
      <c r="D666" s="474" t="s">
        <v>632</v>
      </c>
      <c r="E666" s="461" t="s">
        <v>633</v>
      </c>
      <c r="F666" s="475"/>
      <c r="G666" s="459" t="s">
        <v>102</v>
      </c>
      <c r="H666" s="476" t="str">
        <f t="shared" si="88"/>
        <v>MP-1</v>
      </c>
      <c r="I666" s="463">
        <v>1</v>
      </c>
      <c r="J666" s="475"/>
      <c r="K666" s="473">
        <v>0</v>
      </c>
      <c r="L666" s="473"/>
      <c r="M666" s="471" cm="1">
        <f t="array" ref="M666">IFERROR(_xlfn.IFS(N666=1,1,O666=1,1,P666=1,1,Q666=1,1),0)</f>
        <v>1</v>
      </c>
      <c r="N666" s="505">
        <v>1</v>
      </c>
      <c r="O666" s="505"/>
      <c r="P666" s="505"/>
      <c r="Q666" s="505"/>
      <c r="R666" s="471" cm="1">
        <f t="array" ref="R666">IFERROR(_xlfn.IFS(S666=1,1,T666=1,1,U666=1,1,V666=1,1),0)</f>
        <v>0</v>
      </c>
      <c r="S666" s="505"/>
      <c r="T666" s="505"/>
      <c r="U666" s="505"/>
      <c r="V666" s="505"/>
      <c r="W666" s="473"/>
      <c r="X666" s="473"/>
      <c r="Y666" s="471"/>
      <c r="Z666" s="505"/>
      <c r="AA666" s="505"/>
      <c r="AB666" s="505"/>
      <c r="AC666" s="505"/>
      <c r="AD666" s="471"/>
      <c r="AE666" s="505"/>
      <c r="AF666" s="505"/>
      <c r="AG666" s="505"/>
      <c r="AH666" s="505"/>
      <c r="AI666" s="473"/>
      <c r="AJ666" s="473"/>
      <c r="AK666" s="505"/>
      <c r="AL666" s="505"/>
      <c r="AM666" s="505"/>
      <c r="AN666" s="505"/>
      <c r="AO666" s="505"/>
      <c r="AP666" s="505"/>
      <c r="AQ666" s="505"/>
      <c r="AR666" s="505"/>
      <c r="AS666" s="505"/>
      <c r="AT666" s="505"/>
      <c r="AU666" s="506"/>
      <c r="AV666" s="513">
        <v>1</v>
      </c>
    </row>
    <row r="667" spans="1:48" s="507" customFormat="1" ht="13.5" outlineLevel="1">
      <c r="A667" s="681"/>
      <c r="B667" s="691" t="s">
        <v>226</v>
      </c>
      <c r="C667" s="460" t="s">
        <v>592</v>
      </c>
      <c r="D667" s="474" t="s">
        <v>634</v>
      </c>
      <c r="E667" s="461" t="s">
        <v>635</v>
      </c>
      <c r="F667" s="475"/>
      <c r="G667" s="459" t="s">
        <v>102</v>
      </c>
      <c r="H667" s="476" t="str">
        <f t="shared" si="88"/>
        <v>MP-1</v>
      </c>
      <c r="I667" s="463">
        <v>1</v>
      </c>
      <c r="J667" s="475"/>
      <c r="K667" s="473">
        <v>0</v>
      </c>
      <c r="L667" s="473"/>
      <c r="M667" s="471" cm="1">
        <f t="array" ref="M667">IFERROR(_xlfn.IFS(N667=1,1,O667=1,1,P667=1,1,Q667=1,1),0)</f>
        <v>1</v>
      </c>
      <c r="N667" s="505">
        <v>1</v>
      </c>
      <c r="O667" s="505"/>
      <c r="P667" s="505"/>
      <c r="Q667" s="505"/>
      <c r="R667" s="471" cm="1">
        <f t="array" ref="R667">IFERROR(_xlfn.IFS(S667=1,1,T667=1,1,U667=1,1,V667=1,1),0)</f>
        <v>0</v>
      </c>
      <c r="S667" s="505"/>
      <c r="T667" s="505"/>
      <c r="U667" s="505"/>
      <c r="V667" s="505"/>
      <c r="W667" s="473"/>
      <c r="X667" s="473"/>
      <c r="Y667" s="471"/>
      <c r="Z667" s="505"/>
      <c r="AA667" s="505"/>
      <c r="AB667" s="505"/>
      <c r="AC667" s="505"/>
      <c r="AD667" s="471"/>
      <c r="AE667" s="505"/>
      <c r="AF667" s="505"/>
      <c r="AG667" s="505"/>
      <c r="AH667" s="505"/>
      <c r="AI667" s="473"/>
      <c r="AJ667" s="473"/>
      <c r="AK667" s="505"/>
      <c r="AL667" s="505"/>
      <c r="AM667" s="505"/>
      <c r="AN667" s="505"/>
      <c r="AO667" s="505"/>
      <c r="AP667" s="505"/>
      <c r="AQ667" s="505"/>
      <c r="AR667" s="505"/>
      <c r="AS667" s="505"/>
      <c r="AT667" s="505"/>
      <c r="AU667" s="506"/>
      <c r="AV667" s="513">
        <v>1</v>
      </c>
    </row>
    <row r="668" spans="1:48" s="507" customFormat="1" ht="13.5" outlineLevel="1">
      <c r="A668" s="681"/>
      <c r="B668" s="691"/>
      <c r="C668" s="460"/>
      <c r="D668" s="474"/>
      <c r="E668" s="461"/>
      <c r="F668" s="475"/>
      <c r="G668" s="459"/>
      <c r="H668" s="476"/>
      <c r="I668" s="463"/>
      <c r="J668" s="475"/>
      <c r="K668" s="473"/>
      <c r="L668" s="473"/>
      <c r="M668" s="471"/>
      <c r="N668" s="505" t="s">
        <v>224</v>
      </c>
      <c r="O668" s="505"/>
      <c r="P668" s="505"/>
      <c r="Q668" s="505"/>
      <c r="R668" s="505"/>
      <c r="S668" s="505"/>
      <c r="T668" s="505"/>
      <c r="U668" s="505"/>
      <c r="V668" s="505"/>
      <c r="W668" s="473"/>
      <c r="X668" s="473"/>
      <c r="Y668" s="505"/>
      <c r="Z668" s="505"/>
      <c r="AA668" s="505"/>
      <c r="AB668" s="505"/>
      <c r="AC668" s="505"/>
      <c r="AD668" s="505"/>
      <c r="AE668" s="505"/>
      <c r="AF668" s="505"/>
      <c r="AG668" s="505"/>
      <c r="AH668" s="505"/>
      <c r="AI668" s="473"/>
      <c r="AJ668" s="473"/>
      <c r="AK668" s="505"/>
      <c r="AL668" s="505"/>
      <c r="AM668" s="505"/>
      <c r="AN668" s="505"/>
      <c r="AO668" s="505"/>
      <c r="AP668" s="505"/>
      <c r="AQ668" s="505"/>
      <c r="AR668" s="505"/>
      <c r="AS668" s="505"/>
      <c r="AT668" s="505"/>
      <c r="AU668" s="506"/>
      <c r="AV668" s="513"/>
    </row>
    <row r="669" spans="1:48" s="507" customFormat="1" ht="13.5" outlineLevel="1">
      <c r="A669" s="681"/>
      <c r="B669" s="691" t="s">
        <v>636</v>
      </c>
      <c r="C669" s="460"/>
      <c r="D669" s="474"/>
      <c r="E669" s="461"/>
      <c r="F669" s="475"/>
      <c r="G669" s="459"/>
      <c r="H669" s="476"/>
      <c r="I669" s="463"/>
      <c r="J669" s="475"/>
      <c r="K669" s="473"/>
      <c r="L669" s="473"/>
      <c r="M669" s="471"/>
      <c r="N669" s="505" t="s">
        <v>224</v>
      </c>
      <c r="O669" s="505"/>
      <c r="P669" s="505"/>
      <c r="Q669" s="505"/>
      <c r="R669" s="505"/>
      <c r="S669" s="505"/>
      <c r="T669" s="505"/>
      <c r="U669" s="505"/>
      <c r="V669" s="505"/>
      <c r="W669" s="473"/>
      <c r="X669" s="473"/>
      <c r="Y669" s="505"/>
      <c r="Z669" s="505"/>
      <c r="AA669" s="505"/>
      <c r="AB669" s="505"/>
      <c r="AC669" s="505"/>
      <c r="AD669" s="505"/>
      <c r="AE669" s="505"/>
      <c r="AF669" s="505"/>
      <c r="AG669" s="505"/>
      <c r="AH669" s="505"/>
      <c r="AI669" s="473"/>
      <c r="AJ669" s="473"/>
      <c r="AK669" s="505"/>
      <c r="AL669" s="505"/>
      <c r="AM669" s="505"/>
      <c r="AN669" s="505"/>
      <c r="AO669" s="505"/>
      <c r="AP669" s="505"/>
      <c r="AQ669" s="505"/>
      <c r="AR669" s="505"/>
      <c r="AS669" s="505"/>
      <c r="AT669" s="505"/>
      <c r="AU669" s="506"/>
      <c r="AV669" s="513"/>
    </row>
    <row r="670" spans="1:48" s="507" customFormat="1" ht="13.5" outlineLevel="1">
      <c r="A670" s="681"/>
      <c r="B670" s="691" t="s">
        <v>226</v>
      </c>
      <c r="C670" s="460" t="s">
        <v>592</v>
      </c>
      <c r="D670" s="474" t="s">
        <v>637</v>
      </c>
      <c r="E670" s="461" t="s">
        <v>638</v>
      </c>
      <c r="F670" s="475"/>
      <c r="G670" s="459" t="s">
        <v>102</v>
      </c>
      <c r="H670" s="476" t="str">
        <f t="shared" ref="H670:H675" si="89">CONCATENATE(G670,"-",I670)</f>
        <v>MP-1</v>
      </c>
      <c r="I670" s="463">
        <v>1</v>
      </c>
      <c r="J670" s="475"/>
      <c r="K670" s="473">
        <v>0</v>
      </c>
      <c r="L670" s="473"/>
      <c r="M670" s="471" cm="1">
        <f t="array" ref="M670">IFERROR(_xlfn.IFS(N670=1,1,O670=1,1,P670=1,1,Q670=1,1),0)</f>
        <v>1</v>
      </c>
      <c r="N670" s="505">
        <v>1</v>
      </c>
      <c r="O670" s="505"/>
      <c r="P670" s="505"/>
      <c r="Q670" s="505"/>
      <c r="R670" s="471" cm="1">
        <f t="array" ref="R670">IFERROR(_xlfn.IFS(S670=1,1,T670=1,1,U670=1,1,V670=1,1),0)</f>
        <v>0</v>
      </c>
      <c r="S670" s="505"/>
      <c r="T670" s="505"/>
      <c r="U670" s="505"/>
      <c r="V670" s="505"/>
      <c r="W670" s="473"/>
      <c r="X670" s="473"/>
      <c r="Y670" s="471"/>
      <c r="Z670" s="505"/>
      <c r="AA670" s="505"/>
      <c r="AB670" s="505"/>
      <c r="AC670" s="505"/>
      <c r="AD670" s="471"/>
      <c r="AE670" s="505"/>
      <c r="AF670" s="505"/>
      <c r="AG670" s="505"/>
      <c r="AH670" s="505"/>
      <c r="AI670" s="473"/>
      <c r="AJ670" s="473"/>
      <c r="AK670" s="505"/>
      <c r="AL670" s="505"/>
      <c r="AM670" s="505"/>
      <c r="AN670" s="505"/>
      <c r="AO670" s="505"/>
      <c r="AP670" s="505"/>
      <c r="AQ670" s="505"/>
      <c r="AR670" s="505"/>
      <c r="AS670" s="505"/>
      <c r="AT670" s="505"/>
      <c r="AU670" s="506"/>
      <c r="AV670" s="513">
        <v>1</v>
      </c>
    </row>
    <row r="671" spans="1:48" s="507" customFormat="1" ht="13.5" outlineLevel="1">
      <c r="A671" s="681"/>
      <c r="B671" s="691" t="s">
        <v>226</v>
      </c>
      <c r="C671" s="460" t="s">
        <v>592</v>
      </c>
      <c r="D671" s="474" t="s">
        <v>639</v>
      </c>
      <c r="E671" s="461" t="s">
        <v>640</v>
      </c>
      <c r="F671" s="475"/>
      <c r="G671" s="459" t="s">
        <v>102</v>
      </c>
      <c r="H671" s="476" t="str">
        <f t="shared" si="89"/>
        <v>MP-1</v>
      </c>
      <c r="I671" s="463">
        <v>1</v>
      </c>
      <c r="J671" s="475"/>
      <c r="K671" s="473">
        <v>0</v>
      </c>
      <c r="L671" s="473"/>
      <c r="M671" s="471" cm="1">
        <f t="array" ref="M671">IFERROR(_xlfn.IFS(N671=1,1,O671=1,1,P671=1,1,Q671=1,1),0)</f>
        <v>1</v>
      </c>
      <c r="N671" s="505">
        <v>1</v>
      </c>
      <c r="O671" s="505"/>
      <c r="P671" s="505"/>
      <c r="Q671" s="505"/>
      <c r="R671" s="471" cm="1">
        <f t="array" ref="R671">IFERROR(_xlfn.IFS(S671=1,1,T671=1,1,U671=1,1,V671=1,1),0)</f>
        <v>0</v>
      </c>
      <c r="S671" s="505"/>
      <c r="T671" s="505"/>
      <c r="U671" s="505"/>
      <c r="V671" s="505"/>
      <c r="W671" s="473"/>
      <c r="X671" s="473"/>
      <c r="Y671" s="471"/>
      <c r="Z671" s="505"/>
      <c r="AA671" s="505"/>
      <c r="AB671" s="505"/>
      <c r="AC671" s="505"/>
      <c r="AD671" s="471"/>
      <c r="AE671" s="505"/>
      <c r="AF671" s="505"/>
      <c r="AG671" s="505"/>
      <c r="AH671" s="505"/>
      <c r="AI671" s="473"/>
      <c r="AJ671" s="473"/>
      <c r="AK671" s="505"/>
      <c r="AL671" s="505"/>
      <c r="AM671" s="505"/>
      <c r="AN671" s="505"/>
      <c r="AO671" s="505"/>
      <c r="AP671" s="505"/>
      <c r="AQ671" s="505"/>
      <c r="AR671" s="505"/>
      <c r="AS671" s="505"/>
      <c r="AT671" s="505"/>
      <c r="AU671" s="506"/>
      <c r="AV671" s="513">
        <v>1</v>
      </c>
    </row>
    <row r="672" spans="1:48" s="507" customFormat="1" ht="13.5" outlineLevel="1">
      <c r="A672" s="681"/>
      <c r="B672" s="691" t="s">
        <v>226</v>
      </c>
      <c r="C672" s="460" t="s">
        <v>592</v>
      </c>
      <c r="D672" s="474" t="s">
        <v>641</v>
      </c>
      <c r="E672" s="461" t="s">
        <v>642</v>
      </c>
      <c r="F672" s="475"/>
      <c r="G672" s="459" t="s">
        <v>102</v>
      </c>
      <c r="H672" s="476" t="str">
        <f t="shared" si="89"/>
        <v>MP-1</v>
      </c>
      <c r="I672" s="463">
        <v>1</v>
      </c>
      <c r="J672" s="475"/>
      <c r="K672" s="473">
        <v>0</v>
      </c>
      <c r="L672" s="473"/>
      <c r="M672" s="471" cm="1">
        <f t="array" ref="M672">IFERROR(_xlfn.IFS(N672=1,1,O672=1,1,P672=1,1,Q672=1,1),0)</f>
        <v>1</v>
      </c>
      <c r="N672" s="505">
        <v>1</v>
      </c>
      <c r="O672" s="505"/>
      <c r="P672" s="505"/>
      <c r="Q672" s="505"/>
      <c r="R672" s="471" cm="1">
        <f t="array" ref="R672">IFERROR(_xlfn.IFS(S672=1,1,T672=1,1,U672=1,1,V672=1,1),0)</f>
        <v>0</v>
      </c>
      <c r="S672" s="505"/>
      <c r="T672" s="505"/>
      <c r="U672" s="505"/>
      <c r="V672" s="505"/>
      <c r="W672" s="473"/>
      <c r="X672" s="473"/>
      <c r="Y672" s="471"/>
      <c r="Z672" s="505"/>
      <c r="AA672" s="505"/>
      <c r="AB672" s="505"/>
      <c r="AC672" s="505"/>
      <c r="AD672" s="471"/>
      <c r="AE672" s="505"/>
      <c r="AF672" s="505"/>
      <c r="AG672" s="505"/>
      <c r="AH672" s="505"/>
      <c r="AI672" s="473"/>
      <c r="AJ672" s="473"/>
      <c r="AK672" s="505"/>
      <c r="AL672" s="505"/>
      <c r="AM672" s="505"/>
      <c r="AN672" s="505"/>
      <c r="AO672" s="505"/>
      <c r="AP672" s="505"/>
      <c r="AQ672" s="505"/>
      <c r="AR672" s="505"/>
      <c r="AS672" s="505"/>
      <c r="AT672" s="505"/>
      <c r="AU672" s="506"/>
      <c r="AV672" s="513">
        <v>1</v>
      </c>
    </row>
    <row r="673" spans="1:48" s="507" customFormat="1" ht="13.5" outlineLevel="1">
      <c r="A673" s="681"/>
      <c r="B673" s="691" t="s">
        <v>226</v>
      </c>
      <c r="C673" s="460" t="s">
        <v>592</v>
      </c>
      <c r="D673" s="474" t="s">
        <v>643</v>
      </c>
      <c r="E673" s="461" t="s">
        <v>644</v>
      </c>
      <c r="F673" s="475"/>
      <c r="G673" s="459" t="s">
        <v>102</v>
      </c>
      <c r="H673" s="476" t="str">
        <f t="shared" si="89"/>
        <v>MP-1</v>
      </c>
      <c r="I673" s="463">
        <v>1</v>
      </c>
      <c r="J673" s="475"/>
      <c r="K673" s="473">
        <v>0</v>
      </c>
      <c r="L673" s="473"/>
      <c r="M673" s="471" cm="1">
        <f t="array" ref="M673">IFERROR(_xlfn.IFS(N673=1,1,O673=1,1,P673=1,1,Q673=1,1),0)</f>
        <v>1</v>
      </c>
      <c r="N673" s="505">
        <v>1</v>
      </c>
      <c r="O673" s="505"/>
      <c r="P673" s="505"/>
      <c r="Q673" s="505"/>
      <c r="R673" s="471" cm="1">
        <f t="array" ref="R673">IFERROR(_xlfn.IFS(S673=1,1,T673=1,1,U673=1,1,V673=1,1),0)</f>
        <v>0</v>
      </c>
      <c r="S673" s="505"/>
      <c r="T673" s="505"/>
      <c r="U673" s="505"/>
      <c r="V673" s="505"/>
      <c r="W673" s="473"/>
      <c r="X673" s="473"/>
      <c r="Y673" s="471"/>
      <c r="Z673" s="505"/>
      <c r="AA673" s="505"/>
      <c r="AB673" s="505"/>
      <c r="AC673" s="505"/>
      <c r="AD673" s="471"/>
      <c r="AE673" s="505"/>
      <c r="AF673" s="505"/>
      <c r="AG673" s="505"/>
      <c r="AH673" s="505"/>
      <c r="AI673" s="473"/>
      <c r="AJ673" s="473"/>
      <c r="AK673" s="505"/>
      <c r="AL673" s="505"/>
      <c r="AM673" s="505"/>
      <c r="AN673" s="505"/>
      <c r="AO673" s="505"/>
      <c r="AP673" s="505"/>
      <c r="AQ673" s="505"/>
      <c r="AR673" s="505"/>
      <c r="AS673" s="505"/>
      <c r="AT673" s="505"/>
      <c r="AU673" s="506"/>
      <c r="AV673" s="513">
        <v>1</v>
      </c>
    </row>
    <row r="674" spans="1:48" s="507" customFormat="1" ht="13.5" outlineLevel="1">
      <c r="A674" s="681"/>
      <c r="B674" s="691" t="s">
        <v>226</v>
      </c>
      <c r="C674" s="460" t="s">
        <v>592</v>
      </c>
      <c r="D674" s="474" t="s">
        <v>643</v>
      </c>
      <c r="E674" s="461" t="s">
        <v>645</v>
      </c>
      <c r="F674" s="475"/>
      <c r="G674" s="459" t="s">
        <v>102</v>
      </c>
      <c r="H674" s="476" t="str">
        <f t="shared" si="89"/>
        <v>MP-1</v>
      </c>
      <c r="I674" s="463">
        <v>1</v>
      </c>
      <c r="J674" s="475"/>
      <c r="K674" s="473">
        <v>0</v>
      </c>
      <c r="L674" s="473"/>
      <c r="M674" s="471" cm="1">
        <f t="array" ref="M674">IFERROR(_xlfn.IFS(N674=1,1,O674=1,1,P674=1,1,Q674=1,1),0)</f>
        <v>1</v>
      </c>
      <c r="N674" s="505">
        <v>1</v>
      </c>
      <c r="O674" s="505"/>
      <c r="P674" s="505"/>
      <c r="Q674" s="505"/>
      <c r="R674" s="471" cm="1">
        <f t="array" ref="R674">IFERROR(_xlfn.IFS(S674=1,1,T674=1,1,U674=1,1,V674=1,1),0)</f>
        <v>0</v>
      </c>
      <c r="S674" s="505"/>
      <c r="T674" s="505"/>
      <c r="U674" s="505"/>
      <c r="V674" s="505"/>
      <c r="W674" s="473"/>
      <c r="X674" s="473"/>
      <c r="Y674" s="471"/>
      <c r="Z674" s="505"/>
      <c r="AA674" s="505"/>
      <c r="AB674" s="505"/>
      <c r="AC674" s="505"/>
      <c r="AD674" s="471"/>
      <c r="AE674" s="505"/>
      <c r="AF674" s="505"/>
      <c r="AG674" s="505"/>
      <c r="AH674" s="505"/>
      <c r="AI674" s="473"/>
      <c r="AJ674" s="473"/>
      <c r="AK674" s="505"/>
      <c r="AL674" s="505"/>
      <c r="AM674" s="505"/>
      <c r="AN674" s="505"/>
      <c r="AO674" s="505"/>
      <c r="AP674" s="505"/>
      <c r="AQ674" s="505"/>
      <c r="AR674" s="505"/>
      <c r="AS674" s="505"/>
      <c r="AT674" s="505"/>
      <c r="AU674" s="506"/>
      <c r="AV674" s="513">
        <v>1</v>
      </c>
    </row>
    <row r="675" spans="1:48" s="507" customFormat="1" ht="13.5" outlineLevel="1">
      <c r="A675" s="681"/>
      <c r="B675" s="691" t="s">
        <v>226</v>
      </c>
      <c r="C675" s="460" t="s">
        <v>592</v>
      </c>
      <c r="D675" s="474" t="s">
        <v>646</v>
      </c>
      <c r="E675" s="461" t="s">
        <v>647</v>
      </c>
      <c r="F675" s="475"/>
      <c r="G675" s="459" t="s">
        <v>102</v>
      </c>
      <c r="H675" s="476" t="str">
        <f t="shared" si="89"/>
        <v>MP-1</v>
      </c>
      <c r="I675" s="463">
        <v>1</v>
      </c>
      <c r="J675" s="475"/>
      <c r="K675" s="473">
        <v>0</v>
      </c>
      <c r="L675" s="473"/>
      <c r="M675" s="471" cm="1">
        <f t="array" ref="M675">IFERROR(_xlfn.IFS(N675=1,1,O675=1,1,P675=1,1,Q675=1,1),0)</f>
        <v>1</v>
      </c>
      <c r="N675" s="505">
        <v>1</v>
      </c>
      <c r="O675" s="505"/>
      <c r="P675" s="505"/>
      <c r="Q675" s="505"/>
      <c r="R675" s="471" cm="1">
        <f t="array" ref="R675">IFERROR(_xlfn.IFS(S675=1,1,T675=1,1,U675=1,1,V675=1,1),0)</f>
        <v>0</v>
      </c>
      <c r="S675" s="505"/>
      <c r="T675" s="505"/>
      <c r="U675" s="505"/>
      <c r="V675" s="505"/>
      <c r="W675" s="473"/>
      <c r="X675" s="473"/>
      <c r="Y675" s="471"/>
      <c r="Z675" s="505"/>
      <c r="AA675" s="505"/>
      <c r="AB675" s="505"/>
      <c r="AC675" s="505"/>
      <c r="AD675" s="471"/>
      <c r="AE675" s="505"/>
      <c r="AF675" s="505"/>
      <c r="AG675" s="505"/>
      <c r="AH675" s="505"/>
      <c r="AI675" s="473"/>
      <c r="AJ675" s="473"/>
      <c r="AK675" s="505"/>
      <c r="AL675" s="505"/>
      <c r="AM675" s="505"/>
      <c r="AN675" s="505"/>
      <c r="AO675" s="505"/>
      <c r="AP675" s="505"/>
      <c r="AQ675" s="505"/>
      <c r="AR675" s="505"/>
      <c r="AS675" s="505"/>
      <c r="AT675" s="505"/>
      <c r="AU675" s="506"/>
      <c r="AV675" s="513">
        <v>1</v>
      </c>
    </row>
    <row r="676" spans="1:48" s="507" customFormat="1" ht="13.5" outlineLevel="1">
      <c r="A676" s="681"/>
      <c r="B676" s="691"/>
      <c r="C676" s="460"/>
      <c r="D676" s="474"/>
      <c r="E676" s="461"/>
      <c r="F676" s="475"/>
      <c r="G676" s="459"/>
      <c r="H676" s="476"/>
      <c r="I676" s="463"/>
      <c r="J676" s="475"/>
      <c r="K676" s="473"/>
      <c r="L676" s="473"/>
      <c r="M676" s="471"/>
      <c r="N676" s="505" t="s">
        <v>224</v>
      </c>
      <c r="O676" s="505"/>
      <c r="P676" s="505"/>
      <c r="Q676" s="505"/>
      <c r="R676" s="505"/>
      <c r="S676" s="505"/>
      <c r="T676" s="505"/>
      <c r="U676" s="505"/>
      <c r="V676" s="505"/>
      <c r="W676" s="473"/>
      <c r="X676" s="473"/>
      <c r="Y676" s="505"/>
      <c r="Z676" s="505"/>
      <c r="AA676" s="505"/>
      <c r="AB676" s="505"/>
      <c r="AC676" s="505"/>
      <c r="AD676" s="505"/>
      <c r="AE676" s="505"/>
      <c r="AF676" s="505"/>
      <c r="AG676" s="505"/>
      <c r="AH676" s="505"/>
      <c r="AI676" s="473"/>
      <c r="AJ676" s="473"/>
      <c r="AK676" s="505"/>
      <c r="AL676" s="505"/>
      <c r="AM676" s="505"/>
      <c r="AN676" s="505"/>
      <c r="AO676" s="505"/>
      <c r="AP676" s="505"/>
      <c r="AQ676" s="505"/>
      <c r="AR676" s="505"/>
      <c r="AS676" s="505"/>
      <c r="AT676" s="505"/>
      <c r="AU676" s="506"/>
      <c r="AV676" s="513"/>
    </row>
    <row r="677" spans="1:48" s="507" customFormat="1" ht="13.5" outlineLevel="1">
      <c r="A677" s="681"/>
      <c r="B677" s="691" t="s">
        <v>648</v>
      </c>
      <c r="C677" s="460"/>
      <c r="D677" s="474"/>
      <c r="E677" s="461"/>
      <c r="F677" s="475"/>
      <c r="G677" s="459"/>
      <c r="H677" s="476"/>
      <c r="I677" s="463"/>
      <c r="J677" s="475"/>
      <c r="K677" s="473"/>
      <c r="L677" s="473"/>
      <c r="M677" s="471"/>
      <c r="N677" s="505" t="s">
        <v>224</v>
      </c>
      <c r="O677" s="505"/>
      <c r="P677" s="505"/>
      <c r="Q677" s="505"/>
      <c r="R677" s="505"/>
      <c r="S677" s="505"/>
      <c r="T677" s="505"/>
      <c r="U677" s="505"/>
      <c r="V677" s="505"/>
      <c r="W677" s="473"/>
      <c r="X677" s="473"/>
      <c r="Y677" s="505"/>
      <c r="Z677" s="505"/>
      <c r="AA677" s="505"/>
      <c r="AB677" s="505"/>
      <c r="AC677" s="505"/>
      <c r="AD677" s="505"/>
      <c r="AE677" s="505"/>
      <c r="AF677" s="505"/>
      <c r="AG677" s="505"/>
      <c r="AH677" s="505"/>
      <c r="AI677" s="473"/>
      <c r="AJ677" s="473"/>
      <c r="AK677" s="505"/>
      <c r="AL677" s="505"/>
      <c r="AM677" s="505"/>
      <c r="AN677" s="505"/>
      <c r="AO677" s="505"/>
      <c r="AP677" s="505"/>
      <c r="AQ677" s="505"/>
      <c r="AR677" s="505"/>
      <c r="AS677" s="505"/>
      <c r="AT677" s="505"/>
      <c r="AU677" s="506"/>
      <c r="AV677" s="513"/>
    </row>
    <row r="678" spans="1:48" s="507" customFormat="1" ht="13.5" outlineLevel="1">
      <c r="A678" s="681"/>
      <c r="B678" s="691" t="s">
        <v>226</v>
      </c>
      <c r="C678" s="460" t="s">
        <v>592</v>
      </c>
      <c r="D678" s="474" t="s">
        <v>327</v>
      </c>
      <c r="E678" s="461" t="s">
        <v>649</v>
      </c>
      <c r="F678" s="475"/>
      <c r="G678" s="459" t="s">
        <v>102</v>
      </c>
      <c r="H678" s="476" t="str">
        <f>CONCATENATE(G678,"-",I678)</f>
        <v>MP-2</v>
      </c>
      <c r="I678" s="463">
        <v>2</v>
      </c>
      <c r="J678" s="475"/>
      <c r="K678" s="473">
        <v>0</v>
      </c>
      <c r="L678" s="473"/>
      <c r="M678" s="471" cm="1">
        <f t="array" ref="M678">IFERROR(_xlfn.IFS(N678=1,1,O678=1,1,P678=1,1,Q678=1,1),0)</f>
        <v>1</v>
      </c>
      <c r="N678" s="505">
        <v>1</v>
      </c>
      <c r="O678" s="505"/>
      <c r="P678" s="505"/>
      <c r="Q678" s="505"/>
      <c r="R678" s="471" cm="1">
        <f t="array" ref="R678">IFERROR(_xlfn.IFS(S678=1,1,T678=1,1,U678=1,1,V678=1,1),0)</f>
        <v>0</v>
      </c>
      <c r="S678" s="505"/>
      <c r="T678" s="505"/>
      <c r="U678" s="505"/>
      <c r="V678" s="505"/>
      <c r="W678" s="473"/>
      <c r="X678" s="473"/>
      <c r="Y678" s="471"/>
      <c r="Z678" s="505"/>
      <c r="AA678" s="505"/>
      <c r="AB678" s="505"/>
      <c r="AC678" s="505"/>
      <c r="AD678" s="471"/>
      <c r="AE678" s="505"/>
      <c r="AF678" s="505"/>
      <c r="AG678" s="505"/>
      <c r="AH678" s="505"/>
      <c r="AI678" s="473"/>
      <c r="AJ678" s="473"/>
      <c r="AK678" s="505"/>
      <c r="AL678" s="505"/>
      <c r="AM678" s="505"/>
      <c r="AN678" s="505"/>
      <c r="AO678" s="505"/>
      <c r="AP678" s="505"/>
      <c r="AQ678" s="505"/>
      <c r="AR678" s="505"/>
      <c r="AS678" s="505"/>
      <c r="AT678" s="505"/>
      <c r="AU678" s="506"/>
      <c r="AV678" s="513">
        <v>2</v>
      </c>
    </row>
    <row r="679" spans="1:48" s="507" customFormat="1" ht="13.5" outlineLevel="1">
      <c r="A679" s="681"/>
      <c r="B679" s="691"/>
      <c r="C679" s="460"/>
      <c r="D679" s="474"/>
      <c r="E679" s="461"/>
      <c r="F679" s="475"/>
      <c r="G679" s="459"/>
      <c r="H679" s="476"/>
      <c r="I679" s="463"/>
      <c r="J679" s="475"/>
      <c r="K679" s="473"/>
      <c r="L679" s="473"/>
      <c r="M679" s="471"/>
      <c r="N679" s="505" t="s">
        <v>224</v>
      </c>
      <c r="O679" s="505"/>
      <c r="P679" s="505"/>
      <c r="Q679" s="505"/>
      <c r="R679" s="505"/>
      <c r="S679" s="505"/>
      <c r="T679" s="505"/>
      <c r="U679" s="505"/>
      <c r="V679" s="505"/>
      <c r="W679" s="473"/>
      <c r="X679" s="473"/>
      <c r="Y679" s="505"/>
      <c r="Z679" s="505"/>
      <c r="AA679" s="505"/>
      <c r="AB679" s="505"/>
      <c r="AC679" s="505"/>
      <c r="AD679" s="505"/>
      <c r="AE679" s="505"/>
      <c r="AF679" s="505"/>
      <c r="AG679" s="505"/>
      <c r="AH679" s="505"/>
      <c r="AI679" s="473"/>
      <c r="AJ679" s="473"/>
      <c r="AK679" s="505"/>
      <c r="AL679" s="505"/>
      <c r="AM679" s="505"/>
      <c r="AN679" s="505"/>
      <c r="AO679" s="505"/>
      <c r="AP679" s="505"/>
      <c r="AQ679" s="505"/>
      <c r="AR679" s="505"/>
      <c r="AS679" s="505"/>
      <c r="AT679" s="505"/>
      <c r="AU679" s="506"/>
      <c r="AV679" s="513"/>
    </row>
    <row r="680" spans="1:48" s="507" customFormat="1" ht="13.5" outlineLevel="1">
      <c r="A680" s="681"/>
      <c r="B680" s="691" t="s">
        <v>650</v>
      </c>
      <c r="C680" s="460"/>
      <c r="D680" s="474"/>
      <c r="E680" s="461"/>
      <c r="F680" s="475"/>
      <c r="G680" s="459"/>
      <c r="H680" s="476"/>
      <c r="I680" s="463"/>
      <c r="J680" s="475"/>
      <c r="K680" s="473"/>
      <c r="L680" s="473"/>
      <c r="M680" s="471"/>
      <c r="N680" s="505" t="s">
        <v>224</v>
      </c>
      <c r="O680" s="505"/>
      <c r="P680" s="505"/>
      <c r="Q680" s="505"/>
      <c r="R680" s="505"/>
      <c r="S680" s="505"/>
      <c r="T680" s="505"/>
      <c r="U680" s="505"/>
      <c r="V680" s="505"/>
      <c r="W680" s="473"/>
      <c r="X680" s="473"/>
      <c r="Y680" s="505"/>
      <c r="Z680" s="505"/>
      <c r="AA680" s="505"/>
      <c r="AB680" s="505"/>
      <c r="AC680" s="505"/>
      <c r="AD680" s="505"/>
      <c r="AE680" s="505"/>
      <c r="AF680" s="505"/>
      <c r="AG680" s="505"/>
      <c r="AH680" s="505"/>
      <c r="AI680" s="473"/>
      <c r="AJ680" s="473"/>
      <c r="AK680" s="505"/>
      <c r="AL680" s="505"/>
      <c r="AM680" s="505"/>
      <c r="AN680" s="505"/>
      <c r="AO680" s="505"/>
      <c r="AP680" s="505"/>
      <c r="AQ680" s="505"/>
      <c r="AR680" s="505"/>
      <c r="AS680" s="505"/>
      <c r="AT680" s="505"/>
      <c r="AU680" s="506"/>
      <c r="AV680" s="513"/>
    </row>
    <row r="681" spans="1:48" s="507" customFormat="1" ht="13.5" outlineLevel="1">
      <c r="A681" s="681"/>
      <c r="B681" s="691" t="s">
        <v>226</v>
      </c>
      <c r="C681" s="460" t="s">
        <v>592</v>
      </c>
      <c r="D681" s="474" t="s">
        <v>265</v>
      </c>
      <c r="E681" s="461" t="s">
        <v>651</v>
      </c>
      <c r="F681" s="475"/>
      <c r="G681" s="459" t="s">
        <v>102</v>
      </c>
      <c r="H681" s="476" t="str">
        <f t="shared" ref="H681:H682" si="90">CONCATENATE(G681,"-",I681)</f>
        <v>MP-1</v>
      </c>
      <c r="I681" s="463">
        <v>1</v>
      </c>
      <c r="J681" s="475"/>
      <c r="K681" s="473">
        <v>0</v>
      </c>
      <c r="L681" s="473"/>
      <c r="M681" s="471" cm="1">
        <f t="array" ref="M681">IFERROR(_xlfn.IFS(N681=1,1,O681=1,1,P681=1,1,Q681=1,1),0)</f>
        <v>1</v>
      </c>
      <c r="N681" s="505">
        <v>1</v>
      </c>
      <c r="O681" s="505"/>
      <c r="P681" s="505"/>
      <c r="Q681" s="505"/>
      <c r="R681" s="471" cm="1">
        <f t="array" ref="R681">IFERROR(_xlfn.IFS(S681=1,1,T681=1,1,U681=1,1,V681=1,1),0)</f>
        <v>0</v>
      </c>
      <c r="S681" s="505"/>
      <c r="T681" s="505"/>
      <c r="U681" s="505"/>
      <c r="V681" s="505"/>
      <c r="W681" s="473"/>
      <c r="X681" s="473"/>
      <c r="Y681" s="471"/>
      <c r="Z681" s="505"/>
      <c r="AA681" s="505"/>
      <c r="AB681" s="505"/>
      <c r="AC681" s="505"/>
      <c r="AD681" s="471"/>
      <c r="AE681" s="505"/>
      <c r="AF681" s="505"/>
      <c r="AG681" s="505"/>
      <c r="AH681" s="505"/>
      <c r="AI681" s="473"/>
      <c r="AJ681" s="473"/>
      <c r="AK681" s="505"/>
      <c r="AL681" s="505"/>
      <c r="AM681" s="505"/>
      <c r="AN681" s="505"/>
      <c r="AO681" s="505"/>
      <c r="AP681" s="505"/>
      <c r="AQ681" s="505"/>
      <c r="AR681" s="505"/>
      <c r="AS681" s="505"/>
      <c r="AT681" s="505"/>
      <c r="AU681" s="506"/>
      <c r="AV681" s="513">
        <v>1</v>
      </c>
    </row>
    <row r="682" spans="1:48" s="507" customFormat="1" ht="13.5" outlineLevel="1">
      <c r="A682" s="681"/>
      <c r="B682" s="691" t="s">
        <v>226</v>
      </c>
      <c r="C682" s="460" t="s">
        <v>592</v>
      </c>
      <c r="D682" s="474" t="s">
        <v>267</v>
      </c>
      <c r="E682" s="461" t="s">
        <v>652</v>
      </c>
      <c r="F682" s="475"/>
      <c r="G682" s="459" t="s">
        <v>102</v>
      </c>
      <c r="H682" s="476" t="str">
        <f t="shared" si="90"/>
        <v>MP-1</v>
      </c>
      <c r="I682" s="463">
        <v>1</v>
      </c>
      <c r="J682" s="475"/>
      <c r="K682" s="473">
        <v>0</v>
      </c>
      <c r="L682" s="473"/>
      <c r="M682" s="471" cm="1">
        <f t="array" ref="M682">IFERROR(_xlfn.IFS(N682=1,1,O682=1,1,P682=1,1,Q682=1,1),0)</f>
        <v>1</v>
      </c>
      <c r="N682" s="505">
        <v>1</v>
      </c>
      <c r="O682" s="505"/>
      <c r="P682" s="505"/>
      <c r="Q682" s="505"/>
      <c r="R682" s="471" cm="1">
        <f t="array" ref="R682">IFERROR(_xlfn.IFS(S682=1,1,T682=1,1,U682=1,1,V682=1,1),0)</f>
        <v>0</v>
      </c>
      <c r="S682" s="505"/>
      <c r="T682" s="505"/>
      <c r="U682" s="505"/>
      <c r="V682" s="505"/>
      <c r="W682" s="473"/>
      <c r="X682" s="473"/>
      <c r="Y682" s="471"/>
      <c r="Z682" s="505"/>
      <c r="AA682" s="505"/>
      <c r="AB682" s="505"/>
      <c r="AC682" s="505"/>
      <c r="AD682" s="471"/>
      <c r="AE682" s="505"/>
      <c r="AF682" s="505"/>
      <c r="AG682" s="505"/>
      <c r="AH682" s="505"/>
      <c r="AI682" s="473"/>
      <c r="AJ682" s="473"/>
      <c r="AK682" s="505"/>
      <c r="AL682" s="505"/>
      <c r="AM682" s="505"/>
      <c r="AN682" s="505"/>
      <c r="AO682" s="505"/>
      <c r="AP682" s="505"/>
      <c r="AQ682" s="505"/>
      <c r="AR682" s="505"/>
      <c r="AS682" s="505"/>
      <c r="AT682" s="505"/>
      <c r="AU682" s="506"/>
      <c r="AV682" s="513">
        <v>1</v>
      </c>
    </row>
    <row r="683" spans="1:48" s="507" customFormat="1" ht="13.5" outlineLevel="1">
      <c r="A683" s="681"/>
      <c r="B683" s="691"/>
      <c r="C683" s="460"/>
      <c r="D683" s="474"/>
      <c r="E683" s="461"/>
      <c r="F683" s="475"/>
      <c r="G683" s="459"/>
      <c r="H683" s="476"/>
      <c r="I683" s="463"/>
      <c r="J683" s="475"/>
      <c r="K683" s="473"/>
      <c r="L683" s="473"/>
      <c r="M683" s="471"/>
      <c r="N683" s="505" t="s">
        <v>224</v>
      </c>
      <c r="O683" s="505"/>
      <c r="P683" s="505"/>
      <c r="Q683" s="505"/>
      <c r="R683" s="505"/>
      <c r="S683" s="505"/>
      <c r="T683" s="505"/>
      <c r="U683" s="505"/>
      <c r="V683" s="505"/>
      <c r="W683" s="473"/>
      <c r="X683" s="473"/>
      <c r="Y683" s="505"/>
      <c r="Z683" s="505"/>
      <c r="AA683" s="505"/>
      <c r="AB683" s="505"/>
      <c r="AC683" s="505"/>
      <c r="AD683" s="505"/>
      <c r="AE683" s="505"/>
      <c r="AF683" s="505"/>
      <c r="AG683" s="505"/>
      <c r="AH683" s="505"/>
      <c r="AI683" s="473"/>
      <c r="AJ683" s="473"/>
      <c r="AK683" s="505"/>
      <c r="AL683" s="505"/>
      <c r="AM683" s="505"/>
      <c r="AN683" s="505"/>
      <c r="AO683" s="505"/>
      <c r="AP683" s="505"/>
      <c r="AQ683" s="505"/>
      <c r="AR683" s="505"/>
      <c r="AS683" s="505"/>
      <c r="AT683" s="505"/>
      <c r="AU683" s="506"/>
      <c r="AV683" s="513"/>
    </row>
    <row r="684" spans="1:48" s="507" customFormat="1" ht="13.5" outlineLevel="1">
      <c r="A684" s="681"/>
      <c r="B684" s="691" t="s">
        <v>653</v>
      </c>
      <c r="C684" s="460"/>
      <c r="D684" s="474"/>
      <c r="E684" s="461"/>
      <c r="F684" s="475"/>
      <c r="G684" s="459"/>
      <c r="H684" s="476"/>
      <c r="I684" s="463"/>
      <c r="J684" s="475"/>
      <c r="K684" s="473"/>
      <c r="L684" s="473"/>
      <c r="M684" s="471"/>
      <c r="N684" s="505" t="s">
        <v>224</v>
      </c>
      <c r="O684" s="505"/>
      <c r="P684" s="505"/>
      <c r="Q684" s="505"/>
      <c r="R684" s="505"/>
      <c r="S684" s="505"/>
      <c r="T684" s="505"/>
      <c r="U684" s="505"/>
      <c r="V684" s="505"/>
      <c r="W684" s="473"/>
      <c r="X684" s="473"/>
      <c r="Y684" s="505"/>
      <c r="Z684" s="505"/>
      <c r="AA684" s="505"/>
      <c r="AB684" s="505"/>
      <c r="AC684" s="505"/>
      <c r="AD684" s="505"/>
      <c r="AE684" s="505"/>
      <c r="AF684" s="505"/>
      <c r="AG684" s="505"/>
      <c r="AH684" s="505"/>
      <c r="AI684" s="473"/>
      <c r="AJ684" s="473"/>
      <c r="AK684" s="505"/>
      <c r="AL684" s="505"/>
      <c r="AM684" s="505"/>
      <c r="AN684" s="505"/>
      <c r="AO684" s="505"/>
      <c r="AP684" s="505"/>
      <c r="AQ684" s="505"/>
      <c r="AR684" s="505"/>
      <c r="AS684" s="505"/>
      <c r="AT684" s="505"/>
      <c r="AU684" s="506"/>
      <c r="AV684" s="513"/>
    </row>
    <row r="685" spans="1:48" s="507" customFormat="1" ht="13.5" outlineLevel="1">
      <c r="A685" s="681"/>
      <c r="B685" s="691" t="s">
        <v>226</v>
      </c>
      <c r="C685" s="460" t="s">
        <v>592</v>
      </c>
      <c r="D685" s="474" t="s">
        <v>406</v>
      </c>
      <c r="E685" s="461" t="s">
        <v>654</v>
      </c>
      <c r="F685" s="475"/>
      <c r="G685" s="459" t="s">
        <v>102</v>
      </c>
      <c r="H685" s="476" t="str">
        <f t="shared" ref="H685:H686" si="91">CONCATENATE(G685,"-",I685)</f>
        <v>MP-2</v>
      </c>
      <c r="I685" s="463">
        <v>2</v>
      </c>
      <c r="J685" s="475"/>
      <c r="K685" s="473">
        <v>0</v>
      </c>
      <c r="L685" s="473"/>
      <c r="M685" s="471" cm="1">
        <f t="array" ref="M685">IFERROR(_xlfn.IFS(N685=1,1,O685=1,1,P685=1,1,Q685=1,1),0)</f>
        <v>1</v>
      </c>
      <c r="N685" s="505">
        <v>1</v>
      </c>
      <c r="O685" s="505"/>
      <c r="P685" s="505"/>
      <c r="Q685" s="505"/>
      <c r="R685" s="471" cm="1">
        <f t="array" ref="R685">IFERROR(_xlfn.IFS(S685=1,1,T685=1,1,U685=1,1,V685=1,1),0)</f>
        <v>0</v>
      </c>
      <c r="S685" s="505"/>
      <c r="T685" s="505"/>
      <c r="U685" s="505"/>
      <c r="V685" s="505"/>
      <c r="W685" s="473"/>
      <c r="X685" s="473"/>
      <c r="Y685" s="471"/>
      <c r="Z685" s="505"/>
      <c r="AA685" s="505"/>
      <c r="AB685" s="505"/>
      <c r="AC685" s="505"/>
      <c r="AD685" s="471"/>
      <c r="AE685" s="505"/>
      <c r="AF685" s="505"/>
      <c r="AG685" s="505"/>
      <c r="AH685" s="505"/>
      <c r="AI685" s="473"/>
      <c r="AJ685" s="473"/>
      <c r="AK685" s="505"/>
      <c r="AL685" s="505"/>
      <c r="AM685" s="505"/>
      <c r="AN685" s="505"/>
      <c r="AO685" s="505"/>
      <c r="AP685" s="505"/>
      <c r="AQ685" s="505"/>
      <c r="AR685" s="505"/>
      <c r="AS685" s="505"/>
      <c r="AT685" s="505"/>
      <c r="AU685" s="506"/>
      <c r="AV685" s="513">
        <v>2</v>
      </c>
    </row>
    <row r="686" spans="1:48" s="507" customFormat="1" ht="13.5" outlineLevel="1">
      <c r="A686" s="681"/>
      <c r="B686" s="691" t="s">
        <v>226</v>
      </c>
      <c r="C686" s="460" t="s">
        <v>592</v>
      </c>
      <c r="D686" s="474" t="s">
        <v>408</v>
      </c>
      <c r="E686" s="461" t="s">
        <v>655</v>
      </c>
      <c r="F686" s="475"/>
      <c r="G686" s="459" t="s">
        <v>102</v>
      </c>
      <c r="H686" s="476" t="str">
        <f t="shared" si="91"/>
        <v>MP-2</v>
      </c>
      <c r="I686" s="463">
        <v>2</v>
      </c>
      <c r="J686" s="475"/>
      <c r="K686" s="473">
        <v>0</v>
      </c>
      <c r="L686" s="473"/>
      <c r="M686" s="471" cm="1">
        <f t="array" ref="M686">IFERROR(_xlfn.IFS(N686=1,1,O686=1,1,P686=1,1,Q686=1,1),0)</f>
        <v>1</v>
      </c>
      <c r="N686" s="505">
        <v>1</v>
      </c>
      <c r="O686" s="505"/>
      <c r="P686" s="505"/>
      <c r="Q686" s="505"/>
      <c r="R686" s="471" cm="1">
        <f t="array" ref="R686">IFERROR(_xlfn.IFS(S686=1,1,T686=1,1,U686=1,1,V686=1,1),0)</f>
        <v>0</v>
      </c>
      <c r="S686" s="505"/>
      <c r="T686" s="505"/>
      <c r="U686" s="505"/>
      <c r="V686" s="505"/>
      <c r="W686" s="473"/>
      <c r="X686" s="473"/>
      <c r="Y686" s="471"/>
      <c r="Z686" s="505"/>
      <c r="AA686" s="505"/>
      <c r="AB686" s="505"/>
      <c r="AC686" s="505"/>
      <c r="AD686" s="471"/>
      <c r="AE686" s="505"/>
      <c r="AF686" s="505"/>
      <c r="AG686" s="505"/>
      <c r="AH686" s="505"/>
      <c r="AI686" s="473"/>
      <c r="AJ686" s="473"/>
      <c r="AK686" s="505"/>
      <c r="AL686" s="505"/>
      <c r="AM686" s="505"/>
      <c r="AN686" s="505"/>
      <c r="AO686" s="505"/>
      <c r="AP686" s="505"/>
      <c r="AQ686" s="505"/>
      <c r="AR686" s="505"/>
      <c r="AS686" s="505"/>
      <c r="AT686" s="505"/>
      <c r="AU686" s="506"/>
      <c r="AV686" s="513">
        <v>2</v>
      </c>
    </row>
    <row r="687" spans="1:48" s="507" customFormat="1" ht="13.5" outlineLevel="1">
      <c r="A687" s="681"/>
      <c r="B687" s="691"/>
      <c r="C687" s="460"/>
      <c r="D687" s="474"/>
      <c r="E687" s="461"/>
      <c r="F687" s="475"/>
      <c r="G687" s="459"/>
      <c r="H687" s="476"/>
      <c r="I687" s="463"/>
      <c r="J687" s="475"/>
      <c r="K687" s="473"/>
      <c r="L687" s="473"/>
      <c r="M687" s="471"/>
      <c r="N687" s="505" t="s">
        <v>224</v>
      </c>
      <c r="O687" s="505"/>
      <c r="P687" s="505"/>
      <c r="Q687" s="505"/>
      <c r="R687" s="505"/>
      <c r="S687" s="505"/>
      <c r="T687" s="505"/>
      <c r="U687" s="505"/>
      <c r="V687" s="505"/>
      <c r="W687" s="473"/>
      <c r="X687" s="473"/>
      <c r="Y687" s="505"/>
      <c r="Z687" s="505"/>
      <c r="AA687" s="505"/>
      <c r="AB687" s="505"/>
      <c r="AC687" s="505"/>
      <c r="AD687" s="505"/>
      <c r="AE687" s="505"/>
      <c r="AF687" s="505"/>
      <c r="AG687" s="505"/>
      <c r="AH687" s="505"/>
      <c r="AI687" s="473"/>
      <c r="AJ687" s="473"/>
      <c r="AK687" s="505"/>
      <c r="AL687" s="505"/>
      <c r="AM687" s="505"/>
      <c r="AN687" s="505"/>
      <c r="AO687" s="505"/>
      <c r="AP687" s="505"/>
      <c r="AQ687" s="505"/>
      <c r="AR687" s="505"/>
      <c r="AS687" s="505"/>
      <c r="AT687" s="505"/>
      <c r="AU687" s="506"/>
      <c r="AV687" s="513"/>
    </row>
    <row r="688" spans="1:48" s="507" customFormat="1" ht="13.5" outlineLevel="1">
      <c r="A688" s="681"/>
      <c r="B688" s="691" t="s">
        <v>656</v>
      </c>
      <c r="C688" s="460"/>
      <c r="D688" s="474"/>
      <c r="E688" s="461"/>
      <c r="F688" s="475"/>
      <c r="G688" s="459"/>
      <c r="H688" s="476"/>
      <c r="I688" s="463"/>
      <c r="J688" s="475"/>
      <c r="K688" s="473"/>
      <c r="L688" s="473"/>
      <c r="M688" s="471"/>
      <c r="N688" s="505" t="s">
        <v>224</v>
      </c>
      <c r="O688" s="505"/>
      <c r="P688" s="505"/>
      <c r="Q688" s="505"/>
      <c r="R688" s="505"/>
      <c r="S688" s="505"/>
      <c r="T688" s="505"/>
      <c r="U688" s="505"/>
      <c r="V688" s="505"/>
      <c r="W688" s="473"/>
      <c r="X688" s="473"/>
      <c r="Y688" s="505"/>
      <c r="Z688" s="505"/>
      <c r="AA688" s="505"/>
      <c r="AB688" s="505"/>
      <c r="AC688" s="505"/>
      <c r="AD688" s="505"/>
      <c r="AE688" s="505"/>
      <c r="AF688" s="505"/>
      <c r="AG688" s="505"/>
      <c r="AH688" s="505"/>
      <c r="AI688" s="473"/>
      <c r="AJ688" s="473"/>
      <c r="AK688" s="505"/>
      <c r="AL688" s="505"/>
      <c r="AM688" s="505"/>
      <c r="AN688" s="505"/>
      <c r="AO688" s="505"/>
      <c r="AP688" s="505"/>
      <c r="AQ688" s="505"/>
      <c r="AR688" s="505"/>
      <c r="AS688" s="505"/>
      <c r="AT688" s="505"/>
      <c r="AU688" s="506"/>
      <c r="AV688" s="513"/>
    </row>
    <row r="689" spans="1:48" s="507" customFormat="1" ht="13.5" outlineLevel="1">
      <c r="A689" s="681"/>
      <c r="B689" s="691" t="s">
        <v>226</v>
      </c>
      <c r="C689" s="460" t="s">
        <v>592</v>
      </c>
      <c r="D689" s="474" t="s">
        <v>657</v>
      </c>
      <c r="E689" s="461" t="s">
        <v>658</v>
      </c>
      <c r="F689" s="475"/>
      <c r="G689" s="459" t="s">
        <v>102</v>
      </c>
      <c r="H689" s="476" t="str">
        <f t="shared" ref="H689:H694" si="92">CONCATENATE(G689,"-",I689)</f>
        <v>MP-4</v>
      </c>
      <c r="I689" s="463">
        <v>4</v>
      </c>
      <c r="J689" s="475"/>
      <c r="K689" s="473">
        <v>0</v>
      </c>
      <c r="L689" s="473"/>
      <c r="M689" s="471" cm="1">
        <f t="array" ref="M689">IFERROR(_xlfn.IFS(N689=1,1,O689=1,1,P689=1,1,Q689=1,1),0)</f>
        <v>1</v>
      </c>
      <c r="N689" s="505" t="s">
        <v>224</v>
      </c>
      <c r="O689" s="505"/>
      <c r="P689" s="505">
        <v>1</v>
      </c>
      <c r="Q689" s="505"/>
      <c r="R689" s="471" cm="1">
        <f t="array" ref="R689">IFERROR(_xlfn.IFS(S689=1,1,T689=1,1,U689=1,1,V689=1,1),0)</f>
        <v>0</v>
      </c>
      <c r="S689" s="505"/>
      <c r="T689" s="505"/>
      <c r="U689" s="505"/>
      <c r="V689" s="505"/>
      <c r="W689" s="473"/>
      <c r="X689" s="473"/>
      <c r="Y689" s="471"/>
      <c r="Z689" s="505"/>
      <c r="AA689" s="505"/>
      <c r="AB689" s="505"/>
      <c r="AC689" s="505"/>
      <c r="AD689" s="471"/>
      <c r="AE689" s="505"/>
      <c r="AF689" s="505"/>
      <c r="AG689" s="505"/>
      <c r="AH689" s="505"/>
      <c r="AI689" s="473"/>
      <c r="AJ689" s="473"/>
      <c r="AK689" s="505"/>
      <c r="AL689" s="505"/>
      <c r="AM689" s="505"/>
      <c r="AN689" s="505"/>
      <c r="AO689" s="505"/>
      <c r="AP689" s="505"/>
      <c r="AQ689" s="505"/>
      <c r="AR689" s="505"/>
      <c r="AS689" s="505"/>
      <c r="AT689" s="505"/>
      <c r="AU689" s="506"/>
      <c r="AV689" s="513">
        <v>4</v>
      </c>
    </row>
    <row r="690" spans="1:48" s="507" customFormat="1" ht="13.5" outlineLevel="1">
      <c r="A690" s="681"/>
      <c r="B690" s="691" t="s">
        <v>226</v>
      </c>
      <c r="C690" s="460" t="s">
        <v>592</v>
      </c>
      <c r="D690" s="474" t="s">
        <v>659</v>
      </c>
      <c r="E690" s="461" t="s">
        <v>660</v>
      </c>
      <c r="F690" s="475"/>
      <c r="G690" s="459" t="s">
        <v>102</v>
      </c>
      <c r="H690" s="476" t="str">
        <f t="shared" si="92"/>
        <v>MP-4</v>
      </c>
      <c r="I690" s="463">
        <v>4</v>
      </c>
      <c r="J690" s="475"/>
      <c r="K690" s="473">
        <v>0</v>
      </c>
      <c r="L690" s="473"/>
      <c r="M690" s="471" cm="1">
        <f t="array" ref="M690">IFERROR(_xlfn.IFS(N690=1,1,O690=1,1,P690=1,1,Q690=1,1),0)</f>
        <v>1</v>
      </c>
      <c r="N690" s="505" t="s">
        <v>224</v>
      </c>
      <c r="O690" s="505"/>
      <c r="P690" s="505">
        <v>1</v>
      </c>
      <c r="Q690" s="505"/>
      <c r="R690" s="471" cm="1">
        <f t="array" ref="R690">IFERROR(_xlfn.IFS(S690=1,1,T690=1,1,U690=1,1,V690=1,1),0)</f>
        <v>0</v>
      </c>
      <c r="S690" s="505"/>
      <c r="T690" s="505"/>
      <c r="U690" s="505"/>
      <c r="V690" s="505"/>
      <c r="W690" s="473"/>
      <c r="X690" s="473"/>
      <c r="Y690" s="471"/>
      <c r="Z690" s="505"/>
      <c r="AA690" s="505"/>
      <c r="AB690" s="505"/>
      <c r="AC690" s="505"/>
      <c r="AD690" s="471"/>
      <c r="AE690" s="505"/>
      <c r="AF690" s="505"/>
      <c r="AG690" s="505"/>
      <c r="AH690" s="505"/>
      <c r="AI690" s="473"/>
      <c r="AJ690" s="473"/>
      <c r="AK690" s="505"/>
      <c r="AL690" s="505"/>
      <c r="AM690" s="505"/>
      <c r="AN690" s="505"/>
      <c r="AO690" s="505"/>
      <c r="AP690" s="505"/>
      <c r="AQ690" s="505"/>
      <c r="AR690" s="505"/>
      <c r="AS690" s="505"/>
      <c r="AT690" s="505"/>
      <c r="AU690" s="506"/>
      <c r="AV690" s="513">
        <v>4</v>
      </c>
    </row>
    <row r="691" spans="1:48" s="507" customFormat="1" ht="13.5" outlineLevel="1">
      <c r="A691" s="681"/>
      <c r="B691" s="691" t="s">
        <v>226</v>
      </c>
      <c r="C691" s="460" t="s">
        <v>592</v>
      </c>
      <c r="D691" s="474" t="s">
        <v>661</v>
      </c>
      <c r="E691" s="461" t="s">
        <v>662</v>
      </c>
      <c r="F691" s="475"/>
      <c r="G691" s="459" t="s">
        <v>102</v>
      </c>
      <c r="H691" s="476" t="str">
        <f t="shared" si="92"/>
        <v>MP-4</v>
      </c>
      <c r="I691" s="463">
        <v>4</v>
      </c>
      <c r="J691" s="475"/>
      <c r="K691" s="473">
        <v>0</v>
      </c>
      <c r="L691" s="473"/>
      <c r="M691" s="471" cm="1">
        <f t="array" ref="M691">IFERROR(_xlfn.IFS(N691=1,1,O691=1,1,P691=1,1,Q691=1,1),0)</f>
        <v>1</v>
      </c>
      <c r="N691" s="505" t="s">
        <v>224</v>
      </c>
      <c r="O691" s="505"/>
      <c r="P691" s="505">
        <v>1</v>
      </c>
      <c r="Q691" s="505"/>
      <c r="R691" s="471" cm="1">
        <f t="array" ref="R691">IFERROR(_xlfn.IFS(S691=1,1,T691=1,1,U691=1,1,V691=1,1),0)</f>
        <v>0</v>
      </c>
      <c r="S691" s="505"/>
      <c r="T691" s="505"/>
      <c r="U691" s="505"/>
      <c r="V691" s="505"/>
      <c r="W691" s="473"/>
      <c r="X691" s="473"/>
      <c r="Y691" s="471"/>
      <c r="Z691" s="505"/>
      <c r="AA691" s="505"/>
      <c r="AB691" s="505"/>
      <c r="AC691" s="505"/>
      <c r="AD691" s="471"/>
      <c r="AE691" s="505"/>
      <c r="AF691" s="505"/>
      <c r="AG691" s="505"/>
      <c r="AH691" s="505"/>
      <c r="AI691" s="473"/>
      <c r="AJ691" s="473"/>
      <c r="AK691" s="505"/>
      <c r="AL691" s="505"/>
      <c r="AM691" s="505"/>
      <c r="AN691" s="505"/>
      <c r="AO691" s="505"/>
      <c r="AP691" s="505"/>
      <c r="AQ691" s="505"/>
      <c r="AR691" s="505"/>
      <c r="AS691" s="505"/>
      <c r="AT691" s="505"/>
      <c r="AU691" s="506"/>
      <c r="AV691" s="513">
        <v>4</v>
      </c>
    </row>
    <row r="692" spans="1:48" s="507" customFormat="1" ht="13.5" outlineLevel="1">
      <c r="A692" s="681"/>
      <c r="B692" s="691" t="s">
        <v>226</v>
      </c>
      <c r="C692" s="460" t="s">
        <v>592</v>
      </c>
      <c r="D692" s="474" t="s">
        <v>663</v>
      </c>
      <c r="E692" s="461" t="s">
        <v>664</v>
      </c>
      <c r="F692" s="475"/>
      <c r="G692" s="459" t="s">
        <v>102</v>
      </c>
      <c r="H692" s="476" t="str">
        <f t="shared" si="92"/>
        <v>MP-4</v>
      </c>
      <c r="I692" s="463">
        <v>4</v>
      </c>
      <c r="J692" s="475"/>
      <c r="K692" s="473">
        <v>0</v>
      </c>
      <c r="L692" s="473"/>
      <c r="M692" s="471" cm="1">
        <f t="array" ref="M692">IFERROR(_xlfn.IFS(N692=1,1,O692=1,1,P692=1,1,Q692=1,1),0)</f>
        <v>1</v>
      </c>
      <c r="N692" s="505" t="s">
        <v>224</v>
      </c>
      <c r="O692" s="505"/>
      <c r="P692" s="505">
        <v>1</v>
      </c>
      <c r="Q692" s="505"/>
      <c r="R692" s="471" cm="1">
        <f t="array" ref="R692">IFERROR(_xlfn.IFS(S692=1,1,T692=1,1,U692=1,1,V692=1,1),0)</f>
        <v>0</v>
      </c>
      <c r="S692" s="505"/>
      <c r="T692" s="505"/>
      <c r="U692" s="505"/>
      <c r="V692" s="505"/>
      <c r="W692" s="473"/>
      <c r="X692" s="473"/>
      <c r="Y692" s="471"/>
      <c r="Z692" s="505"/>
      <c r="AA692" s="505"/>
      <c r="AB692" s="505"/>
      <c r="AC692" s="505"/>
      <c r="AD692" s="471"/>
      <c r="AE692" s="505"/>
      <c r="AF692" s="505"/>
      <c r="AG692" s="505"/>
      <c r="AH692" s="505"/>
      <c r="AI692" s="473"/>
      <c r="AJ692" s="473"/>
      <c r="AK692" s="505"/>
      <c r="AL692" s="505"/>
      <c r="AM692" s="505"/>
      <c r="AN692" s="505"/>
      <c r="AO692" s="505"/>
      <c r="AP692" s="505"/>
      <c r="AQ692" s="505"/>
      <c r="AR692" s="505"/>
      <c r="AS692" s="505"/>
      <c r="AT692" s="505"/>
      <c r="AU692" s="506"/>
      <c r="AV692" s="513">
        <v>4</v>
      </c>
    </row>
    <row r="693" spans="1:48" s="507" customFormat="1" ht="13.5" outlineLevel="1">
      <c r="A693" s="681"/>
      <c r="B693" s="691" t="s">
        <v>226</v>
      </c>
      <c r="C693" s="460" t="s">
        <v>592</v>
      </c>
      <c r="D693" s="474" t="s">
        <v>665</v>
      </c>
      <c r="E693" s="461" t="s">
        <v>666</v>
      </c>
      <c r="F693" s="475"/>
      <c r="G693" s="459" t="s">
        <v>102</v>
      </c>
      <c r="H693" s="476" t="str">
        <f t="shared" si="92"/>
        <v>MP-4</v>
      </c>
      <c r="I693" s="463">
        <v>4</v>
      </c>
      <c r="J693" s="475"/>
      <c r="K693" s="473">
        <v>0</v>
      </c>
      <c r="L693" s="473"/>
      <c r="M693" s="471" cm="1">
        <f t="array" ref="M693">IFERROR(_xlfn.IFS(N693=1,1,O693=1,1,P693=1,1,Q693=1,1),0)</f>
        <v>1</v>
      </c>
      <c r="N693" s="505" t="s">
        <v>224</v>
      </c>
      <c r="O693" s="505"/>
      <c r="P693" s="505">
        <v>1</v>
      </c>
      <c r="Q693" s="505"/>
      <c r="R693" s="471" cm="1">
        <f t="array" ref="R693">IFERROR(_xlfn.IFS(S693=1,1,T693=1,1,U693=1,1,V693=1,1),0)</f>
        <v>0</v>
      </c>
      <c r="S693" s="505"/>
      <c r="T693" s="505"/>
      <c r="U693" s="505"/>
      <c r="V693" s="505"/>
      <c r="W693" s="473"/>
      <c r="X693" s="473"/>
      <c r="Y693" s="471"/>
      <c r="Z693" s="505"/>
      <c r="AA693" s="505"/>
      <c r="AB693" s="505"/>
      <c r="AC693" s="505"/>
      <c r="AD693" s="471"/>
      <c r="AE693" s="505"/>
      <c r="AF693" s="505"/>
      <c r="AG693" s="505"/>
      <c r="AH693" s="505"/>
      <c r="AI693" s="473"/>
      <c r="AJ693" s="473"/>
      <c r="AK693" s="505"/>
      <c r="AL693" s="505"/>
      <c r="AM693" s="505"/>
      <c r="AN693" s="505"/>
      <c r="AO693" s="505"/>
      <c r="AP693" s="505"/>
      <c r="AQ693" s="505"/>
      <c r="AR693" s="505"/>
      <c r="AS693" s="505"/>
      <c r="AT693" s="505"/>
      <c r="AU693" s="506"/>
      <c r="AV693" s="513">
        <v>4</v>
      </c>
    </row>
    <row r="694" spans="1:48" s="507" customFormat="1" ht="13.5" outlineLevel="1">
      <c r="A694" s="681"/>
      <c r="B694" s="691" t="s">
        <v>226</v>
      </c>
      <c r="C694" s="460" t="s">
        <v>592</v>
      </c>
      <c r="D694" s="474" t="s">
        <v>667</v>
      </c>
      <c r="E694" s="461" t="s">
        <v>668</v>
      </c>
      <c r="F694" s="475"/>
      <c r="G694" s="459" t="s">
        <v>102</v>
      </c>
      <c r="H694" s="476" t="str">
        <f t="shared" si="92"/>
        <v>MP-4</v>
      </c>
      <c r="I694" s="463">
        <v>4</v>
      </c>
      <c r="J694" s="475"/>
      <c r="K694" s="473">
        <v>0</v>
      </c>
      <c r="L694" s="473"/>
      <c r="M694" s="471" cm="1">
        <f t="array" ref="M694">IFERROR(_xlfn.IFS(N694=1,1,O694=1,1,P694=1,1,Q694=1,1),0)</f>
        <v>1</v>
      </c>
      <c r="N694" s="505" t="s">
        <v>224</v>
      </c>
      <c r="O694" s="505"/>
      <c r="P694" s="505">
        <v>1</v>
      </c>
      <c r="Q694" s="505"/>
      <c r="R694" s="471" cm="1">
        <f t="array" ref="R694">IFERROR(_xlfn.IFS(S694=1,1,T694=1,1,U694=1,1,V694=1,1),0)</f>
        <v>0</v>
      </c>
      <c r="S694" s="505"/>
      <c r="T694" s="505"/>
      <c r="U694" s="505"/>
      <c r="V694" s="505"/>
      <c r="W694" s="473"/>
      <c r="X694" s="473"/>
      <c r="Y694" s="471"/>
      <c r="Z694" s="505"/>
      <c r="AA694" s="505"/>
      <c r="AB694" s="505"/>
      <c r="AC694" s="505"/>
      <c r="AD694" s="471"/>
      <c r="AE694" s="505"/>
      <c r="AF694" s="505"/>
      <c r="AG694" s="505"/>
      <c r="AH694" s="505"/>
      <c r="AI694" s="473"/>
      <c r="AJ694" s="473"/>
      <c r="AK694" s="505"/>
      <c r="AL694" s="505"/>
      <c r="AM694" s="505"/>
      <c r="AN694" s="505"/>
      <c r="AO694" s="505"/>
      <c r="AP694" s="505"/>
      <c r="AQ694" s="505"/>
      <c r="AR694" s="505"/>
      <c r="AS694" s="505"/>
      <c r="AT694" s="505"/>
      <c r="AU694" s="506"/>
      <c r="AV694" s="513">
        <v>4</v>
      </c>
    </row>
    <row r="695" spans="1:48" s="507" customFormat="1" ht="13.5" outlineLevel="1">
      <c r="A695" s="681"/>
      <c r="B695" s="691"/>
      <c r="C695" s="460"/>
      <c r="D695" s="474"/>
      <c r="E695" s="461"/>
      <c r="F695" s="475"/>
      <c r="G695" s="459"/>
      <c r="H695" s="476"/>
      <c r="I695" s="463"/>
      <c r="J695" s="475"/>
      <c r="K695" s="473"/>
      <c r="L695" s="473"/>
      <c r="M695" s="471"/>
      <c r="N695" s="505" t="s">
        <v>224</v>
      </c>
      <c r="O695" s="505"/>
      <c r="P695" s="505"/>
      <c r="Q695" s="505"/>
      <c r="R695" s="505"/>
      <c r="S695" s="505"/>
      <c r="T695" s="505"/>
      <c r="U695" s="505"/>
      <c r="V695" s="505"/>
      <c r="W695" s="473"/>
      <c r="X695" s="473"/>
      <c r="Y695" s="505"/>
      <c r="Z695" s="505"/>
      <c r="AA695" s="505"/>
      <c r="AB695" s="505"/>
      <c r="AC695" s="505"/>
      <c r="AD695" s="505"/>
      <c r="AE695" s="505"/>
      <c r="AF695" s="505"/>
      <c r="AG695" s="505"/>
      <c r="AH695" s="505"/>
      <c r="AI695" s="473"/>
      <c r="AJ695" s="473"/>
      <c r="AK695" s="505"/>
      <c r="AL695" s="505"/>
      <c r="AM695" s="505"/>
      <c r="AN695" s="505"/>
      <c r="AO695" s="505"/>
      <c r="AP695" s="505"/>
      <c r="AQ695" s="505"/>
      <c r="AR695" s="505"/>
      <c r="AS695" s="505"/>
      <c r="AT695" s="505"/>
      <c r="AU695" s="506"/>
      <c r="AV695" s="513"/>
    </row>
    <row r="696" spans="1:48" s="507" customFormat="1" ht="13.5" outlineLevel="1">
      <c r="A696" s="681"/>
      <c r="B696" s="691" t="s">
        <v>669</v>
      </c>
      <c r="C696" s="460"/>
      <c r="D696" s="474"/>
      <c r="E696" s="461"/>
      <c r="F696" s="475"/>
      <c r="G696" s="459"/>
      <c r="H696" s="476"/>
      <c r="I696" s="463"/>
      <c r="J696" s="475"/>
      <c r="K696" s="473"/>
      <c r="L696" s="473"/>
      <c r="M696" s="471"/>
      <c r="N696" s="505" t="s">
        <v>224</v>
      </c>
      <c r="O696" s="505"/>
      <c r="P696" s="505"/>
      <c r="Q696" s="505"/>
      <c r="R696" s="505"/>
      <c r="S696" s="505"/>
      <c r="T696" s="505"/>
      <c r="U696" s="505"/>
      <c r="V696" s="505"/>
      <c r="W696" s="473"/>
      <c r="X696" s="473"/>
      <c r="Y696" s="505"/>
      <c r="Z696" s="505"/>
      <c r="AA696" s="505"/>
      <c r="AB696" s="505"/>
      <c r="AC696" s="505"/>
      <c r="AD696" s="505"/>
      <c r="AE696" s="505"/>
      <c r="AF696" s="505"/>
      <c r="AG696" s="505"/>
      <c r="AH696" s="505"/>
      <c r="AI696" s="473"/>
      <c r="AJ696" s="473"/>
      <c r="AK696" s="505"/>
      <c r="AL696" s="505"/>
      <c r="AM696" s="505"/>
      <c r="AN696" s="505"/>
      <c r="AO696" s="505"/>
      <c r="AP696" s="505"/>
      <c r="AQ696" s="505"/>
      <c r="AR696" s="505"/>
      <c r="AS696" s="505"/>
      <c r="AT696" s="505"/>
      <c r="AU696" s="506"/>
      <c r="AV696" s="513"/>
    </row>
    <row r="697" spans="1:48" s="507" customFormat="1" ht="13.5" outlineLevel="1">
      <c r="A697" s="681"/>
      <c r="B697" s="691" t="s">
        <v>226</v>
      </c>
      <c r="C697" s="460" t="s">
        <v>592</v>
      </c>
      <c r="D697" s="474" t="s">
        <v>670</v>
      </c>
      <c r="E697" s="461" t="s">
        <v>671</v>
      </c>
      <c r="F697" s="475"/>
      <c r="G697" s="459" t="s">
        <v>102</v>
      </c>
      <c r="H697" s="476" t="str">
        <f t="shared" ref="H697:H698" si="93">CONCATENATE(G697,"-",I697)</f>
        <v>MP-3</v>
      </c>
      <c r="I697" s="463">
        <v>3</v>
      </c>
      <c r="J697" s="475"/>
      <c r="K697" s="473">
        <v>0</v>
      </c>
      <c r="L697" s="473"/>
      <c r="M697" s="471" cm="1">
        <f t="array" ref="M697">IFERROR(_xlfn.IFS(N697=1,1,O697=1,1,P697=1,1,Q697=1,1),0)</f>
        <v>1</v>
      </c>
      <c r="N697" s="505" t="s">
        <v>224</v>
      </c>
      <c r="O697" s="505">
        <v>1</v>
      </c>
      <c r="P697" s="505"/>
      <c r="Q697" s="505"/>
      <c r="R697" s="471" cm="1">
        <f t="array" ref="R697">IFERROR(_xlfn.IFS(S697=1,1,T697=1,1,U697=1,1,V697=1,1),0)</f>
        <v>0</v>
      </c>
      <c r="S697" s="505"/>
      <c r="T697" s="505"/>
      <c r="U697" s="505"/>
      <c r="V697" s="505"/>
      <c r="W697" s="473"/>
      <c r="X697" s="473"/>
      <c r="Y697" s="471"/>
      <c r="Z697" s="505"/>
      <c r="AA697" s="505"/>
      <c r="AB697" s="505"/>
      <c r="AC697" s="505"/>
      <c r="AD697" s="471"/>
      <c r="AE697" s="505"/>
      <c r="AF697" s="505"/>
      <c r="AG697" s="505"/>
      <c r="AH697" s="505"/>
      <c r="AI697" s="473"/>
      <c r="AJ697" s="473"/>
      <c r="AK697" s="505"/>
      <c r="AL697" s="505"/>
      <c r="AM697" s="505"/>
      <c r="AN697" s="505"/>
      <c r="AO697" s="505"/>
      <c r="AP697" s="505"/>
      <c r="AQ697" s="505"/>
      <c r="AR697" s="505"/>
      <c r="AS697" s="505"/>
      <c r="AT697" s="505"/>
      <c r="AU697" s="506"/>
      <c r="AV697" s="513">
        <v>3</v>
      </c>
    </row>
    <row r="698" spans="1:48" s="507" customFormat="1" ht="13.5" outlineLevel="1">
      <c r="A698" s="681"/>
      <c r="B698" s="691" t="s">
        <v>226</v>
      </c>
      <c r="C698" s="460" t="s">
        <v>592</v>
      </c>
      <c r="D698" s="474" t="s">
        <v>672</v>
      </c>
      <c r="E698" s="461" t="s">
        <v>673</v>
      </c>
      <c r="F698" s="475"/>
      <c r="G698" s="459" t="s">
        <v>102</v>
      </c>
      <c r="H698" s="476" t="str">
        <f t="shared" si="93"/>
        <v>MP-3</v>
      </c>
      <c r="I698" s="463">
        <v>3</v>
      </c>
      <c r="J698" s="475"/>
      <c r="K698" s="473">
        <v>0</v>
      </c>
      <c r="L698" s="473"/>
      <c r="M698" s="471" cm="1">
        <f t="array" ref="M698">IFERROR(_xlfn.IFS(N698=1,1,O698=1,1,P698=1,1,Q698=1,1),0)</f>
        <v>1</v>
      </c>
      <c r="N698" s="505" t="s">
        <v>224</v>
      </c>
      <c r="O698" s="505">
        <v>1</v>
      </c>
      <c r="P698" s="505"/>
      <c r="Q698" s="505"/>
      <c r="R698" s="471" cm="1">
        <f t="array" ref="R698">IFERROR(_xlfn.IFS(S698=1,1,T698=1,1,U698=1,1,V698=1,1),0)</f>
        <v>0</v>
      </c>
      <c r="S698" s="505"/>
      <c r="T698" s="505"/>
      <c r="U698" s="505"/>
      <c r="V698" s="505"/>
      <c r="W698" s="473"/>
      <c r="X698" s="473"/>
      <c r="Y698" s="471"/>
      <c r="Z698" s="505"/>
      <c r="AA698" s="505"/>
      <c r="AB698" s="505"/>
      <c r="AC698" s="505"/>
      <c r="AD698" s="471"/>
      <c r="AE698" s="505"/>
      <c r="AF698" s="505"/>
      <c r="AG698" s="505"/>
      <c r="AH698" s="505"/>
      <c r="AI698" s="473"/>
      <c r="AJ698" s="473"/>
      <c r="AK698" s="505"/>
      <c r="AL698" s="505"/>
      <c r="AM698" s="505"/>
      <c r="AN698" s="505"/>
      <c r="AO698" s="505"/>
      <c r="AP698" s="505"/>
      <c r="AQ698" s="505"/>
      <c r="AR698" s="505"/>
      <c r="AS698" s="505"/>
      <c r="AT698" s="505"/>
      <c r="AU698" s="506"/>
      <c r="AV698" s="513">
        <v>3</v>
      </c>
    </row>
    <row r="699" spans="1:48" s="507" customFormat="1" ht="13.5" outlineLevel="1">
      <c r="A699" s="681"/>
      <c r="B699" s="691"/>
      <c r="C699" s="460"/>
      <c r="D699" s="474"/>
      <c r="E699" s="461"/>
      <c r="F699" s="475"/>
      <c r="G699" s="459"/>
      <c r="H699" s="476"/>
      <c r="I699" s="463"/>
      <c r="J699" s="475"/>
      <c r="K699" s="473"/>
      <c r="L699" s="473"/>
      <c r="M699" s="471"/>
      <c r="N699" s="505" t="s">
        <v>224</v>
      </c>
      <c r="O699" s="505"/>
      <c r="P699" s="505"/>
      <c r="Q699" s="505"/>
      <c r="R699" s="505"/>
      <c r="S699" s="505"/>
      <c r="T699" s="505"/>
      <c r="U699" s="505"/>
      <c r="V699" s="505"/>
      <c r="W699" s="473"/>
      <c r="X699" s="473"/>
      <c r="Y699" s="505"/>
      <c r="Z699" s="505"/>
      <c r="AA699" s="505"/>
      <c r="AB699" s="505"/>
      <c r="AC699" s="505"/>
      <c r="AD699" s="505"/>
      <c r="AE699" s="505"/>
      <c r="AF699" s="505"/>
      <c r="AG699" s="505"/>
      <c r="AH699" s="505"/>
      <c r="AI699" s="473"/>
      <c r="AJ699" s="473"/>
      <c r="AK699" s="505"/>
      <c r="AL699" s="505"/>
      <c r="AM699" s="505"/>
      <c r="AN699" s="505"/>
      <c r="AO699" s="505"/>
      <c r="AP699" s="505"/>
      <c r="AQ699" s="505"/>
      <c r="AR699" s="505"/>
      <c r="AS699" s="505"/>
      <c r="AT699" s="505"/>
      <c r="AU699" s="506"/>
      <c r="AV699" s="513"/>
    </row>
    <row r="700" spans="1:48" s="507" customFormat="1" ht="13.5" outlineLevel="1">
      <c r="A700" s="681"/>
      <c r="B700" s="691" t="s">
        <v>674</v>
      </c>
      <c r="C700" s="460"/>
      <c r="D700" s="474"/>
      <c r="E700" s="461"/>
      <c r="F700" s="475"/>
      <c r="G700" s="459"/>
      <c r="H700" s="476"/>
      <c r="I700" s="463"/>
      <c r="J700" s="475"/>
      <c r="K700" s="473"/>
      <c r="L700" s="473"/>
      <c r="M700" s="471"/>
      <c r="N700" s="505" t="s">
        <v>224</v>
      </c>
      <c r="O700" s="505"/>
      <c r="P700" s="505"/>
      <c r="Q700" s="505"/>
      <c r="R700" s="505"/>
      <c r="S700" s="505"/>
      <c r="T700" s="505"/>
      <c r="U700" s="505"/>
      <c r="V700" s="505"/>
      <c r="W700" s="473"/>
      <c r="X700" s="473"/>
      <c r="Y700" s="505"/>
      <c r="Z700" s="505"/>
      <c r="AA700" s="505"/>
      <c r="AB700" s="505"/>
      <c r="AC700" s="505"/>
      <c r="AD700" s="505"/>
      <c r="AE700" s="505"/>
      <c r="AF700" s="505"/>
      <c r="AG700" s="505"/>
      <c r="AH700" s="505"/>
      <c r="AI700" s="473"/>
      <c r="AJ700" s="473"/>
      <c r="AK700" s="505"/>
      <c r="AL700" s="505"/>
      <c r="AM700" s="505"/>
      <c r="AN700" s="505"/>
      <c r="AO700" s="505"/>
      <c r="AP700" s="505"/>
      <c r="AQ700" s="505"/>
      <c r="AR700" s="505"/>
      <c r="AS700" s="505"/>
      <c r="AT700" s="505"/>
      <c r="AU700" s="506"/>
      <c r="AV700" s="513"/>
    </row>
    <row r="701" spans="1:48" s="507" customFormat="1" ht="13.5" outlineLevel="1">
      <c r="A701" s="681"/>
      <c r="B701" s="691" t="s">
        <v>226</v>
      </c>
      <c r="C701" s="460" t="s">
        <v>592</v>
      </c>
      <c r="D701" s="474" t="s">
        <v>675</v>
      </c>
      <c r="E701" s="461" t="s">
        <v>676</v>
      </c>
      <c r="F701" s="475"/>
      <c r="G701" s="459" t="s">
        <v>102</v>
      </c>
      <c r="H701" s="476" t="str">
        <f t="shared" ref="H701:H702" si="94">CONCATENATE(G701,"-",I701)</f>
        <v>MP-4</v>
      </c>
      <c r="I701" s="463">
        <v>4</v>
      </c>
      <c r="J701" s="475"/>
      <c r="K701" s="473">
        <v>0</v>
      </c>
      <c r="L701" s="473"/>
      <c r="M701" s="471" cm="1">
        <f t="array" ref="M701">IFERROR(_xlfn.IFS(N701=1,1,O701=1,1,P701=1,1,Q701=1,1),0)</f>
        <v>1</v>
      </c>
      <c r="N701" s="505" t="s">
        <v>224</v>
      </c>
      <c r="O701" s="505"/>
      <c r="P701" s="505">
        <v>1</v>
      </c>
      <c r="Q701" s="505"/>
      <c r="R701" s="471" cm="1">
        <f t="array" ref="R701">IFERROR(_xlfn.IFS(S701=1,1,T701=1,1,U701=1,1,V701=1,1),0)</f>
        <v>0</v>
      </c>
      <c r="S701" s="505"/>
      <c r="T701" s="505"/>
      <c r="U701" s="505"/>
      <c r="V701" s="505"/>
      <c r="W701" s="473"/>
      <c r="X701" s="473"/>
      <c r="Y701" s="471"/>
      <c r="Z701" s="505"/>
      <c r="AA701" s="505"/>
      <c r="AB701" s="505"/>
      <c r="AC701" s="505"/>
      <c r="AD701" s="471"/>
      <c r="AE701" s="505"/>
      <c r="AF701" s="505"/>
      <c r="AG701" s="505"/>
      <c r="AH701" s="505"/>
      <c r="AI701" s="473"/>
      <c r="AJ701" s="473"/>
      <c r="AK701" s="505"/>
      <c r="AL701" s="505"/>
      <c r="AM701" s="505"/>
      <c r="AN701" s="505"/>
      <c r="AO701" s="505"/>
      <c r="AP701" s="505"/>
      <c r="AQ701" s="505"/>
      <c r="AR701" s="505"/>
      <c r="AS701" s="505"/>
      <c r="AT701" s="505"/>
      <c r="AU701" s="506"/>
      <c r="AV701" s="513">
        <v>4</v>
      </c>
    </row>
    <row r="702" spans="1:48" s="507" customFormat="1" ht="13.5" outlineLevel="1">
      <c r="A702" s="681"/>
      <c r="B702" s="691" t="s">
        <v>226</v>
      </c>
      <c r="C702" s="460" t="s">
        <v>592</v>
      </c>
      <c r="D702" s="474" t="s">
        <v>675</v>
      </c>
      <c r="E702" s="461" t="s">
        <v>677</v>
      </c>
      <c r="F702" s="475"/>
      <c r="G702" s="459" t="s">
        <v>102</v>
      </c>
      <c r="H702" s="476" t="str">
        <f t="shared" si="94"/>
        <v>MP-2</v>
      </c>
      <c r="I702" s="463">
        <v>2</v>
      </c>
      <c r="J702" s="475"/>
      <c r="K702" s="473">
        <v>0</v>
      </c>
      <c r="L702" s="473"/>
      <c r="M702" s="471" cm="1">
        <f t="array" ref="M702">IFERROR(_xlfn.IFS(N702=1,1,O702=1,1,P702=1,1,Q702=1,1),0)</f>
        <v>1</v>
      </c>
      <c r="N702" s="505">
        <v>1</v>
      </c>
      <c r="O702" s="505"/>
      <c r="P702" s="505"/>
      <c r="Q702" s="505"/>
      <c r="R702" s="471" cm="1">
        <f t="array" ref="R702">IFERROR(_xlfn.IFS(S702=1,1,T702=1,1,U702=1,1,V702=1,1),0)</f>
        <v>0</v>
      </c>
      <c r="S702" s="505"/>
      <c r="T702" s="505"/>
      <c r="U702" s="505"/>
      <c r="V702" s="505"/>
      <c r="W702" s="473"/>
      <c r="X702" s="473"/>
      <c r="Y702" s="471"/>
      <c r="Z702" s="505"/>
      <c r="AA702" s="505"/>
      <c r="AB702" s="505"/>
      <c r="AC702" s="505"/>
      <c r="AD702" s="471"/>
      <c r="AE702" s="505"/>
      <c r="AF702" s="505"/>
      <c r="AG702" s="505"/>
      <c r="AH702" s="505"/>
      <c r="AI702" s="473"/>
      <c r="AJ702" s="473"/>
      <c r="AK702" s="505"/>
      <c r="AL702" s="505"/>
      <c r="AM702" s="505"/>
      <c r="AN702" s="505"/>
      <c r="AO702" s="505"/>
      <c r="AP702" s="505"/>
      <c r="AQ702" s="505"/>
      <c r="AR702" s="505"/>
      <c r="AS702" s="505"/>
      <c r="AT702" s="505"/>
      <c r="AU702" s="506"/>
      <c r="AV702" s="513">
        <v>2</v>
      </c>
    </row>
    <row r="703" spans="1:48" s="507" customFormat="1" ht="13.5" outlineLevel="1">
      <c r="A703" s="681"/>
      <c r="B703" s="691"/>
      <c r="C703" s="460"/>
      <c r="D703" s="474"/>
      <c r="E703" s="461"/>
      <c r="F703" s="475"/>
      <c r="G703" s="459"/>
      <c r="H703" s="476"/>
      <c r="I703" s="463"/>
      <c r="J703" s="475"/>
      <c r="K703" s="473"/>
      <c r="L703" s="473"/>
      <c r="M703" s="471"/>
      <c r="N703" s="505" t="s">
        <v>224</v>
      </c>
      <c r="O703" s="505"/>
      <c r="P703" s="505"/>
      <c r="Q703" s="505"/>
      <c r="R703" s="505"/>
      <c r="S703" s="505"/>
      <c r="T703" s="505"/>
      <c r="U703" s="505"/>
      <c r="V703" s="505"/>
      <c r="W703" s="473"/>
      <c r="X703" s="473"/>
      <c r="Y703" s="505"/>
      <c r="Z703" s="505"/>
      <c r="AA703" s="505"/>
      <c r="AB703" s="505"/>
      <c r="AC703" s="505"/>
      <c r="AD703" s="505"/>
      <c r="AE703" s="505"/>
      <c r="AF703" s="505"/>
      <c r="AG703" s="505"/>
      <c r="AH703" s="505"/>
      <c r="AI703" s="473"/>
      <c r="AJ703" s="473"/>
      <c r="AK703" s="505"/>
      <c r="AL703" s="505"/>
      <c r="AM703" s="505"/>
      <c r="AN703" s="505"/>
      <c r="AO703" s="505"/>
      <c r="AP703" s="505"/>
      <c r="AQ703" s="505"/>
      <c r="AR703" s="505"/>
      <c r="AS703" s="505"/>
      <c r="AT703" s="505"/>
      <c r="AU703" s="506"/>
      <c r="AV703" s="513"/>
    </row>
    <row r="704" spans="1:48" s="507" customFormat="1" ht="13.5" outlineLevel="1">
      <c r="A704" s="681"/>
      <c r="B704" s="691" t="s">
        <v>678</v>
      </c>
      <c r="C704" s="460"/>
      <c r="D704" s="474"/>
      <c r="E704" s="461"/>
      <c r="F704" s="475"/>
      <c r="G704" s="459"/>
      <c r="H704" s="476"/>
      <c r="I704" s="463"/>
      <c r="J704" s="475"/>
      <c r="K704" s="473"/>
      <c r="L704" s="473"/>
      <c r="M704" s="471"/>
      <c r="N704" s="505" t="s">
        <v>224</v>
      </c>
      <c r="O704" s="505"/>
      <c r="P704" s="505"/>
      <c r="Q704" s="505"/>
      <c r="R704" s="505"/>
      <c r="S704" s="505"/>
      <c r="T704" s="505"/>
      <c r="U704" s="505"/>
      <c r="V704" s="505"/>
      <c r="W704" s="473"/>
      <c r="X704" s="473"/>
      <c r="Y704" s="505"/>
      <c r="Z704" s="505"/>
      <c r="AA704" s="505"/>
      <c r="AB704" s="505"/>
      <c r="AC704" s="505"/>
      <c r="AD704" s="505"/>
      <c r="AE704" s="505"/>
      <c r="AF704" s="505"/>
      <c r="AG704" s="505"/>
      <c r="AH704" s="505"/>
      <c r="AI704" s="473"/>
      <c r="AJ704" s="473"/>
      <c r="AK704" s="505"/>
      <c r="AL704" s="505"/>
      <c r="AM704" s="505"/>
      <c r="AN704" s="505"/>
      <c r="AO704" s="505"/>
      <c r="AP704" s="505"/>
      <c r="AQ704" s="505"/>
      <c r="AR704" s="505"/>
      <c r="AS704" s="505"/>
      <c r="AT704" s="505"/>
      <c r="AU704" s="506"/>
      <c r="AV704" s="513"/>
    </row>
    <row r="705" spans="1:48" s="507" customFormat="1" ht="13.5" outlineLevel="1">
      <c r="A705" s="681"/>
      <c r="B705" s="691" t="s">
        <v>226</v>
      </c>
      <c r="C705" s="460" t="s">
        <v>592</v>
      </c>
      <c r="D705" s="474" t="s">
        <v>679</v>
      </c>
      <c r="E705" s="461" t="s">
        <v>680</v>
      </c>
      <c r="F705" s="475"/>
      <c r="G705" s="459" t="s">
        <v>102</v>
      </c>
      <c r="H705" s="476" t="str">
        <f t="shared" ref="H705:H712" si="95">CONCATENATE(G705,"-",I705)</f>
        <v>MP-1</v>
      </c>
      <c r="I705" s="463">
        <v>1</v>
      </c>
      <c r="J705" s="475"/>
      <c r="K705" s="473">
        <v>0</v>
      </c>
      <c r="L705" s="473"/>
      <c r="M705" s="471" cm="1">
        <f t="array" ref="M705">IFERROR(_xlfn.IFS(N705=1,1,O705=1,1,P705=1,1,Q705=1,1),0)</f>
        <v>1</v>
      </c>
      <c r="N705" s="505">
        <v>1</v>
      </c>
      <c r="O705" s="505"/>
      <c r="P705" s="505"/>
      <c r="Q705" s="505"/>
      <c r="R705" s="471" cm="1">
        <f t="array" ref="R705">IFERROR(_xlfn.IFS(S705=1,1,T705=1,1,U705=1,1,V705=1,1),0)</f>
        <v>0</v>
      </c>
      <c r="S705" s="505"/>
      <c r="T705" s="505"/>
      <c r="U705" s="505"/>
      <c r="V705" s="505"/>
      <c r="W705" s="473"/>
      <c r="X705" s="473"/>
      <c r="Y705" s="471"/>
      <c r="Z705" s="505"/>
      <c r="AA705" s="505"/>
      <c r="AB705" s="505"/>
      <c r="AC705" s="505"/>
      <c r="AD705" s="471"/>
      <c r="AE705" s="505"/>
      <c r="AF705" s="505"/>
      <c r="AG705" s="505"/>
      <c r="AH705" s="505"/>
      <c r="AI705" s="473"/>
      <c r="AJ705" s="473"/>
      <c r="AK705" s="505"/>
      <c r="AL705" s="505"/>
      <c r="AM705" s="505"/>
      <c r="AN705" s="505"/>
      <c r="AO705" s="505"/>
      <c r="AP705" s="505"/>
      <c r="AQ705" s="505"/>
      <c r="AR705" s="505"/>
      <c r="AS705" s="505"/>
      <c r="AT705" s="505"/>
      <c r="AU705" s="506"/>
      <c r="AV705" s="513">
        <v>1</v>
      </c>
    </row>
    <row r="706" spans="1:48" s="507" customFormat="1" ht="13.5" outlineLevel="1">
      <c r="A706" s="681"/>
      <c r="B706" s="691" t="s">
        <v>226</v>
      </c>
      <c r="C706" s="460" t="s">
        <v>592</v>
      </c>
      <c r="D706" s="474" t="s">
        <v>681</v>
      </c>
      <c r="E706" s="461" t="s">
        <v>682</v>
      </c>
      <c r="F706" s="475"/>
      <c r="G706" s="459" t="s">
        <v>102</v>
      </c>
      <c r="H706" s="476" t="str">
        <f t="shared" si="95"/>
        <v>MP-1</v>
      </c>
      <c r="I706" s="463">
        <v>1</v>
      </c>
      <c r="J706" s="475"/>
      <c r="K706" s="473">
        <v>0</v>
      </c>
      <c r="L706" s="473"/>
      <c r="M706" s="471" cm="1">
        <f t="array" ref="M706">IFERROR(_xlfn.IFS(N706=1,1,O706=1,1,P706=1,1,Q706=1,1),0)</f>
        <v>1</v>
      </c>
      <c r="N706" s="505">
        <v>1</v>
      </c>
      <c r="O706" s="505"/>
      <c r="P706" s="505"/>
      <c r="Q706" s="505"/>
      <c r="R706" s="471" cm="1">
        <f t="array" ref="R706">IFERROR(_xlfn.IFS(S706=1,1,T706=1,1,U706=1,1,V706=1,1),0)</f>
        <v>0</v>
      </c>
      <c r="S706" s="505"/>
      <c r="T706" s="505"/>
      <c r="U706" s="505"/>
      <c r="V706" s="505"/>
      <c r="W706" s="473"/>
      <c r="X706" s="473"/>
      <c r="Y706" s="471"/>
      <c r="Z706" s="505"/>
      <c r="AA706" s="505"/>
      <c r="AB706" s="505"/>
      <c r="AC706" s="505"/>
      <c r="AD706" s="471"/>
      <c r="AE706" s="505"/>
      <c r="AF706" s="505"/>
      <c r="AG706" s="505"/>
      <c r="AH706" s="505"/>
      <c r="AI706" s="473"/>
      <c r="AJ706" s="473"/>
      <c r="AK706" s="505"/>
      <c r="AL706" s="505"/>
      <c r="AM706" s="505"/>
      <c r="AN706" s="505"/>
      <c r="AO706" s="505"/>
      <c r="AP706" s="505"/>
      <c r="AQ706" s="505"/>
      <c r="AR706" s="505"/>
      <c r="AS706" s="505"/>
      <c r="AT706" s="505"/>
      <c r="AU706" s="506"/>
      <c r="AV706" s="513">
        <v>1</v>
      </c>
    </row>
    <row r="707" spans="1:48" s="507" customFormat="1" ht="13.5" outlineLevel="1">
      <c r="A707" s="681"/>
      <c r="B707" s="691" t="s">
        <v>226</v>
      </c>
      <c r="C707" s="460" t="s">
        <v>592</v>
      </c>
      <c r="D707" s="474" t="s">
        <v>683</v>
      </c>
      <c r="E707" s="461" t="s">
        <v>684</v>
      </c>
      <c r="F707" s="475"/>
      <c r="G707" s="459" t="s">
        <v>102</v>
      </c>
      <c r="H707" s="476" t="str">
        <f t="shared" si="95"/>
        <v>MP-1</v>
      </c>
      <c r="I707" s="463">
        <v>1</v>
      </c>
      <c r="J707" s="475"/>
      <c r="K707" s="473">
        <v>0</v>
      </c>
      <c r="L707" s="473"/>
      <c r="M707" s="471" cm="1">
        <f t="array" ref="M707">IFERROR(_xlfn.IFS(N707=1,1,O707=1,1,P707=1,1,Q707=1,1),0)</f>
        <v>1</v>
      </c>
      <c r="N707" s="505">
        <v>1</v>
      </c>
      <c r="O707" s="505"/>
      <c r="P707" s="505"/>
      <c r="Q707" s="505"/>
      <c r="R707" s="471" cm="1">
        <f t="array" ref="R707">IFERROR(_xlfn.IFS(S707=1,1,T707=1,1,U707=1,1,V707=1,1),0)</f>
        <v>0</v>
      </c>
      <c r="S707" s="505"/>
      <c r="T707" s="505"/>
      <c r="U707" s="505"/>
      <c r="V707" s="505"/>
      <c r="W707" s="473"/>
      <c r="X707" s="473"/>
      <c r="Y707" s="471"/>
      <c r="Z707" s="505"/>
      <c r="AA707" s="505"/>
      <c r="AB707" s="505"/>
      <c r="AC707" s="505"/>
      <c r="AD707" s="471"/>
      <c r="AE707" s="505"/>
      <c r="AF707" s="505"/>
      <c r="AG707" s="505"/>
      <c r="AH707" s="505"/>
      <c r="AI707" s="473"/>
      <c r="AJ707" s="473"/>
      <c r="AK707" s="505"/>
      <c r="AL707" s="505"/>
      <c r="AM707" s="505"/>
      <c r="AN707" s="505"/>
      <c r="AO707" s="505"/>
      <c r="AP707" s="505"/>
      <c r="AQ707" s="505"/>
      <c r="AR707" s="505"/>
      <c r="AS707" s="505"/>
      <c r="AT707" s="505"/>
      <c r="AU707" s="506"/>
      <c r="AV707" s="513">
        <v>1</v>
      </c>
    </row>
    <row r="708" spans="1:48" s="507" customFormat="1" ht="13.5" outlineLevel="1">
      <c r="A708" s="681"/>
      <c r="B708" s="691" t="s">
        <v>226</v>
      </c>
      <c r="C708" s="460" t="s">
        <v>592</v>
      </c>
      <c r="D708" s="474" t="s">
        <v>685</v>
      </c>
      <c r="E708" s="461" t="s">
        <v>686</v>
      </c>
      <c r="F708" s="475"/>
      <c r="G708" s="459" t="s">
        <v>102</v>
      </c>
      <c r="H708" s="476" t="str">
        <f t="shared" si="95"/>
        <v>MP-1</v>
      </c>
      <c r="I708" s="463">
        <v>1</v>
      </c>
      <c r="J708" s="475"/>
      <c r="K708" s="473">
        <v>0</v>
      </c>
      <c r="L708" s="473"/>
      <c r="M708" s="471" cm="1">
        <f t="array" ref="M708">IFERROR(_xlfn.IFS(N708=1,1,O708=1,1,P708=1,1,Q708=1,1),0)</f>
        <v>1</v>
      </c>
      <c r="N708" s="505">
        <v>1</v>
      </c>
      <c r="O708" s="505"/>
      <c r="P708" s="505"/>
      <c r="Q708" s="505"/>
      <c r="R708" s="471" cm="1">
        <f t="array" ref="R708">IFERROR(_xlfn.IFS(S708=1,1,T708=1,1,U708=1,1,V708=1,1),0)</f>
        <v>0</v>
      </c>
      <c r="S708" s="505"/>
      <c r="T708" s="505"/>
      <c r="U708" s="505"/>
      <c r="V708" s="505"/>
      <c r="W708" s="473"/>
      <c r="X708" s="473"/>
      <c r="Y708" s="471"/>
      <c r="Z708" s="505"/>
      <c r="AA708" s="505"/>
      <c r="AB708" s="505"/>
      <c r="AC708" s="505"/>
      <c r="AD708" s="471"/>
      <c r="AE708" s="505"/>
      <c r="AF708" s="505"/>
      <c r="AG708" s="505"/>
      <c r="AH708" s="505"/>
      <c r="AI708" s="473"/>
      <c r="AJ708" s="473"/>
      <c r="AK708" s="505"/>
      <c r="AL708" s="505"/>
      <c r="AM708" s="505"/>
      <c r="AN708" s="505"/>
      <c r="AO708" s="505"/>
      <c r="AP708" s="505"/>
      <c r="AQ708" s="505"/>
      <c r="AR708" s="505"/>
      <c r="AS708" s="505"/>
      <c r="AT708" s="505"/>
      <c r="AU708" s="506"/>
      <c r="AV708" s="513">
        <v>1</v>
      </c>
    </row>
    <row r="709" spans="1:48" s="507" customFormat="1" ht="13.5" outlineLevel="1">
      <c r="A709" s="681"/>
      <c r="B709" s="691" t="s">
        <v>226</v>
      </c>
      <c r="C709" s="460" t="s">
        <v>592</v>
      </c>
      <c r="D709" s="474" t="s">
        <v>687</v>
      </c>
      <c r="E709" s="461" t="s">
        <v>688</v>
      </c>
      <c r="F709" s="475"/>
      <c r="G709" s="459" t="s">
        <v>102</v>
      </c>
      <c r="H709" s="476" t="str">
        <f t="shared" si="95"/>
        <v>MP-1</v>
      </c>
      <c r="I709" s="463">
        <v>1</v>
      </c>
      <c r="J709" s="475"/>
      <c r="K709" s="473">
        <v>0</v>
      </c>
      <c r="L709" s="473"/>
      <c r="M709" s="471" cm="1">
        <f t="array" ref="M709">IFERROR(_xlfn.IFS(N709=1,1,O709=1,1,P709=1,1,Q709=1,1),0)</f>
        <v>1</v>
      </c>
      <c r="N709" s="505">
        <v>1</v>
      </c>
      <c r="O709" s="505"/>
      <c r="P709" s="505"/>
      <c r="Q709" s="505"/>
      <c r="R709" s="471" cm="1">
        <f t="array" ref="R709">IFERROR(_xlfn.IFS(S709=1,1,T709=1,1,U709=1,1,V709=1,1),0)</f>
        <v>0</v>
      </c>
      <c r="S709" s="505"/>
      <c r="T709" s="505"/>
      <c r="U709" s="505"/>
      <c r="V709" s="505"/>
      <c r="W709" s="473"/>
      <c r="X709" s="473"/>
      <c r="Y709" s="471"/>
      <c r="Z709" s="505"/>
      <c r="AA709" s="505"/>
      <c r="AB709" s="505"/>
      <c r="AC709" s="505"/>
      <c r="AD709" s="471"/>
      <c r="AE709" s="505"/>
      <c r="AF709" s="505"/>
      <c r="AG709" s="505"/>
      <c r="AH709" s="505"/>
      <c r="AI709" s="473"/>
      <c r="AJ709" s="473"/>
      <c r="AK709" s="505"/>
      <c r="AL709" s="505"/>
      <c r="AM709" s="505"/>
      <c r="AN709" s="505"/>
      <c r="AO709" s="505"/>
      <c r="AP709" s="505"/>
      <c r="AQ709" s="505"/>
      <c r="AR709" s="505"/>
      <c r="AS709" s="505"/>
      <c r="AT709" s="505"/>
      <c r="AU709" s="506"/>
      <c r="AV709" s="513">
        <v>1</v>
      </c>
    </row>
    <row r="710" spans="1:48" s="507" customFormat="1" ht="13.5" outlineLevel="1">
      <c r="A710" s="681"/>
      <c r="B710" s="691" t="s">
        <v>226</v>
      </c>
      <c r="C710" s="460" t="s">
        <v>592</v>
      </c>
      <c r="D710" s="474" t="s">
        <v>689</v>
      </c>
      <c r="E710" s="461" t="s">
        <v>690</v>
      </c>
      <c r="F710" s="475"/>
      <c r="G710" s="459" t="s">
        <v>102</v>
      </c>
      <c r="H710" s="476" t="str">
        <f t="shared" si="95"/>
        <v>MP-1</v>
      </c>
      <c r="I710" s="463">
        <v>1</v>
      </c>
      <c r="J710" s="475"/>
      <c r="K710" s="473">
        <v>0</v>
      </c>
      <c r="L710" s="473"/>
      <c r="M710" s="471" cm="1">
        <f t="array" ref="M710">IFERROR(_xlfn.IFS(N710=1,1,O710=1,1,P710=1,1,Q710=1,1),0)</f>
        <v>1</v>
      </c>
      <c r="N710" s="505">
        <v>1</v>
      </c>
      <c r="O710" s="505"/>
      <c r="P710" s="505"/>
      <c r="Q710" s="505"/>
      <c r="R710" s="471" cm="1">
        <f t="array" ref="R710">IFERROR(_xlfn.IFS(S710=1,1,T710=1,1,U710=1,1,V710=1,1),0)</f>
        <v>0</v>
      </c>
      <c r="S710" s="505"/>
      <c r="T710" s="505"/>
      <c r="U710" s="505"/>
      <c r="V710" s="505"/>
      <c r="W710" s="473"/>
      <c r="X710" s="473"/>
      <c r="Y710" s="471"/>
      <c r="Z710" s="505"/>
      <c r="AA710" s="505"/>
      <c r="AB710" s="505"/>
      <c r="AC710" s="505"/>
      <c r="AD710" s="471"/>
      <c r="AE710" s="505"/>
      <c r="AF710" s="505"/>
      <c r="AG710" s="505"/>
      <c r="AH710" s="505"/>
      <c r="AI710" s="473"/>
      <c r="AJ710" s="473"/>
      <c r="AK710" s="505"/>
      <c r="AL710" s="505"/>
      <c r="AM710" s="505"/>
      <c r="AN710" s="505"/>
      <c r="AO710" s="505"/>
      <c r="AP710" s="505"/>
      <c r="AQ710" s="505"/>
      <c r="AR710" s="505"/>
      <c r="AS710" s="505"/>
      <c r="AT710" s="505"/>
      <c r="AU710" s="506"/>
      <c r="AV710" s="513">
        <v>1</v>
      </c>
    </row>
    <row r="711" spans="1:48" s="507" customFormat="1" ht="13.5" outlineLevel="1">
      <c r="A711" s="681"/>
      <c r="B711" s="691" t="s">
        <v>226</v>
      </c>
      <c r="C711" s="460" t="s">
        <v>592</v>
      </c>
      <c r="D711" s="474" t="s">
        <v>691</v>
      </c>
      <c r="E711" s="461" t="s">
        <v>692</v>
      </c>
      <c r="F711" s="475"/>
      <c r="G711" s="459" t="s">
        <v>102</v>
      </c>
      <c r="H711" s="476" t="str">
        <f t="shared" si="95"/>
        <v>MP-1</v>
      </c>
      <c r="I711" s="463">
        <v>1</v>
      </c>
      <c r="J711" s="475"/>
      <c r="K711" s="473">
        <v>0</v>
      </c>
      <c r="L711" s="473"/>
      <c r="M711" s="471" cm="1">
        <f t="array" ref="M711">IFERROR(_xlfn.IFS(N711=1,1,O711=1,1,P711=1,1,Q711=1,1),0)</f>
        <v>1</v>
      </c>
      <c r="N711" s="505">
        <v>1</v>
      </c>
      <c r="O711" s="505"/>
      <c r="P711" s="505"/>
      <c r="Q711" s="505"/>
      <c r="R711" s="471" cm="1">
        <f t="array" ref="R711">IFERROR(_xlfn.IFS(S711=1,1,T711=1,1,U711=1,1,V711=1,1),0)</f>
        <v>0</v>
      </c>
      <c r="S711" s="505"/>
      <c r="T711" s="505"/>
      <c r="U711" s="505"/>
      <c r="V711" s="505"/>
      <c r="W711" s="473"/>
      <c r="X711" s="473"/>
      <c r="Y711" s="471"/>
      <c r="Z711" s="505"/>
      <c r="AA711" s="505"/>
      <c r="AB711" s="505"/>
      <c r="AC711" s="505"/>
      <c r="AD711" s="471"/>
      <c r="AE711" s="505"/>
      <c r="AF711" s="505"/>
      <c r="AG711" s="505"/>
      <c r="AH711" s="505"/>
      <c r="AI711" s="473"/>
      <c r="AJ711" s="473"/>
      <c r="AK711" s="505"/>
      <c r="AL711" s="505"/>
      <c r="AM711" s="505"/>
      <c r="AN711" s="505"/>
      <c r="AO711" s="505"/>
      <c r="AP711" s="505"/>
      <c r="AQ711" s="505"/>
      <c r="AR711" s="505"/>
      <c r="AS711" s="505"/>
      <c r="AT711" s="505"/>
      <c r="AU711" s="506"/>
      <c r="AV711" s="513">
        <v>1</v>
      </c>
    </row>
    <row r="712" spans="1:48" s="507" customFormat="1" ht="13.5" outlineLevel="1">
      <c r="A712" s="681"/>
      <c r="B712" s="691" t="s">
        <v>226</v>
      </c>
      <c r="C712" s="460" t="s">
        <v>592</v>
      </c>
      <c r="D712" s="474" t="s">
        <v>693</v>
      </c>
      <c r="E712" s="461" t="s">
        <v>694</v>
      </c>
      <c r="F712" s="475"/>
      <c r="G712" s="459" t="s">
        <v>102</v>
      </c>
      <c r="H712" s="476" t="str">
        <f t="shared" si="95"/>
        <v>MP-1</v>
      </c>
      <c r="I712" s="463">
        <v>1</v>
      </c>
      <c r="J712" s="475"/>
      <c r="K712" s="473">
        <v>0</v>
      </c>
      <c r="L712" s="473"/>
      <c r="M712" s="471" cm="1">
        <f t="array" ref="M712">IFERROR(_xlfn.IFS(N712=1,1,O712=1,1,P712=1,1,Q712=1,1),0)</f>
        <v>1</v>
      </c>
      <c r="N712" s="505">
        <v>1</v>
      </c>
      <c r="O712" s="505"/>
      <c r="P712" s="505"/>
      <c r="Q712" s="505"/>
      <c r="R712" s="471" cm="1">
        <f t="array" ref="R712">IFERROR(_xlfn.IFS(S712=1,1,T712=1,1,U712=1,1,V712=1,1),0)</f>
        <v>0</v>
      </c>
      <c r="S712" s="505"/>
      <c r="T712" s="505"/>
      <c r="U712" s="505"/>
      <c r="V712" s="505"/>
      <c r="W712" s="473"/>
      <c r="X712" s="473"/>
      <c r="Y712" s="471"/>
      <c r="Z712" s="505"/>
      <c r="AA712" s="505"/>
      <c r="AB712" s="505"/>
      <c r="AC712" s="505"/>
      <c r="AD712" s="471"/>
      <c r="AE712" s="505"/>
      <c r="AF712" s="505"/>
      <c r="AG712" s="505"/>
      <c r="AH712" s="505"/>
      <c r="AI712" s="473"/>
      <c r="AJ712" s="473"/>
      <c r="AK712" s="505"/>
      <c r="AL712" s="505"/>
      <c r="AM712" s="505"/>
      <c r="AN712" s="505"/>
      <c r="AO712" s="505"/>
      <c r="AP712" s="505"/>
      <c r="AQ712" s="505"/>
      <c r="AR712" s="505"/>
      <c r="AS712" s="505"/>
      <c r="AT712" s="505"/>
      <c r="AU712" s="506"/>
      <c r="AV712" s="513">
        <v>1</v>
      </c>
    </row>
    <row r="713" spans="1:48" s="507" customFormat="1" ht="13.5" outlineLevel="1">
      <c r="A713" s="681"/>
      <c r="B713" s="691"/>
      <c r="C713" s="460"/>
      <c r="D713" s="474"/>
      <c r="E713" s="461"/>
      <c r="F713" s="475"/>
      <c r="G713" s="459"/>
      <c r="H713" s="476"/>
      <c r="I713" s="463"/>
      <c r="J713" s="475"/>
      <c r="K713" s="473"/>
      <c r="L713" s="473"/>
      <c r="M713" s="471"/>
      <c r="N713" s="505" t="s">
        <v>224</v>
      </c>
      <c r="O713" s="505"/>
      <c r="P713" s="505"/>
      <c r="Q713" s="505"/>
      <c r="R713" s="505"/>
      <c r="S713" s="505"/>
      <c r="T713" s="505"/>
      <c r="U713" s="505"/>
      <c r="V713" s="505"/>
      <c r="W713" s="473"/>
      <c r="X713" s="473"/>
      <c r="Y713" s="505"/>
      <c r="Z713" s="505"/>
      <c r="AA713" s="505"/>
      <c r="AB713" s="505"/>
      <c r="AC713" s="505"/>
      <c r="AD713" s="505"/>
      <c r="AE713" s="505"/>
      <c r="AF713" s="505"/>
      <c r="AG713" s="505"/>
      <c r="AH713" s="505"/>
      <c r="AI713" s="473"/>
      <c r="AJ713" s="473"/>
      <c r="AK713" s="505"/>
      <c r="AL713" s="505"/>
      <c r="AM713" s="505"/>
      <c r="AN713" s="505"/>
      <c r="AO713" s="505"/>
      <c r="AP713" s="505"/>
      <c r="AQ713" s="505"/>
      <c r="AR713" s="505"/>
      <c r="AS713" s="505"/>
      <c r="AT713" s="505"/>
      <c r="AU713" s="506"/>
      <c r="AV713" s="513"/>
    </row>
    <row r="714" spans="1:48" s="507" customFormat="1" ht="13.5" outlineLevel="1">
      <c r="A714" s="681"/>
      <c r="B714" s="691" t="s">
        <v>695</v>
      </c>
      <c r="C714" s="460"/>
      <c r="D714" s="474"/>
      <c r="E714" s="461"/>
      <c r="F714" s="475"/>
      <c r="G714" s="459"/>
      <c r="H714" s="476"/>
      <c r="I714" s="463"/>
      <c r="J714" s="475"/>
      <c r="K714" s="473"/>
      <c r="L714" s="473"/>
      <c r="M714" s="471"/>
      <c r="N714" s="505" t="s">
        <v>224</v>
      </c>
      <c r="O714" s="505"/>
      <c r="P714" s="505"/>
      <c r="Q714" s="505"/>
      <c r="R714" s="505"/>
      <c r="S714" s="505"/>
      <c r="T714" s="505"/>
      <c r="U714" s="505"/>
      <c r="V714" s="505"/>
      <c r="W714" s="473"/>
      <c r="X714" s="473"/>
      <c r="Y714" s="505"/>
      <c r="Z714" s="505"/>
      <c r="AA714" s="505"/>
      <c r="AB714" s="505"/>
      <c r="AC714" s="505"/>
      <c r="AD714" s="505"/>
      <c r="AE714" s="505"/>
      <c r="AF714" s="505"/>
      <c r="AG714" s="505"/>
      <c r="AH714" s="505"/>
      <c r="AI714" s="473"/>
      <c r="AJ714" s="473"/>
      <c r="AK714" s="505"/>
      <c r="AL714" s="505"/>
      <c r="AM714" s="505"/>
      <c r="AN714" s="505"/>
      <c r="AO714" s="505"/>
      <c r="AP714" s="505"/>
      <c r="AQ714" s="505"/>
      <c r="AR714" s="505"/>
      <c r="AS714" s="505"/>
      <c r="AT714" s="505"/>
      <c r="AU714" s="506"/>
      <c r="AV714" s="513"/>
    </row>
    <row r="715" spans="1:48" s="507" customFormat="1" ht="13.5" outlineLevel="1">
      <c r="A715" s="681"/>
      <c r="B715" s="691" t="s">
        <v>226</v>
      </c>
      <c r="C715" s="460" t="s">
        <v>592</v>
      </c>
      <c r="D715" s="474" t="s">
        <v>696</v>
      </c>
      <c r="E715" s="461" t="s">
        <v>697</v>
      </c>
      <c r="F715" s="475"/>
      <c r="G715" s="459" t="s">
        <v>102</v>
      </c>
      <c r="H715" s="476" t="str">
        <f t="shared" ref="H715:H716" si="96">CONCATENATE(G715,"-",I715)</f>
        <v>MP-9</v>
      </c>
      <c r="I715" s="463">
        <v>9</v>
      </c>
      <c r="J715" s="475"/>
      <c r="K715" s="473">
        <v>0</v>
      </c>
      <c r="L715" s="473"/>
      <c r="M715" s="471" cm="1">
        <f t="array" ref="M715">IFERROR(_xlfn.IFS(N715=1,1,O715=1,1,P715=1,1,Q715=1,1),0)</f>
        <v>0</v>
      </c>
      <c r="N715" s="505" t="s">
        <v>224</v>
      </c>
      <c r="O715" s="505"/>
      <c r="P715" s="505"/>
      <c r="Q715" s="505"/>
      <c r="R715" s="471" cm="1">
        <f t="array" ref="R715">IFERROR(_xlfn.IFS(S715=1,1,T715=1,1,U715=1,1,V715=1,1),0)</f>
        <v>0</v>
      </c>
      <c r="S715" s="505"/>
      <c r="T715" s="505"/>
      <c r="U715" s="505"/>
      <c r="V715" s="505"/>
      <c r="W715" s="473"/>
      <c r="X715" s="473"/>
      <c r="Y715" s="471"/>
      <c r="Z715" s="505"/>
      <c r="AA715" s="505"/>
      <c r="AB715" s="505"/>
      <c r="AC715" s="505"/>
      <c r="AD715" s="471"/>
      <c r="AE715" s="505"/>
      <c r="AF715" s="505"/>
      <c r="AG715" s="505"/>
      <c r="AH715" s="505"/>
      <c r="AI715" s="473"/>
      <c r="AJ715" s="473"/>
      <c r="AK715" s="505"/>
      <c r="AL715" s="505"/>
      <c r="AM715" s="505"/>
      <c r="AN715" s="505"/>
      <c r="AO715" s="505"/>
      <c r="AP715" s="505"/>
      <c r="AQ715" s="505"/>
      <c r="AR715" s="505"/>
      <c r="AS715" s="505"/>
      <c r="AT715" s="505"/>
      <c r="AU715" s="506"/>
      <c r="AV715" s="513">
        <v>9</v>
      </c>
    </row>
    <row r="716" spans="1:48" s="507" customFormat="1" ht="13.5" outlineLevel="1">
      <c r="A716" s="681"/>
      <c r="B716" s="691" t="s">
        <v>226</v>
      </c>
      <c r="C716" s="460" t="s">
        <v>592</v>
      </c>
      <c r="D716" s="474" t="s">
        <v>698</v>
      </c>
      <c r="E716" s="461" t="s">
        <v>699</v>
      </c>
      <c r="F716" s="475"/>
      <c r="G716" s="459" t="s">
        <v>102</v>
      </c>
      <c r="H716" s="476" t="str">
        <f t="shared" si="96"/>
        <v>MP-9</v>
      </c>
      <c r="I716" s="463">
        <v>9</v>
      </c>
      <c r="J716" s="475"/>
      <c r="K716" s="473">
        <v>0</v>
      </c>
      <c r="L716" s="473"/>
      <c r="M716" s="471" cm="1">
        <f t="array" ref="M716">IFERROR(_xlfn.IFS(N716=1,1,O716=1,1,P716=1,1,Q716=1,1),0)</f>
        <v>0</v>
      </c>
      <c r="N716" s="505" t="s">
        <v>224</v>
      </c>
      <c r="O716" s="505"/>
      <c r="P716" s="505"/>
      <c r="Q716" s="505"/>
      <c r="R716" s="471" cm="1">
        <f t="array" ref="R716">IFERROR(_xlfn.IFS(S716=1,1,T716=1,1,U716=1,1,V716=1,1),0)</f>
        <v>0</v>
      </c>
      <c r="S716" s="505"/>
      <c r="T716" s="505"/>
      <c r="U716" s="505"/>
      <c r="V716" s="505"/>
      <c r="W716" s="473"/>
      <c r="X716" s="473"/>
      <c r="Y716" s="471"/>
      <c r="Z716" s="505"/>
      <c r="AA716" s="505"/>
      <c r="AB716" s="505"/>
      <c r="AC716" s="505"/>
      <c r="AD716" s="471"/>
      <c r="AE716" s="505"/>
      <c r="AF716" s="505"/>
      <c r="AG716" s="505"/>
      <c r="AH716" s="505"/>
      <c r="AI716" s="473"/>
      <c r="AJ716" s="473"/>
      <c r="AK716" s="505"/>
      <c r="AL716" s="505"/>
      <c r="AM716" s="505"/>
      <c r="AN716" s="505"/>
      <c r="AO716" s="505"/>
      <c r="AP716" s="505"/>
      <c r="AQ716" s="505"/>
      <c r="AR716" s="505"/>
      <c r="AS716" s="505"/>
      <c r="AT716" s="505"/>
      <c r="AU716" s="506"/>
      <c r="AV716" s="513">
        <v>9</v>
      </c>
    </row>
    <row r="717" spans="1:48" s="507" customFormat="1" ht="13.5" outlineLevel="1">
      <c r="A717" s="681"/>
      <c r="B717" s="691"/>
      <c r="C717" s="460"/>
      <c r="D717" s="474"/>
      <c r="E717" s="461"/>
      <c r="F717" s="475"/>
      <c r="G717" s="459"/>
      <c r="H717" s="476"/>
      <c r="I717" s="463"/>
      <c r="J717" s="475"/>
      <c r="K717" s="473"/>
      <c r="L717" s="473"/>
      <c r="M717" s="471"/>
      <c r="N717" s="505" t="s">
        <v>224</v>
      </c>
      <c r="O717" s="505"/>
      <c r="P717" s="505"/>
      <c r="Q717" s="505"/>
      <c r="R717" s="505"/>
      <c r="S717" s="505"/>
      <c r="T717" s="505"/>
      <c r="U717" s="505"/>
      <c r="V717" s="505"/>
      <c r="W717" s="473"/>
      <c r="X717" s="473"/>
      <c r="Y717" s="505"/>
      <c r="Z717" s="505"/>
      <c r="AA717" s="505"/>
      <c r="AB717" s="505"/>
      <c r="AC717" s="505"/>
      <c r="AD717" s="505"/>
      <c r="AE717" s="505"/>
      <c r="AF717" s="505"/>
      <c r="AG717" s="505"/>
      <c r="AH717" s="505"/>
      <c r="AI717" s="473"/>
      <c r="AJ717" s="473"/>
      <c r="AK717" s="505"/>
      <c r="AL717" s="505"/>
      <c r="AM717" s="505"/>
      <c r="AN717" s="505"/>
      <c r="AO717" s="505"/>
      <c r="AP717" s="505"/>
      <c r="AQ717" s="505"/>
      <c r="AR717" s="505"/>
      <c r="AS717" s="505"/>
      <c r="AT717" s="505"/>
      <c r="AU717" s="506"/>
      <c r="AV717" s="513"/>
    </row>
    <row r="718" spans="1:48" s="507" customFormat="1" ht="13.5" outlineLevel="1">
      <c r="A718" s="681"/>
      <c r="B718" s="691" t="s">
        <v>700</v>
      </c>
      <c r="C718" s="460"/>
      <c r="D718" s="474"/>
      <c r="E718" s="461"/>
      <c r="F718" s="475"/>
      <c r="G718" s="459"/>
      <c r="H718" s="476"/>
      <c r="I718" s="463"/>
      <c r="J718" s="475"/>
      <c r="K718" s="473"/>
      <c r="L718" s="473"/>
      <c r="M718" s="471"/>
      <c r="N718" s="505" t="s">
        <v>224</v>
      </c>
      <c r="O718" s="505"/>
      <c r="P718" s="505"/>
      <c r="Q718" s="505"/>
      <c r="R718" s="505"/>
      <c r="S718" s="505"/>
      <c r="T718" s="505"/>
      <c r="U718" s="505"/>
      <c r="V718" s="505"/>
      <c r="W718" s="473"/>
      <c r="X718" s="473"/>
      <c r="Y718" s="505"/>
      <c r="Z718" s="505"/>
      <c r="AA718" s="505"/>
      <c r="AB718" s="505"/>
      <c r="AC718" s="505"/>
      <c r="AD718" s="505"/>
      <c r="AE718" s="505"/>
      <c r="AF718" s="505"/>
      <c r="AG718" s="505"/>
      <c r="AH718" s="505"/>
      <c r="AI718" s="473"/>
      <c r="AJ718" s="473"/>
      <c r="AK718" s="505"/>
      <c r="AL718" s="505"/>
      <c r="AM718" s="505"/>
      <c r="AN718" s="505"/>
      <c r="AO718" s="505"/>
      <c r="AP718" s="505"/>
      <c r="AQ718" s="505"/>
      <c r="AR718" s="505"/>
      <c r="AS718" s="505"/>
      <c r="AT718" s="505"/>
      <c r="AU718" s="506"/>
      <c r="AV718" s="513"/>
    </row>
    <row r="719" spans="1:48" s="507" customFormat="1" ht="13.5" outlineLevel="1">
      <c r="A719" s="681"/>
      <c r="B719" s="691" t="s">
        <v>226</v>
      </c>
      <c r="C719" s="460" t="s">
        <v>592</v>
      </c>
      <c r="D719" s="474">
        <v>1401</v>
      </c>
      <c r="E719" s="461" t="s">
        <v>624</v>
      </c>
      <c r="F719" s="475"/>
      <c r="G719" s="459" t="s">
        <v>102</v>
      </c>
      <c r="H719" s="476" t="str">
        <f t="shared" ref="H719:H721" si="97">CONCATENATE(G719,"-",I719)</f>
        <v>MP-9</v>
      </c>
      <c r="I719" s="463">
        <v>9</v>
      </c>
      <c r="J719" s="475"/>
      <c r="K719" s="473">
        <v>0</v>
      </c>
      <c r="L719" s="473"/>
      <c r="M719" s="471" cm="1">
        <f t="array" ref="M719">IFERROR(_xlfn.IFS(N719=1,1,O719=1,1,P719=1,1,Q719=1,1),0)</f>
        <v>0</v>
      </c>
      <c r="N719" s="505" t="s">
        <v>224</v>
      </c>
      <c r="O719" s="505"/>
      <c r="P719" s="505"/>
      <c r="Q719" s="505"/>
      <c r="R719" s="471" cm="1">
        <f t="array" ref="R719">IFERROR(_xlfn.IFS(S719=1,1,T719=1,1,U719=1,1,V719=1,1),0)</f>
        <v>0</v>
      </c>
      <c r="S719" s="505"/>
      <c r="T719" s="505"/>
      <c r="U719" s="505"/>
      <c r="V719" s="505"/>
      <c r="W719" s="473"/>
      <c r="X719" s="473"/>
      <c r="Y719" s="471"/>
      <c r="Z719" s="505"/>
      <c r="AA719" s="505"/>
      <c r="AB719" s="505"/>
      <c r="AC719" s="505"/>
      <c r="AD719" s="471"/>
      <c r="AE719" s="505"/>
      <c r="AF719" s="505"/>
      <c r="AG719" s="505"/>
      <c r="AH719" s="505"/>
      <c r="AI719" s="473"/>
      <c r="AJ719" s="473"/>
      <c r="AK719" s="505"/>
      <c r="AL719" s="505"/>
      <c r="AM719" s="505"/>
      <c r="AN719" s="505"/>
      <c r="AO719" s="505"/>
      <c r="AP719" s="505"/>
      <c r="AQ719" s="505"/>
      <c r="AR719" s="505"/>
      <c r="AS719" s="505"/>
      <c r="AT719" s="505"/>
      <c r="AU719" s="506"/>
      <c r="AV719" s="513">
        <v>9</v>
      </c>
    </row>
    <row r="720" spans="1:48" s="507" customFormat="1" ht="13.5" outlineLevel="1">
      <c r="A720" s="681"/>
      <c r="B720" s="691"/>
      <c r="C720" s="460"/>
      <c r="D720" s="474">
        <v>1402</v>
      </c>
      <c r="E720" s="461" t="s">
        <v>625</v>
      </c>
      <c r="F720" s="475"/>
      <c r="G720" s="459" t="s">
        <v>102</v>
      </c>
      <c r="H720" s="476" t="str">
        <f t="shared" si="97"/>
        <v>MP-9</v>
      </c>
      <c r="I720" s="463">
        <v>9</v>
      </c>
      <c r="J720" s="475"/>
      <c r="K720" s="473">
        <v>0</v>
      </c>
      <c r="L720" s="473"/>
      <c r="M720" s="471" cm="1">
        <f t="array" ref="M720">IFERROR(_xlfn.IFS(N720=1,1,O720=1,1,P720=1,1,Q720=1,1),0)</f>
        <v>0</v>
      </c>
      <c r="N720" s="505" t="s">
        <v>224</v>
      </c>
      <c r="O720" s="505"/>
      <c r="P720" s="505"/>
      <c r="Q720" s="505"/>
      <c r="R720" s="471" cm="1">
        <f t="array" ref="R720">IFERROR(_xlfn.IFS(S720=1,1,T720=1,1,U720=1,1,V720=1,1),0)</f>
        <v>0</v>
      </c>
      <c r="S720" s="505"/>
      <c r="T720" s="505"/>
      <c r="U720" s="505"/>
      <c r="V720" s="505"/>
      <c r="W720" s="473"/>
      <c r="X720" s="473"/>
      <c r="Y720" s="471"/>
      <c r="Z720" s="505"/>
      <c r="AA720" s="505"/>
      <c r="AB720" s="505"/>
      <c r="AC720" s="505"/>
      <c r="AD720" s="471"/>
      <c r="AE720" s="505"/>
      <c r="AF720" s="505"/>
      <c r="AG720" s="505"/>
      <c r="AH720" s="505"/>
      <c r="AI720" s="473"/>
      <c r="AJ720" s="473"/>
      <c r="AK720" s="505"/>
      <c r="AL720" s="505"/>
      <c r="AM720" s="505"/>
      <c r="AN720" s="505"/>
      <c r="AO720" s="505"/>
      <c r="AP720" s="505"/>
      <c r="AQ720" s="505"/>
      <c r="AR720" s="505"/>
      <c r="AS720" s="505"/>
      <c r="AT720" s="505"/>
      <c r="AU720" s="506"/>
      <c r="AV720" s="513">
        <v>9</v>
      </c>
    </row>
    <row r="721" spans="1:48" s="507" customFormat="1" ht="13.5" outlineLevel="1">
      <c r="A721" s="681"/>
      <c r="B721" s="691" t="s">
        <v>226</v>
      </c>
      <c r="C721" s="460" t="s">
        <v>592</v>
      </c>
      <c r="D721" s="474">
        <v>1411</v>
      </c>
      <c r="E721" s="461" t="s">
        <v>626</v>
      </c>
      <c r="F721" s="475"/>
      <c r="G721" s="459" t="s">
        <v>102</v>
      </c>
      <c r="H721" s="476" t="str">
        <f t="shared" si="97"/>
        <v>MP-9</v>
      </c>
      <c r="I721" s="463">
        <v>9</v>
      </c>
      <c r="J721" s="475"/>
      <c r="K721" s="473">
        <v>0</v>
      </c>
      <c r="L721" s="473"/>
      <c r="M721" s="471" cm="1">
        <f t="array" ref="M721">IFERROR(_xlfn.IFS(N721=1,1,O721=1,1,P721=1,1,Q721=1,1),0)</f>
        <v>0</v>
      </c>
      <c r="N721" s="505" t="s">
        <v>224</v>
      </c>
      <c r="O721" s="505"/>
      <c r="P721" s="505"/>
      <c r="Q721" s="505"/>
      <c r="R721" s="471" cm="1">
        <f t="array" ref="R721">IFERROR(_xlfn.IFS(S721=1,1,T721=1,1,U721=1,1,V721=1,1),0)</f>
        <v>0</v>
      </c>
      <c r="S721" s="505"/>
      <c r="T721" s="505"/>
      <c r="U721" s="505"/>
      <c r="V721" s="505"/>
      <c r="W721" s="473"/>
      <c r="X721" s="473"/>
      <c r="Y721" s="471"/>
      <c r="Z721" s="505"/>
      <c r="AA721" s="505"/>
      <c r="AB721" s="505"/>
      <c r="AC721" s="505"/>
      <c r="AD721" s="471"/>
      <c r="AE721" s="505"/>
      <c r="AF721" s="505"/>
      <c r="AG721" s="505"/>
      <c r="AH721" s="505"/>
      <c r="AI721" s="473"/>
      <c r="AJ721" s="473"/>
      <c r="AK721" s="505"/>
      <c r="AL721" s="505"/>
      <c r="AM721" s="505"/>
      <c r="AN721" s="505"/>
      <c r="AO721" s="505"/>
      <c r="AP721" s="505"/>
      <c r="AQ721" s="505"/>
      <c r="AR721" s="505"/>
      <c r="AS721" s="505"/>
      <c r="AT721" s="505"/>
      <c r="AU721" s="506"/>
      <c r="AV721" s="513">
        <v>9</v>
      </c>
    </row>
    <row r="722" spans="1:48" s="507" customFormat="1" ht="13.5" outlineLevel="1">
      <c r="A722" s="681"/>
      <c r="B722" s="691"/>
      <c r="C722" s="460"/>
      <c r="D722" s="474"/>
      <c r="E722" s="461"/>
      <c r="F722" s="475"/>
      <c r="G722" s="459"/>
      <c r="H722" s="476"/>
      <c r="I722" s="463"/>
      <c r="J722" s="475"/>
      <c r="K722" s="473"/>
      <c r="L722" s="473"/>
      <c r="M722" s="471"/>
      <c r="N722" s="505" t="s">
        <v>224</v>
      </c>
      <c r="O722" s="505"/>
      <c r="P722" s="505"/>
      <c r="Q722" s="505"/>
      <c r="R722" s="505"/>
      <c r="S722" s="505"/>
      <c r="T722" s="505"/>
      <c r="U722" s="505"/>
      <c r="V722" s="505"/>
      <c r="W722" s="473"/>
      <c r="X722" s="473"/>
      <c r="Y722" s="505"/>
      <c r="Z722" s="505"/>
      <c r="AA722" s="505"/>
      <c r="AB722" s="505"/>
      <c r="AC722" s="505"/>
      <c r="AD722" s="505"/>
      <c r="AE722" s="505"/>
      <c r="AF722" s="505"/>
      <c r="AG722" s="505"/>
      <c r="AH722" s="505"/>
      <c r="AI722" s="473"/>
      <c r="AJ722" s="473"/>
      <c r="AK722" s="505"/>
      <c r="AL722" s="505"/>
      <c r="AM722" s="505"/>
      <c r="AN722" s="505"/>
      <c r="AO722" s="505"/>
      <c r="AP722" s="505"/>
      <c r="AQ722" s="505"/>
      <c r="AR722" s="505"/>
      <c r="AS722" s="505"/>
      <c r="AT722" s="505"/>
      <c r="AU722" s="506"/>
      <c r="AV722" s="513"/>
    </row>
    <row r="723" spans="1:48" s="507" customFormat="1" ht="13.5" outlineLevel="1">
      <c r="A723" s="681"/>
      <c r="B723" s="691" t="s">
        <v>701</v>
      </c>
      <c r="C723" s="460"/>
      <c r="D723" s="474"/>
      <c r="E723" s="461"/>
      <c r="F723" s="475"/>
      <c r="G723" s="459"/>
      <c r="H723" s="476"/>
      <c r="I723" s="463"/>
      <c r="J723" s="475"/>
      <c r="K723" s="473"/>
      <c r="L723" s="473"/>
      <c r="M723" s="471"/>
      <c r="N723" s="505" t="s">
        <v>224</v>
      </c>
      <c r="O723" s="505"/>
      <c r="P723" s="505"/>
      <c r="Q723" s="505"/>
      <c r="R723" s="505"/>
      <c r="S723" s="505"/>
      <c r="T723" s="505"/>
      <c r="U723" s="505"/>
      <c r="V723" s="505"/>
      <c r="W723" s="473"/>
      <c r="X723" s="473"/>
      <c r="Y723" s="505"/>
      <c r="Z723" s="505"/>
      <c r="AA723" s="505"/>
      <c r="AB723" s="505"/>
      <c r="AC723" s="505"/>
      <c r="AD723" s="505"/>
      <c r="AE723" s="505"/>
      <c r="AF723" s="505"/>
      <c r="AG723" s="505"/>
      <c r="AH723" s="505"/>
      <c r="AI723" s="473"/>
      <c r="AJ723" s="473"/>
      <c r="AK723" s="505"/>
      <c r="AL723" s="505"/>
      <c r="AM723" s="505"/>
      <c r="AN723" s="505"/>
      <c r="AO723" s="505"/>
      <c r="AP723" s="505"/>
      <c r="AQ723" s="505"/>
      <c r="AR723" s="505"/>
      <c r="AS723" s="505"/>
      <c r="AT723" s="505"/>
      <c r="AU723" s="506"/>
      <c r="AV723" s="513"/>
    </row>
    <row r="724" spans="1:48" s="507" customFormat="1" ht="13.5" outlineLevel="1">
      <c r="A724" s="681"/>
      <c r="B724" s="691" t="s">
        <v>226</v>
      </c>
      <c r="C724" s="460" t="s">
        <v>702</v>
      </c>
      <c r="D724" s="474" t="s">
        <v>703</v>
      </c>
      <c r="E724" s="461" t="s">
        <v>704</v>
      </c>
      <c r="F724" s="475"/>
      <c r="G724" s="459" t="s">
        <v>102</v>
      </c>
      <c r="H724" s="476" t="str">
        <f t="shared" ref="H724:H744" si="98">CONCATENATE(G724,"-",I724)</f>
        <v>MP-1</v>
      </c>
      <c r="I724" s="463">
        <v>1</v>
      </c>
      <c r="J724" s="475"/>
      <c r="K724" s="473">
        <v>0</v>
      </c>
      <c r="L724" s="473"/>
      <c r="M724" s="471" cm="1">
        <f t="array" ref="M724">IFERROR(_xlfn.IFS(N724=1,1,O724=1,1,P724=1,1,Q724=1,1),0)</f>
        <v>1</v>
      </c>
      <c r="N724" s="505">
        <v>1</v>
      </c>
      <c r="O724" s="505"/>
      <c r="P724" s="505"/>
      <c r="Q724" s="505"/>
      <c r="R724" s="471" cm="1">
        <f t="array" ref="R724">IFERROR(_xlfn.IFS(S724=1,1,T724=1,1,U724=1,1,V724=1,1),0)</f>
        <v>0</v>
      </c>
      <c r="S724" s="505"/>
      <c r="T724" s="505"/>
      <c r="U724" s="505"/>
      <c r="V724" s="505"/>
      <c r="W724" s="473"/>
      <c r="X724" s="473"/>
      <c r="Y724" s="471"/>
      <c r="Z724" s="505"/>
      <c r="AA724" s="505"/>
      <c r="AB724" s="505"/>
      <c r="AC724" s="505"/>
      <c r="AD724" s="471"/>
      <c r="AE724" s="505"/>
      <c r="AF724" s="505"/>
      <c r="AG724" s="505"/>
      <c r="AH724" s="505"/>
      <c r="AI724" s="473"/>
      <c r="AJ724" s="473"/>
      <c r="AK724" s="505"/>
      <c r="AL724" s="505"/>
      <c r="AM724" s="505"/>
      <c r="AN724" s="505"/>
      <c r="AO724" s="505"/>
      <c r="AP724" s="505"/>
      <c r="AQ724" s="505"/>
      <c r="AR724" s="505"/>
      <c r="AS724" s="505"/>
      <c r="AT724" s="505"/>
      <c r="AU724" s="506"/>
      <c r="AV724" s="513">
        <v>1</v>
      </c>
    </row>
    <row r="725" spans="1:48" s="507" customFormat="1" ht="13.5" outlineLevel="1">
      <c r="A725" s="681"/>
      <c r="B725" s="691" t="s">
        <v>226</v>
      </c>
      <c r="C725" s="460" t="s">
        <v>702</v>
      </c>
      <c r="D725" s="474" t="s">
        <v>705</v>
      </c>
      <c r="E725" s="461" t="s">
        <v>706</v>
      </c>
      <c r="F725" s="475"/>
      <c r="G725" s="459" t="s">
        <v>102</v>
      </c>
      <c r="H725" s="476" t="str">
        <f t="shared" si="98"/>
        <v>MP-1</v>
      </c>
      <c r="I725" s="463">
        <v>1</v>
      </c>
      <c r="J725" s="475"/>
      <c r="K725" s="473">
        <v>0</v>
      </c>
      <c r="L725" s="473"/>
      <c r="M725" s="471" cm="1">
        <f t="array" ref="M725">IFERROR(_xlfn.IFS(N725=1,1,O725=1,1,P725=1,1,Q725=1,1),0)</f>
        <v>1</v>
      </c>
      <c r="N725" s="505">
        <v>1</v>
      </c>
      <c r="O725" s="505"/>
      <c r="P725" s="505"/>
      <c r="Q725" s="505"/>
      <c r="R725" s="471" cm="1">
        <f t="array" ref="R725">IFERROR(_xlfn.IFS(S725=1,1,T725=1,1,U725=1,1,V725=1,1),0)</f>
        <v>0</v>
      </c>
      <c r="S725" s="505"/>
      <c r="T725" s="505"/>
      <c r="U725" s="505"/>
      <c r="V725" s="505"/>
      <c r="W725" s="473"/>
      <c r="X725" s="473"/>
      <c r="Y725" s="471"/>
      <c r="Z725" s="505"/>
      <c r="AA725" s="505"/>
      <c r="AB725" s="505"/>
      <c r="AC725" s="505"/>
      <c r="AD725" s="471"/>
      <c r="AE725" s="505"/>
      <c r="AF725" s="505"/>
      <c r="AG725" s="505"/>
      <c r="AH725" s="505"/>
      <c r="AI725" s="473"/>
      <c r="AJ725" s="473"/>
      <c r="AK725" s="505"/>
      <c r="AL725" s="505"/>
      <c r="AM725" s="505"/>
      <c r="AN725" s="505"/>
      <c r="AO725" s="505"/>
      <c r="AP725" s="505"/>
      <c r="AQ725" s="505"/>
      <c r="AR725" s="505"/>
      <c r="AS725" s="505"/>
      <c r="AT725" s="505"/>
      <c r="AU725" s="506"/>
      <c r="AV725" s="513">
        <v>1</v>
      </c>
    </row>
    <row r="726" spans="1:48" s="507" customFormat="1" ht="13.5" outlineLevel="1">
      <c r="A726" s="681"/>
      <c r="B726" s="691" t="s">
        <v>226</v>
      </c>
      <c r="C726" s="460" t="s">
        <v>702</v>
      </c>
      <c r="D726" s="474" t="s">
        <v>707</v>
      </c>
      <c r="E726" s="461" t="s">
        <v>708</v>
      </c>
      <c r="F726" s="475"/>
      <c r="G726" s="459" t="s">
        <v>102</v>
      </c>
      <c r="H726" s="476" t="str">
        <f t="shared" si="98"/>
        <v>MP-1</v>
      </c>
      <c r="I726" s="463">
        <v>1</v>
      </c>
      <c r="J726" s="475"/>
      <c r="K726" s="473">
        <v>0</v>
      </c>
      <c r="L726" s="473"/>
      <c r="M726" s="471" cm="1">
        <f t="array" ref="M726">IFERROR(_xlfn.IFS(N726=1,1,O726=1,1,P726=1,1,Q726=1,1),0)</f>
        <v>1</v>
      </c>
      <c r="N726" s="505">
        <v>1</v>
      </c>
      <c r="O726" s="505"/>
      <c r="P726" s="505"/>
      <c r="Q726" s="505"/>
      <c r="R726" s="471" cm="1">
        <f t="array" ref="R726">IFERROR(_xlfn.IFS(S726=1,1,T726=1,1,U726=1,1,V726=1,1),0)</f>
        <v>0</v>
      </c>
      <c r="S726" s="505"/>
      <c r="T726" s="505"/>
      <c r="U726" s="505"/>
      <c r="V726" s="505"/>
      <c r="W726" s="473"/>
      <c r="X726" s="473"/>
      <c r="Y726" s="471"/>
      <c r="Z726" s="505"/>
      <c r="AA726" s="505"/>
      <c r="AB726" s="505"/>
      <c r="AC726" s="505"/>
      <c r="AD726" s="471"/>
      <c r="AE726" s="505"/>
      <c r="AF726" s="505"/>
      <c r="AG726" s="505"/>
      <c r="AH726" s="505"/>
      <c r="AI726" s="473"/>
      <c r="AJ726" s="473"/>
      <c r="AK726" s="505"/>
      <c r="AL726" s="505"/>
      <c r="AM726" s="505"/>
      <c r="AN726" s="505"/>
      <c r="AO726" s="505"/>
      <c r="AP726" s="505"/>
      <c r="AQ726" s="505"/>
      <c r="AR726" s="505"/>
      <c r="AS726" s="505"/>
      <c r="AT726" s="505"/>
      <c r="AU726" s="506"/>
      <c r="AV726" s="513">
        <v>1</v>
      </c>
    </row>
    <row r="727" spans="1:48" s="507" customFormat="1" ht="13.5" outlineLevel="1">
      <c r="A727" s="681"/>
      <c r="B727" s="691" t="s">
        <v>226</v>
      </c>
      <c r="C727" s="460" t="s">
        <v>702</v>
      </c>
      <c r="D727" s="474" t="s">
        <v>709</v>
      </c>
      <c r="E727" s="461" t="s">
        <v>710</v>
      </c>
      <c r="F727" s="475"/>
      <c r="G727" s="459" t="s">
        <v>102</v>
      </c>
      <c r="H727" s="476" t="str">
        <f t="shared" si="98"/>
        <v>MP-2</v>
      </c>
      <c r="I727" s="463">
        <v>2</v>
      </c>
      <c r="J727" s="475"/>
      <c r="K727" s="473">
        <v>0</v>
      </c>
      <c r="L727" s="473"/>
      <c r="M727" s="471" cm="1">
        <f t="array" ref="M727">IFERROR(_xlfn.IFS(N727=1,1,O727=1,1,P727=1,1,Q727=1,1),0)</f>
        <v>1</v>
      </c>
      <c r="N727" s="505">
        <v>1</v>
      </c>
      <c r="O727" s="505"/>
      <c r="P727" s="505"/>
      <c r="Q727" s="505"/>
      <c r="R727" s="471" cm="1">
        <f t="array" ref="R727">IFERROR(_xlfn.IFS(S727=1,1,T727=1,1,U727=1,1,V727=1,1),0)</f>
        <v>0</v>
      </c>
      <c r="S727" s="505"/>
      <c r="T727" s="505"/>
      <c r="U727" s="505"/>
      <c r="V727" s="505"/>
      <c r="W727" s="473"/>
      <c r="X727" s="473"/>
      <c r="Y727" s="471"/>
      <c r="Z727" s="505"/>
      <c r="AA727" s="505"/>
      <c r="AB727" s="505"/>
      <c r="AC727" s="505"/>
      <c r="AD727" s="471"/>
      <c r="AE727" s="505"/>
      <c r="AF727" s="505"/>
      <c r="AG727" s="505"/>
      <c r="AH727" s="505"/>
      <c r="AI727" s="473"/>
      <c r="AJ727" s="473"/>
      <c r="AK727" s="505"/>
      <c r="AL727" s="505"/>
      <c r="AM727" s="505"/>
      <c r="AN727" s="505"/>
      <c r="AO727" s="505"/>
      <c r="AP727" s="505"/>
      <c r="AQ727" s="505"/>
      <c r="AR727" s="505"/>
      <c r="AS727" s="505"/>
      <c r="AT727" s="505"/>
      <c r="AU727" s="506"/>
      <c r="AV727" s="513">
        <v>2</v>
      </c>
    </row>
    <row r="728" spans="1:48" s="507" customFormat="1" ht="13.5" outlineLevel="1">
      <c r="A728" s="681"/>
      <c r="B728" s="691" t="s">
        <v>226</v>
      </c>
      <c r="C728" s="460" t="s">
        <v>702</v>
      </c>
      <c r="D728" s="474" t="s">
        <v>711</v>
      </c>
      <c r="E728" s="461" t="s">
        <v>712</v>
      </c>
      <c r="F728" s="475"/>
      <c r="G728" s="459" t="s">
        <v>102</v>
      </c>
      <c r="H728" s="476" t="str">
        <f t="shared" si="98"/>
        <v>MP-1</v>
      </c>
      <c r="I728" s="463">
        <v>1</v>
      </c>
      <c r="J728" s="475"/>
      <c r="K728" s="473">
        <v>0</v>
      </c>
      <c r="L728" s="473"/>
      <c r="M728" s="471" cm="1">
        <f t="array" ref="M728">IFERROR(_xlfn.IFS(N728=1,1,O728=1,1,P728=1,1,Q728=1,1),0)</f>
        <v>1</v>
      </c>
      <c r="N728" s="505">
        <v>1</v>
      </c>
      <c r="O728" s="505"/>
      <c r="P728" s="505"/>
      <c r="Q728" s="505"/>
      <c r="R728" s="471" cm="1">
        <f t="array" ref="R728">IFERROR(_xlfn.IFS(S728=1,1,T728=1,1,U728=1,1,V728=1,1),0)</f>
        <v>0</v>
      </c>
      <c r="S728" s="505"/>
      <c r="T728" s="505"/>
      <c r="U728" s="505"/>
      <c r="V728" s="505"/>
      <c r="W728" s="473"/>
      <c r="X728" s="473"/>
      <c r="Y728" s="471"/>
      <c r="Z728" s="505"/>
      <c r="AA728" s="505"/>
      <c r="AB728" s="505"/>
      <c r="AC728" s="505"/>
      <c r="AD728" s="471"/>
      <c r="AE728" s="505"/>
      <c r="AF728" s="505"/>
      <c r="AG728" s="505"/>
      <c r="AH728" s="505"/>
      <c r="AI728" s="473"/>
      <c r="AJ728" s="473"/>
      <c r="AK728" s="505"/>
      <c r="AL728" s="505"/>
      <c r="AM728" s="505"/>
      <c r="AN728" s="505"/>
      <c r="AO728" s="505"/>
      <c r="AP728" s="505"/>
      <c r="AQ728" s="505"/>
      <c r="AR728" s="505"/>
      <c r="AS728" s="505"/>
      <c r="AT728" s="505"/>
      <c r="AU728" s="506"/>
      <c r="AV728" s="513">
        <v>1</v>
      </c>
    </row>
    <row r="729" spans="1:48" s="507" customFormat="1" ht="13.5" outlineLevel="1">
      <c r="A729" s="681"/>
      <c r="B729" s="691" t="s">
        <v>226</v>
      </c>
      <c r="C729" s="460" t="s">
        <v>702</v>
      </c>
      <c r="D729" s="474" t="s">
        <v>713</v>
      </c>
      <c r="E729" s="461" t="s">
        <v>714</v>
      </c>
      <c r="F729" s="475"/>
      <c r="G729" s="459" t="s">
        <v>102</v>
      </c>
      <c r="H729" s="476" t="str">
        <f t="shared" si="98"/>
        <v>MP-1</v>
      </c>
      <c r="I729" s="463">
        <v>1</v>
      </c>
      <c r="J729" s="475"/>
      <c r="K729" s="473">
        <v>0</v>
      </c>
      <c r="L729" s="473"/>
      <c r="M729" s="471" cm="1">
        <f t="array" ref="M729">IFERROR(_xlfn.IFS(N729=1,1,O729=1,1,P729=1,1,Q729=1,1),0)</f>
        <v>1</v>
      </c>
      <c r="N729" s="505">
        <v>1</v>
      </c>
      <c r="O729" s="505"/>
      <c r="P729" s="505"/>
      <c r="Q729" s="505"/>
      <c r="R729" s="471" cm="1">
        <f t="array" ref="R729">IFERROR(_xlfn.IFS(S729=1,1,T729=1,1,U729=1,1,V729=1,1),0)</f>
        <v>0</v>
      </c>
      <c r="S729" s="505"/>
      <c r="T729" s="505"/>
      <c r="U729" s="505"/>
      <c r="V729" s="505"/>
      <c r="W729" s="473"/>
      <c r="X729" s="473"/>
      <c r="Y729" s="471"/>
      <c r="Z729" s="505"/>
      <c r="AA729" s="505"/>
      <c r="AB729" s="505"/>
      <c r="AC729" s="505"/>
      <c r="AD729" s="471"/>
      <c r="AE729" s="505"/>
      <c r="AF729" s="505"/>
      <c r="AG729" s="505"/>
      <c r="AH729" s="505"/>
      <c r="AI729" s="473"/>
      <c r="AJ729" s="473"/>
      <c r="AK729" s="505"/>
      <c r="AL729" s="505"/>
      <c r="AM729" s="505"/>
      <c r="AN729" s="505"/>
      <c r="AO729" s="505"/>
      <c r="AP729" s="505"/>
      <c r="AQ729" s="505"/>
      <c r="AR729" s="505"/>
      <c r="AS729" s="505"/>
      <c r="AT729" s="505"/>
      <c r="AU729" s="506"/>
      <c r="AV729" s="513">
        <v>1</v>
      </c>
    </row>
    <row r="730" spans="1:48" s="507" customFormat="1" ht="13.5" outlineLevel="1">
      <c r="A730" s="681"/>
      <c r="B730" s="691" t="s">
        <v>226</v>
      </c>
      <c r="C730" s="460" t="s">
        <v>702</v>
      </c>
      <c r="D730" s="474" t="s">
        <v>715</v>
      </c>
      <c r="E730" s="461" t="s">
        <v>716</v>
      </c>
      <c r="F730" s="475"/>
      <c r="G730" s="459" t="s">
        <v>102</v>
      </c>
      <c r="H730" s="476" t="str">
        <f t="shared" si="98"/>
        <v>MP-1</v>
      </c>
      <c r="I730" s="463">
        <v>1</v>
      </c>
      <c r="J730" s="475"/>
      <c r="K730" s="473">
        <v>0</v>
      </c>
      <c r="L730" s="473"/>
      <c r="M730" s="471" cm="1">
        <f t="array" ref="M730">IFERROR(_xlfn.IFS(N730=1,1,O730=1,1,P730=1,1,Q730=1,1),0)</f>
        <v>1</v>
      </c>
      <c r="N730" s="505">
        <v>1</v>
      </c>
      <c r="O730" s="505"/>
      <c r="P730" s="505"/>
      <c r="Q730" s="505"/>
      <c r="R730" s="471" cm="1">
        <f t="array" ref="R730">IFERROR(_xlfn.IFS(S730=1,1,T730=1,1,U730=1,1,V730=1,1),0)</f>
        <v>0</v>
      </c>
      <c r="S730" s="505"/>
      <c r="T730" s="505"/>
      <c r="U730" s="505"/>
      <c r="V730" s="505"/>
      <c r="W730" s="473"/>
      <c r="X730" s="473"/>
      <c r="Y730" s="471"/>
      <c r="Z730" s="505"/>
      <c r="AA730" s="505"/>
      <c r="AB730" s="505"/>
      <c r="AC730" s="505"/>
      <c r="AD730" s="471"/>
      <c r="AE730" s="505"/>
      <c r="AF730" s="505"/>
      <c r="AG730" s="505"/>
      <c r="AH730" s="505"/>
      <c r="AI730" s="473"/>
      <c r="AJ730" s="473"/>
      <c r="AK730" s="505"/>
      <c r="AL730" s="505"/>
      <c r="AM730" s="505"/>
      <c r="AN730" s="505"/>
      <c r="AO730" s="505"/>
      <c r="AP730" s="505"/>
      <c r="AQ730" s="505"/>
      <c r="AR730" s="505"/>
      <c r="AS730" s="505"/>
      <c r="AT730" s="505"/>
      <c r="AU730" s="506"/>
      <c r="AV730" s="513">
        <v>1</v>
      </c>
    </row>
    <row r="731" spans="1:48" s="507" customFormat="1" ht="13.5" outlineLevel="1">
      <c r="A731" s="681"/>
      <c r="B731" s="691" t="s">
        <v>226</v>
      </c>
      <c r="C731" s="460" t="s">
        <v>702</v>
      </c>
      <c r="D731" s="474" t="s">
        <v>717</v>
      </c>
      <c r="E731" s="461" t="s">
        <v>718</v>
      </c>
      <c r="F731" s="475"/>
      <c r="G731" s="459" t="s">
        <v>102</v>
      </c>
      <c r="H731" s="476" t="str">
        <f t="shared" si="98"/>
        <v>MP-1</v>
      </c>
      <c r="I731" s="463">
        <v>1</v>
      </c>
      <c r="J731" s="475"/>
      <c r="K731" s="473">
        <v>0</v>
      </c>
      <c r="L731" s="473"/>
      <c r="M731" s="471" cm="1">
        <f t="array" ref="M731">IFERROR(_xlfn.IFS(N731=1,1,O731=1,1,P731=1,1,Q731=1,1),0)</f>
        <v>1</v>
      </c>
      <c r="N731" s="505">
        <v>1</v>
      </c>
      <c r="O731" s="505"/>
      <c r="P731" s="505"/>
      <c r="Q731" s="505"/>
      <c r="R731" s="471" cm="1">
        <f t="array" ref="R731">IFERROR(_xlfn.IFS(S731=1,1,T731=1,1,U731=1,1,V731=1,1),0)</f>
        <v>0</v>
      </c>
      <c r="S731" s="505"/>
      <c r="T731" s="505"/>
      <c r="U731" s="505"/>
      <c r="V731" s="505"/>
      <c r="W731" s="473"/>
      <c r="X731" s="473"/>
      <c r="Y731" s="471"/>
      <c r="Z731" s="505"/>
      <c r="AA731" s="505"/>
      <c r="AB731" s="505"/>
      <c r="AC731" s="505"/>
      <c r="AD731" s="471"/>
      <c r="AE731" s="505"/>
      <c r="AF731" s="505"/>
      <c r="AG731" s="505"/>
      <c r="AH731" s="505"/>
      <c r="AI731" s="473"/>
      <c r="AJ731" s="473"/>
      <c r="AK731" s="505"/>
      <c r="AL731" s="505"/>
      <c r="AM731" s="505"/>
      <c r="AN731" s="505"/>
      <c r="AO731" s="505"/>
      <c r="AP731" s="505"/>
      <c r="AQ731" s="505"/>
      <c r="AR731" s="505"/>
      <c r="AS731" s="505"/>
      <c r="AT731" s="505"/>
      <c r="AU731" s="506"/>
      <c r="AV731" s="513">
        <v>1</v>
      </c>
    </row>
    <row r="732" spans="1:48" s="507" customFormat="1" ht="13.5" outlineLevel="1">
      <c r="A732" s="681"/>
      <c r="B732" s="691" t="s">
        <v>226</v>
      </c>
      <c r="C732" s="460" t="s">
        <v>702</v>
      </c>
      <c r="D732" s="474" t="s">
        <v>719</v>
      </c>
      <c r="E732" s="461" t="s">
        <v>720</v>
      </c>
      <c r="F732" s="475"/>
      <c r="G732" s="459" t="s">
        <v>102</v>
      </c>
      <c r="H732" s="476" t="str">
        <f t="shared" si="98"/>
        <v>MP-1</v>
      </c>
      <c r="I732" s="463">
        <v>1</v>
      </c>
      <c r="J732" s="475"/>
      <c r="K732" s="473">
        <v>0</v>
      </c>
      <c r="L732" s="473"/>
      <c r="M732" s="471" cm="1">
        <f t="array" ref="M732">IFERROR(_xlfn.IFS(N732=1,1,O732=1,1,P732=1,1,Q732=1,1),0)</f>
        <v>1</v>
      </c>
      <c r="N732" s="505">
        <v>1</v>
      </c>
      <c r="O732" s="505"/>
      <c r="P732" s="505"/>
      <c r="Q732" s="505"/>
      <c r="R732" s="471" cm="1">
        <f t="array" ref="R732">IFERROR(_xlfn.IFS(S732=1,1,T732=1,1,U732=1,1,V732=1,1),0)</f>
        <v>0</v>
      </c>
      <c r="S732" s="505"/>
      <c r="T732" s="505"/>
      <c r="U732" s="505"/>
      <c r="V732" s="505"/>
      <c r="W732" s="473"/>
      <c r="X732" s="473"/>
      <c r="Y732" s="471"/>
      <c r="Z732" s="505"/>
      <c r="AA732" s="505"/>
      <c r="AB732" s="505"/>
      <c r="AC732" s="505"/>
      <c r="AD732" s="471"/>
      <c r="AE732" s="505"/>
      <c r="AF732" s="505"/>
      <c r="AG732" s="505"/>
      <c r="AH732" s="505"/>
      <c r="AI732" s="473"/>
      <c r="AJ732" s="473"/>
      <c r="AK732" s="505"/>
      <c r="AL732" s="505"/>
      <c r="AM732" s="505"/>
      <c r="AN732" s="505"/>
      <c r="AO732" s="505"/>
      <c r="AP732" s="505"/>
      <c r="AQ732" s="505"/>
      <c r="AR732" s="505"/>
      <c r="AS732" s="505"/>
      <c r="AT732" s="505"/>
      <c r="AU732" s="506"/>
      <c r="AV732" s="513">
        <v>1</v>
      </c>
    </row>
    <row r="733" spans="1:48" s="507" customFormat="1" ht="13.5" outlineLevel="1">
      <c r="A733" s="681"/>
      <c r="B733" s="691" t="s">
        <v>226</v>
      </c>
      <c r="C733" s="460" t="s">
        <v>702</v>
      </c>
      <c r="D733" s="474" t="s">
        <v>721</v>
      </c>
      <c r="E733" s="461" t="s">
        <v>722</v>
      </c>
      <c r="F733" s="475"/>
      <c r="G733" s="459" t="s">
        <v>102</v>
      </c>
      <c r="H733" s="476" t="str">
        <f t="shared" si="98"/>
        <v>MP-1</v>
      </c>
      <c r="I733" s="463">
        <v>1</v>
      </c>
      <c r="J733" s="475"/>
      <c r="K733" s="473">
        <v>0</v>
      </c>
      <c r="L733" s="473"/>
      <c r="M733" s="471" cm="1">
        <f t="array" ref="M733">IFERROR(_xlfn.IFS(N733=1,1,O733=1,1,P733=1,1,Q733=1,1),0)</f>
        <v>1</v>
      </c>
      <c r="N733" s="505">
        <v>1</v>
      </c>
      <c r="O733" s="505"/>
      <c r="P733" s="505"/>
      <c r="Q733" s="505"/>
      <c r="R733" s="471" cm="1">
        <f t="array" ref="R733">IFERROR(_xlfn.IFS(S733=1,1,T733=1,1,U733=1,1,V733=1,1),0)</f>
        <v>0</v>
      </c>
      <c r="S733" s="505"/>
      <c r="T733" s="505"/>
      <c r="U733" s="505"/>
      <c r="V733" s="505"/>
      <c r="W733" s="473"/>
      <c r="X733" s="473"/>
      <c r="Y733" s="471"/>
      <c r="Z733" s="505"/>
      <c r="AA733" s="505"/>
      <c r="AB733" s="505"/>
      <c r="AC733" s="505"/>
      <c r="AD733" s="471"/>
      <c r="AE733" s="505"/>
      <c r="AF733" s="505"/>
      <c r="AG733" s="505"/>
      <c r="AH733" s="505"/>
      <c r="AI733" s="473"/>
      <c r="AJ733" s="473"/>
      <c r="AK733" s="505"/>
      <c r="AL733" s="505"/>
      <c r="AM733" s="505"/>
      <c r="AN733" s="505"/>
      <c r="AO733" s="505"/>
      <c r="AP733" s="505"/>
      <c r="AQ733" s="505"/>
      <c r="AR733" s="505"/>
      <c r="AS733" s="505"/>
      <c r="AT733" s="505"/>
      <c r="AU733" s="506"/>
      <c r="AV733" s="513">
        <v>1</v>
      </c>
    </row>
    <row r="734" spans="1:48" s="507" customFormat="1" ht="13.5" outlineLevel="1">
      <c r="A734" s="681"/>
      <c r="B734" s="691" t="s">
        <v>226</v>
      </c>
      <c r="C734" s="460" t="s">
        <v>723</v>
      </c>
      <c r="D734" s="474" t="s">
        <v>705</v>
      </c>
      <c r="E734" s="461" t="s">
        <v>724</v>
      </c>
      <c r="F734" s="475"/>
      <c r="G734" s="459" t="s">
        <v>102</v>
      </c>
      <c r="H734" s="476" t="str">
        <f t="shared" si="98"/>
        <v>MP-1</v>
      </c>
      <c r="I734" s="463">
        <v>1</v>
      </c>
      <c r="J734" s="475"/>
      <c r="K734" s="473">
        <v>0</v>
      </c>
      <c r="L734" s="473"/>
      <c r="M734" s="471" cm="1">
        <f t="array" ref="M734">IFERROR(_xlfn.IFS(N734=1,1,O734=1,1,P734=1,1,Q734=1,1),0)</f>
        <v>1</v>
      </c>
      <c r="N734" s="505">
        <v>1</v>
      </c>
      <c r="O734" s="505"/>
      <c r="P734" s="505"/>
      <c r="Q734" s="505"/>
      <c r="R734" s="471" cm="1">
        <f t="array" ref="R734">IFERROR(_xlfn.IFS(S734=1,1,T734=1,1,U734=1,1,V734=1,1),0)</f>
        <v>0</v>
      </c>
      <c r="S734" s="505"/>
      <c r="T734" s="505"/>
      <c r="U734" s="505"/>
      <c r="V734" s="505"/>
      <c r="W734" s="473"/>
      <c r="X734" s="473"/>
      <c r="Y734" s="471"/>
      <c r="Z734" s="505"/>
      <c r="AA734" s="505"/>
      <c r="AB734" s="505"/>
      <c r="AC734" s="505"/>
      <c r="AD734" s="471"/>
      <c r="AE734" s="505"/>
      <c r="AF734" s="505"/>
      <c r="AG734" s="505"/>
      <c r="AH734" s="505"/>
      <c r="AI734" s="473"/>
      <c r="AJ734" s="473"/>
      <c r="AK734" s="505"/>
      <c r="AL734" s="505"/>
      <c r="AM734" s="505"/>
      <c r="AN734" s="505"/>
      <c r="AO734" s="505"/>
      <c r="AP734" s="505"/>
      <c r="AQ734" s="505"/>
      <c r="AR734" s="505"/>
      <c r="AS734" s="505"/>
      <c r="AT734" s="505"/>
      <c r="AU734" s="506"/>
      <c r="AV734" s="513">
        <v>1</v>
      </c>
    </row>
    <row r="735" spans="1:48" s="507" customFormat="1" ht="13.5" outlineLevel="1">
      <c r="A735" s="681"/>
      <c r="B735" s="691" t="s">
        <v>226</v>
      </c>
      <c r="C735" s="460" t="s">
        <v>723</v>
      </c>
      <c r="D735" s="474" t="s">
        <v>707</v>
      </c>
      <c r="E735" s="461" t="s">
        <v>725</v>
      </c>
      <c r="F735" s="475"/>
      <c r="G735" s="459" t="s">
        <v>102</v>
      </c>
      <c r="H735" s="476" t="str">
        <f t="shared" si="98"/>
        <v>MP-1</v>
      </c>
      <c r="I735" s="463">
        <v>1</v>
      </c>
      <c r="J735" s="475"/>
      <c r="K735" s="473">
        <v>0</v>
      </c>
      <c r="L735" s="473"/>
      <c r="M735" s="471" cm="1">
        <f t="array" ref="M735">IFERROR(_xlfn.IFS(N735=1,1,O735=1,1,P735=1,1,Q735=1,1),0)</f>
        <v>1</v>
      </c>
      <c r="N735" s="505">
        <v>1</v>
      </c>
      <c r="O735" s="505"/>
      <c r="P735" s="505"/>
      <c r="Q735" s="505"/>
      <c r="R735" s="471" cm="1">
        <f t="array" ref="R735">IFERROR(_xlfn.IFS(S735=1,1,T735=1,1,U735=1,1,V735=1,1),0)</f>
        <v>0</v>
      </c>
      <c r="S735" s="505"/>
      <c r="T735" s="505"/>
      <c r="U735" s="505"/>
      <c r="V735" s="505"/>
      <c r="W735" s="473"/>
      <c r="X735" s="473"/>
      <c r="Y735" s="471"/>
      <c r="Z735" s="505"/>
      <c r="AA735" s="505"/>
      <c r="AB735" s="505"/>
      <c r="AC735" s="505"/>
      <c r="AD735" s="471"/>
      <c r="AE735" s="505"/>
      <c r="AF735" s="505"/>
      <c r="AG735" s="505"/>
      <c r="AH735" s="505"/>
      <c r="AI735" s="473"/>
      <c r="AJ735" s="473"/>
      <c r="AK735" s="505"/>
      <c r="AL735" s="505"/>
      <c r="AM735" s="505"/>
      <c r="AN735" s="505"/>
      <c r="AO735" s="505"/>
      <c r="AP735" s="505"/>
      <c r="AQ735" s="505"/>
      <c r="AR735" s="505"/>
      <c r="AS735" s="505"/>
      <c r="AT735" s="505"/>
      <c r="AU735" s="506"/>
      <c r="AV735" s="513">
        <v>1</v>
      </c>
    </row>
    <row r="736" spans="1:48" s="507" customFormat="1" ht="13.5" outlineLevel="1">
      <c r="A736" s="681"/>
      <c r="B736" s="691" t="s">
        <v>226</v>
      </c>
      <c r="C736" s="460" t="s">
        <v>723</v>
      </c>
      <c r="D736" s="474" t="s">
        <v>709</v>
      </c>
      <c r="E736" s="461" t="s">
        <v>725</v>
      </c>
      <c r="F736" s="475"/>
      <c r="G736" s="459" t="s">
        <v>102</v>
      </c>
      <c r="H736" s="476" t="str">
        <f t="shared" si="98"/>
        <v>MP-1</v>
      </c>
      <c r="I736" s="463">
        <v>1</v>
      </c>
      <c r="J736" s="475"/>
      <c r="K736" s="473">
        <v>0</v>
      </c>
      <c r="L736" s="473"/>
      <c r="M736" s="471" cm="1">
        <f t="array" ref="M736">IFERROR(_xlfn.IFS(N736=1,1,O736=1,1,P736=1,1,Q736=1,1),0)</f>
        <v>1</v>
      </c>
      <c r="N736" s="505">
        <v>1</v>
      </c>
      <c r="O736" s="505"/>
      <c r="P736" s="505"/>
      <c r="Q736" s="505"/>
      <c r="R736" s="471" cm="1">
        <f t="array" ref="R736">IFERROR(_xlfn.IFS(S736=1,1,T736=1,1,U736=1,1,V736=1,1),0)</f>
        <v>0</v>
      </c>
      <c r="S736" s="505"/>
      <c r="T736" s="505"/>
      <c r="U736" s="505"/>
      <c r="V736" s="505"/>
      <c r="W736" s="473"/>
      <c r="X736" s="473"/>
      <c r="Y736" s="471"/>
      <c r="Z736" s="505"/>
      <c r="AA736" s="505"/>
      <c r="AB736" s="505"/>
      <c r="AC736" s="505"/>
      <c r="AD736" s="471"/>
      <c r="AE736" s="505"/>
      <c r="AF736" s="505"/>
      <c r="AG736" s="505"/>
      <c r="AH736" s="505"/>
      <c r="AI736" s="473"/>
      <c r="AJ736" s="473"/>
      <c r="AK736" s="505"/>
      <c r="AL736" s="505"/>
      <c r="AM736" s="505"/>
      <c r="AN736" s="505"/>
      <c r="AO736" s="505"/>
      <c r="AP736" s="505"/>
      <c r="AQ736" s="505"/>
      <c r="AR736" s="505"/>
      <c r="AS736" s="505"/>
      <c r="AT736" s="505"/>
      <c r="AU736" s="506"/>
      <c r="AV736" s="513">
        <v>1</v>
      </c>
    </row>
    <row r="737" spans="1:48" s="507" customFormat="1" ht="13.5" outlineLevel="1">
      <c r="A737" s="681"/>
      <c r="B737" s="691" t="s">
        <v>226</v>
      </c>
      <c r="C737" s="460" t="s">
        <v>723</v>
      </c>
      <c r="D737" s="474" t="s">
        <v>711</v>
      </c>
      <c r="E737" s="461" t="s">
        <v>725</v>
      </c>
      <c r="F737" s="475"/>
      <c r="G737" s="459" t="s">
        <v>102</v>
      </c>
      <c r="H737" s="476" t="str">
        <f t="shared" si="98"/>
        <v>MP-1</v>
      </c>
      <c r="I737" s="463">
        <v>1</v>
      </c>
      <c r="J737" s="475"/>
      <c r="K737" s="473">
        <v>0</v>
      </c>
      <c r="L737" s="473"/>
      <c r="M737" s="471" cm="1">
        <f t="array" ref="M737">IFERROR(_xlfn.IFS(N737=1,1,O737=1,1,P737=1,1,Q737=1,1),0)</f>
        <v>1</v>
      </c>
      <c r="N737" s="505">
        <v>1</v>
      </c>
      <c r="O737" s="505"/>
      <c r="P737" s="505"/>
      <c r="Q737" s="505"/>
      <c r="R737" s="471" cm="1">
        <f t="array" ref="R737">IFERROR(_xlfn.IFS(S737=1,1,T737=1,1,U737=1,1,V737=1,1),0)</f>
        <v>0</v>
      </c>
      <c r="S737" s="505"/>
      <c r="T737" s="505"/>
      <c r="U737" s="505"/>
      <c r="V737" s="505"/>
      <c r="W737" s="473"/>
      <c r="X737" s="473"/>
      <c r="Y737" s="471"/>
      <c r="Z737" s="505"/>
      <c r="AA737" s="505"/>
      <c r="AB737" s="505"/>
      <c r="AC737" s="505"/>
      <c r="AD737" s="471"/>
      <c r="AE737" s="505"/>
      <c r="AF737" s="505"/>
      <c r="AG737" s="505"/>
      <c r="AH737" s="505"/>
      <c r="AI737" s="473"/>
      <c r="AJ737" s="473"/>
      <c r="AK737" s="505"/>
      <c r="AL737" s="505"/>
      <c r="AM737" s="505"/>
      <c r="AN737" s="505"/>
      <c r="AO737" s="505"/>
      <c r="AP737" s="505"/>
      <c r="AQ737" s="505"/>
      <c r="AR737" s="505"/>
      <c r="AS737" s="505"/>
      <c r="AT737" s="505"/>
      <c r="AU737" s="506"/>
      <c r="AV737" s="513">
        <v>1</v>
      </c>
    </row>
    <row r="738" spans="1:48" s="507" customFormat="1" ht="13.5" outlineLevel="1">
      <c r="A738" s="681"/>
      <c r="B738" s="691" t="s">
        <v>226</v>
      </c>
      <c r="C738" s="460" t="s">
        <v>723</v>
      </c>
      <c r="D738" s="474" t="s">
        <v>713</v>
      </c>
      <c r="E738" s="461" t="s">
        <v>725</v>
      </c>
      <c r="F738" s="475"/>
      <c r="G738" s="459" t="s">
        <v>102</v>
      </c>
      <c r="H738" s="476" t="str">
        <f t="shared" si="98"/>
        <v>MP-1</v>
      </c>
      <c r="I738" s="463">
        <v>1</v>
      </c>
      <c r="J738" s="475"/>
      <c r="K738" s="473">
        <v>0</v>
      </c>
      <c r="L738" s="473"/>
      <c r="M738" s="471" cm="1">
        <f t="array" ref="M738">IFERROR(_xlfn.IFS(N738=1,1,O738=1,1,P738=1,1,Q738=1,1),0)</f>
        <v>1</v>
      </c>
      <c r="N738" s="505">
        <v>1</v>
      </c>
      <c r="O738" s="505"/>
      <c r="P738" s="505"/>
      <c r="Q738" s="505"/>
      <c r="R738" s="471" cm="1">
        <f t="array" ref="R738">IFERROR(_xlfn.IFS(S738=1,1,T738=1,1,U738=1,1,V738=1,1),0)</f>
        <v>0</v>
      </c>
      <c r="S738" s="505"/>
      <c r="T738" s="505"/>
      <c r="U738" s="505"/>
      <c r="V738" s="505"/>
      <c r="W738" s="473"/>
      <c r="X738" s="473"/>
      <c r="Y738" s="471"/>
      <c r="Z738" s="505"/>
      <c r="AA738" s="505"/>
      <c r="AB738" s="505"/>
      <c r="AC738" s="505"/>
      <c r="AD738" s="471"/>
      <c r="AE738" s="505"/>
      <c r="AF738" s="505"/>
      <c r="AG738" s="505"/>
      <c r="AH738" s="505"/>
      <c r="AI738" s="473"/>
      <c r="AJ738" s="473"/>
      <c r="AK738" s="505"/>
      <c r="AL738" s="505"/>
      <c r="AM738" s="505"/>
      <c r="AN738" s="505"/>
      <c r="AO738" s="505"/>
      <c r="AP738" s="505"/>
      <c r="AQ738" s="505"/>
      <c r="AR738" s="505"/>
      <c r="AS738" s="505"/>
      <c r="AT738" s="505"/>
      <c r="AU738" s="506"/>
      <c r="AV738" s="513">
        <v>1</v>
      </c>
    </row>
    <row r="739" spans="1:48" s="507" customFormat="1" ht="13.5" outlineLevel="1">
      <c r="A739" s="681"/>
      <c r="B739" s="691" t="s">
        <v>226</v>
      </c>
      <c r="C739" s="460" t="s">
        <v>723</v>
      </c>
      <c r="D739" s="474" t="s">
        <v>715</v>
      </c>
      <c r="E739" s="461" t="s">
        <v>726</v>
      </c>
      <c r="F739" s="475"/>
      <c r="G739" s="459" t="s">
        <v>102</v>
      </c>
      <c r="H739" s="476" t="str">
        <f t="shared" si="98"/>
        <v>MP-1</v>
      </c>
      <c r="I739" s="463">
        <v>1</v>
      </c>
      <c r="J739" s="475"/>
      <c r="K739" s="473">
        <v>0</v>
      </c>
      <c r="L739" s="473"/>
      <c r="M739" s="471" cm="1">
        <f t="array" ref="M739">IFERROR(_xlfn.IFS(N739=1,1,O739=1,1,P739=1,1,Q739=1,1),0)</f>
        <v>1</v>
      </c>
      <c r="N739" s="505">
        <v>1</v>
      </c>
      <c r="O739" s="505"/>
      <c r="P739" s="505"/>
      <c r="Q739" s="505"/>
      <c r="R739" s="471" cm="1">
        <f t="array" ref="R739">IFERROR(_xlfn.IFS(S739=1,1,T739=1,1,U739=1,1,V739=1,1),0)</f>
        <v>0</v>
      </c>
      <c r="S739" s="505"/>
      <c r="T739" s="505"/>
      <c r="U739" s="505"/>
      <c r="V739" s="505"/>
      <c r="W739" s="473"/>
      <c r="X739" s="473"/>
      <c r="Y739" s="471"/>
      <c r="Z739" s="505"/>
      <c r="AA739" s="505"/>
      <c r="AB739" s="505"/>
      <c r="AC739" s="505"/>
      <c r="AD739" s="471"/>
      <c r="AE739" s="505"/>
      <c r="AF739" s="505"/>
      <c r="AG739" s="505"/>
      <c r="AH739" s="505"/>
      <c r="AI739" s="473"/>
      <c r="AJ739" s="473"/>
      <c r="AK739" s="505"/>
      <c r="AL739" s="505"/>
      <c r="AM739" s="505"/>
      <c r="AN739" s="505"/>
      <c r="AO739" s="505"/>
      <c r="AP739" s="505"/>
      <c r="AQ739" s="505"/>
      <c r="AR739" s="505"/>
      <c r="AS739" s="505"/>
      <c r="AT739" s="505"/>
      <c r="AU739" s="506"/>
      <c r="AV739" s="513">
        <v>1</v>
      </c>
    </row>
    <row r="740" spans="1:48" s="507" customFormat="1" ht="13.5" outlineLevel="1">
      <c r="A740" s="681"/>
      <c r="B740" s="691" t="s">
        <v>226</v>
      </c>
      <c r="C740" s="460" t="s">
        <v>723</v>
      </c>
      <c r="D740" s="474" t="s">
        <v>717</v>
      </c>
      <c r="E740" s="461" t="s">
        <v>726</v>
      </c>
      <c r="F740" s="475"/>
      <c r="G740" s="459" t="s">
        <v>102</v>
      </c>
      <c r="H740" s="476" t="str">
        <f t="shared" si="98"/>
        <v>MP-1</v>
      </c>
      <c r="I740" s="463">
        <v>1</v>
      </c>
      <c r="J740" s="475"/>
      <c r="K740" s="473">
        <v>0</v>
      </c>
      <c r="L740" s="473"/>
      <c r="M740" s="471" cm="1">
        <f t="array" ref="M740">IFERROR(_xlfn.IFS(N740=1,1,O740=1,1,P740=1,1,Q740=1,1),0)</f>
        <v>1</v>
      </c>
      <c r="N740" s="505">
        <v>1</v>
      </c>
      <c r="O740" s="505"/>
      <c r="P740" s="505"/>
      <c r="Q740" s="505"/>
      <c r="R740" s="471" cm="1">
        <f t="array" ref="R740">IFERROR(_xlfn.IFS(S740=1,1,T740=1,1,U740=1,1,V740=1,1),0)</f>
        <v>0</v>
      </c>
      <c r="S740" s="505"/>
      <c r="T740" s="505"/>
      <c r="U740" s="505"/>
      <c r="V740" s="505"/>
      <c r="W740" s="473"/>
      <c r="X740" s="473"/>
      <c r="Y740" s="471"/>
      <c r="Z740" s="505"/>
      <c r="AA740" s="505"/>
      <c r="AB740" s="505"/>
      <c r="AC740" s="505"/>
      <c r="AD740" s="471"/>
      <c r="AE740" s="505"/>
      <c r="AF740" s="505"/>
      <c r="AG740" s="505"/>
      <c r="AH740" s="505"/>
      <c r="AI740" s="473"/>
      <c r="AJ740" s="473"/>
      <c r="AK740" s="505"/>
      <c r="AL740" s="505"/>
      <c r="AM740" s="505"/>
      <c r="AN740" s="505"/>
      <c r="AO740" s="505"/>
      <c r="AP740" s="505"/>
      <c r="AQ740" s="505"/>
      <c r="AR740" s="505"/>
      <c r="AS740" s="505"/>
      <c r="AT740" s="505"/>
      <c r="AU740" s="506"/>
      <c r="AV740" s="513">
        <v>1</v>
      </c>
    </row>
    <row r="741" spans="1:48" s="507" customFormat="1" ht="13.5" outlineLevel="1">
      <c r="A741" s="681"/>
      <c r="B741" s="691" t="s">
        <v>226</v>
      </c>
      <c r="C741" s="460" t="s">
        <v>723</v>
      </c>
      <c r="D741" s="474" t="s">
        <v>719</v>
      </c>
      <c r="E741" s="461" t="s">
        <v>726</v>
      </c>
      <c r="F741" s="475"/>
      <c r="G741" s="459" t="s">
        <v>102</v>
      </c>
      <c r="H741" s="476" t="str">
        <f t="shared" si="98"/>
        <v>MP-1</v>
      </c>
      <c r="I741" s="463">
        <v>1</v>
      </c>
      <c r="J741" s="475"/>
      <c r="K741" s="473">
        <v>0</v>
      </c>
      <c r="L741" s="473"/>
      <c r="M741" s="471" cm="1">
        <f t="array" ref="M741">IFERROR(_xlfn.IFS(N741=1,1,O741=1,1,P741=1,1,Q741=1,1),0)</f>
        <v>1</v>
      </c>
      <c r="N741" s="505">
        <v>1</v>
      </c>
      <c r="O741" s="505"/>
      <c r="P741" s="505"/>
      <c r="Q741" s="505"/>
      <c r="R741" s="471" cm="1">
        <f t="array" ref="R741">IFERROR(_xlfn.IFS(S741=1,1,T741=1,1,U741=1,1,V741=1,1),0)</f>
        <v>0</v>
      </c>
      <c r="S741" s="505"/>
      <c r="T741" s="505"/>
      <c r="U741" s="505"/>
      <c r="V741" s="505"/>
      <c r="W741" s="473"/>
      <c r="X741" s="473"/>
      <c r="Y741" s="471"/>
      <c r="Z741" s="505"/>
      <c r="AA741" s="505"/>
      <c r="AB741" s="505"/>
      <c r="AC741" s="505"/>
      <c r="AD741" s="471"/>
      <c r="AE741" s="505"/>
      <c r="AF741" s="505"/>
      <c r="AG741" s="505"/>
      <c r="AH741" s="505"/>
      <c r="AI741" s="473"/>
      <c r="AJ741" s="473"/>
      <c r="AK741" s="505"/>
      <c r="AL741" s="505"/>
      <c r="AM741" s="505"/>
      <c r="AN741" s="505"/>
      <c r="AO741" s="505"/>
      <c r="AP741" s="505"/>
      <c r="AQ741" s="505"/>
      <c r="AR741" s="505"/>
      <c r="AS741" s="505"/>
      <c r="AT741" s="505"/>
      <c r="AU741" s="506"/>
      <c r="AV741" s="513">
        <v>1</v>
      </c>
    </row>
    <row r="742" spans="1:48" s="507" customFormat="1" ht="13.5" outlineLevel="1">
      <c r="A742" s="681"/>
      <c r="B742" s="691" t="s">
        <v>226</v>
      </c>
      <c r="C742" s="460" t="s">
        <v>723</v>
      </c>
      <c r="D742" s="474" t="s">
        <v>721</v>
      </c>
      <c r="E742" s="461" t="s">
        <v>727</v>
      </c>
      <c r="F742" s="475"/>
      <c r="G742" s="459" t="s">
        <v>102</v>
      </c>
      <c r="H742" s="476" t="str">
        <f t="shared" si="98"/>
        <v>MP-1</v>
      </c>
      <c r="I742" s="463">
        <v>1</v>
      </c>
      <c r="J742" s="475"/>
      <c r="K742" s="473">
        <v>0</v>
      </c>
      <c r="L742" s="473"/>
      <c r="M742" s="471" cm="1">
        <f t="array" ref="M742">IFERROR(_xlfn.IFS(N742=1,1,O742=1,1,P742=1,1,Q742=1,1),0)</f>
        <v>1</v>
      </c>
      <c r="N742" s="505">
        <v>1</v>
      </c>
      <c r="O742" s="505"/>
      <c r="P742" s="505"/>
      <c r="Q742" s="505"/>
      <c r="R742" s="471" cm="1">
        <f t="array" ref="R742">IFERROR(_xlfn.IFS(S742=1,1,T742=1,1,U742=1,1,V742=1,1),0)</f>
        <v>0</v>
      </c>
      <c r="S742" s="505"/>
      <c r="T742" s="505"/>
      <c r="U742" s="505"/>
      <c r="V742" s="505"/>
      <c r="W742" s="473"/>
      <c r="X742" s="473"/>
      <c r="Y742" s="471"/>
      <c r="Z742" s="505"/>
      <c r="AA742" s="505"/>
      <c r="AB742" s="505"/>
      <c r="AC742" s="505"/>
      <c r="AD742" s="471"/>
      <c r="AE742" s="505"/>
      <c r="AF742" s="505"/>
      <c r="AG742" s="505"/>
      <c r="AH742" s="505"/>
      <c r="AI742" s="473"/>
      <c r="AJ742" s="473"/>
      <c r="AK742" s="505"/>
      <c r="AL742" s="505"/>
      <c r="AM742" s="505"/>
      <c r="AN742" s="505"/>
      <c r="AO742" s="505"/>
      <c r="AP742" s="505"/>
      <c r="AQ742" s="505"/>
      <c r="AR742" s="505"/>
      <c r="AS742" s="505"/>
      <c r="AT742" s="505"/>
      <c r="AU742" s="506"/>
      <c r="AV742" s="513">
        <v>1</v>
      </c>
    </row>
    <row r="743" spans="1:48" s="507" customFormat="1" ht="13.5" outlineLevel="1">
      <c r="A743" s="681"/>
      <c r="B743" s="691" t="s">
        <v>226</v>
      </c>
      <c r="C743" s="460" t="s">
        <v>723</v>
      </c>
      <c r="D743" s="474" t="s">
        <v>728</v>
      </c>
      <c r="E743" s="461" t="s">
        <v>729</v>
      </c>
      <c r="F743" s="475"/>
      <c r="G743" s="459" t="s">
        <v>102</v>
      </c>
      <c r="H743" s="476" t="str">
        <f t="shared" si="98"/>
        <v>MP-1</v>
      </c>
      <c r="I743" s="463">
        <v>1</v>
      </c>
      <c r="J743" s="475"/>
      <c r="K743" s="473">
        <v>0</v>
      </c>
      <c r="L743" s="473"/>
      <c r="M743" s="471" cm="1">
        <f t="array" ref="M743">IFERROR(_xlfn.IFS(N743=1,1,O743=1,1,P743=1,1,Q743=1,1),0)</f>
        <v>1</v>
      </c>
      <c r="N743" s="505">
        <v>1</v>
      </c>
      <c r="O743" s="505"/>
      <c r="P743" s="505"/>
      <c r="Q743" s="505"/>
      <c r="R743" s="471" cm="1">
        <f t="array" ref="R743">IFERROR(_xlfn.IFS(S743=1,1,T743=1,1,U743=1,1,V743=1,1),0)</f>
        <v>0</v>
      </c>
      <c r="S743" s="505"/>
      <c r="T743" s="505"/>
      <c r="U743" s="505"/>
      <c r="V743" s="505"/>
      <c r="W743" s="473"/>
      <c r="X743" s="473"/>
      <c r="Y743" s="471"/>
      <c r="Z743" s="505"/>
      <c r="AA743" s="505"/>
      <c r="AB743" s="505"/>
      <c r="AC743" s="505"/>
      <c r="AD743" s="471"/>
      <c r="AE743" s="505"/>
      <c r="AF743" s="505"/>
      <c r="AG743" s="505"/>
      <c r="AH743" s="505"/>
      <c r="AI743" s="473"/>
      <c r="AJ743" s="473"/>
      <c r="AK743" s="505"/>
      <c r="AL743" s="505"/>
      <c r="AM743" s="505"/>
      <c r="AN743" s="505"/>
      <c r="AO743" s="505"/>
      <c r="AP743" s="505"/>
      <c r="AQ743" s="505"/>
      <c r="AR743" s="505"/>
      <c r="AS743" s="505"/>
      <c r="AT743" s="505"/>
      <c r="AU743" s="506"/>
      <c r="AV743" s="513">
        <v>1</v>
      </c>
    </row>
    <row r="744" spans="1:48" s="507" customFormat="1" ht="13.5" outlineLevel="1">
      <c r="A744" s="681"/>
      <c r="B744" s="691" t="s">
        <v>226</v>
      </c>
      <c r="C744" s="460" t="s">
        <v>723</v>
      </c>
      <c r="D744" s="474" t="s">
        <v>730</v>
      </c>
      <c r="E744" s="461" t="s">
        <v>731</v>
      </c>
      <c r="F744" s="475"/>
      <c r="G744" s="459" t="s">
        <v>102</v>
      </c>
      <c r="H744" s="476" t="str">
        <f t="shared" si="98"/>
        <v>MP-1</v>
      </c>
      <c r="I744" s="463">
        <v>1</v>
      </c>
      <c r="J744" s="475"/>
      <c r="K744" s="473">
        <v>0</v>
      </c>
      <c r="L744" s="473"/>
      <c r="M744" s="471" cm="1">
        <f t="array" ref="M744">IFERROR(_xlfn.IFS(N744=1,1,O744=1,1,P744=1,1,Q744=1,1),0)</f>
        <v>1</v>
      </c>
      <c r="N744" s="505">
        <v>1</v>
      </c>
      <c r="O744" s="505"/>
      <c r="P744" s="505"/>
      <c r="Q744" s="505"/>
      <c r="R744" s="471" cm="1">
        <f t="array" ref="R744">IFERROR(_xlfn.IFS(S744=1,1,T744=1,1,U744=1,1,V744=1,1),0)</f>
        <v>0</v>
      </c>
      <c r="S744" s="505"/>
      <c r="T744" s="505"/>
      <c r="U744" s="505"/>
      <c r="V744" s="505"/>
      <c r="W744" s="473"/>
      <c r="X744" s="473"/>
      <c r="Y744" s="471"/>
      <c r="Z744" s="505"/>
      <c r="AA744" s="505"/>
      <c r="AB744" s="505"/>
      <c r="AC744" s="505"/>
      <c r="AD744" s="471"/>
      <c r="AE744" s="505"/>
      <c r="AF744" s="505"/>
      <c r="AG744" s="505"/>
      <c r="AH744" s="505"/>
      <c r="AI744" s="473"/>
      <c r="AJ744" s="473"/>
      <c r="AK744" s="505"/>
      <c r="AL744" s="505"/>
      <c r="AM744" s="505"/>
      <c r="AN744" s="505"/>
      <c r="AO744" s="505"/>
      <c r="AP744" s="505"/>
      <c r="AQ744" s="505"/>
      <c r="AR744" s="505"/>
      <c r="AS744" s="505"/>
      <c r="AT744" s="505"/>
      <c r="AU744" s="506"/>
      <c r="AV744" s="513">
        <v>1</v>
      </c>
    </row>
    <row r="745" spans="1:48" s="507" customFormat="1" ht="13.5" outlineLevel="1">
      <c r="A745" s="681"/>
      <c r="B745" s="691"/>
      <c r="C745" s="460"/>
      <c r="D745" s="474"/>
      <c r="E745" s="461"/>
      <c r="F745" s="475"/>
      <c r="G745" s="459"/>
      <c r="H745" s="476"/>
      <c r="I745" s="463"/>
      <c r="J745" s="475"/>
      <c r="K745" s="473"/>
      <c r="L745" s="473"/>
      <c r="M745" s="471"/>
      <c r="N745" s="505" t="s">
        <v>224</v>
      </c>
      <c r="O745" s="505"/>
      <c r="P745" s="505"/>
      <c r="Q745" s="505"/>
      <c r="R745" s="505"/>
      <c r="S745" s="505"/>
      <c r="T745" s="505"/>
      <c r="U745" s="505"/>
      <c r="V745" s="505"/>
      <c r="W745" s="473"/>
      <c r="X745" s="473"/>
      <c r="Y745" s="505"/>
      <c r="Z745" s="505"/>
      <c r="AA745" s="505"/>
      <c r="AB745" s="505"/>
      <c r="AC745" s="505"/>
      <c r="AD745" s="505"/>
      <c r="AE745" s="505"/>
      <c r="AF745" s="505"/>
      <c r="AG745" s="505"/>
      <c r="AH745" s="505"/>
      <c r="AI745" s="473"/>
      <c r="AJ745" s="473"/>
      <c r="AK745" s="505"/>
      <c r="AL745" s="505"/>
      <c r="AM745" s="505"/>
      <c r="AN745" s="505"/>
      <c r="AO745" s="505"/>
      <c r="AP745" s="505"/>
      <c r="AQ745" s="505"/>
      <c r="AR745" s="505"/>
      <c r="AS745" s="505"/>
      <c r="AT745" s="505"/>
      <c r="AU745" s="506"/>
      <c r="AV745" s="513"/>
    </row>
    <row r="746" spans="1:48" s="514" customFormat="1" ht="13.5" outlineLevel="1">
      <c r="A746" s="683"/>
      <c r="B746" s="691" t="s">
        <v>732</v>
      </c>
      <c r="C746" s="460"/>
      <c r="D746" s="474"/>
      <c r="E746" s="461"/>
      <c r="F746" s="475"/>
      <c r="G746" s="459"/>
      <c r="H746" s="476"/>
      <c r="I746" s="463"/>
      <c r="J746" s="475"/>
      <c r="K746" s="473"/>
      <c r="L746" s="473"/>
      <c r="M746" s="471"/>
      <c r="N746" s="505" t="s">
        <v>224</v>
      </c>
      <c r="O746" s="505"/>
      <c r="P746" s="505"/>
      <c r="Q746" s="505"/>
      <c r="R746" s="505"/>
      <c r="S746" s="505"/>
      <c r="T746" s="505"/>
      <c r="U746" s="505"/>
      <c r="V746" s="505"/>
      <c r="W746" s="473"/>
      <c r="X746" s="473"/>
      <c r="Y746" s="505"/>
      <c r="Z746" s="505"/>
      <c r="AA746" s="505"/>
      <c r="AB746" s="505"/>
      <c r="AC746" s="505"/>
      <c r="AD746" s="505"/>
      <c r="AE746" s="505"/>
      <c r="AF746" s="505"/>
      <c r="AG746" s="505"/>
      <c r="AH746" s="505"/>
      <c r="AI746" s="473"/>
      <c r="AJ746" s="473"/>
      <c r="AK746" s="505"/>
      <c r="AL746" s="505"/>
      <c r="AM746" s="505"/>
      <c r="AN746" s="505"/>
      <c r="AO746" s="505"/>
      <c r="AP746" s="505"/>
      <c r="AQ746" s="505"/>
      <c r="AR746" s="505"/>
      <c r="AS746" s="505"/>
      <c r="AT746" s="505"/>
      <c r="AU746" s="506"/>
      <c r="AV746" s="513"/>
    </row>
    <row r="747" spans="1:48" s="507" customFormat="1" ht="13.5" outlineLevel="2">
      <c r="A747" s="681"/>
      <c r="B747" s="691"/>
      <c r="C747" s="460"/>
      <c r="D747" s="474"/>
      <c r="E747" s="461"/>
      <c r="F747" s="475"/>
      <c r="G747" s="459"/>
      <c r="H747" s="476"/>
      <c r="I747" s="463"/>
      <c r="J747" s="475"/>
      <c r="K747" s="473"/>
      <c r="L747" s="473"/>
      <c r="M747" s="471"/>
      <c r="N747" s="505" t="s">
        <v>224</v>
      </c>
      <c r="O747" s="505"/>
      <c r="P747" s="505"/>
      <c r="Q747" s="505"/>
      <c r="R747" s="505"/>
      <c r="S747" s="505"/>
      <c r="T747" s="505"/>
      <c r="U747" s="505"/>
      <c r="V747" s="505"/>
      <c r="W747" s="473"/>
      <c r="X747" s="473"/>
      <c r="Y747" s="505"/>
      <c r="Z747" s="505"/>
      <c r="AA747" s="505"/>
      <c r="AB747" s="505"/>
      <c r="AC747" s="505"/>
      <c r="AD747" s="505"/>
      <c r="AE747" s="505"/>
      <c r="AF747" s="505"/>
      <c r="AG747" s="505"/>
      <c r="AH747" s="505"/>
      <c r="AI747" s="473"/>
      <c r="AJ747" s="473"/>
      <c r="AK747" s="505"/>
      <c r="AL747" s="505"/>
      <c r="AM747" s="505"/>
      <c r="AN747" s="505"/>
      <c r="AO747" s="505"/>
      <c r="AP747" s="505"/>
      <c r="AQ747" s="505"/>
      <c r="AR747" s="505"/>
      <c r="AS747" s="505"/>
      <c r="AT747" s="505"/>
      <c r="AU747" s="506"/>
      <c r="AV747" s="513"/>
    </row>
    <row r="748" spans="1:48" s="507" customFormat="1" ht="13.5" outlineLevel="2">
      <c r="A748" s="681"/>
      <c r="B748" s="691" t="s">
        <v>733</v>
      </c>
      <c r="C748" s="460"/>
      <c r="D748" s="474"/>
      <c r="E748" s="461"/>
      <c r="F748" s="475"/>
      <c r="G748" s="459"/>
      <c r="H748" s="476"/>
      <c r="I748" s="463"/>
      <c r="J748" s="475"/>
      <c r="K748" s="473"/>
      <c r="L748" s="473"/>
      <c r="M748" s="471"/>
      <c r="N748" s="505" t="s">
        <v>224</v>
      </c>
      <c r="O748" s="505"/>
      <c r="P748" s="505"/>
      <c r="Q748" s="505"/>
      <c r="R748" s="505"/>
      <c r="S748" s="505"/>
      <c r="T748" s="505"/>
      <c r="U748" s="505"/>
      <c r="V748" s="505"/>
      <c r="W748" s="473"/>
      <c r="X748" s="473"/>
      <c r="Y748" s="505"/>
      <c r="Z748" s="505"/>
      <c r="AA748" s="505"/>
      <c r="AB748" s="505"/>
      <c r="AC748" s="505"/>
      <c r="AD748" s="505"/>
      <c r="AE748" s="505"/>
      <c r="AF748" s="505"/>
      <c r="AG748" s="505"/>
      <c r="AH748" s="505"/>
      <c r="AI748" s="473"/>
      <c r="AJ748" s="473"/>
      <c r="AK748" s="505"/>
      <c r="AL748" s="505"/>
      <c r="AM748" s="505"/>
      <c r="AN748" s="505"/>
      <c r="AO748" s="505"/>
      <c r="AP748" s="505"/>
      <c r="AQ748" s="505"/>
      <c r="AR748" s="505"/>
      <c r="AS748" s="505"/>
      <c r="AT748" s="505"/>
      <c r="AU748" s="506"/>
      <c r="AV748" s="513"/>
    </row>
    <row r="749" spans="1:48" s="507" customFormat="1" ht="13.5" outlineLevel="2">
      <c r="A749" s="681"/>
      <c r="B749" s="691" t="s">
        <v>226</v>
      </c>
      <c r="C749" s="460" t="s">
        <v>734</v>
      </c>
      <c r="D749" s="474" t="s">
        <v>228</v>
      </c>
      <c r="E749" s="461" t="s">
        <v>735</v>
      </c>
      <c r="F749" s="475"/>
      <c r="G749" s="459" t="s">
        <v>102</v>
      </c>
      <c r="H749" s="476" t="str">
        <f>CONCATENATE(G749,"-",I749)</f>
        <v>MP-8</v>
      </c>
      <c r="I749" s="463">
        <v>8</v>
      </c>
      <c r="J749" s="475"/>
      <c r="K749" s="473">
        <v>0</v>
      </c>
      <c r="L749" s="473"/>
      <c r="M749" s="471" cm="1">
        <f t="array" ref="M749">IFERROR(_xlfn.IFS(N749=1,1,O749=1,1,P749=1,1,Q749=1,1),0)</f>
        <v>0</v>
      </c>
      <c r="N749" s="505" t="s">
        <v>224</v>
      </c>
      <c r="O749" s="505"/>
      <c r="P749" s="505"/>
      <c r="Q749" s="505"/>
      <c r="R749" s="471" cm="1">
        <f t="array" ref="R749">IFERROR(_xlfn.IFS(S749=1,1,T749=1,1,U749=1,1,V749=1,1),0)</f>
        <v>0</v>
      </c>
      <c r="S749" s="505"/>
      <c r="T749" s="505"/>
      <c r="U749" s="505"/>
      <c r="V749" s="505"/>
      <c r="W749" s="473"/>
      <c r="X749" s="473"/>
      <c r="Y749" s="471"/>
      <c r="Z749" s="505"/>
      <c r="AA749" s="505"/>
      <c r="AB749" s="505"/>
      <c r="AC749" s="505"/>
      <c r="AD749" s="471"/>
      <c r="AE749" s="505"/>
      <c r="AF749" s="505"/>
      <c r="AG749" s="505"/>
      <c r="AH749" s="505"/>
      <c r="AI749" s="473"/>
      <c r="AJ749" s="473"/>
      <c r="AK749" s="505"/>
      <c r="AL749" s="505"/>
      <c r="AM749" s="505"/>
      <c r="AN749" s="505"/>
      <c r="AO749" s="505"/>
      <c r="AP749" s="505"/>
      <c r="AQ749" s="505"/>
      <c r="AR749" s="505"/>
      <c r="AS749" s="505"/>
      <c r="AT749" s="505"/>
      <c r="AU749" s="506"/>
      <c r="AV749" s="513">
        <v>8</v>
      </c>
    </row>
    <row r="750" spans="1:48" s="507" customFormat="1" ht="13.5" outlineLevel="2">
      <c r="A750" s="681"/>
      <c r="B750" s="691"/>
      <c r="C750" s="460"/>
      <c r="D750" s="474"/>
      <c r="E750" s="461"/>
      <c r="F750" s="475"/>
      <c r="G750" s="459"/>
      <c r="H750" s="476"/>
      <c r="I750" s="463"/>
      <c r="J750" s="475"/>
      <c r="K750" s="473"/>
      <c r="L750" s="473"/>
      <c r="M750" s="471"/>
      <c r="N750" s="505" t="s">
        <v>224</v>
      </c>
      <c r="O750" s="505"/>
      <c r="P750" s="505"/>
      <c r="Q750" s="505"/>
      <c r="R750" s="505"/>
      <c r="S750" s="505"/>
      <c r="T750" s="505"/>
      <c r="U750" s="505"/>
      <c r="V750" s="505"/>
      <c r="W750" s="473"/>
      <c r="X750" s="473"/>
      <c r="Y750" s="505"/>
      <c r="Z750" s="505"/>
      <c r="AA750" s="505"/>
      <c r="AB750" s="505"/>
      <c r="AC750" s="505"/>
      <c r="AD750" s="505"/>
      <c r="AE750" s="505"/>
      <c r="AF750" s="505"/>
      <c r="AG750" s="505"/>
      <c r="AH750" s="505"/>
      <c r="AI750" s="473"/>
      <c r="AJ750" s="473"/>
      <c r="AK750" s="505"/>
      <c r="AL750" s="505"/>
      <c r="AM750" s="505"/>
      <c r="AN750" s="505"/>
      <c r="AO750" s="505"/>
      <c r="AP750" s="505"/>
      <c r="AQ750" s="505"/>
      <c r="AR750" s="505"/>
      <c r="AS750" s="505"/>
      <c r="AT750" s="505"/>
      <c r="AU750" s="506"/>
      <c r="AV750" s="513"/>
    </row>
    <row r="751" spans="1:48" s="507" customFormat="1" ht="13.5" outlineLevel="2">
      <c r="A751" s="681"/>
      <c r="B751" s="691" t="s">
        <v>736</v>
      </c>
      <c r="C751" s="460"/>
      <c r="D751" s="474"/>
      <c r="E751" s="461"/>
      <c r="F751" s="475"/>
      <c r="G751" s="459"/>
      <c r="H751" s="476"/>
      <c r="I751" s="463"/>
      <c r="J751" s="475"/>
      <c r="K751" s="473"/>
      <c r="L751" s="473"/>
      <c r="M751" s="471"/>
      <c r="N751" s="505" t="s">
        <v>224</v>
      </c>
      <c r="O751" s="505"/>
      <c r="P751" s="505"/>
      <c r="Q751" s="505"/>
      <c r="R751" s="505"/>
      <c r="S751" s="505"/>
      <c r="T751" s="505"/>
      <c r="U751" s="505"/>
      <c r="V751" s="505"/>
      <c r="W751" s="473"/>
      <c r="X751" s="473"/>
      <c r="Y751" s="505"/>
      <c r="Z751" s="505"/>
      <c r="AA751" s="505"/>
      <c r="AB751" s="505"/>
      <c r="AC751" s="505"/>
      <c r="AD751" s="505"/>
      <c r="AE751" s="505"/>
      <c r="AF751" s="505"/>
      <c r="AG751" s="505"/>
      <c r="AH751" s="505"/>
      <c r="AI751" s="473"/>
      <c r="AJ751" s="473"/>
      <c r="AK751" s="505"/>
      <c r="AL751" s="505"/>
      <c r="AM751" s="505"/>
      <c r="AN751" s="505"/>
      <c r="AO751" s="505"/>
      <c r="AP751" s="505"/>
      <c r="AQ751" s="505"/>
      <c r="AR751" s="505"/>
      <c r="AS751" s="505"/>
      <c r="AT751" s="505"/>
      <c r="AU751" s="506"/>
      <c r="AV751" s="513"/>
    </row>
    <row r="752" spans="1:48" s="507" customFormat="1" ht="13.5" outlineLevel="2">
      <c r="A752" s="681"/>
      <c r="B752" s="691" t="s">
        <v>226</v>
      </c>
      <c r="C752" s="460" t="s">
        <v>734</v>
      </c>
      <c r="D752" s="474" t="s">
        <v>595</v>
      </c>
      <c r="E752" s="461" t="s">
        <v>737</v>
      </c>
      <c r="F752" s="475"/>
      <c r="G752" s="459" t="s">
        <v>102</v>
      </c>
      <c r="H752" s="476" t="str">
        <f>CONCATENATE(G752,"-",I752)</f>
        <v>MP-8</v>
      </c>
      <c r="I752" s="463">
        <v>8</v>
      </c>
      <c r="J752" s="475"/>
      <c r="K752" s="473">
        <v>0</v>
      </c>
      <c r="L752" s="473"/>
      <c r="M752" s="471" cm="1">
        <f t="array" ref="M752">IFERROR(_xlfn.IFS(N752=1,1,O752=1,1,P752=1,1,Q752=1,1),0)</f>
        <v>0</v>
      </c>
      <c r="N752" s="505" t="s">
        <v>224</v>
      </c>
      <c r="O752" s="505"/>
      <c r="P752" s="505"/>
      <c r="Q752" s="505"/>
      <c r="R752" s="471" cm="1">
        <f t="array" ref="R752">IFERROR(_xlfn.IFS(S752=1,1,T752=1,1,U752=1,1,V752=1,1),0)</f>
        <v>0</v>
      </c>
      <c r="S752" s="505"/>
      <c r="T752" s="505"/>
      <c r="U752" s="505"/>
      <c r="V752" s="505"/>
      <c r="W752" s="473"/>
      <c r="X752" s="473"/>
      <c r="Y752" s="471"/>
      <c r="Z752" s="505"/>
      <c r="AA752" s="505"/>
      <c r="AB752" s="505"/>
      <c r="AC752" s="505"/>
      <c r="AD752" s="471"/>
      <c r="AE752" s="505"/>
      <c r="AF752" s="505"/>
      <c r="AG752" s="505"/>
      <c r="AH752" s="505"/>
      <c r="AI752" s="473"/>
      <c r="AJ752" s="473"/>
      <c r="AK752" s="505"/>
      <c r="AL752" s="505"/>
      <c r="AM752" s="505"/>
      <c r="AN752" s="505"/>
      <c r="AO752" s="505"/>
      <c r="AP752" s="505"/>
      <c r="AQ752" s="505"/>
      <c r="AR752" s="505"/>
      <c r="AS752" s="505"/>
      <c r="AT752" s="505"/>
      <c r="AU752" s="506"/>
      <c r="AV752" s="513">
        <v>8</v>
      </c>
    </row>
    <row r="753" spans="1:48" s="507" customFormat="1" ht="13.5" outlineLevel="2">
      <c r="A753" s="681"/>
      <c r="B753" s="691"/>
      <c r="C753" s="460"/>
      <c r="D753" s="474"/>
      <c r="E753" s="461"/>
      <c r="F753" s="475"/>
      <c r="G753" s="459"/>
      <c r="H753" s="476"/>
      <c r="I753" s="463"/>
      <c r="J753" s="475"/>
      <c r="K753" s="473"/>
      <c r="L753" s="473"/>
      <c r="M753" s="471"/>
      <c r="N753" s="505" t="s">
        <v>224</v>
      </c>
      <c r="O753" s="505"/>
      <c r="P753" s="505"/>
      <c r="Q753" s="505"/>
      <c r="R753" s="505"/>
      <c r="S753" s="505"/>
      <c r="T753" s="505"/>
      <c r="U753" s="505"/>
      <c r="V753" s="505"/>
      <c r="W753" s="473"/>
      <c r="X753" s="473"/>
      <c r="Y753" s="505"/>
      <c r="Z753" s="505"/>
      <c r="AA753" s="505"/>
      <c r="AB753" s="505"/>
      <c r="AC753" s="505"/>
      <c r="AD753" s="505"/>
      <c r="AE753" s="505"/>
      <c r="AF753" s="505"/>
      <c r="AG753" s="505"/>
      <c r="AH753" s="505"/>
      <c r="AI753" s="473"/>
      <c r="AJ753" s="473"/>
      <c r="AK753" s="505"/>
      <c r="AL753" s="505"/>
      <c r="AM753" s="505"/>
      <c r="AN753" s="505"/>
      <c r="AO753" s="505"/>
      <c r="AP753" s="505"/>
      <c r="AQ753" s="505"/>
      <c r="AR753" s="505"/>
      <c r="AS753" s="505"/>
      <c r="AT753" s="505"/>
      <c r="AU753" s="506"/>
      <c r="AV753" s="513"/>
    </row>
    <row r="754" spans="1:48" s="507" customFormat="1" ht="13.5" outlineLevel="2">
      <c r="A754" s="681"/>
      <c r="B754" s="691" t="s">
        <v>738</v>
      </c>
      <c r="C754" s="460"/>
      <c r="D754" s="474"/>
      <c r="E754" s="461"/>
      <c r="F754" s="475"/>
      <c r="G754" s="459"/>
      <c r="H754" s="476"/>
      <c r="I754" s="463"/>
      <c r="J754" s="475"/>
      <c r="K754" s="473"/>
      <c r="L754" s="473"/>
      <c r="M754" s="471"/>
      <c r="N754" s="505" t="s">
        <v>224</v>
      </c>
      <c r="O754" s="505"/>
      <c r="P754" s="505"/>
      <c r="Q754" s="505"/>
      <c r="R754" s="505"/>
      <c r="S754" s="505"/>
      <c r="T754" s="505"/>
      <c r="U754" s="505"/>
      <c r="V754" s="505"/>
      <c r="W754" s="473"/>
      <c r="X754" s="473"/>
      <c r="Y754" s="505"/>
      <c r="Z754" s="505"/>
      <c r="AA754" s="505"/>
      <c r="AB754" s="505"/>
      <c r="AC754" s="505"/>
      <c r="AD754" s="505"/>
      <c r="AE754" s="505"/>
      <c r="AF754" s="505"/>
      <c r="AG754" s="505"/>
      <c r="AH754" s="505"/>
      <c r="AI754" s="473"/>
      <c r="AJ754" s="473"/>
      <c r="AK754" s="505"/>
      <c r="AL754" s="505"/>
      <c r="AM754" s="505"/>
      <c r="AN754" s="505"/>
      <c r="AO754" s="505"/>
      <c r="AP754" s="505"/>
      <c r="AQ754" s="505"/>
      <c r="AR754" s="505"/>
      <c r="AS754" s="505"/>
      <c r="AT754" s="505"/>
      <c r="AU754" s="506"/>
      <c r="AV754" s="513"/>
    </row>
    <row r="755" spans="1:48" s="507" customFormat="1" ht="13.5" outlineLevel="2">
      <c r="A755" s="681"/>
      <c r="B755" s="691" t="s">
        <v>226</v>
      </c>
      <c r="C755" s="460" t="s">
        <v>734</v>
      </c>
      <c r="D755" s="474" t="s">
        <v>235</v>
      </c>
      <c r="E755" s="461" t="s">
        <v>739</v>
      </c>
      <c r="F755" s="475"/>
      <c r="G755" s="459" t="s">
        <v>102</v>
      </c>
      <c r="H755" s="476" t="str">
        <f t="shared" ref="H755:H757" si="99">CONCATENATE(G755,"-",I755)</f>
        <v>MP-8</v>
      </c>
      <c r="I755" s="463">
        <v>8</v>
      </c>
      <c r="J755" s="475"/>
      <c r="K755" s="473">
        <v>0</v>
      </c>
      <c r="L755" s="473"/>
      <c r="M755" s="471" cm="1">
        <f t="array" ref="M755">IFERROR(_xlfn.IFS(N755=1,1,O755=1,1,P755=1,1,Q755=1,1),0)</f>
        <v>0</v>
      </c>
      <c r="N755" s="505" t="s">
        <v>224</v>
      </c>
      <c r="O755" s="505"/>
      <c r="P755" s="505"/>
      <c r="Q755" s="505"/>
      <c r="R755" s="471" cm="1">
        <f t="array" ref="R755">IFERROR(_xlfn.IFS(S755=1,1,T755=1,1,U755=1,1,V755=1,1),0)</f>
        <v>0</v>
      </c>
      <c r="S755" s="505"/>
      <c r="T755" s="505"/>
      <c r="U755" s="505"/>
      <c r="V755" s="505"/>
      <c r="W755" s="473"/>
      <c r="X755" s="473"/>
      <c r="Y755" s="471"/>
      <c r="Z755" s="505"/>
      <c r="AA755" s="505"/>
      <c r="AB755" s="505"/>
      <c r="AC755" s="505"/>
      <c r="AD755" s="471"/>
      <c r="AE755" s="505"/>
      <c r="AF755" s="505"/>
      <c r="AG755" s="505"/>
      <c r="AH755" s="505"/>
      <c r="AI755" s="473"/>
      <c r="AJ755" s="473"/>
      <c r="AK755" s="505"/>
      <c r="AL755" s="505"/>
      <c r="AM755" s="505"/>
      <c r="AN755" s="505"/>
      <c r="AO755" s="505"/>
      <c r="AP755" s="505"/>
      <c r="AQ755" s="505"/>
      <c r="AR755" s="505"/>
      <c r="AS755" s="505"/>
      <c r="AT755" s="505"/>
      <c r="AU755" s="506"/>
      <c r="AV755" s="513">
        <v>8</v>
      </c>
    </row>
    <row r="756" spans="1:48" s="507" customFormat="1" ht="13.5" outlineLevel="2">
      <c r="A756" s="681"/>
      <c r="B756" s="691" t="s">
        <v>226</v>
      </c>
      <c r="C756" s="460" t="s">
        <v>734</v>
      </c>
      <c r="D756" s="474" t="s">
        <v>287</v>
      </c>
      <c r="E756" s="461" t="s">
        <v>740</v>
      </c>
      <c r="F756" s="475"/>
      <c r="G756" s="459" t="s">
        <v>102</v>
      </c>
      <c r="H756" s="476" t="str">
        <f t="shared" si="99"/>
        <v>MP-8</v>
      </c>
      <c r="I756" s="463">
        <v>8</v>
      </c>
      <c r="J756" s="475"/>
      <c r="K756" s="473">
        <v>0</v>
      </c>
      <c r="L756" s="473"/>
      <c r="M756" s="471" cm="1">
        <f t="array" ref="M756">IFERROR(_xlfn.IFS(N756=1,1,O756=1,1,P756=1,1,Q756=1,1),0)</f>
        <v>0</v>
      </c>
      <c r="N756" s="505" t="s">
        <v>224</v>
      </c>
      <c r="O756" s="505"/>
      <c r="P756" s="505"/>
      <c r="Q756" s="505"/>
      <c r="R756" s="471" cm="1">
        <f t="array" ref="R756">IFERROR(_xlfn.IFS(S756=1,1,T756=1,1,U756=1,1,V756=1,1),0)</f>
        <v>0</v>
      </c>
      <c r="S756" s="505"/>
      <c r="T756" s="505"/>
      <c r="U756" s="505"/>
      <c r="V756" s="505"/>
      <c r="W756" s="473"/>
      <c r="X756" s="473"/>
      <c r="Y756" s="471"/>
      <c r="Z756" s="505"/>
      <c r="AA756" s="505"/>
      <c r="AB756" s="505"/>
      <c r="AC756" s="505"/>
      <c r="AD756" s="471"/>
      <c r="AE756" s="505"/>
      <c r="AF756" s="505"/>
      <c r="AG756" s="505"/>
      <c r="AH756" s="505"/>
      <c r="AI756" s="473"/>
      <c r="AJ756" s="473"/>
      <c r="AK756" s="505"/>
      <c r="AL756" s="505"/>
      <c r="AM756" s="505"/>
      <c r="AN756" s="505"/>
      <c r="AO756" s="505"/>
      <c r="AP756" s="505"/>
      <c r="AQ756" s="505"/>
      <c r="AR756" s="505"/>
      <c r="AS756" s="505"/>
      <c r="AT756" s="505"/>
      <c r="AU756" s="506"/>
      <c r="AV756" s="513">
        <v>8</v>
      </c>
    </row>
    <row r="757" spans="1:48" s="507" customFormat="1" ht="13.5" outlineLevel="2">
      <c r="A757" s="681"/>
      <c r="B757" s="691" t="s">
        <v>226</v>
      </c>
      <c r="C757" s="460" t="s">
        <v>734</v>
      </c>
      <c r="D757" s="474" t="s">
        <v>287</v>
      </c>
      <c r="E757" s="461" t="s">
        <v>741</v>
      </c>
      <c r="F757" s="475"/>
      <c r="G757" s="459" t="s">
        <v>102</v>
      </c>
      <c r="H757" s="476" t="str">
        <f t="shared" si="99"/>
        <v>MP-8</v>
      </c>
      <c r="I757" s="463">
        <v>8</v>
      </c>
      <c r="J757" s="475"/>
      <c r="K757" s="473">
        <v>0</v>
      </c>
      <c r="L757" s="473"/>
      <c r="M757" s="471" cm="1">
        <f t="array" ref="M757">IFERROR(_xlfn.IFS(N757=1,1,O757=1,1,P757=1,1,Q757=1,1),0)</f>
        <v>0</v>
      </c>
      <c r="N757" s="505" t="s">
        <v>224</v>
      </c>
      <c r="O757" s="505"/>
      <c r="P757" s="505"/>
      <c r="Q757" s="505"/>
      <c r="R757" s="471" cm="1">
        <f t="array" ref="R757">IFERROR(_xlfn.IFS(S757=1,1,T757=1,1,U757=1,1,V757=1,1),0)</f>
        <v>0</v>
      </c>
      <c r="S757" s="505"/>
      <c r="T757" s="505"/>
      <c r="U757" s="505"/>
      <c r="V757" s="505"/>
      <c r="W757" s="473"/>
      <c r="X757" s="473"/>
      <c r="Y757" s="471"/>
      <c r="Z757" s="505"/>
      <c r="AA757" s="505"/>
      <c r="AB757" s="505"/>
      <c r="AC757" s="505"/>
      <c r="AD757" s="471"/>
      <c r="AE757" s="505"/>
      <c r="AF757" s="505"/>
      <c r="AG757" s="505"/>
      <c r="AH757" s="505"/>
      <c r="AI757" s="473"/>
      <c r="AJ757" s="473"/>
      <c r="AK757" s="505"/>
      <c r="AL757" s="505"/>
      <c r="AM757" s="505"/>
      <c r="AN757" s="505"/>
      <c r="AO757" s="505"/>
      <c r="AP757" s="505"/>
      <c r="AQ757" s="505"/>
      <c r="AR757" s="505"/>
      <c r="AS757" s="505"/>
      <c r="AT757" s="505"/>
      <c r="AU757" s="506"/>
      <c r="AV757" s="513">
        <v>8</v>
      </c>
    </row>
    <row r="758" spans="1:48" s="507" customFormat="1" ht="13.5" outlineLevel="2">
      <c r="A758" s="681"/>
      <c r="B758" s="691"/>
      <c r="C758" s="460"/>
      <c r="D758" s="474"/>
      <c r="E758" s="461"/>
      <c r="F758" s="475"/>
      <c r="G758" s="459"/>
      <c r="H758" s="476"/>
      <c r="I758" s="463"/>
      <c r="J758" s="475"/>
      <c r="K758" s="473"/>
      <c r="L758" s="473"/>
      <c r="M758" s="471"/>
      <c r="N758" s="505" t="s">
        <v>224</v>
      </c>
      <c r="O758" s="505"/>
      <c r="P758" s="505"/>
      <c r="Q758" s="505"/>
      <c r="R758" s="505"/>
      <c r="S758" s="505"/>
      <c r="T758" s="505"/>
      <c r="U758" s="505"/>
      <c r="V758" s="505"/>
      <c r="W758" s="473"/>
      <c r="X758" s="473"/>
      <c r="Y758" s="505"/>
      <c r="Z758" s="505"/>
      <c r="AA758" s="505"/>
      <c r="AB758" s="505"/>
      <c r="AC758" s="505"/>
      <c r="AD758" s="505"/>
      <c r="AE758" s="505"/>
      <c r="AF758" s="505"/>
      <c r="AG758" s="505"/>
      <c r="AH758" s="505"/>
      <c r="AI758" s="473"/>
      <c r="AJ758" s="473"/>
      <c r="AK758" s="505"/>
      <c r="AL758" s="505"/>
      <c r="AM758" s="505"/>
      <c r="AN758" s="505"/>
      <c r="AO758" s="505"/>
      <c r="AP758" s="505"/>
      <c r="AQ758" s="505"/>
      <c r="AR758" s="505"/>
      <c r="AS758" s="505"/>
      <c r="AT758" s="505"/>
      <c r="AU758" s="506"/>
      <c r="AV758" s="513"/>
    </row>
    <row r="759" spans="1:48" s="507" customFormat="1" ht="13.5" outlineLevel="2">
      <c r="A759" s="681"/>
      <c r="B759" s="691" t="s">
        <v>742</v>
      </c>
      <c r="C759" s="460"/>
      <c r="D759" s="474"/>
      <c r="E759" s="461"/>
      <c r="F759" s="475"/>
      <c r="G759" s="459"/>
      <c r="H759" s="476"/>
      <c r="I759" s="463"/>
      <c r="J759" s="475"/>
      <c r="K759" s="473"/>
      <c r="L759" s="473"/>
      <c r="M759" s="471"/>
      <c r="N759" s="505" t="s">
        <v>224</v>
      </c>
      <c r="O759" s="505"/>
      <c r="P759" s="505"/>
      <c r="Q759" s="505"/>
      <c r="R759" s="505"/>
      <c r="S759" s="505"/>
      <c r="T759" s="505"/>
      <c r="U759" s="505"/>
      <c r="V759" s="505"/>
      <c r="W759" s="473"/>
      <c r="X759" s="473"/>
      <c r="Y759" s="505"/>
      <c r="Z759" s="505"/>
      <c r="AA759" s="505"/>
      <c r="AB759" s="505"/>
      <c r="AC759" s="505"/>
      <c r="AD759" s="505"/>
      <c r="AE759" s="505"/>
      <c r="AF759" s="505"/>
      <c r="AG759" s="505"/>
      <c r="AH759" s="505"/>
      <c r="AI759" s="473"/>
      <c r="AJ759" s="473"/>
      <c r="AK759" s="505"/>
      <c r="AL759" s="505"/>
      <c r="AM759" s="505"/>
      <c r="AN759" s="505"/>
      <c r="AO759" s="505"/>
      <c r="AP759" s="505"/>
      <c r="AQ759" s="505"/>
      <c r="AR759" s="505"/>
      <c r="AS759" s="505"/>
      <c r="AT759" s="505"/>
      <c r="AU759" s="506"/>
      <c r="AV759" s="513"/>
    </row>
    <row r="760" spans="1:48" s="507" customFormat="1" ht="13.5" outlineLevel="2">
      <c r="A760" s="681"/>
      <c r="B760" s="691" t="s">
        <v>226</v>
      </c>
      <c r="C760" s="460" t="s">
        <v>734</v>
      </c>
      <c r="D760" s="474" t="s">
        <v>297</v>
      </c>
      <c r="E760" s="461" t="s">
        <v>743</v>
      </c>
      <c r="F760" s="475"/>
      <c r="G760" s="459" t="s">
        <v>102</v>
      </c>
      <c r="H760" s="476" t="str">
        <f t="shared" ref="H760:H761" si="100">CONCATENATE(G760,"-",I760)</f>
        <v>MP-8</v>
      </c>
      <c r="I760" s="463">
        <v>8</v>
      </c>
      <c r="J760" s="475"/>
      <c r="K760" s="473">
        <v>0</v>
      </c>
      <c r="L760" s="473"/>
      <c r="M760" s="471" cm="1">
        <f t="array" ref="M760">IFERROR(_xlfn.IFS(N760=1,1,O760=1,1,P760=1,1,Q760=1,1),0)</f>
        <v>0</v>
      </c>
      <c r="N760" s="505" t="s">
        <v>224</v>
      </c>
      <c r="O760" s="505"/>
      <c r="P760" s="505"/>
      <c r="Q760" s="505"/>
      <c r="R760" s="471" cm="1">
        <f t="array" ref="R760">IFERROR(_xlfn.IFS(S760=1,1,T760=1,1,U760=1,1,V760=1,1),0)</f>
        <v>0</v>
      </c>
      <c r="S760" s="505"/>
      <c r="T760" s="505"/>
      <c r="U760" s="505"/>
      <c r="V760" s="505"/>
      <c r="W760" s="473"/>
      <c r="X760" s="473"/>
      <c r="Y760" s="471"/>
      <c r="Z760" s="505"/>
      <c r="AA760" s="505"/>
      <c r="AB760" s="505"/>
      <c r="AC760" s="505"/>
      <c r="AD760" s="471"/>
      <c r="AE760" s="505"/>
      <c r="AF760" s="505"/>
      <c r="AG760" s="505"/>
      <c r="AH760" s="505"/>
      <c r="AI760" s="473"/>
      <c r="AJ760" s="473"/>
      <c r="AK760" s="505"/>
      <c r="AL760" s="505"/>
      <c r="AM760" s="505"/>
      <c r="AN760" s="505"/>
      <c r="AO760" s="505"/>
      <c r="AP760" s="505"/>
      <c r="AQ760" s="505"/>
      <c r="AR760" s="505"/>
      <c r="AS760" s="505"/>
      <c r="AT760" s="505"/>
      <c r="AU760" s="506"/>
      <c r="AV760" s="513">
        <v>8</v>
      </c>
    </row>
    <row r="761" spans="1:48" s="507" customFormat="1" ht="13.5" outlineLevel="2">
      <c r="A761" s="681"/>
      <c r="B761" s="691" t="s">
        <v>226</v>
      </c>
      <c r="C761" s="460" t="s">
        <v>734</v>
      </c>
      <c r="D761" s="474" t="s">
        <v>299</v>
      </c>
      <c r="E761" s="461" t="s">
        <v>744</v>
      </c>
      <c r="F761" s="475"/>
      <c r="G761" s="459" t="s">
        <v>102</v>
      </c>
      <c r="H761" s="476" t="str">
        <f t="shared" si="100"/>
        <v>MP-8</v>
      </c>
      <c r="I761" s="463">
        <v>8</v>
      </c>
      <c r="J761" s="475"/>
      <c r="K761" s="473">
        <v>0</v>
      </c>
      <c r="L761" s="473"/>
      <c r="M761" s="471" cm="1">
        <f t="array" ref="M761">IFERROR(_xlfn.IFS(N761=1,1,O761=1,1,P761=1,1,Q761=1,1),0)</f>
        <v>0</v>
      </c>
      <c r="N761" s="505" t="s">
        <v>224</v>
      </c>
      <c r="O761" s="505"/>
      <c r="P761" s="505"/>
      <c r="Q761" s="505"/>
      <c r="R761" s="471" cm="1">
        <f t="array" ref="R761">IFERROR(_xlfn.IFS(S761=1,1,T761=1,1,U761=1,1,V761=1,1),0)</f>
        <v>0</v>
      </c>
      <c r="S761" s="505"/>
      <c r="T761" s="505"/>
      <c r="U761" s="505"/>
      <c r="V761" s="505"/>
      <c r="W761" s="473"/>
      <c r="X761" s="473"/>
      <c r="Y761" s="471"/>
      <c r="Z761" s="505"/>
      <c r="AA761" s="505"/>
      <c r="AB761" s="505"/>
      <c r="AC761" s="505"/>
      <c r="AD761" s="471"/>
      <c r="AE761" s="505"/>
      <c r="AF761" s="505"/>
      <c r="AG761" s="505"/>
      <c r="AH761" s="505"/>
      <c r="AI761" s="473"/>
      <c r="AJ761" s="473"/>
      <c r="AK761" s="505"/>
      <c r="AL761" s="505"/>
      <c r="AM761" s="505"/>
      <c r="AN761" s="505"/>
      <c r="AO761" s="505"/>
      <c r="AP761" s="505"/>
      <c r="AQ761" s="505"/>
      <c r="AR761" s="505"/>
      <c r="AS761" s="505"/>
      <c r="AT761" s="505"/>
      <c r="AU761" s="506"/>
      <c r="AV761" s="513">
        <v>8</v>
      </c>
    </row>
    <row r="762" spans="1:48" s="507" customFormat="1" ht="13.5" outlineLevel="2">
      <c r="A762" s="681"/>
      <c r="B762" s="691"/>
      <c r="C762" s="460"/>
      <c r="D762" s="474"/>
      <c r="E762" s="461"/>
      <c r="F762" s="475"/>
      <c r="G762" s="459"/>
      <c r="H762" s="476"/>
      <c r="I762" s="463"/>
      <c r="J762" s="475"/>
      <c r="K762" s="473"/>
      <c r="L762" s="473"/>
      <c r="M762" s="471"/>
      <c r="N762" s="505" t="s">
        <v>224</v>
      </c>
      <c r="O762" s="505"/>
      <c r="P762" s="505"/>
      <c r="Q762" s="505"/>
      <c r="R762" s="505"/>
      <c r="S762" s="505"/>
      <c r="T762" s="505"/>
      <c r="U762" s="505"/>
      <c r="V762" s="505"/>
      <c r="W762" s="473"/>
      <c r="X762" s="473"/>
      <c r="Y762" s="505"/>
      <c r="Z762" s="505"/>
      <c r="AA762" s="505"/>
      <c r="AB762" s="505"/>
      <c r="AC762" s="505"/>
      <c r="AD762" s="505"/>
      <c r="AE762" s="505"/>
      <c r="AF762" s="505"/>
      <c r="AG762" s="505"/>
      <c r="AH762" s="505"/>
      <c r="AI762" s="473"/>
      <c r="AJ762" s="473"/>
      <c r="AK762" s="505"/>
      <c r="AL762" s="505"/>
      <c r="AM762" s="505"/>
      <c r="AN762" s="505"/>
      <c r="AO762" s="505"/>
      <c r="AP762" s="505"/>
      <c r="AQ762" s="505"/>
      <c r="AR762" s="505"/>
      <c r="AS762" s="505"/>
      <c r="AT762" s="505"/>
      <c r="AU762" s="506"/>
      <c r="AV762" s="513"/>
    </row>
    <row r="763" spans="1:48" s="507" customFormat="1" ht="13.5" outlineLevel="2">
      <c r="A763" s="681"/>
      <c r="B763" s="691" t="s">
        <v>745</v>
      </c>
      <c r="C763" s="460"/>
      <c r="D763" s="474"/>
      <c r="E763" s="461"/>
      <c r="F763" s="475"/>
      <c r="G763" s="459"/>
      <c r="H763" s="476"/>
      <c r="I763" s="463"/>
      <c r="J763" s="475"/>
      <c r="K763" s="473"/>
      <c r="L763" s="473"/>
      <c r="M763" s="471"/>
      <c r="N763" s="505" t="s">
        <v>224</v>
      </c>
      <c r="O763" s="505"/>
      <c r="P763" s="505"/>
      <c r="Q763" s="505"/>
      <c r="R763" s="505"/>
      <c r="S763" s="505"/>
      <c r="T763" s="505"/>
      <c r="U763" s="505"/>
      <c r="V763" s="505"/>
      <c r="W763" s="473"/>
      <c r="X763" s="473"/>
      <c r="Y763" s="505"/>
      <c r="Z763" s="505"/>
      <c r="AA763" s="505"/>
      <c r="AB763" s="505"/>
      <c r="AC763" s="505"/>
      <c r="AD763" s="505"/>
      <c r="AE763" s="505"/>
      <c r="AF763" s="505"/>
      <c r="AG763" s="505"/>
      <c r="AH763" s="505"/>
      <c r="AI763" s="473"/>
      <c r="AJ763" s="473"/>
      <c r="AK763" s="505"/>
      <c r="AL763" s="505"/>
      <c r="AM763" s="505"/>
      <c r="AN763" s="505"/>
      <c r="AO763" s="505"/>
      <c r="AP763" s="505"/>
      <c r="AQ763" s="505"/>
      <c r="AR763" s="505"/>
      <c r="AS763" s="505"/>
      <c r="AT763" s="505"/>
      <c r="AU763" s="506"/>
      <c r="AV763" s="513"/>
    </row>
    <row r="764" spans="1:48" s="507" customFormat="1" ht="13.5" outlineLevel="2">
      <c r="A764" s="681"/>
      <c r="B764" s="691" t="s">
        <v>226</v>
      </c>
      <c r="C764" s="460" t="s">
        <v>734</v>
      </c>
      <c r="D764" s="474" t="s">
        <v>304</v>
      </c>
      <c r="E764" s="461" t="s">
        <v>746</v>
      </c>
      <c r="F764" s="475"/>
      <c r="G764" s="459" t="s">
        <v>102</v>
      </c>
      <c r="H764" s="476" t="str">
        <f t="shared" ref="H764:H766" si="101">CONCATENATE(G764,"-",I764)</f>
        <v>MP-8</v>
      </c>
      <c r="I764" s="463">
        <v>8</v>
      </c>
      <c r="J764" s="475"/>
      <c r="K764" s="473">
        <v>0</v>
      </c>
      <c r="L764" s="473"/>
      <c r="M764" s="471" cm="1">
        <f t="array" ref="M764">IFERROR(_xlfn.IFS(N764=1,1,O764=1,1,P764=1,1,Q764=1,1),0)</f>
        <v>0</v>
      </c>
      <c r="N764" s="505" t="s">
        <v>224</v>
      </c>
      <c r="O764" s="505"/>
      <c r="P764" s="505"/>
      <c r="Q764" s="505"/>
      <c r="R764" s="471" cm="1">
        <f t="array" ref="R764">IFERROR(_xlfn.IFS(S764=1,1,T764=1,1,U764=1,1,V764=1,1),0)</f>
        <v>0</v>
      </c>
      <c r="S764" s="505"/>
      <c r="T764" s="505"/>
      <c r="U764" s="505"/>
      <c r="V764" s="505"/>
      <c r="W764" s="473"/>
      <c r="X764" s="473"/>
      <c r="Y764" s="471"/>
      <c r="Z764" s="505"/>
      <c r="AA764" s="505"/>
      <c r="AB764" s="505"/>
      <c r="AC764" s="505"/>
      <c r="AD764" s="471"/>
      <c r="AE764" s="505"/>
      <c r="AF764" s="505"/>
      <c r="AG764" s="505"/>
      <c r="AH764" s="505"/>
      <c r="AI764" s="473"/>
      <c r="AJ764" s="473"/>
      <c r="AK764" s="505"/>
      <c r="AL764" s="505"/>
      <c r="AM764" s="505"/>
      <c r="AN764" s="505"/>
      <c r="AO764" s="505"/>
      <c r="AP764" s="505"/>
      <c r="AQ764" s="505"/>
      <c r="AR764" s="505"/>
      <c r="AS764" s="505"/>
      <c r="AT764" s="505"/>
      <c r="AU764" s="506"/>
      <c r="AV764" s="513">
        <v>8</v>
      </c>
    </row>
    <row r="765" spans="1:48" s="507" customFormat="1" ht="13.5" outlineLevel="2">
      <c r="A765" s="681"/>
      <c r="B765" s="691" t="s">
        <v>226</v>
      </c>
      <c r="C765" s="460" t="s">
        <v>734</v>
      </c>
      <c r="D765" s="474" t="s">
        <v>306</v>
      </c>
      <c r="E765" s="461" t="s">
        <v>747</v>
      </c>
      <c r="F765" s="475"/>
      <c r="G765" s="459" t="s">
        <v>102</v>
      </c>
      <c r="H765" s="476" t="str">
        <f t="shared" si="101"/>
        <v>MP-8</v>
      </c>
      <c r="I765" s="463">
        <v>8</v>
      </c>
      <c r="J765" s="475"/>
      <c r="K765" s="473">
        <v>0</v>
      </c>
      <c r="L765" s="473"/>
      <c r="M765" s="471" cm="1">
        <f t="array" ref="M765">IFERROR(_xlfn.IFS(N765=1,1,O765=1,1,P765=1,1,Q765=1,1),0)</f>
        <v>0</v>
      </c>
      <c r="N765" s="505" t="s">
        <v>224</v>
      </c>
      <c r="O765" s="505"/>
      <c r="P765" s="505"/>
      <c r="Q765" s="505"/>
      <c r="R765" s="471" cm="1">
        <f t="array" ref="R765">IFERROR(_xlfn.IFS(S765=1,1,T765=1,1,U765=1,1,V765=1,1),0)</f>
        <v>0</v>
      </c>
      <c r="S765" s="505"/>
      <c r="T765" s="505"/>
      <c r="U765" s="505"/>
      <c r="V765" s="505"/>
      <c r="W765" s="473"/>
      <c r="X765" s="473"/>
      <c r="Y765" s="471"/>
      <c r="Z765" s="505"/>
      <c r="AA765" s="505"/>
      <c r="AB765" s="505"/>
      <c r="AC765" s="505"/>
      <c r="AD765" s="471"/>
      <c r="AE765" s="505"/>
      <c r="AF765" s="505"/>
      <c r="AG765" s="505"/>
      <c r="AH765" s="505"/>
      <c r="AI765" s="473"/>
      <c r="AJ765" s="473"/>
      <c r="AK765" s="505"/>
      <c r="AL765" s="505"/>
      <c r="AM765" s="505"/>
      <c r="AN765" s="505"/>
      <c r="AO765" s="505"/>
      <c r="AP765" s="505"/>
      <c r="AQ765" s="505"/>
      <c r="AR765" s="505"/>
      <c r="AS765" s="505"/>
      <c r="AT765" s="505"/>
      <c r="AU765" s="506"/>
      <c r="AV765" s="513">
        <v>8</v>
      </c>
    </row>
    <row r="766" spans="1:48" s="507" customFormat="1" ht="13.5" outlineLevel="2">
      <c r="A766" s="681"/>
      <c r="B766" s="691" t="s">
        <v>226</v>
      </c>
      <c r="C766" s="460" t="s">
        <v>734</v>
      </c>
      <c r="D766" s="474" t="s">
        <v>308</v>
      </c>
      <c r="E766" s="461" t="s">
        <v>748</v>
      </c>
      <c r="F766" s="475"/>
      <c r="G766" s="459" t="s">
        <v>102</v>
      </c>
      <c r="H766" s="476" t="str">
        <f t="shared" si="101"/>
        <v>MP-8</v>
      </c>
      <c r="I766" s="463">
        <v>8</v>
      </c>
      <c r="J766" s="475"/>
      <c r="K766" s="473">
        <v>0</v>
      </c>
      <c r="L766" s="473"/>
      <c r="M766" s="471" cm="1">
        <f t="array" ref="M766">IFERROR(_xlfn.IFS(N766=1,1,O766=1,1,P766=1,1,Q766=1,1),0)</f>
        <v>0</v>
      </c>
      <c r="N766" s="505" t="s">
        <v>224</v>
      </c>
      <c r="O766" s="505"/>
      <c r="P766" s="505"/>
      <c r="Q766" s="505"/>
      <c r="R766" s="471" cm="1">
        <f t="array" ref="R766">IFERROR(_xlfn.IFS(S766=1,1,T766=1,1,U766=1,1,V766=1,1),0)</f>
        <v>0</v>
      </c>
      <c r="S766" s="505"/>
      <c r="T766" s="505"/>
      <c r="U766" s="505"/>
      <c r="V766" s="505"/>
      <c r="W766" s="473"/>
      <c r="X766" s="473"/>
      <c r="Y766" s="471"/>
      <c r="Z766" s="505"/>
      <c r="AA766" s="505"/>
      <c r="AB766" s="505"/>
      <c r="AC766" s="505"/>
      <c r="AD766" s="471"/>
      <c r="AE766" s="505"/>
      <c r="AF766" s="505"/>
      <c r="AG766" s="505"/>
      <c r="AH766" s="505"/>
      <c r="AI766" s="473"/>
      <c r="AJ766" s="473"/>
      <c r="AK766" s="505"/>
      <c r="AL766" s="505"/>
      <c r="AM766" s="505"/>
      <c r="AN766" s="505"/>
      <c r="AO766" s="505"/>
      <c r="AP766" s="505"/>
      <c r="AQ766" s="505"/>
      <c r="AR766" s="505"/>
      <c r="AS766" s="505"/>
      <c r="AT766" s="505"/>
      <c r="AU766" s="506"/>
      <c r="AV766" s="513">
        <v>8</v>
      </c>
    </row>
    <row r="767" spans="1:48" s="507" customFormat="1" ht="13.5" outlineLevel="2">
      <c r="A767" s="681"/>
      <c r="B767" s="691"/>
      <c r="C767" s="460"/>
      <c r="D767" s="474"/>
      <c r="E767" s="461"/>
      <c r="F767" s="475"/>
      <c r="G767" s="459"/>
      <c r="H767" s="476"/>
      <c r="I767" s="463"/>
      <c r="J767" s="475"/>
      <c r="K767" s="473"/>
      <c r="L767" s="473"/>
      <c r="M767" s="471"/>
      <c r="N767" s="505" t="s">
        <v>224</v>
      </c>
      <c r="O767" s="505"/>
      <c r="P767" s="505"/>
      <c r="Q767" s="505"/>
      <c r="R767" s="505"/>
      <c r="S767" s="505"/>
      <c r="T767" s="505"/>
      <c r="U767" s="505"/>
      <c r="V767" s="505"/>
      <c r="W767" s="473"/>
      <c r="X767" s="473"/>
      <c r="Y767" s="505"/>
      <c r="Z767" s="505"/>
      <c r="AA767" s="505"/>
      <c r="AB767" s="505"/>
      <c r="AC767" s="505"/>
      <c r="AD767" s="505"/>
      <c r="AE767" s="505"/>
      <c r="AF767" s="505"/>
      <c r="AG767" s="505"/>
      <c r="AH767" s="505"/>
      <c r="AI767" s="473"/>
      <c r="AJ767" s="473"/>
      <c r="AK767" s="505"/>
      <c r="AL767" s="505"/>
      <c r="AM767" s="505"/>
      <c r="AN767" s="505"/>
      <c r="AO767" s="505"/>
      <c r="AP767" s="505"/>
      <c r="AQ767" s="505"/>
      <c r="AR767" s="505"/>
      <c r="AS767" s="505"/>
      <c r="AT767" s="505"/>
      <c r="AU767" s="506"/>
      <c r="AV767" s="513"/>
    </row>
    <row r="768" spans="1:48" s="507" customFormat="1" ht="13.5" outlineLevel="2">
      <c r="A768" s="681"/>
      <c r="B768" s="691" t="s">
        <v>749</v>
      </c>
      <c r="C768" s="460"/>
      <c r="D768" s="474"/>
      <c r="E768" s="461"/>
      <c r="F768" s="475"/>
      <c r="G768" s="459"/>
      <c r="H768" s="476"/>
      <c r="I768" s="463"/>
      <c r="J768" s="475"/>
      <c r="K768" s="473"/>
      <c r="L768" s="473"/>
      <c r="M768" s="471"/>
      <c r="N768" s="505" t="s">
        <v>224</v>
      </c>
      <c r="O768" s="505"/>
      <c r="P768" s="505"/>
      <c r="Q768" s="505"/>
      <c r="R768" s="505"/>
      <c r="S768" s="505"/>
      <c r="T768" s="505"/>
      <c r="U768" s="505"/>
      <c r="V768" s="505"/>
      <c r="W768" s="473"/>
      <c r="X768" s="473"/>
      <c r="Y768" s="505"/>
      <c r="Z768" s="505"/>
      <c r="AA768" s="505"/>
      <c r="AB768" s="505"/>
      <c r="AC768" s="505"/>
      <c r="AD768" s="505"/>
      <c r="AE768" s="505"/>
      <c r="AF768" s="505"/>
      <c r="AG768" s="505"/>
      <c r="AH768" s="505"/>
      <c r="AI768" s="473"/>
      <c r="AJ768" s="473"/>
      <c r="AK768" s="505"/>
      <c r="AL768" s="505"/>
      <c r="AM768" s="505"/>
      <c r="AN768" s="505"/>
      <c r="AO768" s="505"/>
      <c r="AP768" s="505"/>
      <c r="AQ768" s="505"/>
      <c r="AR768" s="505"/>
      <c r="AS768" s="505"/>
      <c r="AT768" s="505"/>
      <c r="AU768" s="506"/>
      <c r="AV768" s="513"/>
    </row>
    <row r="769" spans="1:48" s="507" customFormat="1" ht="13.5" outlineLevel="2">
      <c r="A769" s="681"/>
      <c r="B769" s="691" t="s">
        <v>226</v>
      </c>
      <c r="C769" s="460" t="s">
        <v>734</v>
      </c>
      <c r="D769" s="474">
        <v>1401</v>
      </c>
      <c r="E769" s="461" t="s">
        <v>750</v>
      </c>
      <c r="F769" s="475"/>
      <c r="G769" s="459" t="s">
        <v>102</v>
      </c>
      <c r="H769" s="476" t="str">
        <f t="shared" ref="H769:H773" si="102">CONCATENATE(G769,"-",I769)</f>
        <v>MP-8</v>
      </c>
      <c r="I769" s="463">
        <v>8</v>
      </c>
      <c r="J769" s="475"/>
      <c r="K769" s="473">
        <v>0</v>
      </c>
      <c r="L769" s="473"/>
      <c r="M769" s="471" cm="1">
        <f t="array" ref="M769">IFERROR(_xlfn.IFS(N769=1,1,O769=1,1,P769=1,1,Q769=1,1),0)</f>
        <v>0</v>
      </c>
      <c r="N769" s="505" t="s">
        <v>224</v>
      </c>
      <c r="O769" s="505"/>
      <c r="P769" s="505"/>
      <c r="Q769" s="505"/>
      <c r="R769" s="471" cm="1">
        <f t="array" ref="R769">IFERROR(_xlfn.IFS(S769=1,1,T769=1,1,U769=1,1,V769=1,1),0)</f>
        <v>0</v>
      </c>
      <c r="S769" s="505"/>
      <c r="T769" s="505"/>
      <c r="U769" s="505"/>
      <c r="V769" s="505"/>
      <c r="W769" s="473"/>
      <c r="X769" s="473"/>
      <c r="Y769" s="471"/>
      <c r="Z769" s="505"/>
      <c r="AA769" s="505"/>
      <c r="AB769" s="505"/>
      <c r="AC769" s="505"/>
      <c r="AD769" s="471"/>
      <c r="AE769" s="505"/>
      <c r="AF769" s="505"/>
      <c r="AG769" s="505"/>
      <c r="AH769" s="505"/>
      <c r="AI769" s="473"/>
      <c r="AJ769" s="473"/>
      <c r="AK769" s="505"/>
      <c r="AL769" s="505"/>
      <c r="AM769" s="505"/>
      <c r="AN769" s="505"/>
      <c r="AO769" s="505"/>
      <c r="AP769" s="505"/>
      <c r="AQ769" s="505"/>
      <c r="AR769" s="505"/>
      <c r="AS769" s="505"/>
      <c r="AT769" s="505"/>
      <c r="AU769" s="506"/>
      <c r="AV769" s="513">
        <v>8</v>
      </c>
    </row>
    <row r="770" spans="1:48" s="507" customFormat="1" ht="13.5" outlineLevel="2">
      <c r="A770" s="681"/>
      <c r="B770" s="691" t="s">
        <v>226</v>
      </c>
      <c r="C770" s="460" t="s">
        <v>734</v>
      </c>
      <c r="D770" s="474">
        <v>1402</v>
      </c>
      <c r="E770" s="461" t="s">
        <v>751</v>
      </c>
      <c r="F770" s="475"/>
      <c r="G770" s="459" t="s">
        <v>102</v>
      </c>
      <c r="H770" s="476" t="str">
        <f t="shared" si="102"/>
        <v>MP-8</v>
      </c>
      <c r="I770" s="463">
        <v>8</v>
      </c>
      <c r="J770" s="475"/>
      <c r="K770" s="473">
        <v>0</v>
      </c>
      <c r="L770" s="473"/>
      <c r="M770" s="471" cm="1">
        <f t="array" ref="M770">IFERROR(_xlfn.IFS(N770=1,1,O770=1,1,P770=1,1,Q770=1,1),0)</f>
        <v>0</v>
      </c>
      <c r="N770" s="505" t="s">
        <v>224</v>
      </c>
      <c r="O770" s="505"/>
      <c r="P770" s="505"/>
      <c r="Q770" s="505"/>
      <c r="R770" s="471" cm="1">
        <f t="array" ref="R770">IFERROR(_xlfn.IFS(S770=1,1,T770=1,1,U770=1,1,V770=1,1),0)</f>
        <v>0</v>
      </c>
      <c r="S770" s="505"/>
      <c r="T770" s="505"/>
      <c r="U770" s="505"/>
      <c r="V770" s="505"/>
      <c r="W770" s="473"/>
      <c r="X770" s="473"/>
      <c r="Y770" s="471"/>
      <c r="Z770" s="505"/>
      <c r="AA770" s="505"/>
      <c r="AB770" s="505"/>
      <c r="AC770" s="505"/>
      <c r="AD770" s="471"/>
      <c r="AE770" s="505"/>
      <c r="AF770" s="505"/>
      <c r="AG770" s="505"/>
      <c r="AH770" s="505"/>
      <c r="AI770" s="473"/>
      <c r="AJ770" s="473"/>
      <c r="AK770" s="505"/>
      <c r="AL770" s="505"/>
      <c r="AM770" s="505"/>
      <c r="AN770" s="505"/>
      <c r="AO770" s="505"/>
      <c r="AP770" s="505"/>
      <c r="AQ770" s="505"/>
      <c r="AR770" s="505"/>
      <c r="AS770" s="505"/>
      <c r="AT770" s="505"/>
      <c r="AU770" s="506"/>
      <c r="AV770" s="513">
        <v>8</v>
      </c>
    </row>
    <row r="771" spans="1:48" s="507" customFormat="1" ht="13.5" outlineLevel="2">
      <c r="A771" s="681"/>
      <c r="B771" s="691" t="s">
        <v>226</v>
      </c>
      <c r="C771" s="460" t="s">
        <v>734</v>
      </c>
      <c r="D771" s="474">
        <v>1403</v>
      </c>
      <c r="E771" s="461" t="s">
        <v>752</v>
      </c>
      <c r="F771" s="475"/>
      <c r="G771" s="459" t="s">
        <v>102</v>
      </c>
      <c r="H771" s="476" t="str">
        <f t="shared" si="102"/>
        <v>MP-8</v>
      </c>
      <c r="I771" s="463">
        <v>8</v>
      </c>
      <c r="J771" s="475"/>
      <c r="K771" s="473">
        <v>0</v>
      </c>
      <c r="L771" s="473"/>
      <c r="M771" s="471" cm="1">
        <f t="array" ref="M771">IFERROR(_xlfn.IFS(N771=1,1,O771=1,1,P771=1,1,Q771=1,1),0)</f>
        <v>0</v>
      </c>
      <c r="N771" s="505" t="s">
        <v>224</v>
      </c>
      <c r="O771" s="505"/>
      <c r="P771" s="505"/>
      <c r="Q771" s="505"/>
      <c r="R771" s="471" cm="1">
        <f t="array" ref="R771">IFERROR(_xlfn.IFS(S771=1,1,T771=1,1,U771=1,1,V771=1,1),0)</f>
        <v>0</v>
      </c>
      <c r="S771" s="505"/>
      <c r="T771" s="505"/>
      <c r="U771" s="505"/>
      <c r="V771" s="505"/>
      <c r="W771" s="473"/>
      <c r="X771" s="473"/>
      <c r="Y771" s="471"/>
      <c r="Z771" s="505"/>
      <c r="AA771" s="505"/>
      <c r="AB771" s="505"/>
      <c r="AC771" s="505"/>
      <c r="AD771" s="471"/>
      <c r="AE771" s="505"/>
      <c r="AF771" s="505"/>
      <c r="AG771" s="505"/>
      <c r="AH771" s="505"/>
      <c r="AI771" s="473"/>
      <c r="AJ771" s="473"/>
      <c r="AK771" s="505"/>
      <c r="AL771" s="505"/>
      <c r="AM771" s="505"/>
      <c r="AN771" s="505"/>
      <c r="AO771" s="505"/>
      <c r="AP771" s="505"/>
      <c r="AQ771" s="505"/>
      <c r="AR771" s="505"/>
      <c r="AS771" s="505"/>
      <c r="AT771" s="505"/>
      <c r="AU771" s="506"/>
      <c r="AV771" s="513">
        <v>8</v>
      </c>
    </row>
    <row r="772" spans="1:48" s="507" customFormat="1" ht="13.5" outlineLevel="2">
      <c r="A772" s="681"/>
      <c r="B772" s="691" t="s">
        <v>226</v>
      </c>
      <c r="C772" s="460" t="s">
        <v>734</v>
      </c>
      <c r="D772" s="474">
        <v>1404</v>
      </c>
      <c r="E772" s="461" t="s">
        <v>753</v>
      </c>
      <c r="F772" s="475"/>
      <c r="G772" s="459" t="s">
        <v>102</v>
      </c>
      <c r="H772" s="476" t="str">
        <f t="shared" si="102"/>
        <v>MP-8</v>
      </c>
      <c r="I772" s="463">
        <v>8</v>
      </c>
      <c r="J772" s="475"/>
      <c r="K772" s="473">
        <v>0</v>
      </c>
      <c r="L772" s="473"/>
      <c r="M772" s="471" cm="1">
        <f t="array" ref="M772">IFERROR(_xlfn.IFS(N772=1,1,O772=1,1,P772=1,1,Q772=1,1),0)</f>
        <v>0</v>
      </c>
      <c r="N772" s="505" t="s">
        <v>224</v>
      </c>
      <c r="O772" s="505"/>
      <c r="P772" s="505"/>
      <c r="Q772" s="505"/>
      <c r="R772" s="471" cm="1">
        <f t="array" ref="R772">IFERROR(_xlfn.IFS(S772=1,1,T772=1,1,U772=1,1,V772=1,1),0)</f>
        <v>0</v>
      </c>
      <c r="S772" s="505"/>
      <c r="T772" s="505"/>
      <c r="U772" s="505"/>
      <c r="V772" s="505"/>
      <c r="W772" s="473"/>
      <c r="X772" s="473"/>
      <c r="Y772" s="471"/>
      <c r="Z772" s="505"/>
      <c r="AA772" s="505"/>
      <c r="AB772" s="505"/>
      <c r="AC772" s="505"/>
      <c r="AD772" s="471"/>
      <c r="AE772" s="505"/>
      <c r="AF772" s="505"/>
      <c r="AG772" s="505"/>
      <c r="AH772" s="505"/>
      <c r="AI772" s="473"/>
      <c r="AJ772" s="473"/>
      <c r="AK772" s="505"/>
      <c r="AL772" s="505"/>
      <c r="AM772" s="505"/>
      <c r="AN772" s="505"/>
      <c r="AO772" s="505"/>
      <c r="AP772" s="505"/>
      <c r="AQ772" s="505"/>
      <c r="AR772" s="505"/>
      <c r="AS772" s="505"/>
      <c r="AT772" s="505"/>
      <c r="AU772" s="506"/>
      <c r="AV772" s="513">
        <v>8</v>
      </c>
    </row>
    <row r="773" spans="1:48" s="507" customFormat="1" ht="13.5" outlineLevel="2">
      <c r="A773" s="681"/>
      <c r="B773" s="691" t="s">
        <v>226</v>
      </c>
      <c r="C773" s="460" t="s">
        <v>734</v>
      </c>
      <c r="D773" s="474" t="s">
        <v>383</v>
      </c>
      <c r="E773" s="461" t="s">
        <v>754</v>
      </c>
      <c r="F773" s="475"/>
      <c r="G773" s="459" t="s">
        <v>102</v>
      </c>
      <c r="H773" s="476" t="str">
        <f t="shared" si="102"/>
        <v>MP-8</v>
      </c>
      <c r="I773" s="463">
        <v>8</v>
      </c>
      <c r="J773" s="475"/>
      <c r="K773" s="473">
        <v>0</v>
      </c>
      <c r="L773" s="473"/>
      <c r="M773" s="471" cm="1">
        <f t="array" ref="M773">IFERROR(_xlfn.IFS(N773=1,1,O773=1,1,P773=1,1,Q773=1,1),0)</f>
        <v>0</v>
      </c>
      <c r="N773" s="505" t="s">
        <v>224</v>
      </c>
      <c r="O773" s="505"/>
      <c r="P773" s="505"/>
      <c r="Q773" s="505"/>
      <c r="R773" s="471" cm="1">
        <f t="array" ref="R773">IFERROR(_xlfn.IFS(S773=1,1,T773=1,1,U773=1,1,V773=1,1),0)</f>
        <v>0</v>
      </c>
      <c r="S773" s="505"/>
      <c r="T773" s="505"/>
      <c r="U773" s="505"/>
      <c r="V773" s="505"/>
      <c r="W773" s="473"/>
      <c r="X773" s="473"/>
      <c r="Y773" s="471"/>
      <c r="Z773" s="505"/>
      <c r="AA773" s="505"/>
      <c r="AB773" s="505"/>
      <c r="AC773" s="505"/>
      <c r="AD773" s="471"/>
      <c r="AE773" s="505"/>
      <c r="AF773" s="505"/>
      <c r="AG773" s="505"/>
      <c r="AH773" s="505"/>
      <c r="AI773" s="473"/>
      <c r="AJ773" s="473"/>
      <c r="AK773" s="505"/>
      <c r="AL773" s="505"/>
      <c r="AM773" s="505"/>
      <c r="AN773" s="505"/>
      <c r="AO773" s="505"/>
      <c r="AP773" s="505"/>
      <c r="AQ773" s="505"/>
      <c r="AR773" s="505"/>
      <c r="AS773" s="505"/>
      <c r="AT773" s="505"/>
      <c r="AU773" s="506"/>
      <c r="AV773" s="513">
        <v>8</v>
      </c>
    </row>
    <row r="774" spans="1:48" s="507" customFormat="1" ht="13.5" outlineLevel="2">
      <c r="A774" s="681"/>
      <c r="B774" s="691"/>
      <c r="C774" s="460"/>
      <c r="D774" s="474"/>
      <c r="E774" s="461"/>
      <c r="F774" s="475"/>
      <c r="G774" s="459"/>
      <c r="H774" s="476"/>
      <c r="I774" s="463"/>
      <c r="J774" s="475"/>
      <c r="K774" s="473"/>
      <c r="L774" s="473"/>
      <c r="M774" s="471"/>
      <c r="N774" s="505" t="s">
        <v>224</v>
      </c>
      <c r="O774" s="505"/>
      <c r="P774" s="505"/>
      <c r="Q774" s="505"/>
      <c r="R774" s="505"/>
      <c r="S774" s="505"/>
      <c r="T774" s="505"/>
      <c r="U774" s="505"/>
      <c r="V774" s="505"/>
      <c r="W774" s="473"/>
      <c r="X774" s="473"/>
      <c r="Y774" s="505"/>
      <c r="Z774" s="505"/>
      <c r="AA774" s="505"/>
      <c r="AB774" s="505"/>
      <c r="AC774" s="505"/>
      <c r="AD774" s="505"/>
      <c r="AE774" s="505"/>
      <c r="AF774" s="505"/>
      <c r="AG774" s="505"/>
      <c r="AH774" s="505"/>
      <c r="AI774" s="473"/>
      <c r="AJ774" s="473"/>
      <c r="AK774" s="505"/>
      <c r="AL774" s="505"/>
      <c r="AM774" s="505"/>
      <c r="AN774" s="505"/>
      <c r="AO774" s="505"/>
      <c r="AP774" s="505"/>
      <c r="AQ774" s="505"/>
      <c r="AR774" s="505"/>
      <c r="AS774" s="505"/>
      <c r="AT774" s="505"/>
      <c r="AU774" s="506"/>
      <c r="AV774" s="513"/>
    </row>
    <row r="775" spans="1:48" s="507" customFormat="1" ht="13.5" outlineLevel="2">
      <c r="A775" s="681"/>
      <c r="B775" s="691" t="s">
        <v>755</v>
      </c>
      <c r="C775" s="460"/>
      <c r="D775" s="474"/>
      <c r="E775" s="461"/>
      <c r="F775" s="475"/>
      <c r="G775" s="459"/>
      <c r="H775" s="476"/>
      <c r="I775" s="463"/>
      <c r="J775" s="475"/>
      <c r="K775" s="473"/>
      <c r="L775" s="473"/>
      <c r="M775" s="471"/>
      <c r="N775" s="505" t="s">
        <v>224</v>
      </c>
      <c r="O775" s="505"/>
      <c r="P775" s="505"/>
      <c r="Q775" s="505"/>
      <c r="R775" s="505"/>
      <c r="S775" s="505"/>
      <c r="T775" s="505"/>
      <c r="U775" s="505"/>
      <c r="V775" s="505"/>
      <c r="W775" s="473"/>
      <c r="X775" s="473"/>
      <c r="Y775" s="505"/>
      <c r="Z775" s="505"/>
      <c r="AA775" s="505"/>
      <c r="AB775" s="505"/>
      <c r="AC775" s="505"/>
      <c r="AD775" s="505"/>
      <c r="AE775" s="505"/>
      <c r="AF775" s="505"/>
      <c r="AG775" s="505"/>
      <c r="AH775" s="505"/>
      <c r="AI775" s="473"/>
      <c r="AJ775" s="473"/>
      <c r="AK775" s="505"/>
      <c r="AL775" s="505"/>
      <c r="AM775" s="505"/>
      <c r="AN775" s="505"/>
      <c r="AO775" s="505"/>
      <c r="AP775" s="505"/>
      <c r="AQ775" s="505"/>
      <c r="AR775" s="505"/>
      <c r="AS775" s="505"/>
      <c r="AT775" s="505"/>
      <c r="AU775" s="506"/>
      <c r="AV775" s="513"/>
    </row>
    <row r="776" spans="1:48" s="507" customFormat="1" ht="13.5" outlineLevel="2">
      <c r="A776" s="681"/>
      <c r="B776" s="691" t="s">
        <v>226</v>
      </c>
      <c r="C776" s="460" t="s">
        <v>734</v>
      </c>
      <c r="D776" s="474" t="s">
        <v>273</v>
      </c>
      <c r="E776" s="461" t="s">
        <v>756</v>
      </c>
      <c r="F776" s="475"/>
      <c r="G776" s="459" t="s">
        <v>102</v>
      </c>
      <c r="H776" s="476" t="str">
        <f t="shared" ref="H776:H777" si="103">CONCATENATE(G776,"-",I776)</f>
        <v>MP-8</v>
      </c>
      <c r="I776" s="463">
        <v>8</v>
      </c>
      <c r="J776" s="475"/>
      <c r="K776" s="473">
        <v>0</v>
      </c>
      <c r="L776" s="473"/>
      <c r="M776" s="471" cm="1">
        <f t="array" ref="M776">IFERROR(_xlfn.IFS(N776=1,1,O776=1,1,P776=1,1,Q776=1,1),0)</f>
        <v>0</v>
      </c>
      <c r="N776" s="505" t="s">
        <v>224</v>
      </c>
      <c r="O776" s="505"/>
      <c r="P776" s="505"/>
      <c r="Q776" s="505"/>
      <c r="R776" s="471" cm="1">
        <f t="array" ref="R776">IFERROR(_xlfn.IFS(S776=1,1,T776=1,1,U776=1,1,V776=1,1),0)</f>
        <v>0</v>
      </c>
      <c r="S776" s="505"/>
      <c r="T776" s="505"/>
      <c r="U776" s="505"/>
      <c r="V776" s="505"/>
      <c r="W776" s="473"/>
      <c r="X776" s="473"/>
      <c r="Y776" s="471"/>
      <c r="Z776" s="505"/>
      <c r="AA776" s="505"/>
      <c r="AB776" s="505"/>
      <c r="AC776" s="505"/>
      <c r="AD776" s="471"/>
      <c r="AE776" s="505"/>
      <c r="AF776" s="505"/>
      <c r="AG776" s="505"/>
      <c r="AH776" s="505"/>
      <c r="AI776" s="473"/>
      <c r="AJ776" s="473"/>
      <c r="AK776" s="505"/>
      <c r="AL776" s="505"/>
      <c r="AM776" s="505"/>
      <c r="AN776" s="505"/>
      <c r="AO776" s="505"/>
      <c r="AP776" s="505"/>
      <c r="AQ776" s="505"/>
      <c r="AR776" s="505"/>
      <c r="AS776" s="505"/>
      <c r="AT776" s="505"/>
      <c r="AU776" s="506"/>
      <c r="AV776" s="513">
        <v>8</v>
      </c>
    </row>
    <row r="777" spans="1:48" s="507" customFormat="1" ht="13.5" outlineLevel="2">
      <c r="A777" s="681"/>
      <c r="B777" s="691" t="s">
        <v>226</v>
      </c>
      <c r="C777" s="460" t="s">
        <v>734</v>
      </c>
      <c r="D777" s="474" t="s">
        <v>273</v>
      </c>
      <c r="E777" s="461" t="s">
        <v>756</v>
      </c>
      <c r="F777" s="475"/>
      <c r="G777" s="459" t="s">
        <v>102</v>
      </c>
      <c r="H777" s="476" t="str">
        <f t="shared" si="103"/>
        <v>MP-8</v>
      </c>
      <c r="I777" s="463">
        <v>8</v>
      </c>
      <c r="J777" s="475"/>
      <c r="K777" s="473">
        <v>0</v>
      </c>
      <c r="L777" s="473"/>
      <c r="M777" s="471" cm="1">
        <f t="array" ref="M777">IFERROR(_xlfn.IFS(N777=1,1,O777=1,1,P777=1,1,Q777=1,1),0)</f>
        <v>0</v>
      </c>
      <c r="N777" s="505" t="s">
        <v>224</v>
      </c>
      <c r="O777" s="505"/>
      <c r="P777" s="505"/>
      <c r="Q777" s="505"/>
      <c r="R777" s="471" cm="1">
        <f t="array" ref="R777">IFERROR(_xlfn.IFS(S777=1,1,T777=1,1,U777=1,1,V777=1,1),0)</f>
        <v>0</v>
      </c>
      <c r="S777" s="505"/>
      <c r="T777" s="505"/>
      <c r="U777" s="505"/>
      <c r="V777" s="505"/>
      <c r="W777" s="473"/>
      <c r="X777" s="473"/>
      <c r="Y777" s="471"/>
      <c r="Z777" s="505"/>
      <c r="AA777" s="505"/>
      <c r="AB777" s="505"/>
      <c r="AC777" s="505"/>
      <c r="AD777" s="471"/>
      <c r="AE777" s="505"/>
      <c r="AF777" s="505"/>
      <c r="AG777" s="505"/>
      <c r="AH777" s="505"/>
      <c r="AI777" s="473"/>
      <c r="AJ777" s="473"/>
      <c r="AK777" s="505"/>
      <c r="AL777" s="505"/>
      <c r="AM777" s="505"/>
      <c r="AN777" s="505"/>
      <c r="AO777" s="505"/>
      <c r="AP777" s="505"/>
      <c r="AQ777" s="505"/>
      <c r="AR777" s="505"/>
      <c r="AS777" s="505"/>
      <c r="AT777" s="505"/>
      <c r="AU777" s="506"/>
      <c r="AV777" s="513">
        <v>8</v>
      </c>
    </row>
    <row r="778" spans="1:48" s="507" customFormat="1" ht="13.5" outlineLevel="2">
      <c r="A778" s="681"/>
      <c r="B778" s="691"/>
      <c r="C778" s="460"/>
      <c r="D778" s="474"/>
      <c r="E778" s="461"/>
      <c r="F778" s="475"/>
      <c r="G778" s="459"/>
      <c r="H778" s="476"/>
      <c r="I778" s="463"/>
      <c r="J778" s="475"/>
      <c r="K778" s="473"/>
      <c r="L778" s="473"/>
      <c r="M778" s="471"/>
      <c r="N778" s="505" t="s">
        <v>224</v>
      </c>
      <c r="O778" s="505"/>
      <c r="P778" s="505"/>
      <c r="Q778" s="505"/>
      <c r="R778" s="505"/>
      <c r="S778" s="505"/>
      <c r="T778" s="505"/>
      <c r="U778" s="505"/>
      <c r="V778" s="505"/>
      <c r="W778" s="473"/>
      <c r="X778" s="473"/>
      <c r="Y778" s="505"/>
      <c r="Z778" s="505"/>
      <c r="AA778" s="505"/>
      <c r="AB778" s="505"/>
      <c r="AC778" s="505"/>
      <c r="AD778" s="505"/>
      <c r="AE778" s="505"/>
      <c r="AF778" s="505"/>
      <c r="AG778" s="505"/>
      <c r="AH778" s="505"/>
      <c r="AI778" s="473"/>
      <c r="AJ778" s="473"/>
      <c r="AK778" s="505"/>
      <c r="AL778" s="505"/>
      <c r="AM778" s="505"/>
      <c r="AN778" s="505"/>
      <c r="AO778" s="505"/>
      <c r="AP778" s="505"/>
      <c r="AQ778" s="505"/>
      <c r="AR778" s="505"/>
      <c r="AS778" s="505"/>
      <c r="AT778" s="505"/>
      <c r="AU778" s="506"/>
      <c r="AV778" s="513"/>
    </row>
    <row r="779" spans="1:48" s="507" customFormat="1" ht="13.5" outlineLevel="2">
      <c r="A779" s="681"/>
      <c r="B779" s="691" t="s">
        <v>757</v>
      </c>
      <c r="C779" s="460"/>
      <c r="D779" s="474"/>
      <c r="E779" s="461"/>
      <c r="F779" s="475"/>
      <c r="G779" s="459"/>
      <c r="H779" s="476"/>
      <c r="I779" s="463"/>
      <c r="J779" s="475"/>
      <c r="K779" s="473"/>
      <c r="L779" s="473"/>
      <c r="M779" s="471"/>
      <c r="N779" s="505" t="s">
        <v>224</v>
      </c>
      <c r="O779" s="505"/>
      <c r="P779" s="505"/>
      <c r="Q779" s="505"/>
      <c r="R779" s="505"/>
      <c r="S779" s="505"/>
      <c r="T779" s="505"/>
      <c r="U779" s="505"/>
      <c r="V779" s="505"/>
      <c r="W779" s="473"/>
      <c r="X779" s="473"/>
      <c r="Y779" s="505"/>
      <c r="Z779" s="505"/>
      <c r="AA779" s="505"/>
      <c r="AB779" s="505"/>
      <c r="AC779" s="505"/>
      <c r="AD779" s="505"/>
      <c r="AE779" s="505"/>
      <c r="AF779" s="505"/>
      <c r="AG779" s="505"/>
      <c r="AH779" s="505"/>
      <c r="AI779" s="473"/>
      <c r="AJ779" s="473"/>
      <c r="AK779" s="505"/>
      <c r="AL779" s="505"/>
      <c r="AM779" s="505"/>
      <c r="AN779" s="505"/>
      <c r="AO779" s="505"/>
      <c r="AP779" s="505"/>
      <c r="AQ779" s="505"/>
      <c r="AR779" s="505"/>
      <c r="AS779" s="505"/>
      <c r="AT779" s="505"/>
      <c r="AU779" s="506"/>
      <c r="AV779" s="513"/>
    </row>
    <row r="780" spans="1:48" s="507" customFormat="1" ht="13.5" outlineLevel="2">
      <c r="A780" s="681"/>
      <c r="B780" s="691" t="s">
        <v>226</v>
      </c>
      <c r="C780" s="460" t="s">
        <v>734</v>
      </c>
      <c r="D780" s="474" t="s">
        <v>280</v>
      </c>
      <c r="E780" s="461" t="s">
        <v>758</v>
      </c>
      <c r="F780" s="475"/>
      <c r="G780" s="459" t="s">
        <v>102</v>
      </c>
      <c r="H780" s="476" t="str">
        <f t="shared" ref="H780:H781" si="104">CONCATENATE(G780,"-",I780)</f>
        <v>MP-8</v>
      </c>
      <c r="I780" s="463">
        <v>8</v>
      </c>
      <c r="J780" s="475"/>
      <c r="K780" s="473">
        <v>0</v>
      </c>
      <c r="L780" s="473"/>
      <c r="M780" s="471" cm="1">
        <f t="array" ref="M780">IFERROR(_xlfn.IFS(N780=1,1,O780=1,1,P780=1,1,Q780=1,1),0)</f>
        <v>0</v>
      </c>
      <c r="N780" s="505" t="s">
        <v>224</v>
      </c>
      <c r="O780" s="505"/>
      <c r="P780" s="505"/>
      <c r="Q780" s="505"/>
      <c r="R780" s="471" cm="1">
        <f t="array" ref="R780">IFERROR(_xlfn.IFS(S780=1,1,T780=1,1,U780=1,1,V780=1,1),0)</f>
        <v>0</v>
      </c>
      <c r="S780" s="505"/>
      <c r="T780" s="505"/>
      <c r="U780" s="505"/>
      <c r="V780" s="505"/>
      <c r="W780" s="473"/>
      <c r="X780" s="473"/>
      <c r="Y780" s="471"/>
      <c r="Z780" s="505"/>
      <c r="AA780" s="505"/>
      <c r="AB780" s="505"/>
      <c r="AC780" s="505"/>
      <c r="AD780" s="471"/>
      <c r="AE780" s="505"/>
      <c r="AF780" s="505"/>
      <c r="AG780" s="505"/>
      <c r="AH780" s="505"/>
      <c r="AI780" s="473"/>
      <c r="AJ780" s="473"/>
      <c r="AK780" s="505"/>
      <c r="AL780" s="505"/>
      <c r="AM780" s="505"/>
      <c r="AN780" s="505"/>
      <c r="AO780" s="505"/>
      <c r="AP780" s="505"/>
      <c r="AQ780" s="505"/>
      <c r="AR780" s="505"/>
      <c r="AS780" s="505"/>
      <c r="AT780" s="505"/>
      <c r="AU780" s="506"/>
      <c r="AV780" s="513">
        <v>8</v>
      </c>
    </row>
    <row r="781" spans="1:48" s="507" customFormat="1" ht="13.5" outlineLevel="2">
      <c r="A781" s="681"/>
      <c r="B781" s="691" t="s">
        <v>226</v>
      </c>
      <c r="C781" s="460" t="s">
        <v>734</v>
      </c>
      <c r="D781" s="474" t="s">
        <v>282</v>
      </c>
      <c r="E781" s="461" t="s">
        <v>758</v>
      </c>
      <c r="F781" s="475"/>
      <c r="G781" s="459" t="s">
        <v>102</v>
      </c>
      <c r="H781" s="476" t="str">
        <f t="shared" si="104"/>
        <v>MP-8</v>
      </c>
      <c r="I781" s="463">
        <v>8</v>
      </c>
      <c r="J781" s="475"/>
      <c r="K781" s="473">
        <v>0</v>
      </c>
      <c r="L781" s="473"/>
      <c r="M781" s="471" cm="1">
        <f t="array" ref="M781">IFERROR(_xlfn.IFS(N781=1,1,O781=1,1,P781=1,1,Q781=1,1),0)</f>
        <v>0</v>
      </c>
      <c r="N781" s="505" t="s">
        <v>224</v>
      </c>
      <c r="O781" s="505"/>
      <c r="P781" s="505"/>
      <c r="Q781" s="505"/>
      <c r="R781" s="471" cm="1">
        <f t="array" ref="R781">IFERROR(_xlfn.IFS(S781=1,1,T781=1,1,U781=1,1,V781=1,1),0)</f>
        <v>0</v>
      </c>
      <c r="S781" s="505"/>
      <c r="T781" s="505"/>
      <c r="U781" s="505"/>
      <c r="V781" s="505"/>
      <c r="W781" s="473"/>
      <c r="X781" s="473"/>
      <c r="Y781" s="471"/>
      <c r="Z781" s="505"/>
      <c r="AA781" s="505"/>
      <c r="AB781" s="505"/>
      <c r="AC781" s="505"/>
      <c r="AD781" s="471"/>
      <c r="AE781" s="505"/>
      <c r="AF781" s="505"/>
      <c r="AG781" s="505"/>
      <c r="AH781" s="505"/>
      <c r="AI781" s="473"/>
      <c r="AJ781" s="473"/>
      <c r="AK781" s="505"/>
      <c r="AL781" s="505"/>
      <c r="AM781" s="505"/>
      <c r="AN781" s="505"/>
      <c r="AO781" s="505"/>
      <c r="AP781" s="505"/>
      <c r="AQ781" s="505"/>
      <c r="AR781" s="505"/>
      <c r="AS781" s="505"/>
      <c r="AT781" s="505"/>
      <c r="AU781" s="506"/>
      <c r="AV781" s="513">
        <v>8</v>
      </c>
    </row>
    <row r="782" spans="1:48" s="507" customFormat="1" ht="13.5" outlineLevel="2">
      <c r="A782" s="681"/>
      <c r="B782" s="691"/>
      <c r="C782" s="460"/>
      <c r="D782" s="474"/>
      <c r="E782" s="461"/>
      <c r="F782" s="475"/>
      <c r="G782" s="459"/>
      <c r="H782" s="476"/>
      <c r="I782" s="463"/>
      <c r="J782" s="475"/>
      <c r="K782" s="473"/>
      <c r="L782" s="473"/>
      <c r="M782" s="471"/>
      <c r="N782" s="505" t="s">
        <v>224</v>
      </c>
      <c r="O782" s="505"/>
      <c r="P782" s="505"/>
      <c r="Q782" s="505"/>
      <c r="R782" s="505"/>
      <c r="S782" s="505"/>
      <c r="T782" s="505"/>
      <c r="U782" s="505"/>
      <c r="V782" s="505"/>
      <c r="W782" s="473"/>
      <c r="X782" s="473"/>
      <c r="Y782" s="505"/>
      <c r="Z782" s="505"/>
      <c r="AA782" s="505"/>
      <c r="AB782" s="505"/>
      <c r="AC782" s="505"/>
      <c r="AD782" s="505"/>
      <c r="AE782" s="505"/>
      <c r="AF782" s="505"/>
      <c r="AG782" s="505"/>
      <c r="AH782" s="505"/>
      <c r="AI782" s="473"/>
      <c r="AJ782" s="473"/>
      <c r="AK782" s="505"/>
      <c r="AL782" s="505"/>
      <c r="AM782" s="505"/>
      <c r="AN782" s="505"/>
      <c r="AO782" s="505"/>
      <c r="AP782" s="505"/>
      <c r="AQ782" s="505"/>
      <c r="AR782" s="505"/>
      <c r="AS782" s="505"/>
      <c r="AT782" s="505"/>
      <c r="AU782" s="506"/>
      <c r="AV782" s="513"/>
    </row>
    <row r="783" spans="1:48" s="507" customFormat="1" ht="13.5" outlineLevel="2">
      <c r="A783" s="681"/>
      <c r="B783" s="691" t="s">
        <v>759</v>
      </c>
      <c r="C783" s="460"/>
      <c r="D783" s="474"/>
      <c r="E783" s="461"/>
      <c r="F783" s="475"/>
      <c r="G783" s="459"/>
      <c r="H783" s="476"/>
      <c r="I783" s="463"/>
      <c r="J783" s="475"/>
      <c r="K783" s="473"/>
      <c r="L783" s="473"/>
      <c r="M783" s="471"/>
      <c r="N783" s="505" t="s">
        <v>224</v>
      </c>
      <c r="O783" s="505"/>
      <c r="P783" s="505"/>
      <c r="Q783" s="505"/>
      <c r="R783" s="505"/>
      <c r="S783" s="505"/>
      <c r="T783" s="505"/>
      <c r="U783" s="505"/>
      <c r="V783" s="505"/>
      <c r="W783" s="473"/>
      <c r="X783" s="473"/>
      <c r="Y783" s="505"/>
      <c r="Z783" s="505"/>
      <c r="AA783" s="505"/>
      <c r="AB783" s="505"/>
      <c r="AC783" s="505"/>
      <c r="AD783" s="505"/>
      <c r="AE783" s="505"/>
      <c r="AF783" s="505"/>
      <c r="AG783" s="505"/>
      <c r="AH783" s="505"/>
      <c r="AI783" s="473"/>
      <c r="AJ783" s="473"/>
      <c r="AK783" s="505"/>
      <c r="AL783" s="505"/>
      <c r="AM783" s="505"/>
      <c r="AN783" s="505"/>
      <c r="AO783" s="505"/>
      <c r="AP783" s="505"/>
      <c r="AQ783" s="505"/>
      <c r="AR783" s="505"/>
      <c r="AS783" s="505"/>
      <c r="AT783" s="505"/>
      <c r="AU783" s="506"/>
      <c r="AV783" s="513"/>
    </row>
    <row r="784" spans="1:48" s="507" customFormat="1" ht="13.5" outlineLevel="2">
      <c r="A784" s="681"/>
      <c r="B784" s="691" t="s">
        <v>226</v>
      </c>
      <c r="C784" s="460" t="s">
        <v>734</v>
      </c>
      <c r="D784" s="474">
        <v>4401</v>
      </c>
      <c r="E784" s="461" t="s">
        <v>760</v>
      </c>
      <c r="F784" s="475"/>
      <c r="G784" s="459" t="s">
        <v>102</v>
      </c>
      <c r="H784" s="476" t="str">
        <f t="shared" ref="H784:H786" si="105">CONCATENATE(G784,"-",I784)</f>
        <v>MP-8</v>
      </c>
      <c r="I784" s="463">
        <v>8</v>
      </c>
      <c r="J784" s="475"/>
      <c r="K784" s="473">
        <v>0</v>
      </c>
      <c r="L784" s="473"/>
      <c r="M784" s="471" cm="1">
        <f t="array" ref="M784">IFERROR(_xlfn.IFS(N784=1,1,O784=1,1,P784=1,1,Q784=1,1),0)</f>
        <v>0</v>
      </c>
      <c r="N784" s="505" t="s">
        <v>224</v>
      </c>
      <c r="O784" s="505"/>
      <c r="P784" s="505"/>
      <c r="Q784" s="505"/>
      <c r="R784" s="471" cm="1">
        <f t="array" ref="R784">IFERROR(_xlfn.IFS(S784=1,1,T784=1,1,U784=1,1,V784=1,1),0)</f>
        <v>0</v>
      </c>
      <c r="S784" s="505"/>
      <c r="T784" s="505"/>
      <c r="U784" s="505"/>
      <c r="V784" s="505"/>
      <c r="W784" s="473"/>
      <c r="X784" s="473"/>
      <c r="Y784" s="471"/>
      <c r="Z784" s="505"/>
      <c r="AA784" s="505"/>
      <c r="AB784" s="505"/>
      <c r="AC784" s="505"/>
      <c r="AD784" s="471"/>
      <c r="AE784" s="505"/>
      <c r="AF784" s="505"/>
      <c r="AG784" s="505"/>
      <c r="AH784" s="505"/>
      <c r="AI784" s="473"/>
      <c r="AJ784" s="473"/>
      <c r="AK784" s="505"/>
      <c r="AL784" s="505"/>
      <c r="AM784" s="505"/>
      <c r="AN784" s="505"/>
      <c r="AO784" s="505"/>
      <c r="AP784" s="505"/>
      <c r="AQ784" s="505"/>
      <c r="AR784" s="505"/>
      <c r="AS784" s="505"/>
      <c r="AT784" s="505"/>
      <c r="AU784" s="506"/>
      <c r="AV784" s="513">
        <v>8</v>
      </c>
    </row>
    <row r="785" spans="1:48" s="507" customFormat="1" ht="13.5" outlineLevel="2">
      <c r="A785" s="681"/>
      <c r="B785" s="691" t="s">
        <v>226</v>
      </c>
      <c r="C785" s="460" t="s">
        <v>734</v>
      </c>
      <c r="D785" s="474">
        <v>4402</v>
      </c>
      <c r="E785" s="461" t="s">
        <v>761</v>
      </c>
      <c r="F785" s="475"/>
      <c r="G785" s="459" t="s">
        <v>102</v>
      </c>
      <c r="H785" s="476" t="str">
        <f t="shared" si="105"/>
        <v>MP-8</v>
      </c>
      <c r="I785" s="463">
        <v>8</v>
      </c>
      <c r="J785" s="475"/>
      <c r="K785" s="473">
        <v>0</v>
      </c>
      <c r="L785" s="473"/>
      <c r="M785" s="471" cm="1">
        <f t="array" ref="M785">IFERROR(_xlfn.IFS(N785=1,1,O785=1,1,P785=1,1,Q785=1,1),0)</f>
        <v>0</v>
      </c>
      <c r="N785" s="505" t="s">
        <v>224</v>
      </c>
      <c r="O785" s="505"/>
      <c r="P785" s="505"/>
      <c r="Q785" s="505"/>
      <c r="R785" s="471" cm="1">
        <f t="array" ref="R785">IFERROR(_xlfn.IFS(S785=1,1,T785=1,1,U785=1,1,V785=1,1),0)</f>
        <v>0</v>
      </c>
      <c r="S785" s="505"/>
      <c r="T785" s="505"/>
      <c r="U785" s="505"/>
      <c r="V785" s="505"/>
      <c r="W785" s="473"/>
      <c r="X785" s="473"/>
      <c r="Y785" s="471"/>
      <c r="Z785" s="505"/>
      <c r="AA785" s="505"/>
      <c r="AB785" s="505"/>
      <c r="AC785" s="505"/>
      <c r="AD785" s="471"/>
      <c r="AE785" s="505"/>
      <c r="AF785" s="505"/>
      <c r="AG785" s="505"/>
      <c r="AH785" s="505"/>
      <c r="AI785" s="473"/>
      <c r="AJ785" s="473"/>
      <c r="AK785" s="505"/>
      <c r="AL785" s="505"/>
      <c r="AM785" s="505"/>
      <c r="AN785" s="505"/>
      <c r="AO785" s="505"/>
      <c r="AP785" s="505"/>
      <c r="AQ785" s="505"/>
      <c r="AR785" s="505"/>
      <c r="AS785" s="505"/>
      <c r="AT785" s="505"/>
      <c r="AU785" s="506"/>
      <c r="AV785" s="513">
        <v>8</v>
      </c>
    </row>
    <row r="786" spans="1:48" s="507" customFormat="1" ht="13.5" outlineLevel="2">
      <c r="A786" s="681"/>
      <c r="B786" s="691" t="s">
        <v>226</v>
      </c>
      <c r="C786" s="460" t="s">
        <v>734</v>
      </c>
      <c r="D786" s="474">
        <v>4408</v>
      </c>
      <c r="E786" s="461" t="s">
        <v>762</v>
      </c>
      <c r="F786" s="475"/>
      <c r="G786" s="459" t="s">
        <v>102</v>
      </c>
      <c r="H786" s="476" t="str">
        <f t="shared" si="105"/>
        <v>MP-8</v>
      </c>
      <c r="I786" s="463">
        <v>8</v>
      </c>
      <c r="J786" s="475"/>
      <c r="K786" s="473">
        <v>0</v>
      </c>
      <c r="L786" s="473"/>
      <c r="M786" s="471" cm="1">
        <f t="array" ref="M786">IFERROR(_xlfn.IFS(N786=1,1,O786=1,1,P786=1,1,Q786=1,1),0)</f>
        <v>0</v>
      </c>
      <c r="N786" s="505" t="s">
        <v>224</v>
      </c>
      <c r="O786" s="505"/>
      <c r="P786" s="505"/>
      <c r="Q786" s="505"/>
      <c r="R786" s="471" cm="1">
        <f t="array" ref="R786">IFERROR(_xlfn.IFS(S786=1,1,T786=1,1,U786=1,1,V786=1,1),0)</f>
        <v>0</v>
      </c>
      <c r="S786" s="505"/>
      <c r="T786" s="505"/>
      <c r="U786" s="505"/>
      <c r="V786" s="505"/>
      <c r="W786" s="473"/>
      <c r="X786" s="473"/>
      <c r="Y786" s="471"/>
      <c r="Z786" s="505"/>
      <c r="AA786" s="505"/>
      <c r="AB786" s="505"/>
      <c r="AC786" s="505"/>
      <c r="AD786" s="471"/>
      <c r="AE786" s="505"/>
      <c r="AF786" s="505"/>
      <c r="AG786" s="505"/>
      <c r="AH786" s="505"/>
      <c r="AI786" s="473"/>
      <c r="AJ786" s="473"/>
      <c r="AK786" s="505"/>
      <c r="AL786" s="505"/>
      <c r="AM786" s="505"/>
      <c r="AN786" s="505"/>
      <c r="AO786" s="505"/>
      <c r="AP786" s="505"/>
      <c r="AQ786" s="505"/>
      <c r="AR786" s="505"/>
      <c r="AS786" s="505"/>
      <c r="AT786" s="505"/>
      <c r="AU786" s="506"/>
      <c r="AV786" s="513">
        <v>8</v>
      </c>
    </row>
    <row r="787" spans="1:48" s="507" customFormat="1" ht="13.5" outlineLevel="2">
      <c r="A787" s="681"/>
      <c r="B787" s="691"/>
      <c r="C787" s="460"/>
      <c r="D787" s="474"/>
      <c r="E787" s="461"/>
      <c r="F787" s="475"/>
      <c r="G787" s="459"/>
      <c r="H787" s="476"/>
      <c r="I787" s="463"/>
      <c r="J787" s="475"/>
      <c r="K787" s="473"/>
      <c r="L787" s="473"/>
      <c r="M787" s="471"/>
      <c r="N787" s="505" t="s">
        <v>224</v>
      </c>
      <c r="O787" s="505"/>
      <c r="P787" s="505"/>
      <c r="Q787" s="505"/>
      <c r="R787" s="505"/>
      <c r="S787" s="505"/>
      <c r="T787" s="505"/>
      <c r="U787" s="505"/>
      <c r="V787" s="505"/>
      <c r="W787" s="473"/>
      <c r="X787" s="473"/>
      <c r="Y787" s="505"/>
      <c r="Z787" s="505"/>
      <c r="AA787" s="505"/>
      <c r="AB787" s="505"/>
      <c r="AC787" s="505"/>
      <c r="AD787" s="505"/>
      <c r="AE787" s="505"/>
      <c r="AF787" s="505"/>
      <c r="AG787" s="505"/>
      <c r="AH787" s="505"/>
      <c r="AI787" s="473"/>
      <c r="AJ787" s="473"/>
      <c r="AK787" s="505"/>
      <c r="AL787" s="505"/>
      <c r="AM787" s="505"/>
      <c r="AN787" s="505"/>
      <c r="AO787" s="505"/>
      <c r="AP787" s="505"/>
      <c r="AQ787" s="505"/>
      <c r="AR787" s="505"/>
      <c r="AS787" s="505"/>
      <c r="AT787" s="505"/>
      <c r="AU787" s="506"/>
      <c r="AV787" s="513"/>
    </row>
    <row r="788" spans="1:48" s="507" customFormat="1" ht="13.5" outlineLevel="2">
      <c r="A788" s="681"/>
      <c r="B788" s="691" t="s">
        <v>291</v>
      </c>
      <c r="C788" s="460"/>
      <c r="D788" s="474"/>
      <c r="E788" s="461"/>
      <c r="F788" s="475"/>
      <c r="G788" s="459"/>
      <c r="H788" s="476"/>
      <c r="I788" s="463"/>
      <c r="J788" s="475"/>
      <c r="K788" s="473"/>
      <c r="L788" s="473"/>
      <c r="M788" s="471"/>
      <c r="N788" s="505" t="s">
        <v>224</v>
      </c>
      <c r="O788" s="505"/>
      <c r="P788" s="505"/>
      <c r="Q788" s="505"/>
      <c r="R788" s="505"/>
      <c r="S788" s="505"/>
      <c r="T788" s="505"/>
      <c r="U788" s="505"/>
      <c r="V788" s="505"/>
      <c r="W788" s="473"/>
      <c r="X788" s="473"/>
      <c r="Y788" s="505"/>
      <c r="Z788" s="505"/>
      <c r="AA788" s="505"/>
      <c r="AB788" s="505"/>
      <c r="AC788" s="505"/>
      <c r="AD788" s="505"/>
      <c r="AE788" s="505"/>
      <c r="AF788" s="505"/>
      <c r="AG788" s="505"/>
      <c r="AH788" s="505"/>
      <c r="AI788" s="473"/>
      <c r="AJ788" s="473"/>
      <c r="AK788" s="505"/>
      <c r="AL788" s="505"/>
      <c r="AM788" s="505"/>
      <c r="AN788" s="505"/>
      <c r="AO788" s="505"/>
      <c r="AP788" s="505"/>
      <c r="AQ788" s="505"/>
      <c r="AR788" s="505"/>
      <c r="AS788" s="505"/>
      <c r="AT788" s="505"/>
      <c r="AU788" s="506"/>
      <c r="AV788" s="513"/>
    </row>
    <row r="789" spans="1:48" s="507" customFormat="1" ht="13.5" outlineLevel="2">
      <c r="A789" s="681"/>
      <c r="B789" s="691" t="s">
        <v>226</v>
      </c>
      <c r="C789" s="460" t="s">
        <v>734</v>
      </c>
      <c r="D789" s="474">
        <v>4601</v>
      </c>
      <c r="E789" s="461" t="s">
        <v>763</v>
      </c>
      <c r="F789" s="475"/>
      <c r="G789" s="459" t="s">
        <v>102</v>
      </c>
      <c r="H789" s="476" t="str">
        <f>CONCATENATE(G789,"-",I789)</f>
        <v>MP-8</v>
      </c>
      <c r="I789" s="463">
        <v>8</v>
      </c>
      <c r="J789" s="475"/>
      <c r="K789" s="473">
        <v>0</v>
      </c>
      <c r="L789" s="473"/>
      <c r="M789" s="471" cm="1">
        <f t="array" ref="M789">IFERROR(_xlfn.IFS(N789=1,1,O789=1,1,P789=1,1,Q789=1,1),0)</f>
        <v>0</v>
      </c>
      <c r="N789" s="505" t="s">
        <v>224</v>
      </c>
      <c r="O789" s="505"/>
      <c r="P789" s="505"/>
      <c r="Q789" s="505"/>
      <c r="R789" s="471" cm="1">
        <f t="array" ref="R789">IFERROR(_xlfn.IFS(S789=1,1,T789=1,1,U789=1,1,V789=1,1),0)</f>
        <v>0</v>
      </c>
      <c r="S789" s="505"/>
      <c r="T789" s="505"/>
      <c r="U789" s="505"/>
      <c r="V789" s="505"/>
      <c r="W789" s="473"/>
      <c r="X789" s="473"/>
      <c r="Y789" s="471"/>
      <c r="Z789" s="505"/>
      <c r="AA789" s="505"/>
      <c r="AB789" s="505"/>
      <c r="AC789" s="505"/>
      <c r="AD789" s="471"/>
      <c r="AE789" s="505"/>
      <c r="AF789" s="505"/>
      <c r="AG789" s="505"/>
      <c r="AH789" s="505"/>
      <c r="AI789" s="473"/>
      <c r="AJ789" s="473"/>
      <c r="AK789" s="505"/>
      <c r="AL789" s="505"/>
      <c r="AM789" s="505"/>
      <c r="AN789" s="505"/>
      <c r="AO789" s="505"/>
      <c r="AP789" s="505"/>
      <c r="AQ789" s="505"/>
      <c r="AR789" s="505"/>
      <c r="AS789" s="505"/>
      <c r="AT789" s="505"/>
      <c r="AU789" s="506"/>
      <c r="AV789" s="513">
        <v>8</v>
      </c>
    </row>
    <row r="790" spans="1:48" s="507" customFormat="1" ht="13.5" outlineLevel="2">
      <c r="A790" s="681"/>
      <c r="B790" s="691"/>
      <c r="C790" s="460"/>
      <c r="D790" s="474"/>
      <c r="E790" s="461"/>
      <c r="F790" s="475"/>
      <c r="G790" s="459"/>
      <c r="H790" s="476"/>
      <c r="I790" s="463"/>
      <c r="J790" s="475"/>
      <c r="K790" s="473"/>
      <c r="L790" s="473"/>
      <c r="M790" s="471"/>
      <c r="N790" s="505" t="s">
        <v>224</v>
      </c>
      <c r="O790" s="505"/>
      <c r="P790" s="505"/>
      <c r="Q790" s="505"/>
      <c r="R790" s="505"/>
      <c r="S790" s="505"/>
      <c r="T790" s="505"/>
      <c r="U790" s="505"/>
      <c r="V790" s="505"/>
      <c r="W790" s="473"/>
      <c r="X790" s="473"/>
      <c r="Y790" s="505"/>
      <c r="Z790" s="505"/>
      <c r="AA790" s="505"/>
      <c r="AB790" s="505"/>
      <c r="AC790" s="505"/>
      <c r="AD790" s="505"/>
      <c r="AE790" s="505"/>
      <c r="AF790" s="505"/>
      <c r="AG790" s="505"/>
      <c r="AH790" s="505"/>
      <c r="AI790" s="473"/>
      <c r="AJ790" s="473"/>
      <c r="AK790" s="505"/>
      <c r="AL790" s="505"/>
      <c r="AM790" s="505"/>
      <c r="AN790" s="505"/>
      <c r="AO790" s="505"/>
      <c r="AP790" s="505"/>
      <c r="AQ790" s="505"/>
      <c r="AR790" s="505"/>
      <c r="AS790" s="505"/>
      <c r="AT790" s="505"/>
      <c r="AU790" s="506"/>
      <c r="AV790" s="513"/>
    </row>
    <row r="791" spans="1:48" s="507" customFormat="1" ht="13.5" outlineLevel="2">
      <c r="A791" s="681"/>
      <c r="B791" s="691" t="s">
        <v>764</v>
      </c>
      <c r="C791" s="460"/>
      <c r="D791" s="474"/>
      <c r="E791" s="461"/>
      <c r="F791" s="475"/>
      <c r="G791" s="459"/>
      <c r="H791" s="476"/>
      <c r="I791" s="463"/>
      <c r="J791" s="475"/>
      <c r="K791" s="473"/>
      <c r="L791" s="473"/>
      <c r="M791" s="471"/>
      <c r="N791" s="505" t="s">
        <v>224</v>
      </c>
      <c r="O791" s="505"/>
      <c r="P791" s="505"/>
      <c r="Q791" s="505"/>
      <c r="R791" s="505"/>
      <c r="S791" s="505"/>
      <c r="T791" s="505"/>
      <c r="U791" s="505"/>
      <c r="V791" s="505"/>
      <c r="W791" s="473"/>
      <c r="X791" s="473"/>
      <c r="Y791" s="505"/>
      <c r="Z791" s="505"/>
      <c r="AA791" s="505"/>
      <c r="AB791" s="505"/>
      <c r="AC791" s="505"/>
      <c r="AD791" s="505"/>
      <c r="AE791" s="505"/>
      <c r="AF791" s="505"/>
      <c r="AG791" s="505"/>
      <c r="AH791" s="505"/>
      <c r="AI791" s="473"/>
      <c r="AJ791" s="473"/>
      <c r="AK791" s="505"/>
      <c r="AL791" s="505"/>
      <c r="AM791" s="505"/>
      <c r="AN791" s="505"/>
      <c r="AO791" s="505"/>
      <c r="AP791" s="505"/>
      <c r="AQ791" s="505"/>
      <c r="AR791" s="505"/>
      <c r="AS791" s="505"/>
      <c r="AT791" s="505"/>
      <c r="AU791" s="506"/>
      <c r="AV791" s="513"/>
    </row>
    <row r="792" spans="1:48" s="507" customFormat="1" ht="13.5" outlineLevel="2">
      <c r="A792" s="681"/>
      <c r="B792" s="691" t="s">
        <v>226</v>
      </c>
      <c r="C792" s="460" t="s">
        <v>734</v>
      </c>
      <c r="D792" s="474" t="s">
        <v>421</v>
      </c>
      <c r="E792" s="461" t="s">
        <v>507</v>
      </c>
      <c r="F792" s="475"/>
      <c r="G792" s="459" t="s">
        <v>102</v>
      </c>
      <c r="H792" s="476" t="str">
        <f t="shared" ref="H792:H795" si="106">CONCATENATE(G792,"-",I792)</f>
        <v>MP-8</v>
      </c>
      <c r="I792" s="463">
        <v>8</v>
      </c>
      <c r="J792" s="475"/>
      <c r="K792" s="473">
        <v>0</v>
      </c>
      <c r="L792" s="473"/>
      <c r="M792" s="471" cm="1">
        <f t="array" ref="M792">IFERROR(_xlfn.IFS(N792=1,1,O792=1,1,P792=1,1,Q792=1,1),0)</f>
        <v>0</v>
      </c>
      <c r="N792" s="505" t="s">
        <v>224</v>
      </c>
      <c r="O792" s="505"/>
      <c r="P792" s="505"/>
      <c r="Q792" s="505"/>
      <c r="R792" s="471" cm="1">
        <f t="array" ref="R792">IFERROR(_xlfn.IFS(S792=1,1,T792=1,1,U792=1,1,V792=1,1),0)</f>
        <v>0</v>
      </c>
      <c r="S792" s="505"/>
      <c r="T792" s="505"/>
      <c r="U792" s="505"/>
      <c r="V792" s="505"/>
      <c r="W792" s="473"/>
      <c r="X792" s="473"/>
      <c r="Y792" s="471"/>
      <c r="Z792" s="505"/>
      <c r="AA792" s="505"/>
      <c r="AB792" s="505"/>
      <c r="AC792" s="505"/>
      <c r="AD792" s="471"/>
      <c r="AE792" s="505"/>
      <c r="AF792" s="505"/>
      <c r="AG792" s="505"/>
      <c r="AH792" s="505"/>
      <c r="AI792" s="473"/>
      <c r="AJ792" s="473"/>
      <c r="AK792" s="505"/>
      <c r="AL792" s="505"/>
      <c r="AM792" s="505"/>
      <c r="AN792" s="505"/>
      <c r="AO792" s="505"/>
      <c r="AP792" s="505"/>
      <c r="AQ792" s="505"/>
      <c r="AR792" s="505"/>
      <c r="AS792" s="505"/>
      <c r="AT792" s="505"/>
      <c r="AU792" s="506"/>
      <c r="AV792" s="513">
        <v>8</v>
      </c>
    </row>
    <row r="793" spans="1:48" s="507" customFormat="1" ht="13.5" outlineLevel="2">
      <c r="A793" s="681"/>
      <c r="B793" s="691" t="s">
        <v>226</v>
      </c>
      <c r="C793" s="460" t="s">
        <v>734</v>
      </c>
      <c r="D793" s="474" t="s">
        <v>423</v>
      </c>
      <c r="E793" s="461" t="s">
        <v>508</v>
      </c>
      <c r="F793" s="475"/>
      <c r="G793" s="459" t="s">
        <v>102</v>
      </c>
      <c r="H793" s="476" t="str">
        <f t="shared" si="106"/>
        <v>MP-8</v>
      </c>
      <c r="I793" s="463">
        <v>8</v>
      </c>
      <c r="J793" s="475"/>
      <c r="K793" s="473">
        <v>0</v>
      </c>
      <c r="L793" s="473"/>
      <c r="M793" s="471" cm="1">
        <f t="array" ref="M793">IFERROR(_xlfn.IFS(N793=1,1,O793=1,1,P793=1,1,Q793=1,1),0)</f>
        <v>0</v>
      </c>
      <c r="N793" s="505" t="s">
        <v>224</v>
      </c>
      <c r="O793" s="505"/>
      <c r="P793" s="505"/>
      <c r="Q793" s="505"/>
      <c r="R793" s="471" cm="1">
        <f t="array" ref="R793">IFERROR(_xlfn.IFS(S793=1,1,T793=1,1,U793=1,1,V793=1,1),0)</f>
        <v>0</v>
      </c>
      <c r="S793" s="505"/>
      <c r="T793" s="505"/>
      <c r="U793" s="505"/>
      <c r="V793" s="505"/>
      <c r="W793" s="473"/>
      <c r="X793" s="473"/>
      <c r="Y793" s="471"/>
      <c r="Z793" s="505"/>
      <c r="AA793" s="505"/>
      <c r="AB793" s="505"/>
      <c r="AC793" s="505"/>
      <c r="AD793" s="471"/>
      <c r="AE793" s="505"/>
      <c r="AF793" s="505"/>
      <c r="AG793" s="505"/>
      <c r="AH793" s="505"/>
      <c r="AI793" s="473"/>
      <c r="AJ793" s="473"/>
      <c r="AK793" s="505"/>
      <c r="AL793" s="505"/>
      <c r="AM793" s="505"/>
      <c r="AN793" s="505"/>
      <c r="AO793" s="505"/>
      <c r="AP793" s="505"/>
      <c r="AQ793" s="505"/>
      <c r="AR793" s="505"/>
      <c r="AS793" s="505"/>
      <c r="AT793" s="505"/>
      <c r="AU793" s="506"/>
      <c r="AV793" s="513">
        <v>8</v>
      </c>
    </row>
    <row r="794" spans="1:48" s="507" customFormat="1" ht="13.5" outlineLevel="2">
      <c r="A794" s="681"/>
      <c r="B794" s="691" t="s">
        <v>226</v>
      </c>
      <c r="C794" s="460" t="s">
        <v>734</v>
      </c>
      <c r="D794" s="474" t="s">
        <v>425</v>
      </c>
      <c r="E794" s="461" t="s">
        <v>509</v>
      </c>
      <c r="F794" s="475"/>
      <c r="G794" s="459" t="s">
        <v>102</v>
      </c>
      <c r="H794" s="476" t="str">
        <f t="shared" si="106"/>
        <v>MP-8</v>
      </c>
      <c r="I794" s="463">
        <v>8</v>
      </c>
      <c r="J794" s="475"/>
      <c r="K794" s="473">
        <v>0</v>
      </c>
      <c r="L794" s="473"/>
      <c r="M794" s="471" cm="1">
        <f t="array" ref="M794">IFERROR(_xlfn.IFS(N794=1,1,O794=1,1,P794=1,1,Q794=1,1),0)</f>
        <v>0</v>
      </c>
      <c r="N794" s="505" t="s">
        <v>224</v>
      </c>
      <c r="O794" s="505"/>
      <c r="P794" s="505"/>
      <c r="Q794" s="505"/>
      <c r="R794" s="471" cm="1">
        <f t="array" ref="R794">IFERROR(_xlfn.IFS(S794=1,1,T794=1,1,U794=1,1,V794=1,1),0)</f>
        <v>0</v>
      </c>
      <c r="S794" s="505"/>
      <c r="T794" s="505"/>
      <c r="U794" s="505"/>
      <c r="V794" s="505"/>
      <c r="W794" s="473"/>
      <c r="X794" s="473"/>
      <c r="Y794" s="471"/>
      <c r="Z794" s="505"/>
      <c r="AA794" s="505"/>
      <c r="AB794" s="505"/>
      <c r="AC794" s="505"/>
      <c r="AD794" s="471"/>
      <c r="AE794" s="505"/>
      <c r="AF794" s="505"/>
      <c r="AG794" s="505"/>
      <c r="AH794" s="505"/>
      <c r="AI794" s="473"/>
      <c r="AJ794" s="473"/>
      <c r="AK794" s="505"/>
      <c r="AL794" s="505"/>
      <c r="AM794" s="505"/>
      <c r="AN794" s="505"/>
      <c r="AO794" s="505"/>
      <c r="AP794" s="505"/>
      <c r="AQ794" s="505"/>
      <c r="AR794" s="505"/>
      <c r="AS794" s="505"/>
      <c r="AT794" s="505"/>
      <c r="AU794" s="506"/>
      <c r="AV794" s="513">
        <v>8</v>
      </c>
    </row>
    <row r="795" spans="1:48" s="507" customFormat="1" ht="13.5" outlineLevel="2">
      <c r="A795" s="681"/>
      <c r="B795" s="691" t="s">
        <v>226</v>
      </c>
      <c r="C795" s="460" t="s">
        <v>734</v>
      </c>
      <c r="D795" s="474" t="s">
        <v>427</v>
      </c>
      <c r="E795" s="461" t="s">
        <v>510</v>
      </c>
      <c r="F795" s="475"/>
      <c r="G795" s="459" t="s">
        <v>102</v>
      </c>
      <c r="H795" s="476" t="str">
        <f t="shared" si="106"/>
        <v>MP-8</v>
      </c>
      <c r="I795" s="463">
        <v>8</v>
      </c>
      <c r="J795" s="475"/>
      <c r="K795" s="473">
        <v>0</v>
      </c>
      <c r="L795" s="473"/>
      <c r="M795" s="471" cm="1">
        <f t="array" ref="M795">IFERROR(_xlfn.IFS(N795=1,1,O795=1,1,P795=1,1,Q795=1,1),0)</f>
        <v>0</v>
      </c>
      <c r="N795" s="505" t="s">
        <v>224</v>
      </c>
      <c r="O795" s="505"/>
      <c r="P795" s="505"/>
      <c r="Q795" s="505"/>
      <c r="R795" s="471" cm="1">
        <f t="array" ref="R795">IFERROR(_xlfn.IFS(S795=1,1,T795=1,1,U795=1,1,V795=1,1),0)</f>
        <v>0</v>
      </c>
      <c r="S795" s="505"/>
      <c r="T795" s="505"/>
      <c r="U795" s="505"/>
      <c r="V795" s="505"/>
      <c r="W795" s="473"/>
      <c r="X795" s="473"/>
      <c r="Y795" s="471"/>
      <c r="Z795" s="505"/>
      <c r="AA795" s="505"/>
      <c r="AB795" s="505"/>
      <c r="AC795" s="505"/>
      <c r="AD795" s="471"/>
      <c r="AE795" s="505"/>
      <c r="AF795" s="505"/>
      <c r="AG795" s="505"/>
      <c r="AH795" s="505"/>
      <c r="AI795" s="473"/>
      <c r="AJ795" s="473"/>
      <c r="AK795" s="505"/>
      <c r="AL795" s="505"/>
      <c r="AM795" s="505"/>
      <c r="AN795" s="505"/>
      <c r="AO795" s="505"/>
      <c r="AP795" s="505"/>
      <c r="AQ795" s="505"/>
      <c r="AR795" s="505"/>
      <c r="AS795" s="505"/>
      <c r="AT795" s="505"/>
      <c r="AU795" s="506"/>
      <c r="AV795" s="513">
        <v>8</v>
      </c>
    </row>
    <row r="796" spans="1:48" s="507" customFormat="1" ht="13.5" outlineLevel="2">
      <c r="A796" s="681"/>
      <c r="B796" s="691"/>
      <c r="C796" s="460"/>
      <c r="D796" s="474"/>
      <c r="E796" s="461"/>
      <c r="F796" s="475"/>
      <c r="G796" s="459"/>
      <c r="H796" s="476"/>
      <c r="I796" s="463"/>
      <c r="J796" s="475"/>
      <c r="K796" s="473"/>
      <c r="L796" s="473"/>
      <c r="M796" s="471"/>
      <c r="N796" s="505" t="s">
        <v>224</v>
      </c>
      <c r="O796" s="505"/>
      <c r="P796" s="505"/>
      <c r="Q796" s="505"/>
      <c r="R796" s="505"/>
      <c r="S796" s="505"/>
      <c r="T796" s="505"/>
      <c r="U796" s="505"/>
      <c r="V796" s="505"/>
      <c r="W796" s="473"/>
      <c r="X796" s="473"/>
      <c r="Y796" s="505"/>
      <c r="Z796" s="505"/>
      <c r="AA796" s="505"/>
      <c r="AB796" s="505"/>
      <c r="AC796" s="505"/>
      <c r="AD796" s="505"/>
      <c r="AE796" s="505"/>
      <c r="AF796" s="505"/>
      <c r="AG796" s="505"/>
      <c r="AH796" s="505"/>
      <c r="AI796" s="473"/>
      <c r="AJ796" s="473"/>
      <c r="AK796" s="505"/>
      <c r="AL796" s="505"/>
      <c r="AM796" s="505"/>
      <c r="AN796" s="505"/>
      <c r="AO796" s="505"/>
      <c r="AP796" s="505"/>
      <c r="AQ796" s="505"/>
      <c r="AR796" s="505"/>
      <c r="AS796" s="505"/>
      <c r="AT796" s="505"/>
      <c r="AU796" s="506"/>
      <c r="AV796" s="513"/>
    </row>
    <row r="797" spans="1:48" s="507" customFormat="1" ht="13.5" outlineLevel="2">
      <c r="A797" s="681"/>
      <c r="B797" s="691" t="s">
        <v>765</v>
      </c>
      <c r="C797" s="460"/>
      <c r="D797" s="474"/>
      <c r="E797" s="461"/>
      <c r="F797" s="475"/>
      <c r="G797" s="459"/>
      <c r="H797" s="476"/>
      <c r="I797" s="463"/>
      <c r="J797" s="475"/>
      <c r="K797" s="473"/>
      <c r="L797" s="473"/>
      <c r="M797" s="471"/>
      <c r="N797" s="505" t="s">
        <v>224</v>
      </c>
      <c r="O797" s="505"/>
      <c r="P797" s="505"/>
      <c r="Q797" s="505"/>
      <c r="R797" s="505"/>
      <c r="S797" s="505"/>
      <c r="T797" s="505"/>
      <c r="U797" s="505"/>
      <c r="V797" s="505"/>
      <c r="W797" s="473"/>
      <c r="X797" s="473"/>
      <c r="Y797" s="505"/>
      <c r="Z797" s="505"/>
      <c r="AA797" s="505"/>
      <c r="AB797" s="505"/>
      <c r="AC797" s="505"/>
      <c r="AD797" s="505"/>
      <c r="AE797" s="505"/>
      <c r="AF797" s="505"/>
      <c r="AG797" s="505"/>
      <c r="AH797" s="505"/>
      <c r="AI797" s="473"/>
      <c r="AJ797" s="473"/>
      <c r="AK797" s="505"/>
      <c r="AL797" s="505"/>
      <c r="AM797" s="505"/>
      <c r="AN797" s="505"/>
      <c r="AO797" s="505"/>
      <c r="AP797" s="505"/>
      <c r="AQ797" s="505"/>
      <c r="AR797" s="505"/>
      <c r="AS797" s="505"/>
      <c r="AT797" s="505"/>
      <c r="AU797" s="506"/>
      <c r="AV797" s="513"/>
    </row>
    <row r="798" spans="1:48" s="507" customFormat="1" ht="13.5" outlineLevel="2">
      <c r="A798" s="681"/>
      <c r="B798" s="691" t="s">
        <v>226</v>
      </c>
      <c r="C798" s="460" t="s">
        <v>734</v>
      </c>
      <c r="D798" s="474">
        <v>6601</v>
      </c>
      <c r="E798" s="461" t="s">
        <v>766</v>
      </c>
      <c r="F798" s="475"/>
      <c r="G798" s="459" t="s">
        <v>102</v>
      </c>
      <c r="H798" s="476" t="str">
        <f t="shared" ref="H798:H799" si="107">CONCATENATE(G798,"-",I798)</f>
        <v>MP-8</v>
      </c>
      <c r="I798" s="463">
        <v>8</v>
      </c>
      <c r="J798" s="475"/>
      <c r="K798" s="473">
        <v>0</v>
      </c>
      <c r="L798" s="473"/>
      <c r="M798" s="471" cm="1">
        <f t="array" ref="M798">IFERROR(_xlfn.IFS(N798=1,1,O798=1,1,P798=1,1,Q798=1,1),0)</f>
        <v>0</v>
      </c>
      <c r="N798" s="505" t="s">
        <v>224</v>
      </c>
      <c r="O798" s="505"/>
      <c r="P798" s="505"/>
      <c r="Q798" s="505"/>
      <c r="R798" s="471" cm="1">
        <f t="array" ref="R798">IFERROR(_xlfn.IFS(S798=1,1,T798=1,1,U798=1,1,V798=1,1),0)</f>
        <v>0</v>
      </c>
      <c r="S798" s="505"/>
      <c r="T798" s="505"/>
      <c r="U798" s="505"/>
      <c r="V798" s="505"/>
      <c r="W798" s="473"/>
      <c r="X798" s="473"/>
      <c r="Y798" s="471"/>
      <c r="Z798" s="505"/>
      <c r="AA798" s="505"/>
      <c r="AB798" s="505"/>
      <c r="AC798" s="505"/>
      <c r="AD798" s="471"/>
      <c r="AE798" s="505"/>
      <c r="AF798" s="505"/>
      <c r="AG798" s="505"/>
      <c r="AH798" s="505"/>
      <c r="AI798" s="473"/>
      <c r="AJ798" s="473"/>
      <c r="AK798" s="505"/>
      <c r="AL798" s="505"/>
      <c r="AM798" s="505"/>
      <c r="AN798" s="505"/>
      <c r="AO798" s="505"/>
      <c r="AP798" s="505"/>
      <c r="AQ798" s="505"/>
      <c r="AR798" s="505"/>
      <c r="AS798" s="505"/>
      <c r="AT798" s="505"/>
      <c r="AU798" s="506"/>
      <c r="AV798" s="513">
        <v>8</v>
      </c>
    </row>
    <row r="799" spans="1:48" s="507" customFormat="1" ht="13.5" outlineLevel="2">
      <c r="A799" s="681"/>
      <c r="B799" s="691" t="s">
        <v>226</v>
      </c>
      <c r="C799" s="460" t="s">
        <v>734</v>
      </c>
      <c r="D799" s="474">
        <v>6602</v>
      </c>
      <c r="E799" s="461" t="s">
        <v>767</v>
      </c>
      <c r="F799" s="475"/>
      <c r="G799" s="459" t="s">
        <v>102</v>
      </c>
      <c r="H799" s="476" t="str">
        <f t="shared" si="107"/>
        <v>MP-8</v>
      </c>
      <c r="I799" s="463">
        <v>8</v>
      </c>
      <c r="J799" s="475"/>
      <c r="K799" s="473">
        <v>0</v>
      </c>
      <c r="L799" s="473"/>
      <c r="M799" s="471" cm="1">
        <f t="array" ref="M799">IFERROR(_xlfn.IFS(N799=1,1,O799=1,1,P799=1,1,Q799=1,1),0)</f>
        <v>0</v>
      </c>
      <c r="N799" s="505" t="s">
        <v>224</v>
      </c>
      <c r="O799" s="505"/>
      <c r="P799" s="505"/>
      <c r="Q799" s="505"/>
      <c r="R799" s="471" cm="1">
        <f t="array" ref="R799">IFERROR(_xlfn.IFS(S799=1,1,T799=1,1,U799=1,1,V799=1,1),0)</f>
        <v>0</v>
      </c>
      <c r="S799" s="505"/>
      <c r="T799" s="505"/>
      <c r="U799" s="505"/>
      <c r="V799" s="505"/>
      <c r="W799" s="473"/>
      <c r="X799" s="473"/>
      <c r="Y799" s="471"/>
      <c r="Z799" s="505"/>
      <c r="AA799" s="505"/>
      <c r="AB799" s="505"/>
      <c r="AC799" s="505"/>
      <c r="AD799" s="471"/>
      <c r="AE799" s="505"/>
      <c r="AF799" s="505"/>
      <c r="AG799" s="505"/>
      <c r="AH799" s="505"/>
      <c r="AI799" s="473"/>
      <c r="AJ799" s="473"/>
      <c r="AK799" s="505"/>
      <c r="AL799" s="505"/>
      <c r="AM799" s="505"/>
      <c r="AN799" s="505"/>
      <c r="AO799" s="505"/>
      <c r="AP799" s="505"/>
      <c r="AQ799" s="505"/>
      <c r="AR799" s="505"/>
      <c r="AS799" s="505"/>
      <c r="AT799" s="505"/>
      <c r="AU799" s="506"/>
      <c r="AV799" s="513">
        <v>8</v>
      </c>
    </row>
    <row r="800" spans="1:48" s="507" customFormat="1" ht="13.5" outlineLevel="2">
      <c r="A800" s="681"/>
      <c r="B800" s="691"/>
      <c r="C800" s="460"/>
      <c r="D800" s="474"/>
      <c r="E800" s="461"/>
      <c r="F800" s="475"/>
      <c r="G800" s="459"/>
      <c r="H800" s="476"/>
      <c r="I800" s="463"/>
      <c r="J800" s="475"/>
      <c r="K800" s="473"/>
      <c r="L800" s="473"/>
      <c r="M800" s="471"/>
      <c r="N800" s="505" t="s">
        <v>224</v>
      </c>
      <c r="O800" s="505"/>
      <c r="P800" s="505"/>
      <c r="Q800" s="505"/>
      <c r="R800" s="505"/>
      <c r="S800" s="505"/>
      <c r="T800" s="505"/>
      <c r="U800" s="505"/>
      <c r="V800" s="505"/>
      <c r="W800" s="473"/>
      <c r="X800" s="473"/>
      <c r="Y800" s="505"/>
      <c r="Z800" s="505"/>
      <c r="AA800" s="505"/>
      <c r="AB800" s="505"/>
      <c r="AC800" s="505"/>
      <c r="AD800" s="505"/>
      <c r="AE800" s="505"/>
      <c r="AF800" s="505"/>
      <c r="AG800" s="505"/>
      <c r="AH800" s="505"/>
      <c r="AI800" s="473"/>
      <c r="AJ800" s="473"/>
      <c r="AK800" s="505"/>
      <c r="AL800" s="505"/>
      <c r="AM800" s="505"/>
      <c r="AN800" s="505"/>
      <c r="AO800" s="505"/>
      <c r="AP800" s="505"/>
      <c r="AQ800" s="505"/>
      <c r="AR800" s="505"/>
      <c r="AS800" s="505"/>
      <c r="AT800" s="505"/>
      <c r="AU800" s="506"/>
      <c r="AV800" s="513"/>
    </row>
    <row r="801" spans="1:48" s="507" customFormat="1" ht="13.5" outlineLevel="2">
      <c r="A801" s="681"/>
      <c r="B801" s="691" t="s">
        <v>768</v>
      </c>
      <c r="C801" s="460"/>
      <c r="D801" s="474"/>
      <c r="E801" s="461"/>
      <c r="F801" s="475"/>
      <c r="G801" s="459"/>
      <c r="H801" s="476"/>
      <c r="I801" s="463"/>
      <c r="J801" s="475"/>
      <c r="K801" s="473"/>
      <c r="L801" s="473"/>
      <c r="M801" s="471"/>
      <c r="N801" s="505" t="s">
        <v>224</v>
      </c>
      <c r="O801" s="505"/>
      <c r="P801" s="505"/>
      <c r="Q801" s="505"/>
      <c r="R801" s="505"/>
      <c r="S801" s="505"/>
      <c r="T801" s="505"/>
      <c r="U801" s="505"/>
      <c r="V801" s="505"/>
      <c r="W801" s="473"/>
      <c r="X801" s="473"/>
      <c r="Y801" s="505"/>
      <c r="Z801" s="505"/>
      <c r="AA801" s="505"/>
      <c r="AB801" s="505"/>
      <c r="AC801" s="505"/>
      <c r="AD801" s="505"/>
      <c r="AE801" s="505"/>
      <c r="AF801" s="505"/>
      <c r="AG801" s="505"/>
      <c r="AH801" s="505"/>
      <c r="AI801" s="473"/>
      <c r="AJ801" s="473"/>
      <c r="AK801" s="505"/>
      <c r="AL801" s="505"/>
      <c r="AM801" s="505"/>
      <c r="AN801" s="505"/>
      <c r="AO801" s="505"/>
      <c r="AP801" s="505"/>
      <c r="AQ801" s="505"/>
      <c r="AR801" s="505"/>
      <c r="AS801" s="505"/>
      <c r="AT801" s="505"/>
      <c r="AU801" s="506"/>
      <c r="AV801" s="513"/>
    </row>
    <row r="802" spans="1:48" s="507" customFormat="1" ht="13.5" outlineLevel="2">
      <c r="A802" s="681"/>
      <c r="B802" s="691" t="s">
        <v>226</v>
      </c>
      <c r="C802" s="460" t="s">
        <v>769</v>
      </c>
      <c r="D802" s="474">
        <v>8101</v>
      </c>
      <c r="E802" s="461" t="s">
        <v>770</v>
      </c>
      <c r="F802" s="475"/>
      <c r="G802" s="459" t="s">
        <v>102</v>
      </c>
      <c r="H802" s="476" t="str">
        <f t="shared" ref="H802:H803" si="108">CONCATENATE(G802,"-",I802)</f>
        <v>MP-8</v>
      </c>
      <c r="I802" s="463">
        <v>8</v>
      </c>
      <c r="J802" s="475"/>
      <c r="K802" s="473">
        <v>0</v>
      </c>
      <c r="L802" s="473"/>
      <c r="M802" s="471" cm="1">
        <f t="array" ref="M802">IFERROR(_xlfn.IFS(N802=1,1,O802=1,1,P802=1,1,Q802=1,1),0)</f>
        <v>0</v>
      </c>
      <c r="N802" s="505" t="s">
        <v>224</v>
      </c>
      <c r="O802" s="505"/>
      <c r="P802" s="505"/>
      <c r="Q802" s="505"/>
      <c r="R802" s="471" cm="1">
        <f t="array" ref="R802">IFERROR(_xlfn.IFS(S802=1,1,T802=1,1,U802=1,1,V802=1,1),0)</f>
        <v>0</v>
      </c>
      <c r="S802" s="505"/>
      <c r="T802" s="505"/>
      <c r="U802" s="505"/>
      <c r="V802" s="505"/>
      <c r="W802" s="473"/>
      <c r="X802" s="473"/>
      <c r="Y802" s="471"/>
      <c r="Z802" s="505"/>
      <c r="AA802" s="505"/>
      <c r="AB802" s="505"/>
      <c r="AC802" s="505"/>
      <c r="AD802" s="471"/>
      <c r="AE802" s="505"/>
      <c r="AF802" s="505"/>
      <c r="AG802" s="505"/>
      <c r="AH802" s="505"/>
      <c r="AI802" s="473"/>
      <c r="AJ802" s="473"/>
      <c r="AK802" s="505"/>
      <c r="AL802" s="505"/>
      <c r="AM802" s="505"/>
      <c r="AN802" s="505"/>
      <c r="AO802" s="505"/>
      <c r="AP802" s="505"/>
      <c r="AQ802" s="505"/>
      <c r="AR802" s="505"/>
      <c r="AS802" s="505"/>
      <c r="AT802" s="505"/>
      <c r="AU802" s="506"/>
      <c r="AV802" s="513">
        <v>8</v>
      </c>
    </row>
    <row r="803" spans="1:48" s="507" customFormat="1" ht="13.5" outlineLevel="2">
      <c r="A803" s="681"/>
      <c r="B803" s="691" t="s">
        <v>226</v>
      </c>
      <c r="C803" s="460" t="s">
        <v>769</v>
      </c>
      <c r="D803" s="474">
        <v>8101</v>
      </c>
      <c r="E803" s="461" t="s">
        <v>771</v>
      </c>
      <c r="F803" s="475"/>
      <c r="G803" s="459" t="s">
        <v>102</v>
      </c>
      <c r="H803" s="476" t="str">
        <f t="shared" si="108"/>
        <v>MP-8</v>
      </c>
      <c r="I803" s="463">
        <v>8</v>
      </c>
      <c r="J803" s="475"/>
      <c r="K803" s="473">
        <v>0</v>
      </c>
      <c r="L803" s="473"/>
      <c r="M803" s="471" cm="1">
        <f t="array" ref="M803">IFERROR(_xlfn.IFS(N803=1,1,O803=1,1,P803=1,1,Q803=1,1),0)</f>
        <v>0</v>
      </c>
      <c r="N803" s="505" t="s">
        <v>224</v>
      </c>
      <c r="O803" s="505"/>
      <c r="P803" s="505"/>
      <c r="Q803" s="505"/>
      <c r="R803" s="471" cm="1">
        <f t="array" ref="R803">IFERROR(_xlfn.IFS(S803=1,1,T803=1,1,U803=1,1,V803=1,1),0)</f>
        <v>0</v>
      </c>
      <c r="S803" s="505"/>
      <c r="T803" s="505"/>
      <c r="U803" s="505"/>
      <c r="V803" s="505"/>
      <c r="W803" s="473"/>
      <c r="X803" s="473"/>
      <c r="Y803" s="471"/>
      <c r="Z803" s="505"/>
      <c r="AA803" s="505"/>
      <c r="AB803" s="505"/>
      <c r="AC803" s="505"/>
      <c r="AD803" s="471"/>
      <c r="AE803" s="505"/>
      <c r="AF803" s="505"/>
      <c r="AG803" s="505"/>
      <c r="AH803" s="505"/>
      <c r="AI803" s="473"/>
      <c r="AJ803" s="473"/>
      <c r="AK803" s="505"/>
      <c r="AL803" s="505"/>
      <c r="AM803" s="505"/>
      <c r="AN803" s="505"/>
      <c r="AO803" s="505"/>
      <c r="AP803" s="505"/>
      <c r="AQ803" s="505"/>
      <c r="AR803" s="505"/>
      <c r="AS803" s="505"/>
      <c r="AT803" s="505"/>
      <c r="AU803" s="506"/>
      <c r="AV803" s="513">
        <v>8</v>
      </c>
    </row>
    <row r="804" spans="1:48" s="507" customFormat="1" ht="13.5" outlineLevel="2">
      <c r="A804" s="681"/>
      <c r="B804" s="691"/>
      <c r="C804" s="460"/>
      <c r="D804" s="474"/>
      <c r="E804" s="461"/>
      <c r="F804" s="475"/>
      <c r="G804" s="459"/>
      <c r="H804" s="476"/>
      <c r="I804" s="463"/>
      <c r="J804" s="475"/>
      <c r="K804" s="473"/>
      <c r="L804" s="473"/>
      <c r="M804" s="471"/>
      <c r="N804" s="505" t="s">
        <v>224</v>
      </c>
      <c r="O804" s="505"/>
      <c r="P804" s="505"/>
      <c r="Q804" s="505"/>
      <c r="R804" s="505"/>
      <c r="S804" s="505"/>
      <c r="T804" s="505"/>
      <c r="U804" s="505"/>
      <c r="V804" s="505"/>
      <c r="W804" s="473"/>
      <c r="X804" s="473"/>
      <c r="Y804" s="505"/>
      <c r="Z804" s="505"/>
      <c r="AA804" s="505"/>
      <c r="AB804" s="505"/>
      <c r="AC804" s="505"/>
      <c r="AD804" s="505"/>
      <c r="AE804" s="505"/>
      <c r="AF804" s="505"/>
      <c r="AG804" s="505"/>
      <c r="AH804" s="505"/>
      <c r="AI804" s="473"/>
      <c r="AJ804" s="473"/>
      <c r="AK804" s="505"/>
      <c r="AL804" s="505"/>
      <c r="AM804" s="505"/>
      <c r="AN804" s="505"/>
      <c r="AO804" s="505"/>
      <c r="AP804" s="505"/>
      <c r="AQ804" s="505"/>
      <c r="AR804" s="505"/>
      <c r="AS804" s="505"/>
      <c r="AT804" s="505"/>
      <c r="AU804" s="506"/>
      <c r="AV804" s="513"/>
    </row>
    <row r="805" spans="1:48" s="507" customFormat="1" ht="13.5" outlineLevel="2">
      <c r="A805" s="681"/>
      <c r="B805" s="691" t="s">
        <v>772</v>
      </c>
      <c r="C805" s="460"/>
      <c r="D805" s="474"/>
      <c r="E805" s="461"/>
      <c r="F805" s="475"/>
      <c r="G805" s="459"/>
      <c r="H805" s="476"/>
      <c r="I805" s="463"/>
      <c r="J805" s="475"/>
      <c r="K805" s="473"/>
      <c r="L805" s="473"/>
      <c r="M805" s="471"/>
      <c r="N805" s="505" t="s">
        <v>224</v>
      </c>
      <c r="O805" s="505"/>
      <c r="P805" s="505"/>
      <c r="Q805" s="505"/>
      <c r="R805" s="505"/>
      <c r="S805" s="505"/>
      <c r="T805" s="505"/>
      <c r="U805" s="505"/>
      <c r="V805" s="505"/>
      <c r="W805" s="473"/>
      <c r="X805" s="473"/>
      <c r="Y805" s="505"/>
      <c r="Z805" s="505"/>
      <c r="AA805" s="505"/>
      <c r="AB805" s="505"/>
      <c r="AC805" s="505"/>
      <c r="AD805" s="505"/>
      <c r="AE805" s="505"/>
      <c r="AF805" s="505"/>
      <c r="AG805" s="505"/>
      <c r="AH805" s="505"/>
      <c r="AI805" s="473"/>
      <c r="AJ805" s="473"/>
      <c r="AK805" s="505"/>
      <c r="AL805" s="505"/>
      <c r="AM805" s="505"/>
      <c r="AN805" s="505"/>
      <c r="AO805" s="505"/>
      <c r="AP805" s="505"/>
      <c r="AQ805" s="505"/>
      <c r="AR805" s="505"/>
      <c r="AS805" s="505"/>
      <c r="AT805" s="505"/>
      <c r="AU805" s="506"/>
      <c r="AV805" s="513"/>
    </row>
    <row r="806" spans="1:48" s="507" customFormat="1" ht="13.5" outlineLevel="2">
      <c r="A806" s="681"/>
      <c r="B806" s="691" t="s">
        <v>226</v>
      </c>
      <c r="C806" s="460" t="s">
        <v>769</v>
      </c>
      <c r="D806" s="474">
        <v>8201</v>
      </c>
      <c r="E806" s="461" t="s">
        <v>773</v>
      </c>
      <c r="F806" s="475"/>
      <c r="G806" s="459" t="s">
        <v>102</v>
      </c>
      <c r="H806" s="476" t="str">
        <f>CONCATENATE(G806,"-",I806)</f>
        <v>MP-8</v>
      </c>
      <c r="I806" s="463">
        <v>8</v>
      </c>
      <c r="J806" s="475"/>
      <c r="K806" s="473">
        <v>0</v>
      </c>
      <c r="L806" s="473"/>
      <c r="M806" s="471" cm="1">
        <f t="array" ref="M806">IFERROR(_xlfn.IFS(N806=1,1,O806=1,1,P806=1,1,Q806=1,1),0)</f>
        <v>0</v>
      </c>
      <c r="N806" s="505" t="s">
        <v>224</v>
      </c>
      <c r="O806" s="505"/>
      <c r="P806" s="505"/>
      <c r="Q806" s="505"/>
      <c r="R806" s="471" cm="1">
        <f t="array" ref="R806">IFERROR(_xlfn.IFS(S806=1,1,T806=1,1,U806=1,1,V806=1,1),0)</f>
        <v>0</v>
      </c>
      <c r="S806" s="505"/>
      <c r="T806" s="505"/>
      <c r="U806" s="505"/>
      <c r="V806" s="505"/>
      <c r="W806" s="473"/>
      <c r="X806" s="473"/>
      <c r="Y806" s="471"/>
      <c r="Z806" s="505"/>
      <c r="AA806" s="505"/>
      <c r="AB806" s="505"/>
      <c r="AC806" s="505"/>
      <c r="AD806" s="471"/>
      <c r="AE806" s="505"/>
      <c r="AF806" s="505"/>
      <c r="AG806" s="505"/>
      <c r="AH806" s="505"/>
      <c r="AI806" s="473"/>
      <c r="AJ806" s="473"/>
      <c r="AK806" s="505"/>
      <c r="AL806" s="505"/>
      <c r="AM806" s="505"/>
      <c r="AN806" s="505"/>
      <c r="AO806" s="505"/>
      <c r="AP806" s="505"/>
      <c r="AQ806" s="505"/>
      <c r="AR806" s="505"/>
      <c r="AS806" s="505"/>
      <c r="AT806" s="505"/>
      <c r="AU806" s="506"/>
      <c r="AV806" s="513">
        <v>8</v>
      </c>
    </row>
    <row r="807" spans="1:48" s="507" customFormat="1" ht="13.5" outlineLevel="1">
      <c r="A807" s="681"/>
      <c r="B807" s="691"/>
      <c r="C807" s="460"/>
      <c r="D807" s="474"/>
      <c r="E807" s="461"/>
      <c r="F807" s="475"/>
      <c r="G807" s="459"/>
      <c r="H807" s="476"/>
      <c r="I807" s="463"/>
      <c r="J807" s="475"/>
      <c r="K807" s="473"/>
      <c r="L807" s="473"/>
      <c r="M807" s="471"/>
      <c r="N807" s="505" t="s">
        <v>224</v>
      </c>
      <c r="O807" s="505"/>
      <c r="P807" s="505"/>
      <c r="Q807" s="505"/>
      <c r="R807" s="505"/>
      <c r="S807" s="505"/>
      <c r="T807" s="505"/>
      <c r="U807" s="505"/>
      <c r="V807" s="505"/>
      <c r="W807" s="473"/>
      <c r="X807" s="473"/>
      <c r="Y807" s="505"/>
      <c r="Z807" s="505"/>
      <c r="AA807" s="505"/>
      <c r="AB807" s="505"/>
      <c r="AC807" s="505"/>
      <c r="AD807" s="505"/>
      <c r="AE807" s="505"/>
      <c r="AF807" s="505"/>
      <c r="AG807" s="505"/>
      <c r="AH807" s="505"/>
      <c r="AI807" s="473"/>
      <c r="AJ807" s="473"/>
      <c r="AK807" s="505"/>
      <c r="AL807" s="505"/>
      <c r="AM807" s="505"/>
      <c r="AN807" s="505"/>
      <c r="AO807" s="505"/>
      <c r="AP807" s="505"/>
      <c r="AQ807" s="505"/>
      <c r="AR807" s="505"/>
      <c r="AS807" s="505"/>
      <c r="AT807" s="505"/>
      <c r="AU807" s="506"/>
      <c r="AV807" s="513"/>
    </row>
    <row r="808" spans="1:48" s="514" customFormat="1" ht="13.5" outlineLevel="1">
      <c r="A808" s="683"/>
      <c r="B808" s="691" t="s">
        <v>774</v>
      </c>
      <c r="C808" s="460"/>
      <c r="D808" s="474"/>
      <c r="E808" s="461"/>
      <c r="F808" s="475"/>
      <c r="G808" s="459"/>
      <c r="H808" s="476"/>
      <c r="I808" s="463"/>
      <c r="J808" s="475"/>
      <c r="K808" s="473"/>
      <c r="L808" s="473"/>
      <c r="M808" s="471"/>
      <c r="N808" s="505" t="s">
        <v>224</v>
      </c>
      <c r="O808" s="505"/>
      <c r="P808" s="505"/>
      <c r="Q808" s="505"/>
      <c r="R808" s="505"/>
      <c r="S808" s="505"/>
      <c r="T808" s="505"/>
      <c r="U808" s="505"/>
      <c r="V808" s="505"/>
      <c r="W808" s="473"/>
      <c r="X808" s="473"/>
      <c r="Y808" s="505"/>
      <c r="Z808" s="505"/>
      <c r="AA808" s="505"/>
      <c r="AB808" s="505"/>
      <c r="AC808" s="505"/>
      <c r="AD808" s="505"/>
      <c r="AE808" s="505"/>
      <c r="AF808" s="505"/>
      <c r="AG808" s="505"/>
      <c r="AH808" s="505"/>
      <c r="AI808" s="473"/>
      <c r="AJ808" s="473"/>
      <c r="AK808" s="505"/>
      <c r="AL808" s="505"/>
      <c r="AM808" s="505"/>
      <c r="AN808" s="505"/>
      <c r="AO808" s="505"/>
      <c r="AP808" s="505"/>
      <c r="AQ808" s="505"/>
      <c r="AR808" s="505"/>
      <c r="AS808" s="505"/>
      <c r="AT808" s="505"/>
      <c r="AU808" s="506"/>
      <c r="AV808" s="513"/>
    </row>
    <row r="809" spans="1:48" s="507" customFormat="1" ht="13.5" outlineLevel="2">
      <c r="A809" s="681"/>
      <c r="B809" s="691"/>
      <c r="C809" s="460"/>
      <c r="D809" s="474"/>
      <c r="E809" s="461"/>
      <c r="F809" s="475"/>
      <c r="G809" s="459"/>
      <c r="H809" s="476"/>
      <c r="I809" s="463"/>
      <c r="J809" s="475"/>
      <c r="K809" s="473"/>
      <c r="L809" s="473"/>
      <c r="M809" s="471"/>
      <c r="N809" s="505" t="s">
        <v>224</v>
      </c>
      <c r="O809" s="505"/>
      <c r="P809" s="505"/>
      <c r="Q809" s="505"/>
      <c r="R809" s="505"/>
      <c r="S809" s="505"/>
      <c r="T809" s="505"/>
      <c r="U809" s="505"/>
      <c r="V809" s="505"/>
      <c r="W809" s="473"/>
      <c r="X809" s="473"/>
      <c r="Y809" s="505"/>
      <c r="Z809" s="505"/>
      <c r="AA809" s="505"/>
      <c r="AB809" s="505"/>
      <c r="AC809" s="505"/>
      <c r="AD809" s="505"/>
      <c r="AE809" s="505"/>
      <c r="AF809" s="505"/>
      <c r="AG809" s="505"/>
      <c r="AH809" s="505"/>
      <c r="AI809" s="473"/>
      <c r="AJ809" s="473"/>
      <c r="AK809" s="505"/>
      <c r="AL809" s="505"/>
      <c r="AM809" s="505"/>
      <c r="AN809" s="505"/>
      <c r="AO809" s="505"/>
      <c r="AP809" s="505"/>
      <c r="AQ809" s="505"/>
      <c r="AR809" s="505"/>
      <c r="AS809" s="505"/>
      <c r="AT809" s="505"/>
      <c r="AU809" s="506"/>
      <c r="AV809" s="513"/>
    </row>
    <row r="810" spans="1:48" s="507" customFormat="1" ht="13.5" outlineLevel="2">
      <c r="A810" s="681"/>
      <c r="B810" s="691" t="s">
        <v>733</v>
      </c>
      <c r="C810" s="460"/>
      <c r="D810" s="474"/>
      <c r="E810" s="461"/>
      <c r="F810" s="475"/>
      <c r="G810" s="459"/>
      <c r="H810" s="476"/>
      <c r="I810" s="463"/>
      <c r="J810" s="475"/>
      <c r="K810" s="473"/>
      <c r="L810" s="473"/>
      <c r="M810" s="471"/>
      <c r="N810" s="505" t="s">
        <v>224</v>
      </c>
      <c r="O810" s="505"/>
      <c r="P810" s="505"/>
      <c r="Q810" s="505"/>
      <c r="R810" s="505"/>
      <c r="S810" s="505"/>
      <c r="T810" s="505"/>
      <c r="U810" s="505"/>
      <c r="V810" s="505"/>
      <c r="W810" s="473"/>
      <c r="X810" s="473"/>
      <c r="Y810" s="505"/>
      <c r="Z810" s="505"/>
      <c r="AA810" s="505"/>
      <c r="AB810" s="505"/>
      <c r="AC810" s="505"/>
      <c r="AD810" s="505"/>
      <c r="AE810" s="505"/>
      <c r="AF810" s="505"/>
      <c r="AG810" s="505"/>
      <c r="AH810" s="505"/>
      <c r="AI810" s="473"/>
      <c r="AJ810" s="473"/>
      <c r="AK810" s="505"/>
      <c r="AL810" s="505"/>
      <c r="AM810" s="505"/>
      <c r="AN810" s="505"/>
      <c r="AO810" s="505"/>
      <c r="AP810" s="505"/>
      <c r="AQ810" s="505"/>
      <c r="AR810" s="505"/>
      <c r="AS810" s="505"/>
      <c r="AT810" s="505"/>
      <c r="AU810" s="506"/>
      <c r="AV810" s="513"/>
    </row>
    <row r="811" spans="1:48" s="507" customFormat="1" ht="13.5" outlineLevel="2">
      <c r="A811" s="681"/>
      <c r="B811" s="691" t="s">
        <v>226</v>
      </c>
      <c r="C811" s="460" t="s">
        <v>775</v>
      </c>
      <c r="D811" s="474" t="s">
        <v>228</v>
      </c>
      <c r="E811" s="461" t="s">
        <v>735</v>
      </c>
      <c r="F811" s="475"/>
      <c r="G811" s="459" t="s">
        <v>102</v>
      </c>
      <c r="H811" s="476" t="str">
        <f>CONCATENATE(G811,"-",I811)</f>
        <v>MP-2</v>
      </c>
      <c r="I811" s="463">
        <v>2</v>
      </c>
      <c r="J811" s="475"/>
      <c r="K811" s="473">
        <v>0</v>
      </c>
      <c r="L811" s="473"/>
      <c r="M811" s="471" cm="1">
        <f t="array" ref="M811">IFERROR(_xlfn.IFS(N811=1,1,O811=1,1,P811=1,1,Q811=1,1),0)</f>
        <v>1</v>
      </c>
      <c r="N811" s="505">
        <v>1</v>
      </c>
      <c r="O811" s="505"/>
      <c r="P811" s="505"/>
      <c r="Q811" s="505"/>
      <c r="R811" s="471" cm="1">
        <f t="array" ref="R811">IFERROR(_xlfn.IFS(S811=1,1,T811=1,1,U811=1,1,V811=1,1),0)</f>
        <v>0</v>
      </c>
      <c r="S811" s="505"/>
      <c r="T811" s="505"/>
      <c r="U811" s="505"/>
      <c r="V811" s="505"/>
      <c r="W811" s="473"/>
      <c r="X811" s="473"/>
      <c r="Y811" s="471"/>
      <c r="Z811" s="505"/>
      <c r="AA811" s="505"/>
      <c r="AB811" s="505"/>
      <c r="AC811" s="505"/>
      <c r="AD811" s="471"/>
      <c r="AE811" s="505"/>
      <c r="AF811" s="505"/>
      <c r="AG811" s="505"/>
      <c r="AH811" s="505"/>
      <c r="AI811" s="473"/>
      <c r="AJ811" s="473"/>
      <c r="AK811" s="505"/>
      <c r="AL811" s="505"/>
      <c r="AM811" s="505"/>
      <c r="AN811" s="505"/>
      <c r="AO811" s="505"/>
      <c r="AP811" s="505"/>
      <c r="AQ811" s="505"/>
      <c r="AR811" s="505"/>
      <c r="AS811" s="505"/>
      <c r="AT811" s="505"/>
      <c r="AU811" s="506"/>
      <c r="AV811" s="513">
        <v>2</v>
      </c>
    </row>
    <row r="812" spans="1:48" s="507" customFormat="1" ht="13.5" outlineLevel="2">
      <c r="A812" s="681"/>
      <c r="B812" s="691"/>
      <c r="C812" s="460"/>
      <c r="D812" s="474"/>
      <c r="E812" s="461"/>
      <c r="F812" s="475"/>
      <c r="G812" s="459"/>
      <c r="H812" s="476"/>
      <c r="I812" s="463"/>
      <c r="J812" s="475"/>
      <c r="K812" s="473"/>
      <c r="L812" s="473"/>
      <c r="M812" s="471"/>
      <c r="N812" s="505" t="s">
        <v>224</v>
      </c>
      <c r="O812" s="505"/>
      <c r="P812" s="505"/>
      <c r="Q812" s="505"/>
      <c r="R812" s="505"/>
      <c r="S812" s="505"/>
      <c r="T812" s="505"/>
      <c r="U812" s="505"/>
      <c r="V812" s="505"/>
      <c r="W812" s="473"/>
      <c r="X812" s="473"/>
      <c r="Y812" s="505"/>
      <c r="Z812" s="505"/>
      <c r="AA812" s="505"/>
      <c r="AB812" s="505"/>
      <c r="AC812" s="505"/>
      <c r="AD812" s="505"/>
      <c r="AE812" s="505"/>
      <c r="AF812" s="505"/>
      <c r="AG812" s="505"/>
      <c r="AH812" s="505"/>
      <c r="AI812" s="473"/>
      <c r="AJ812" s="473"/>
      <c r="AK812" s="505"/>
      <c r="AL812" s="505"/>
      <c r="AM812" s="505"/>
      <c r="AN812" s="505"/>
      <c r="AO812" s="505"/>
      <c r="AP812" s="505"/>
      <c r="AQ812" s="505"/>
      <c r="AR812" s="505"/>
      <c r="AS812" s="505"/>
      <c r="AT812" s="505"/>
      <c r="AU812" s="506"/>
      <c r="AV812" s="513"/>
    </row>
    <row r="813" spans="1:48" s="507" customFormat="1" ht="13.5" outlineLevel="2">
      <c r="A813" s="681"/>
      <c r="B813" s="691" t="s">
        <v>736</v>
      </c>
      <c r="C813" s="460"/>
      <c r="D813" s="474"/>
      <c r="E813" s="461"/>
      <c r="F813" s="475"/>
      <c r="G813" s="459"/>
      <c r="H813" s="476"/>
      <c r="I813" s="463"/>
      <c r="J813" s="475"/>
      <c r="K813" s="473"/>
      <c r="L813" s="473"/>
      <c r="M813" s="471"/>
      <c r="N813" s="505" t="s">
        <v>224</v>
      </c>
      <c r="O813" s="505"/>
      <c r="P813" s="505"/>
      <c r="Q813" s="505"/>
      <c r="R813" s="505"/>
      <c r="S813" s="505"/>
      <c r="T813" s="505"/>
      <c r="U813" s="505"/>
      <c r="V813" s="505"/>
      <c r="W813" s="473"/>
      <c r="X813" s="473"/>
      <c r="Y813" s="505"/>
      <c r="Z813" s="505"/>
      <c r="AA813" s="505"/>
      <c r="AB813" s="505"/>
      <c r="AC813" s="505"/>
      <c r="AD813" s="505"/>
      <c r="AE813" s="505"/>
      <c r="AF813" s="505"/>
      <c r="AG813" s="505"/>
      <c r="AH813" s="505"/>
      <c r="AI813" s="473"/>
      <c r="AJ813" s="473"/>
      <c r="AK813" s="505"/>
      <c r="AL813" s="505"/>
      <c r="AM813" s="505"/>
      <c r="AN813" s="505"/>
      <c r="AO813" s="505"/>
      <c r="AP813" s="505"/>
      <c r="AQ813" s="505"/>
      <c r="AR813" s="505"/>
      <c r="AS813" s="505"/>
      <c r="AT813" s="505"/>
      <c r="AU813" s="506"/>
      <c r="AV813" s="513"/>
    </row>
    <row r="814" spans="1:48" s="507" customFormat="1" ht="13.5" outlineLevel="2">
      <c r="A814" s="681"/>
      <c r="B814" s="691" t="s">
        <v>226</v>
      </c>
      <c r="C814" s="460" t="s">
        <v>775</v>
      </c>
      <c r="D814" s="474" t="s">
        <v>595</v>
      </c>
      <c r="E814" s="461" t="s">
        <v>737</v>
      </c>
      <c r="F814" s="475"/>
      <c r="G814" s="459" t="s">
        <v>102</v>
      </c>
      <c r="H814" s="476" t="str">
        <f>CONCATENATE(G814,"-",I814)</f>
        <v>MP-2</v>
      </c>
      <c r="I814" s="463">
        <v>2</v>
      </c>
      <c r="J814" s="475"/>
      <c r="K814" s="473">
        <v>0</v>
      </c>
      <c r="L814" s="473"/>
      <c r="M814" s="471" cm="1">
        <f t="array" ref="M814">IFERROR(_xlfn.IFS(N814=1,1,O814=1,1,P814=1,1,Q814=1,1),0)</f>
        <v>1</v>
      </c>
      <c r="N814" s="505">
        <v>1</v>
      </c>
      <c r="O814" s="505"/>
      <c r="P814" s="505"/>
      <c r="Q814" s="505"/>
      <c r="R814" s="471" cm="1">
        <f t="array" ref="R814">IFERROR(_xlfn.IFS(S814=1,1,T814=1,1,U814=1,1,V814=1,1),0)</f>
        <v>0</v>
      </c>
      <c r="S814" s="505"/>
      <c r="T814" s="505"/>
      <c r="U814" s="505"/>
      <c r="V814" s="505"/>
      <c r="W814" s="473"/>
      <c r="X814" s="473"/>
      <c r="Y814" s="471"/>
      <c r="Z814" s="505"/>
      <c r="AA814" s="505"/>
      <c r="AB814" s="505"/>
      <c r="AC814" s="505"/>
      <c r="AD814" s="471"/>
      <c r="AE814" s="505"/>
      <c r="AF814" s="505"/>
      <c r="AG814" s="505"/>
      <c r="AH814" s="505"/>
      <c r="AI814" s="473"/>
      <c r="AJ814" s="473"/>
      <c r="AK814" s="505"/>
      <c r="AL814" s="505"/>
      <c r="AM814" s="505"/>
      <c r="AN814" s="505"/>
      <c r="AO814" s="505"/>
      <c r="AP814" s="505"/>
      <c r="AQ814" s="505"/>
      <c r="AR814" s="505"/>
      <c r="AS814" s="505"/>
      <c r="AT814" s="505"/>
      <c r="AU814" s="506"/>
      <c r="AV814" s="513">
        <v>2</v>
      </c>
    </row>
    <row r="815" spans="1:48" s="507" customFormat="1" ht="13.5" outlineLevel="2">
      <c r="A815" s="681"/>
      <c r="B815" s="691"/>
      <c r="C815" s="460"/>
      <c r="D815" s="474"/>
      <c r="E815" s="461"/>
      <c r="F815" s="475"/>
      <c r="G815" s="459"/>
      <c r="H815" s="476"/>
      <c r="I815" s="463"/>
      <c r="J815" s="475"/>
      <c r="K815" s="473"/>
      <c r="L815" s="473"/>
      <c r="M815" s="471"/>
      <c r="N815" s="505" t="s">
        <v>224</v>
      </c>
      <c r="O815" s="505"/>
      <c r="P815" s="505"/>
      <c r="Q815" s="505"/>
      <c r="R815" s="505"/>
      <c r="S815" s="505"/>
      <c r="T815" s="505"/>
      <c r="U815" s="505"/>
      <c r="V815" s="505"/>
      <c r="W815" s="473"/>
      <c r="X815" s="473"/>
      <c r="Y815" s="505"/>
      <c r="Z815" s="505"/>
      <c r="AA815" s="505"/>
      <c r="AB815" s="505"/>
      <c r="AC815" s="505"/>
      <c r="AD815" s="505"/>
      <c r="AE815" s="505"/>
      <c r="AF815" s="505"/>
      <c r="AG815" s="505"/>
      <c r="AH815" s="505"/>
      <c r="AI815" s="473"/>
      <c r="AJ815" s="473"/>
      <c r="AK815" s="505"/>
      <c r="AL815" s="505"/>
      <c r="AM815" s="505"/>
      <c r="AN815" s="505"/>
      <c r="AO815" s="505"/>
      <c r="AP815" s="505"/>
      <c r="AQ815" s="505"/>
      <c r="AR815" s="505"/>
      <c r="AS815" s="505"/>
      <c r="AT815" s="505"/>
      <c r="AU815" s="506"/>
      <c r="AV815" s="513"/>
    </row>
    <row r="816" spans="1:48" s="507" customFormat="1" ht="13.5" outlineLevel="2">
      <c r="A816" s="681"/>
      <c r="B816" s="691" t="s">
        <v>738</v>
      </c>
      <c r="C816" s="460"/>
      <c r="D816" s="474"/>
      <c r="E816" s="461"/>
      <c r="F816" s="475"/>
      <c r="G816" s="459"/>
      <c r="H816" s="476"/>
      <c r="I816" s="463"/>
      <c r="J816" s="475"/>
      <c r="K816" s="473"/>
      <c r="L816" s="473"/>
      <c r="M816" s="471"/>
      <c r="N816" s="505" t="s">
        <v>224</v>
      </c>
      <c r="O816" s="505"/>
      <c r="P816" s="505"/>
      <c r="Q816" s="505"/>
      <c r="R816" s="505"/>
      <c r="S816" s="505"/>
      <c r="T816" s="505"/>
      <c r="U816" s="505"/>
      <c r="V816" s="505"/>
      <c r="W816" s="473"/>
      <c r="X816" s="473"/>
      <c r="Y816" s="505"/>
      <c r="Z816" s="505"/>
      <c r="AA816" s="505"/>
      <c r="AB816" s="505"/>
      <c r="AC816" s="505"/>
      <c r="AD816" s="505"/>
      <c r="AE816" s="505"/>
      <c r="AF816" s="505"/>
      <c r="AG816" s="505"/>
      <c r="AH816" s="505"/>
      <c r="AI816" s="473"/>
      <c r="AJ816" s="473"/>
      <c r="AK816" s="505"/>
      <c r="AL816" s="505"/>
      <c r="AM816" s="505"/>
      <c r="AN816" s="505"/>
      <c r="AO816" s="505"/>
      <c r="AP816" s="505"/>
      <c r="AQ816" s="505"/>
      <c r="AR816" s="505"/>
      <c r="AS816" s="505"/>
      <c r="AT816" s="505"/>
      <c r="AU816" s="506"/>
      <c r="AV816" s="513"/>
    </row>
    <row r="817" spans="1:48" s="507" customFormat="1" ht="13.5" outlineLevel="2">
      <c r="A817" s="681"/>
      <c r="B817" s="691" t="s">
        <v>226</v>
      </c>
      <c r="C817" s="460" t="s">
        <v>775</v>
      </c>
      <c r="D817" s="474" t="s">
        <v>235</v>
      </c>
      <c r="E817" s="461" t="s">
        <v>739</v>
      </c>
      <c r="F817" s="475"/>
      <c r="G817" s="459" t="s">
        <v>102</v>
      </c>
      <c r="H817" s="476" t="str">
        <f t="shared" ref="H817:H818" si="109">CONCATENATE(G817,"-",I817)</f>
        <v>MP-2</v>
      </c>
      <c r="I817" s="463">
        <v>2</v>
      </c>
      <c r="J817" s="475"/>
      <c r="K817" s="473">
        <v>0</v>
      </c>
      <c r="L817" s="473"/>
      <c r="M817" s="471" cm="1">
        <f t="array" ref="M817">IFERROR(_xlfn.IFS(N817=1,1,O817=1,1,P817=1,1,Q817=1,1),0)</f>
        <v>1</v>
      </c>
      <c r="N817" s="505">
        <v>1</v>
      </c>
      <c r="O817" s="505"/>
      <c r="P817" s="505"/>
      <c r="Q817" s="505"/>
      <c r="R817" s="471" cm="1">
        <f t="array" ref="R817">IFERROR(_xlfn.IFS(S817=1,1,T817=1,1,U817=1,1,V817=1,1),0)</f>
        <v>0</v>
      </c>
      <c r="S817" s="505"/>
      <c r="T817" s="505"/>
      <c r="U817" s="505"/>
      <c r="V817" s="505"/>
      <c r="W817" s="473"/>
      <c r="X817" s="473"/>
      <c r="Y817" s="471"/>
      <c r="Z817" s="505"/>
      <c r="AA817" s="505"/>
      <c r="AB817" s="505"/>
      <c r="AC817" s="505"/>
      <c r="AD817" s="471"/>
      <c r="AE817" s="505"/>
      <c r="AF817" s="505"/>
      <c r="AG817" s="505"/>
      <c r="AH817" s="505"/>
      <c r="AI817" s="473"/>
      <c r="AJ817" s="473"/>
      <c r="AK817" s="505"/>
      <c r="AL817" s="505"/>
      <c r="AM817" s="505"/>
      <c r="AN817" s="505"/>
      <c r="AO817" s="505"/>
      <c r="AP817" s="505"/>
      <c r="AQ817" s="505"/>
      <c r="AR817" s="505"/>
      <c r="AS817" s="505"/>
      <c r="AT817" s="505"/>
      <c r="AU817" s="506"/>
      <c r="AV817" s="513">
        <v>2</v>
      </c>
    </row>
    <row r="818" spans="1:48" s="507" customFormat="1" ht="13.5" outlineLevel="2">
      <c r="A818" s="681"/>
      <c r="B818" s="691" t="s">
        <v>226</v>
      </c>
      <c r="C818" s="460" t="s">
        <v>775</v>
      </c>
      <c r="D818" s="474" t="s">
        <v>287</v>
      </c>
      <c r="E818" s="461" t="s">
        <v>741</v>
      </c>
      <c r="F818" s="475"/>
      <c r="G818" s="459" t="s">
        <v>102</v>
      </c>
      <c r="H818" s="476" t="str">
        <f t="shared" si="109"/>
        <v>MP-2</v>
      </c>
      <c r="I818" s="463">
        <v>2</v>
      </c>
      <c r="J818" s="475"/>
      <c r="K818" s="473">
        <v>0</v>
      </c>
      <c r="L818" s="473"/>
      <c r="M818" s="471" cm="1">
        <f t="array" ref="M818">IFERROR(_xlfn.IFS(N818=1,1,O818=1,1,P818=1,1,Q818=1,1),0)</f>
        <v>1</v>
      </c>
      <c r="N818" s="505">
        <v>1</v>
      </c>
      <c r="O818" s="505"/>
      <c r="P818" s="505"/>
      <c r="Q818" s="505"/>
      <c r="R818" s="471" cm="1">
        <f t="array" ref="R818">IFERROR(_xlfn.IFS(S818=1,1,T818=1,1,U818=1,1,V818=1,1),0)</f>
        <v>0</v>
      </c>
      <c r="S818" s="505"/>
      <c r="T818" s="505"/>
      <c r="U818" s="505"/>
      <c r="V818" s="505"/>
      <c r="W818" s="473"/>
      <c r="X818" s="473"/>
      <c r="Y818" s="471"/>
      <c r="Z818" s="505"/>
      <c r="AA818" s="505"/>
      <c r="AB818" s="505"/>
      <c r="AC818" s="505"/>
      <c r="AD818" s="471"/>
      <c r="AE818" s="505"/>
      <c r="AF818" s="505"/>
      <c r="AG818" s="505"/>
      <c r="AH818" s="505"/>
      <c r="AI818" s="473"/>
      <c r="AJ818" s="473"/>
      <c r="AK818" s="505"/>
      <c r="AL818" s="505"/>
      <c r="AM818" s="505"/>
      <c r="AN818" s="505"/>
      <c r="AO818" s="505"/>
      <c r="AP818" s="505"/>
      <c r="AQ818" s="505"/>
      <c r="AR818" s="505"/>
      <c r="AS818" s="505"/>
      <c r="AT818" s="505"/>
      <c r="AU818" s="506"/>
      <c r="AV818" s="513">
        <v>2</v>
      </c>
    </row>
    <row r="819" spans="1:48" s="507" customFormat="1" ht="13.5" outlineLevel="2">
      <c r="A819" s="681"/>
      <c r="B819" s="691"/>
      <c r="C819" s="460"/>
      <c r="D819" s="474"/>
      <c r="E819" s="461"/>
      <c r="F819" s="475"/>
      <c r="G819" s="459"/>
      <c r="H819" s="476"/>
      <c r="I819" s="463"/>
      <c r="J819" s="475"/>
      <c r="K819" s="473"/>
      <c r="L819" s="473"/>
      <c r="M819" s="471"/>
      <c r="N819" s="505" t="s">
        <v>224</v>
      </c>
      <c r="O819" s="505"/>
      <c r="P819" s="505"/>
      <c r="Q819" s="505"/>
      <c r="R819" s="505"/>
      <c r="S819" s="505"/>
      <c r="T819" s="505"/>
      <c r="U819" s="505"/>
      <c r="V819" s="505"/>
      <c r="W819" s="473"/>
      <c r="X819" s="473"/>
      <c r="Y819" s="505"/>
      <c r="Z819" s="505"/>
      <c r="AA819" s="505"/>
      <c r="AB819" s="505"/>
      <c r="AC819" s="505"/>
      <c r="AD819" s="505"/>
      <c r="AE819" s="505"/>
      <c r="AF819" s="505"/>
      <c r="AG819" s="505"/>
      <c r="AH819" s="505"/>
      <c r="AI819" s="473"/>
      <c r="AJ819" s="473"/>
      <c r="AK819" s="505"/>
      <c r="AL819" s="505"/>
      <c r="AM819" s="505"/>
      <c r="AN819" s="505"/>
      <c r="AO819" s="505"/>
      <c r="AP819" s="505"/>
      <c r="AQ819" s="505"/>
      <c r="AR819" s="505"/>
      <c r="AS819" s="505"/>
      <c r="AT819" s="505"/>
      <c r="AU819" s="506"/>
      <c r="AV819" s="513"/>
    </row>
    <row r="820" spans="1:48" s="507" customFormat="1" ht="13.5" outlineLevel="2">
      <c r="A820" s="681"/>
      <c r="B820" s="691" t="s">
        <v>742</v>
      </c>
      <c r="C820" s="460"/>
      <c r="D820" s="474"/>
      <c r="E820" s="461"/>
      <c r="F820" s="475"/>
      <c r="G820" s="459"/>
      <c r="H820" s="476"/>
      <c r="I820" s="463"/>
      <c r="J820" s="475"/>
      <c r="K820" s="473"/>
      <c r="L820" s="473"/>
      <c r="M820" s="471"/>
      <c r="N820" s="505" t="s">
        <v>224</v>
      </c>
      <c r="O820" s="505"/>
      <c r="P820" s="505"/>
      <c r="Q820" s="505"/>
      <c r="R820" s="505"/>
      <c r="S820" s="505"/>
      <c r="T820" s="505"/>
      <c r="U820" s="505"/>
      <c r="V820" s="505"/>
      <c r="W820" s="473"/>
      <c r="X820" s="473"/>
      <c r="Y820" s="505"/>
      <c r="Z820" s="505"/>
      <c r="AA820" s="505"/>
      <c r="AB820" s="505"/>
      <c r="AC820" s="505"/>
      <c r="AD820" s="505"/>
      <c r="AE820" s="505"/>
      <c r="AF820" s="505"/>
      <c r="AG820" s="505"/>
      <c r="AH820" s="505"/>
      <c r="AI820" s="473"/>
      <c r="AJ820" s="473"/>
      <c r="AK820" s="505"/>
      <c r="AL820" s="505"/>
      <c r="AM820" s="505"/>
      <c r="AN820" s="505"/>
      <c r="AO820" s="505"/>
      <c r="AP820" s="505"/>
      <c r="AQ820" s="505"/>
      <c r="AR820" s="505"/>
      <c r="AS820" s="505"/>
      <c r="AT820" s="505"/>
      <c r="AU820" s="506"/>
      <c r="AV820" s="513"/>
    </row>
    <row r="821" spans="1:48" s="507" customFormat="1" ht="13.5" outlineLevel="2">
      <c r="A821" s="681"/>
      <c r="B821" s="691" t="s">
        <v>226</v>
      </c>
      <c r="C821" s="460" t="s">
        <v>775</v>
      </c>
      <c r="D821" s="474" t="s">
        <v>297</v>
      </c>
      <c r="E821" s="461" t="s">
        <v>743</v>
      </c>
      <c r="F821" s="475"/>
      <c r="G821" s="459" t="s">
        <v>102</v>
      </c>
      <c r="H821" s="476" t="str">
        <f>CONCATENATE(G821,"-",I821)</f>
        <v>MP-2</v>
      </c>
      <c r="I821" s="463">
        <v>2</v>
      </c>
      <c r="J821" s="475"/>
      <c r="K821" s="473">
        <v>0</v>
      </c>
      <c r="L821" s="473"/>
      <c r="M821" s="471" cm="1">
        <f t="array" ref="M821">IFERROR(_xlfn.IFS(N821=1,1,O821=1,1,P821=1,1,Q821=1,1),0)</f>
        <v>1</v>
      </c>
      <c r="N821" s="505">
        <v>1</v>
      </c>
      <c r="O821" s="505"/>
      <c r="P821" s="505"/>
      <c r="Q821" s="505"/>
      <c r="R821" s="471" cm="1">
        <f t="array" ref="R821">IFERROR(_xlfn.IFS(S821=1,1,T821=1,1,U821=1,1,V821=1,1),0)</f>
        <v>0</v>
      </c>
      <c r="S821" s="505"/>
      <c r="T821" s="505"/>
      <c r="U821" s="505"/>
      <c r="V821" s="505"/>
      <c r="W821" s="473"/>
      <c r="X821" s="473"/>
      <c r="Y821" s="471"/>
      <c r="Z821" s="505"/>
      <c r="AA821" s="505"/>
      <c r="AB821" s="505"/>
      <c r="AC821" s="505"/>
      <c r="AD821" s="471"/>
      <c r="AE821" s="505"/>
      <c r="AF821" s="505"/>
      <c r="AG821" s="505"/>
      <c r="AH821" s="505"/>
      <c r="AI821" s="473"/>
      <c r="AJ821" s="473"/>
      <c r="AK821" s="505"/>
      <c r="AL821" s="505"/>
      <c r="AM821" s="505"/>
      <c r="AN821" s="505"/>
      <c r="AO821" s="505"/>
      <c r="AP821" s="505"/>
      <c r="AQ821" s="505"/>
      <c r="AR821" s="505"/>
      <c r="AS821" s="505"/>
      <c r="AT821" s="505"/>
      <c r="AU821" s="506"/>
      <c r="AV821" s="513">
        <v>2</v>
      </c>
    </row>
    <row r="822" spans="1:48" s="507" customFormat="1" ht="13.5" outlineLevel="2">
      <c r="A822" s="681"/>
      <c r="B822" s="691"/>
      <c r="C822" s="460"/>
      <c r="D822" s="474"/>
      <c r="E822" s="461"/>
      <c r="F822" s="475"/>
      <c r="G822" s="459"/>
      <c r="H822" s="476"/>
      <c r="I822" s="463"/>
      <c r="J822" s="475"/>
      <c r="K822" s="473"/>
      <c r="L822" s="473"/>
      <c r="M822" s="471"/>
      <c r="N822" s="505" t="s">
        <v>224</v>
      </c>
      <c r="O822" s="505"/>
      <c r="P822" s="505"/>
      <c r="Q822" s="505"/>
      <c r="R822" s="505"/>
      <c r="S822" s="505"/>
      <c r="T822" s="505"/>
      <c r="U822" s="505"/>
      <c r="V822" s="505"/>
      <c r="W822" s="473"/>
      <c r="X822" s="473"/>
      <c r="Y822" s="505"/>
      <c r="Z822" s="505"/>
      <c r="AA822" s="505"/>
      <c r="AB822" s="505"/>
      <c r="AC822" s="505"/>
      <c r="AD822" s="505"/>
      <c r="AE822" s="505"/>
      <c r="AF822" s="505"/>
      <c r="AG822" s="505"/>
      <c r="AH822" s="505"/>
      <c r="AI822" s="473"/>
      <c r="AJ822" s="473"/>
      <c r="AK822" s="505"/>
      <c r="AL822" s="505"/>
      <c r="AM822" s="505"/>
      <c r="AN822" s="505"/>
      <c r="AO822" s="505"/>
      <c r="AP822" s="505"/>
      <c r="AQ822" s="505"/>
      <c r="AR822" s="505"/>
      <c r="AS822" s="505"/>
      <c r="AT822" s="505"/>
      <c r="AU822" s="506"/>
      <c r="AV822" s="513"/>
    </row>
    <row r="823" spans="1:48" s="507" customFormat="1" ht="13.5" outlineLevel="2">
      <c r="A823" s="681"/>
      <c r="B823" s="691" t="s">
        <v>745</v>
      </c>
      <c r="C823" s="460"/>
      <c r="D823" s="474"/>
      <c r="E823" s="461"/>
      <c r="F823" s="475"/>
      <c r="G823" s="459"/>
      <c r="H823" s="476"/>
      <c r="I823" s="463"/>
      <c r="J823" s="475"/>
      <c r="K823" s="473"/>
      <c r="L823" s="473"/>
      <c r="M823" s="471"/>
      <c r="N823" s="505" t="s">
        <v>224</v>
      </c>
      <c r="O823" s="505"/>
      <c r="P823" s="505"/>
      <c r="Q823" s="505"/>
      <c r="R823" s="505"/>
      <c r="S823" s="505"/>
      <c r="T823" s="505"/>
      <c r="U823" s="505"/>
      <c r="V823" s="505"/>
      <c r="W823" s="473"/>
      <c r="X823" s="473"/>
      <c r="Y823" s="505"/>
      <c r="Z823" s="505"/>
      <c r="AA823" s="505"/>
      <c r="AB823" s="505"/>
      <c r="AC823" s="505"/>
      <c r="AD823" s="505"/>
      <c r="AE823" s="505"/>
      <c r="AF823" s="505"/>
      <c r="AG823" s="505"/>
      <c r="AH823" s="505"/>
      <c r="AI823" s="473"/>
      <c r="AJ823" s="473"/>
      <c r="AK823" s="505"/>
      <c r="AL823" s="505"/>
      <c r="AM823" s="505"/>
      <c r="AN823" s="505"/>
      <c r="AO823" s="505"/>
      <c r="AP823" s="505"/>
      <c r="AQ823" s="505"/>
      <c r="AR823" s="505"/>
      <c r="AS823" s="505"/>
      <c r="AT823" s="505"/>
      <c r="AU823" s="506"/>
      <c r="AV823" s="513"/>
    </row>
    <row r="824" spans="1:48" s="507" customFormat="1" ht="13.5" outlineLevel="2">
      <c r="A824" s="681"/>
      <c r="B824" s="691" t="s">
        <v>226</v>
      </c>
      <c r="C824" s="460" t="s">
        <v>775</v>
      </c>
      <c r="D824" s="474" t="s">
        <v>304</v>
      </c>
      <c r="E824" s="461" t="s">
        <v>776</v>
      </c>
      <c r="F824" s="475"/>
      <c r="G824" s="459" t="s">
        <v>102</v>
      </c>
      <c r="H824" s="476" t="str">
        <f t="shared" ref="H824:H825" si="110">CONCATENATE(G824,"-",I824)</f>
        <v>MP-2</v>
      </c>
      <c r="I824" s="463">
        <v>2</v>
      </c>
      <c r="J824" s="475"/>
      <c r="K824" s="473">
        <v>0</v>
      </c>
      <c r="L824" s="473"/>
      <c r="M824" s="471" cm="1">
        <f t="array" ref="M824">IFERROR(_xlfn.IFS(N824=1,1,O824=1,1,P824=1,1,Q824=1,1),0)</f>
        <v>1</v>
      </c>
      <c r="N824" s="505">
        <v>1</v>
      </c>
      <c r="O824" s="505"/>
      <c r="P824" s="505"/>
      <c r="Q824" s="505"/>
      <c r="R824" s="471" cm="1">
        <f t="array" ref="R824">IFERROR(_xlfn.IFS(S824=1,1,T824=1,1,U824=1,1,V824=1,1),0)</f>
        <v>0</v>
      </c>
      <c r="S824" s="505"/>
      <c r="T824" s="505"/>
      <c r="U824" s="505"/>
      <c r="V824" s="505"/>
      <c r="W824" s="473"/>
      <c r="X824" s="473"/>
      <c r="Y824" s="471"/>
      <c r="Z824" s="505"/>
      <c r="AA824" s="505"/>
      <c r="AB824" s="505"/>
      <c r="AC824" s="505"/>
      <c r="AD824" s="471"/>
      <c r="AE824" s="505"/>
      <c r="AF824" s="505"/>
      <c r="AG824" s="505"/>
      <c r="AH824" s="505"/>
      <c r="AI824" s="473"/>
      <c r="AJ824" s="473"/>
      <c r="AK824" s="505"/>
      <c r="AL824" s="505"/>
      <c r="AM824" s="505"/>
      <c r="AN824" s="505"/>
      <c r="AO824" s="505"/>
      <c r="AP824" s="505"/>
      <c r="AQ824" s="505"/>
      <c r="AR824" s="505"/>
      <c r="AS824" s="505"/>
      <c r="AT824" s="505"/>
      <c r="AU824" s="506"/>
      <c r="AV824" s="513">
        <v>2</v>
      </c>
    </row>
    <row r="825" spans="1:48" s="507" customFormat="1" ht="13.5" outlineLevel="2">
      <c r="A825" s="681"/>
      <c r="B825" s="691" t="s">
        <v>226</v>
      </c>
      <c r="C825" s="460" t="s">
        <v>775</v>
      </c>
      <c r="D825" s="474" t="s">
        <v>308</v>
      </c>
      <c r="E825" s="461" t="s">
        <v>748</v>
      </c>
      <c r="F825" s="475"/>
      <c r="G825" s="459" t="s">
        <v>102</v>
      </c>
      <c r="H825" s="476" t="str">
        <f t="shared" si="110"/>
        <v>MP-2</v>
      </c>
      <c r="I825" s="463">
        <v>2</v>
      </c>
      <c r="J825" s="475"/>
      <c r="K825" s="473">
        <v>0</v>
      </c>
      <c r="L825" s="473"/>
      <c r="M825" s="471" cm="1">
        <f t="array" ref="M825">IFERROR(_xlfn.IFS(N825=1,1,O825=1,1,P825=1,1,Q825=1,1),0)</f>
        <v>1</v>
      </c>
      <c r="N825" s="505">
        <v>1</v>
      </c>
      <c r="O825" s="505"/>
      <c r="P825" s="505"/>
      <c r="Q825" s="505"/>
      <c r="R825" s="471" cm="1">
        <f t="array" ref="R825">IFERROR(_xlfn.IFS(S825=1,1,T825=1,1,U825=1,1,V825=1,1),0)</f>
        <v>0</v>
      </c>
      <c r="S825" s="505"/>
      <c r="T825" s="505"/>
      <c r="U825" s="505"/>
      <c r="V825" s="505"/>
      <c r="W825" s="473"/>
      <c r="X825" s="473"/>
      <c r="Y825" s="471"/>
      <c r="Z825" s="505"/>
      <c r="AA825" s="505"/>
      <c r="AB825" s="505"/>
      <c r="AC825" s="505"/>
      <c r="AD825" s="471"/>
      <c r="AE825" s="505"/>
      <c r="AF825" s="505"/>
      <c r="AG825" s="505"/>
      <c r="AH825" s="505"/>
      <c r="AI825" s="473"/>
      <c r="AJ825" s="473"/>
      <c r="AK825" s="505"/>
      <c r="AL825" s="505"/>
      <c r="AM825" s="505"/>
      <c r="AN825" s="505"/>
      <c r="AO825" s="505"/>
      <c r="AP825" s="505"/>
      <c r="AQ825" s="505"/>
      <c r="AR825" s="505"/>
      <c r="AS825" s="505"/>
      <c r="AT825" s="505"/>
      <c r="AU825" s="506"/>
      <c r="AV825" s="513">
        <v>2</v>
      </c>
    </row>
    <row r="826" spans="1:48" s="507" customFormat="1" ht="13.5" outlineLevel="2">
      <c r="A826" s="681"/>
      <c r="B826" s="691"/>
      <c r="C826" s="460"/>
      <c r="D826" s="474"/>
      <c r="E826" s="461"/>
      <c r="F826" s="475"/>
      <c r="G826" s="459"/>
      <c r="H826" s="476"/>
      <c r="I826" s="463"/>
      <c r="J826" s="475"/>
      <c r="K826" s="473"/>
      <c r="L826" s="473"/>
      <c r="M826" s="471"/>
      <c r="N826" s="505" t="s">
        <v>224</v>
      </c>
      <c r="O826" s="505"/>
      <c r="P826" s="505"/>
      <c r="Q826" s="505"/>
      <c r="R826" s="505"/>
      <c r="S826" s="505"/>
      <c r="T826" s="505"/>
      <c r="U826" s="505"/>
      <c r="V826" s="505"/>
      <c r="W826" s="473"/>
      <c r="X826" s="473"/>
      <c r="Y826" s="505"/>
      <c r="Z826" s="505"/>
      <c r="AA826" s="505"/>
      <c r="AB826" s="505"/>
      <c r="AC826" s="505"/>
      <c r="AD826" s="505"/>
      <c r="AE826" s="505"/>
      <c r="AF826" s="505"/>
      <c r="AG826" s="505"/>
      <c r="AH826" s="505"/>
      <c r="AI826" s="473"/>
      <c r="AJ826" s="473"/>
      <c r="AK826" s="505"/>
      <c r="AL826" s="505"/>
      <c r="AM826" s="505"/>
      <c r="AN826" s="505"/>
      <c r="AO826" s="505"/>
      <c r="AP826" s="505"/>
      <c r="AQ826" s="505"/>
      <c r="AR826" s="505"/>
      <c r="AS826" s="505"/>
      <c r="AT826" s="505"/>
      <c r="AU826" s="506"/>
      <c r="AV826" s="513"/>
    </row>
    <row r="827" spans="1:48" s="507" customFormat="1" ht="13.5" outlineLevel="2">
      <c r="A827" s="681"/>
      <c r="B827" s="691" t="s">
        <v>749</v>
      </c>
      <c r="C827" s="460"/>
      <c r="D827" s="474"/>
      <c r="E827" s="461"/>
      <c r="F827" s="475"/>
      <c r="G827" s="459"/>
      <c r="H827" s="476"/>
      <c r="I827" s="463"/>
      <c r="J827" s="475"/>
      <c r="K827" s="473"/>
      <c r="L827" s="473"/>
      <c r="M827" s="471"/>
      <c r="N827" s="505" t="s">
        <v>224</v>
      </c>
      <c r="O827" s="505"/>
      <c r="P827" s="505"/>
      <c r="Q827" s="505"/>
      <c r="R827" s="505"/>
      <c r="S827" s="505"/>
      <c r="T827" s="505"/>
      <c r="U827" s="505"/>
      <c r="V827" s="505"/>
      <c r="W827" s="473"/>
      <c r="X827" s="473"/>
      <c r="Y827" s="505"/>
      <c r="Z827" s="505"/>
      <c r="AA827" s="505"/>
      <c r="AB827" s="505"/>
      <c r="AC827" s="505"/>
      <c r="AD827" s="505"/>
      <c r="AE827" s="505"/>
      <c r="AF827" s="505"/>
      <c r="AG827" s="505"/>
      <c r="AH827" s="505"/>
      <c r="AI827" s="473"/>
      <c r="AJ827" s="473"/>
      <c r="AK827" s="505"/>
      <c r="AL827" s="505"/>
      <c r="AM827" s="505"/>
      <c r="AN827" s="505"/>
      <c r="AO827" s="505"/>
      <c r="AP827" s="505"/>
      <c r="AQ827" s="505"/>
      <c r="AR827" s="505"/>
      <c r="AS827" s="505"/>
      <c r="AT827" s="505"/>
      <c r="AU827" s="506"/>
      <c r="AV827" s="513"/>
    </row>
    <row r="828" spans="1:48" s="507" customFormat="1" ht="13.5" outlineLevel="2">
      <c r="A828" s="681"/>
      <c r="B828" s="691" t="s">
        <v>226</v>
      </c>
      <c r="C828" s="460" t="s">
        <v>775</v>
      </c>
      <c r="D828" s="474">
        <v>1401</v>
      </c>
      <c r="E828" s="461" t="s">
        <v>750</v>
      </c>
      <c r="F828" s="475"/>
      <c r="G828" s="459" t="s">
        <v>102</v>
      </c>
      <c r="H828" s="476" t="str">
        <f t="shared" ref="H828:H831" si="111">CONCATENATE(G828,"-",I828)</f>
        <v>MP-2</v>
      </c>
      <c r="I828" s="463">
        <v>2</v>
      </c>
      <c r="J828" s="475"/>
      <c r="K828" s="473">
        <v>0</v>
      </c>
      <c r="L828" s="473"/>
      <c r="M828" s="471" cm="1">
        <f t="array" ref="M828">IFERROR(_xlfn.IFS(N828=1,1,O828=1,1,P828=1,1,Q828=1,1),0)</f>
        <v>1</v>
      </c>
      <c r="N828" s="505">
        <v>1</v>
      </c>
      <c r="O828" s="505"/>
      <c r="P828" s="505"/>
      <c r="Q828" s="505"/>
      <c r="R828" s="471" cm="1">
        <f t="array" ref="R828">IFERROR(_xlfn.IFS(S828=1,1,T828=1,1,U828=1,1,V828=1,1),0)</f>
        <v>0</v>
      </c>
      <c r="S828" s="505"/>
      <c r="T828" s="505"/>
      <c r="U828" s="505"/>
      <c r="V828" s="505"/>
      <c r="W828" s="473"/>
      <c r="X828" s="473"/>
      <c r="Y828" s="471"/>
      <c r="Z828" s="505"/>
      <c r="AA828" s="505"/>
      <c r="AB828" s="505"/>
      <c r="AC828" s="505"/>
      <c r="AD828" s="471"/>
      <c r="AE828" s="505"/>
      <c r="AF828" s="505"/>
      <c r="AG828" s="505"/>
      <c r="AH828" s="505"/>
      <c r="AI828" s="473"/>
      <c r="AJ828" s="473"/>
      <c r="AK828" s="505"/>
      <c r="AL828" s="505"/>
      <c r="AM828" s="505"/>
      <c r="AN828" s="505"/>
      <c r="AO828" s="505"/>
      <c r="AP828" s="505"/>
      <c r="AQ828" s="505"/>
      <c r="AR828" s="505"/>
      <c r="AS828" s="505"/>
      <c r="AT828" s="505"/>
      <c r="AU828" s="506"/>
      <c r="AV828" s="513">
        <v>2</v>
      </c>
    </row>
    <row r="829" spans="1:48" s="507" customFormat="1" ht="13.5" outlineLevel="2">
      <c r="A829" s="681"/>
      <c r="B829" s="691" t="s">
        <v>226</v>
      </c>
      <c r="C829" s="460" t="s">
        <v>775</v>
      </c>
      <c r="D829" s="474">
        <v>1402</v>
      </c>
      <c r="E829" s="461" t="s">
        <v>752</v>
      </c>
      <c r="F829" s="475"/>
      <c r="G829" s="459" t="s">
        <v>102</v>
      </c>
      <c r="H829" s="476" t="str">
        <f t="shared" si="111"/>
        <v>MP-2</v>
      </c>
      <c r="I829" s="463">
        <v>2</v>
      </c>
      <c r="J829" s="475"/>
      <c r="K829" s="473">
        <v>0</v>
      </c>
      <c r="L829" s="473"/>
      <c r="M829" s="471" cm="1">
        <f t="array" ref="M829">IFERROR(_xlfn.IFS(N829=1,1,O829=1,1,P829=1,1,Q829=1,1),0)</f>
        <v>1</v>
      </c>
      <c r="N829" s="505">
        <v>1</v>
      </c>
      <c r="O829" s="505"/>
      <c r="P829" s="505"/>
      <c r="Q829" s="505"/>
      <c r="R829" s="471" cm="1">
        <f t="array" ref="R829">IFERROR(_xlfn.IFS(S829=1,1,T829=1,1,U829=1,1,V829=1,1),0)</f>
        <v>0</v>
      </c>
      <c r="S829" s="505"/>
      <c r="T829" s="505"/>
      <c r="U829" s="505"/>
      <c r="V829" s="505"/>
      <c r="W829" s="473"/>
      <c r="X829" s="473"/>
      <c r="Y829" s="471"/>
      <c r="Z829" s="505"/>
      <c r="AA829" s="505"/>
      <c r="AB829" s="505"/>
      <c r="AC829" s="505"/>
      <c r="AD829" s="471"/>
      <c r="AE829" s="505"/>
      <c r="AF829" s="505"/>
      <c r="AG829" s="505"/>
      <c r="AH829" s="505"/>
      <c r="AI829" s="473"/>
      <c r="AJ829" s="473"/>
      <c r="AK829" s="505"/>
      <c r="AL829" s="505"/>
      <c r="AM829" s="505"/>
      <c r="AN829" s="505"/>
      <c r="AO829" s="505"/>
      <c r="AP829" s="505"/>
      <c r="AQ829" s="505"/>
      <c r="AR829" s="505"/>
      <c r="AS829" s="505"/>
      <c r="AT829" s="505"/>
      <c r="AU829" s="506"/>
      <c r="AV829" s="513">
        <v>2</v>
      </c>
    </row>
    <row r="830" spans="1:48" s="507" customFormat="1" ht="13.5" outlineLevel="2">
      <c r="A830" s="681"/>
      <c r="B830" s="691" t="s">
        <v>226</v>
      </c>
      <c r="C830" s="460" t="s">
        <v>775</v>
      </c>
      <c r="D830" s="474">
        <v>1403</v>
      </c>
      <c r="E830" s="461" t="s">
        <v>753</v>
      </c>
      <c r="F830" s="475"/>
      <c r="G830" s="459" t="s">
        <v>102</v>
      </c>
      <c r="H830" s="476" t="str">
        <f t="shared" si="111"/>
        <v>MP-2</v>
      </c>
      <c r="I830" s="463">
        <v>2</v>
      </c>
      <c r="J830" s="475"/>
      <c r="K830" s="473">
        <v>0</v>
      </c>
      <c r="L830" s="473"/>
      <c r="M830" s="471" cm="1">
        <f t="array" ref="M830">IFERROR(_xlfn.IFS(N830=1,1,O830=1,1,P830=1,1,Q830=1,1),0)</f>
        <v>1</v>
      </c>
      <c r="N830" s="505">
        <v>1</v>
      </c>
      <c r="O830" s="505"/>
      <c r="P830" s="505"/>
      <c r="Q830" s="505"/>
      <c r="R830" s="471" cm="1">
        <f t="array" ref="R830">IFERROR(_xlfn.IFS(S830=1,1,T830=1,1,U830=1,1,V830=1,1),0)</f>
        <v>0</v>
      </c>
      <c r="S830" s="505"/>
      <c r="T830" s="505"/>
      <c r="U830" s="505"/>
      <c r="V830" s="505"/>
      <c r="W830" s="473"/>
      <c r="X830" s="473"/>
      <c r="Y830" s="471"/>
      <c r="Z830" s="505"/>
      <c r="AA830" s="505"/>
      <c r="AB830" s="505"/>
      <c r="AC830" s="505"/>
      <c r="AD830" s="471"/>
      <c r="AE830" s="505"/>
      <c r="AF830" s="505"/>
      <c r="AG830" s="505"/>
      <c r="AH830" s="505"/>
      <c r="AI830" s="473"/>
      <c r="AJ830" s="473"/>
      <c r="AK830" s="505"/>
      <c r="AL830" s="505"/>
      <c r="AM830" s="505"/>
      <c r="AN830" s="505"/>
      <c r="AO830" s="505"/>
      <c r="AP830" s="505"/>
      <c r="AQ830" s="505"/>
      <c r="AR830" s="505"/>
      <c r="AS830" s="505"/>
      <c r="AT830" s="505"/>
      <c r="AU830" s="506"/>
      <c r="AV830" s="513">
        <v>2</v>
      </c>
    </row>
    <row r="831" spans="1:48" s="507" customFormat="1" ht="13.5" outlineLevel="2">
      <c r="A831" s="681"/>
      <c r="B831" s="691" t="s">
        <v>226</v>
      </c>
      <c r="C831" s="460" t="s">
        <v>775</v>
      </c>
      <c r="D831" s="474">
        <v>1404</v>
      </c>
      <c r="E831" s="461" t="s">
        <v>754</v>
      </c>
      <c r="F831" s="475"/>
      <c r="G831" s="459" t="s">
        <v>102</v>
      </c>
      <c r="H831" s="476" t="str">
        <f t="shared" si="111"/>
        <v>MP-2</v>
      </c>
      <c r="I831" s="463">
        <v>2</v>
      </c>
      <c r="J831" s="475"/>
      <c r="K831" s="473">
        <v>0</v>
      </c>
      <c r="L831" s="473"/>
      <c r="M831" s="471" cm="1">
        <f t="array" ref="M831">IFERROR(_xlfn.IFS(N831=1,1,O831=1,1,P831=1,1,Q831=1,1),0)</f>
        <v>1</v>
      </c>
      <c r="N831" s="505">
        <v>1</v>
      </c>
      <c r="O831" s="505"/>
      <c r="P831" s="505"/>
      <c r="Q831" s="505"/>
      <c r="R831" s="471" cm="1">
        <f t="array" ref="R831">IFERROR(_xlfn.IFS(S831=1,1,T831=1,1,U831=1,1,V831=1,1),0)</f>
        <v>0</v>
      </c>
      <c r="S831" s="505"/>
      <c r="T831" s="505"/>
      <c r="U831" s="505"/>
      <c r="V831" s="505"/>
      <c r="W831" s="473"/>
      <c r="X831" s="473"/>
      <c r="Y831" s="471"/>
      <c r="Z831" s="505"/>
      <c r="AA831" s="505"/>
      <c r="AB831" s="505"/>
      <c r="AC831" s="505"/>
      <c r="AD831" s="471"/>
      <c r="AE831" s="505"/>
      <c r="AF831" s="505"/>
      <c r="AG831" s="505"/>
      <c r="AH831" s="505"/>
      <c r="AI831" s="473"/>
      <c r="AJ831" s="473"/>
      <c r="AK831" s="505"/>
      <c r="AL831" s="505"/>
      <c r="AM831" s="505"/>
      <c r="AN831" s="505"/>
      <c r="AO831" s="505"/>
      <c r="AP831" s="505"/>
      <c r="AQ831" s="505"/>
      <c r="AR831" s="505"/>
      <c r="AS831" s="505"/>
      <c r="AT831" s="505"/>
      <c r="AU831" s="506"/>
      <c r="AV831" s="513">
        <v>2</v>
      </c>
    </row>
    <row r="832" spans="1:48" s="507" customFormat="1" ht="13.5" outlineLevel="2">
      <c r="A832" s="681"/>
      <c r="B832" s="691"/>
      <c r="C832" s="460"/>
      <c r="D832" s="474"/>
      <c r="E832" s="461"/>
      <c r="F832" s="475"/>
      <c r="G832" s="459"/>
      <c r="H832" s="476"/>
      <c r="I832" s="463"/>
      <c r="J832" s="475"/>
      <c r="K832" s="473"/>
      <c r="L832" s="473"/>
      <c r="M832" s="471"/>
      <c r="N832" s="505" t="s">
        <v>224</v>
      </c>
      <c r="O832" s="505"/>
      <c r="P832" s="505"/>
      <c r="Q832" s="505"/>
      <c r="R832" s="505"/>
      <c r="S832" s="505"/>
      <c r="T832" s="505"/>
      <c r="U832" s="505"/>
      <c r="V832" s="505"/>
      <c r="W832" s="473"/>
      <c r="X832" s="473"/>
      <c r="Y832" s="505"/>
      <c r="Z832" s="505"/>
      <c r="AA832" s="505"/>
      <c r="AB832" s="505"/>
      <c r="AC832" s="505"/>
      <c r="AD832" s="505"/>
      <c r="AE832" s="505"/>
      <c r="AF832" s="505"/>
      <c r="AG832" s="505"/>
      <c r="AH832" s="505"/>
      <c r="AI832" s="473"/>
      <c r="AJ832" s="473"/>
      <c r="AK832" s="505"/>
      <c r="AL832" s="505"/>
      <c r="AM832" s="505"/>
      <c r="AN832" s="505"/>
      <c r="AO832" s="505"/>
      <c r="AP832" s="505"/>
      <c r="AQ832" s="505"/>
      <c r="AR832" s="505"/>
      <c r="AS832" s="505"/>
      <c r="AT832" s="505"/>
      <c r="AU832" s="506"/>
      <c r="AV832" s="513"/>
    </row>
    <row r="833" spans="1:48" s="507" customFormat="1" ht="13.5" outlineLevel="2">
      <c r="A833" s="681"/>
      <c r="B833" s="691" t="s">
        <v>755</v>
      </c>
      <c r="C833" s="460"/>
      <c r="D833" s="474"/>
      <c r="E833" s="461"/>
      <c r="F833" s="475"/>
      <c r="G833" s="459"/>
      <c r="H833" s="476"/>
      <c r="I833" s="463"/>
      <c r="J833" s="475"/>
      <c r="K833" s="473"/>
      <c r="L833" s="473"/>
      <c r="M833" s="471"/>
      <c r="N833" s="505" t="s">
        <v>224</v>
      </c>
      <c r="O833" s="505"/>
      <c r="P833" s="505"/>
      <c r="Q833" s="505"/>
      <c r="R833" s="505"/>
      <c r="S833" s="505"/>
      <c r="T833" s="505"/>
      <c r="U833" s="505"/>
      <c r="V833" s="505"/>
      <c r="W833" s="473"/>
      <c r="X833" s="473"/>
      <c r="Y833" s="505"/>
      <c r="Z833" s="505"/>
      <c r="AA833" s="505"/>
      <c r="AB833" s="505"/>
      <c r="AC833" s="505"/>
      <c r="AD833" s="505"/>
      <c r="AE833" s="505"/>
      <c r="AF833" s="505"/>
      <c r="AG833" s="505"/>
      <c r="AH833" s="505"/>
      <c r="AI833" s="473"/>
      <c r="AJ833" s="473"/>
      <c r="AK833" s="505"/>
      <c r="AL833" s="505"/>
      <c r="AM833" s="505"/>
      <c r="AN833" s="505"/>
      <c r="AO833" s="505"/>
      <c r="AP833" s="505"/>
      <c r="AQ833" s="505"/>
      <c r="AR833" s="505"/>
      <c r="AS833" s="505"/>
      <c r="AT833" s="505"/>
      <c r="AU833" s="506"/>
      <c r="AV833" s="513"/>
    </row>
    <row r="834" spans="1:48" s="507" customFormat="1" ht="13.5" outlineLevel="2">
      <c r="A834" s="681"/>
      <c r="B834" s="691" t="s">
        <v>226</v>
      </c>
      <c r="C834" s="460" t="s">
        <v>775</v>
      </c>
      <c r="D834" s="474" t="s">
        <v>273</v>
      </c>
      <c r="E834" s="461" t="s">
        <v>756</v>
      </c>
      <c r="F834" s="475"/>
      <c r="G834" s="459" t="s">
        <v>102</v>
      </c>
      <c r="H834" s="476" t="str">
        <f t="shared" ref="H834:H835" si="112">CONCATENATE(G834,"-",I834)</f>
        <v>MP-2</v>
      </c>
      <c r="I834" s="463">
        <v>2</v>
      </c>
      <c r="J834" s="475"/>
      <c r="K834" s="473">
        <v>0</v>
      </c>
      <c r="L834" s="473"/>
      <c r="M834" s="471" cm="1">
        <f t="array" ref="M834">IFERROR(_xlfn.IFS(N834=1,1,O834=1,1,P834=1,1,Q834=1,1),0)</f>
        <v>1</v>
      </c>
      <c r="N834" s="505">
        <v>1</v>
      </c>
      <c r="O834" s="505"/>
      <c r="P834" s="505"/>
      <c r="Q834" s="505"/>
      <c r="R834" s="471" cm="1">
        <f t="array" ref="R834">IFERROR(_xlfn.IFS(S834=1,1,T834=1,1,U834=1,1,V834=1,1),0)</f>
        <v>0</v>
      </c>
      <c r="S834" s="505"/>
      <c r="T834" s="505"/>
      <c r="U834" s="505"/>
      <c r="V834" s="505"/>
      <c r="W834" s="473"/>
      <c r="X834" s="473"/>
      <c r="Y834" s="471"/>
      <c r="Z834" s="505"/>
      <c r="AA834" s="505"/>
      <c r="AB834" s="505"/>
      <c r="AC834" s="505"/>
      <c r="AD834" s="471"/>
      <c r="AE834" s="505"/>
      <c r="AF834" s="505"/>
      <c r="AG834" s="505"/>
      <c r="AH834" s="505"/>
      <c r="AI834" s="473"/>
      <c r="AJ834" s="473"/>
      <c r="AK834" s="505"/>
      <c r="AL834" s="505"/>
      <c r="AM834" s="505"/>
      <c r="AN834" s="505"/>
      <c r="AO834" s="505"/>
      <c r="AP834" s="505"/>
      <c r="AQ834" s="505"/>
      <c r="AR834" s="505"/>
      <c r="AS834" s="505"/>
      <c r="AT834" s="505"/>
      <c r="AU834" s="506"/>
      <c r="AV834" s="513">
        <v>2</v>
      </c>
    </row>
    <row r="835" spans="1:48" s="507" customFormat="1" ht="13.5" outlineLevel="2">
      <c r="A835" s="681"/>
      <c r="B835" s="691" t="s">
        <v>226</v>
      </c>
      <c r="C835" s="460" t="s">
        <v>775</v>
      </c>
      <c r="D835" s="474" t="s">
        <v>273</v>
      </c>
      <c r="E835" s="461" t="s">
        <v>756</v>
      </c>
      <c r="F835" s="475"/>
      <c r="G835" s="459" t="s">
        <v>102</v>
      </c>
      <c r="H835" s="476" t="str">
        <f t="shared" si="112"/>
        <v>MP-2</v>
      </c>
      <c r="I835" s="463">
        <v>2</v>
      </c>
      <c r="J835" s="475"/>
      <c r="K835" s="473">
        <v>0</v>
      </c>
      <c r="L835" s="473"/>
      <c r="M835" s="471" cm="1">
        <f t="array" ref="M835">IFERROR(_xlfn.IFS(N835=1,1,O835=1,1,P835=1,1,Q835=1,1),0)</f>
        <v>1</v>
      </c>
      <c r="N835" s="505">
        <v>1</v>
      </c>
      <c r="O835" s="505"/>
      <c r="P835" s="505"/>
      <c r="Q835" s="505"/>
      <c r="R835" s="471" cm="1">
        <f t="array" ref="R835">IFERROR(_xlfn.IFS(S835=1,1,T835=1,1,U835=1,1,V835=1,1),0)</f>
        <v>0</v>
      </c>
      <c r="S835" s="505"/>
      <c r="T835" s="505"/>
      <c r="U835" s="505"/>
      <c r="V835" s="505"/>
      <c r="W835" s="473"/>
      <c r="X835" s="473"/>
      <c r="Y835" s="471"/>
      <c r="Z835" s="505"/>
      <c r="AA835" s="505"/>
      <c r="AB835" s="505"/>
      <c r="AC835" s="505"/>
      <c r="AD835" s="471"/>
      <c r="AE835" s="505"/>
      <c r="AF835" s="505"/>
      <c r="AG835" s="505"/>
      <c r="AH835" s="505"/>
      <c r="AI835" s="473"/>
      <c r="AJ835" s="473"/>
      <c r="AK835" s="505"/>
      <c r="AL835" s="505"/>
      <c r="AM835" s="505"/>
      <c r="AN835" s="505"/>
      <c r="AO835" s="505"/>
      <c r="AP835" s="505"/>
      <c r="AQ835" s="505"/>
      <c r="AR835" s="505"/>
      <c r="AS835" s="505"/>
      <c r="AT835" s="505"/>
      <c r="AU835" s="506"/>
      <c r="AV835" s="513">
        <v>2</v>
      </c>
    </row>
    <row r="836" spans="1:48" s="507" customFormat="1" ht="13.5" outlineLevel="2">
      <c r="A836" s="681"/>
      <c r="B836" s="691"/>
      <c r="C836" s="460"/>
      <c r="D836" s="474"/>
      <c r="E836" s="461"/>
      <c r="F836" s="475"/>
      <c r="G836" s="459"/>
      <c r="H836" s="476"/>
      <c r="I836" s="463"/>
      <c r="J836" s="475"/>
      <c r="K836" s="473"/>
      <c r="L836" s="473"/>
      <c r="M836" s="471"/>
      <c r="N836" s="505" t="s">
        <v>224</v>
      </c>
      <c r="O836" s="505"/>
      <c r="P836" s="505"/>
      <c r="Q836" s="505"/>
      <c r="R836" s="505"/>
      <c r="S836" s="505"/>
      <c r="T836" s="505"/>
      <c r="U836" s="505"/>
      <c r="V836" s="505"/>
      <c r="W836" s="473"/>
      <c r="X836" s="473"/>
      <c r="Y836" s="505"/>
      <c r="Z836" s="505"/>
      <c r="AA836" s="505"/>
      <c r="AB836" s="505"/>
      <c r="AC836" s="505"/>
      <c r="AD836" s="505"/>
      <c r="AE836" s="505"/>
      <c r="AF836" s="505"/>
      <c r="AG836" s="505"/>
      <c r="AH836" s="505"/>
      <c r="AI836" s="473"/>
      <c r="AJ836" s="473"/>
      <c r="AK836" s="505"/>
      <c r="AL836" s="505"/>
      <c r="AM836" s="505"/>
      <c r="AN836" s="505"/>
      <c r="AO836" s="505"/>
      <c r="AP836" s="505"/>
      <c r="AQ836" s="505"/>
      <c r="AR836" s="505"/>
      <c r="AS836" s="505"/>
      <c r="AT836" s="505"/>
      <c r="AU836" s="506"/>
      <c r="AV836" s="513"/>
    </row>
    <row r="837" spans="1:48" s="507" customFormat="1" ht="13.5" outlineLevel="2">
      <c r="A837" s="681"/>
      <c r="B837" s="691" t="s">
        <v>757</v>
      </c>
      <c r="C837" s="460"/>
      <c r="D837" s="474"/>
      <c r="E837" s="461"/>
      <c r="F837" s="475"/>
      <c r="G837" s="459"/>
      <c r="H837" s="476"/>
      <c r="I837" s="463"/>
      <c r="J837" s="475"/>
      <c r="K837" s="473"/>
      <c r="L837" s="473"/>
      <c r="M837" s="471"/>
      <c r="N837" s="505" t="s">
        <v>224</v>
      </c>
      <c r="O837" s="505"/>
      <c r="P837" s="505"/>
      <c r="Q837" s="505"/>
      <c r="R837" s="505"/>
      <c r="S837" s="505"/>
      <c r="T837" s="505"/>
      <c r="U837" s="505"/>
      <c r="V837" s="505"/>
      <c r="W837" s="473"/>
      <c r="X837" s="473"/>
      <c r="Y837" s="505"/>
      <c r="Z837" s="505"/>
      <c r="AA837" s="505"/>
      <c r="AB837" s="505"/>
      <c r="AC837" s="505"/>
      <c r="AD837" s="505"/>
      <c r="AE837" s="505"/>
      <c r="AF837" s="505"/>
      <c r="AG837" s="505"/>
      <c r="AH837" s="505"/>
      <c r="AI837" s="473"/>
      <c r="AJ837" s="473"/>
      <c r="AK837" s="505"/>
      <c r="AL837" s="505"/>
      <c r="AM837" s="505"/>
      <c r="AN837" s="505"/>
      <c r="AO837" s="505"/>
      <c r="AP837" s="505"/>
      <c r="AQ837" s="505"/>
      <c r="AR837" s="505"/>
      <c r="AS837" s="505"/>
      <c r="AT837" s="505"/>
      <c r="AU837" s="506"/>
      <c r="AV837" s="513"/>
    </row>
    <row r="838" spans="1:48" s="507" customFormat="1" ht="13.5" outlineLevel="2">
      <c r="A838" s="681"/>
      <c r="B838" s="691" t="s">
        <v>226</v>
      </c>
      <c r="C838" s="460" t="s">
        <v>775</v>
      </c>
      <c r="D838" s="474" t="s">
        <v>280</v>
      </c>
      <c r="E838" s="461" t="s">
        <v>758</v>
      </c>
      <c r="F838" s="475"/>
      <c r="G838" s="459" t="s">
        <v>102</v>
      </c>
      <c r="H838" s="476" t="str">
        <f t="shared" ref="H838:H839" si="113">CONCATENATE(G838,"-",I838)</f>
        <v>MP-2</v>
      </c>
      <c r="I838" s="463">
        <v>2</v>
      </c>
      <c r="J838" s="475"/>
      <c r="K838" s="473">
        <v>0</v>
      </c>
      <c r="L838" s="473"/>
      <c r="M838" s="471" cm="1">
        <f t="array" ref="M838">IFERROR(_xlfn.IFS(N838=1,1,O838=1,1,P838=1,1,Q838=1,1),0)</f>
        <v>1</v>
      </c>
      <c r="N838" s="505">
        <v>1</v>
      </c>
      <c r="O838" s="505"/>
      <c r="P838" s="505"/>
      <c r="Q838" s="505"/>
      <c r="R838" s="471" cm="1">
        <f t="array" ref="R838">IFERROR(_xlfn.IFS(S838=1,1,T838=1,1,U838=1,1,V838=1,1),0)</f>
        <v>0</v>
      </c>
      <c r="S838" s="505"/>
      <c r="T838" s="505"/>
      <c r="U838" s="505"/>
      <c r="V838" s="505"/>
      <c r="W838" s="473"/>
      <c r="X838" s="473"/>
      <c r="Y838" s="471"/>
      <c r="Z838" s="505"/>
      <c r="AA838" s="505"/>
      <c r="AB838" s="505"/>
      <c r="AC838" s="505"/>
      <c r="AD838" s="471"/>
      <c r="AE838" s="505"/>
      <c r="AF838" s="505"/>
      <c r="AG838" s="505"/>
      <c r="AH838" s="505"/>
      <c r="AI838" s="473"/>
      <c r="AJ838" s="473"/>
      <c r="AK838" s="505"/>
      <c r="AL838" s="505"/>
      <c r="AM838" s="505"/>
      <c r="AN838" s="505"/>
      <c r="AO838" s="505"/>
      <c r="AP838" s="505"/>
      <c r="AQ838" s="505"/>
      <c r="AR838" s="505"/>
      <c r="AS838" s="505"/>
      <c r="AT838" s="505"/>
      <c r="AU838" s="506"/>
      <c r="AV838" s="513">
        <v>2</v>
      </c>
    </row>
    <row r="839" spans="1:48" s="507" customFormat="1" ht="13.5" outlineLevel="2">
      <c r="A839" s="681"/>
      <c r="B839" s="691" t="s">
        <v>226</v>
      </c>
      <c r="C839" s="460" t="s">
        <v>775</v>
      </c>
      <c r="D839" s="474" t="s">
        <v>282</v>
      </c>
      <c r="E839" s="461" t="s">
        <v>758</v>
      </c>
      <c r="F839" s="475"/>
      <c r="G839" s="459" t="s">
        <v>102</v>
      </c>
      <c r="H839" s="476" t="str">
        <f t="shared" si="113"/>
        <v>MP-2</v>
      </c>
      <c r="I839" s="463">
        <v>2</v>
      </c>
      <c r="J839" s="475"/>
      <c r="K839" s="473">
        <v>0</v>
      </c>
      <c r="L839" s="473"/>
      <c r="M839" s="471" cm="1">
        <f t="array" ref="M839">IFERROR(_xlfn.IFS(N839=1,1,O839=1,1,P839=1,1,Q839=1,1),0)</f>
        <v>1</v>
      </c>
      <c r="N839" s="505">
        <v>1</v>
      </c>
      <c r="O839" s="505"/>
      <c r="P839" s="505"/>
      <c r="Q839" s="505"/>
      <c r="R839" s="471" cm="1">
        <f t="array" ref="R839">IFERROR(_xlfn.IFS(S839=1,1,T839=1,1,U839=1,1,V839=1,1),0)</f>
        <v>0</v>
      </c>
      <c r="S839" s="505"/>
      <c r="T839" s="505"/>
      <c r="U839" s="505"/>
      <c r="V839" s="505"/>
      <c r="W839" s="473"/>
      <c r="X839" s="473"/>
      <c r="Y839" s="471"/>
      <c r="Z839" s="505"/>
      <c r="AA839" s="505"/>
      <c r="AB839" s="505"/>
      <c r="AC839" s="505"/>
      <c r="AD839" s="471"/>
      <c r="AE839" s="505"/>
      <c r="AF839" s="505"/>
      <c r="AG839" s="505"/>
      <c r="AH839" s="505"/>
      <c r="AI839" s="473"/>
      <c r="AJ839" s="473"/>
      <c r="AK839" s="505"/>
      <c r="AL839" s="505"/>
      <c r="AM839" s="505"/>
      <c r="AN839" s="505"/>
      <c r="AO839" s="505"/>
      <c r="AP839" s="505"/>
      <c r="AQ839" s="505"/>
      <c r="AR839" s="505"/>
      <c r="AS839" s="505"/>
      <c r="AT839" s="505"/>
      <c r="AU839" s="506"/>
      <c r="AV839" s="513">
        <v>2</v>
      </c>
    </row>
    <row r="840" spans="1:48" s="507" customFormat="1" ht="13.5" outlineLevel="2">
      <c r="A840" s="681"/>
      <c r="B840" s="691"/>
      <c r="C840" s="460"/>
      <c r="D840" s="474"/>
      <c r="E840" s="461"/>
      <c r="F840" s="475"/>
      <c r="G840" s="459"/>
      <c r="H840" s="476"/>
      <c r="I840" s="463"/>
      <c r="J840" s="475"/>
      <c r="K840" s="473"/>
      <c r="L840" s="473"/>
      <c r="M840" s="471"/>
      <c r="N840" s="505" t="s">
        <v>224</v>
      </c>
      <c r="O840" s="505"/>
      <c r="P840" s="505"/>
      <c r="Q840" s="505"/>
      <c r="R840" s="505"/>
      <c r="S840" s="505"/>
      <c r="T840" s="505"/>
      <c r="U840" s="505"/>
      <c r="V840" s="505"/>
      <c r="W840" s="473"/>
      <c r="X840" s="473"/>
      <c r="Y840" s="505"/>
      <c r="Z840" s="505"/>
      <c r="AA840" s="505"/>
      <c r="AB840" s="505"/>
      <c r="AC840" s="505"/>
      <c r="AD840" s="505"/>
      <c r="AE840" s="505"/>
      <c r="AF840" s="505"/>
      <c r="AG840" s="505"/>
      <c r="AH840" s="505"/>
      <c r="AI840" s="473"/>
      <c r="AJ840" s="473"/>
      <c r="AK840" s="505"/>
      <c r="AL840" s="505"/>
      <c r="AM840" s="505"/>
      <c r="AN840" s="505"/>
      <c r="AO840" s="505"/>
      <c r="AP840" s="505"/>
      <c r="AQ840" s="505"/>
      <c r="AR840" s="505"/>
      <c r="AS840" s="505"/>
      <c r="AT840" s="505"/>
      <c r="AU840" s="506"/>
      <c r="AV840" s="513"/>
    </row>
    <row r="841" spans="1:48" s="507" customFormat="1" ht="13.5" outlineLevel="2">
      <c r="A841" s="681"/>
      <c r="B841" s="691" t="s">
        <v>759</v>
      </c>
      <c r="C841" s="460"/>
      <c r="D841" s="474"/>
      <c r="E841" s="461"/>
      <c r="F841" s="475"/>
      <c r="G841" s="459"/>
      <c r="H841" s="476"/>
      <c r="I841" s="463"/>
      <c r="J841" s="475"/>
      <c r="K841" s="473"/>
      <c r="L841" s="473"/>
      <c r="M841" s="471"/>
      <c r="N841" s="505" t="s">
        <v>224</v>
      </c>
      <c r="O841" s="505"/>
      <c r="P841" s="505"/>
      <c r="Q841" s="505"/>
      <c r="R841" s="505"/>
      <c r="S841" s="505"/>
      <c r="T841" s="505"/>
      <c r="U841" s="505"/>
      <c r="V841" s="505"/>
      <c r="W841" s="473"/>
      <c r="X841" s="473"/>
      <c r="Y841" s="505"/>
      <c r="Z841" s="505"/>
      <c r="AA841" s="505"/>
      <c r="AB841" s="505"/>
      <c r="AC841" s="505"/>
      <c r="AD841" s="505"/>
      <c r="AE841" s="505"/>
      <c r="AF841" s="505"/>
      <c r="AG841" s="505"/>
      <c r="AH841" s="505"/>
      <c r="AI841" s="473"/>
      <c r="AJ841" s="473"/>
      <c r="AK841" s="505"/>
      <c r="AL841" s="505"/>
      <c r="AM841" s="505"/>
      <c r="AN841" s="505"/>
      <c r="AO841" s="505"/>
      <c r="AP841" s="505"/>
      <c r="AQ841" s="505"/>
      <c r="AR841" s="505"/>
      <c r="AS841" s="505"/>
      <c r="AT841" s="505"/>
      <c r="AU841" s="506"/>
      <c r="AV841" s="513"/>
    </row>
    <row r="842" spans="1:48" s="507" customFormat="1" ht="13.5" outlineLevel="2">
      <c r="A842" s="681"/>
      <c r="B842" s="691" t="s">
        <v>226</v>
      </c>
      <c r="C842" s="460" t="s">
        <v>775</v>
      </c>
      <c r="D842" s="474">
        <v>4401</v>
      </c>
      <c r="E842" s="461" t="s">
        <v>760</v>
      </c>
      <c r="F842" s="475"/>
      <c r="G842" s="459" t="s">
        <v>102</v>
      </c>
      <c r="H842" s="476" t="str">
        <f t="shared" ref="H842:H843" si="114">CONCATENATE(G842,"-",I842)</f>
        <v>MP-2</v>
      </c>
      <c r="I842" s="463">
        <v>2</v>
      </c>
      <c r="J842" s="475"/>
      <c r="K842" s="473">
        <v>0</v>
      </c>
      <c r="L842" s="473"/>
      <c r="M842" s="471" cm="1">
        <f t="array" ref="M842">IFERROR(_xlfn.IFS(N842=1,1,O842=1,1,P842=1,1,Q842=1,1),0)</f>
        <v>1</v>
      </c>
      <c r="N842" s="505">
        <v>1</v>
      </c>
      <c r="O842" s="505"/>
      <c r="P842" s="505"/>
      <c r="Q842" s="505"/>
      <c r="R842" s="471" cm="1">
        <f t="array" ref="R842">IFERROR(_xlfn.IFS(S842=1,1,T842=1,1,U842=1,1,V842=1,1),0)</f>
        <v>0</v>
      </c>
      <c r="S842" s="505"/>
      <c r="T842" s="505"/>
      <c r="U842" s="505"/>
      <c r="V842" s="505"/>
      <c r="W842" s="473"/>
      <c r="X842" s="473"/>
      <c r="Y842" s="471"/>
      <c r="Z842" s="505"/>
      <c r="AA842" s="505"/>
      <c r="AB842" s="505"/>
      <c r="AC842" s="505"/>
      <c r="AD842" s="471"/>
      <c r="AE842" s="505"/>
      <c r="AF842" s="505"/>
      <c r="AG842" s="505"/>
      <c r="AH842" s="505"/>
      <c r="AI842" s="473"/>
      <c r="AJ842" s="473"/>
      <c r="AK842" s="505"/>
      <c r="AL842" s="505"/>
      <c r="AM842" s="505"/>
      <c r="AN842" s="505"/>
      <c r="AO842" s="505"/>
      <c r="AP842" s="505"/>
      <c r="AQ842" s="505"/>
      <c r="AR842" s="505"/>
      <c r="AS842" s="505"/>
      <c r="AT842" s="505"/>
      <c r="AU842" s="506"/>
      <c r="AV842" s="513">
        <v>2</v>
      </c>
    </row>
    <row r="843" spans="1:48" s="507" customFormat="1" ht="13.5" outlineLevel="2">
      <c r="A843" s="681"/>
      <c r="B843" s="691" t="s">
        <v>226</v>
      </c>
      <c r="C843" s="460" t="s">
        <v>775</v>
      </c>
      <c r="D843" s="474">
        <v>4402</v>
      </c>
      <c r="E843" s="461" t="s">
        <v>762</v>
      </c>
      <c r="F843" s="475"/>
      <c r="G843" s="459" t="s">
        <v>102</v>
      </c>
      <c r="H843" s="476" t="str">
        <f t="shared" si="114"/>
        <v>MP-2</v>
      </c>
      <c r="I843" s="463">
        <v>2</v>
      </c>
      <c r="J843" s="475"/>
      <c r="K843" s="473">
        <v>0</v>
      </c>
      <c r="L843" s="473"/>
      <c r="M843" s="471" cm="1">
        <f t="array" ref="M843">IFERROR(_xlfn.IFS(N843=1,1,O843=1,1,P843=1,1,Q843=1,1),0)</f>
        <v>1</v>
      </c>
      <c r="N843" s="505">
        <v>1</v>
      </c>
      <c r="O843" s="505"/>
      <c r="P843" s="505"/>
      <c r="Q843" s="505"/>
      <c r="R843" s="471" cm="1">
        <f t="array" ref="R843">IFERROR(_xlfn.IFS(S843=1,1,T843=1,1,U843=1,1,V843=1,1),0)</f>
        <v>0</v>
      </c>
      <c r="S843" s="505"/>
      <c r="T843" s="505"/>
      <c r="U843" s="505"/>
      <c r="V843" s="505"/>
      <c r="W843" s="473"/>
      <c r="X843" s="473"/>
      <c r="Y843" s="471"/>
      <c r="Z843" s="505"/>
      <c r="AA843" s="505"/>
      <c r="AB843" s="505"/>
      <c r="AC843" s="505"/>
      <c r="AD843" s="471"/>
      <c r="AE843" s="505"/>
      <c r="AF843" s="505"/>
      <c r="AG843" s="505"/>
      <c r="AH843" s="505"/>
      <c r="AI843" s="473"/>
      <c r="AJ843" s="473"/>
      <c r="AK843" s="505"/>
      <c r="AL843" s="505"/>
      <c r="AM843" s="505"/>
      <c r="AN843" s="505"/>
      <c r="AO843" s="505"/>
      <c r="AP843" s="505"/>
      <c r="AQ843" s="505"/>
      <c r="AR843" s="505"/>
      <c r="AS843" s="505"/>
      <c r="AT843" s="505"/>
      <c r="AU843" s="506"/>
      <c r="AV843" s="513">
        <v>2</v>
      </c>
    </row>
    <row r="844" spans="1:48" s="507" customFormat="1" ht="13.5" outlineLevel="2">
      <c r="A844" s="681"/>
      <c r="B844" s="691"/>
      <c r="C844" s="460"/>
      <c r="D844" s="474"/>
      <c r="E844" s="461"/>
      <c r="F844" s="475"/>
      <c r="G844" s="459"/>
      <c r="H844" s="476"/>
      <c r="I844" s="463"/>
      <c r="J844" s="475"/>
      <c r="K844" s="473"/>
      <c r="L844" s="473"/>
      <c r="M844" s="471"/>
      <c r="N844" s="505" t="s">
        <v>224</v>
      </c>
      <c r="O844" s="505"/>
      <c r="P844" s="505"/>
      <c r="Q844" s="505"/>
      <c r="R844" s="505"/>
      <c r="S844" s="505"/>
      <c r="T844" s="505"/>
      <c r="U844" s="505"/>
      <c r="V844" s="505"/>
      <c r="W844" s="473"/>
      <c r="X844" s="473"/>
      <c r="Y844" s="505"/>
      <c r="Z844" s="505"/>
      <c r="AA844" s="505"/>
      <c r="AB844" s="505"/>
      <c r="AC844" s="505"/>
      <c r="AD844" s="505"/>
      <c r="AE844" s="505"/>
      <c r="AF844" s="505"/>
      <c r="AG844" s="505"/>
      <c r="AH844" s="505"/>
      <c r="AI844" s="473"/>
      <c r="AJ844" s="473"/>
      <c r="AK844" s="505"/>
      <c r="AL844" s="505"/>
      <c r="AM844" s="505"/>
      <c r="AN844" s="505"/>
      <c r="AO844" s="505"/>
      <c r="AP844" s="505"/>
      <c r="AQ844" s="505"/>
      <c r="AR844" s="505"/>
      <c r="AS844" s="505"/>
      <c r="AT844" s="505"/>
      <c r="AU844" s="506"/>
      <c r="AV844" s="513"/>
    </row>
    <row r="845" spans="1:48" s="507" customFormat="1" ht="13.5" outlineLevel="2">
      <c r="A845" s="681"/>
      <c r="B845" s="691" t="s">
        <v>764</v>
      </c>
      <c r="C845" s="460"/>
      <c r="D845" s="474"/>
      <c r="E845" s="461"/>
      <c r="F845" s="475"/>
      <c r="G845" s="459"/>
      <c r="H845" s="476"/>
      <c r="I845" s="463"/>
      <c r="J845" s="475"/>
      <c r="K845" s="473"/>
      <c r="L845" s="473"/>
      <c r="M845" s="471"/>
      <c r="N845" s="505" t="s">
        <v>224</v>
      </c>
      <c r="O845" s="505"/>
      <c r="P845" s="505"/>
      <c r="Q845" s="505"/>
      <c r="R845" s="505"/>
      <c r="S845" s="505"/>
      <c r="T845" s="505"/>
      <c r="U845" s="505"/>
      <c r="V845" s="505"/>
      <c r="W845" s="473"/>
      <c r="X845" s="473"/>
      <c r="Y845" s="505"/>
      <c r="Z845" s="505"/>
      <c r="AA845" s="505"/>
      <c r="AB845" s="505"/>
      <c r="AC845" s="505"/>
      <c r="AD845" s="505"/>
      <c r="AE845" s="505"/>
      <c r="AF845" s="505"/>
      <c r="AG845" s="505"/>
      <c r="AH845" s="505"/>
      <c r="AI845" s="473"/>
      <c r="AJ845" s="473"/>
      <c r="AK845" s="505"/>
      <c r="AL845" s="505"/>
      <c r="AM845" s="505"/>
      <c r="AN845" s="505"/>
      <c r="AO845" s="505"/>
      <c r="AP845" s="505"/>
      <c r="AQ845" s="505"/>
      <c r="AR845" s="505"/>
      <c r="AS845" s="505"/>
      <c r="AT845" s="505"/>
      <c r="AU845" s="506"/>
      <c r="AV845" s="513"/>
    </row>
    <row r="846" spans="1:48" s="507" customFormat="1" ht="13.5" outlineLevel="2">
      <c r="A846" s="681"/>
      <c r="B846" s="691" t="s">
        <v>226</v>
      </c>
      <c r="C846" s="460" t="s">
        <v>775</v>
      </c>
      <c r="D846" s="474" t="s">
        <v>421</v>
      </c>
      <c r="E846" s="461" t="s">
        <v>507</v>
      </c>
      <c r="F846" s="475"/>
      <c r="G846" s="459" t="s">
        <v>102</v>
      </c>
      <c r="H846" s="476" t="str">
        <f t="shared" ref="H846:H849" si="115">CONCATENATE(G846,"-",I846)</f>
        <v>MP-2</v>
      </c>
      <c r="I846" s="463">
        <v>2</v>
      </c>
      <c r="J846" s="475"/>
      <c r="K846" s="473">
        <v>0</v>
      </c>
      <c r="L846" s="473"/>
      <c r="M846" s="471" cm="1">
        <f t="array" ref="M846">IFERROR(_xlfn.IFS(N846=1,1,O846=1,1,P846=1,1,Q846=1,1),0)</f>
        <v>1</v>
      </c>
      <c r="N846" s="505">
        <v>1</v>
      </c>
      <c r="O846" s="505"/>
      <c r="P846" s="505"/>
      <c r="Q846" s="505"/>
      <c r="R846" s="471" cm="1">
        <f t="array" ref="R846">IFERROR(_xlfn.IFS(S846=1,1,T846=1,1,U846=1,1,V846=1,1),0)</f>
        <v>0</v>
      </c>
      <c r="S846" s="505"/>
      <c r="T846" s="505"/>
      <c r="U846" s="505"/>
      <c r="V846" s="505"/>
      <c r="W846" s="473"/>
      <c r="X846" s="473"/>
      <c r="Y846" s="471"/>
      <c r="Z846" s="505"/>
      <c r="AA846" s="505"/>
      <c r="AB846" s="505"/>
      <c r="AC846" s="505"/>
      <c r="AD846" s="471"/>
      <c r="AE846" s="505"/>
      <c r="AF846" s="505"/>
      <c r="AG846" s="505"/>
      <c r="AH846" s="505"/>
      <c r="AI846" s="473"/>
      <c r="AJ846" s="473"/>
      <c r="AK846" s="505"/>
      <c r="AL846" s="505"/>
      <c r="AM846" s="505"/>
      <c r="AN846" s="505"/>
      <c r="AO846" s="505"/>
      <c r="AP846" s="505"/>
      <c r="AQ846" s="505"/>
      <c r="AR846" s="505"/>
      <c r="AS846" s="505"/>
      <c r="AT846" s="505"/>
      <c r="AU846" s="506"/>
      <c r="AV846" s="513">
        <v>2</v>
      </c>
    </row>
    <row r="847" spans="1:48" s="507" customFormat="1" ht="13.5" outlineLevel="2">
      <c r="A847" s="681"/>
      <c r="B847" s="691" t="s">
        <v>226</v>
      </c>
      <c r="C847" s="460" t="s">
        <v>775</v>
      </c>
      <c r="D847" s="474" t="s">
        <v>423</v>
      </c>
      <c r="E847" s="461" t="s">
        <v>508</v>
      </c>
      <c r="F847" s="475"/>
      <c r="G847" s="459" t="s">
        <v>102</v>
      </c>
      <c r="H847" s="476" t="str">
        <f t="shared" si="115"/>
        <v>MP-2</v>
      </c>
      <c r="I847" s="463">
        <v>2</v>
      </c>
      <c r="J847" s="475"/>
      <c r="K847" s="473">
        <v>0</v>
      </c>
      <c r="L847" s="473"/>
      <c r="M847" s="471" cm="1">
        <f t="array" ref="M847">IFERROR(_xlfn.IFS(N847=1,1,O847=1,1,P847=1,1,Q847=1,1),0)</f>
        <v>1</v>
      </c>
      <c r="N847" s="505">
        <v>1</v>
      </c>
      <c r="O847" s="505"/>
      <c r="P847" s="505"/>
      <c r="Q847" s="505"/>
      <c r="R847" s="471" cm="1">
        <f t="array" ref="R847">IFERROR(_xlfn.IFS(S847=1,1,T847=1,1,U847=1,1,V847=1,1),0)</f>
        <v>0</v>
      </c>
      <c r="S847" s="505"/>
      <c r="T847" s="505"/>
      <c r="U847" s="505"/>
      <c r="V847" s="505"/>
      <c r="W847" s="473"/>
      <c r="X847" s="473"/>
      <c r="Y847" s="471"/>
      <c r="Z847" s="505"/>
      <c r="AA847" s="505"/>
      <c r="AB847" s="505"/>
      <c r="AC847" s="505"/>
      <c r="AD847" s="471"/>
      <c r="AE847" s="505"/>
      <c r="AF847" s="505"/>
      <c r="AG847" s="505"/>
      <c r="AH847" s="505"/>
      <c r="AI847" s="473"/>
      <c r="AJ847" s="473"/>
      <c r="AK847" s="505"/>
      <c r="AL847" s="505"/>
      <c r="AM847" s="505"/>
      <c r="AN847" s="505"/>
      <c r="AO847" s="505"/>
      <c r="AP847" s="505"/>
      <c r="AQ847" s="505"/>
      <c r="AR847" s="505"/>
      <c r="AS847" s="505"/>
      <c r="AT847" s="505"/>
      <c r="AU847" s="506"/>
      <c r="AV847" s="513">
        <v>2</v>
      </c>
    </row>
    <row r="848" spans="1:48" s="507" customFormat="1" ht="13.5" outlineLevel="2">
      <c r="A848" s="681"/>
      <c r="B848" s="691" t="s">
        <v>226</v>
      </c>
      <c r="C848" s="460" t="s">
        <v>775</v>
      </c>
      <c r="D848" s="474" t="s">
        <v>425</v>
      </c>
      <c r="E848" s="461" t="s">
        <v>509</v>
      </c>
      <c r="F848" s="475"/>
      <c r="G848" s="459" t="s">
        <v>102</v>
      </c>
      <c r="H848" s="476" t="str">
        <f t="shared" si="115"/>
        <v>MP-2</v>
      </c>
      <c r="I848" s="463">
        <v>2</v>
      </c>
      <c r="J848" s="475"/>
      <c r="K848" s="473">
        <v>0</v>
      </c>
      <c r="L848" s="473"/>
      <c r="M848" s="471" cm="1">
        <f t="array" ref="M848">IFERROR(_xlfn.IFS(N848=1,1,O848=1,1,P848=1,1,Q848=1,1),0)</f>
        <v>1</v>
      </c>
      <c r="N848" s="505">
        <v>1</v>
      </c>
      <c r="O848" s="505"/>
      <c r="P848" s="505"/>
      <c r="Q848" s="505"/>
      <c r="R848" s="471" cm="1">
        <f t="array" ref="R848">IFERROR(_xlfn.IFS(S848=1,1,T848=1,1,U848=1,1,V848=1,1),0)</f>
        <v>0</v>
      </c>
      <c r="S848" s="505"/>
      <c r="T848" s="505"/>
      <c r="U848" s="505"/>
      <c r="V848" s="505"/>
      <c r="W848" s="473"/>
      <c r="X848" s="473"/>
      <c r="Y848" s="471"/>
      <c r="Z848" s="505"/>
      <c r="AA848" s="505"/>
      <c r="AB848" s="505"/>
      <c r="AC848" s="505"/>
      <c r="AD848" s="471"/>
      <c r="AE848" s="505"/>
      <c r="AF848" s="505"/>
      <c r="AG848" s="505"/>
      <c r="AH848" s="505"/>
      <c r="AI848" s="473"/>
      <c r="AJ848" s="473"/>
      <c r="AK848" s="505"/>
      <c r="AL848" s="505"/>
      <c r="AM848" s="505"/>
      <c r="AN848" s="505"/>
      <c r="AO848" s="505"/>
      <c r="AP848" s="505"/>
      <c r="AQ848" s="505"/>
      <c r="AR848" s="505"/>
      <c r="AS848" s="505"/>
      <c r="AT848" s="505"/>
      <c r="AU848" s="506"/>
      <c r="AV848" s="513">
        <v>2</v>
      </c>
    </row>
    <row r="849" spans="1:48" s="507" customFormat="1" ht="13.5" outlineLevel="2">
      <c r="A849" s="681"/>
      <c r="B849" s="691" t="s">
        <v>226</v>
      </c>
      <c r="C849" s="460" t="s">
        <v>775</v>
      </c>
      <c r="D849" s="474" t="s">
        <v>427</v>
      </c>
      <c r="E849" s="461" t="s">
        <v>510</v>
      </c>
      <c r="F849" s="475"/>
      <c r="G849" s="459" t="s">
        <v>102</v>
      </c>
      <c r="H849" s="476" t="str">
        <f t="shared" si="115"/>
        <v>MP-2</v>
      </c>
      <c r="I849" s="463">
        <v>2</v>
      </c>
      <c r="J849" s="475"/>
      <c r="K849" s="473">
        <v>0</v>
      </c>
      <c r="L849" s="473"/>
      <c r="M849" s="471" cm="1">
        <f t="array" ref="M849">IFERROR(_xlfn.IFS(N849=1,1,O849=1,1,P849=1,1,Q849=1,1),0)</f>
        <v>1</v>
      </c>
      <c r="N849" s="505">
        <v>1</v>
      </c>
      <c r="O849" s="505"/>
      <c r="P849" s="505"/>
      <c r="Q849" s="505"/>
      <c r="R849" s="471" cm="1">
        <f t="array" ref="R849">IFERROR(_xlfn.IFS(S849=1,1,T849=1,1,U849=1,1,V849=1,1),0)</f>
        <v>0</v>
      </c>
      <c r="S849" s="505"/>
      <c r="T849" s="505"/>
      <c r="U849" s="505"/>
      <c r="V849" s="505"/>
      <c r="W849" s="473"/>
      <c r="X849" s="473"/>
      <c r="Y849" s="471"/>
      <c r="Z849" s="505"/>
      <c r="AA849" s="505"/>
      <c r="AB849" s="505"/>
      <c r="AC849" s="505"/>
      <c r="AD849" s="471"/>
      <c r="AE849" s="505"/>
      <c r="AF849" s="505"/>
      <c r="AG849" s="505"/>
      <c r="AH849" s="505"/>
      <c r="AI849" s="473"/>
      <c r="AJ849" s="473"/>
      <c r="AK849" s="505"/>
      <c r="AL849" s="505"/>
      <c r="AM849" s="505"/>
      <c r="AN849" s="505"/>
      <c r="AO849" s="505"/>
      <c r="AP849" s="505"/>
      <c r="AQ849" s="505"/>
      <c r="AR849" s="505"/>
      <c r="AS849" s="505"/>
      <c r="AT849" s="505"/>
      <c r="AU849" s="506"/>
      <c r="AV849" s="513">
        <v>2</v>
      </c>
    </row>
    <row r="850" spans="1:48" s="507" customFormat="1" ht="13.5" outlineLevel="2">
      <c r="A850" s="681"/>
      <c r="B850" s="691"/>
      <c r="C850" s="460"/>
      <c r="D850" s="474"/>
      <c r="E850" s="461"/>
      <c r="F850" s="475"/>
      <c r="G850" s="459"/>
      <c r="H850" s="476"/>
      <c r="I850" s="463"/>
      <c r="J850" s="475"/>
      <c r="K850" s="473"/>
      <c r="L850" s="473"/>
      <c r="M850" s="471"/>
      <c r="N850" s="505" t="s">
        <v>224</v>
      </c>
      <c r="O850" s="505"/>
      <c r="P850" s="505"/>
      <c r="Q850" s="505"/>
      <c r="R850" s="505"/>
      <c r="S850" s="505"/>
      <c r="T850" s="505"/>
      <c r="U850" s="505"/>
      <c r="V850" s="505"/>
      <c r="W850" s="473"/>
      <c r="X850" s="473"/>
      <c r="Y850" s="505"/>
      <c r="Z850" s="505"/>
      <c r="AA850" s="505"/>
      <c r="AB850" s="505"/>
      <c r="AC850" s="505"/>
      <c r="AD850" s="505"/>
      <c r="AE850" s="505"/>
      <c r="AF850" s="505"/>
      <c r="AG850" s="505"/>
      <c r="AH850" s="505"/>
      <c r="AI850" s="473"/>
      <c r="AJ850" s="473"/>
      <c r="AK850" s="505"/>
      <c r="AL850" s="505"/>
      <c r="AM850" s="505"/>
      <c r="AN850" s="505"/>
      <c r="AO850" s="505"/>
      <c r="AP850" s="505"/>
      <c r="AQ850" s="505"/>
      <c r="AR850" s="505"/>
      <c r="AS850" s="505"/>
      <c r="AT850" s="505"/>
      <c r="AU850" s="506"/>
      <c r="AV850" s="513"/>
    </row>
    <row r="851" spans="1:48" s="507" customFormat="1" ht="13.5" outlineLevel="2">
      <c r="A851" s="681"/>
      <c r="B851" s="691" t="s">
        <v>765</v>
      </c>
      <c r="C851" s="460"/>
      <c r="D851" s="474"/>
      <c r="E851" s="461"/>
      <c r="F851" s="475"/>
      <c r="G851" s="459"/>
      <c r="H851" s="476"/>
      <c r="I851" s="463"/>
      <c r="J851" s="475"/>
      <c r="K851" s="473"/>
      <c r="L851" s="473"/>
      <c r="M851" s="471"/>
      <c r="N851" s="505" t="s">
        <v>224</v>
      </c>
      <c r="O851" s="505"/>
      <c r="P851" s="505"/>
      <c r="Q851" s="505"/>
      <c r="R851" s="505"/>
      <c r="S851" s="505"/>
      <c r="T851" s="505"/>
      <c r="U851" s="505"/>
      <c r="V851" s="505"/>
      <c r="W851" s="473"/>
      <c r="X851" s="473"/>
      <c r="Y851" s="505"/>
      <c r="Z851" s="505"/>
      <c r="AA851" s="505"/>
      <c r="AB851" s="505"/>
      <c r="AC851" s="505"/>
      <c r="AD851" s="505"/>
      <c r="AE851" s="505"/>
      <c r="AF851" s="505"/>
      <c r="AG851" s="505"/>
      <c r="AH851" s="505"/>
      <c r="AI851" s="473"/>
      <c r="AJ851" s="473"/>
      <c r="AK851" s="505"/>
      <c r="AL851" s="505"/>
      <c r="AM851" s="505"/>
      <c r="AN851" s="505"/>
      <c r="AO851" s="505"/>
      <c r="AP851" s="505"/>
      <c r="AQ851" s="505"/>
      <c r="AR851" s="505"/>
      <c r="AS851" s="505"/>
      <c r="AT851" s="505"/>
      <c r="AU851" s="506"/>
      <c r="AV851" s="513"/>
    </row>
    <row r="852" spans="1:48" s="507" customFormat="1" ht="13.5" outlineLevel="2">
      <c r="A852" s="681"/>
      <c r="B852" s="691" t="s">
        <v>226</v>
      </c>
      <c r="C852" s="460" t="s">
        <v>775</v>
      </c>
      <c r="D852" s="474">
        <v>6601</v>
      </c>
      <c r="E852" s="461" t="s">
        <v>766</v>
      </c>
      <c r="F852" s="475"/>
      <c r="G852" s="459" t="s">
        <v>102</v>
      </c>
      <c r="H852" s="476" t="str">
        <f>CONCATENATE(G852,"-",I852)</f>
        <v>MP-2</v>
      </c>
      <c r="I852" s="463">
        <v>2</v>
      </c>
      <c r="J852" s="475"/>
      <c r="K852" s="473">
        <v>0</v>
      </c>
      <c r="L852" s="473"/>
      <c r="M852" s="471" cm="1">
        <f t="array" ref="M852">IFERROR(_xlfn.IFS(N852=1,1,O852=1,1,P852=1,1,Q852=1,1),0)</f>
        <v>1</v>
      </c>
      <c r="N852" s="505">
        <v>1</v>
      </c>
      <c r="O852" s="505"/>
      <c r="P852" s="505"/>
      <c r="Q852" s="505"/>
      <c r="R852" s="471" cm="1">
        <f t="array" ref="R852">IFERROR(_xlfn.IFS(S852=1,1,T852=1,1,U852=1,1,V852=1,1),0)</f>
        <v>0</v>
      </c>
      <c r="S852" s="505"/>
      <c r="T852" s="505"/>
      <c r="U852" s="505"/>
      <c r="V852" s="505"/>
      <c r="W852" s="473"/>
      <c r="X852" s="473"/>
      <c r="Y852" s="471"/>
      <c r="Z852" s="505"/>
      <c r="AA852" s="505"/>
      <c r="AB852" s="505"/>
      <c r="AC852" s="505"/>
      <c r="AD852" s="471"/>
      <c r="AE852" s="505"/>
      <c r="AF852" s="505"/>
      <c r="AG852" s="505"/>
      <c r="AH852" s="505"/>
      <c r="AI852" s="473"/>
      <c r="AJ852" s="473"/>
      <c r="AK852" s="505"/>
      <c r="AL852" s="505"/>
      <c r="AM852" s="505"/>
      <c r="AN852" s="505"/>
      <c r="AO852" s="505"/>
      <c r="AP852" s="505"/>
      <c r="AQ852" s="505"/>
      <c r="AR852" s="505"/>
      <c r="AS852" s="505"/>
      <c r="AT852" s="505"/>
      <c r="AU852" s="506"/>
      <c r="AV852" s="513">
        <v>2</v>
      </c>
    </row>
    <row r="853" spans="1:48" s="507" customFormat="1" ht="13.5" outlineLevel="2">
      <c r="A853" s="681"/>
      <c r="B853" s="691"/>
      <c r="C853" s="460"/>
      <c r="D853" s="474"/>
      <c r="E853" s="461"/>
      <c r="F853" s="475"/>
      <c r="G853" s="459"/>
      <c r="H853" s="476"/>
      <c r="I853" s="463"/>
      <c r="J853" s="475"/>
      <c r="K853" s="473"/>
      <c r="L853" s="473"/>
      <c r="M853" s="471"/>
      <c r="N853" s="505" t="s">
        <v>224</v>
      </c>
      <c r="O853" s="505"/>
      <c r="P853" s="505"/>
      <c r="Q853" s="505"/>
      <c r="R853" s="505"/>
      <c r="S853" s="505"/>
      <c r="T853" s="505"/>
      <c r="U853" s="505"/>
      <c r="V853" s="505"/>
      <c r="W853" s="473"/>
      <c r="X853" s="473"/>
      <c r="Y853" s="505"/>
      <c r="Z853" s="505"/>
      <c r="AA853" s="505"/>
      <c r="AB853" s="505"/>
      <c r="AC853" s="505"/>
      <c r="AD853" s="505"/>
      <c r="AE853" s="505"/>
      <c r="AF853" s="505"/>
      <c r="AG853" s="505"/>
      <c r="AH853" s="505"/>
      <c r="AI853" s="473"/>
      <c r="AJ853" s="473"/>
      <c r="AK853" s="505"/>
      <c r="AL853" s="505"/>
      <c r="AM853" s="505"/>
      <c r="AN853" s="505"/>
      <c r="AO853" s="505"/>
      <c r="AP853" s="505"/>
      <c r="AQ853" s="505"/>
      <c r="AR853" s="505"/>
      <c r="AS853" s="505"/>
      <c r="AT853" s="505"/>
      <c r="AU853" s="506"/>
      <c r="AV853" s="513"/>
    </row>
    <row r="854" spans="1:48" s="507" customFormat="1" ht="13.5" outlineLevel="2">
      <c r="A854" s="681"/>
      <c r="B854" s="691" t="s">
        <v>768</v>
      </c>
      <c r="C854" s="460"/>
      <c r="D854" s="474"/>
      <c r="E854" s="461"/>
      <c r="F854" s="475"/>
      <c r="G854" s="459"/>
      <c r="H854" s="476"/>
      <c r="I854" s="463"/>
      <c r="J854" s="475"/>
      <c r="K854" s="473"/>
      <c r="L854" s="473"/>
      <c r="M854" s="471"/>
      <c r="N854" s="505" t="s">
        <v>224</v>
      </c>
      <c r="O854" s="505"/>
      <c r="P854" s="505"/>
      <c r="Q854" s="505"/>
      <c r="R854" s="505"/>
      <c r="S854" s="505"/>
      <c r="T854" s="505"/>
      <c r="U854" s="505"/>
      <c r="V854" s="505"/>
      <c r="W854" s="473"/>
      <c r="X854" s="473"/>
      <c r="Y854" s="505"/>
      <c r="Z854" s="505"/>
      <c r="AA854" s="505"/>
      <c r="AB854" s="505"/>
      <c r="AC854" s="505"/>
      <c r="AD854" s="505"/>
      <c r="AE854" s="505"/>
      <c r="AF854" s="505"/>
      <c r="AG854" s="505"/>
      <c r="AH854" s="505"/>
      <c r="AI854" s="473"/>
      <c r="AJ854" s="473"/>
      <c r="AK854" s="505"/>
      <c r="AL854" s="505"/>
      <c r="AM854" s="505"/>
      <c r="AN854" s="505"/>
      <c r="AO854" s="505"/>
      <c r="AP854" s="505"/>
      <c r="AQ854" s="505"/>
      <c r="AR854" s="505"/>
      <c r="AS854" s="505"/>
      <c r="AT854" s="505"/>
      <c r="AU854" s="506"/>
      <c r="AV854" s="513"/>
    </row>
    <row r="855" spans="1:48" s="507" customFormat="1" ht="13.5" outlineLevel="2">
      <c r="A855" s="681"/>
      <c r="B855" s="691" t="s">
        <v>226</v>
      </c>
      <c r="C855" s="460" t="s">
        <v>775</v>
      </c>
      <c r="D855" s="474">
        <v>8101</v>
      </c>
      <c r="E855" s="461" t="s">
        <v>770</v>
      </c>
      <c r="F855" s="475"/>
      <c r="G855" s="459" t="s">
        <v>102</v>
      </c>
      <c r="H855" s="476" t="str">
        <f>CONCATENATE(G855,"-",I855)</f>
        <v>MP-2</v>
      </c>
      <c r="I855" s="463">
        <v>2</v>
      </c>
      <c r="J855" s="475"/>
      <c r="K855" s="473">
        <v>0</v>
      </c>
      <c r="L855" s="473"/>
      <c r="M855" s="471" cm="1">
        <f t="array" ref="M855">IFERROR(_xlfn.IFS(N855=1,1,O855=1,1,P855=1,1,Q855=1,1),0)</f>
        <v>1</v>
      </c>
      <c r="N855" s="505">
        <v>1</v>
      </c>
      <c r="O855" s="505"/>
      <c r="P855" s="505"/>
      <c r="Q855" s="505"/>
      <c r="R855" s="471" cm="1">
        <f t="array" ref="R855">IFERROR(_xlfn.IFS(S855=1,1,T855=1,1,U855=1,1,V855=1,1),0)</f>
        <v>0</v>
      </c>
      <c r="S855" s="505"/>
      <c r="T855" s="505"/>
      <c r="U855" s="505"/>
      <c r="V855" s="505"/>
      <c r="W855" s="473"/>
      <c r="X855" s="473"/>
      <c r="Y855" s="471"/>
      <c r="Z855" s="505"/>
      <c r="AA855" s="505"/>
      <c r="AB855" s="505"/>
      <c r="AC855" s="505"/>
      <c r="AD855" s="471"/>
      <c r="AE855" s="505"/>
      <c r="AF855" s="505"/>
      <c r="AG855" s="505"/>
      <c r="AH855" s="505"/>
      <c r="AI855" s="473"/>
      <c r="AJ855" s="473"/>
      <c r="AK855" s="505"/>
      <c r="AL855" s="505"/>
      <c r="AM855" s="505"/>
      <c r="AN855" s="505"/>
      <c r="AO855" s="505"/>
      <c r="AP855" s="505"/>
      <c r="AQ855" s="505"/>
      <c r="AR855" s="505"/>
      <c r="AS855" s="505"/>
      <c r="AT855" s="505"/>
      <c r="AU855" s="506"/>
      <c r="AV855" s="513">
        <v>2</v>
      </c>
    </row>
    <row r="856" spans="1:48" s="507" customFormat="1" ht="13.5" outlineLevel="2">
      <c r="A856" s="681"/>
      <c r="B856" s="691"/>
      <c r="C856" s="460"/>
      <c r="D856" s="474"/>
      <c r="E856" s="461"/>
      <c r="F856" s="475"/>
      <c r="G856" s="459"/>
      <c r="H856" s="476"/>
      <c r="I856" s="463"/>
      <c r="J856" s="475"/>
      <c r="K856" s="473"/>
      <c r="L856" s="473"/>
      <c r="M856" s="471"/>
      <c r="N856" s="505" t="s">
        <v>224</v>
      </c>
      <c r="O856" s="505"/>
      <c r="P856" s="505"/>
      <c r="Q856" s="505"/>
      <c r="R856" s="505"/>
      <c r="S856" s="505"/>
      <c r="T856" s="505"/>
      <c r="U856" s="505"/>
      <c r="V856" s="505"/>
      <c r="W856" s="473"/>
      <c r="X856" s="473"/>
      <c r="Y856" s="505"/>
      <c r="Z856" s="505"/>
      <c r="AA856" s="505"/>
      <c r="AB856" s="505"/>
      <c r="AC856" s="505"/>
      <c r="AD856" s="505"/>
      <c r="AE856" s="505"/>
      <c r="AF856" s="505"/>
      <c r="AG856" s="505"/>
      <c r="AH856" s="505"/>
      <c r="AI856" s="473"/>
      <c r="AJ856" s="473"/>
      <c r="AK856" s="505"/>
      <c r="AL856" s="505"/>
      <c r="AM856" s="505"/>
      <c r="AN856" s="505"/>
      <c r="AO856" s="505"/>
      <c r="AP856" s="505"/>
      <c r="AQ856" s="505"/>
      <c r="AR856" s="505"/>
      <c r="AS856" s="505"/>
      <c r="AT856" s="505"/>
      <c r="AU856" s="506"/>
      <c r="AV856" s="513"/>
    </row>
    <row r="857" spans="1:48" s="507" customFormat="1" ht="13.5" outlineLevel="2">
      <c r="A857" s="681"/>
      <c r="B857" s="691" t="s">
        <v>772</v>
      </c>
      <c r="C857" s="460"/>
      <c r="D857" s="474"/>
      <c r="E857" s="461"/>
      <c r="F857" s="475"/>
      <c r="G857" s="459"/>
      <c r="H857" s="476"/>
      <c r="I857" s="463"/>
      <c r="J857" s="475"/>
      <c r="K857" s="473"/>
      <c r="L857" s="473"/>
      <c r="M857" s="471"/>
      <c r="N857" s="505" t="s">
        <v>224</v>
      </c>
      <c r="O857" s="505"/>
      <c r="P857" s="505"/>
      <c r="Q857" s="505"/>
      <c r="R857" s="505"/>
      <c r="S857" s="505"/>
      <c r="T857" s="505"/>
      <c r="U857" s="505"/>
      <c r="V857" s="505"/>
      <c r="W857" s="473"/>
      <c r="X857" s="473"/>
      <c r="Y857" s="505"/>
      <c r="Z857" s="505"/>
      <c r="AA857" s="505"/>
      <c r="AB857" s="505"/>
      <c r="AC857" s="505"/>
      <c r="AD857" s="505"/>
      <c r="AE857" s="505"/>
      <c r="AF857" s="505"/>
      <c r="AG857" s="505"/>
      <c r="AH857" s="505"/>
      <c r="AI857" s="473"/>
      <c r="AJ857" s="473"/>
      <c r="AK857" s="505"/>
      <c r="AL857" s="505"/>
      <c r="AM857" s="505"/>
      <c r="AN857" s="505"/>
      <c r="AO857" s="505"/>
      <c r="AP857" s="505"/>
      <c r="AQ857" s="505"/>
      <c r="AR857" s="505"/>
      <c r="AS857" s="505"/>
      <c r="AT857" s="505"/>
      <c r="AU857" s="506"/>
      <c r="AV857" s="513"/>
    </row>
    <row r="858" spans="1:48" s="507" customFormat="1" ht="13.5" outlineLevel="2">
      <c r="A858" s="681"/>
      <c r="B858" s="691" t="s">
        <v>226</v>
      </c>
      <c r="C858" s="460" t="s">
        <v>775</v>
      </c>
      <c r="D858" s="474">
        <v>8201</v>
      </c>
      <c r="E858" s="461" t="s">
        <v>773</v>
      </c>
      <c r="F858" s="475"/>
      <c r="G858" s="459" t="s">
        <v>102</v>
      </c>
      <c r="H858" s="476" t="str">
        <f>CONCATENATE(G858,"-",I858)</f>
        <v>MP-2</v>
      </c>
      <c r="I858" s="463">
        <v>2</v>
      </c>
      <c r="J858" s="475"/>
      <c r="K858" s="473">
        <v>0</v>
      </c>
      <c r="L858" s="473"/>
      <c r="M858" s="471" cm="1">
        <f t="array" ref="M858">IFERROR(_xlfn.IFS(N858=1,1,O858=1,1,P858=1,1,Q858=1,1),0)</f>
        <v>1</v>
      </c>
      <c r="N858" s="505">
        <v>1</v>
      </c>
      <c r="O858" s="505"/>
      <c r="P858" s="505"/>
      <c r="Q858" s="505"/>
      <c r="R858" s="471" cm="1">
        <f t="array" ref="R858">IFERROR(_xlfn.IFS(S858=1,1,T858=1,1,U858=1,1,V858=1,1),0)</f>
        <v>0</v>
      </c>
      <c r="S858" s="505"/>
      <c r="T858" s="505"/>
      <c r="U858" s="505"/>
      <c r="V858" s="505"/>
      <c r="W858" s="473"/>
      <c r="X858" s="473"/>
      <c r="Y858" s="471"/>
      <c r="Z858" s="505"/>
      <c r="AA858" s="505"/>
      <c r="AB858" s="505"/>
      <c r="AC858" s="505"/>
      <c r="AD858" s="471"/>
      <c r="AE858" s="505"/>
      <c r="AF858" s="505"/>
      <c r="AG858" s="505"/>
      <c r="AH858" s="505"/>
      <c r="AI858" s="473"/>
      <c r="AJ858" s="473"/>
      <c r="AK858" s="505"/>
      <c r="AL858" s="505"/>
      <c r="AM858" s="505"/>
      <c r="AN858" s="505"/>
      <c r="AO858" s="505"/>
      <c r="AP858" s="505"/>
      <c r="AQ858" s="505"/>
      <c r="AR858" s="505"/>
      <c r="AS858" s="505"/>
      <c r="AT858" s="505"/>
      <c r="AU858" s="506"/>
      <c r="AV858" s="513">
        <v>2</v>
      </c>
    </row>
    <row r="859" spans="1:48" s="507" customFormat="1" ht="13.5" outlineLevel="1">
      <c r="A859" s="681"/>
      <c r="B859" s="691"/>
      <c r="C859" s="460"/>
      <c r="D859" s="474"/>
      <c r="E859" s="461"/>
      <c r="F859" s="475"/>
      <c r="G859" s="459"/>
      <c r="H859" s="476"/>
      <c r="I859" s="463"/>
      <c r="J859" s="475"/>
      <c r="K859" s="473"/>
      <c r="L859" s="473"/>
      <c r="M859" s="471"/>
      <c r="N859" s="505" t="s">
        <v>224</v>
      </c>
      <c r="O859" s="505"/>
      <c r="P859" s="505"/>
      <c r="Q859" s="505"/>
      <c r="R859" s="505"/>
      <c r="S859" s="505"/>
      <c r="T859" s="505"/>
      <c r="U859" s="505"/>
      <c r="V859" s="505"/>
      <c r="W859" s="473"/>
      <c r="X859" s="473"/>
      <c r="Y859" s="505"/>
      <c r="Z859" s="505"/>
      <c r="AA859" s="505"/>
      <c r="AB859" s="505"/>
      <c r="AC859" s="505"/>
      <c r="AD859" s="505"/>
      <c r="AE859" s="505"/>
      <c r="AF859" s="505"/>
      <c r="AG859" s="505"/>
      <c r="AH859" s="505"/>
      <c r="AI859" s="473"/>
      <c r="AJ859" s="473"/>
      <c r="AK859" s="505"/>
      <c r="AL859" s="505"/>
      <c r="AM859" s="505"/>
      <c r="AN859" s="505"/>
      <c r="AO859" s="505"/>
      <c r="AP859" s="505"/>
      <c r="AQ859" s="505"/>
      <c r="AR859" s="505"/>
      <c r="AS859" s="505"/>
      <c r="AT859" s="505"/>
      <c r="AU859" s="506"/>
      <c r="AV859" s="513"/>
    </row>
    <row r="860" spans="1:48" s="514" customFormat="1" ht="13.5" outlineLevel="1">
      <c r="A860" s="683"/>
      <c r="B860" s="691" t="s">
        <v>777</v>
      </c>
      <c r="C860" s="460"/>
      <c r="D860" s="474"/>
      <c r="E860" s="461"/>
      <c r="F860" s="475"/>
      <c r="G860" s="459"/>
      <c r="H860" s="476"/>
      <c r="I860" s="463"/>
      <c r="J860" s="475"/>
      <c r="K860" s="473"/>
      <c r="L860" s="473"/>
      <c r="M860" s="471"/>
      <c r="N860" s="505" t="s">
        <v>224</v>
      </c>
      <c r="O860" s="505"/>
      <c r="P860" s="505"/>
      <c r="Q860" s="505"/>
      <c r="R860" s="505"/>
      <c r="S860" s="505"/>
      <c r="T860" s="505"/>
      <c r="U860" s="505"/>
      <c r="V860" s="505"/>
      <c r="W860" s="473"/>
      <c r="X860" s="473"/>
      <c r="Y860" s="505"/>
      <c r="Z860" s="505"/>
      <c r="AA860" s="505"/>
      <c r="AB860" s="505"/>
      <c r="AC860" s="505"/>
      <c r="AD860" s="505"/>
      <c r="AE860" s="505"/>
      <c r="AF860" s="505"/>
      <c r="AG860" s="505"/>
      <c r="AH860" s="505"/>
      <c r="AI860" s="473"/>
      <c r="AJ860" s="473"/>
      <c r="AK860" s="505"/>
      <c r="AL860" s="505"/>
      <c r="AM860" s="505"/>
      <c r="AN860" s="505"/>
      <c r="AO860" s="505"/>
      <c r="AP860" s="505"/>
      <c r="AQ860" s="505"/>
      <c r="AR860" s="505"/>
      <c r="AS860" s="505"/>
      <c r="AT860" s="505"/>
      <c r="AU860" s="506"/>
      <c r="AV860" s="513"/>
    </row>
    <row r="861" spans="1:48" s="507" customFormat="1" ht="13.5" outlineLevel="2">
      <c r="A861" s="681"/>
      <c r="B861" s="691"/>
      <c r="C861" s="460"/>
      <c r="D861" s="474"/>
      <c r="E861" s="461"/>
      <c r="F861" s="475"/>
      <c r="G861" s="459"/>
      <c r="H861" s="476"/>
      <c r="I861" s="463"/>
      <c r="J861" s="475"/>
      <c r="K861" s="473"/>
      <c r="L861" s="473"/>
      <c r="M861" s="471"/>
      <c r="N861" s="505" t="s">
        <v>224</v>
      </c>
      <c r="O861" s="505"/>
      <c r="P861" s="505"/>
      <c r="Q861" s="505"/>
      <c r="R861" s="505"/>
      <c r="S861" s="505"/>
      <c r="T861" s="505"/>
      <c r="U861" s="505"/>
      <c r="V861" s="505"/>
      <c r="W861" s="473"/>
      <c r="X861" s="473"/>
      <c r="Y861" s="505"/>
      <c r="Z861" s="505"/>
      <c r="AA861" s="505"/>
      <c r="AB861" s="505"/>
      <c r="AC861" s="505"/>
      <c r="AD861" s="505"/>
      <c r="AE861" s="505"/>
      <c r="AF861" s="505"/>
      <c r="AG861" s="505"/>
      <c r="AH861" s="505"/>
      <c r="AI861" s="473"/>
      <c r="AJ861" s="473"/>
      <c r="AK861" s="505"/>
      <c r="AL861" s="505"/>
      <c r="AM861" s="505"/>
      <c r="AN861" s="505"/>
      <c r="AO861" s="505"/>
      <c r="AP861" s="505"/>
      <c r="AQ861" s="505"/>
      <c r="AR861" s="505"/>
      <c r="AS861" s="505"/>
      <c r="AT861" s="505"/>
      <c r="AU861" s="506"/>
      <c r="AV861" s="513"/>
    </row>
    <row r="862" spans="1:48" s="507" customFormat="1" ht="13.5" outlineLevel="2">
      <c r="A862" s="681"/>
      <c r="B862" s="691" t="s">
        <v>733</v>
      </c>
      <c r="C862" s="460"/>
      <c r="D862" s="474"/>
      <c r="E862" s="461"/>
      <c r="F862" s="475"/>
      <c r="G862" s="459"/>
      <c r="H862" s="476"/>
      <c r="I862" s="463"/>
      <c r="J862" s="475"/>
      <c r="K862" s="473"/>
      <c r="L862" s="473"/>
      <c r="M862" s="471"/>
      <c r="N862" s="505" t="s">
        <v>224</v>
      </c>
      <c r="O862" s="505"/>
      <c r="P862" s="505"/>
      <c r="Q862" s="505"/>
      <c r="R862" s="505"/>
      <c r="S862" s="505"/>
      <c r="T862" s="505"/>
      <c r="U862" s="505"/>
      <c r="V862" s="505"/>
      <c r="W862" s="473"/>
      <c r="X862" s="473"/>
      <c r="Y862" s="505"/>
      <c r="Z862" s="505"/>
      <c r="AA862" s="505"/>
      <c r="AB862" s="505"/>
      <c r="AC862" s="505"/>
      <c r="AD862" s="505"/>
      <c r="AE862" s="505"/>
      <c r="AF862" s="505"/>
      <c r="AG862" s="505"/>
      <c r="AH862" s="505"/>
      <c r="AI862" s="473"/>
      <c r="AJ862" s="473"/>
      <c r="AK862" s="505"/>
      <c r="AL862" s="505"/>
      <c r="AM862" s="505"/>
      <c r="AN862" s="505"/>
      <c r="AO862" s="505"/>
      <c r="AP862" s="505"/>
      <c r="AQ862" s="505"/>
      <c r="AR862" s="505"/>
      <c r="AS862" s="505"/>
      <c r="AT862" s="505"/>
      <c r="AU862" s="506"/>
      <c r="AV862" s="513"/>
    </row>
    <row r="863" spans="1:48" s="507" customFormat="1" ht="13.5" outlineLevel="2">
      <c r="A863" s="681"/>
      <c r="B863" s="691" t="s">
        <v>226</v>
      </c>
      <c r="C863" s="460" t="s">
        <v>778</v>
      </c>
      <c r="D863" s="474" t="s">
        <v>228</v>
      </c>
      <c r="E863" s="461" t="s">
        <v>735</v>
      </c>
      <c r="F863" s="475"/>
      <c r="G863" s="459" t="s">
        <v>102</v>
      </c>
      <c r="H863" s="476" t="str">
        <f>CONCATENATE(G863,"-",I863)</f>
        <v>MP-2</v>
      </c>
      <c r="I863" s="463">
        <v>2</v>
      </c>
      <c r="J863" s="475"/>
      <c r="K863" s="473">
        <v>0</v>
      </c>
      <c r="L863" s="473"/>
      <c r="M863" s="471" cm="1">
        <f t="array" ref="M863">IFERROR(_xlfn.IFS(N863=1,1,O863=1,1,P863=1,1,Q863=1,1),0)</f>
        <v>1</v>
      </c>
      <c r="N863" s="505">
        <v>1</v>
      </c>
      <c r="O863" s="505"/>
      <c r="P863" s="505"/>
      <c r="Q863" s="505"/>
      <c r="R863" s="471" cm="1">
        <f t="array" ref="R863">IFERROR(_xlfn.IFS(S863=1,1,T863=1,1,U863=1,1,V863=1,1),0)</f>
        <v>0</v>
      </c>
      <c r="S863" s="505"/>
      <c r="T863" s="505"/>
      <c r="U863" s="505"/>
      <c r="V863" s="505"/>
      <c r="W863" s="473"/>
      <c r="X863" s="473"/>
      <c r="Y863" s="471"/>
      <c r="Z863" s="505"/>
      <c r="AA863" s="505"/>
      <c r="AB863" s="505"/>
      <c r="AC863" s="505"/>
      <c r="AD863" s="471"/>
      <c r="AE863" s="505"/>
      <c r="AF863" s="505"/>
      <c r="AG863" s="505"/>
      <c r="AH863" s="505"/>
      <c r="AI863" s="473"/>
      <c r="AJ863" s="473"/>
      <c r="AK863" s="505"/>
      <c r="AL863" s="505"/>
      <c r="AM863" s="505"/>
      <c r="AN863" s="505"/>
      <c r="AO863" s="505"/>
      <c r="AP863" s="505"/>
      <c r="AQ863" s="505"/>
      <c r="AR863" s="505"/>
      <c r="AS863" s="505"/>
      <c r="AT863" s="505"/>
      <c r="AU863" s="506"/>
      <c r="AV863" s="513">
        <v>2</v>
      </c>
    </row>
    <row r="864" spans="1:48" s="507" customFormat="1" ht="13.5" outlineLevel="2">
      <c r="A864" s="681"/>
      <c r="B864" s="691"/>
      <c r="C864" s="460"/>
      <c r="D864" s="474"/>
      <c r="E864" s="461"/>
      <c r="F864" s="475"/>
      <c r="G864" s="459"/>
      <c r="H864" s="476"/>
      <c r="I864" s="463"/>
      <c r="J864" s="475"/>
      <c r="K864" s="473"/>
      <c r="L864" s="473"/>
      <c r="M864" s="471"/>
      <c r="N864" s="505" t="s">
        <v>224</v>
      </c>
      <c r="O864" s="505"/>
      <c r="P864" s="505"/>
      <c r="Q864" s="505"/>
      <c r="R864" s="505"/>
      <c r="S864" s="505"/>
      <c r="T864" s="505"/>
      <c r="U864" s="505"/>
      <c r="V864" s="505"/>
      <c r="W864" s="473"/>
      <c r="X864" s="473"/>
      <c r="Y864" s="505"/>
      <c r="Z864" s="505"/>
      <c r="AA864" s="505"/>
      <c r="AB864" s="505"/>
      <c r="AC864" s="505"/>
      <c r="AD864" s="505"/>
      <c r="AE864" s="505"/>
      <c r="AF864" s="505"/>
      <c r="AG864" s="505"/>
      <c r="AH864" s="505"/>
      <c r="AI864" s="473"/>
      <c r="AJ864" s="473"/>
      <c r="AK864" s="505"/>
      <c r="AL864" s="505"/>
      <c r="AM864" s="505"/>
      <c r="AN864" s="505"/>
      <c r="AO864" s="505"/>
      <c r="AP864" s="505"/>
      <c r="AQ864" s="505"/>
      <c r="AR864" s="505"/>
      <c r="AS864" s="505"/>
      <c r="AT864" s="505"/>
      <c r="AU864" s="506"/>
      <c r="AV864" s="513"/>
    </row>
    <row r="865" spans="1:48" s="507" customFormat="1" ht="13.5" outlineLevel="2">
      <c r="A865" s="681"/>
      <c r="B865" s="691" t="s">
        <v>736</v>
      </c>
      <c r="C865" s="460"/>
      <c r="D865" s="474"/>
      <c r="E865" s="461"/>
      <c r="F865" s="475"/>
      <c r="G865" s="459"/>
      <c r="H865" s="476"/>
      <c r="I865" s="463"/>
      <c r="J865" s="475"/>
      <c r="K865" s="473"/>
      <c r="L865" s="473"/>
      <c r="M865" s="471"/>
      <c r="N865" s="505" t="s">
        <v>224</v>
      </c>
      <c r="O865" s="505"/>
      <c r="P865" s="505"/>
      <c r="Q865" s="505"/>
      <c r="R865" s="505"/>
      <c r="S865" s="505"/>
      <c r="T865" s="505"/>
      <c r="U865" s="505"/>
      <c r="V865" s="505"/>
      <c r="W865" s="473"/>
      <c r="X865" s="473"/>
      <c r="Y865" s="505"/>
      <c r="Z865" s="505"/>
      <c r="AA865" s="505"/>
      <c r="AB865" s="505"/>
      <c r="AC865" s="505"/>
      <c r="AD865" s="505"/>
      <c r="AE865" s="505"/>
      <c r="AF865" s="505"/>
      <c r="AG865" s="505"/>
      <c r="AH865" s="505"/>
      <c r="AI865" s="473"/>
      <c r="AJ865" s="473"/>
      <c r="AK865" s="505"/>
      <c r="AL865" s="505"/>
      <c r="AM865" s="505"/>
      <c r="AN865" s="505"/>
      <c r="AO865" s="505"/>
      <c r="AP865" s="505"/>
      <c r="AQ865" s="505"/>
      <c r="AR865" s="505"/>
      <c r="AS865" s="505"/>
      <c r="AT865" s="505"/>
      <c r="AU865" s="506"/>
      <c r="AV865" s="513"/>
    </row>
    <row r="866" spans="1:48" s="507" customFormat="1" ht="13.5" outlineLevel="2">
      <c r="A866" s="681"/>
      <c r="B866" s="691" t="s">
        <v>226</v>
      </c>
      <c r="C866" s="460" t="s">
        <v>778</v>
      </c>
      <c r="D866" s="474" t="s">
        <v>595</v>
      </c>
      <c r="E866" s="461" t="s">
        <v>737</v>
      </c>
      <c r="F866" s="475"/>
      <c r="G866" s="459" t="s">
        <v>102</v>
      </c>
      <c r="H866" s="476" t="str">
        <f>CONCATENATE(G866,"-",I866)</f>
        <v>MP-2</v>
      </c>
      <c r="I866" s="463">
        <v>2</v>
      </c>
      <c r="J866" s="475"/>
      <c r="K866" s="473">
        <v>0</v>
      </c>
      <c r="L866" s="473"/>
      <c r="M866" s="471" cm="1">
        <f t="array" ref="M866">IFERROR(_xlfn.IFS(N866=1,1,O866=1,1,P866=1,1,Q866=1,1),0)</f>
        <v>1</v>
      </c>
      <c r="N866" s="505">
        <v>1</v>
      </c>
      <c r="O866" s="505"/>
      <c r="P866" s="505"/>
      <c r="Q866" s="505"/>
      <c r="R866" s="471" cm="1">
        <f t="array" ref="R866">IFERROR(_xlfn.IFS(S866=1,1,T866=1,1,U866=1,1,V866=1,1),0)</f>
        <v>0</v>
      </c>
      <c r="S866" s="505"/>
      <c r="T866" s="505"/>
      <c r="U866" s="505"/>
      <c r="V866" s="505"/>
      <c r="W866" s="473"/>
      <c r="X866" s="473"/>
      <c r="Y866" s="471"/>
      <c r="Z866" s="505"/>
      <c r="AA866" s="505"/>
      <c r="AB866" s="505"/>
      <c r="AC866" s="505"/>
      <c r="AD866" s="471"/>
      <c r="AE866" s="505"/>
      <c r="AF866" s="505"/>
      <c r="AG866" s="505"/>
      <c r="AH866" s="505"/>
      <c r="AI866" s="473"/>
      <c r="AJ866" s="473"/>
      <c r="AK866" s="505"/>
      <c r="AL866" s="505"/>
      <c r="AM866" s="505"/>
      <c r="AN866" s="505"/>
      <c r="AO866" s="505"/>
      <c r="AP866" s="505"/>
      <c r="AQ866" s="505"/>
      <c r="AR866" s="505"/>
      <c r="AS866" s="505"/>
      <c r="AT866" s="505"/>
      <c r="AU866" s="506"/>
      <c r="AV866" s="513">
        <v>2</v>
      </c>
    </row>
    <row r="867" spans="1:48" s="507" customFormat="1" ht="13.5" outlineLevel="2">
      <c r="A867" s="681"/>
      <c r="B867" s="691"/>
      <c r="C867" s="460"/>
      <c r="D867" s="474"/>
      <c r="E867" s="461"/>
      <c r="F867" s="475"/>
      <c r="G867" s="459"/>
      <c r="H867" s="476"/>
      <c r="I867" s="463"/>
      <c r="J867" s="475"/>
      <c r="K867" s="473"/>
      <c r="L867" s="473"/>
      <c r="M867" s="471"/>
      <c r="N867" s="505" t="s">
        <v>224</v>
      </c>
      <c r="O867" s="505"/>
      <c r="P867" s="505"/>
      <c r="Q867" s="505"/>
      <c r="R867" s="505"/>
      <c r="S867" s="505"/>
      <c r="T867" s="505"/>
      <c r="U867" s="505"/>
      <c r="V867" s="505"/>
      <c r="W867" s="473"/>
      <c r="X867" s="473"/>
      <c r="Y867" s="505"/>
      <c r="Z867" s="505"/>
      <c r="AA867" s="505"/>
      <c r="AB867" s="505"/>
      <c r="AC867" s="505"/>
      <c r="AD867" s="505"/>
      <c r="AE867" s="505"/>
      <c r="AF867" s="505"/>
      <c r="AG867" s="505"/>
      <c r="AH867" s="505"/>
      <c r="AI867" s="473"/>
      <c r="AJ867" s="473"/>
      <c r="AK867" s="505"/>
      <c r="AL867" s="505"/>
      <c r="AM867" s="505"/>
      <c r="AN867" s="505"/>
      <c r="AO867" s="505"/>
      <c r="AP867" s="505"/>
      <c r="AQ867" s="505"/>
      <c r="AR867" s="505"/>
      <c r="AS867" s="505"/>
      <c r="AT867" s="505"/>
      <c r="AU867" s="506"/>
      <c r="AV867" s="513"/>
    </row>
    <row r="868" spans="1:48" s="507" customFormat="1" ht="13.5" outlineLevel="2">
      <c r="A868" s="681"/>
      <c r="B868" s="691" t="s">
        <v>738</v>
      </c>
      <c r="C868" s="460"/>
      <c r="D868" s="474"/>
      <c r="E868" s="461"/>
      <c r="F868" s="475"/>
      <c r="G868" s="459"/>
      <c r="H868" s="476"/>
      <c r="I868" s="463"/>
      <c r="J868" s="475"/>
      <c r="K868" s="473"/>
      <c r="L868" s="473"/>
      <c r="M868" s="471"/>
      <c r="N868" s="505" t="s">
        <v>224</v>
      </c>
      <c r="O868" s="505"/>
      <c r="P868" s="505"/>
      <c r="Q868" s="505"/>
      <c r="R868" s="505"/>
      <c r="S868" s="505"/>
      <c r="T868" s="505"/>
      <c r="U868" s="505"/>
      <c r="V868" s="505"/>
      <c r="W868" s="473"/>
      <c r="X868" s="473"/>
      <c r="Y868" s="505"/>
      <c r="Z868" s="505"/>
      <c r="AA868" s="505"/>
      <c r="AB868" s="505"/>
      <c r="AC868" s="505"/>
      <c r="AD868" s="505"/>
      <c r="AE868" s="505"/>
      <c r="AF868" s="505"/>
      <c r="AG868" s="505"/>
      <c r="AH868" s="505"/>
      <c r="AI868" s="473"/>
      <c r="AJ868" s="473"/>
      <c r="AK868" s="505"/>
      <c r="AL868" s="505"/>
      <c r="AM868" s="505"/>
      <c r="AN868" s="505"/>
      <c r="AO868" s="505"/>
      <c r="AP868" s="505"/>
      <c r="AQ868" s="505"/>
      <c r="AR868" s="505"/>
      <c r="AS868" s="505"/>
      <c r="AT868" s="505"/>
      <c r="AU868" s="506"/>
      <c r="AV868" s="513"/>
    </row>
    <row r="869" spans="1:48" s="507" customFormat="1" ht="13.5" outlineLevel="2">
      <c r="A869" s="681"/>
      <c r="B869" s="691" t="s">
        <v>226</v>
      </c>
      <c r="C869" s="460" t="s">
        <v>778</v>
      </c>
      <c r="D869" s="474" t="s">
        <v>235</v>
      </c>
      <c r="E869" s="461" t="s">
        <v>739</v>
      </c>
      <c r="F869" s="475"/>
      <c r="G869" s="459" t="s">
        <v>102</v>
      </c>
      <c r="H869" s="476" t="str">
        <f t="shared" ref="H869:H870" si="116">CONCATENATE(G869,"-",I869)</f>
        <v>MP-2</v>
      </c>
      <c r="I869" s="463">
        <v>2</v>
      </c>
      <c r="J869" s="475"/>
      <c r="K869" s="473">
        <v>0</v>
      </c>
      <c r="L869" s="473"/>
      <c r="M869" s="471" cm="1">
        <f t="array" ref="M869">IFERROR(_xlfn.IFS(N869=1,1,O869=1,1,P869=1,1,Q869=1,1),0)</f>
        <v>1</v>
      </c>
      <c r="N869" s="505">
        <v>1</v>
      </c>
      <c r="O869" s="505"/>
      <c r="P869" s="505"/>
      <c r="Q869" s="505"/>
      <c r="R869" s="471" cm="1">
        <f t="array" ref="R869">IFERROR(_xlfn.IFS(S869=1,1,T869=1,1,U869=1,1,V869=1,1),0)</f>
        <v>0</v>
      </c>
      <c r="S869" s="505"/>
      <c r="T869" s="505"/>
      <c r="U869" s="505"/>
      <c r="V869" s="505"/>
      <c r="W869" s="473"/>
      <c r="X869" s="473"/>
      <c r="Y869" s="471"/>
      <c r="Z869" s="505"/>
      <c r="AA869" s="505"/>
      <c r="AB869" s="505"/>
      <c r="AC869" s="505"/>
      <c r="AD869" s="471"/>
      <c r="AE869" s="505"/>
      <c r="AF869" s="505"/>
      <c r="AG869" s="505"/>
      <c r="AH869" s="505"/>
      <c r="AI869" s="473"/>
      <c r="AJ869" s="473"/>
      <c r="AK869" s="505"/>
      <c r="AL869" s="505"/>
      <c r="AM869" s="505"/>
      <c r="AN869" s="505"/>
      <c r="AO869" s="505"/>
      <c r="AP869" s="505"/>
      <c r="AQ869" s="505"/>
      <c r="AR869" s="505"/>
      <c r="AS869" s="505"/>
      <c r="AT869" s="505"/>
      <c r="AU869" s="506"/>
      <c r="AV869" s="513">
        <v>2</v>
      </c>
    </row>
    <row r="870" spans="1:48" s="507" customFormat="1" ht="13.5" outlineLevel="2">
      <c r="A870" s="681"/>
      <c r="B870" s="691" t="s">
        <v>226</v>
      </c>
      <c r="C870" s="460" t="s">
        <v>778</v>
      </c>
      <c r="D870" s="474" t="s">
        <v>287</v>
      </c>
      <c r="E870" s="461" t="s">
        <v>741</v>
      </c>
      <c r="F870" s="475"/>
      <c r="G870" s="459" t="s">
        <v>102</v>
      </c>
      <c r="H870" s="476" t="str">
        <f t="shared" si="116"/>
        <v>MP-2</v>
      </c>
      <c r="I870" s="463">
        <v>2</v>
      </c>
      <c r="J870" s="475"/>
      <c r="K870" s="473">
        <v>0</v>
      </c>
      <c r="L870" s="473"/>
      <c r="M870" s="471" cm="1">
        <f t="array" ref="M870">IFERROR(_xlfn.IFS(N870=1,1,O870=1,1,P870=1,1,Q870=1,1),0)</f>
        <v>1</v>
      </c>
      <c r="N870" s="505">
        <v>1</v>
      </c>
      <c r="O870" s="505"/>
      <c r="P870" s="505"/>
      <c r="Q870" s="505"/>
      <c r="R870" s="471" cm="1">
        <f t="array" ref="R870">IFERROR(_xlfn.IFS(S870=1,1,T870=1,1,U870=1,1,V870=1,1),0)</f>
        <v>0</v>
      </c>
      <c r="S870" s="505"/>
      <c r="T870" s="505"/>
      <c r="U870" s="505"/>
      <c r="V870" s="505"/>
      <c r="W870" s="473"/>
      <c r="X870" s="473"/>
      <c r="Y870" s="471"/>
      <c r="Z870" s="505"/>
      <c r="AA870" s="505"/>
      <c r="AB870" s="505"/>
      <c r="AC870" s="505"/>
      <c r="AD870" s="471"/>
      <c r="AE870" s="505"/>
      <c r="AF870" s="505"/>
      <c r="AG870" s="505"/>
      <c r="AH870" s="505"/>
      <c r="AI870" s="473"/>
      <c r="AJ870" s="473"/>
      <c r="AK870" s="505"/>
      <c r="AL870" s="505"/>
      <c r="AM870" s="505"/>
      <c r="AN870" s="505"/>
      <c r="AO870" s="505"/>
      <c r="AP870" s="505"/>
      <c r="AQ870" s="505"/>
      <c r="AR870" s="505"/>
      <c r="AS870" s="505"/>
      <c r="AT870" s="505"/>
      <c r="AU870" s="506"/>
      <c r="AV870" s="513">
        <v>2</v>
      </c>
    </row>
    <row r="871" spans="1:48" s="507" customFormat="1" ht="13.5" outlineLevel="2">
      <c r="A871" s="681"/>
      <c r="B871" s="691"/>
      <c r="C871" s="460"/>
      <c r="D871" s="474"/>
      <c r="E871" s="461"/>
      <c r="F871" s="475"/>
      <c r="G871" s="459"/>
      <c r="H871" s="476"/>
      <c r="I871" s="463"/>
      <c r="J871" s="475"/>
      <c r="K871" s="473"/>
      <c r="L871" s="473"/>
      <c r="M871" s="471"/>
      <c r="N871" s="505" t="s">
        <v>224</v>
      </c>
      <c r="O871" s="505"/>
      <c r="P871" s="505"/>
      <c r="Q871" s="505"/>
      <c r="R871" s="505"/>
      <c r="S871" s="505"/>
      <c r="T871" s="505"/>
      <c r="U871" s="505"/>
      <c r="V871" s="505"/>
      <c r="W871" s="473"/>
      <c r="X871" s="473"/>
      <c r="Y871" s="505"/>
      <c r="Z871" s="505"/>
      <c r="AA871" s="505"/>
      <c r="AB871" s="505"/>
      <c r="AC871" s="505"/>
      <c r="AD871" s="505"/>
      <c r="AE871" s="505"/>
      <c r="AF871" s="505"/>
      <c r="AG871" s="505"/>
      <c r="AH871" s="505"/>
      <c r="AI871" s="473"/>
      <c r="AJ871" s="473"/>
      <c r="AK871" s="505"/>
      <c r="AL871" s="505"/>
      <c r="AM871" s="505"/>
      <c r="AN871" s="505"/>
      <c r="AO871" s="505"/>
      <c r="AP871" s="505"/>
      <c r="AQ871" s="505"/>
      <c r="AR871" s="505"/>
      <c r="AS871" s="505"/>
      <c r="AT871" s="505"/>
      <c r="AU871" s="506"/>
      <c r="AV871" s="513"/>
    </row>
    <row r="872" spans="1:48" s="507" customFormat="1" ht="13.5" outlineLevel="2">
      <c r="A872" s="681"/>
      <c r="B872" s="691" t="s">
        <v>742</v>
      </c>
      <c r="C872" s="460"/>
      <c r="D872" s="474"/>
      <c r="E872" s="461"/>
      <c r="F872" s="475"/>
      <c r="G872" s="459"/>
      <c r="H872" s="476"/>
      <c r="I872" s="463"/>
      <c r="J872" s="475"/>
      <c r="K872" s="473"/>
      <c r="L872" s="473"/>
      <c r="M872" s="471"/>
      <c r="N872" s="505" t="s">
        <v>224</v>
      </c>
      <c r="O872" s="505"/>
      <c r="P872" s="505"/>
      <c r="Q872" s="505"/>
      <c r="R872" s="505"/>
      <c r="S872" s="505"/>
      <c r="T872" s="505"/>
      <c r="U872" s="505"/>
      <c r="V872" s="505"/>
      <c r="W872" s="473"/>
      <c r="X872" s="473"/>
      <c r="Y872" s="505"/>
      <c r="Z872" s="505"/>
      <c r="AA872" s="505"/>
      <c r="AB872" s="505"/>
      <c r="AC872" s="505"/>
      <c r="AD872" s="505"/>
      <c r="AE872" s="505"/>
      <c r="AF872" s="505"/>
      <c r="AG872" s="505"/>
      <c r="AH872" s="505"/>
      <c r="AI872" s="473"/>
      <c r="AJ872" s="473"/>
      <c r="AK872" s="505"/>
      <c r="AL872" s="505"/>
      <c r="AM872" s="505"/>
      <c r="AN872" s="505"/>
      <c r="AO872" s="505"/>
      <c r="AP872" s="505"/>
      <c r="AQ872" s="505"/>
      <c r="AR872" s="505"/>
      <c r="AS872" s="505"/>
      <c r="AT872" s="505"/>
      <c r="AU872" s="506"/>
      <c r="AV872" s="513"/>
    </row>
    <row r="873" spans="1:48" s="507" customFormat="1" ht="13.5" outlineLevel="2">
      <c r="A873" s="681"/>
      <c r="B873" s="691" t="s">
        <v>226</v>
      </c>
      <c r="C873" s="460" t="s">
        <v>778</v>
      </c>
      <c r="D873" s="474" t="s">
        <v>297</v>
      </c>
      <c r="E873" s="461" t="s">
        <v>743</v>
      </c>
      <c r="F873" s="475"/>
      <c r="G873" s="459" t="s">
        <v>102</v>
      </c>
      <c r="H873" s="476" t="str">
        <f>CONCATENATE(G873,"-",I873)</f>
        <v>MP-2</v>
      </c>
      <c r="I873" s="463">
        <v>2</v>
      </c>
      <c r="J873" s="475"/>
      <c r="K873" s="473">
        <v>0</v>
      </c>
      <c r="L873" s="473"/>
      <c r="M873" s="471" cm="1">
        <f t="array" ref="M873">IFERROR(_xlfn.IFS(N873=1,1,O873=1,1,P873=1,1,Q873=1,1),0)</f>
        <v>1</v>
      </c>
      <c r="N873" s="505">
        <v>1</v>
      </c>
      <c r="O873" s="505"/>
      <c r="P873" s="505"/>
      <c r="Q873" s="505"/>
      <c r="R873" s="471" cm="1">
        <f t="array" ref="R873">IFERROR(_xlfn.IFS(S873=1,1,T873=1,1,U873=1,1,V873=1,1),0)</f>
        <v>0</v>
      </c>
      <c r="S873" s="505"/>
      <c r="T873" s="505"/>
      <c r="U873" s="505"/>
      <c r="V873" s="505"/>
      <c r="W873" s="473"/>
      <c r="X873" s="473"/>
      <c r="Y873" s="471"/>
      <c r="Z873" s="505"/>
      <c r="AA873" s="505"/>
      <c r="AB873" s="505"/>
      <c r="AC873" s="505"/>
      <c r="AD873" s="471"/>
      <c r="AE873" s="505"/>
      <c r="AF873" s="505"/>
      <c r="AG873" s="505"/>
      <c r="AH873" s="505"/>
      <c r="AI873" s="473"/>
      <c r="AJ873" s="473"/>
      <c r="AK873" s="505"/>
      <c r="AL873" s="505"/>
      <c r="AM873" s="505"/>
      <c r="AN873" s="505"/>
      <c r="AO873" s="505"/>
      <c r="AP873" s="505"/>
      <c r="AQ873" s="505"/>
      <c r="AR873" s="505"/>
      <c r="AS873" s="505"/>
      <c r="AT873" s="505"/>
      <c r="AU873" s="506"/>
      <c r="AV873" s="513">
        <v>2</v>
      </c>
    </row>
    <row r="874" spans="1:48" s="507" customFormat="1" ht="13.5" outlineLevel="2">
      <c r="A874" s="681"/>
      <c r="B874" s="691"/>
      <c r="C874" s="460"/>
      <c r="D874" s="474"/>
      <c r="E874" s="461"/>
      <c r="F874" s="475"/>
      <c r="G874" s="459"/>
      <c r="H874" s="476"/>
      <c r="I874" s="463"/>
      <c r="J874" s="475"/>
      <c r="K874" s="473"/>
      <c r="L874" s="473"/>
      <c r="M874" s="471"/>
      <c r="N874" s="505" t="s">
        <v>224</v>
      </c>
      <c r="O874" s="505"/>
      <c r="P874" s="505"/>
      <c r="Q874" s="505"/>
      <c r="R874" s="505"/>
      <c r="S874" s="505"/>
      <c r="T874" s="505"/>
      <c r="U874" s="505"/>
      <c r="V874" s="505"/>
      <c r="W874" s="473"/>
      <c r="X874" s="473"/>
      <c r="Y874" s="505"/>
      <c r="Z874" s="505"/>
      <c r="AA874" s="505"/>
      <c r="AB874" s="505"/>
      <c r="AC874" s="505"/>
      <c r="AD874" s="505"/>
      <c r="AE874" s="505"/>
      <c r="AF874" s="505"/>
      <c r="AG874" s="505"/>
      <c r="AH874" s="505"/>
      <c r="AI874" s="473"/>
      <c r="AJ874" s="473"/>
      <c r="AK874" s="505"/>
      <c r="AL874" s="505"/>
      <c r="AM874" s="505"/>
      <c r="AN874" s="505"/>
      <c r="AO874" s="505"/>
      <c r="AP874" s="505"/>
      <c r="AQ874" s="505"/>
      <c r="AR874" s="505"/>
      <c r="AS874" s="505"/>
      <c r="AT874" s="505"/>
      <c r="AU874" s="506"/>
      <c r="AV874" s="513"/>
    </row>
    <row r="875" spans="1:48" s="507" customFormat="1" ht="13.5" outlineLevel="2">
      <c r="A875" s="681"/>
      <c r="B875" s="691" t="s">
        <v>745</v>
      </c>
      <c r="C875" s="460"/>
      <c r="D875" s="474"/>
      <c r="E875" s="461"/>
      <c r="F875" s="475"/>
      <c r="G875" s="459"/>
      <c r="H875" s="476"/>
      <c r="I875" s="463"/>
      <c r="J875" s="475"/>
      <c r="K875" s="473"/>
      <c r="L875" s="473"/>
      <c r="M875" s="471"/>
      <c r="N875" s="505" t="s">
        <v>224</v>
      </c>
      <c r="O875" s="505"/>
      <c r="P875" s="505"/>
      <c r="Q875" s="505"/>
      <c r="R875" s="505"/>
      <c r="S875" s="505"/>
      <c r="T875" s="505"/>
      <c r="U875" s="505"/>
      <c r="V875" s="505"/>
      <c r="W875" s="473"/>
      <c r="X875" s="473"/>
      <c r="Y875" s="505"/>
      <c r="Z875" s="505"/>
      <c r="AA875" s="505"/>
      <c r="AB875" s="505"/>
      <c r="AC875" s="505"/>
      <c r="AD875" s="505"/>
      <c r="AE875" s="505"/>
      <c r="AF875" s="505"/>
      <c r="AG875" s="505"/>
      <c r="AH875" s="505"/>
      <c r="AI875" s="473"/>
      <c r="AJ875" s="473"/>
      <c r="AK875" s="505"/>
      <c r="AL875" s="505"/>
      <c r="AM875" s="505"/>
      <c r="AN875" s="505"/>
      <c r="AO875" s="505"/>
      <c r="AP875" s="505"/>
      <c r="AQ875" s="505"/>
      <c r="AR875" s="505"/>
      <c r="AS875" s="505"/>
      <c r="AT875" s="505"/>
      <c r="AU875" s="506"/>
      <c r="AV875" s="513"/>
    </row>
    <row r="876" spans="1:48" s="507" customFormat="1" ht="13.5" outlineLevel="2">
      <c r="A876" s="681"/>
      <c r="B876" s="691" t="s">
        <v>226</v>
      </c>
      <c r="C876" s="460" t="s">
        <v>778</v>
      </c>
      <c r="D876" s="474" t="s">
        <v>304</v>
      </c>
      <c r="E876" s="461" t="s">
        <v>776</v>
      </c>
      <c r="F876" s="475"/>
      <c r="G876" s="459" t="s">
        <v>102</v>
      </c>
      <c r="H876" s="476" t="str">
        <f t="shared" ref="H876:H877" si="117">CONCATENATE(G876,"-",I876)</f>
        <v>MP-2</v>
      </c>
      <c r="I876" s="463">
        <v>2</v>
      </c>
      <c r="J876" s="475"/>
      <c r="K876" s="473">
        <v>0</v>
      </c>
      <c r="L876" s="473"/>
      <c r="M876" s="471" cm="1">
        <f t="array" ref="M876">IFERROR(_xlfn.IFS(N876=1,1,O876=1,1,P876=1,1,Q876=1,1),0)</f>
        <v>1</v>
      </c>
      <c r="N876" s="505">
        <v>1</v>
      </c>
      <c r="O876" s="505"/>
      <c r="P876" s="505"/>
      <c r="Q876" s="505"/>
      <c r="R876" s="471" cm="1">
        <f t="array" ref="R876">IFERROR(_xlfn.IFS(S876=1,1,T876=1,1,U876=1,1,V876=1,1),0)</f>
        <v>0</v>
      </c>
      <c r="S876" s="505"/>
      <c r="T876" s="505"/>
      <c r="U876" s="505"/>
      <c r="V876" s="505"/>
      <c r="W876" s="473"/>
      <c r="X876" s="473"/>
      <c r="Y876" s="471"/>
      <c r="Z876" s="505"/>
      <c r="AA876" s="505"/>
      <c r="AB876" s="505"/>
      <c r="AC876" s="505"/>
      <c r="AD876" s="471"/>
      <c r="AE876" s="505"/>
      <c r="AF876" s="505"/>
      <c r="AG876" s="505"/>
      <c r="AH876" s="505"/>
      <c r="AI876" s="473"/>
      <c r="AJ876" s="473"/>
      <c r="AK876" s="505"/>
      <c r="AL876" s="505"/>
      <c r="AM876" s="505"/>
      <c r="AN876" s="505"/>
      <c r="AO876" s="505"/>
      <c r="AP876" s="505"/>
      <c r="AQ876" s="505"/>
      <c r="AR876" s="505"/>
      <c r="AS876" s="505"/>
      <c r="AT876" s="505"/>
      <c r="AU876" s="506"/>
      <c r="AV876" s="513">
        <v>2</v>
      </c>
    </row>
    <row r="877" spans="1:48" s="507" customFormat="1" ht="13.5" outlineLevel="2">
      <c r="A877" s="681"/>
      <c r="B877" s="691" t="s">
        <v>226</v>
      </c>
      <c r="C877" s="460" t="s">
        <v>778</v>
      </c>
      <c r="D877" s="474" t="s">
        <v>308</v>
      </c>
      <c r="E877" s="461" t="s">
        <v>748</v>
      </c>
      <c r="F877" s="475"/>
      <c r="G877" s="459" t="s">
        <v>102</v>
      </c>
      <c r="H877" s="476" t="str">
        <f t="shared" si="117"/>
        <v>MP-2</v>
      </c>
      <c r="I877" s="463">
        <v>2</v>
      </c>
      <c r="J877" s="475"/>
      <c r="K877" s="473">
        <v>0</v>
      </c>
      <c r="L877" s="473"/>
      <c r="M877" s="471" cm="1">
        <f t="array" ref="M877">IFERROR(_xlfn.IFS(N877=1,1,O877=1,1,P877=1,1,Q877=1,1),0)</f>
        <v>1</v>
      </c>
      <c r="N877" s="505">
        <v>1</v>
      </c>
      <c r="O877" s="505"/>
      <c r="P877" s="505"/>
      <c r="Q877" s="505"/>
      <c r="R877" s="471" cm="1">
        <f t="array" ref="R877">IFERROR(_xlfn.IFS(S877=1,1,T877=1,1,U877=1,1,V877=1,1),0)</f>
        <v>0</v>
      </c>
      <c r="S877" s="505"/>
      <c r="T877" s="505"/>
      <c r="U877" s="505"/>
      <c r="V877" s="505"/>
      <c r="W877" s="473"/>
      <c r="X877" s="473"/>
      <c r="Y877" s="471"/>
      <c r="Z877" s="505"/>
      <c r="AA877" s="505"/>
      <c r="AB877" s="505"/>
      <c r="AC877" s="505"/>
      <c r="AD877" s="471"/>
      <c r="AE877" s="505"/>
      <c r="AF877" s="505"/>
      <c r="AG877" s="505"/>
      <c r="AH877" s="505"/>
      <c r="AI877" s="473"/>
      <c r="AJ877" s="473"/>
      <c r="AK877" s="505"/>
      <c r="AL877" s="505"/>
      <c r="AM877" s="505"/>
      <c r="AN877" s="505"/>
      <c r="AO877" s="505"/>
      <c r="AP877" s="505"/>
      <c r="AQ877" s="505"/>
      <c r="AR877" s="505"/>
      <c r="AS877" s="505"/>
      <c r="AT877" s="505"/>
      <c r="AU877" s="506"/>
      <c r="AV877" s="513">
        <v>2</v>
      </c>
    </row>
    <row r="878" spans="1:48" s="507" customFormat="1" ht="13.5" outlineLevel="2">
      <c r="A878" s="681"/>
      <c r="B878" s="691"/>
      <c r="C878" s="460"/>
      <c r="D878" s="474"/>
      <c r="E878" s="461"/>
      <c r="F878" s="475"/>
      <c r="G878" s="459"/>
      <c r="H878" s="476"/>
      <c r="I878" s="463"/>
      <c r="J878" s="475"/>
      <c r="K878" s="473"/>
      <c r="L878" s="473"/>
      <c r="M878" s="471"/>
      <c r="N878" s="505" t="s">
        <v>224</v>
      </c>
      <c r="O878" s="505"/>
      <c r="P878" s="505"/>
      <c r="Q878" s="505"/>
      <c r="R878" s="505"/>
      <c r="S878" s="505"/>
      <c r="T878" s="505"/>
      <c r="U878" s="505"/>
      <c r="V878" s="505"/>
      <c r="W878" s="473"/>
      <c r="X878" s="473"/>
      <c r="Y878" s="505"/>
      <c r="Z878" s="505"/>
      <c r="AA878" s="505"/>
      <c r="AB878" s="505"/>
      <c r="AC878" s="505"/>
      <c r="AD878" s="505"/>
      <c r="AE878" s="505"/>
      <c r="AF878" s="505"/>
      <c r="AG878" s="505"/>
      <c r="AH878" s="505"/>
      <c r="AI878" s="473"/>
      <c r="AJ878" s="473"/>
      <c r="AK878" s="505"/>
      <c r="AL878" s="505"/>
      <c r="AM878" s="505"/>
      <c r="AN878" s="505"/>
      <c r="AO878" s="505"/>
      <c r="AP878" s="505"/>
      <c r="AQ878" s="505"/>
      <c r="AR878" s="505"/>
      <c r="AS878" s="505"/>
      <c r="AT878" s="505"/>
      <c r="AU878" s="506"/>
      <c r="AV878" s="513"/>
    </row>
    <row r="879" spans="1:48" s="507" customFormat="1" ht="13.5" outlineLevel="2">
      <c r="A879" s="681"/>
      <c r="B879" s="691" t="s">
        <v>749</v>
      </c>
      <c r="C879" s="460"/>
      <c r="D879" s="474"/>
      <c r="E879" s="461"/>
      <c r="F879" s="475"/>
      <c r="G879" s="459"/>
      <c r="H879" s="476"/>
      <c r="I879" s="463"/>
      <c r="J879" s="475"/>
      <c r="K879" s="473"/>
      <c r="L879" s="473"/>
      <c r="M879" s="471"/>
      <c r="N879" s="505" t="s">
        <v>224</v>
      </c>
      <c r="O879" s="505"/>
      <c r="P879" s="505"/>
      <c r="Q879" s="505"/>
      <c r="R879" s="505"/>
      <c r="S879" s="505"/>
      <c r="T879" s="505"/>
      <c r="U879" s="505"/>
      <c r="V879" s="505"/>
      <c r="W879" s="473"/>
      <c r="X879" s="473"/>
      <c r="Y879" s="505"/>
      <c r="Z879" s="505"/>
      <c r="AA879" s="505"/>
      <c r="AB879" s="505"/>
      <c r="AC879" s="505"/>
      <c r="AD879" s="505"/>
      <c r="AE879" s="505"/>
      <c r="AF879" s="505"/>
      <c r="AG879" s="505"/>
      <c r="AH879" s="505"/>
      <c r="AI879" s="473"/>
      <c r="AJ879" s="473"/>
      <c r="AK879" s="505"/>
      <c r="AL879" s="505"/>
      <c r="AM879" s="505"/>
      <c r="AN879" s="505"/>
      <c r="AO879" s="505"/>
      <c r="AP879" s="505"/>
      <c r="AQ879" s="505"/>
      <c r="AR879" s="505"/>
      <c r="AS879" s="505"/>
      <c r="AT879" s="505"/>
      <c r="AU879" s="506"/>
      <c r="AV879" s="513"/>
    </row>
    <row r="880" spans="1:48" s="507" customFormat="1" ht="13.5" outlineLevel="2">
      <c r="A880" s="681"/>
      <c r="B880" s="691" t="s">
        <v>226</v>
      </c>
      <c r="C880" s="460" t="s">
        <v>778</v>
      </c>
      <c r="D880" s="474">
        <v>1401</v>
      </c>
      <c r="E880" s="461" t="s">
        <v>750</v>
      </c>
      <c r="F880" s="475"/>
      <c r="G880" s="459" t="s">
        <v>102</v>
      </c>
      <c r="H880" s="476" t="str">
        <f t="shared" ref="H880:H883" si="118">CONCATENATE(G880,"-",I880)</f>
        <v>MP-2</v>
      </c>
      <c r="I880" s="463">
        <v>2</v>
      </c>
      <c r="J880" s="475"/>
      <c r="K880" s="473">
        <v>0</v>
      </c>
      <c r="L880" s="473"/>
      <c r="M880" s="471" cm="1">
        <f t="array" ref="M880">IFERROR(_xlfn.IFS(N880=1,1,O880=1,1,P880=1,1,Q880=1,1),0)</f>
        <v>1</v>
      </c>
      <c r="N880" s="505">
        <v>1</v>
      </c>
      <c r="O880" s="505"/>
      <c r="P880" s="505"/>
      <c r="Q880" s="505"/>
      <c r="R880" s="471" cm="1">
        <f t="array" ref="R880">IFERROR(_xlfn.IFS(S880=1,1,T880=1,1,U880=1,1,V880=1,1),0)</f>
        <v>0</v>
      </c>
      <c r="S880" s="505"/>
      <c r="T880" s="505"/>
      <c r="U880" s="505"/>
      <c r="V880" s="505"/>
      <c r="W880" s="473"/>
      <c r="X880" s="473"/>
      <c r="Y880" s="471"/>
      <c r="Z880" s="505"/>
      <c r="AA880" s="505"/>
      <c r="AB880" s="505"/>
      <c r="AC880" s="505"/>
      <c r="AD880" s="471"/>
      <c r="AE880" s="505"/>
      <c r="AF880" s="505"/>
      <c r="AG880" s="505"/>
      <c r="AH880" s="505"/>
      <c r="AI880" s="473"/>
      <c r="AJ880" s="473"/>
      <c r="AK880" s="505"/>
      <c r="AL880" s="505"/>
      <c r="AM880" s="505"/>
      <c r="AN880" s="505"/>
      <c r="AO880" s="505"/>
      <c r="AP880" s="505"/>
      <c r="AQ880" s="505"/>
      <c r="AR880" s="505"/>
      <c r="AS880" s="505"/>
      <c r="AT880" s="505"/>
      <c r="AU880" s="506"/>
      <c r="AV880" s="513">
        <v>2</v>
      </c>
    </row>
    <row r="881" spans="1:48" s="507" customFormat="1" ht="13.5" outlineLevel="2">
      <c r="A881" s="681"/>
      <c r="B881" s="691" t="s">
        <v>226</v>
      </c>
      <c r="C881" s="460" t="s">
        <v>778</v>
      </c>
      <c r="D881" s="474">
        <v>1402</v>
      </c>
      <c r="E881" s="461" t="s">
        <v>752</v>
      </c>
      <c r="F881" s="475"/>
      <c r="G881" s="459" t="s">
        <v>102</v>
      </c>
      <c r="H881" s="476" t="str">
        <f t="shared" si="118"/>
        <v>MP-2</v>
      </c>
      <c r="I881" s="463">
        <v>2</v>
      </c>
      <c r="J881" s="475"/>
      <c r="K881" s="473">
        <v>0</v>
      </c>
      <c r="L881" s="473"/>
      <c r="M881" s="471" cm="1">
        <f t="array" ref="M881">IFERROR(_xlfn.IFS(N881=1,1,O881=1,1,P881=1,1,Q881=1,1),0)</f>
        <v>1</v>
      </c>
      <c r="N881" s="505">
        <v>1</v>
      </c>
      <c r="O881" s="505"/>
      <c r="P881" s="505"/>
      <c r="Q881" s="505"/>
      <c r="R881" s="471" cm="1">
        <f t="array" ref="R881">IFERROR(_xlfn.IFS(S881=1,1,T881=1,1,U881=1,1,V881=1,1),0)</f>
        <v>0</v>
      </c>
      <c r="S881" s="505"/>
      <c r="T881" s="505"/>
      <c r="U881" s="505"/>
      <c r="V881" s="505"/>
      <c r="W881" s="473"/>
      <c r="X881" s="473"/>
      <c r="Y881" s="471"/>
      <c r="Z881" s="505"/>
      <c r="AA881" s="505"/>
      <c r="AB881" s="505"/>
      <c r="AC881" s="505"/>
      <c r="AD881" s="471"/>
      <c r="AE881" s="505"/>
      <c r="AF881" s="505"/>
      <c r="AG881" s="505"/>
      <c r="AH881" s="505"/>
      <c r="AI881" s="473"/>
      <c r="AJ881" s="473"/>
      <c r="AK881" s="505"/>
      <c r="AL881" s="505"/>
      <c r="AM881" s="505"/>
      <c r="AN881" s="505"/>
      <c r="AO881" s="505"/>
      <c r="AP881" s="505"/>
      <c r="AQ881" s="505"/>
      <c r="AR881" s="505"/>
      <c r="AS881" s="505"/>
      <c r="AT881" s="505"/>
      <c r="AU881" s="506"/>
      <c r="AV881" s="513">
        <v>2</v>
      </c>
    </row>
    <row r="882" spans="1:48" s="507" customFormat="1" ht="13.5" outlineLevel="2">
      <c r="A882" s="681"/>
      <c r="B882" s="691" t="s">
        <v>226</v>
      </c>
      <c r="C882" s="460" t="s">
        <v>778</v>
      </c>
      <c r="D882" s="474">
        <v>1403</v>
      </c>
      <c r="E882" s="461" t="s">
        <v>753</v>
      </c>
      <c r="F882" s="475"/>
      <c r="G882" s="459" t="s">
        <v>102</v>
      </c>
      <c r="H882" s="476" t="str">
        <f t="shared" si="118"/>
        <v>MP-2</v>
      </c>
      <c r="I882" s="463">
        <v>2</v>
      </c>
      <c r="J882" s="475"/>
      <c r="K882" s="473">
        <v>0</v>
      </c>
      <c r="L882" s="473"/>
      <c r="M882" s="471" cm="1">
        <f t="array" ref="M882">IFERROR(_xlfn.IFS(N882=1,1,O882=1,1,P882=1,1,Q882=1,1),0)</f>
        <v>1</v>
      </c>
      <c r="N882" s="505">
        <v>1</v>
      </c>
      <c r="O882" s="505"/>
      <c r="P882" s="505"/>
      <c r="Q882" s="505"/>
      <c r="R882" s="471" cm="1">
        <f t="array" ref="R882">IFERROR(_xlfn.IFS(S882=1,1,T882=1,1,U882=1,1,V882=1,1),0)</f>
        <v>0</v>
      </c>
      <c r="S882" s="505"/>
      <c r="T882" s="505"/>
      <c r="U882" s="505"/>
      <c r="V882" s="505"/>
      <c r="W882" s="473"/>
      <c r="X882" s="473"/>
      <c r="Y882" s="471"/>
      <c r="Z882" s="505"/>
      <c r="AA882" s="505"/>
      <c r="AB882" s="505"/>
      <c r="AC882" s="505"/>
      <c r="AD882" s="471"/>
      <c r="AE882" s="505"/>
      <c r="AF882" s="505"/>
      <c r="AG882" s="505"/>
      <c r="AH882" s="505"/>
      <c r="AI882" s="473"/>
      <c r="AJ882" s="473"/>
      <c r="AK882" s="505"/>
      <c r="AL882" s="505"/>
      <c r="AM882" s="505"/>
      <c r="AN882" s="505"/>
      <c r="AO882" s="505"/>
      <c r="AP882" s="505"/>
      <c r="AQ882" s="505"/>
      <c r="AR882" s="505"/>
      <c r="AS882" s="505"/>
      <c r="AT882" s="505"/>
      <c r="AU882" s="506"/>
      <c r="AV882" s="513">
        <v>2</v>
      </c>
    </row>
    <row r="883" spans="1:48" s="507" customFormat="1" ht="13.5" outlineLevel="2">
      <c r="A883" s="681"/>
      <c r="B883" s="691" t="s">
        <v>226</v>
      </c>
      <c r="C883" s="460" t="s">
        <v>778</v>
      </c>
      <c r="D883" s="474">
        <v>1404</v>
      </c>
      <c r="E883" s="461" t="s">
        <v>754</v>
      </c>
      <c r="F883" s="475"/>
      <c r="G883" s="459" t="s">
        <v>102</v>
      </c>
      <c r="H883" s="476" t="str">
        <f t="shared" si="118"/>
        <v>MP-2</v>
      </c>
      <c r="I883" s="463">
        <v>2</v>
      </c>
      <c r="J883" s="475"/>
      <c r="K883" s="473">
        <v>0</v>
      </c>
      <c r="L883" s="473"/>
      <c r="M883" s="471" cm="1">
        <f t="array" ref="M883">IFERROR(_xlfn.IFS(N883=1,1,O883=1,1,P883=1,1,Q883=1,1),0)</f>
        <v>1</v>
      </c>
      <c r="N883" s="505">
        <v>1</v>
      </c>
      <c r="O883" s="505"/>
      <c r="P883" s="505"/>
      <c r="Q883" s="505"/>
      <c r="R883" s="471" cm="1">
        <f t="array" ref="R883">IFERROR(_xlfn.IFS(S883=1,1,T883=1,1,U883=1,1,V883=1,1),0)</f>
        <v>0</v>
      </c>
      <c r="S883" s="505"/>
      <c r="T883" s="505"/>
      <c r="U883" s="505"/>
      <c r="V883" s="505"/>
      <c r="W883" s="473"/>
      <c r="X883" s="473"/>
      <c r="Y883" s="471"/>
      <c r="Z883" s="505"/>
      <c r="AA883" s="505"/>
      <c r="AB883" s="505"/>
      <c r="AC883" s="505"/>
      <c r="AD883" s="471"/>
      <c r="AE883" s="505"/>
      <c r="AF883" s="505"/>
      <c r="AG883" s="505"/>
      <c r="AH883" s="505"/>
      <c r="AI883" s="473"/>
      <c r="AJ883" s="473"/>
      <c r="AK883" s="505"/>
      <c r="AL883" s="505"/>
      <c r="AM883" s="505"/>
      <c r="AN883" s="505"/>
      <c r="AO883" s="505"/>
      <c r="AP883" s="505"/>
      <c r="AQ883" s="505"/>
      <c r="AR883" s="505"/>
      <c r="AS883" s="505"/>
      <c r="AT883" s="505"/>
      <c r="AU883" s="506"/>
      <c r="AV883" s="513">
        <v>2</v>
      </c>
    </row>
    <row r="884" spans="1:48" s="507" customFormat="1" ht="13.5" outlineLevel="2">
      <c r="A884" s="681"/>
      <c r="B884" s="691"/>
      <c r="C884" s="460"/>
      <c r="D884" s="474"/>
      <c r="E884" s="461"/>
      <c r="F884" s="475"/>
      <c r="G884" s="459"/>
      <c r="H884" s="476"/>
      <c r="I884" s="463"/>
      <c r="J884" s="475"/>
      <c r="K884" s="473"/>
      <c r="L884" s="473"/>
      <c r="M884" s="471"/>
      <c r="N884" s="505" t="s">
        <v>224</v>
      </c>
      <c r="O884" s="505"/>
      <c r="P884" s="505"/>
      <c r="Q884" s="505"/>
      <c r="R884" s="505"/>
      <c r="S884" s="505"/>
      <c r="T884" s="505"/>
      <c r="U884" s="505"/>
      <c r="V884" s="505"/>
      <c r="W884" s="473"/>
      <c r="X884" s="473"/>
      <c r="Y884" s="505"/>
      <c r="Z884" s="505"/>
      <c r="AA884" s="505"/>
      <c r="AB884" s="505"/>
      <c r="AC884" s="505"/>
      <c r="AD884" s="505"/>
      <c r="AE884" s="505"/>
      <c r="AF884" s="505"/>
      <c r="AG884" s="505"/>
      <c r="AH884" s="505"/>
      <c r="AI884" s="473"/>
      <c r="AJ884" s="473"/>
      <c r="AK884" s="505"/>
      <c r="AL884" s="505"/>
      <c r="AM884" s="505"/>
      <c r="AN884" s="505"/>
      <c r="AO884" s="505"/>
      <c r="AP884" s="505"/>
      <c r="AQ884" s="505"/>
      <c r="AR884" s="505"/>
      <c r="AS884" s="505"/>
      <c r="AT884" s="505"/>
      <c r="AU884" s="506"/>
      <c r="AV884" s="513"/>
    </row>
    <row r="885" spans="1:48" s="507" customFormat="1" ht="13.5" outlineLevel="2">
      <c r="A885" s="681"/>
      <c r="B885" s="691" t="s">
        <v>755</v>
      </c>
      <c r="C885" s="460"/>
      <c r="D885" s="474"/>
      <c r="E885" s="461"/>
      <c r="F885" s="475"/>
      <c r="G885" s="459"/>
      <c r="H885" s="476"/>
      <c r="I885" s="463"/>
      <c r="J885" s="475"/>
      <c r="K885" s="473"/>
      <c r="L885" s="473"/>
      <c r="M885" s="471"/>
      <c r="N885" s="505" t="s">
        <v>224</v>
      </c>
      <c r="O885" s="505"/>
      <c r="P885" s="505"/>
      <c r="Q885" s="505"/>
      <c r="R885" s="505"/>
      <c r="S885" s="505"/>
      <c r="T885" s="505"/>
      <c r="U885" s="505"/>
      <c r="V885" s="505"/>
      <c r="W885" s="473"/>
      <c r="X885" s="473"/>
      <c r="Y885" s="505"/>
      <c r="Z885" s="505"/>
      <c r="AA885" s="505"/>
      <c r="AB885" s="505"/>
      <c r="AC885" s="505"/>
      <c r="AD885" s="505"/>
      <c r="AE885" s="505"/>
      <c r="AF885" s="505"/>
      <c r="AG885" s="505"/>
      <c r="AH885" s="505"/>
      <c r="AI885" s="473"/>
      <c r="AJ885" s="473"/>
      <c r="AK885" s="505"/>
      <c r="AL885" s="505"/>
      <c r="AM885" s="505"/>
      <c r="AN885" s="505"/>
      <c r="AO885" s="505"/>
      <c r="AP885" s="505"/>
      <c r="AQ885" s="505"/>
      <c r="AR885" s="505"/>
      <c r="AS885" s="505"/>
      <c r="AT885" s="505"/>
      <c r="AU885" s="506"/>
      <c r="AV885" s="513"/>
    </row>
    <row r="886" spans="1:48" s="507" customFormat="1" ht="13.5" outlineLevel="2">
      <c r="A886" s="681"/>
      <c r="B886" s="691" t="s">
        <v>226</v>
      </c>
      <c r="C886" s="460" t="s">
        <v>778</v>
      </c>
      <c r="D886" s="474" t="s">
        <v>273</v>
      </c>
      <c r="E886" s="461" t="s">
        <v>756</v>
      </c>
      <c r="F886" s="475"/>
      <c r="G886" s="459" t="s">
        <v>102</v>
      </c>
      <c r="H886" s="476" t="str">
        <f t="shared" ref="H886:H887" si="119">CONCATENATE(G886,"-",I886)</f>
        <v>MP-2</v>
      </c>
      <c r="I886" s="463">
        <v>2</v>
      </c>
      <c r="J886" s="475"/>
      <c r="K886" s="473">
        <v>0</v>
      </c>
      <c r="L886" s="473"/>
      <c r="M886" s="471" cm="1">
        <f t="array" ref="M886">IFERROR(_xlfn.IFS(N886=1,1,O886=1,1,P886=1,1,Q886=1,1),0)</f>
        <v>1</v>
      </c>
      <c r="N886" s="505">
        <v>1</v>
      </c>
      <c r="O886" s="505"/>
      <c r="P886" s="505"/>
      <c r="Q886" s="505"/>
      <c r="R886" s="471" cm="1">
        <f t="array" ref="R886">IFERROR(_xlfn.IFS(S886=1,1,T886=1,1,U886=1,1,V886=1,1),0)</f>
        <v>0</v>
      </c>
      <c r="S886" s="505"/>
      <c r="T886" s="505"/>
      <c r="U886" s="505"/>
      <c r="V886" s="505"/>
      <c r="W886" s="473"/>
      <c r="X886" s="473"/>
      <c r="Y886" s="471"/>
      <c r="Z886" s="505"/>
      <c r="AA886" s="505"/>
      <c r="AB886" s="505"/>
      <c r="AC886" s="505"/>
      <c r="AD886" s="471"/>
      <c r="AE886" s="505"/>
      <c r="AF886" s="505"/>
      <c r="AG886" s="505"/>
      <c r="AH886" s="505"/>
      <c r="AI886" s="473"/>
      <c r="AJ886" s="473"/>
      <c r="AK886" s="505"/>
      <c r="AL886" s="505"/>
      <c r="AM886" s="505"/>
      <c r="AN886" s="505"/>
      <c r="AO886" s="505"/>
      <c r="AP886" s="505"/>
      <c r="AQ886" s="505"/>
      <c r="AR886" s="505"/>
      <c r="AS886" s="505"/>
      <c r="AT886" s="505"/>
      <c r="AU886" s="506"/>
      <c r="AV886" s="513">
        <v>2</v>
      </c>
    </row>
    <row r="887" spans="1:48" s="507" customFormat="1" ht="13.5" outlineLevel="2">
      <c r="A887" s="681"/>
      <c r="B887" s="691" t="s">
        <v>226</v>
      </c>
      <c r="C887" s="460" t="s">
        <v>778</v>
      </c>
      <c r="D887" s="474" t="s">
        <v>273</v>
      </c>
      <c r="E887" s="461" t="s">
        <v>756</v>
      </c>
      <c r="F887" s="475"/>
      <c r="G887" s="459" t="s">
        <v>102</v>
      </c>
      <c r="H887" s="476" t="str">
        <f t="shared" si="119"/>
        <v>MP-2</v>
      </c>
      <c r="I887" s="463">
        <v>2</v>
      </c>
      <c r="J887" s="475"/>
      <c r="K887" s="473">
        <v>0</v>
      </c>
      <c r="L887" s="473"/>
      <c r="M887" s="471" cm="1">
        <f t="array" ref="M887">IFERROR(_xlfn.IFS(N887=1,1,O887=1,1,P887=1,1,Q887=1,1),0)</f>
        <v>1</v>
      </c>
      <c r="N887" s="505">
        <v>1</v>
      </c>
      <c r="O887" s="505"/>
      <c r="P887" s="505"/>
      <c r="Q887" s="505"/>
      <c r="R887" s="471" cm="1">
        <f t="array" ref="R887">IFERROR(_xlfn.IFS(S887=1,1,T887=1,1,U887=1,1,V887=1,1),0)</f>
        <v>0</v>
      </c>
      <c r="S887" s="505"/>
      <c r="T887" s="505"/>
      <c r="U887" s="505"/>
      <c r="V887" s="505"/>
      <c r="W887" s="473"/>
      <c r="X887" s="473"/>
      <c r="Y887" s="471"/>
      <c r="Z887" s="505"/>
      <c r="AA887" s="505"/>
      <c r="AB887" s="505"/>
      <c r="AC887" s="505"/>
      <c r="AD887" s="471"/>
      <c r="AE887" s="505"/>
      <c r="AF887" s="505"/>
      <c r="AG887" s="505"/>
      <c r="AH887" s="505"/>
      <c r="AI887" s="473"/>
      <c r="AJ887" s="473"/>
      <c r="AK887" s="505"/>
      <c r="AL887" s="505"/>
      <c r="AM887" s="505"/>
      <c r="AN887" s="505"/>
      <c r="AO887" s="505"/>
      <c r="AP887" s="505"/>
      <c r="AQ887" s="505"/>
      <c r="AR887" s="505"/>
      <c r="AS887" s="505"/>
      <c r="AT887" s="505"/>
      <c r="AU887" s="506"/>
      <c r="AV887" s="513">
        <v>2</v>
      </c>
    </row>
    <row r="888" spans="1:48" s="507" customFormat="1" ht="13.5" outlineLevel="2">
      <c r="A888" s="681"/>
      <c r="B888" s="691"/>
      <c r="C888" s="460"/>
      <c r="D888" s="474"/>
      <c r="E888" s="461"/>
      <c r="F888" s="475"/>
      <c r="G888" s="459"/>
      <c r="H888" s="476"/>
      <c r="I888" s="463"/>
      <c r="J888" s="475"/>
      <c r="K888" s="473"/>
      <c r="L888" s="473"/>
      <c r="M888" s="471"/>
      <c r="N888" s="505" t="s">
        <v>224</v>
      </c>
      <c r="O888" s="505"/>
      <c r="P888" s="505"/>
      <c r="Q888" s="505"/>
      <c r="R888" s="505"/>
      <c r="S888" s="505"/>
      <c r="T888" s="505"/>
      <c r="U888" s="505"/>
      <c r="V888" s="505"/>
      <c r="W888" s="473"/>
      <c r="X888" s="473"/>
      <c r="Y888" s="505"/>
      <c r="Z888" s="505"/>
      <c r="AA888" s="505"/>
      <c r="AB888" s="505"/>
      <c r="AC888" s="505"/>
      <c r="AD888" s="505"/>
      <c r="AE888" s="505"/>
      <c r="AF888" s="505"/>
      <c r="AG888" s="505"/>
      <c r="AH888" s="505"/>
      <c r="AI888" s="473"/>
      <c r="AJ888" s="473"/>
      <c r="AK888" s="505"/>
      <c r="AL888" s="505"/>
      <c r="AM888" s="505"/>
      <c r="AN888" s="505"/>
      <c r="AO888" s="505"/>
      <c r="AP888" s="505"/>
      <c r="AQ888" s="505"/>
      <c r="AR888" s="505"/>
      <c r="AS888" s="505"/>
      <c r="AT888" s="505"/>
      <c r="AU888" s="506"/>
      <c r="AV888" s="513"/>
    </row>
    <row r="889" spans="1:48" s="507" customFormat="1" ht="13.5" outlineLevel="2">
      <c r="A889" s="681"/>
      <c r="B889" s="691" t="s">
        <v>757</v>
      </c>
      <c r="C889" s="460"/>
      <c r="D889" s="474"/>
      <c r="E889" s="461"/>
      <c r="F889" s="475"/>
      <c r="G889" s="459"/>
      <c r="H889" s="476"/>
      <c r="I889" s="463"/>
      <c r="J889" s="475"/>
      <c r="K889" s="473"/>
      <c r="L889" s="473"/>
      <c r="M889" s="471"/>
      <c r="N889" s="505" t="s">
        <v>224</v>
      </c>
      <c r="O889" s="505"/>
      <c r="P889" s="505"/>
      <c r="Q889" s="505"/>
      <c r="R889" s="505"/>
      <c r="S889" s="505"/>
      <c r="T889" s="505"/>
      <c r="U889" s="505"/>
      <c r="V889" s="505"/>
      <c r="W889" s="473"/>
      <c r="X889" s="473"/>
      <c r="Y889" s="505"/>
      <c r="Z889" s="505"/>
      <c r="AA889" s="505"/>
      <c r="AB889" s="505"/>
      <c r="AC889" s="505"/>
      <c r="AD889" s="505"/>
      <c r="AE889" s="505"/>
      <c r="AF889" s="505"/>
      <c r="AG889" s="505"/>
      <c r="AH889" s="505"/>
      <c r="AI889" s="473"/>
      <c r="AJ889" s="473"/>
      <c r="AK889" s="505"/>
      <c r="AL889" s="505"/>
      <c r="AM889" s="505"/>
      <c r="AN889" s="505"/>
      <c r="AO889" s="505"/>
      <c r="AP889" s="505"/>
      <c r="AQ889" s="505"/>
      <c r="AR889" s="505"/>
      <c r="AS889" s="505"/>
      <c r="AT889" s="505"/>
      <c r="AU889" s="506"/>
      <c r="AV889" s="513"/>
    </row>
    <row r="890" spans="1:48" s="507" customFormat="1" ht="13.5" outlineLevel="2">
      <c r="A890" s="681"/>
      <c r="B890" s="691" t="s">
        <v>226</v>
      </c>
      <c r="C890" s="460" t="s">
        <v>778</v>
      </c>
      <c r="D890" s="474" t="s">
        <v>280</v>
      </c>
      <c r="E890" s="461" t="s">
        <v>758</v>
      </c>
      <c r="F890" s="475"/>
      <c r="G890" s="459" t="s">
        <v>102</v>
      </c>
      <c r="H890" s="476" t="str">
        <f t="shared" ref="H890:H891" si="120">CONCATENATE(G890,"-",I890)</f>
        <v>MP-2</v>
      </c>
      <c r="I890" s="463">
        <v>2</v>
      </c>
      <c r="J890" s="475"/>
      <c r="K890" s="473">
        <v>0</v>
      </c>
      <c r="L890" s="473"/>
      <c r="M890" s="471" cm="1">
        <f t="array" ref="M890">IFERROR(_xlfn.IFS(N890=1,1,O890=1,1,P890=1,1,Q890=1,1),0)</f>
        <v>1</v>
      </c>
      <c r="N890" s="505">
        <v>1</v>
      </c>
      <c r="O890" s="505"/>
      <c r="P890" s="505"/>
      <c r="Q890" s="505"/>
      <c r="R890" s="471" cm="1">
        <f t="array" ref="R890">IFERROR(_xlfn.IFS(S890=1,1,T890=1,1,U890=1,1,V890=1,1),0)</f>
        <v>0</v>
      </c>
      <c r="S890" s="505"/>
      <c r="T890" s="505"/>
      <c r="U890" s="505"/>
      <c r="V890" s="505"/>
      <c r="W890" s="473"/>
      <c r="X890" s="473"/>
      <c r="Y890" s="471"/>
      <c r="Z890" s="505"/>
      <c r="AA890" s="505"/>
      <c r="AB890" s="505"/>
      <c r="AC890" s="505"/>
      <c r="AD890" s="471"/>
      <c r="AE890" s="505"/>
      <c r="AF890" s="505"/>
      <c r="AG890" s="505"/>
      <c r="AH890" s="505"/>
      <c r="AI890" s="473"/>
      <c r="AJ890" s="473"/>
      <c r="AK890" s="505"/>
      <c r="AL890" s="505"/>
      <c r="AM890" s="505"/>
      <c r="AN890" s="505"/>
      <c r="AO890" s="505"/>
      <c r="AP890" s="505"/>
      <c r="AQ890" s="505"/>
      <c r="AR890" s="505"/>
      <c r="AS890" s="505"/>
      <c r="AT890" s="505"/>
      <c r="AU890" s="506"/>
      <c r="AV890" s="513">
        <v>2</v>
      </c>
    </row>
    <row r="891" spans="1:48" s="507" customFormat="1" ht="13.5" outlineLevel="2">
      <c r="A891" s="681"/>
      <c r="B891" s="691" t="s">
        <v>226</v>
      </c>
      <c r="C891" s="460" t="s">
        <v>778</v>
      </c>
      <c r="D891" s="474" t="s">
        <v>282</v>
      </c>
      <c r="E891" s="461" t="s">
        <v>758</v>
      </c>
      <c r="F891" s="475"/>
      <c r="G891" s="459" t="s">
        <v>102</v>
      </c>
      <c r="H891" s="476" t="str">
        <f t="shared" si="120"/>
        <v>MP-2</v>
      </c>
      <c r="I891" s="463">
        <v>2</v>
      </c>
      <c r="J891" s="475"/>
      <c r="K891" s="473">
        <v>0</v>
      </c>
      <c r="L891" s="473"/>
      <c r="M891" s="471" cm="1">
        <f t="array" ref="M891">IFERROR(_xlfn.IFS(N891=1,1,O891=1,1,P891=1,1,Q891=1,1),0)</f>
        <v>1</v>
      </c>
      <c r="N891" s="505">
        <v>1</v>
      </c>
      <c r="O891" s="505"/>
      <c r="P891" s="505"/>
      <c r="Q891" s="505"/>
      <c r="R891" s="471" cm="1">
        <f t="array" ref="R891">IFERROR(_xlfn.IFS(S891=1,1,T891=1,1,U891=1,1,V891=1,1),0)</f>
        <v>0</v>
      </c>
      <c r="S891" s="505"/>
      <c r="T891" s="505"/>
      <c r="U891" s="505"/>
      <c r="V891" s="505"/>
      <c r="W891" s="473"/>
      <c r="X891" s="473"/>
      <c r="Y891" s="471"/>
      <c r="Z891" s="505"/>
      <c r="AA891" s="505"/>
      <c r="AB891" s="505"/>
      <c r="AC891" s="505"/>
      <c r="AD891" s="471"/>
      <c r="AE891" s="505"/>
      <c r="AF891" s="505"/>
      <c r="AG891" s="505"/>
      <c r="AH891" s="505"/>
      <c r="AI891" s="473"/>
      <c r="AJ891" s="473"/>
      <c r="AK891" s="505"/>
      <c r="AL891" s="505"/>
      <c r="AM891" s="505"/>
      <c r="AN891" s="505"/>
      <c r="AO891" s="505"/>
      <c r="AP891" s="505"/>
      <c r="AQ891" s="505"/>
      <c r="AR891" s="505"/>
      <c r="AS891" s="505"/>
      <c r="AT891" s="505"/>
      <c r="AU891" s="506"/>
      <c r="AV891" s="513">
        <v>2</v>
      </c>
    </row>
    <row r="892" spans="1:48" s="507" customFormat="1" ht="13.5" outlineLevel="2">
      <c r="A892" s="681"/>
      <c r="B892" s="691"/>
      <c r="C892" s="460"/>
      <c r="D892" s="474"/>
      <c r="E892" s="461"/>
      <c r="F892" s="475"/>
      <c r="G892" s="459"/>
      <c r="H892" s="476"/>
      <c r="I892" s="463"/>
      <c r="J892" s="475"/>
      <c r="K892" s="473"/>
      <c r="L892" s="473"/>
      <c r="M892" s="471"/>
      <c r="N892" s="505" t="s">
        <v>224</v>
      </c>
      <c r="O892" s="505"/>
      <c r="P892" s="505"/>
      <c r="Q892" s="505"/>
      <c r="R892" s="505"/>
      <c r="S892" s="505"/>
      <c r="T892" s="505"/>
      <c r="U892" s="505"/>
      <c r="V892" s="505"/>
      <c r="W892" s="473"/>
      <c r="X892" s="473"/>
      <c r="Y892" s="505"/>
      <c r="Z892" s="505"/>
      <c r="AA892" s="505"/>
      <c r="AB892" s="505"/>
      <c r="AC892" s="505"/>
      <c r="AD892" s="505"/>
      <c r="AE892" s="505"/>
      <c r="AF892" s="505"/>
      <c r="AG892" s="505"/>
      <c r="AH892" s="505"/>
      <c r="AI892" s="473"/>
      <c r="AJ892" s="473"/>
      <c r="AK892" s="505"/>
      <c r="AL892" s="505"/>
      <c r="AM892" s="505"/>
      <c r="AN892" s="505"/>
      <c r="AO892" s="505"/>
      <c r="AP892" s="505"/>
      <c r="AQ892" s="505"/>
      <c r="AR892" s="505"/>
      <c r="AS892" s="505"/>
      <c r="AT892" s="505"/>
      <c r="AU892" s="506"/>
      <c r="AV892" s="513"/>
    </row>
    <row r="893" spans="1:48" s="507" customFormat="1" ht="13.5" outlineLevel="2">
      <c r="A893" s="681"/>
      <c r="B893" s="691" t="s">
        <v>759</v>
      </c>
      <c r="C893" s="460"/>
      <c r="D893" s="474"/>
      <c r="E893" s="461"/>
      <c r="F893" s="475"/>
      <c r="G893" s="459"/>
      <c r="H893" s="476"/>
      <c r="I893" s="463"/>
      <c r="J893" s="475"/>
      <c r="K893" s="473"/>
      <c r="L893" s="473"/>
      <c r="M893" s="471"/>
      <c r="N893" s="505" t="s">
        <v>224</v>
      </c>
      <c r="O893" s="505"/>
      <c r="P893" s="505"/>
      <c r="Q893" s="505"/>
      <c r="R893" s="505"/>
      <c r="S893" s="505"/>
      <c r="T893" s="505"/>
      <c r="U893" s="505"/>
      <c r="V893" s="505"/>
      <c r="W893" s="473"/>
      <c r="X893" s="473"/>
      <c r="Y893" s="505"/>
      <c r="Z893" s="505"/>
      <c r="AA893" s="505"/>
      <c r="AB893" s="505"/>
      <c r="AC893" s="505"/>
      <c r="AD893" s="505"/>
      <c r="AE893" s="505"/>
      <c r="AF893" s="505"/>
      <c r="AG893" s="505"/>
      <c r="AH893" s="505"/>
      <c r="AI893" s="473"/>
      <c r="AJ893" s="473"/>
      <c r="AK893" s="505"/>
      <c r="AL893" s="505"/>
      <c r="AM893" s="505"/>
      <c r="AN893" s="505"/>
      <c r="AO893" s="505"/>
      <c r="AP893" s="505"/>
      <c r="AQ893" s="505"/>
      <c r="AR893" s="505"/>
      <c r="AS893" s="505"/>
      <c r="AT893" s="505"/>
      <c r="AU893" s="506"/>
      <c r="AV893" s="513"/>
    </row>
    <row r="894" spans="1:48" s="507" customFormat="1" ht="13.5" outlineLevel="2">
      <c r="A894" s="681"/>
      <c r="B894" s="691" t="s">
        <v>226</v>
      </c>
      <c r="C894" s="460" t="s">
        <v>778</v>
      </c>
      <c r="D894" s="474">
        <v>4401</v>
      </c>
      <c r="E894" s="461" t="s">
        <v>760</v>
      </c>
      <c r="F894" s="475"/>
      <c r="G894" s="459" t="s">
        <v>102</v>
      </c>
      <c r="H894" s="476" t="str">
        <f t="shared" ref="H894:H895" si="121">CONCATENATE(G894,"-",I894)</f>
        <v>MP-2</v>
      </c>
      <c r="I894" s="463">
        <v>2</v>
      </c>
      <c r="J894" s="475"/>
      <c r="K894" s="473">
        <v>0</v>
      </c>
      <c r="L894" s="473"/>
      <c r="M894" s="471" cm="1">
        <f t="array" ref="M894">IFERROR(_xlfn.IFS(N894=1,1,O894=1,1,P894=1,1,Q894=1,1),0)</f>
        <v>1</v>
      </c>
      <c r="N894" s="505">
        <v>1</v>
      </c>
      <c r="O894" s="505"/>
      <c r="P894" s="505"/>
      <c r="Q894" s="505"/>
      <c r="R894" s="471" cm="1">
        <f t="array" ref="R894">IFERROR(_xlfn.IFS(S894=1,1,T894=1,1,U894=1,1,V894=1,1),0)</f>
        <v>0</v>
      </c>
      <c r="S894" s="505"/>
      <c r="T894" s="505"/>
      <c r="U894" s="505"/>
      <c r="V894" s="505"/>
      <c r="W894" s="473"/>
      <c r="X894" s="473"/>
      <c r="Y894" s="471"/>
      <c r="Z894" s="505"/>
      <c r="AA894" s="505"/>
      <c r="AB894" s="505"/>
      <c r="AC894" s="505"/>
      <c r="AD894" s="471"/>
      <c r="AE894" s="505"/>
      <c r="AF894" s="505"/>
      <c r="AG894" s="505"/>
      <c r="AH894" s="505"/>
      <c r="AI894" s="473"/>
      <c r="AJ894" s="473"/>
      <c r="AK894" s="505"/>
      <c r="AL894" s="505"/>
      <c r="AM894" s="505"/>
      <c r="AN894" s="505"/>
      <c r="AO894" s="505"/>
      <c r="AP894" s="505"/>
      <c r="AQ894" s="505"/>
      <c r="AR894" s="505"/>
      <c r="AS894" s="505"/>
      <c r="AT894" s="505"/>
      <c r="AU894" s="506"/>
      <c r="AV894" s="513">
        <v>2</v>
      </c>
    </row>
    <row r="895" spans="1:48" s="507" customFormat="1" ht="13.5" outlineLevel="2">
      <c r="A895" s="681"/>
      <c r="B895" s="691" t="s">
        <v>226</v>
      </c>
      <c r="C895" s="460" t="s">
        <v>778</v>
      </c>
      <c r="D895" s="474">
        <v>4402</v>
      </c>
      <c r="E895" s="461" t="s">
        <v>762</v>
      </c>
      <c r="F895" s="475"/>
      <c r="G895" s="459" t="s">
        <v>102</v>
      </c>
      <c r="H895" s="476" t="str">
        <f t="shared" si="121"/>
        <v>MP-2</v>
      </c>
      <c r="I895" s="463">
        <v>2</v>
      </c>
      <c r="J895" s="475"/>
      <c r="K895" s="473">
        <v>0</v>
      </c>
      <c r="L895" s="473"/>
      <c r="M895" s="471" cm="1">
        <f t="array" ref="M895">IFERROR(_xlfn.IFS(N895=1,1,O895=1,1,P895=1,1,Q895=1,1),0)</f>
        <v>1</v>
      </c>
      <c r="N895" s="505">
        <v>1</v>
      </c>
      <c r="O895" s="505"/>
      <c r="P895" s="505"/>
      <c r="Q895" s="505"/>
      <c r="R895" s="471" cm="1">
        <f t="array" ref="R895">IFERROR(_xlfn.IFS(S895=1,1,T895=1,1,U895=1,1,V895=1,1),0)</f>
        <v>0</v>
      </c>
      <c r="S895" s="505"/>
      <c r="T895" s="505"/>
      <c r="U895" s="505"/>
      <c r="V895" s="505"/>
      <c r="W895" s="473"/>
      <c r="X895" s="473"/>
      <c r="Y895" s="471"/>
      <c r="Z895" s="505"/>
      <c r="AA895" s="505"/>
      <c r="AB895" s="505"/>
      <c r="AC895" s="505"/>
      <c r="AD895" s="471"/>
      <c r="AE895" s="505"/>
      <c r="AF895" s="505"/>
      <c r="AG895" s="505"/>
      <c r="AH895" s="505"/>
      <c r="AI895" s="473"/>
      <c r="AJ895" s="473"/>
      <c r="AK895" s="505"/>
      <c r="AL895" s="505"/>
      <c r="AM895" s="505"/>
      <c r="AN895" s="505"/>
      <c r="AO895" s="505"/>
      <c r="AP895" s="505"/>
      <c r="AQ895" s="505"/>
      <c r="AR895" s="505"/>
      <c r="AS895" s="505"/>
      <c r="AT895" s="505"/>
      <c r="AU895" s="506"/>
      <c r="AV895" s="513">
        <v>2</v>
      </c>
    </row>
    <row r="896" spans="1:48" s="507" customFormat="1" ht="13.5" outlineLevel="2">
      <c r="A896" s="681"/>
      <c r="B896" s="691"/>
      <c r="C896" s="460"/>
      <c r="D896" s="474"/>
      <c r="E896" s="461"/>
      <c r="F896" s="475"/>
      <c r="G896" s="459"/>
      <c r="H896" s="476"/>
      <c r="I896" s="463"/>
      <c r="J896" s="475"/>
      <c r="K896" s="473"/>
      <c r="L896" s="473"/>
      <c r="M896" s="471"/>
      <c r="N896" s="505" t="s">
        <v>224</v>
      </c>
      <c r="O896" s="505"/>
      <c r="P896" s="505"/>
      <c r="Q896" s="505"/>
      <c r="R896" s="505"/>
      <c r="S896" s="505"/>
      <c r="T896" s="505"/>
      <c r="U896" s="505"/>
      <c r="V896" s="505"/>
      <c r="W896" s="473"/>
      <c r="X896" s="473"/>
      <c r="Y896" s="505"/>
      <c r="Z896" s="505"/>
      <c r="AA896" s="505"/>
      <c r="AB896" s="505"/>
      <c r="AC896" s="505"/>
      <c r="AD896" s="505"/>
      <c r="AE896" s="505"/>
      <c r="AF896" s="505"/>
      <c r="AG896" s="505"/>
      <c r="AH896" s="505"/>
      <c r="AI896" s="473"/>
      <c r="AJ896" s="473"/>
      <c r="AK896" s="505"/>
      <c r="AL896" s="505"/>
      <c r="AM896" s="505"/>
      <c r="AN896" s="505"/>
      <c r="AO896" s="505"/>
      <c r="AP896" s="505"/>
      <c r="AQ896" s="505"/>
      <c r="AR896" s="505"/>
      <c r="AS896" s="505"/>
      <c r="AT896" s="505"/>
      <c r="AU896" s="506"/>
      <c r="AV896" s="513"/>
    </row>
    <row r="897" spans="1:48" s="507" customFormat="1" ht="13.5" outlineLevel="2">
      <c r="A897" s="681"/>
      <c r="B897" s="691" t="s">
        <v>764</v>
      </c>
      <c r="C897" s="460"/>
      <c r="D897" s="474"/>
      <c r="E897" s="461"/>
      <c r="F897" s="475"/>
      <c r="G897" s="459"/>
      <c r="H897" s="476"/>
      <c r="I897" s="463"/>
      <c r="J897" s="475"/>
      <c r="K897" s="473"/>
      <c r="L897" s="473"/>
      <c r="M897" s="471"/>
      <c r="N897" s="505" t="s">
        <v>224</v>
      </c>
      <c r="O897" s="505"/>
      <c r="P897" s="505"/>
      <c r="Q897" s="505"/>
      <c r="R897" s="505"/>
      <c r="S897" s="505"/>
      <c r="T897" s="505"/>
      <c r="U897" s="505"/>
      <c r="V897" s="505"/>
      <c r="W897" s="473"/>
      <c r="X897" s="473"/>
      <c r="Y897" s="505"/>
      <c r="Z897" s="505"/>
      <c r="AA897" s="505"/>
      <c r="AB897" s="505"/>
      <c r="AC897" s="505"/>
      <c r="AD897" s="505"/>
      <c r="AE897" s="505"/>
      <c r="AF897" s="505"/>
      <c r="AG897" s="505"/>
      <c r="AH897" s="505"/>
      <c r="AI897" s="473"/>
      <c r="AJ897" s="473"/>
      <c r="AK897" s="505"/>
      <c r="AL897" s="505"/>
      <c r="AM897" s="505"/>
      <c r="AN897" s="505"/>
      <c r="AO897" s="505"/>
      <c r="AP897" s="505"/>
      <c r="AQ897" s="505"/>
      <c r="AR897" s="505"/>
      <c r="AS897" s="505"/>
      <c r="AT897" s="505"/>
      <c r="AU897" s="506"/>
      <c r="AV897" s="513"/>
    </row>
    <row r="898" spans="1:48" s="507" customFormat="1" ht="13.5" outlineLevel="2">
      <c r="A898" s="681"/>
      <c r="B898" s="691" t="s">
        <v>226</v>
      </c>
      <c r="C898" s="460" t="s">
        <v>778</v>
      </c>
      <c r="D898" s="474" t="s">
        <v>421</v>
      </c>
      <c r="E898" s="461" t="s">
        <v>507</v>
      </c>
      <c r="F898" s="475"/>
      <c r="G898" s="459" t="s">
        <v>102</v>
      </c>
      <c r="H898" s="476" t="str">
        <f t="shared" ref="H898:H901" si="122">CONCATENATE(G898,"-",I898)</f>
        <v>MP-2</v>
      </c>
      <c r="I898" s="463">
        <v>2</v>
      </c>
      <c r="J898" s="475"/>
      <c r="K898" s="473">
        <v>0</v>
      </c>
      <c r="L898" s="473"/>
      <c r="M898" s="471" cm="1">
        <f t="array" ref="M898">IFERROR(_xlfn.IFS(N898=1,1,O898=1,1,P898=1,1,Q898=1,1),0)</f>
        <v>1</v>
      </c>
      <c r="N898" s="505">
        <v>1</v>
      </c>
      <c r="O898" s="505"/>
      <c r="P898" s="505"/>
      <c r="Q898" s="505"/>
      <c r="R898" s="471" cm="1">
        <f t="array" ref="R898">IFERROR(_xlfn.IFS(S898=1,1,T898=1,1,U898=1,1,V898=1,1),0)</f>
        <v>0</v>
      </c>
      <c r="S898" s="505"/>
      <c r="T898" s="505"/>
      <c r="U898" s="505"/>
      <c r="V898" s="505"/>
      <c r="W898" s="473"/>
      <c r="X898" s="473"/>
      <c r="Y898" s="471"/>
      <c r="Z898" s="505"/>
      <c r="AA898" s="505"/>
      <c r="AB898" s="505"/>
      <c r="AC898" s="505"/>
      <c r="AD898" s="471"/>
      <c r="AE898" s="505"/>
      <c r="AF898" s="505"/>
      <c r="AG898" s="505"/>
      <c r="AH898" s="505"/>
      <c r="AI898" s="473"/>
      <c r="AJ898" s="473"/>
      <c r="AK898" s="505"/>
      <c r="AL898" s="505"/>
      <c r="AM898" s="505"/>
      <c r="AN898" s="505"/>
      <c r="AO898" s="505"/>
      <c r="AP898" s="505"/>
      <c r="AQ898" s="505"/>
      <c r="AR898" s="505"/>
      <c r="AS898" s="505"/>
      <c r="AT898" s="505"/>
      <c r="AU898" s="506"/>
      <c r="AV898" s="513">
        <v>2</v>
      </c>
    </row>
    <row r="899" spans="1:48" s="507" customFormat="1" ht="13.5" outlineLevel="2">
      <c r="A899" s="681"/>
      <c r="B899" s="691" t="s">
        <v>226</v>
      </c>
      <c r="C899" s="460" t="s">
        <v>778</v>
      </c>
      <c r="D899" s="474" t="s">
        <v>423</v>
      </c>
      <c r="E899" s="461" t="s">
        <v>508</v>
      </c>
      <c r="F899" s="475"/>
      <c r="G899" s="459" t="s">
        <v>102</v>
      </c>
      <c r="H899" s="476" t="str">
        <f t="shared" si="122"/>
        <v>MP-2</v>
      </c>
      <c r="I899" s="463">
        <v>2</v>
      </c>
      <c r="J899" s="475"/>
      <c r="K899" s="473">
        <v>0</v>
      </c>
      <c r="L899" s="473"/>
      <c r="M899" s="471" cm="1">
        <f t="array" ref="M899">IFERROR(_xlfn.IFS(N899=1,1,O899=1,1,P899=1,1,Q899=1,1),0)</f>
        <v>1</v>
      </c>
      <c r="N899" s="505">
        <v>1</v>
      </c>
      <c r="O899" s="505"/>
      <c r="P899" s="505"/>
      <c r="Q899" s="505"/>
      <c r="R899" s="471" cm="1">
        <f t="array" ref="R899">IFERROR(_xlfn.IFS(S899=1,1,T899=1,1,U899=1,1,V899=1,1),0)</f>
        <v>0</v>
      </c>
      <c r="S899" s="505"/>
      <c r="T899" s="505"/>
      <c r="U899" s="505"/>
      <c r="V899" s="505"/>
      <c r="W899" s="473"/>
      <c r="X899" s="473"/>
      <c r="Y899" s="471"/>
      <c r="Z899" s="505"/>
      <c r="AA899" s="505"/>
      <c r="AB899" s="505"/>
      <c r="AC899" s="505"/>
      <c r="AD899" s="471"/>
      <c r="AE899" s="505"/>
      <c r="AF899" s="505"/>
      <c r="AG899" s="505"/>
      <c r="AH899" s="505"/>
      <c r="AI899" s="473"/>
      <c r="AJ899" s="473"/>
      <c r="AK899" s="505"/>
      <c r="AL899" s="505"/>
      <c r="AM899" s="505"/>
      <c r="AN899" s="505"/>
      <c r="AO899" s="505"/>
      <c r="AP899" s="505"/>
      <c r="AQ899" s="505"/>
      <c r="AR899" s="505"/>
      <c r="AS899" s="505"/>
      <c r="AT899" s="505"/>
      <c r="AU899" s="506"/>
      <c r="AV899" s="513">
        <v>2</v>
      </c>
    </row>
    <row r="900" spans="1:48" s="507" customFormat="1" ht="13.5" outlineLevel="2">
      <c r="A900" s="681"/>
      <c r="B900" s="691" t="s">
        <v>226</v>
      </c>
      <c r="C900" s="460" t="s">
        <v>778</v>
      </c>
      <c r="D900" s="474" t="s">
        <v>425</v>
      </c>
      <c r="E900" s="461" t="s">
        <v>509</v>
      </c>
      <c r="F900" s="475"/>
      <c r="G900" s="459" t="s">
        <v>102</v>
      </c>
      <c r="H900" s="476" t="str">
        <f t="shared" si="122"/>
        <v>MP-2</v>
      </c>
      <c r="I900" s="463">
        <v>2</v>
      </c>
      <c r="J900" s="475"/>
      <c r="K900" s="473">
        <v>0</v>
      </c>
      <c r="L900" s="473"/>
      <c r="M900" s="471" cm="1">
        <f t="array" ref="M900">IFERROR(_xlfn.IFS(N900=1,1,O900=1,1,P900=1,1,Q900=1,1),0)</f>
        <v>1</v>
      </c>
      <c r="N900" s="505">
        <v>1</v>
      </c>
      <c r="O900" s="505"/>
      <c r="P900" s="505"/>
      <c r="Q900" s="505"/>
      <c r="R900" s="471" cm="1">
        <f t="array" ref="R900">IFERROR(_xlfn.IFS(S900=1,1,T900=1,1,U900=1,1,V900=1,1),0)</f>
        <v>0</v>
      </c>
      <c r="S900" s="505"/>
      <c r="T900" s="505"/>
      <c r="U900" s="505"/>
      <c r="V900" s="505"/>
      <c r="W900" s="473"/>
      <c r="X900" s="473"/>
      <c r="Y900" s="471"/>
      <c r="Z900" s="505"/>
      <c r="AA900" s="505"/>
      <c r="AB900" s="505"/>
      <c r="AC900" s="505"/>
      <c r="AD900" s="471"/>
      <c r="AE900" s="505"/>
      <c r="AF900" s="505"/>
      <c r="AG900" s="505"/>
      <c r="AH900" s="505"/>
      <c r="AI900" s="473"/>
      <c r="AJ900" s="473"/>
      <c r="AK900" s="505"/>
      <c r="AL900" s="505"/>
      <c r="AM900" s="505"/>
      <c r="AN900" s="505"/>
      <c r="AO900" s="505"/>
      <c r="AP900" s="505"/>
      <c r="AQ900" s="505"/>
      <c r="AR900" s="505"/>
      <c r="AS900" s="505"/>
      <c r="AT900" s="505"/>
      <c r="AU900" s="506"/>
      <c r="AV900" s="513">
        <v>2</v>
      </c>
    </row>
    <row r="901" spans="1:48" s="507" customFormat="1" ht="13.5" outlineLevel="2">
      <c r="A901" s="681"/>
      <c r="B901" s="691" t="s">
        <v>226</v>
      </c>
      <c r="C901" s="460" t="s">
        <v>778</v>
      </c>
      <c r="D901" s="474" t="s">
        <v>427</v>
      </c>
      <c r="E901" s="461" t="s">
        <v>510</v>
      </c>
      <c r="F901" s="475"/>
      <c r="G901" s="459" t="s">
        <v>102</v>
      </c>
      <c r="H901" s="476" t="str">
        <f t="shared" si="122"/>
        <v>MP-2</v>
      </c>
      <c r="I901" s="463">
        <v>2</v>
      </c>
      <c r="J901" s="475"/>
      <c r="K901" s="473">
        <v>0</v>
      </c>
      <c r="L901" s="473"/>
      <c r="M901" s="471" cm="1">
        <f t="array" ref="M901">IFERROR(_xlfn.IFS(N901=1,1,O901=1,1,P901=1,1,Q901=1,1),0)</f>
        <v>1</v>
      </c>
      <c r="N901" s="505">
        <v>1</v>
      </c>
      <c r="O901" s="505"/>
      <c r="P901" s="505"/>
      <c r="Q901" s="505"/>
      <c r="R901" s="471" cm="1">
        <f t="array" ref="R901">IFERROR(_xlfn.IFS(S901=1,1,T901=1,1,U901=1,1,V901=1,1),0)</f>
        <v>0</v>
      </c>
      <c r="S901" s="505"/>
      <c r="T901" s="505"/>
      <c r="U901" s="505"/>
      <c r="V901" s="505"/>
      <c r="W901" s="473"/>
      <c r="X901" s="473"/>
      <c r="Y901" s="471"/>
      <c r="Z901" s="505"/>
      <c r="AA901" s="505"/>
      <c r="AB901" s="505"/>
      <c r="AC901" s="505"/>
      <c r="AD901" s="471"/>
      <c r="AE901" s="505"/>
      <c r="AF901" s="505"/>
      <c r="AG901" s="505"/>
      <c r="AH901" s="505"/>
      <c r="AI901" s="473"/>
      <c r="AJ901" s="473"/>
      <c r="AK901" s="505"/>
      <c r="AL901" s="505"/>
      <c r="AM901" s="505"/>
      <c r="AN901" s="505"/>
      <c r="AO901" s="505"/>
      <c r="AP901" s="505"/>
      <c r="AQ901" s="505"/>
      <c r="AR901" s="505"/>
      <c r="AS901" s="505"/>
      <c r="AT901" s="505"/>
      <c r="AU901" s="506"/>
      <c r="AV901" s="513">
        <v>2</v>
      </c>
    </row>
    <row r="902" spans="1:48" s="507" customFormat="1" ht="13.5" outlineLevel="2">
      <c r="A902" s="681"/>
      <c r="B902" s="691"/>
      <c r="C902" s="460"/>
      <c r="D902" s="474"/>
      <c r="E902" s="461"/>
      <c r="F902" s="475"/>
      <c r="G902" s="459"/>
      <c r="H902" s="476"/>
      <c r="I902" s="463"/>
      <c r="J902" s="475"/>
      <c r="K902" s="473"/>
      <c r="L902" s="473"/>
      <c r="M902" s="471"/>
      <c r="N902" s="505" t="s">
        <v>224</v>
      </c>
      <c r="O902" s="505"/>
      <c r="P902" s="505"/>
      <c r="Q902" s="505"/>
      <c r="R902" s="505"/>
      <c r="S902" s="505"/>
      <c r="T902" s="505"/>
      <c r="U902" s="505"/>
      <c r="V902" s="505"/>
      <c r="W902" s="473"/>
      <c r="X902" s="473"/>
      <c r="Y902" s="505"/>
      <c r="Z902" s="505"/>
      <c r="AA902" s="505"/>
      <c r="AB902" s="505"/>
      <c r="AC902" s="505"/>
      <c r="AD902" s="505"/>
      <c r="AE902" s="505"/>
      <c r="AF902" s="505"/>
      <c r="AG902" s="505"/>
      <c r="AH902" s="505"/>
      <c r="AI902" s="473"/>
      <c r="AJ902" s="473"/>
      <c r="AK902" s="505"/>
      <c r="AL902" s="505"/>
      <c r="AM902" s="505"/>
      <c r="AN902" s="505"/>
      <c r="AO902" s="505"/>
      <c r="AP902" s="505"/>
      <c r="AQ902" s="505"/>
      <c r="AR902" s="505"/>
      <c r="AS902" s="505"/>
      <c r="AT902" s="505"/>
      <c r="AU902" s="506"/>
      <c r="AV902" s="513"/>
    </row>
    <row r="903" spans="1:48" s="507" customFormat="1" ht="13.5" outlineLevel="2">
      <c r="A903" s="681"/>
      <c r="B903" s="691" t="s">
        <v>765</v>
      </c>
      <c r="C903" s="460"/>
      <c r="D903" s="474"/>
      <c r="E903" s="461"/>
      <c r="F903" s="475"/>
      <c r="G903" s="459"/>
      <c r="H903" s="476"/>
      <c r="I903" s="463"/>
      <c r="J903" s="475"/>
      <c r="K903" s="473"/>
      <c r="L903" s="473"/>
      <c r="M903" s="471"/>
      <c r="N903" s="505" t="s">
        <v>224</v>
      </c>
      <c r="O903" s="505"/>
      <c r="P903" s="505"/>
      <c r="Q903" s="505"/>
      <c r="R903" s="505"/>
      <c r="S903" s="505"/>
      <c r="T903" s="505"/>
      <c r="U903" s="505"/>
      <c r="V903" s="505"/>
      <c r="W903" s="473"/>
      <c r="X903" s="473"/>
      <c r="Y903" s="505"/>
      <c r="Z903" s="505"/>
      <c r="AA903" s="505"/>
      <c r="AB903" s="505"/>
      <c r="AC903" s="505"/>
      <c r="AD903" s="505"/>
      <c r="AE903" s="505"/>
      <c r="AF903" s="505"/>
      <c r="AG903" s="505"/>
      <c r="AH903" s="505"/>
      <c r="AI903" s="473"/>
      <c r="AJ903" s="473"/>
      <c r="AK903" s="505"/>
      <c r="AL903" s="505"/>
      <c r="AM903" s="505"/>
      <c r="AN903" s="505"/>
      <c r="AO903" s="505"/>
      <c r="AP903" s="505"/>
      <c r="AQ903" s="505"/>
      <c r="AR903" s="505"/>
      <c r="AS903" s="505"/>
      <c r="AT903" s="505"/>
      <c r="AU903" s="506"/>
      <c r="AV903" s="513"/>
    </row>
    <row r="904" spans="1:48" s="507" customFormat="1" ht="13.5" outlineLevel="2">
      <c r="A904" s="681"/>
      <c r="B904" s="691" t="s">
        <v>226</v>
      </c>
      <c r="C904" s="460" t="s">
        <v>778</v>
      </c>
      <c r="D904" s="474">
        <v>6601</v>
      </c>
      <c r="E904" s="461" t="s">
        <v>766</v>
      </c>
      <c r="F904" s="475"/>
      <c r="G904" s="459" t="s">
        <v>102</v>
      </c>
      <c r="H904" s="476" t="str">
        <f>CONCATENATE(G904,"-",I904)</f>
        <v>MP-2</v>
      </c>
      <c r="I904" s="463">
        <v>2</v>
      </c>
      <c r="J904" s="475"/>
      <c r="K904" s="473">
        <v>0</v>
      </c>
      <c r="L904" s="473"/>
      <c r="M904" s="471" cm="1">
        <f t="array" ref="M904">IFERROR(_xlfn.IFS(N904=1,1,O904=1,1,P904=1,1,Q904=1,1),0)</f>
        <v>1</v>
      </c>
      <c r="N904" s="505">
        <v>1</v>
      </c>
      <c r="O904" s="505"/>
      <c r="P904" s="505"/>
      <c r="Q904" s="505"/>
      <c r="R904" s="471" cm="1">
        <f t="array" ref="R904">IFERROR(_xlfn.IFS(S904=1,1,T904=1,1,U904=1,1,V904=1,1),0)</f>
        <v>0</v>
      </c>
      <c r="S904" s="505"/>
      <c r="T904" s="505"/>
      <c r="U904" s="505"/>
      <c r="V904" s="505"/>
      <c r="W904" s="473"/>
      <c r="X904" s="473"/>
      <c r="Y904" s="471"/>
      <c r="Z904" s="505"/>
      <c r="AA904" s="505"/>
      <c r="AB904" s="505"/>
      <c r="AC904" s="505"/>
      <c r="AD904" s="471"/>
      <c r="AE904" s="505"/>
      <c r="AF904" s="505"/>
      <c r="AG904" s="505"/>
      <c r="AH904" s="505"/>
      <c r="AI904" s="473"/>
      <c r="AJ904" s="473"/>
      <c r="AK904" s="505"/>
      <c r="AL904" s="505"/>
      <c r="AM904" s="505"/>
      <c r="AN904" s="505"/>
      <c r="AO904" s="505"/>
      <c r="AP904" s="505"/>
      <c r="AQ904" s="505"/>
      <c r="AR904" s="505"/>
      <c r="AS904" s="505"/>
      <c r="AT904" s="505"/>
      <c r="AU904" s="506"/>
      <c r="AV904" s="513">
        <v>2</v>
      </c>
    </row>
    <row r="905" spans="1:48" s="507" customFormat="1" ht="13.5" outlineLevel="2">
      <c r="A905" s="681"/>
      <c r="B905" s="691"/>
      <c r="C905" s="460"/>
      <c r="D905" s="474"/>
      <c r="E905" s="461"/>
      <c r="F905" s="475"/>
      <c r="G905" s="459"/>
      <c r="H905" s="476"/>
      <c r="I905" s="463"/>
      <c r="J905" s="475"/>
      <c r="K905" s="473"/>
      <c r="L905" s="473"/>
      <c r="M905" s="471"/>
      <c r="N905" s="505" t="s">
        <v>224</v>
      </c>
      <c r="O905" s="505"/>
      <c r="P905" s="505"/>
      <c r="Q905" s="505"/>
      <c r="R905" s="505"/>
      <c r="S905" s="505"/>
      <c r="T905" s="505"/>
      <c r="U905" s="505"/>
      <c r="V905" s="505"/>
      <c r="W905" s="473"/>
      <c r="X905" s="473"/>
      <c r="Y905" s="505"/>
      <c r="Z905" s="505"/>
      <c r="AA905" s="505"/>
      <c r="AB905" s="505"/>
      <c r="AC905" s="505"/>
      <c r="AD905" s="505"/>
      <c r="AE905" s="505"/>
      <c r="AF905" s="505"/>
      <c r="AG905" s="505"/>
      <c r="AH905" s="505"/>
      <c r="AI905" s="473"/>
      <c r="AJ905" s="473"/>
      <c r="AK905" s="505"/>
      <c r="AL905" s="505"/>
      <c r="AM905" s="505"/>
      <c r="AN905" s="505"/>
      <c r="AO905" s="505"/>
      <c r="AP905" s="505"/>
      <c r="AQ905" s="505"/>
      <c r="AR905" s="505"/>
      <c r="AS905" s="505"/>
      <c r="AT905" s="505"/>
      <c r="AU905" s="506"/>
      <c r="AV905" s="513"/>
    </row>
    <row r="906" spans="1:48" s="507" customFormat="1" ht="13.5" outlineLevel="2">
      <c r="A906" s="681"/>
      <c r="B906" s="691" t="s">
        <v>768</v>
      </c>
      <c r="C906" s="460"/>
      <c r="D906" s="474"/>
      <c r="E906" s="461"/>
      <c r="F906" s="475"/>
      <c r="G906" s="459"/>
      <c r="H906" s="476"/>
      <c r="I906" s="463"/>
      <c r="J906" s="475"/>
      <c r="K906" s="473"/>
      <c r="L906" s="473"/>
      <c r="M906" s="471"/>
      <c r="N906" s="505" t="s">
        <v>224</v>
      </c>
      <c r="O906" s="505"/>
      <c r="P906" s="505"/>
      <c r="Q906" s="505"/>
      <c r="R906" s="505"/>
      <c r="S906" s="505"/>
      <c r="T906" s="505"/>
      <c r="U906" s="505"/>
      <c r="V906" s="505"/>
      <c r="W906" s="473"/>
      <c r="X906" s="473"/>
      <c r="Y906" s="505"/>
      <c r="Z906" s="505"/>
      <c r="AA906" s="505"/>
      <c r="AB906" s="505"/>
      <c r="AC906" s="505"/>
      <c r="AD906" s="505"/>
      <c r="AE906" s="505"/>
      <c r="AF906" s="505"/>
      <c r="AG906" s="505"/>
      <c r="AH906" s="505"/>
      <c r="AI906" s="473"/>
      <c r="AJ906" s="473"/>
      <c r="AK906" s="505"/>
      <c r="AL906" s="505"/>
      <c r="AM906" s="505"/>
      <c r="AN906" s="505"/>
      <c r="AO906" s="505"/>
      <c r="AP906" s="505"/>
      <c r="AQ906" s="505"/>
      <c r="AR906" s="505"/>
      <c r="AS906" s="505"/>
      <c r="AT906" s="505"/>
      <c r="AU906" s="506"/>
      <c r="AV906" s="513"/>
    </row>
    <row r="907" spans="1:48" s="507" customFormat="1" ht="13.5" outlineLevel="2">
      <c r="A907" s="681"/>
      <c r="B907" s="691" t="s">
        <v>226</v>
      </c>
      <c r="C907" s="460" t="s">
        <v>778</v>
      </c>
      <c r="D907" s="474">
        <v>8101</v>
      </c>
      <c r="E907" s="461" t="s">
        <v>770</v>
      </c>
      <c r="F907" s="475"/>
      <c r="G907" s="459" t="s">
        <v>102</v>
      </c>
      <c r="H907" s="476" t="str">
        <f>CONCATENATE(G907,"-",I907)</f>
        <v>MP-2</v>
      </c>
      <c r="I907" s="463">
        <v>2</v>
      </c>
      <c r="J907" s="475"/>
      <c r="K907" s="473">
        <v>0</v>
      </c>
      <c r="L907" s="473"/>
      <c r="M907" s="471" cm="1">
        <f t="array" ref="M907">IFERROR(_xlfn.IFS(N907=1,1,O907=1,1,P907=1,1,Q907=1,1),0)</f>
        <v>1</v>
      </c>
      <c r="N907" s="505">
        <v>1</v>
      </c>
      <c r="O907" s="505"/>
      <c r="P907" s="505"/>
      <c r="Q907" s="505"/>
      <c r="R907" s="471" cm="1">
        <f t="array" ref="R907">IFERROR(_xlfn.IFS(S907=1,1,T907=1,1,U907=1,1,V907=1,1),0)</f>
        <v>0</v>
      </c>
      <c r="S907" s="505"/>
      <c r="T907" s="505"/>
      <c r="U907" s="505"/>
      <c r="V907" s="505"/>
      <c r="W907" s="473"/>
      <c r="X907" s="473"/>
      <c r="Y907" s="471"/>
      <c r="Z907" s="505"/>
      <c r="AA907" s="505"/>
      <c r="AB907" s="505"/>
      <c r="AC907" s="505"/>
      <c r="AD907" s="471"/>
      <c r="AE907" s="505"/>
      <c r="AF907" s="505"/>
      <c r="AG907" s="505"/>
      <c r="AH907" s="505"/>
      <c r="AI907" s="473"/>
      <c r="AJ907" s="473"/>
      <c r="AK907" s="505"/>
      <c r="AL907" s="505"/>
      <c r="AM907" s="505"/>
      <c r="AN907" s="505"/>
      <c r="AO907" s="505"/>
      <c r="AP907" s="505"/>
      <c r="AQ907" s="505"/>
      <c r="AR907" s="505"/>
      <c r="AS907" s="505"/>
      <c r="AT907" s="505"/>
      <c r="AU907" s="506"/>
      <c r="AV907" s="513">
        <v>2</v>
      </c>
    </row>
    <row r="908" spans="1:48" s="507" customFormat="1" ht="13.5" outlineLevel="2">
      <c r="A908" s="681"/>
      <c r="B908" s="691"/>
      <c r="C908" s="460"/>
      <c r="D908" s="474"/>
      <c r="E908" s="461"/>
      <c r="F908" s="475"/>
      <c r="G908" s="459"/>
      <c r="H908" s="476"/>
      <c r="I908" s="463"/>
      <c r="J908" s="475"/>
      <c r="K908" s="473"/>
      <c r="L908" s="473"/>
      <c r="M908" s="471"/>
      <c r="N908" s="505" t="s">
        <v>224</v>
      </c>
      <c r="O908" s="505"/>
      <c r="P908" s="505"/>
      <c r="Q908" s="505"/>
      <c r="R908" s="505"/>
      <c r="S908" s="505"/>
      <c r="T908" s="505"/>
      <c r="U908" s="505"/>
      <c r="V908" s="505"/>
      <c r="W908" s="473"/>
      <c r="X908" s="473"/>
      <c r="Y908" s="505"/>
      <c r="Z908" s="505"/>
      <c r="AA908" s="505"/>
      <c r="AB908" s="505"/>
      <c r="AC908" s="505"/>
      <c r="AD908" s="505"/>
      <c r="AE908" s="505"/>
      <c r="AF908" s="505"/>
      <c r="AG908" s="505"/>
      <c r="AH908" s="505"/>
      <c r="AI908" s="473"/>
      <c r="AJ908" s="473"/>
      <c r="AK908" s="505"/>
      <c r="AL908" s="505"/>
      <c r="AM908" s="505"/>
      <c r="AN908" s="505"/>
      <c r="AO908" s="505"/>
      <c r="AP908" s="505"/>
      <c r="AQ908" s="505"/>
      <c r="AR908" s="505"/>
      <c r="AS908" s="505"/>
      <c r="AT908" s="505"/>
      <c r="AU908" s="506"/>
      <c r="AV908" s="513"/>
    </row>
    <row r="909" spans="1:48" s="507" customFormat="1" ht="13.5" outlineLevel="2">
      <c r="A909" s="681"/>
      <c r="B909" s="691" t="s">
        <v>772</v>
      </c>
      <c r="C909" s="460"/>
      <c r="D909" s="474"/>
      <c r="E909" s="461"/>
      <c r="F909" s="475"/>
      <c r="G909" s="459"/>
      <c r="H909" s="476"/>
      <c r="I909" s="463"/>
      <c r="J909" s="475"/>
      <c r="K909" s="473"/>
      <c r="L909" s="473"/>
      <c r="M909" s="471"/>
      <c r="N909" s="505" t="s">
        <v>224</v>
      </c>
      <c r="O909" s="505"/>
      <c r="P909" s="505"/>
      <c r="Q909" s="505"/>
      <c r="R909" s="505"/>
      <c r="S909" s="505"/>
      <c r="T909" s="505"/>
      <c r="U909" s="505"/>
      <c r="V909" s="505"/>
      <c r="W909" s="473"/>
      <c r="X909" s="473"/>
      <c r="Y909" s="505"/>
      <c r="Z909" s="505"/>
      <c r="AA909" s="505"/>
      <c r="AB909" s="505"/>
      <c r="AC909" s="505"/>
      <c r="AD909" s="505"/>
      <c r="AE909" s="505"/>
      <c r="AF909" s="505"/>
      <c r="AG909" s="505"/>
      <c r="AH909" s="505"/>
      <c r="AI909" s="473"/>
      <c r="AJ909" s="473"/>
      <c r="AK909" s="505"/>
      <c r="AL909" s="505"/>
      <c r="AM909" s="505"/>
      <c r="AN909" s="505"/>
      <c r="AO909" s="505"/>
      <c r="AP909" s="505"/>
      <c r="AQ909" s="505"/>
      <c r="AR909" s="505"/>
      <c r="AS909" s="505"/>
      <c r="AT909" s="505"/>
      <c r="AU909" s="506"/>
      <c r="AV909" s="513"/>
    </row>
    <row r="910" spans="1:48" s="507" customFormat="1" ht="13.5" outlineLevel="2">
      <c r="A910" s="681"/>
      <c r="B910" s="691" t="s">
        <v>226</v>
      </c>
      <c r="C910" s="460" t="s">
        <v>778</v>
      </c>
      <c r="D910" s="474">
        <v>8201</v>
      </c>
      <c r="E910" s="461" t="s">
        <v>773</v>
      </c>
      <c r="F910" s="475"/>
      <c r="G910" s="459" t="s">
        <v>102</v>
      </c>
      <c r="H910" s="476" t="str">
        <f>CONCATENATE(G910,"-",I910)</f>
        <v>MP-2</v>
      </c>
      <c r="I910" s="463">
        <v>2</v>
      </c>
      <c r="J910" s="475"/>
      <c r="K910" s="473">
        <v>0</v>
      </c>
      <c r="L910" s="473"/>
      <c r="M910" s="471" cm="1">
        <f t="array" ref="M910">IFERROR(_xlfn.IFS(N910=1,1,O910=1,1,P910=1,1,Q910=1,1),0)</f>
        <v>1</v>
      </c>
      <c r="N910" s="505">
        <v>1</v>
      </c>
      <c r="O910" s="505"/>
      <c r="P910" s="505"/>
      <c r="Q910" s="505"/>
      <c r="R910" s="471" cm="1">
        <f t="array" ref="R910">IFERROR(_xlfn.IFS(S910=1,1,T910=1,1,U910=1,1,V910=1,1),0)</f>
        <v>0</v>
      </c>
      <c r="S910" s="505"/>
      <c r="T910" s="505"/>
      <c r="U910" s="505"/>
      <c r="V910" s="505"/>
      <c r="W910" s="473"/>
      <c r="X910" s="473"/>
      <c r="Y910" s="471"/>
      <c r="Z910" s="505"/>
      <c r="AA910" s="505"/>
      <c r="AB910" s="505"/>
      <c r="AC910" s="505"/>
      <c r="AD910" s="471"/>
      <c r="AE910" s="505"/>
      <c r="AF910" s="505"/>
      <c r="AG910" s="505"/>
      <c r="AH910" s="505"/>
      <c r="AI910" s="473"/>
      <c r="AJ910" s="473"/>
      <c r="AK910" s="505"/>
      <c r="AL910" s="505"/>
      <c r="AM910" s="505"/>
      <c r="AN910" s="505"/>
      <c r="AO910" s="505"/>
      <c r="AP910" s="505"/>
      <c r="AQ910" s="505"/>
      <c r="AR910" s="505"/>
      <c r="AS910" s="505"/>
      <c r="AT910" s="505"/>
      <c r="AU910" s="506"/>
      <c r="AV910" s="513">
        <v>2</v>
      </c>
    </row>
    <row r="911" spans="1:48" s="507" customFormat="1" ht="13.5" outlineLevel="1">
      <c r="A911" s="681"/>
      <c r="B911" s="691"/>
      <c r="C911" s="460"/>
      <c r="D911" s="474"/>
      <c r="E911" s="461"/>
      <c r="F911" s="475"/>
      <c r="G911" s="459"/>
      <c r="H911" s="476"/>
      <c r="I911" s="463"/>
      <c r="J911" s="475"/>
      <c r="K911" s="473"/>
      <c r="L911" s="473"/>
      <c r="M911" s="471"/>
      <c r="N911" s="505" t="s">
        <v>224</v>
      </c>
      <c r="O911" s="505"/>
      <c r="P911" s="505"/>
      <c r="Q911" s="505"/>
      <c r="R911" s="505"/>
      <c r="S911" s="505"/>
      <c r="T911" s="505"/>
      <c r="U911" s="505"/>
      <c r="V911" s="505"/>
      <c r="W911" s="473"/>
      <c r="X911" s="473"/>
      <c r="Y911" s="505"/>
      <c r="Z911" s="505"/>
      <c r="AA911" s="505"/>
      <c r="AB911" s="505"/>
      <c r="AC911" s="505"/>
      <c r="AD911" s="505"/>
      <c r="AE911" s="505"/>
      <c r="AF911" s="505"/>
      <c r="AG911" s="505"/>
      <c r="AH911" s="505"/>
      <c r="AI911" s="473"/>
      <c r="AJ911" s="473"/>
      <c r="AK911" s="505"/>
      <c r="AL911" s="505"/>
      <c r="AM911" s="505"/>
      <c r="AN911" s="505"/>
      <c r="AO911" s="505"/>
      <c r="AP911" s="505"/>
      <c r="AQ911" s="505"/>
      <c r="AR911" s="505"/>
      <c r="AS911" s="505"/>
      <c r="AT911" s="505"/>
      <c r="AU911" s="506"/>
      <c r="AV911" s="513"/>
    </row>
    <row r="912" spans="1:48" s="514" customFormat="1" ht="13.5" outlineLevel="1">
      <c r="A912" s="683"/>
      <c r="B912" s="691" t="s">
        <v>779</v>
      </c>
      <c r="C912" s="460"/>
      <c r="D912" s="474"/>
      <c r="E912" s="461"/>
      <c r="F912" s="475"/>
      <c r="G912" s="459"/>
      <c r="H912" s="476"/>
      <c r="I912" s="463"/>
      <c r="J912" s="475"/>
      <c r="K912" s="473"/>
      <c r="L912" s="473"/>
      <c r="M912" s="471"/>
      <c r="N912" s="505" t="s">
        <v>224</v>
      </c>
      <c r="O912" s="505"/>
      <c r="P912" s="505"/>
      <c r="Q912" s="505"/>
      <c r="R912" s="505"/>
      <c r="S912" s="505"/>
      <c r="T912" s="505"/>
      <c r="U912" s="505"/>
      <c r="V912" s="505"/>
      <c r="W912" s="473"/>
      <c r="X912" s="473"/>
      <c r="Y912" s="505"/>
      <c r="Z912" s="505"/>
      <c r="AA912" s="505"/>
      <c r="AB912" s="505"/>
      <c r="AC912" s="505"/>
      <c r="AD912" s="505"/>
      <c r="AE912" s="505"/>
      <c r="AF912" s="505"/>
      <c r="AG912" s="505"/>
      <c r="AH912" s="505"/>
      <c r="AI912" s="473"/>
      <c r="AJ912" s="473"/>
      <c r="AK912" s="505"/>
      <c r="AL912" s="505"/>
      <c r="AM912" s="505"/>
      <c r="AN912" s="505"/>
      <c r="AO912" s="505"/>
      <c r="AP912" s="505"/>
      <c r="AQ912" s="505"/>
      <c r="AR912" s="505"/>
      <c r="AS912" s="505"/>
      <c r="AT912" s="505"/>
      <c r="AU912" s="506"/>
      <c r="AV912" s="513"/>
    </row>
    <row r="913" spans="1:48" s="507" customFormat="1" ht="13.5" outlineLevel="2">
      <c r="A913" s="681"/>
      <c r="B913" s="691"/>
      <c r="C913" s="460"/>
      <c r="D913" s="474"/>
      <c r="E913" s="461"/>
      <c r="F913" s="475"/>
      <c r="G913" s="459"/>
      <c r="H913" s="476"/>
      <c r="I913" s="463"/>
      <c r="J913" s="475"/>
      <c r="K913" s="473"/>
      <c r="L913" s="473"/>
      <c r="M913" s="471"/>
      <c r="N913" s="505" t="s">
        <v>224</v>
      </c>
      <c r="O913" s="505"/>
      <c r="P913" s="505"/>
      <c r="Q913" s="505"/>
      <c r="R913" s="505"/>
      <c r="S913" s="505"/>
      <c r="T913" s="505"/>
      <c r="U913" s="505"/>
      <c r="V913" s="505"/>
      <c r="W913" s="473"/>
      <c r="X913" s="473"/>
      <c r="Y913" s="505"/>
      <c r="Z913" s="505"/>
      <c r="AA913" s="505"/>
      <c r="AB913" s="505"/>
      <c r="AC913" s="505"/>
      <c r="AD913" s="505"/>
      <c r="AE913" s="505"/>
      <c r="AF913" s="505"/>
      <c r="AG913" s="505"/>
      <c r="AH913" s="505"/>
      <c r="AI913" s="473"/>
      <c r="AJ913" s="473"/>
      <c r="AK913" s="505"/>
      <c r="AL913" s="505"/>
      <c r="AM913" s="505"/>
      <c r="AN913" s="505"/>
      <c r="AO913" s="505"/>
      <c r="AP913" s="505"/>
      <c r="AQ913" s="505"/>
      <c r="AR913" s="505"/>
      <c r="AS913" s="505"/>
      <c r="AT913" s="505"/>
      <c r="AU913" s="506"/>
      <c r="AV913" s="513"/>
    </row>
    <row r="914" spans="1:48" s="507" customFormat="1" ht="13.5" outlineLevel="2">
      <c r="A914" s="681"/>
      <c r="B914" s="691" t="s">
        <v>733</v>
      </c>
      <c r="C914" s="460"/>
      <c r="D914" s="474"/>
      <c r="E914" s="461"/>
      <c r="F914" s="475"/>
      <c r="G914" s="459"/>
      <c r="H914" s="476"/>
      <c r="I914" s="463"/>
      <c r="J914" s="475"/>
      <c r="K914" s="473"/>
      <c r="L914" s="473"/>
      <c r="M914" s="471"/>
      <c r="N914" s="505" t="s">
        <v>224</v>
      </c>
      <c r="O914" s="505"/>
      <c r="P914" s="505"/>
      <c r="Q914" s="505"/>
      <c r="R914" s="505"/>
      <c r="S914" s="505"/>
      <c r="T914" s="505"/>
      <c r="U914" s="505"/>
      <c r="V914" s="505"/>
      <c r="W914" s="473"/>
      <c r="X914" s="473"/>
      <c r="Y914" s="505"/>
      <c r="Z914" s="505"/>
      <c r="AA914" s="505"/>
      <c r="AB914" s="505"/>
      <c r="AC914" s="505"/>
      <c r="AD914" s="505"/>
      <c r="AE914" s="505"/>
      <c r="AF914" s="505"/>
      <c r="AG914" s="505"/>
      <c r="AH914" s="505"/>
      <c r="AI914" s="473"/>
      <c r="AJ914" s="473"/>
      <c r="AK914" s="505"/>
      <c r="AL914" s="505"/>
      <c r="AM914" s="505"/>
      <c r="AN914" s="505"/>
      <c r="AO914" s="505"/>
      <c r="AP914" s="505"/>
      <c r="AQ914" s="505"/>
      <c r="AR914" s="505"/>
      <c r="AS914" s="505"/>
      <c r="AT914" s="505"/>
      <c r="AU914" s="506"/>
      <c r="AV914" s="513"/>
    </row>
    <row r="915" spans="1:48" s="507" customFormat="1" ht="13.5" outlineLevel="2">
      <c r="A915" s="681"/>
      <c r="B915" s="691" t="s">
        <v>226</v>
      </c>
      <c r="C915" s="460" t="s">
        <v>780</v>
      </c>
      <c r="D915" s="474" t="s">
        <v>228</v>
      </c>
      <c r="E915" s="461" t="s">
        <v>735</v>
      </c>
      <c r="F915" s="475"/>
      <c r="G915" s="459" t="s">
        <v>102</v>
      </c>
      <c r="H915" s="476" t="str">
        <f>CONCATENATE(G915,"-",I915)</f>
        <v>MP-2</v>
      </c>
      <c r="I915" s="463">
        <v>2</v>
      </c>
      <c r="J915" s="475"/>
      <c r="K915" s="473">
        <v>0</v>
      </c>
      <c r="L915" s="473"/>
      <c r="M915" s="471" cm="1">
        <f t="array" ref="M915">IFERROR(_xlfn.IFS(N915=1,1,O915=1,1,P915=1,1,Q915=1,1),0)</f>
        <v>1</v>
      </c>
      <c r="N915" s="505">
        <v>1</v>
      </c>
      <c r="O915" s="505"/>
      <c r="P915" s="505"/>
      <c r="Q915" s="505"/>
      <c r="R915" s="471" cm="1">
        <f t="array" ref="R915">IFERROR(_xlfn.IFS(S915=1,1,T915=1,1,U915=1,1,V915=1,1),0)</f>
        <v>0</v>
      </c>
      <c r="S915" s="505"/>
      <c r="T915" s="505"/>
      <c r="U915" s="505"/>
      <c r="V915" s="505"/>
      <c r="W915" s="473"/>
      <c r="X915" s="473"/>
      <c r="Y915" s="471"/>
      <c r="Z915" s="505"/>
      <c r="AA915" s="505"/>
      <c r="AB915" s="505"/>
      <c r="AC915" s="505"/>
      <c r="AD915" s="471"/>
      <c r="AE915" s="505"/>
      <c r="AF915" s="505"/>
      <c r="AG915" s="505"/>
      <c r="AH915" s="505"/>
      <c r="AI915" s="473"/>
      <c r="AJ915" s="473"/>
      <c r="AK915" s="505"/>
      <c r="AL915" s="505"/>
      <c r="AM915" s="505"/>
      <c r="AN915" s="505"/>
      <c r="AO915" s="505"/>
      <c r="AP915" s="505"/>
      <c r="AQ915" s="505"/>
      <c r="AR915" s="505"/>
      <c r="AS915" s="505"/>
      <c r="AT915" s="505"/>
      <c r="AU915" s="506"/>
      <c r="AV915" s="513">
        <v>2</v>
      </c>
    </row>
    <row r="916" spans="1:48" s="507" customFormat="1" ht="13.5" outlineLevel="2">
      <c r="A916" s="681"/>
      <c r="B916" s="691"/>
      <c r="C916" s="460"/>
      <c r="D916" s="474"/>
      <c r="E916" s="461"/>
      <c r="F916" s="475"/>
      <c r="G916" s="459"/>
      <c r="H916" s="476"/>
      <c r="I916" s="463"/>
      <c r="J916" s="475"/>
      <c r="K916" s="473"/>
      <c r="L916" s="473"/>
      <c r="M916" s="471"/>
      <c r="N916" s="505" t="s">
        <v>224</v>
      </c>
      <c r="O916" s="505"/>
      <c r="P916" s="505"/>
      <c r="Q916" s="505"/>
      <c r="R916" s="505"/>
      <c r="S916" s="505"/>
      <c r="T916" s="505"/>
      <c r="U916" s="505"/>
      <c r="V916" s="505"/>
      <c r="W916" s="473"/>
      <c r="X916" s="473"/>
      <c r="Y916" s="505"/>
      <c r="Z916" s="505"/>
      <c r="AA916" s="505"/>
      <c r="AB916" s="505"/>
      <c r="AC916" s="505"/>
      <c r="AD916" s="505"/>
      <c r="AE916" s="505"/>
      <c r="AF916" s="505"/>
      <c r="AG916" s="505"/>
      <c r="AH916" s="505"/>
      <c r="AI916" s="473"/>
      <c r="AJ916" s="473"/>
      <c r="AK916" s="505"/>
      <c r="AL916" s="505"/>
      <c r="AM916" s="505"/>
      <c r="AN916" s="505"/>
      <c r="AO916" s="505"/>
      <c r="AP916" s="505"/>
      <c r="AQ916" s="505"/>
      <c r="AR916" s="505"/>
      <c r="AS916" s="505"/>
      <c r="AT916" s="505"/>
      <c r="AU916" s="506"/>
      <c r="AV916" s="513"/>
    </row>
    <row r="917" spans="1:48" s="507" customFormat="1" ht="13.5" outlineLevel="2">
      <c r="A917" s="681"/>
      <c r="B917" s="691" t="s">
        <v>736</v>
      </c>
      <c r="C917" s="460"/>
      <c r="D917" s="474"/>
      <c r="E917" s="461"/>
      <c r="F917" s="475"/>
      <c r="G917" s="459"/>
      <c r="H917" s="476"/>
      <c r="I917" s="463"/>
      <c r="J917" s="475"/>
      <c r="K917" s="473"/>
      <c r="L917" s="473"/>
      <c r="M917" s="471"/>
      <c r="N917" s="505" t="s">
        <v>224</v>
      </c>
      <c r="O917" s="505"/>
      <c r="P917" s="505"/>
      <c r="Q917" s="505"/>
      <c r="R917" s="505"/>
      <c r="S917" s="505"/>
      <c r="T917" s="505"/>
      <c r="U917" s="505"/>
      <c r="V917" s="505"/>
      <c r="W917" s="473"/>
      <c r="X917" s="473"/>
      <c r="Y917" s="505"/>
      <c r="Z917" s="505"/>
      <c r="AA917" s="505"/>
      <c r="AB917" s="505"/>
      <c r="AC917" s="505"/>
      <c r="AD917" s="505"/>
      <c r="AE917" s="505"/>
      <c r="AF917" s="505"/>
      <c r="AG917" s="505"/>
      <c r="AH917" s="505"/>
      <c r="AI917" s="473"/>
      <c r="AJ917" s="473"/>
      <c r="AK917" s="505"/>
      <c r="AL917" s="505"/>
      <c r="AM917" s="505"/>
      <c r="AN917" s="505"/>
      <c r="AO917" s="505"/>
      <c r="AP917" s="505"/>
      <c r="AQ917" s="505"/>
      <c r="AR917" s="505"/>
      <c r="AS917" s="505"/>
      <c r="AT917" s="505"/>
      <c r="AU917" s="506"/>
      <c r="AV917" s="513"/>
    </row>
    <row r="918" spans="1:48" s="507" customFormat="1" ht="13.5" outlineLevel="2">
      <c r="A918" s="681"/>
      <c r="B918" s="691" t="s">
        <v>226</v>
      </c>
      <c r="C918" s="460" t="s">
        <v>780</v>
      </c>
      <c r="D918" s="474" t="s">
        <v>595</v>
      </c>
      <c r="E918" s="461" t="s">
        <v>737</v>
      </c>
      <c r="F918" s="475"/>
      <c r="G918" s="459" t="s">
        <v>102</v>
      </c>
      <c r="H918" s="476" t="str">
        <f>CONCATENATE(G918,"-",I918)</f>
        <v>MP-2</v>
      </c>
      <c r="I918" s="463">
        <v>2</v>
      </c>
      <c r="J918" s="475"/>
      <c r="K918" s="473">
        <v>0</v>
      </c>
      <c r="L918" s="473"/>
      <c r="M918" s="471" cm="1">
        <f t="array" ref="M918">IFERROR(_xlfn.IFS(N918=1,1,O918=1,1,P918=1,1,Q918=1,1),0)</f>
        <v>1</v>
      </c>
      <c r="N918" s="505">
        <v>1</v>
      </c>
      <c r="O918" s="505"/>
      <c r="P918" s="505"/>
      <c r="Q918" s="505"/>
      <c r="R918" s="471" cm="1">
        <f t="array" ref="R918">IFERROR(_xlfn.IFS(S918=1,1,T918=1,1,U918=1,1,V918=1,1),0)</f>
        <v>0</v>
      </c>
      <c r="S918" s="505"/>
      <c r="T918" s="505"/>
      <c r="U918" s="505"/>
      <c r="V918" s="505"/>
      <c r="W918" s="473"/>
      <c r="X918" s="473"/>
      <c r="Y918" s="471"/>
      <c r="Z918" s="505"/>
      <c r="AA918" s="505"/>
      <c r="AB918" s="505"/>
      <c r="AC918" s="505"/>
      <c r="AD918" s="471"/>
      <c r="AE918" s="505"/>
      <c r="AF918" s="505"/>
      <c r="AG918" s="505"/>
      <c r="AH918" s="505"/>
      <c r="AI918" s="473"/>
      <c r="AJ918" s="473"/>
      <c r="AK918" s="505"/>
      <c r="AL918" s="505"/>
      <c r="AM918" s="505"/>
      <c r="AN918" s="505"/>
      <c r="AO918" s="505"/>
      <c r="AP918" s="505"/>
      <c r="AQ918" s="505"/>
      <c r="AR918" s="505"/>
      <c r="AS918" s="505"/>
      <c r="AT918" s="505"/>
      <c r="AU918" s="506"/>
      <c r="AV918" s="513">
        <v>2</v>
      </c>
    </row>
    <row r="919" spans="1:48" s="507" customFormat="1" ht="13.5" outlineLevel="2">
      <c r="A919" s="681"/>
      <c r="B919" s="691"/>
      <c r="C919" s="460"/>
      <c r="D919" s="474"/>
      <c r="E919" s="461"/>
      <c r="F919" s="475"/>
      <c r="G919" s="459"/>
      <c r="H919" s="476"/>
      <c r="I919" s="463"/>
      <c r="J919" s="475"/>
      <c r="K919" s="473"/>
      <c r="L919" s="473"/>
      <c r="M919" s="471"/>
      <c r="N919" s="505" t="s">
        <v>224</v>
      </c>
      <c r="O919" s="505"/>
      <c r="P919" s="505"/>
      <c r="Q919" s="505"/>
      <c r="R919" s="505"/>
      <c r="S919" s="505"/>
      <c r="T919" s="505"/>
      <c r="U919" s="505"/>
      <c r="V919" s="505"/>
      <c r="W919" s="473"/>
      <c r="X919" s="473"/>
      <c r="Y919" s="505"/>
      <c r="Z919" s="505"/>
      <c r="AA919" s="505"/>
      <c r="AB919" s="505"/>
      <c r="AC919" s="505"/>
      <c r="AD919" s="505"/>
      <c r="AE919" s="505"/>
      <c r="AF919" s="505"/>
      <c r="AG919" s="505"/>
      <c r="AH919" s="505"/>
      <c r="AI919" s="473"/>
      <c r="AJ919" s="473"/>
      <c r="AK919" s="505"/>
      <c r="AL919" s="505"/>
      <c r="AM919" s="505"/>
      <c r="AN919" s="505"/>
      <c r="AO919" s="505"/>
      <c r="AP919" s="505"/>
      <c r="AQ919" s="505"/>
      <c r="AR919" s="505"/>
      <c r="AS919" s="505"/>
      <c r="AT919" s="505"/>
      <c r="AU919" s="506"/>
      <c r="AV919" s="513"/>
    </row>
    <row r="920" spans="1:48" s="507" customFormat="1" ht="13.5" outlineLevel="2">
      <c r="A920" s="681"/>
      <c r="B920" s="691" t="s">
        <v>738</v>
      </c>
      <c r="C920" s="460"/>
      <c r="D920" s="474"/>
      <c r="E920" s="461"/>
      <c r="F920" s="475"/>
      <c r="G920" s="459"/>
      <c r="H920" s="476"/>
      <c r="I920" s="463"/>
      <c r="J920" s="475"/>
      <c r="K920" s="473"/>
      <c r="L920" s="473"/>
      <c r="M920" s="471"/>
      <c r="N920" s="505" t="s">
        <v>224</v>
      </c>
      <c r="O920" s="505"/>
      <c r="P920" s="505"/>
      <c r="Q920" s="505"/>
      <c r="R920" s="505"/>
      <c r="S920" s="505"/>
      <c r="T920" s="505"/>
      <c r="U920" s="505"/>
      <c r="V920" s="505"/>
      <c r="W920" s="473"/>
      <c r="X920" s="473"/>
      <c r="Y920" s="505"/>
      <c r="Z920" s="505"/>
      <c r="AA920" s="505"/>
      <c r="AB920" s="505"/>
      <c r="AC920" s="505"/>
      <c r="AD920" s="505"/>
      <c r="AE920" s="505"/>
      <c r="AF920" s="505"/>
      <c r="AG920" s="505"/>
      <c r="AH920" s="505"/>
      <c r="AI920" s="473"/>
      <c r="AJ920" s="473"/>
      <c r="AK920" s="505"/>
      <c r="AL920" s="505"/>
      <c r="AM920" s="505"/>
      <c r="AN920" s="505"/>
      <c r="AO920" s="505"/>
      <c r="AP920" s="505"/>
      <c r="AQ920" s="505"/>
      <c r="AR920" s="505"/>
      <c r="AS920" s="505"/>
      <c r="AT920" s="505"/>
      <c r="AU920" s="506"/>
      <c r="AV920" s="513"/>
    </row>
    <row r="921" spans="1:48" s="507" customFormat="1" ht="13.5" outlineLevel="2">
      <c r="A921" s="681"/>
      <c r="B921" s="691" t="s">
        <v>226</v>
      </c>
      <c r="C921" s="460" t="s">
        <v>780</v>
      </c>
      <c r="D921" s="474" t="s">
        <v>235</v>
      </c>
      <c r="E921" s="461" t="s">
        <v>739</v>
      </c>
      <c r="F921" s="475"/>
      <c r="G921" s="459" t="s">
        <v>102</v>
      </c>
      <c r="H921" s="476" t="str">
        <f t="shared" ref="H921:H922" si="123">CONCATENATE(G921,"-",I921)</f>
        <v>MP-2</v>
      </c>
      <c r="I921" s="463">
        <v>2</v>
      </c>
      <c r="J921" s="475"/>
      <c r="K921" s="473">
        <v>0</v>
      </c>
      <c r="L921" s="473"/>
      <c r="M921" s="471" cm="1">
        <f t="array" ref="M921">IFERROR(_xlfn.IFS(N921=1,1,O921=1,1,P921=1,1,Q921=1,1),0)</f>
        <v>1</v>
      </c>
      <c r="N921" s="505">
        <v>1</v>
      </c>
      <c r="O921" s="505"/>
      <c r="P921" s="505"/>
      <c r="Q921" s="505"/>
      <c r="R921" s="471" cm="1">
        <f t="array" ref="R921">IFERROR(_xlfn.IFS(S921=1,1,T921=1,1,U921=1,1,V921=1,1),0)</f>
        <v>0</v>
      </c>
      <c r="S921" s="505"/>
      <c r="T921" s="505"/>
      <c r="U921" s="505"/>
      <c r="V921" s="505"/>
      <c r="W921" s="473"/>
      <c r="X921" s="473"/>
      <c r="Y921" s="471"/>
      <c r="Z921" s="505"/>
      <c r="AA921" s="505"/>
      <c r="AB921" s="505"/>
      <c r="AC921" s="505"/>
      <c r="AD921" s="471"/>
      <c r="AE921" s="505"/>
      <c r="AF921" s="505"/>
      <c r="AG921" s="505"/>
      <c r="AH921" s="505"/>
      <c r="AI921" s="473"/>
      <c r="AJ921" s="473"/>
      <c r="AK921" s="505"/>
      <c r="AL921" s="505"/>
      <c r="AM921" s="505"/>
      <c r="AN921" s="505"/>
      <c r="AO921" s="505"/>
      <c r="AP921" s="505"/>
      <c r="AQ921" s="505"/>
      <c r="AR921" s="505"/>
      <c r="AS921" s="505"/>
      <c r="AT921" s="505"/>
      <c r="AU921" s="506"/>
      <c r="AV921" s="513">
        <v>2</v>
      </c>
    </row>
    <row r="922" spans="1:48" s="507" customFormat="1" ht="13.5" outlineLevel="2">
      <c r="A922" s="681"/>
      <c r="B922" s="691" t="s">
        <v>226</v>
      </c>
      <c r="C922" s="460" t="s">
        <v>780</v>
      </c>
      <c r="D922" s="474" t="s">
        <v>287</v>
      </c>
      <c r="E922" s="461" t="s">
        <v>741</v>
      </c>
      <c r="F922" s="475"/>
      <c r="G922" s="459" t="s">
        <v>102</v>
      </c>
      <c r="H922" s="476" t="str">
        <f t="shared" si="123"/>
        <v>MP-2</v>
      </c>
      <c r="I922" s="463">
        <v>2</v>
      </c>
      <c r="J922" s="475"/>
      <c r="K922" s="473">
        <v>0</v>
      </c>
      <c r="L922" s="473"/>
      <c r="M922" s="471" cm="1">
        <f t="array" ref="M922">IFERROR(_xlfn.IFS(N922=1,1,O922=1,1,P922=1,1,Q922=1,1),0)</f>
        <v>1</v>
      </c>
      <c r="N922" s="505">
        <v>1</v>
      </c>
      <c r="O922" s="505"/>
      <c r="P922" s="505"/>
      <c r="Q922" s="505"/>
      <c r="R922" s="471" cm="1">
        <f t="array" ref="R922">IFERROR(_xlfn.IFS(S922=1,1,T922=1,1,U922=1,1,V922=1,1),0)</f>
        <v>0</v>
      </c>
      <c r="S922" s="505"/>
      <c r="T922" s="505"/>
      <c r="U922" s="505"/>
      <c r="V922" s="505"/>
      <c r="W922" s="473"/>
      <c r="X922" s="473"/>
      <c r="Y922" s="471"/>
      <c r="Z922" s="505"/>
      <c r="AA922" s="505"/>
      <c r="AB922" s="505"/>
      <c r="AC922" s="505"/>
      <c r="AD922" s="471"/>
      <c r="AE922" s="505"/>
      <c r="AF922" s="505"/>
      <c r="AG922" s="505"/>
      <c r="AH922" s="505"/>
      <c r="AI922" s="473"/>
      <c r="AJ922" s="473"/>
      <c r="AK922" s="505"/>
      <c r="AL922" s="505"/>
      <c r="AM922" s="505"/>
      <c r="AN922" s="505"/>
      <c r="AO922" s="505"/>
      <c r="AP922" s="505"/>
      <c r="AQ922" s="505"/>
      <c r="AR922" s="505"/>
      <c r="AS922" s="505"/>
      <c r="AT922" s="505"/>
      <c r="AU922" s="506"/>
      <c r="AV922" s="513">
        <v>2</v>
      </c>
    </row>
    <row r="923" spans="1:48" s="507" customFormat="1" ht="13.5" outlineLevel="2">
      <c r="A923" s="681"/>
      <c r="B923" s="691"/>
      <c r="C923" s="460"/>
      <c r="D923" s="474"/>
      <c r="E923" s="461"/>
      <c r="F923" s="475"/>
      <c r="G923" s="459"/>
      <c r="H923" s="476"/>
      <c r="I923" s="463"/>
      <c r="J923" s="475"/>
      <c r="K923" s="473"/>
      <c r="L923" s="473"/>
      <c r="M923" s="471"/>
      <c r="N923" s="505" t="s">
        <v>224</v>
      </c>
      <c r="O923" s="505"/>
      <c r="P923" s="505"/>
      <c r="Q923" s="505"/>
      <c r="R923" s="505"/>
      <c r="S923" s="505"/>
      <c r="T923" s="505"/>
      <c r="U923" s="505"/>
      <c r="V923" s="505"/>
      <c r="W923" s="473"/>
      <c r="X923" s="473"/>
      <c r="Y923" s="505"/>
      <c r="Z923" s="505"/>
      <c r="AA923" s="505"/>
      <c r="AB923" s="505"/>
      <c r="AC923" s="505"/>
      <c r="AD923" s="505"/>
      <c r="AE923" s="505"/>
      <c r="AF923" s="505"/>
      <c r="AG923" s="505"/>
      <c r="AH923" s="505"/>
      <c r="AI923" s="473"/>
      <c r="AJ923" s="473"/>
      <c r="AK923" s="505"/>
      <c r="AL923" s="505"/>
      <c r="AM923" s="505"/>
      <c r="AN923" s="505"/>
      <c r="AO923" s="505"/>
      <c r="AP923" s="505"/>
      <c r="AQ923" s="505"/>
      <c r="AR923" s="505"/>
      <c r="AS923" s="505"/>
      <c r="AT923" s="505"/>
      <c r="AU923" s="506"/>
      <c r="AV923" s="513"/>
    </row>
    <row r="924" spans="1:48" s="507" customFormat="1" ht="13.5" outlineLevel="2">
      <c r="A924" s="681"/>
      <c r="B924" s="691" t="s">
        <v>742</v>
      </c>
      <c r="C924" s="460"/>
      <c r="D924" s="474"/>
      <c r="E924" s="461"/>
      <c r="F924" s="475"/>
      <c r="G924" s="459"/>
      <c r="H924" s="476"/>
      <c r="I924" s="463"/>
      <c r="J924" s="475"/>
      <c r="K924" s="473"/>
      <c r="L924" s="473"/>
      <c r="M924" s="471"/>
      <c r="N924" s="505" t="s">
        <v>224</v>
      </c>
      <c r="O924" s="505"/>
      <c r="P924" s="505"/>
      <c r="Q924" s="505"/>
      <c r="R924" s="505"/>
      <c r="S924" s="505"/>
      <c r="T924" s="505"/>
      <c r="U924" s="505"/>
      <c r="V924" s="505"/>
      <c r="W924" s="473"/>
      <c r="X924" s="473"/>
      <c r="Y924" s="505"/>
      <c r="Z924" s="505"/>
      <c r="AA924" s="505"/>
      <c r="AB924" s="505"/>
      <c r="AC924" s="505"/>
      <c r="AD924" s="505"/>
      <c r="AE924" s="505"/>
      <c r="AF924" s="505"/>
      <c r="AG924" s="505"/>
      <c r="AH924" s="505"/>
      <c r="AI924" s="473"/>
      <c r="AJ924" s="473"/>
      <c r="AK924" s="505"/>
      <c r="AL924" s="505"/>
      <c r="AM924" s="505"/>
      <c r="AN924" s="505"/>
      <c r="AO924" s="505"/>
      <c r="AP924" s="505"/>
      <c r="AQ924" s="505"/>
      <c r="AR924" s="505"/>
      <c r="AS924" s="505"/>
      <c r="AT924" s="505"/>
      <c r="AU924" s="506"/>
      <c r="AV924" s="513"/>
    </row>
    <row r="925" spans="1:48" s="507" customFormat="1" ht="13.5" outlineLevel="2">
      <c r="A925" s="681"/>
      <c r="B925" s="691" t="s">
        <v>226</v>
      </c>
      <c r="C925" s="460" t="s">
        <v>780</v>
      </c>
      <c r="D925" s="474" t="s">
        <v>297</v>
      </c>
      <c r="E925" s="461" t="s">
        <v>743</v>
      </c>
      <c r="F925" s="475"/>
      <c r="G925" s="459" t="s">
        <v>102</v>
      </c>
      <c r="H925" s="476" t="str">
        <f>CONCATENATE(G925,"-",I925)</f>
        <v>MP-2</v>
      </c>
      <c r="I925" s="463">
        <v>2</v>
      </c>
      <c r="J925" s="475"/>
      <c r="K925" s="473">
        <v>0</v>
      </c>
      <c r="L925" s="473"/>
      <c r="M925" s="471" cm="1">
        <f t="array" ref="M925">IFERROR(_xlfn.IFS(N925=1,1,O925=1,1,P925=1,1,Q925=1,1),0)</f>
        <v>1</v>
      </c>
      <c r="N925" s="505">
        <v>1</v>
      </c>
      <c r="O925" s="505"/>
      <c r="P925" s="505"/>
      <c r="Q925" s="505"/>
      <c r="R925" s="471" cm="1">
        <f t="array" ref="R925">IFERROR(_xlfn.IFS(S925=1,1,T925=1,1,U925=1,1,V925=1,1),0)</f>
        <v>0</v>
      </c>
      <c r="S925" s="505"/>
      <c r="T925" s="505"/>
      <c r="U925" s="505"/>
      <c r="V925" s="505"/>
      <c r="W925" s="473"/>
      <c r="X925" s="473"/>
      <c r="Y925" s="471"/>
      <c r="Z925" s="505"/>
      <c r="AA925" s="505"/>
      <c r="AB925" s="505"/>
      <c r="AC925" s="505"/>
      <c r="AD925" s="471"/>
      <c r="AE925" s="505"/>
      <c r="AF925" s="505"/>
      <c r="AG925" s="505"/>
      <c r="AH925" s="505"/>
      <c r="AI925" s="473"/>
      <c r="AJ925" s="473"/>
      <c r="AK925" s="505"/>
      <c r="AL925" s="505"/>
      <c r="AM925" s="505"/>
      <c r="AN925" s="505"/>
      <c r="AO925" s="505"/>
      <c r="AP925" s="505"/>
      <c r="AQ925" s="505"/>
      <c r="AR925" s="505"/>
      <c r="AS925" s="505"/>
      <c r="AT925" s="505"/>
      <c r="AU925" s="506"/>
      <c r="AV925" s="513">
        <v>2</v>
      </c>
    </row>
    <row r="926" spans="1:48" s="507" customFormat="1" ht="13.5" outlineLevel="2">
      <c r="A926" s="681"/>
      <c r="B926" s="691"/>
      <c r="C926" s="460"/>
      <c r="D926" s="474"/>
      <c r="E926" s="461"/>
      <c r="F926" s="475"/>
      <c r="G926" s="459"/>
      <c r="H926" s="476"/>
      <c r="I926" s="463"/>
      <c r="J926" s="475"/>
      <c r="K926" s="473"/>
      <c r="L926" s="473"/>
      <c r="M926" s="471"/>
      <c r="N926" s="505" t="s">
        <v>224</v>
      </c>
      <c r="O926" s="505"/>
      <c r="P926" s="505"/>
      <c r="Q926" s="505"/>
      <c r="R926" s="505"/>
      <c r="S926" s="505"/>
      <c r="T926" s="505"/>
      <c r="U926" s="505"/>
      <c r="V926" s="505"/>
      <c r="W926" s="473"/>
      <c r="X926" s="473"/>
      <c r="Y926" s="505"/>
      <c r="Z926" s="505"/>
      <c r="AA926" s="505"/>
      <c r="AB926" s="505"/>
      <c r="AC926" s="505"/>
      <c r="AD926" s="505"/>
      <c r="AE926" s="505"/>
      <c r="AF926" s="505"/>
      <c r="AG926" s="505"/>
      <c r="AH926" s="505"/>
      <c r="AI926" s="473"/>
      <c r="AJ926" s="473"/>
      <c r="AK926" s="505"/>
      <c r="AL926" s="505"/>
      <c r="AM926" s="505"/>
      <c r="AN926" s="505"/>
      <c r="AO926" s="505"/>
      <c r="AP926" s="505"/>
      <c r="AQ926" s="505"/>
      <c r="AR926" s="505"/>
      <c r="AS926" s="505"/>
      <c r="AT926" s="505"/>
      <c r="AU926" s="506"/>
      <c r="AV926" s="513"/>
    </row>
    <row r="927" spans="1:48" s="507" customFormat="1" ht="13.5" outlineLevel="2">
      <c r="A927" s="681"/>
      <c r="B927" s="691" t="s">
        <v>745</v>
      </c>
      <c r="C927" s="460"/>
      <c r="D927" s="474"/>
      <c r="E927" s="461"/>
      <c r="F927" s="475"/>
      <c r="G927" s="459"/>
      <c r="H927" s="476"/>
      <c r="I927" s="463"/>
      <c r="J927" s="475"/>
      <c r="K927" s="473"/>
      <c r="L927" s="473"/>
      <c r="M927" s="471"/>
      <c r="N927" s="505" t="s">
        <v>224</v>
      </c>
      <c r="O927" s="505"/>
      <c r="P927" s="505"/>
      <c r="Q927" s="505"/>
      <c r="R927" s="505"/>
      <c r="S927" s="505"/>
      <c r="T927" s="505"/>
      <c r="U927" s="505"/>
      <c r="V927" s="505"/>
      <c r="W927" s="473"/>
      <c r="X927" s="473"/>
      <c r="Y927" s="505"/>
      <c r="Z927" s="505"/>
      <c r="AA927" s="505"/>
      <c r="AB927" s="505"/>
      <c r="AC927" s="505"/>
      <c r="AD927" s="505"/>
      <c r="AE927" s="505"/>
      <c r="AF927" s="505"/>
      <c r="AG927" s="505"/>
      <c r="AH927" s="505"/>
      <c r="AI927" s="473"/>
      <c r="AJ927" s="473"/>
      <c r="AK927" s="505"/>
      <c r="AL927" s="505"/>
      <c r="AM927" s="505"/>
      <c r="AN927" s="505"/>
      <c r="AO927" s="505"/>
      <c r="AP927" s="505"/>
      <c r="AQ927" s="505"/>
      <c r="AR927" s="505"/>
      <c r="AS927" s="505"/>
      <c r="AT927" s="505"/>
      <c r="AU927" s="506"/>
      <c r="AV927" s="513"/>
    </row>
    <row r="928" spans="1:48" s="507" customFormat="1" ht="13.5" outlineLevel="2">
      <c r="A928" s="681"/>
      <c r="B928" s="691" t="s">
        <v>226</v>
      </c>
      <c r="C928" s="460" t="s">
        <v>780</v>
      </c>
      <c r="D928" s="474" t="s">
        <v>304</v>
      </c>
      <c r="E928" s="461" t="s">
        <v>776</v>
      </c>
      <c r="F928" s="475"/>
      <c r="G928" s="459" t="s">
        <v>102</v>
      </c>
      <c r="H928" s="476" t="str">
        <f t="shared" ref="H928:H929" si="124">CONCATENATE(G928,"-",I928)</f>
        <v>MP-2</v>
      </c>
      <c r="I928" s="463">
        <v>2</v>
      </c>
      <c r="J928" s="475"/>
      <c r="K928" s="473">
        <v>0</v>
      </c>
      <c r="L928" s="473"/>
      <c r="M928" s="471" cm="1">
        <f t="array" ref="M928">IFERROR(_xlfn.IFS(N928=1,1,O928=1,1,P928=1,1,Q928=1,1),0)</f>
        <v>1</v>
      </c>
      <c r="N928" s="505">
        <v>1</v>
      </c>
      <c r="O928" s="505"/>
      <c r="P928" s="505"/>
      <c r="Q928" s="505"/>
      <c r="R928" s="471" cm="1">
        <f t="array" ref="R928">IFERROR(_xlfn.IFS(S928=1,1,T928=1,1,U928=1,1,V928=1,1),0)</f>
        <v>0</v>
      </c>
      <c r="S928" s="505"/>
      <c r="T928" s="505"/>
      <c r="U928" s="505"/>
      <c r="V928" s="505"/>
      <c r="W928" s="473"/>
      <c r="X928" s="473"/>
      <c r="Y928" s="471"/>
      <c r="Z928" s="505"/>
      <c r="AA928" s="505"/>
      <c r="AB928" s="505"/>
      <c r="AC928" s="505"/>
      <c r="AD928" s="471"/>
      <c r="AE928" s="505"/>
      <c r="AF928" s="505"/>
      <c r="AG928" s="505"/>
      <c r="AH928" s="505"/>
      <c r="AI928" s="473"/>
      <c r="AJ928" s="473"/>
      <c r="AK928" s="505"/>
      <c r="AL928" s="505"/>
      <c r="AM928" s="505"/>
      <c r="AN928" s="505"/>
      <c r="AO928" s="505"/>
      <c r="AP928" s="505"/>
      <c r="AQ928" s="505"/>
      <c r="AR928" s="505"/>
      <c r="AS928" s="505"/>
      <c r="AT928" s="505"/>
      <c r="AU928" s="506"/>
      <c r="AV928" s="513">
        <v>2</v>
      </c>
    </row>
    <row r="929" spans="1:48" s="507" customFormat="1" ht="13.5" outlineLevel="2">
      <c r="A929" s="681"/>
      <c r="B929" s="691" t="s">
        <v>226</v>
      </c>
      <c r="C929" s="460" t="s">
        <v>780</v>
      </c>
      <c r="D929" s="474" t="s">
        <v>308</v>
      </c>
      <c r="E929" s="461" t="s">
        <v>748</v>
      </c>
      <c r="F929" s="475"/>
      <c r="G929" s="459" t="s">
        <v>102</v>
      </c>
      <c r="H929" s="476" t="str">
        <f t="shared" si="124"/>
        <v>MP-2</v>
      </c>
      <c r="I929" s="463">
        <v>2</v>
      </c>
      <c r="J929" s="475"/>
      <c r="K929" s="473">
        <v>0</v>
      </c>
      <c r="L929" s="473"/>
      <c r="M929" s="471" cm="1">
        <f t="array" ref="M929">IFERROR(_xlfn.IFS(N929=1,1,O929=1,1,P929=1,1,Q929=1,1),0)</f>
        <v>1</v>
      </c>
      <c r="N929" s="505">
        <v>1</v>
      </c>
      <c r="O929" s="505"/>
      <c r="P929" s="505"/>
      <c r="Q929" s="505"/>
      <c r="R929" s="471" cm="1">
        <f t="array" ref="R929">IFERROR(_xlfn.IFS(S929=1,1,T929=1,1,U929=1,1,V929=1,1),0)</f>
        <v>0</v>
      </c>
      <c r="S929" s="505"/>
      <c r="T929" s="505"/>
      <c r="U929" s="505"/>
      <c r="V929" s="505"/>
      <c r="W929" s="473"/>
      <c r="X929" s="473"/>
      <c r="Y929" s="471"/>
      <c r="Z929" s="505"/>
      <c r="AA929" s="505"/>
      <c r="AB929" s="505"/>
      <c r="AC929" s="505"/>
      <c r="AD929" s="471"/>
      <c r="AE929" s="505"/>
      <c r="AF929" s="505"/>
      <c r="AG929" s="505"/>
      <c r="AH929" s="505"/>
      <c r="AI929" s="473"/>
      <c r="AJ929" s="473"/>
      <c r="AK929" s="505"/>
      <c r="AL929" s="505"/>
      <c r="AM929" s="505"/>
      <c r="AN929" s="505"/>
      <c r="AO929" s="505"/>
      <c r="AP929" s="505"/>
      <c r="AQ929" s="505"/>
      <c r="AR929" s="505"/>
      <c r="AS929" s="505"/>
      <c r="AT929" s="505"/>
      <c r="AU929" s="506"/>
      <c r="AV929" s="513">
        <v>2</v>
      </c>
    </row>
    <row r="930" spans="1:48" s="507" customFormat="1" ht="13.5" outlineLevel="2">
      <c r="A930" s="681"/>
      <c r="B930" s="691"/>
      <c r="C930" s="460"/>
      <c r="D930" s="474"/>
      <c r="E930" s="461"/>
      <c r="F930" s="475"/>
      <c r="G930" s="459"/>
      <c r="H930" s="476"/>
      <c r="I930" s="463"/>
      <c r="J930" s="475"/>
      <c r="K930" s="473"/>
      <c r="L930" s="473"/>
      <c r="M930" s="471"/>
      <c r="N930" s="505" t="s">
        <v>224</v>
      </c>
      <c r="O930" s="505"/>
      <c r="P930" s="505"/>
      <c r="Q930" s="505"/>
      <c r="R930" s="505"/>
      <c r="S930" s="505"/>
      <c r="T930" s="505"/>
      <c r="U930" s="505"/>
      <c r="V930" s="505"/>
      <c r="W930" s="473"/>
      <c r="X930" s="473"/>
      <c r="Y930" s="505"/>
      <c r="Z930" s="505"/>
      <c r="AA930" s="505"/>
      <c r="AB930" s="505"/>
      <c r="AC930" s="505"/>
      <c r="AD930" s="505"/>
      <c r="AE930" s="505"/>
      <c r="AF930" s="505"/>
      <c r="AG930" s="505"/>
      <c r="AH930" s="505"/>
      <c r="AI930" s="473"/>
      <c r="AJ930" s="473"/>
      <c r="AK930" s="505"/>
      <c r="AL930" s="505"/>
      <c r="AM930" s="505"/>
      <c r="AN930" s="505"/>
      <c r="AO930" s="505"/>
      <c r="AP930" s="505"/>
      <c r="AQ930" s="505"/>
      <c r="AR930" s="505"/>
      <c r="AS930" s="505"/>
      <c r="AT930" s="505"/>
      <c r="AU930" s="506"/>
      <c r="AV930" s="513"/>
    </row>
    <row r="931" spans="1:48" s="507" customFormat="1" ht="13.5" outlineLevel="2">
      <c r="A931" s="681"/>
      <c r="B931" s="691" t="s">
        <v>749</v>
      </c>
      <c r="C931" s="460"/>
      <c r="D931" s="474"/>
      <c r="E931" s="461"/>
      <c r="F931" s="475"/>
      <c r="G931" s="459"/>
      <c r="H931" s="476"/>
      <c r="I931" s="463"/>
      <c r="J931" s="475"/>
      <c r="K931" s="473"/>
      <c r="L931" s="473"/>
      <c r="M931" s="471"/>
      <c r="N931" s="505" t="s">
        <v>224</v>
      </c>
      <c r="O931" s="505"/>
      <c r="P931" s="505"/>
      <c r="Q931" s="505"/>
      <c r="R931" s="505"/>
      <c r="S931" s="505"/>
      <c r="T931" s="505"/>
      <c r="U931" s="505"/>
      <c r="V931" s="505"/>
      <c r="W931" s="473"/>
      <c r="X931" s="473"/>
      <c r="Y931" s="505"/>
      <c r="Z931" s="505"/>
      <c r="AA931" s="505"/>
      <c r="AB931" s="505"/>
      <c r="AC931" s="505"/>
      <c r="AD931" s="505"/>
      <c r="AE931" s="505"/>
      <c r="AF931" s="505"/>
      <c r="AG931" s="505"/>
      <c r="AH931" s="505"/>
      <c r="AI931" s="473"/>
      <c r="AJ931" s="473"/>
      <c r="AK931" s="505"/>
      <c r="AL931" s="505"/>
      <c r="AM931" s="505"/>
      <c r="AN931" s="505"/>
      <c r="AO931" s="505"/>
      <c r="AP931" s="505"/>
      <c r="AQ931" s="505"/>
      <c r="AR931" s="505"/>
      <c r="AS931" s="505"/>
      <c r="AT931" s="505"/>
      <c r="AU931" s="506"/>
      <c r="AV931" s="513"/>
    </row>
    <row r="932" spans="1:48" s="507" customFormat="1" ht="13.5" outlineLevel="2">
      <c r="A932" s="681"/>
      <c r="B932" s="691" t="s">
        <v>226</v>
      </c>
      <c r="C932" s="460" t="s">
        <v>780</v>
      </c>
      <c r="D932" s="474">
        <v>1401</v>
      </c>
      <c r="E932" s="461" t="s">
        <v>750</v>
      </c>
      <c r="F932" s="475"/>
      <c r="G932" s="459" t="s">
        <v>102</v>
      </c>
      <c r="H932" s="476" t="str">
        <f t="shared" ref="H932:H935" si="125">CONCATENATE(G932,"-",I932)</f>
        <v>MP-2</v>
      </c>
      <c r="I932" s="463">
        <v>2</v>
      </c>
      <c r="J932" s="475"/>
      <c r="K932" s="473">
        <v>0</v>
      </c>
      <c r="L932" s="473"/>
      <c r="M932" s="471" cm="1">
        <f t="array" ref="M932">IFERROR(_xlfn.IFS(N932=1,1,O932=1,1,P932=1,1,Q932=1,1),0)</f>
        <v>1</v>
      </c>
      <c r="N932" s="505">
        <v>1</v>
      </c>
      <c r="O932" s="505"/>
      <c r="P932" s="505"/>
      <c r="Q932" s="505"/>
      <c r="R932" s="471" cm="1">
        <f t="array" ref="R932">IFERROR(_xlfn.IFS(S932=1,1,T932=1,1,U932=1,1,V932=1,1),0)</f>
        <v>0</v>
      </c>
      <c r="S932" s="505"/>
      <c r="T932" s="505"/>
      <c r="U932" s="505"/>
      <c r="V932" s="505"/>
      <c r="W932" s="473"/>
      <c r="X932" s="473"/>
      <c r="Y932" s="471"/>
      <c r="Z932" s="505"/>
      <c r="AA932" s="505"/>
      <c r="AB932" s="505"/>
      <c r="AC932" s="505"/>
      <c r="AD932" s="471"/>
      <c r="AE932" s="505"/>
      <c r="AF932" s="505"/>
      <c r="AG932" s="505"/>
      <c r="AH932" s="505"/>
      <c r="AI932" s="473"/>
      <c r="AJ932" s="473"/>
      <c r="AK932" s="505"/>
      <c r="AL932" s="505"/>
      <c r="AM932" s="505"/>
      <c r="AN932" s="505"/>
      <c r="AO932" s="505"/>
      <c r="AP932" s="505"/>
      <c r="AQ932" s="505"/>
      <c r="AR932" s="505"/>
      <c r="AS932" s="505"/>
      <c r="AT932" s="505"/>
      <c r="AU932" s="506"/>
      <c r="AV932" s="513">
        <v>2</v>
      </c>
    </row>
    <row r="933" spans="1:48" s="507" customFormat="1" ht="13.5" outlineLevel="2">
      <c r="A933" s="681"/>
      <c r="B933" s="691" t="s">
        <v>226</v>
      </c>
      <c r="C933" s="460" t="s">
        <v>780</v>
      </c>
      <c r="D933" s="474">
        <v>1402</v>
      </c>
      <c r="E933" s="461" t="s">
        <v>752</v>
      </c>
      <c r="F933" s="475"/>
      <c r="G933" s="459" t="s">
        <v>102</v>
      </c>
      <c r="H933" s="476" t="str">
        <f t="shared" si="125"/>
        <v>MP-2</v>
      </c>
      <c r="I933" s="463">
        <v>2</v>
      </c>
      <c r="J933" s="475"/>
      <c r="K933" s="473">
        <v>0</v>
      </c>
      <c r="L933" s="473"/>
      <c r="M933" s="471" cm="1">
        <f t="array" ref="M933">IFERROR(_xlfn.IFS(N933=1,1,O933=1,1,P933=1,1,Q933=1,1),0)</f>
        <v>1</v>
      </c>
      <c r="N933" s="505">
        <v>1</v>
      </c>
      <c r="O933" s="505"/>
      <c r="P933" s="505"/>
      <c r="Q933" s="505"/>
      <c r="R933" s="471" cm="1">
        <f t="array" ref="R933">IFERROR(_xlfn.IFS(S933=1,1,T933=1,1,U933=1,1,V933=1,1),0)</f>
        <v>0</v>
      </c>
      <c r="S933" s="505"/>
      <c r="T933" s="505"/>
      <c r="U933" s="505"/>
      <c r="V933" s="505"/>
      <c r="W933" s="473"/>
      <c r="X933" s="473"/>
      <c r="Y933" s="471"/>
      <c r="Z933" s="505"/>
      <c r="AA933" s="505"/>
      <c r="AB933" s="505"/>
      <c r="AC933" s="505"/>
      <c r="AD933" s="471"/>
      <c r="AE933" s="505"/>
      <c r="AF933" s="505"/>
      <c r="AG933" s="505"/>
      <c r="AH933" s="505"/>
      <c r="AI933" s="473"/>
      <c r="AJ933" s="473"/>
      <c r="AK933" s="505"/>
      <c r="AL933" s="505"/>
      <c r="AM933" s="505"/>
      <c r="AN933" s="505"/>
      <c r="AO933" s="505"/>
      <c r="AP933" s="505"/>
      <c r="AQ933" s="505"/>
      <c r="AR933" s="505"/>
      <c r="AS933" s="505"/>
      <c r="AT933" s="505"/>
      <c r="AU933" s="506"/>
      <c r="AV933" s="513">
        <v>2</v>
      </c>
    </row>
    <row r="934" spans="1:48" s="507" customFormat="1" ht="13.5" outlineLevel="2">
      <c r="A934" s="681"/>
      <c r="B934" s="691" t="s">
        <v>226</v>
      </c>
      <c r="C934" s="460" t="s">
        <v>780</v>
      </c>
      <c r="D934" s="474">
        <v>1403</v>
      </c>
      <c r="E934" s="461" t="s">
        <v>753</v>
      </c>
      <c r="F934" s="475"/>
      <c r="G934" s="459" t="s">
        <v>102</v>
      </c>
      <c r="H934" s="476" t="str">
        <f t="shared" si="125"/>
        <v>MP-2</v>
      </c>
      <c r="I934" s="463">
        <v>2</v>
      </c>
      <c r="J934" s="475"/>
      <c r="K934" s="473">
        <v>0</v>
      </c>
      <c r="L934" s="473"/>
      <c r="M934" s="471" cm="1">
        <f t="array" ref="M934">IFERROR(_xlfn.IFS(N934=1,1,O934=1,1,P934=1,1,Q934=1,1),0)</f>
        <v>1</v>
      </c>
      <c r="N934" s="505">
        <v>1</v>
      </c>
      <c r="O934" s="505"/>
      <c r="P934" s="505"/>
      <c r="Q934" s="505"/>
      <c r="R934" s="471" cm="1">
        <f t="array" ref="R934">IFERROR(_xlfn.IFS(S934=1,1,T934=1,1,U934=1,1,V934=1,1),0)</f>
        <v>0</v>
      </c>
      <c r="S934" s="505"/>
      <c r="T934" s="505"/>
      <c r="U934" s="505"/>
      <c r="V934" s="505"/>
      <c r="W934" s="473"/>
      <c r="X934" s="473"/>
      <c r="Y934" s="471"/>
      <c r="Z934" s="505"/>
      <c r="AA934" s="505"/>
      <c r="AB934" s="505"/>
      <c r="AC934" s="505"/>
      <c r="AD934" s="471"/>
      <c r="AE934" s="505"/>
      <c r="AF934" s="505"/>
      <c r="AG934" s="505"/>
      <c r="AH934" s="505"/>
      <c r="AI934" s="473"/>
      <c r="AJ934" s="473"/>
      <c r="AK934" s="505"/>
      <c r="AL934" s="505"/>
      <c r="AM934" s="505"/>
      <c r="AN934" s="505"/>
      <c r="AO934" s="505"/>
      <c r="AP934" s="505"/>
      <c r="AQ934" s="505"/>
      <c r="AR934" s="505"/>
      <c r="AS934" s="505"/>
      <c r="AT934" s="505"/>
      <c r="AU934" s="506"/>
      <c r="AV934" s="513">
        <v>2</v>
      </c>
    </row>
    <row r="935" spans="1:48" s="507" customFormat="1" ht="13.5" outlineLevel="2">
      <c r="A935" s="681"/>
      <c r="B935" s="691" t="s">
        <v>226</v>
      </c>
      <c r="C935" s="460" t="s">
        <v>780</v>
      </c>
      <c r="D935" s="474">
        <v>1404</v>
      </c>
      <c r="E935" s="461" t="s">
        <v>754</v>
      </c>
      <c r="F935" s="475"/>
      <c r="G935" s="459" t="s">
        <v>102</v>
      </c>
      <c r="H935" s="476" t="str">
        <f t="shared" si="125"/>
        <v>MP-2</v>
      </c>
      <c r="I935" s="463">
        <v>2</v>
      </c>
      <c r="J935" s="475"/>
      <c r="K935" s="473">
        <v>0</v>
      </c>
      <c r="L935" s="473"/>
      <c r="M935" s="471" cm="1">
        <f t="array" ref="M935">IFERROR(_xlfn.IFS(N935=1,1,O935=1,1,P935=1,1,Q935=1,1),0)</f>
        <v>1</v>
      </c>
      <c r="N935" s="505">
        <v>1</v>
      </c>
      <c r="O935" s="505"/>
      <c r="P935" s="505"/>
      <c r="Q935" s="505"/>
      <c r="R935" s="471" cm="1">
        <f t="array" ref="R935">IFERROR(_xlfn.IFS(S935=1,1,T935=1,1,U935=1,1,V935=1,1),0)</f>
        <v>0</v>
      </c>
      <c r="S935" s="505"/>
      <c r="T935" s="505"/>
      <c r="U935" s="505"/>
      <c r="V935" s="505"/>
      <c r="W935" s="473"/>
      <c r="X935" s="473"/>
      <c r="Y935" s="471"/>
      <c r="Z935" s="505"/>
      <c r="AA935" s="505"/>
      <c r="AB935" s="505"/>
      <c r="AC935" s="505"/>
      <c r="AD935" s="471"/>
      <c r="AE935" s="505"/>
      <c r="AF935" s="505"/>
      <c r="AG935" s="505"/>
      <c r="AH935" s="505"/>
      <c r="AI935" s="473"/>
      <c r="AJ935" s="473"/>
      <c r="AK935" s="505"/>
      <c r="AL935" s="505"/>
      <c r="AM935" s="505"/>
      <c r="AN935" s="505"/>
      <c r="AO935" s="505"/>
      <c r="AP935" s="505"/>
      <c r="AQ935" s="505"/>
      <c r="AR935" s="505"/>
      <c r="AS935" s="505"/>
      <c r="AT935" s="505"/>
      <c r="AU935" s="506"/>
      <c r="AV935" s="513">
        <v>2</v>
      </c>
    </row>
    <row r="936" spans="1:48" s="507" customFormat="1" ht="13.5" outlineLevel="2">
      <c r="A936" s="681"/>
      <c r="B936" s="691"/>
      <c r="C936" s="460"/>
      <c r="D936" s="474"/>
      <c r="E936" s="461"/>
      <c r="F936" s="475"/>
      <c r="G936" s="459"/>
      <c r="H936" s="476"/>
      <c r="I936" s="463"/>
      <c r="J936" s="475"/>
      <c r="K936" s="473"/>
      <c r="L936" s="473"/>
      <c r="M936" s="471"/>
      <c r="N936" s="505" t="s">
        <v>224</v>
      </c>
      <c r="O936" s="505"/>
      <c r="P936" s="505"/>
      <c r="Q936" s="505"/>
      <c r="R936" s="505"/>
      <c r="S936" s="505"/>
      <c r="T936" s="505"/>
      <c r="U936" s="505"/>
      <c r="V936" s="505"/>
      <c r="W936" s="473"/>
      <c r="X936" s="473"/>
      <c r="Y936" s="505"/>
      <c r="Z936" s="505"/>
      <c r="AA936" s="505"/>
      <c r="AB936" s="505"/>
      <c r="AC936" s="505"/>
      <c r="AD936" s="505"/>
      <c r="AE936" s="505"/>
      <c r="AF936" s="505"/>
      <c r="AG936" s="505"/>
      <c r="AH936" s="505"/>
      <c r="AI936" s="473"/>
      <c r="AJ936" s="473"/>
      <c r="AK936" s="505"/>
      <c r="AL936" s="505"/>
      <c r="AM936" s="505"/>
      <c r="AN936" s="505"/>
      <c r="AO936" s="505"/>
      <c r="AP936" s="505"/>
      <c r="AQ936" s="505"/>
      <c r="AR936" s="505"/>
      <c r="AS936" s="505"/>
      <c r="AT936" s="505"/>
      <c r="AU936" s="506"/>
      <c r="AV936" s="513"/>
    </row>
    <row r="937" spans="1:48" s="507" customFormat="1" ht="13.5" outlineLevel="2">
      <c r="A937" s="681"/>
      <c r="B937" s="691" t="s">
        <v>755</v>
      </c>
      <c r="C937" s="460"/>
      <c r="D937" s="474"/>
      <c r="E937" s="461"/>
      <c r="F937" s="475"/>
      <c r="G937" s="459"/>
      <c r="H937" s="476"/>
      <c r="I937" s="463"/>
      <c r="J937" s="475"/>
      <c r="K937" s="473"/>
      <c r="L937" s="473"/>
      <c r="M937" s="471"/>
      <c r="N937" s="505" t="s">
        <v>224</v>
      </c>
      <c r="O937" s="505"/>
      <c r="P937" s="505"/>
      <c r="Q937" s="505"/>
      <c r="R937" s="505"/>
      <c r="S937" s="505"/>
      <c r="T937" s="505"/>
      <c r="U937" s="505"/>
      <c r="V937" s="505"/>
      <c r="W937" s="473"/>
      <c r="X937" s="473"/>
      <c r="Y937" s="505"/>
      <c r="Z937" s="505"/>
      <c r="AA937" s="505"/>
      <c r="AB937" s="505"/>
      <c r="AC937" s="505"/>
      <c r="AD937" s="505"/>
      <c r="AE937" s="505"/>
      <c r="AF937" s="505"/>
      <c r="AG937" s="505"/>
      <c r="AH937" s="505"/>
      <c r="AI937" s="473"/>
      <c r="AJ937" s="473"/>
      <c r="AK937" s="505"/>
      <c r="AL937" s="505"/>
      <c r="AM937" s="505"/>
      <c r="AN937" s="505"/>
      <c r="AO937" s="505"/>
      <c r="AP937" s="505"/>
      <c r="AQ937" s="505"/>
      <c r="AR937" s="505"/>
      <c r="AS937" s="505"/>
      <c r="AT937" s="505"/>
      <c r="AU937" s="506"/>
      <c r="AV937" s="513"/>
    </row>
    <row r="938" spans="1:48" s="507" customFormat="1" ht="13.5" outlineLevel="2">
      <c r="A938" s="681"/>
      <c r="B938" s="691" t="s">
        <v>226</v>
      </c>
      <c r="C938" s="460" t="s">
        <v>780</v>
      </c>
      <c r="D938" s="474" t="s">
        <v>273</v>
      </c>
      <c r="E938" s="461" t="s">
        <v>756</v>
      </c>
      <c r="F938" s="475"/>
      <c r="G938" s="459" t="s">
        <v>102</v>
      </c>
      <c r="H938" s="476" t="str">
        <f t="shared" ref="H938:H939" si="126">CONCATENATE(G938,"-",I938)</f>
        <v>MP-2</v>
      </c>
      <c r="I938" s="463">
        <v>2</v>
      </c>
      <c r="J938" s="475"/>
      <c r="K938" s="473">
        <v>0</v>
      </c>
      <c r="L938" s="473"/>
      <c r="M938" s="471" cm="1">
        <f t="array" ref="M938">IFERROR(_xlfn.IFS(N938=1,1,O938=1,1,P938=1,1,Q938=1,1),0)</f>
        <v>1</v>
      </c>
      <c r="N938" s="505">
        <v>1</v>
      </c>
      <c r="O938" s="505"/>
      <c r="P938" s="505"/>
      <c r="Q938" s="505"/>
      <c r="R938" s="471" cm="1">
        <f t="array" ref="R938">IFERROR(_xlfn.IFS(S938=1,1,T938=1,1,U938=1,1,V938=1,1),0)</f>
        <v>0</v>
      </c>
      <c r="S938" s="505"/>
      <c r="T938" s="505"/>
      <c r="U938" s="505"/>
      <c r="V938" s="505"/>
      <c r="W938" s="473"/>
      <c r="X938" s="473"/>
      <c r="Y938" s="471"/>
      <c r="Z938" s="505"/>
      <c r="AA938" s="505"/>
      <c r="AB938" s="505"/>
      <c r="AC938" s="505"/>
      <c r="AD938" s="471"/>
      <c r="AE938" s="505"/>
      <c r="AF938" s="505"/>
      <c r="AG938" s="505"/>
      <c r="AH938" s="505"/>
      <c r="AI938" s="473"/>
      <c r="AJ938" s="473"/>
      <c r="AK938" s="505"/>
      <c r="AL938" s="505"/>
      <c r="AM938" s="505"/>
      <c r="AN938" s="505"/>
      <c r="AO938" s="505"/>
      <c r="AP938" s="505"/>
      <c r="AQ938" s="505"/>
      <c r="AR938" s="505"/>
      <c r="AS938" s="505"/>
      <c r="AT938" s="505"/>
      <c r="AU938" s="506"/>
      <c r="AV938" s="513">
        <v>2</v>
      </c>
    </row>
    <row r="939" spans="1:48" s="507" customFormat="1" ht="13.5" outlineLevel="2">
      <c r="A939" s="681"/>
      <c r="B939" s="691" t="s">
        <v>226</v>
      </c>
      <c r="C939" s="460" t="s">
        <v>780</v>
      </c>
      <c r="D939" s="474" t="s">
        <v>273</v>
      </c>
      <c r="E939" s="461" t="s">
        <v>756</v>
      </c>
      <c r="F939" s="475"/>
      <c r="G939" s="459" t="s">
        <v>102</v>
      </c>
      <c r="H939" s="476" t="str">
        <f t="shared" si="126"/>
        <v>MP-2</v>
      </c>
      <c r="I939" s="463">
        <v>2</v>
      </c>
      <c r="J939" s="475"/>
      <c r="K939" s="473">
        <v>0</v>
      </c>
      <c r="L939" s="473"/>
      <c r="M939" s="471" cm="1">
        <f t="array" ref="M939">IFERROR(_xlfn.IFS(N939=1,1,O939=1,1,P939=1,1,Q939=1,1),0)</f>
        <v>1</v>
      </c>
      <c r="N939" s="505">
        <v>1</v>
      </c>
      <c r="O939" s="505"/>
      <c r="P939" s="505"/>
      <c r="Q939" s="505"/>
      <c r="R939" s="471" cm="1">
        <f t="array" ref="R939">IFERROR(_xlfn.IFS(S939=1,1,T939=1,1,U939=1,1,V939=1,1),0)</f>
        <v>0</v>
      </c>
      <c r="S939" s="505"/>
      <c r="T939" s="505"/>
      <c r="U939" s="505"/>
      <c r="V939" s="505"/>
      <c r="W939" s="473"/>
      <c r="X939" s="473"/>
      <c r="Y939" s="471"/>
      <c r="Z939" s="505"/>
      <c r="AA939" s="505"/>
      <c r="AB939" s="505"/>
      <c r="AC939" s="505"/>
      <c r="AD939" s="471"/>
      <c r="AE939" s="505"/>
      <c r="AF939" s="505"/>
      <c r="AG939" s="505"/>
      <c r="AH939" s="505"/>
      <c r="AI939" s="473"/>
      <c r="AJ939" s="473"/>
      <c r="AK939" s="505"/>
      <c r="AL939" s="505"/>
      <c r="AM939" s="505"/>
      <c r="AN939" s="505"/>
      <c r="AO939" s="505"/>
      <c r="AP939" s="505"/>
      <c r="AQ939" s="505"/>
      <c r="AR939" s="505"/>
      <c r="AS939" s="505"/>
      <c r="AT939" s="505"/>
      <c r="AU939" s="506"/>
      <c r="AV939" s="513">
        <v>2</v>
      </c>
    </row>
    <row r="940" spans="1:48" s="507" customFormat="1" ht="13.5" outlineLevel="2">
      <c r="A940" s="681"/>
      <c r="B940" s="691"/>
      <c r="C940" s="460"/>
      <c r="D940" s="474"/>
      <c r="E940" s="461"/>
      <c r="F940" s="475"/>
      <c r="G940" s="459"/>
      <c r="H940" s="476"/>
      <c r="I940" s="463"/>
      <c r="J940" s="475"/>
      <c r="K940" s="473"/>
      <c r="L940" s="473"/>
      <c r="M940" s="471"/>
      <c r="N940" s="505" t="s">
        <v>224</v>
      </c>
      <c r="O940" s="505"/>
      <c r="P940" s="505"/>
      <c r="Q940" s="505"/>
      <c r="R940" s="505"/>
      <c r="S940" s="505"/>
      <c r="T940" s="505"/>
      <c r="U940" s="505"/>
      <c r="V940" s="505"/>
      <c r="W940" s="473"/>
      <c r="X940" s="473"/>
      <c r="Y940" s="505"/>
      <c r="Z940" s="505"/>
      <c r="AA940" s="505"/>
      <c r="AB940" s="505"/>
      <c r="AC940" s="505"/>
      <c r="AD940" s="505"/>
      <c r="AE940" s="505"/>
      <c r="AF940" s="505"/>
      <c r="AG940" s="505"/>
      <c r="AH940" s="505"/>
      <c r="AI940" s="473"/>
      <c r="AJ940" s="473"/>
      <c r="AK940" s="505"/>
      <c r="AL940" s="505"/>
      <c r="AM940" s="505"/>
      <c r="AN940" s="505"/>
      <c r="AO940" s="505"/>
      <c r="AP940" s="505"/>
      <c r="AQ940" s="505"/>
      <c r="AR940" s="505"/>
      <c r="AS940" s="505"/>
      <c r="AT940" s="505"/>
      <c r="AU940" s="506"/>
      <c r="AV940" s="513"/>
    </row>
    <row r="941" spans="1:48" s="507" customFormat="1" ht="13.5" outlineLevel="2">
      <c r="A941" s="681"/>
      <c r="B941" s="691" t="s">
        <v>757</v>
      </c>
      <c r="C941" s="460"/>
      <c r="D941" s="474"/>
      <c r="E941" s="461"/>
      <c r="F941" s="475"/>
      <c r="G941" s="459"/>
      <c r="H941" s="476"/>
      <c r="I941" s="463"/>
      <c r="J941" s="475"/>
      <c r="K941" s="473"/>
      <c r="L941" s="473"/>
      <c r="M941" s="471"/>
      <c r="N941" s="505" t="s">
        <v>224</v>
      </c>
      <c r="O941" s="505"/>
      <c r="P941" s="505"/>
      <c r="Q941" s="505"/>
      <c r="R941" s="505"/>
      <c r="S941" s="505"/>
      <c r="T941" s="505"/>
      <c r="U941" s="505"/>
      <c r="V941" s="505"/>
      <c r="W941" s="473"/>
      <c r="X941" s="473"/>
      <c r="Y941" s="505"/>
      <c r="Z941" s="505"/>
      <c r="AA941" s="505"/>
      <c r="AB941" s="505"/>
      <c r="AC941" s="505"/>
      <c r="AD941" s="505"/>
      <c r="AE941" s="505"/>
      <c r="AF941" s="505"/>
      <c r="AG941" s="505"/>
      <c r="AH941" s="505"/>
      <c r="AI941" s="473"/>
      <c r="AJ941" s="473"/>
      <c r="AK941" s="505"/>
      <c r="AL941" s="505"/>
      <c r="AM941" s="505"/>
      <c r="AN941" s="505"/>
      <c r="AO941" s="505"/>
      <c r="AP941" s="505"/>
      <c r="AQ941" s="505"/>
      <c r="AR941" s="505"/>
      <c r="AS941" s="505"/>
      <c r="AT941" s="505"/>
      <c r="AU941" s="506"/>
      <c r="AV941" s="513"/>
    </row>
    <row r="942" spans="1:48" s="507" customFormat="1" ht="13.5" outlineLevel="2">
      <c r="A942" s="681"/>
      <c r="B942" s="691" t="s">
        <v>226</v>
      </c>
      <c r="C942" s="460" t="s">
        <v>780</v>
      </c>
      <c r="D942" s="474" t="s">
        <v>280</v>
      </c>
      <c r="E942" s="461" t="s">
        <v>758</v>
      </c>
      <c r="F942" s="475"/>
      <c r="G942" s="459" t="s">
        <v>102</v>
      </c>
      <c r="H942" s="476" t="str">
        <f t="shared" ref="H942:H943" si="127">CONCATENATE(G942,"-",I942)</f>
        <v>MP-2</v>
      </c>
      <c r="I942" s="463">
        <v>2</v>
      </c>
      <c r="J942" s="475"/>
      <c r="K942" s="473">
        <v>0</v>
      </c>
      <c r="L942" s="473"/>
      <c r="M942" s="471" cm="1">
        <f t="array" ref="M942">IFERROR(_xlfn.IFS(N942=1,1,O942=1,1,P942=1,1,Q942=1,1),0)</f>
        <v>1</v>
      </c>
      <c r="N942" s="505">
        <v>1</v>
      </c>
      <c r="O942" s="505"/>
      <c r="P942" s="505"/>
      <c r="Q942" s="505"/>
      <c r="R942" s="471" cm="1">
        <f t="array" ref="R942">IFERROR(_xlfn.IFS(S942=1,1,T942=1,1,U942=1,1,V942=1,1),0)</f>
        <v>0</v>
      </c>
      <c r="S942" s="505"/>
      <c r="T942" s="505"/>
      <c r="U942" s="505"/>
      <c r="V942" s="505"/>
      <c r="W942" s="473"/>
      <c r="X942" s="473"/>
      <c r="Y942" s="471"/>
      <c r="Z942" s="505"/>
      <c r="AA942" s="505"/>
      <c r="AB942" s="505"/>
      <c r="AC942" s="505"/>
      <c r="AD942" s="471"/>
      <c r="AE942" s="505"/>
      <c r="AF942" s="505"/>
      <c r="AG942" s="505"/>
      <c r="AH942" s="505"/>
      <c r="AI942" s="473"/>
      <c r="AJ942" s="473"/>
      <c r="AK942" s="505"/>
      <c r="AL942" s="505"/>
      <c r="AM942" s="505"/>
      <c r="AN942" s="505"/>
      <c r="AO942" s="505"/>
      <c r="AP942" s="505"/>
      <c r="AQ942" s="505"/>
      <c r="AR942" s="505"/>
      <c r="AS942" s="505"/>
      <c r="AT942" s="505"/>
      <c r="AU942" s="506"/>
      <c r="AV942" s="513">
        <v>2</v>
      </c>
    </row>
    <row r="943" spans="1:48" s="507" customFormat="1" ht="13.5" outlineLevel="2">
      <c r="A943" s="681"/>
      <c r="B943" s="691" t="s">
        <v>226</v>
      </c>
      <c r="C943" s="460" t="s">
        <v>780</v>
      </c>
      <c r="D943" s="474" t="s">
        <v>282</v>
      </c>
      <c r="E943" s="461" t="s">
        <v>758</v>
      </c>
      <c r="F943" s="475"/>
      <c r="G943" s="459" t="s">
        <v>102</v>
      </c>
      <c r="H943" s="476" t="str">
        <f t="shared" si="127"/>
        <v>MP-2</v>
      </c>
      <c r="I943" s="463">
        <v>2</v>
      </c>
      <c r="J943" s="475"/>
      <c r="K943" s="473">
        <v>0</v>
      </c>
      <c r="L943" s="473"/>
      <c r="M943" s="471" cm="1">
        <f t="array" ref="M943">IFERROR(_xlfn.IFS(N943=1,1,O943=1,1,P943=1,1,Q943=1,1),0)</f>
        <v>1</v>
      </c>
      <c r="N943" s="505">
        <v>1</v>
      </c>
      <c r="O943" s="505"/>
      <c r="P943" s="505"/>
      <c r="Q943" s="505"/>
      <c r="R943" s="471" cm="1">
        <f t="array" ref="R943">IFERROR(_xlfn.IFS(S943=1,1,T943=1,1,U943=1,1,V943=1,1),0)</f>
        <v>0</v>
      </c>
      <c r="S943" s="505"/>
      <c r="T943" s="505"/>
      <c r="U943" s="505"/>
      <c r="V943" s="505"/>
      <c r="W943" s="473"/>
      <c r="X943" s="473"/>
      <c r="Y943" s="471"/>
      <c r="Z943" s="505"/>
      <c r="AA943" s="505"/>
      <c r="AB943" s="505"/>
      <c r="AC943" s="505"/>
      <c r="AD943" s="471"/>
      <c r="AE943" s="505"/>
      <c r="AF943" s="505"/>
      <c r="AG943" s="505"/>
      <c r="AH943" s="505"/>
      <c r="AI943" s="473"/>
      <c r="AJ943" s="473"/>
      <c r="AK943" s="505"/>
      <c r="AL943" s="505"/>
      <c r="AM943" s="505"/>
      <c r="AN943" s="505"/>
      <c r="AO943" s="505"/>
      <c r="AP943" s="505"/>
      <c r="AQ943" s="505"/>
      <c r="AR943" s="505"/>
      <c r="AS943" s="505"/>
      <c r="AT943" s="505"/>
      <c r="AU943" s="506"/>
      <c r="AV943" s="513">
        <v>2</v>
      </c>
    </row>
    <row r="944" spans="1:48" s="507" customFormat="1" ht="13.5" outlineLevel="2">
      <c r="A944" s="681"/>
      <c r="B944" s="691"/>
      <c r="C944" s="460"/>
      <c r="D944" s="474"/>
      <c r="E944" s="461"/>
      <c r="F944" s="475"/>
      <c r="G944" s="459"/>
      <c r="H944" s="476"/>
      <c r="I944" s="463"/>
      <c r="J944" s="475"/>
      <c r="K944" s="473"/>
      <c r="L944" s="473"/>
      <c r="M944" s="471"/>
      <c r="N944" s="505" t="s">
        <v>224</v>
      </c>
      <c r="O944" s="505"/>
      <c r="P944" s="505"/>
      <c r="Q944" s="505"/>
      <c r="R944" s="505"/>
      <c r="S944" s="505"/>
      <c r="T944" s="505"/>
      <c r="U944" s="505"/>
      <c r="V944" s="505"/>
      <c r="W944" s="473"/>
      <c r="X944" s="473"/>
      <c r="Y944" s="505"/>
      <c r="Z944" s="505"/>
      <c r="AA944" s="505"/>
      <c r="AB944" s="505"/>
      <c r="AC944" s="505"/>
      <c r="AD944" s="505"/>
      <c r="AE944" s="505"/>
      <c r="AF944" s="505"/>
      <c r="AG944" s="505"/>
      <c r="AH944" s="505"/>
      <c r="AI944" s="473"/>
      <c r="AJ944" s="473"/>
      <c r="AK944" s="505"/>
      <c r="AL944" s="505"/>
      <c r="AM944" s="505"/>
      <c r="AN944" s="505"/>
      <c r="AO944" s="505"/>
      <c r="AP944" s="505"/>
      <c r="AQ944" s="505"/>
      <c r="AR944" s="505"/>
      <c r="AS944" s="505"/>
      <c r="AT944" s="505"/>
      <c r="AU944" s="506"/>
      <c r="AV944" s="513"/>
    </row>
    <row r="945" spans="1:48" s="507" customFormat="1" ht="13.5" outlineLevel="2">
      <c r="A945" s="681"/>
      <c r="B945" s="691" t="s">
        <v>759</v>
      </c>
      <c r="C945" s="460"/>
      <c r="D945" s="474"/>
      <c r="E945" s="461"/>
      <c r="F945" s="475"/>
      <c r="G945" s="459"/>
      <c r="H945" s="476"/>
      <c r="I945" s="463"/>
      <c r="J945" s="475"/>
      <c r="K945" s="473"/>
      <c r="L945" s="473"/>
      <c r="M945" s="471"/>
      <c r="N945" s="505" t="s">
        <v>224</v>
      </c>
      <c r="O945" s="505"/>
      <c r="P945" s="505"/>
      <c r="Q945" s="505"/>
      <c r="R945" s="505"/>
      <c r="S945" s="505"/>
      <c r="T945" s="505"/>
      <c r="U945" s="505"/>
      <c r="V945" s="505"/>
      <c r="W945" s="473"/>
      <c r="X945" s="473"/>
      <c r="Y945" s="505"/>
      <c r="Z945" s="505"/>
      <c r="AA945" s="505"/>
      <c r="AB945" s="505"/>
      <c r="AC945" s="505"/>
      <c r="AD945" s="505"/>
      <c r="AE945" s="505"/>
      <c r="AF945" s="505"/>
      <c r="AG945" s="505"/>
      <c r="AH945" s="505"/>
      <c r="AI945" s="473"/>
      <c r="AJ945" s="473"/>
      <c r="AK945" s="505"/>
      <c r="AL945" s="505"/>
      <c r="AM945" s="505"/>
      <c r="AN945" s="505"/>
      <c r="AO945" s="505"/>
      <c r="AP945" s="505"/>
      <c r="AQ945" s="505"/>
      <c r="AR945" s="505"/>
      <c r="AS945" s="505"/>
      <c r="AT945" s="505"/>
      <c r="AU945" s="506"/>
      <c r="AV945" s="513"/>
    </row>
    <row r="946" spans="1:48" s="507" customFormat="1" ht="13.5" outlineLevel="2">
      <c r="A946" s="681"/>
      <c r="B946" s="691" t="s">
        <v>226</v>
      </c>
      <c r="C946" s="460" t="s">
        <v>780</v>
      </c>
      <c r="D946" s="474">
        <v>4401</v>
      </c>
      <c r="E946" s="461" t="s">
        <v>760</v>
      </c>
      <c r="F946" s="475"/>
      <c r="G946" s="459" t="s">
        <v>102</v>
      </c>
      <c r="H946" s="476" t="str">
        <f t="shared" ref="H946:H947" si="128">CONCATENATE(G946,"-",I946)</f>
        <v>MP-2</v>
      </c>
      <c r="I946" s="463">
        <v>2</v>
      </c>
      <c r="J946" s="475"/>
      <c r="K946" s="473">
        <v>0</v>
      </c>
      <c r="L946" s="473"/>
      <c r="M946" s="471" cm="1">
        <f t="array" ref="M946">IFERROR(_xlfn.IFS(N946=1,1,O946=1,1,P946=1,1,Q946=1,1),0)</f>
        <v>1</v>
      </c>
      <c r="N946" s="505">
        <v>1</v>
      </c>
      <c r="O946" s="505"/>
      <c r="P946" s="505"/>
      <c r="Q946" s="505"/>
      <c r="R946" s="471" cm="1">
        <f t="array" ref="R946">IFERROR(_xlfn.IFS(S946=1,1,T946=1,1,U946=1,1,V946=1,1),0)</f>
        <v>0</v>
      </c>
      <c r="S946" s="505"/>
      <c r="T946" s="505"/>
      <c r="U946" s="505"/>
      <c r="V946" s="505"/>
      <c r="W946" s="473"/>
      <c r="X946" s="473"/>
      <c r="Y946" s="471"/>
      <c r="Z946" s="505"/>
      <c r="AA946" s="505"/>
      <c r="AB946" s="505"/>
      <c r="AC946" s="505"/>
      <c r="AD946" s="471"/>
      <c r="AE946" s="505"/>
      <c r="AF946" s="505"/>
      <c r="AG946" s="505"/>
      <c r="AH946" s="505"/>
      <c r="AI946" s="473"/>
      <c r="AJ946" s="473"/>
      <c r="AK946" s="505"/>
      <c r="AL946" s="505"/>
      <c r="AM946" s="505"/>
      <c r="AN946" s="505"/>
      <c r="AO946" s="505"/>
      <c r="AP946" s="505"/>
      <c r="AQ946" s="505"/>
      <c r="AR946" s="505"/>
      <c r="AS946" s="505"/>
      <c r="AT946" s="505"/>
      <c r="AU946" s="506"/>
      <c r="AV946" s="513">
        <v>2</v>
      </c>
    </row>
    <row r="947" spans="1:48" s="507" customFormat="1" ht="13.5" outlineLevel="2">
      <c r="A947" s="681"/>
      <c r="B947" s="691" t="s">
        <v>226</v>
      </c>
      <c r="C947" s="460" t="s">
        <v>780</v>
      </c>
      <c r="D947" s="474">
        <v>4402</v>
      </c>
      <c r="E947" s="461" t="s">
        <v>762</v>
      </c>
      <c r="F947" s="475"/>
      <c r="G947" s="459" t="s">
        <v>102</v>
      </c>
      <c r="H947" s="476" t="str">
        <f t="shared" si="128"/>
        <v>MP-2</v>
      </c>
      <c r="I947" s="463">
        <v>2</v>
      </c>
      <c r="J947" s="475"/>
      <c r="K947" s="473">
        <v>0</v>
      </c>
      <c r="L947" s="473"/>
      <c r="M947" s="471" cm="1">
        <f t="array" ref="M947">IFERROR(_xlfn.IFS(N947=1,1,O947=1,1,P947=1,1,Q947=1,1),0)</f>
        <v>1</v>
      </c>
      <c r="N947" s="505">
        <v>1</v>
      </c>
      <c r="O947" s="505"/>
      <c r="P947" s="505"/>
      <c r="Q947" s="505"/>
      <c r="R947" s="471" cm="1">
        <f t="array" ref="R947">IFERROR(_xlfn.IFS(S947=1,1,T947=1,1,U947=1,1,V947=1,1),0)</f>
        <v>0</v>
      </c>
      <c r="S947" s="505"/>
      <c r="T947" s="505"/>
      <c r="U947" s="505"/>
      <c r="V947" s="505"/>
      <c r="W947" s="473"/>
      <c r="X947" s="473"/>
      <c r="Y947" s="471"/>
      <c r="Z947" s="505"/>
      <c r="AA947" s="505"/>
      <c r="AB947" s="505"/>
      <c r="AC947" s="505"/>
      <c r="AD947" s="471"/>
      <c r="AE947" s="505"/>
      <c r="AF947" s="505"/>
      <c r="AG947" s="505"/>
      <c r="AH947" s="505"/>
      <c r="AI947" s="473"/>
      <c r="AJ947" s="473"/>
      <c r="AK947" s="505"/>
      <c r="AL947" s="505"/>
      <c r="AM947" s="505"/>
      <c r="AN947" s="505"/>
      <c r="AO947" s="505"/>
      <c r="AP947" s="505"/>
      <c r="AQ947" s="505"/>
      <c r="AR947" s="505"/>
      <c r="AS947" s="505"/>
      <c r="AT947" s="505"/>
      <c r="AU947" s="506"/>
      <c r="AV947" s="513">
        <v>2</v>
      </c>
    </row>
    <row r="948" spans="1:48" s="507" customFormat="1" ht="13.5" outlineLevel="2">
      <c r="A948" s="681"/>
      <c r="B948" s="691"/>
      <c r="C948" s="460"/>
      <c r="D948" s="474"/>
      <c r="E948" s="461"/>
      <c r="F948" s="475"/>
      <c r="G948" s="459"/>
      <c r="H948" s="476"/>
      <c r="I948" s="463"/>
      <c r="J948" s="475"/>
      <c r="K948" s="473"/>
      <c r="L948" s="473"/>
      <c r="M948" s="471"/>
      <c r="N948" s="505" t="s">
        <v>224</v>
      </c>
      <c r="O948" s="505"/>
      <c r="P948" s="505"/>
      <c r="Q948" s="505"/>
      <c r="R948" s="505"/>
      <c r="S948" s="505"/>
      <c r="T948" s="505"/>
      <c r="U948" s="505"/>
      <c r="V948" s="505"/>
      <c r="W948" s="473"/>
      <c r="X948" s="473"/>
      <c r="Y948" s="505"/>
      <c r="Z948" s="505"/>
      <c r="AA948" s="505"/>
      <c r="AB948" s="505"/>
      <c r="AC948" s="505"/>
      <c r="AD948" s="505"/>
      <c r="AE948" s="505"/>
      <c r="AF948" s="505"/>
      <c r="AG948" s="505"/>
      <c r="AH948" s="505"/>
      <c r="AI948" s="473"/>
      <c r="AJ948" s="473"/>
      <c r="AK948" s="505"/>
      <c r="AL948" s="505"/>
      <c r="AM948" s="505"/>
      <c r="AN948" s="505"/>
      <c r="AO948" s="505"/>
      <c r="AP948" s="505"/>
      <c r="AQ948" s="505"/>
      <c r="AR948" s="505"/>
      <c r="AS948" s="505"/>
      <c r="AT948" s="505"/>
      <c r="AU948" s="506"/>
      <c r="AV948" s="513"/>
    </row>
    <row r="949" spans="1:48" s="507" customFormat="1" ht="13.5" outlineLevel="2">
      <c r="A949" s="681"/>
      <c r="B949" s="691" t="s">
        <v>764</v>
      </c>
      <c r="C949" s="460"/>
      <c r="D949" s="474"/>
      <c r="E949" s="461"/>
      <c r="F949" s="475"/>
      <c r="G949" s="459"/>
      <c r="H949" s="476"/>
      <c r="I949" s="463"/>
      <c r="J949" s="475"/>
      <c r="K949" s="473"/>
      <c r="L949" s="473"/>
      <c r="M949" s="471"/>
      <c r="N949" s="505" t="s">
        <v>224</v>
      </c>
      <c r="O949" s="505"/>
      <c r="P949" s="505"/>
      <c r="Q949" s="505"/>
      <c r="R949" s="505"/>
      <c r="S949" s="505"/>
      <c r="T949" s="505"/>
      <c r="U949" s="505"/>
      <c r="V949" s="505"/>
      <c r="W949" s="473"/>
      <c r="X949" s="473"/>
      <c r="Y949" s="505"/>
      <c r="Z949" s="505"/>
      <c r="AA949" s="505"/>
      <c r="AB949" s="505"/>
      <c r="AC949" s="505"/>
      <c r="AD949" s="505"/>
      <c r="AE949" s="505"/>
      <c r="AF949" s="505"/>
      <c r="AG949" s="505"/>
      <c r="AH949" s="505"/>
      <c r="AI949" s="473"/>
      <c r="AJ949" s="473"/>
      <c r="AK949" s="505"/>
      <c r="AL949" s="505"/>
      <c r="AM949" s="505"/>
      <c r="AN949" s="505"/>
      <c r="AO949" s="505"/>
      <c r="AP949" s="505"/>
      <c r="AQ949" s="505"/>
      <c r="AR949" s="505"/>
      <c r="AS949" s="505"/>
      <c r="AT949" s="505"/>
      <c r="AU949" s="506"/>
      <c r="AV949" s="513"/>
    </row>
    <row r="950" spans="1:48" s="507" customFormat="1" ht="13.5" outlineLevel="2">
      <c r="A950" s="681"/>
      <c r="B950" s="691" t="s">
        <v>226</v>
      </c>
      <c r="C950" s="460" t="s">
        <v>780</v>
      </c>
      <c r="D950" s="474" t="s">
        <v>421</v>
      </c>
      <c r="E950" s="461" t="s">
        <v>507</v>
      </c>
      <c r="F950" s="475"/>
      <c r="G950" s="459" t="s">
        <v>102</v>
      </c>
      <c r="H950" s="476" t="str">
        <f t="shared" ref="H950:H953" si="129">CONCATENATE(G950,"-",I950)</f>
        <v>MP-2</v>
      </c>
      <c r="I950" s="463">
        <v>2</v>
      </c>
      <c r="J950" s="475"/>
      <c r="K950" s="473">
        <v>0</v>
      </c>
      <c r="L950" s="473"/>
      <c r="M950" s="471" cm="1">
        <f t="array" ref="M950">IFERROR(_xlfn.IFS(N950=1,1,O950=1,1,P950=1,1,Q950=1,1),0)</f>
        <v>1</v>
      </c>
      <c r="N950" s="505">
        <v>1</v>
      </c>
      <c r="O950" s="505"/>
      <c r="P950" s="505"/>
      <c r="Q950" s="505"/>
      <c r="R950" s="471" cm="1">
        <f t="array" ref="R950">IFERROR(_xlfn.IFS(S950=1,1,T950=1,1,U950=1,1,V950=1,1),0)</f>
        <v>0</v>
      </c>
      <c r="S950" s="505"/>
      <c r="T950" s="505"/>
      <c r="U950" s="505"/>
      <c r="V950" s="505"/>
      <c r="W950" s="473"/>
      <c r="X950" s="473"/>
      <c r="Y950" s="471"/>
      <c r="Z950" s="505"/>
      <c r="AA950" s="505"/>
      <c r="AB950" s="505"/>
      <c r="AC950" s="505"/>
      <c r="AD950" s="471"/>
      <c r="AE950" s="505"/>
      <c r="AF950" s="505"/>
      <c r="AG950" s="505"/>
      <c r="AH950" s="505"/>
      <c r="AI950" s="473"/>
      <c r="AJ950" s="473"/>
      <c r="AK950" s="505"/>
      <c r="AL950" s="505"/>
      <c r="AM950" s="505"/>
      <c r="AN950" s="505"/>
      <c r="AO950" s="505"/>
      <c r="AP950" s="505"/>
      <c r="AQ950" s="505"/>
      <c r="AR950" s="505"/>
      <c r="AS950" s="505"/>
      <c r="AT950" s="505"/>
      <c r="AU950" s="506"/>
      <c r="AV950" s="513">
        <v>2</v>
      </c>
    </row>
    <row r="951" spans="1:48" s="507" customFormat="1" ht="13.5" outlineLevel="2">
      <c r="A951" s="681"/>
      <c r="B951" s="691" t="s">
        <v>226</v>
      </c>
      <c r="C951" s="460" t="s">
        <v>780</v>
      </c>
      <c r="D951" s="474" t="s">
        <v>423</v>
      </c>
      <c r="E951" s="461" t="s">
        <v>508</v>
      </c>
      <c r="F951" s="475"/>
      <c r="G951" s="459" t="s">
        <v>102</v>
      </c>
      <c r="H951" s="476" t="str">
        <f t="shared" si="129"/>
        <v>MP-2</v>
      </c>
      <c r="I951" s="463">
        <v>2</v>
      </c>
      <c r="J951" s="475"/>
      <c r="K951" s="473">
        <v>0</v>
      </c>
      <c r="L951" s="473"/>
      <c r="M951" s="471" cm="1">
        <f t="array" ref="M951">IFERROR(_xlfn.IFS(N951=1,1,O951=1,1,P951=1,1,Q951=1,1),0)</f>
        <v>1</v>
      </c>
      <c r="N951" s="505">
        <v>1</v>
      </c>
      <c r="O951" s="505"/>
      <c r="P951" s="505"/>
      <c r="Q951" s="505"/>
      <c r="R951" s="471" cm="1">
        <f t="array" ref="R951">IFERROR(_xlfn.IFS(S951=1,1,T951=1,1,U951=1,1,V951=1,1),0)</f>
        <v>0</v>
      </c>
      <c r="S951" s="505"/>
      <c r="T951" s="505"/>
      <c r="U951" s="505"/>
      <c r="V951" s="505"/>
      <c r="W951" s="473"/>
      <c r="X951" s="473"/>
      <c r="Y951" s="471"/>
      <c r="Z951" s="505"/>
      <c r="AA951" s="505"/>
      <c r="AB951" s="505"/>
      <c r="AC951" s="505"/>
      <c r="AD951" s="471"/>
      <c r="AE951" s="505"/>
      <c r="AF951" s="505"/>
      <c r="AG951" s="505"/>
      <c r="AH951" s="505"/>
      <c r="AI951" s="473"/>
      <c r="AJ951" s="473"/>
      <c r="AK951" s="505"/>
      <c r="AL951" s="505"/>
      <c r="AM951" s="505"/>
      <c r="AN951" s="505"/>
      <c r="AO951" s="505"/>
      <c r="AP951" s="505"/>
      <c r="AQ951" s="505"/>
      <c r="AR951" s="505"/>
      <c r="AS951" s="505"/>
      <c r="AT951" s="505"/>
      <c r="AU951" s="506"/>
      <c r="AV951" s="513">
        <v>2</v>
      </c>
    </row>
    <row r="952" spans="1:48" s="507" customFormat="1" ht="13.5" outlineLevel="2">
      <c r="A952" s="681"/>
      <c r="B952" s="691" t="s">
        <v>226</v>
      </c>
      <c r="C952" s="460" t="s">
        <v>780</v>
      </c>
      <c r="D952" s="474" t="s">
        <v>425</v>
      </c>
      <c r="E952" s="461" t="s">
        <v>509</v>
      </c>
      <c r="F952" s="475"/>
      <c r="G952" s="459" t="s">
        <v>102</v>
      </c>
      <c r="H952" s="476" t="str">
        <f t="shared" si="129"/>
        <v>MP-2</v>
      </c>
      <c r="I952" s="463">
        <v>2</v>
      </c>
      <c r="J952" s="475"/>
      <c r="K952" s="473">
        <v>0</v>
      </c>
      <c r="L952" s="473"/>
      <c r="M952" s="471" cm="1">
        <f t="array" ref="M952">IFERROR(_xlfn.IFS(N952=1,1,O952=1,1,P952=1,1,Q952=1,1),0)</f>
        <v>1</v>
      </c>
      <c r="N952" s="505">
        <v>1</v>
      </c>
      <c r="O952" s="505"/>
      <c r="P952" s="505"/>
      <c r="Q952" s="505"/>
      <c r="R952" s="471" cm="1">
        <f t="array" ref="R952">IFERROR(_xlfn.IFS(S952=1,1,T952=1,1,U952=1,1,V952=1,1),0)</f>
        <v>0</v>
      </c>
      <c r="S952" s="505"/>
      <c r="T952" s="505"/>
      <c r="U952" s="505"/>
      <c r="V952" s="505"/>
      <c r="W952" s="473"/>
      <c r="X952" s="473"/>
      <c r="Y952" s="471"/>
      <c r="Z952" s="505"/>
      <c r="AA952" s="505"/>
      <c r="AB952" s="505"/>
      <c r="AC952" s="505"/>
      <c r="AD952" s="471"/>
      <c r="AE952" s="505"/>
      <c r="AF952" s="505"/>
      <c r="AG952" s="505"/>
      <c r="AH952" s="505"/>
      <c r="AI952" s="473"/>
      <c r="AJ952" s="473"/>
      <c r="AK952" s="505"/>
      <c r="AL952" s="505"/>
      <c r="AM952" s="505"/>
      <c r="AN952" s="505"/>
      <c r="AO952" s="505"/>
      <c r="AP952" s="505"/>
      <c r="AQ952" s="505"/>
      <c r="AR952" s="505"/>
      <c r="AS952" s="505"/>
      <c r="AT952" s="505"/>
      <c r="AU952" s="506"/>
      <c r="AV952" s="513">
        <v>2</v>
      </c>
    </row>
    <row r="953" spans="1:48" s="507" customFormat="1" ht="13.5" outlineLevel="2">
      <c r="A953" s="681"/>
      <c r="B953" s="691" t="s">
        <v>226</v>
      </c>
      <c r="C953" s="460" t="s">
        <v>780</v>
      </c>
      <c r="D953" s="474" t="s">
        <v>427</v>
      </c>
      <c r="E953" s="461" t="s">
        <v>510</v>
      </c>
      <c r="F953" s="475"/>
      <c r="G953" s="459" t="s">
        <v>102</v>
      </c>
      <c r="H953" s="476" t="str">
        <f t="shared" si="129"/>
        <v>MP-2</v>
      </c>
      <c r="I953" s="463">
        <v>2</v>
      </c>
      <c r="J953" s="475"/>
      <c r="K953" s="473">
        <v>0</v>
      </c>
      <c r="L953" s="473"/>
      <c r="M953" s="471" cm="1">
        <f t="array" ref="M953">IFERROR(_xlfn.IFS(N953=1,1,O953=1,1,P953=1,1,Q953=1,1),0)</f>
        <v>1</v>
      </c>
      <c r="N953" s="505">
        <v>1</v>
      </c>
      <c r="O953" s="505"/>
      <c r="P953" s="505"/>
      <c r="Q953" s="505"/>
      <c r="R953" s="471" cm="1">
        <f t="array" ref="R953">IFERROR(_xlfn.IFS(S953=1,1,T953=1,1,U953=1,1,V953=1,1),0)</f>
        <v>0</v>
      </c>
      <c r="S953" s="505"/>
      <c r="T953" s="505"/>
      <c r="U953" s="505"/>
      <c r="V953" s="505"/>
      <c r="W953" s="473"/>
      <c r="X953" s="473"/>
      <c r="Y953" s="471"/>
      <c r="Z953" s="505"/>
      <c r="AA953" s="505"/>
      <c r="AB953" s="505"/>
      <c r="AC953" s="505"/>
      <c r="AD953" s="471"/>
      <c r="AE953" s="505"/>
      <c r="AF953" s="505"/>
      <c r="AG953" s="505"/>
      <c r="AH953" s="505"/>
      <c r="AI953" s="473"/>
      <c r="AJ953" s="473"/>
      <c r="AK953" s="505"/>
      <c r="AL953" s="505"/>
      <c r="AM953" s="505"/>
      <c r="AN953" s="505"/>
      <c r="AO953" s="505"/>
      <c r="AP953" s="505"/>
      <c r="AQ953" s="505"/>
      <c r="AR953" s="505"/>
      <c r="AS953" s="505"/>
      <c r="AT953" s="505"/>
      <c r="AU953" s="506"/>
      <c r="AV953" s="513">
        <v>2</v>
      </c>
    </row>
    <row r="954" spans="1:48" s="507" customFormat="1" ht="13.5" outlineLevel="2">
      <c r="A954" s="681"/>
      <c r="B954" s="691"/>
      <c r="C954" s="460"/>
      <c r="D954" s="474"/>
      <c r="E954" s="461"/>
      <c r="F954" s="475"/>
      <c r="G954" s="459"/>
      <c r="H954" s="476"/>
      <c r="I954" s="463"/>
      <c r="J954" s="475"/>
      <c r="K954" s="473"/>
      <c r="L954" s="473"/>
      <c r="M954" s="471"/>
      <c r="N954" s="505" t="s">
        <v>224</v>
      </c>
      <c r="O954" s="505"/>
      <c r="P954" s="505"/>
      <c r="Q954" s="505"/>
      <c r="R954" s="505"/>
      <c r="S954" s="505"/>
      <c r="T954" s="505"/>
      <c r="U954" s="505"/>
      <c r="V954" s="505"/>
      <c r="W954" s="473"/>
      <c r="X954" s="473"/>
      <c r="Y954" s="505"/>
      <c r="Z954" s="505"/>
      <c r="AA954" s="505"/>
      <c r="AB954" s="505"/>
      <c r="AC954" s="505"/>
      <c r="AD954" s="505"/>
      <c r="AE954" s="505"/>
      <c r="AF954" s="505"/>
      <c r="AG954" s="505"/>
      <c r="AH954" s="505"/>
      <c r="AI954" s="473"/>
      <c r="AJ954" s="473"/>
      <c r="AK954" s="505"/>
      <c r="AL954" s="505"/>
      <c r="AM954" s="505"/>
      <c r="AN954" s="505"/>
      <c r="AO954" s="505"/>
      <c r="AP954" s="505"/>
      <c r="AQ954" s="505"/>
      <c r="AR954" s="505"/>
      <c r="AS954" s="505"/>
      <c r="AT954" s="505"/>
      <c r="AU954" s="506"/>
      <c r="AV954" s="513"/>
    </row>
    <row r="955" spans="1:48" s="507" customFormat="1" ht="13.5" outlineLevel="2">
      <c r="A955" s="681"/>
      <c r="B955" s="691" t="s">
        <v>765</v>
      </c>
      <c r="C955" s="460"/>
      <c r="D955" s="474"/>
      <c r="E955" s="461"/>
      <c r="F955" s="475"/>
      <c r="G955" s="459"/>
      <c r="H955" s="476"/>
      <c r="I955" s="463"/>
      <c r="J955" s="475"/>
      <c r="K955" s="473"/>
      <c r="L955" s="473"/>
      <c r="M955" s="471"/>
      <c r="N955" s="505" t="s">
        <v>224</v>
      </c>
      <c r="O955" s="505"/>
      <c r="P955" s="505"/>
      <c r="Q955" s="505"/>
      <c r="R955" s="505"/>
      <c r="S955" s="505"/>
      <c r="T955" s="505"/>
      <c r="U955" s="505"/>
      <c r="V955" s="505"/>
      <c r="W955" s="473"/>
      <c r="X955" s="473"/>
      <c r="Y955" s="505"/>
      <c r="Z955" s="505"/>
      <c r="AA955" s="505"/>
      <c r="AB955" s="505"/>
      <c r="AC955" s="505"/>
      <c r="AD955" s="505"/>
      <c r="AE955" s="505"/>
      <c r="AF955" s="505"/>
      <c r="AG955" s="505"/>
      <c r="AH955" s="505"/>
      <c r="AI955" s="473"/>
      <c r="AJ955" s="473"/>
      <c r="AK955" s="505"/>
      <c r="AL955" s="505"/>
      <c r="AM955" s="505"/>
      <c r="AN955" s="505"/>
      <c r="AO955" s="505"/>
      <c r="AP955" s="505"/>
      <c r="AQ955" s="505"/>
      <c r="AR955" s="505"/>
      <c r="AS955" s="505"/>
      <c r="AT955" s="505"/>
      <c r="AU955" s="506"/>
      <c r="AV955" s="513"/>
    </row>
    <row r="956" spans="1:48" s="507" customFormat="1" ht="13.5" outlineLevel="2">
      <c r="A956" s="681"/>
      <c r="B956" s="691" t="s">
        <v>226</v>
      </c>
      <c r="C956" s="460" t="s">
        <v>780</v>
      </c>
      <c r="D956" s="474">
        <v>6601</v>
      </c>
      <c r="E956" s="461" t="s">
        <v>766</v>
      </c>
      <c r="F956" s="475"/>
      <c r="G956" s="459" t="s">
        <v>102</v>
      </c>
      <c r="H956" s="476" t="str">
        <f>CONCATENATE(G956,"-",I956)</f>
        <v>MP-2</v>
      </c>
      <c r="I956" s="463">
        <v>2</v>
      </c>
      <c r="J956" s="475"/>
      <c r="K956" s="473">
        <v>0</v>
      </c>
      <c r="L956" s="473"/>
      <c r="M956" s="471" cm="1">
        <f t="array" ref="M956">IFERROR(_xlfn.IFS(N956=1,1,O956=1,1,P956=1,1,Q956=1,1),0)</f>
        <v>1</v>
      </c>
      <c r="N956" s="505">
        <v>1</v>
      </c>
      <c r="O956" s="505"/>
      <c r="P956" s="505"/>
      <c r="Q956" s="505"/>
      <c r="R956" s="471" cm="1">
        <f t="array" ref="R956">IFERROR(_xlfn.IFS(S956=1,1,T956=1,1,U956=1,1,V956=1,1),0)</f>
        <v>0</v>
      </c>
      <c r="S956" s="505"/>
      <c r="T956" s="505"/>
      <c r="U956" s="505"/>
      <c r="V956" s="505"/>
      <c r="W956" s="473"/>
      <c r="X956" s="473"/>
      <c r="Y956" s="471"/>
      <c r="Z956" s="505"/>
      <c r="AA956" s="505"/>
      <c r="AB956" s="505"/>
      <c r="AC956" s="505"/>
      <c r="AD956" s="471"/>
      <c r="AE956" s="505"/>
      <c r="AF956" s="505"/>
      <c r="AG956" s="505"/>
      <c r="AH956" s="505"/>
      <c r="AI956" s="473"/>
      <c r="AJ956" s="473"/>
      <c r="AK956" s="505"/>
      <c r="AL956" s="505"/>
      <c r="AM956" s="505"/>
      <c r="AN956" s="505"/>
      <c r="AO956" s="505"/>
      <c r="AP956" s="505"/>
      <c r="AQ956" s="505"/>
      <c r="AR956" s="505"/>
      <c r="AS956" s="505"/>
      <c r="AT956" s="505"/>
      <c r="AU956" s="506"/>
      <c r="AV956" s="513">
        <v>2</v>
      </c>
    </row>
    <row r="957" spans="1:48" s="507" customFormat="1" ht="13.5" outlineLevel="2">
      <c r="A957" s="681"/>
      <c r="B957" s="691"/>
      <c r="C957" s="460"/>
      <c r="D957" s="474"/>
      <c r="E957" s="461"/>
      <c r="F957" s="475"/>
      <c r="G957" s="459"/>
      <c r="H957" s="476"/>
      <c r="I957" s="463"/>
      <c r="J957" s="475"/>
      <c r="K957" s="473"/>
      <c r="L957" s="473"/>
      <c r="M957" s="471"/>
      <c r="N957" s="505" t="s">
        <v>224</v>
      </c>
      <c r="O957" s="505"/>
      <c r="P957" s="505"/>
      <c r="Q957" s="505"/>
      <c r="R957" s="505"/>
      <c r="S957" s="505"/>
      <c r="T957" s="505"/>
      <c r="U957" s="505"/>
      <c r="V957" s="505"/>
      <c r="W957" s="473"/>
      <c r="X957" s="473"/>
      <c r="Y957" s="505"/>
      <c r="Z957" s="505"/>
      <c r="AA957" s="505"/>
      <c r="AB957" s="505"/>
      <c r="AC957" s="505"/>
      <c r="AD957" s="505"/>
      <c r="AE957" s="505"/>
      <c r="AF957" s="505"/>
      <c r="AG957" s="505"/>
      <c r="AH957" s="505"/>
      <c r="AI957" s="473"/>
      <c r="AJ957" s="473"/>
      <c r="AK957" s="505"/>
      <c r="AL957" s="505"/>
      <c r="AM957" s="505"/>
      <c r="AN957" s="505"/>
      <c r="AO957" s="505"/>
      <c r="AP957" s="505"/>
      <c r="AQ957" s="505"/>
      <c r="AR957" s="505"/>
      <c r="AS957" s="505"/>
      <c r="AT957" s="505"/>
      <c r="AU957" s="506"/>
      <c r="AV957" s="513"/>
    </row>
    <row r="958" spans="1:48" s="507" customFormat="1" ht="13.5" outlineLevel="2">
      <c r="A958" s="681"/>
      <c r="B958" s="691" t="s">
        <v>768</v>
      </c>
      <c r="C958" s="460"/>
      <c r="D958" s="474"/>
      <c r="E958" s="461"/>
      <c r="F958" s="475"/>
      <c r="G958" s="459"/>
      <c r="H958" s="476"/>
      <c r="I958" s="463"/>
      <c r="J958" s="475"/>
      <c r="K958" s="473"/>
      <c r="L958" s="473"/>
      <c r="M958" s="471"/>
      <c r="N958" s="505" t="s">
        <v>224</v>
      </c>
      <c r="O958" s="505"/>
      <c r="P958" s="505"/>
      <c r="Q958" s="505"/>
      <c r="R958" s="505"/>
      <c r="S958" s="505"/>
      <c r="T958" s="505"/>
      <c r="U958" s="505"/>
      <c r="V958" s="505"/>
      <c r="W958" s="473"/>
      <c r="X958" s="473"/>
      <c r="Y958" s="505"/>
      <c r="Z958" s="505"/>
      <c r="AA958" s="505"/>
      <c r="AB958" s="505"/>
      <c r="AC958" s="505"/>
      <c r="AD958" s="505"/>
      <c r="AE958" s="505"/>
      <c r="AF958" s="505"/>
      <c r="AG958" s="505"/>
      <c r="AH958" s="505"/>
      <c r="AI958" s="473"/>
      <c r="AJ958" s="473"/>
      <c r="AK958" s="505"/>
      <c r="AL958" s="505"/>
      <c r="AM958" s="505"/>
      <c r="AN958" s="505"/>
      <c r="AO958" s="505"/>
      <c r="AP958" s="505"/>
      <c r="AQ958" s="505"/>
      <c r="AR958" s="505"/>
      <c r="AS958" s="505"/>
      <c r="AT958" s="505"/>
      <c r="AU958" s="506"/>
      <c r="AV958" s="513"/>
    </row>
    <row r="959" spans="1:48" s="507" customFormat="1" ht="13.5" outlineLevel="2">
      <c r="A959" s="681"/>
      <c r="B959" s="691" t="s">
        <v>226</v>
      </c>
      <c r="C959" s="460" t="s">
        <v>780</v>
      </c>
      <c r="D959" s="474">
        <v>8101</v>
      </c>
      <c r="E959" s="461" t="s">
        <v>770</v>
      </c>
      <c r="F959" s="475"/>
      <c r="G959" s="459" t="s">
        <v>102</v>
      </c>
      <c r="H959" s="476" t="str">
        <f>CONCATENATE(G959,"-",I959)</f>
        <v>MP-2</v>
      </c>
      <c r="I959" s="463">
        <v>2</v>
      </c>
      <c r="J959" s="475"/>
      <c r="K959" s="473">
        <v>0</v>
      </c>
      <c r="L959" s="473"/>
      <c r="M959" s="471" cm="1">
        <f t="array" ref="M959">IFERROR(_xlfn.IFS(N959=1,1,O959=1,1,P959=1,1,Q959=1,1),0)</f>
        <v>1</v>
      </c>
      <c r="N959" s="505">
        <v>1</v>
      </c>
      <c r="O959" s="505"/>
      <c r="P959" s="505"/>
      <c r="Q959" s="505"/>
      <c r="R959" s="471" cm="1">
        <f t="array" ref="R959">IFERROR(_xlfn.IFS(S959=1,1,T959=1,1,U959=1,1,V959=1,1),0)</f>
        <v>0</v>
      </c>
      <c r="S959" s="505"/>
      <c r="T959" s="505"/>
      <c r="U959" s="505"/>
      <c r="V959" s="505"/>
      <c r="W959" s="473"/>
      <c r="X959" s="473"/>
      <c r="Y959" s="471"/>
      <c r="Z959" s="505"/>
      <c r="AA959" s="505"/>
      <c r="AB959" s="505"/>
      <c r="AC959" s="505"/>
      <c r="AD959" s="471"/>
      <c r="AE959" s="505"/>
      <c r="AF959" s="505"/>
      <c r="AG959" s="505"/>
      <c r="AH959" s="505"/>
      <c r="AI959" s="473"/>
      <c r="AJ959" s="473"/>
      <c r="AK959" s="505"/>
      <c r="AL959" s="505"/>
      <c r="AM959" s="505"/>
      <c r="AN959" s="505"/>
      <c r="AO959" s="505"/>
      <c r="AP959" s="505"/>
      <c r="AQ959" s="505"/>
      <c r="AR959" s="505"/>
      <c r="AS959" s="505"/>
      <c r="AT959" s="505"/>
      <c r="AU959" s="506"/>
      <c r="AV959" s="513">
        <v>2</v>
      </c>
    </row>
    <row r="960" spans="1:48" s="507" customFormat="1" ht="13.5" outlineLevel="2">
      <c r="A960" s="681"/>
      <c r="B960" s="691"/>
      <c r="C960" s="460"/>
      <c r="D960" s="474"/>
      <c r="E960" s="461"/>
      <c r="F960" s="475"/>
      <c r="G960" s="459"/>
      <c r="H960" s="476"/>
      <c r="I960" s="463"/>
      <c r="J960" s="475"/>
      <c r="K960" s="473"/>
      <c r="L960" s="473"/>
      <c r="M960" s="471"/>
      <c r="N960" s="505" t="s">
        <v>224</v>
      </c>
      <c r="O960" s="505"/>
      <c r="P960" s="505"/>
      <c r="Q960" s="505"/>
      <c r="R960" s="505"/>
      <c r="S960" s="505"/>
      <c r="T960" s="505"/>
      <c r="U960" s="505"/>
      <c r="V960" s="505"/>
      <c r="W960" s="473"/>
      <c r="X960" s="473"/>
      <c r="Y960" s="505"/>
      <c r="Z960" s="505"/>
      <c r="AA960" s="505"/>
      <c r="AB960" s="505"/>
      <c r="AC960" s="505"/>
      <c r="AD960" s="505"/>
      <c r="AE960" s="505"/>
      <c r="AF960" s="505"/>
      <c r="AG960" s="505"/>
      <c r="AH960" s="505"/>
      <c r="AI960" s="473"/>
      <c r="AJ960" s="473"/>
      <c r="AK960" s="505"/>
      <c r="AL960" s="505"/>
      <c r="AM960" s="505"/>
      <c r="AN960" s="505"/>
      <c r="AO960" s="505"/>
      <c r="AP960" s="505"/>
      <c r="AQ960" s="505"/>
      <c r="AR960" s="505"/>
      <c r="AS960" s="505"/>
      <c r="AT960" s="505"/>
      <c r="AU960" s="506"/>
      <c r="AV960" s="513"/>
    </row>
    <row r="961" spans="1:48" s="507" customFormat="1" ht="13.5" outlineLevel="2">
      <c r="A961" s="681"/>
      <c r="B961" s="691" t="s">
        <v>772</v>
      </c>
      <c r="C961" s="460"/>
      <c r="D961" s="474"/>
      <c r="E961" s="461"/>
      <c r="F961" s="475"/>
      <c r="G961" s="459"/>
      <c r="H961" s="476"/>
      <c r="I961" s="463"/>
      <c r="J961" s="475"/>
      <c r="K961" s="473"/>
      <c r="L961" s="473"/>
      <c r="M961" s="471"/>
      <c r="N961" s="505" t="s">
        <v>224</v>
      </c>
      <c r="O961" s="505"/>
      <c r="P961" s="505"/>
      <c r="Q961" s="505"/>
      <c r="R961" s="505"/>
      <c r="S961" s="505"/>
      <c r="T961" s="505"/>
      <c r="U961" s="505"/>
      <c r="V961" s="505"/>
      <c r="W961" s="473"/>
      <c r="X961" s="473"/>
      <c r="Y961" s="505"/>
      <c r="Z961" s="505"/>
      <c r="AA961" s="505"/>
      <c r="AB961" s="505"/>
      <c r="AC961" s="505"/>
      <c r="AD961" s="505"/>
      <c r="AE961" s="505"/>
      <c r="AF961" s="505"/>
      <c r="AG961" s="505"/>
      <c r="AH961" s="505"/>
      <c r="AI961" s="473"/>
      <c r="AJ961" s="473"/>
      <c r="AK961" s="505"/>
      <c r="AL961" s="505"/>
      <c r="AM961" s="505"/>
      <c r="AN961" s="505"/>
      <c r="AO961" s="505"/>
      <c r="AP961" s="505"/>
      <c r="AQ961" s="505"/>
      <c r="AR961" s="505"/>
      <c r="AS961" s="505"/>
      <c r="AT961" s="505"/>
      <c r="AU961" s="506"/>
      <c r="AV961" s="513"/>
    </row>
    <row r="962" spans="1:48" s="507" customFormat="1" ht="13.5" outlineLevel="2">
      <c r="A962" s="531"/>
      <c r="B962" s="691" t="s">
        <v>226</v>
      </c>
      <c r="C962" s="460" t="s">
        <v>780</v>
      </c>
      <c r="D962" s="474">
        <v>8201</v>
      </c>
      <c r="E962" s="461" t="s">
        <v>773</v>
      </c>
      <c r="F962" s="475"/>
      <c r="G962" s="459" t="s">
        <v>102</v>
      </c>
      <c r="H962" s="476" t="str">
        <f>CONCATENATE(G962,"-",I962)</f>
        <v>MP-2</v>
      </c>
      <c r="I962" s="463">
        <v>2</v>
      </c>
      <c r="J962" s="475"/>
      <c r="K962" s="473">
        <v>0</v>
      </c>
      <c r="L962" s="473"/>
      <c r="M962" s="471" cm="1">
        <f t="array" ref="M962">IFERROR(_xlfn.IFS(N962=1,1,O962=1,1,P962=1,1,Q962=1,1),0)</f>
        <v>1</v>
      </c>
      <c r="N962" s="505">
        <v>1</v>
      </c>
      <c r="O962" s="505"/>
      <c r="P962" s="505"/>
      <c r="Q962" s="505"/>
      <c r="R962" s="471" cm="1">
        <f t="array" ref="R962">IFERROR(_xlfn.IFS(S962=1,1,T962=1,1,U962=1,1,V962=1,1),0)</f>
        <v>0</v>
      </c>
      <c r="S962" s="505"/>
      <c r="T962" s="505"/>
      <c r="U962" s="505"/>
      <c r="V962" s="505"/>
      <c r="W962" s="473"/>
      <c r="X962" s="473"/>
      <c r="Y962" s="471"/>
      <c r="Z962" s="505"/>
      <c r="AA962" s="505"/>
      <c r="AB962" s="505"/>
      <c r="AC962" s="505"/>
      <c r="AD962" s="471"/>
      <c r="AE962" s="505"/>
      <c r="AF962" s="505"/>
      <c r="AG962" s="505"/>
      <c r="AH962" s="505"/>
      <c r="AI962" s="473"/>
      <c r="AJ962" s="473"/>
      <c r="AK962" s="505"/>
      <c r="AL962" s="505"/>
      <c r="AM962" s="505"/>
      <c r="AN962" s="505"/>
      <c r="AO962" s="505"/>
      <c r="AP962" s="505"/>
      <c r="AQ962" s="505"/>
      <c r="AR962" s="505"/>
      <c r="AS962" s="505"/>
      <c r="AT962" s="505"/>
      <c r="AU962" s="506"/>
      <c r="AV962" s="513">
        <v>2</v>
      </c>
    </row>
    <row r="963" spans="1:48" s="507" customFormat="1" ht="13.5" outlineLevel="1">
      <c r="A963" s="682"/>
      <c r="B963" s="691"/>
      <c r="C963" s="460"/>
      <c r="D963" s="474"/>
      <c r="E963" s="461"/>
      <c r="F963" s="475"/>
      <c r="G963" s="459"/>
      <c r="H963" s="476"/>
      <c r="I963" s="463"/>
      <c r="J963" s="475"/>
      <c r="K963" s="473"/>
      <c r="L963" s="473"/>
      <c r="M963" s="471"/>
      <c r="N963" s="505" t="s">
        <v>224</v>
      </c>
      <c r="O963" s="505"/>
      <c r="P963" s="505"/>
      <c r="Q963" s="505"/>
      <c r="R963" s="505"/>
      <c r="S963" s="505"/>
      <c r="T963" s="505"/>
      <c r="U963" s="505"/>
      <c r="V963" s="505"/>
      <c r="W963" s="473"/>
      <c r="X963" s="473"/>
      <c r="Y963" s="505"/>
      <c r="Z963" s="505"/>
      <c r="AA963" s="505"/>
      <c r="AB963" s="505"/>
      <c r="AC963" s="505"/>
      <c r="AD963" s="505"/>
      <c r="AE963" s="505"/>
      <c r="AF963" s="505"/>
      <c r="AG963" s="505"/>
      <c r="AH963" s="505"/>
      <c r="AI963" s="473"/>
      <c r="AJ963" s="473"/>
      <c r="AK963" s="505"/>
      <c r="AL963" s="505"/>
      <c r="AM963" s="505"/>
      <c r="AN963" s="505"/>
      <c r="AO963" s="505"/>
      <c r="AP963" s="505"/>
      <c r="AQ963" s="505"/>
      <c r="AR963" s="505"/>
      <c r="AS963" s="505"/>
      <c r="AT963" s="505"/>
      <c r="AU963" s="506"/>
      <c r="AV963" s="513"/>
    </row>
    <row r="964" spans="1:48" s="507" customFormat="1" ht="13.5" outlineLevel="1">
      <c r="A964" s="531"/>
      <c r="B964" s="691" t="s">
        <v>781</v>
      </c>
      <c r="C964" s="460"/>
      <c r="D964" s="474"/>
      <c r="E964" s="461"/>
      <c r="F964" s="475"/>
      <c r="G964" s="459"/>
      <c r="H964" s="476"/>
      <c r="I964" s="463"/>
      <c r="J964" s="475"/>
      <c r="K964" s="473"/>
      <c r="L964" s="473"/>
      <c r="M964" s="471"/>
      <c r="N964" s="505" t="s">
        <v>224</v>
      </c>
      <c r="O964" s="505"/>
      <c r="P964" s="505"/>
      <c r="Q964" s="505"/>
      <c r="R964" s="505"/>
      <c r="S964" s="505"/>
      <c r="T964" s="505"/>
      <c r="U964" s="505"/>
      <c r="V964" s="505"/>
      <c r="W964" s="473"/>
      <c r="X964" s="473"/>
      <c r="Y964" s="505"/>
      <c r="Z964" s="505"/>
      <c r="AA964" s="505"/>
      <c r="AB964" s="505"/>
      <c r="AC964" s="505"/>
      <c r="AD964" s="505"/>
      <c r="AE964" s="505"/>
      <c r="AF964" s="505"/>
      <c r="AG964" s="505"/>
      <c r="AH964" s="505"/>
      <c r="AI964" s="473"/>
      <c r="AJ964" s="473"/>
      <c r="AK964" s="505"/>
      <c r="AL964" s="505"/>
      <c r="AM964" s="505"/>
      <c r="AN964" s="505"/>
      <c r="AO964" s="505"/>
      <c r="AP964" s="505"/>
      <c r="AQ964" s="505"/>
      <c r="AR964" s="505"/>
      <c r="AS964" s="505"/>
      <c r="AT964" s="505"/>
      <c r="AU964" s="506"/>
      <c r="AV964" s="513"/>
    </row>
    <row r="965" spans="1:48" s="507" customFormat="1" ht="13.5" outlineLevel="2">
      <c r="A965" s="531"/>
      <c r="B965" s="691"/>
      <c r="C965" s="460"/>
      <c r="D965" s="474"/>
      <c r="E965" s="461"/>
      <c r="F965" s="475"/>
      <c r="G965" s="459"/>
      <c r="H965" s="476"/>
      <c r="I965" s="463"/>
      <c r="J965" s="475"/>
      <c r="K965" s="473"/>
      <c r="L965" s="473"/>
      <c r="M965" s="471"/>
      <c r="N965" s="505" t="s">
        <v>224</v>
      </c>
      <c r="O965" s="505"/>
      <c r="P965" s="505"/>
      <c r="Q965" s="505"/>
      <c r="R965" s="505"/>
      <c r="S965" s="505"/>
      <c r="T965" s="505"/>
      <c r="U965" s="505"/>
      <c r="V965" s="505"/>
      <c r="W965" s="473"/>
      <c r="X965" s="473"/>
      <c r="Y965" s="505"/>
      <c r="Z965" s="505"/>
      <c r="AA965" s="505"/>
      <c r="AB965" s="505"/>
      <c r="AC965" s="505"/>
      <c r="AD965" s="505"/>
      <c r="AE965" s="505"/>
      <c r="AF965" s="505"/>
      <c r="AG965" s="505"/>
      <c r="AH965" s="505"/>
      <c r="AI965" s="473"/>
      <c r="AJ965" s="473"/>
      <c r="AK965" s="505"/>
      <c r="AL965" s="505"/>
      <c r="AM965" s="505"/>
      <c r="AN965" s="505"/>
      <c r="AO965" s="505"/>
      <c r="AP965" s="505"/>
      <c r="AQ965" s="505"/>
      <c r="AR965" s="505"/>
      <c r="AS965" s="505"/>
      <c r="AT965" s="505"/>
      <c r="AU965" s="506"/>
      <c r="AV965" s="513"/>
    </row>
    <row r="966" spans="1:48" s="507" customFormat="1" ht="13.5" outlineLevel="2">
      <c r="A966" s="531"/>
      <c r="B966" s="691" t="s">
        <v>226</v>
      </c>
      <c r="C966" s="460" t="s">
        <v>782</v>
      </c>
      <c r="D966" s="474" t="s">
        <v>228</v>
      </c>
      <c r="E966" s="461" t="s">
        <v>783</v>
      </c>
      <c r="F966" s="475"/>
      <c r="G966" s="459" t="s">
        <v>102</v>
      </c>
      <c r="H966" s="476" t="str">
        <f t="shared" ref="H966:H986" si="130">CONCATENATE(G966,"-",I966)</f>
        <v>MP-2</v>
      </c>
      <c r="I966" s="463">
        <v>2</v>
      </c>
      <c r="J966" s="475"/>
      <c r="K966" s="473">
        <v>0</v>
      </c>
      <c r="L966" s="473"/>
      <c r="M966" s="471" cm="1">
        <f t="array" ref="M966">IFERROR(_xlfn.IFS(N966=1,1,O966=1,1,P966=1,1,Q966=1,1),0)</f>
        <v>1</v>
      </c>
      <c r="N966" s="505">
        <v>1</v>
      </c>
      <c r="O966" s="505"/>
      <c r="P966" s="505"/>
      <c r="Q966" s="505"/>
      <c r="R966" s="471" cm="1">
        <f t="array" ref="R966">IFERROR(_xlfn.IFS(S966=1,1,T966=1,1,U966=1,1,V966=1,1),0)</f>
        <v>0</v>
      </c>
      <c r="S966" s="505"/>
      <c r="T966" s="505"/>
      <c r="U966" s="505"/>
      <c r="V966" s="505"/>
      <c r="W966" s="473"/>
      <c r="X966" s="473"/>
      <c r="Y966" s="471"/>
      <c r="Z966" s="505"/>
      <c r="AA966" s="505"/>
      <c r="AB966" s="505"/>
      <c r="AC966" s="505"/>
      <c r="AD966" s="471"/>
      <c r="AE966" s="505"/>
      <c r="AF966" s="505"/>
      <c r="AG966" s="505"/>
      <c r="AH966" s="505"/>
      <c r="AI966" s="473"/>
      <c r="AJ966" s="473"/>
      <c r="AK966" s="505"/>
      <c r="AL966" s="505"/>
      <c r="AM966" s="505"/>
      <c r="AN966" s="505"/>
      <c r="AO966" s="505"/>
      <c r="AP966" s="505"/>
      <c r="AQ966" s="505"/>
      <c r="AR966" s="505"/>
      <c r="AS966" s="505"/>
      <c r="AT966" s="505"/>
      <c r="AU966" s="506"/>
      <c r="AV966" s="513">
        <v>2</v>
      </c>
    </row>
    <row r="967" spans="1:48" s="507" customFormat="1" ht="13.5" outlineLevel="2">
      <c r="A967" s="531"/>
      <c r="B967" s="691" t="s">
        <v>226</v>
      </c>
      <c r="C967" s="460" t="s">
        <v>782</v>
      </c>
      <c r="D967" s="474" t="s">
        <v>230</v>
      </c>
      <c r="E967" s="461" t="s">
        <v>784</v>
      </c>
      <c r="F967" s="475"/>
      <c r="G967" s="459" t="s">
        <v>102</v>
      </c>
      <c r="H967" s="476" t="str">
        <f t="shared" si="130"/>
        <v>MP-2</v>
      </c>
      <c r="I967" s="463">
        <v>2</v>
      </c>
      <c r="J967" s="475"/>
      <c r="K967" s="473">
        <v>0</v>
      </c>
      <c r="L967" s="473"/>
      <c r="M967" s="471" cm="1">
        <f t="array" ref="M967">IFERROR(_xlfn.IFS(N967=1,1,O967=1,1,P967=1,1,Q967=1,1),0)</f>
        <v>1</v>
      </c>
      <c r="N967" s="505">
        <v>1</v>
      </c>
      <c r="O967" s="505"/>
      <c r="P967" s="505"/>
      <c r="Q967" s="505"/>
      <c r="R967" s="471" cm="1">
        <f t="array" ref="R967">IFERROR(_xlfn.IFS(S967=1,1,T967=1,1,U967=1,1,V967=1,1),0)</f>
        <v>0</v>
      </c>
      <c r="S967" s="505"/>
      <c r="T967" s="505"/>
      <c r="U967" s="505"/>
      <c r="V967" s="505"/>
      <c r="W967" s="473"/>
      <c r="X967" s="473"/>
      <c r="Y967" s="471"/>
      <c r="Z967" s="505"/>
      <c r="AA967" s="505"/>
      <c r="AB967" s="505"/>
      <c r="AC967" s="505"/>
      <c r="AD967" s="471"/>
      <c r="AE967" s="505"/>
      <c r="AF967" s="505"/>
      <c r="AG967" s="505"/>
      <c r="AH967" s="505"/>
      <c r="AI967" s="473"/>
      <c r="AJ967" s="473"/>
      <c r="AK967" s="505"/>
      <c r="AL967" s="505"/>
      <c r="AM967" s="505"/>
      <c r="AN967" s="505"/>
      <c r="AO967" s="505"/>
      <c r="AP967" s="505"/>
      <c r="AQ967" s="505"/>
      <c r="AR967" s="505"/>
      <c r="AS967" s="505"/>
      <c r="AT967" s="505"/>
      <c r="AU967" s="506"/>
      <c r="AV967" s="513">
        <v>2</v>
      </c>
    </row>
    <row r="968" spans="1:48" s="507" customFormat="1" ht="13.5" outlineLevel="2">
      <c r="A968" s="531"/>
      <c r="B968" s="691" t="s">
        <v>226</v>
      </c>
      <c r="C968" s="460" t="s">
        <v>782</v>
      </c>
      <c r="D968" s="474" t="s">
        <v>785</v>
      </c>
      <c r="E968" s="461" t="s">
        <v>786</v>
      </c>
      <c r="F968" s="475"/>
      <c r="G968" s="459" t="s">
        <v>102</v>
      </c>
      <c r="H968" s="476" t="str">
        <f t="shared" si="130"/>
        <v>MP-2</v>
      </c>
      <c r="I968" s="463">
        <v>2</v>
      </c>
      <c r="J968" s="475"/>
      <c r="K968" s="473">
        <v>0</v>
      </c>
      <c r="L968" s="473"/>
      <c r="M968" s="471" cm="1">
        <f t="array" ref="M968">IFERROR(_xlfn.IFS(N968=1,1,O968=1,1,P968=1,1,Q968=1,1),0)</f>
        <v>1</v>
      </c>
      <c r="N968" s="505">
        <v>1</v>
      </c>
      <c r="O968" s="505"/>
      <c r="P968" s="505"/>
      <c r="Q968" s="505"/>
      <c r="R968" s="471" cm="1">
        <f t="array" ref="R968">IFERROR(_xlfn.IFS(S968=1,1,T968=1,1,U968=1,1,V968=1,1),0)</f>
        <v>0</v>
      </c>
      <c r="S968" s="505"/>
      <c r="T968" s="505"/>
      <c r="U968" s="505"/>
      <c r="V968" s="505"/>
      <c r="W968" s="473"/>
      <c r="X968" s="473"/>
      <c r="Y968" s="471"/>
      <c r="Z968" s="505"/>
      <c r="AA968" s="505"/>
      <c r="AB968" s="505"/>
      <c r="AC968" s="505"/>
      <c r="AD968" s="471"/>
      <c r="AE968" s="505"/>
      <c r="AF968" s="505"/>
      <c r="AG968" s="505"/>
      <c r="AH968" s="505"/>
      <c r="AI968" s="473"/>
      <c r="AJ968" s="473"/>
      <c r="AK968" s="505"/>
      <c r="AL968" s="505"/>
      <c r="AM968" s="505"/>
      <c r="AN968" s="505"/>
      <c r="AO968" s="505"/>
      <c r="AP968" s="505"/>
      <c r="AQ968" s="505"/>
      <c r="AR968" s="505"/>
      <c r="AS968" s="505"/>
      <c r="AT968" s="505"/>
      <c r="AU968" s="506"/>
      <c r="AV968" s="513">
        <v>2</v>
      </c>
    </row>
    <row r="969" spans="1:48" s="507" customFormat="1" ht="13.5" outlineLevel="2">
      <c r="A969" s="531"/>
      <c r="B969" s="691" t="s">
        <v>226</v>
      </c>
      <c r="C969" s="460" t="s">
        <v>782</v>
      </c>
      <c r="D969" s="474" t="s">
        <v>235</v>
      </c>
      <c r="E969" s="461" t="s">
        <v>787</v>
      </c>
      <c r="F969" s="475"/>
      <c r="G969" s="459" t="s">
        <v>102</v>
      </c>
      <c r="H969" s="476" t="str">
        <f t="shared" si="130"/>
        <v>MP-2</v>
      </c>
      <c r="I969" s="463">
        <v>2</v>
      </c>
      <c r="J969" s="475"/>
      <c r="K969" s="473">
        <v>0</v>
      </c>
      <c r="L969" s="473"/>
      <c r="M969" s="471" cm="1">
        <f t="array" ref="M969">IFERROR(_xlfn.IFS(N969=1,1,O969=1,1,P969=1,1,Q969=1,1),0)</f>
        <v>1</v>
      </c>
      <c r="N969" s="505">
        <v>1</v>
      </c>
      <c r="O969" s="505"/>
      <c r="P969" s="505"/>
      <c r="Q969" s="505"/>
      <c r="R969" s="471" cm="1">
        <f t="array" ref="R969">IFERROR(_xlfn.IFS(S969=1,1,T969=1,1,U969=1,1,V969=1,1),0)</f>
        <v>0</v>
      </c>
      <c r="S969" s="505"/>
      <c r="T969" s="505"/>
      <c r="U969" s="505"/>
      <c r="V969" s="505"/>
      <c r="W969" s="473"/>
      <c r="X969" s="473"/>
      <c r="Y969" s="471"/>
      <c r="Z969" s="505"/>
      <c r="AA969" s="505"/>
      <c r="AB969" s="505"/>
      <c r="AC969" s="505"/>
      <c r="AD969" s="471"/>
      <c r="AE969" s="505"/>
      <c r="AF969" s="505"/>
      <c r="AG969" s="505"/>
      <c r="AH969" s="505"/>
      <c r="AI969" s="473"/>
      <c r="AJ969" s="473"/>
      <c r="AK969" s="505"/>
      <c r="AL969" s="505"/>
      <c r="AM969" s="505"/>
      <c r="AN969" s="505"/>
      <c r="AO969" s="505"/>
      <c r="AP969" s="505"/>
      <c r="AQ969" s="505"/>
      <c r="AR969" s="505"/>
      <c r="AS969" s="505"/>
      <c r="AT969" s="505"/>
      <c r="AU969" s="506"/>
      <c r="AV969" s="513">
        <v>2</v>
      </c>
    </row>
    <row r="970" spans="1:48" s="507" customFormat="1" ht="13.5" outlineLevel="2">
      <c r="A970" s="531"/>
      <c r="B970" s="691" t="s">
        <v>226</v>
      </c>
      <c r="C970" s="460" t="s">
        <v>782</v>
      </c>
      <c r="D970" s="474" t="s">
        <v>287</v>
      </c>
      <c r="E970" s="461" t="s">
        <v>788</v>
      </c>
      <c r="F970" s="475"/>
      <c r="G970" s="459" t="s">
        <v>102</v>
      </c>
      <c r="H970" s="476" t="str">
        <f t="shared" si="130"/>
        <v>MP-2</v>
      </c>
      <c r="I970" s="463">
        <v>2</v>
      </c>
      <c r="J970" s="475"/>
      <c r="K970" s="473">
        <v>0</v>
      </c>
      <c r="L970" s="473"/>
      <c r="M970" s="471" cm="1">
        <f t="array" ref="M970">IFERROR(_xlfn.IFS(N970=1,1,O970=1,1,P970=1,1,Q970=1,1),0)</f>
        <v>1</v>
      </c>
      <c r="N970" s="505">
        <v>1</v>
      </c>
      <c r="O970" s="505"/>
      <c r="P970" s="505"/>
      <c r="Q970" s="505"/>
      <c r="R970" s="471" cm="1">
        <f t="array" ref="R970">IFERROR(_xlfn.IFS(S970=1,1,T970=1,1,U970=1,1,V970=1,1),0)</f>
        <v>0</v>
      </c>
      <c r="S970" s="505"/>
      <c r="T970" s="505"/>
      <c r="U970" s="505"/>
      <c r="V970" s="505"/>
      <c r="W970" s="473"/>
      <c r="X970" s="473"/>
      <c r="Y970" s="471"/>
      <c r="Z970" s="505"/>
      <c r="AA970" s="505"/>
      <c r="AB970" s="505"/>
      <c r="AC970" s="505"/>
      <c r="AD970" s="471"/>
      <c r="AE970" s="505"/>
      <c r="AF970" s="505"/>
      <c r="AG970" s="505"/>
      <c r="AH970" s="505"/>
      <c r="AI970" s="473"/>
      <c r="AJ970" s="473"/>
      <c r="AK970" s="505"/>
      <c r="AL970" s="505"/>
      <c r="AM970" s="505"/>
      <c r="AN970" s="505"/>
      <c r="AO970" s="505"/>
      <c r="AP970" s="505"/>
      <c r="AQ970" s="505"/>
      <c r="AR970" s="505"/>
      <c r="AS970" s="505"/>
      <c r="AT970" s="505"/>
      <c r="AU970" s="506"/>
      <c r="AV970" s="513">
        <v>2</v>
      </c>
    </row>
    <row r="971" spans="1:48" s="507" customFormat="1" ht="13.5" outlineLevel="2">
      <c r="A971" s="531"/>
      <c r="B971" s="691" t="s">
        <v>226</v>
      </c>
      <c r="C971" s="460" t="s">
        <v>782</v>
      </c>
      <c r="D971" s="474" t="s">
        <v>289</v>
      </c>
      <c r="E971" s="461" t="s">
        <v>789</v>
      </c>
      <c r="F971" s="475"/>
      <c r="G971" s="459" t="s">
        <v>102</v>
      </c>
      <c r="H971" s="476" t="str">
        <f t="shared" si="130"/>
        <v>MP-2</v>
      </c>
      <c r="I971" s="463">
        <v>2</v>
      </c>
      <c r="J971" s="475"/>
      <c r="K971" s="473">
        <v>0</v>
      </c>
      <c r="L971" s="473"/>
      <c r="M971" s="471" cm="1">
        <f t="array" ref="M971">IFERROR(_xlfn.IFS(N971=1,1,O971=1,1,P971=1,1,Q971=1,1),0)</f>
        <v>1</v>
      </c>
      <c r="N971" s="505">
        <v>1</v>
      </c>
      <c r="O971" s="505"/>
      <c r="P971" s="505"/>
      <c r="Q971" s="505"/>
      <c r="R971" s="471" cm="1">
        <f t="array" ref="R971">IFERROR(_xlfn.IFS(S971=1,1,T971=1,1,U971=1,1,V971=1,1),0)</f>
        <v>0</v>
      </c>
      <c r="S971" s="505"/>
      <c r="T971" s="505"/>
      <c r="U971" s="505"/>
      <c r="V971" s="505"/>
      <c r="W971" s="473"/>
      <c r="X971" s="473"/>
      <c r="Y971" s="471"/>
      <c r="Z971" s="505"/>
      <c r="AA971" s="505"/>
      <c r="AB971" s="505"/>
      <c r="AC971" s="505"/>
      <c r="AD971" s="471"/>
      <c r="AE971" s="505"/>
      <c r="AF971" s="505"/>
      <c r="AG971" s="505"/>
      <c r="AH971" s="505"/>
      <c r="AI971" s="473"/>
      <c r="AJ971" s="473"/>
      <c r="AK971" s="505"/>
      <c r="AL971" s="505"/>
      <c r="AM971" s="505"/>
      <c r="AN971" s="505"/>
      <c r="AO971" s="505"/>
      <c r="AP971" s="505"/>
      <c r="AQ971" s="505"/>
      <c r="AR971" s="505"/>
      <c r="AS971" s="505"/>
      <c r="AT971" s="505"/>
      <c r="AU971" s="506"/>
      <c r="AV971" s="513">
        <v>2</v>
      </c>
    </row>
    <row r="972" spans="1:48" s="507" customFormat="1" ht="13.5" outlineLevel="2">
      <c r="A972" s="531"/>
      <c r="B972" s="691" t="s">
        <v>226</v>
      </c>
      <c r="C972" s="460" t="s">
        <v>782</v>
      </c>
      <c r="D972" s="474" t="s">
        <v>349</v>
      </c>
      <c r="E972" s="461" t="s">
        <v>790</v>
      </c>
      <c r="F972" s="475"/>
      <c r="G972" s="459" t="s">
        <v>102</v>
      </c>
      <c r="H972" s="476" t="str">
        <f t="shared" si="130"/>
        <v>MP-2</v>
      </c>
      <c r="I972" s="463">
        <v>2</v>
      </c>
      <c r="J972" s="475"/>
      <c r="K972" s="473">
        <v>0</v>
      </c>
      <c r="L972" s="473"/>
      <c r="M972" s="471" cm="1">
        <f t="array" ref="M972">IFERROR(_xlfn.IFS(N972=1,1,O972=1,1,P972=1,1,Q972=1,1),0)</f>
        <v>1</v>
      </c>
      <c r="N972" s="505">
        <v>1</v>
      </c>
      <c r="O972" s="505"/>
      <c r="P972" s="505"/>
      <c r="Q972" s="505"/>
      <c r="R972" s="471" cm="1">
        <f t="array" ref="R972">IFERROR(_xlfn.IFS(S972=1,1,T972=1,1,U972=1,1,V972=1,1),0)</f>
        <v>0</v>
      </c>
      <c r="S972" s="505"/>
      <c r="T972" s="505"/>
      <c r="U972" s="505"/>
      <c r="V972" s="505"/>
      <c r="W972" s="473"/>
      <c r="X972" s="473"/>
      <c r="Y972" s="471"/>
      <c r="Z972" s="505"/>
      <c r="AA972" s="505"/>
      <c r="AB972" s="505"/>
      <c r="AC972" s="505"/>
      <c r="AD972" s="471"/>
      <c r="AE972" s="505"/>
      <c r="AF972" s="505"/>
      <c r="AG972" s="505"/>
      <c r="AH972" s="505"/>
      <c r="AI972" s="473"/>
      <c r="AJ972" s="473"/>
      <c r="AK972" s="505"/>
      <c r="AL972" s="505"/>
      <c r="AM972" s="505"/>
      <c r="AN972" s="505"/>
      <c r="AO972" s="505"/>
      <c r="AP972" s="505"/>
      <c r="AQ972" s="505"/>
      <c r="AR972" s="505"/>
      <c r="AS972" s="505"/>
      <c r="AT972" s="505"/>
      <c r="AU972" s="506"/>
      <c r="AV972" s="513">
        <v>2</v>
      </c>
    </row>
    <row r="973" spans="1:48" s="507" customFormat="1" ht="13.5" outlineLevel="2">
      <c r="A973" s="531"/>
      <c r="B973" s="691" t="s">
        <v>226</v>
      </c>
      <c r="C973" s="460" t="s">
        <v>782</v>
      </c>
      <c r="D973" s="474" t="s">
        <v>628</v>
      </c>
      <c r="E973" s="461" t="s">
        <v>791</v>
      </c>
      <c r="F973" s="475"/>
      <c r="G973" s="459" t="s">
        <v>102</v>
      </c>
      <c r="H973" s="476" t="str">
        <f t="shared" si="130"/>
        <v>MP-2</v>
      </c>
      <c r="I973" s="463">
        <v>2</v>
      </c>
      <c r="J973" s="475"/>
      <c r="K973" s="473">
        <v>0</v>
      </c>
      <c r="L973" s="473"/>
      <c r="M973" s="471" cm="1">
        <f t="array" ref="M973">IFERROR(_xlfn.IFS(N973=1,1,O973=1,1,P973=1,1,Q973=1,1),0)</f>
        <v>1</v>
      </c>
      <c r="N973" s="505">
        <v>1</v>
      </c>
      <c r="O973" s="505"/>
      <c r="P973" s="505"/>
      <c r="Q973" s="505"/>
      <c r="R973" s="471" cm="1">
        <f t="array" ref="R973">IFERROR(_xlfn.IFS(S973=1,1,T973=1,1,U973=1,1,V973=1,1),0)</f>
        <v>0</v>
      </c>
      <c r="S973" s="505"/>
      <c r="T973" s="505"/>
      <c r="U973" s="505"/>
      <c r="V973" s="505"/>
      <c r="W973" s="473"/>
      <c r="X973" s="473"/>
      <c r="Y973" s="471"/>
      <c r="Z973" s="505"/>
      <c r="AA973" s="505"/>
      <c r="AB973" s="505"/>
      <c r="AC973" s="505"/>
      <c r="AD973" s="471"/>
      <c r="AE973" s="505"/>
      <c r="AF973" s="505"/>
      <c r="AG973" s="505"/>
      <c r="AH973" s="505"/>
      <c r="AI973" s="473"/>
      <c r="AJ973" s="473"/>
      <c r="AK973" s="505"/>
      <c r="AL973" s="505"/>
      <c r="AM973" s="505"/>
      <c r="AN973" s="505"/>
      <c r="AO973" s="505"/>
      <c r="AP973" s="505"/>
      <c r="AQ973" s="505"/>
      <c r="AR973" s="505"/>
      <c r="AS973" s="505"/>
      <c r="AT973" s="505"/>
      <c r="AU973" s="506"/>
      <c r="AV973" s="513">
        <v>2</v>
      </c>
    </row>
    <row r="974" spans="1:48" s="507" customFormat="1" ht="13.5" outlineLevel="2">
      <c r="A974" s="531"/>
      <c r="B974" s="691" t="s">
        <v>226</v>
      </c>
      <c r="C974" s="460" t="s">
        <v>782</v>
      </c>
      <c r="D974" s="474" t="s">
        <v>273</v>
      </c>
      <c r="E974" s="461" t="s">
        <v>792</v>
      </c>
      <c r="F974" s="475"/>
      <c r="G974" s="459" t="s">
        <v>102</v>
      </c>
      <c r="H974" s="476" t="str">
        <f t="shared" si="130"/>
        <v>MP-2</v>
      </c>
      <c r="I974" s="463">
        <v>2</v>
      </c>
      <c r="J974" s="475"/>
      <c r="K974" s="473">
        <v>0</v>
      </c>
      <c r="L974" s="473"/>
      <c r="M974" s="471" cm="1">
        <f t="array" ref="M974">IFERROR(_xlfn.IFS(N974=1,1,O974=1,1,P974=1,1,Q974=1,1),0)</f>
        <v>1</v>
      </c>
      <c r="N974" s="505">
        <v>1</v>
      </c>
      <c r="O974" s="505"/>
      <c r="P974" s="505"/>
      <c r="Q974" s="505"/>
      <c r="R974" s="471" cm="1">
        <f t="array" ref="R974">IFERROR(_xlfn.IFS(S974=1,1,T974=1,1,U974=1,1,V974=1,1),0)</f>
        <v>0</v>
      </c>
      <c r="S974" s="505"/>
      <c r="T974" s="505"/>
      <c r="U974" s="505"/>
      <c r="V974" s="505"/>
      <c r="W974" s="473"/>
      <c r="X974" s="473"/>
      <c r="Y974" s="471"/>
      <c r="Z974" s="505"/>
      <c r="AA974" s="505"/>
      <c r="AB974" s="505"/>
      <c r="AC974" s="505"/>
      <c r="AD974" s="471"/>
      <c r="AE974" s="505"/>
      <c r="AF974" s="505"/>
      <c r="AG974" s="505"/>
      <c r="AH974" s="505"/>
      <c r="AI974" s="473"/>
      <c r="AJ974" s="473"/>
      <c r="AK974" s="505"/>
      <c r="AL974" s="505"/>
      <c r="AM974" s="505"/>
      <c r="AN974" s="505"/>
      <c r="AO974" s="505"/>
      <c r="AP974" s="505"/>
      <c r="AQ974" s="505"/>
      <c r="AR974" s="505"/>
      <c r="AS974" s="505"/>
      <c r="AT974" s="505"/>
      <c r="AU974" s="506"/>
      <c r="AV974" s="513">
        <v>2</v>
      </c>
    </row>
    <row r="975" spans="1:48" s="507" customFormat="1" ht="13.5" outlineLevel="2">
      <c r="A975" s="531"/>
      <c r="B975" s="691" t="s">
        <v>226</v>
      </c>
      <c r="C975" s="460" t="s">
        <v>782</v>
      </c>
      <c r="D975" s="474" t="s">
        <v>793</v>
      </c>
      <c r="E975" s="461" t="s">
        <v>794</v>
      </c>
      <c r="F975" s="475"/>
      <c r="G975" s="459" t="s">
        <v>102</v>
      </c>
      <c r="H975" s="476" t="str">
        <f t="shared" si="130"/>
        <v>MP-2</v>
      </c>
      <c r="I975" s="463">
        <v>2</v>
      </c>
      <c r="J975" s="475"/>
      <c r="K975" s="473">
        <v>0</v>
      </c>
      <c r="L975" s="473"/>
      <c r="M975" s="471" cm="1">
        <f t="array" ref="M975">IFERROR(_xlfn.IFS(N975=1,1,O975=1,1,P975=1,1,Q975=1,1),0)</f>
        <v>1</v>
      </c>
      <c r="N975" s="505">
        <v>1</v>
      </c>
      <c r="O975" s="505"/>
      <c r="P975" s="505"/>
      <c r="Q975" s="505"/>
      <c r="R975" s="471" cm="1">
        <f t="array" ref="R975">IFERROR(_xlfn.IFS(S975=1,1,T975=1,1,U975=1,1,V975=1,1),0)</f>
        <v>0</v>
      </c>
      <c r="S975" s="505"/>
      <c r="T975" s="505"/>
      <c r="U975" s="505"/>
      <c r="V975" s="505"/>
      <c r="W975" s="473"/>
      <c r="X975" s="473"/>
      <c r="Y975" s="471"/>
      <c r="Z975" s="505"/>
      <c r="AA975" s="505"/>
      <c r="AB975" s="505"/>
      <c r="AC975" s="505"/>
      <c r="AD975" s="471"/>
      <c r="AE975" s="505"/>
      <c r="AF975" s="505"/>
      <c r="AG975" s="505"/>
      <c r="AH975" s="505"/>
      <c r="AI975" s="473"/>
      <c r="AJ975" s="473"/>
      <c r="AK975" s="505"/>
      <c r="AL975" s="505"/>
      <c r="AM975" s="505"/>
      <c r="AN975" s="505"/>
      <c r="AO975" s="505"/>
      <c r="AP975" s="505"/>
      <c r="AQ975" s="505"/>
      <c r="AR975" s="505"/>
      <c r="AS975" s="505"/>
      <c r="AT975" s="505"/>
      <c r="AU975" s="506"/>
      <c r="AV975" s="513">
        <v>2</v>
      </c>
    </row>
    <row r="976" spans="1:48" s="507" customFormat="1" ht="13.5" outlineLevel="2">
      <c r="A976" s="531"/>
      <c r="B976" s="691" t="s">
        <v>226</v>
      </c>
      <c r="C976" s="460" t="s">
        <v>782</v>
      </c>
      <c r="D976" s="474" t="s">
        <v>795</v>
      </c>
      <c r="E976" s="461" t="s">
        <v>796</v>
      </c>
      <c r="F976" s="475"/>
      <c r="G976" s="459" t="s">
        <v>102</v>
      </c>
      <c r="H976" s="476" t="str">
        <f t="shared" si="130"/>
        <v>MP-2</v>
      </c>
      <c r="I976" s="463">
        <v>2</v>
      </c>
      <c r="J976" s="475"/>
      <c r="K976" s="473">
        <v>0</v>
      </c>
      <c r="L976" s="473"/>
      <c r="M976" s="471" cm="1">
        <f t="array" ref="M976">IFERROR(_xlfn.IFS(N976=1,1,O976=1,1,P976=1,1,Q976=1,1),0)</f>
        <v>1</v>
      </c>
      <c r="N976" s="505">
        <v>1</v>
      </c>
      <c r="O976" s="505"/>
      <c r="P976" s="505"/>
      <c r="Q976" s="505"/>
      <c r="R976" s="471" cm="1">
        <f t="array" ref="R976">IFERROR(_xlfn.IFS(S976=1,1,T976=1,1,U976=1,1,V976=1,1),0)</f>
        <v>0</v>
      </c>
      <c r="S976" s="505"/>
      <c r="T976" s="505"/>
      <c r="U976" s="505"/>
      <c r="V976" s="505"/>
      <c r="W976" s="473"/>
      <c r="X976" s="473"/>
      <c r="Y976" s="471"/>
      <c r="Z976" s="505"/>
      <c r="AA976" s="505"/>
      <c r="AB976" s="505"/>
      <c r="AC976" s="505"/>
      <c r="AD976" s="471"/>
      <c r="AE976" s="505"/>
      <c r="AF976" s="505"/>
      <c r="AG976" s="505"/>
      <c r="AH976" s="505"/>
      <c r="AI976" s="473"/>
      <c r="AJ976" s="473"/>
      <c r="AK976" s="505"/>
      <c r="AL976" s="505"/>
      <c r="AM976" s="505"/>
      <c r="AN976" s="505"/>
      <c r="AO976" s="505"/>
      <c r="AP976" s="505"/>
      <c r="AQ976" s="505"/>
      <c r="AR976" s="505"/>
      <c r="AS976" s="505"/>
      <c r="AT976" s="505"/>
      <c r="AU976" s="506"/>
      <c r="AV976" s="513">
        <v>2</v>
      </c>
    </row>
    <row r="977" spans="1:48" s="507" customFormat="1" ht="13.5" outlineLevel="2">
      <c r="A977" s="531"/>
      <c r="B977" s="691" t="s">
        <v>226</v>
      </c>
      <c r="C977" s="460" t="s">
        <v>782</v>
      </c>
      <c r="D977" s="474" t="s">
        <v>797</v>
      </c>
      <c r="E977" s="461" t="s">
        <v>798</v>
      </c>
      <c r="F977" s="475"/>
      <c r="G977" s="459" t="s">
        <v>102</v>
      </c>
      <c r="H977" s="476" t="str">
        <f t="shared" si="130"/>
        <v>MP-2</v>
      </c>
      <c r="I977" s="463">
        <v>2</v>
      </c>
      <c r="J977" s="475"/>
      <c r="K977" s="473">
        <v>0</v>
      </c>
      <c r="L977" s="473"/>
      <c r="M977" s="471" cm="1">
        <f t="array" ref="M977">IFERROR(_xlfn.IFS(N977=1,1,O977=1,1,P977=1,1,Q977=1,1),0)</f>
        <v>1</v>
      </c>
      <c r="N977" s="505">
        <v>1</v>
      </c>
      <c r="O977" s="505"/>
      <c r="P977" s="505"/>
      <c r="Q977" s="505"/>
      <c r="R977" s="471" cm="1">
        <f t="array" ref="R977">IFERROR(_xlfn.IFS(S977=1,1,T977=1,1,U977=1,1,V977=1,1),0)</f>
        <v>0</v>
      </c>
      <c r="S977" s="505"/>
      <c r="T977" s="505"/>
      <c r="U977" s="505"/>
      <c r="V977" s="505"/>
      <c r="W977" s="473"/>
      <c r="X977" s="473"/>
      <c r="Y977" s="471"/>
      <c r="Z977" s="505"/>
      <c r="AA977" s="505"/>
      <c r="AB977" s="505"/>
      <c r="AC977" s="505"/>
      <c r="AD977" s="471"/>
      <c r="AE977" s="505"/>
      <c r="AF977" s="505"/>
      <c r="AG977" s="505"/>
      <c r="AH977" s="505"/>
      <c r="AI977" s="473"/>
      <c r="AJ977" s="473"/>
      <c r="AK977" s="505"/>
      <c r="AL977" s="505"/>
      <c r="AM977" s="505"/>
      <c r="AN977" s="505"/>
      <c r="AO977" s="505"/>
      <c r="AP977" s="505"/>
      <c r="AQ977" s="505"/>
      <c r="AR977" s="505"/>
      <c r="AS977" s="505"/>
      <c r="AT977" s="505"/>
      <c r="AU977" s="506"/>
      <c r="AV977" s="513">
        <v>2</v>
      </c>
    </row>
    <row r="978" spans="1:48" s="507" customFormat="1" ht="13.5" outlineLevel="2">
      <c r="A978" s="531"/>
      <c r="B978" s="691" t="s">
        <v>226</v>
      </c>
      <c r="C978" s="460" t="s">
        <v>782</v>
      </c>
      <c r="D978" s="474" t="s">
        <v>799</v>
      </c>
      <c r="E978" s="461" t="s">
        <v>800</v>
      </c>
      <c r="F978" s="475"/>
      <c r="G978" s="459" t="s">
        <v>102</v>
      </c>
      <c r="H978" s="476" t="str">
        <f t="shared" si="130"/>
        <v>MP-2</v>
      </c>
      <c r="I978" s="463">
        <v>2</v>
      </c>
      <c r="J978" s="475"/>
      <c r="K978" s="473">
        <v>0</v>
      </c>
      <c r="L978" s="473"/>
      <c r="M978" s="471" cm="1">
        <f t="array" ref="M978">IFERROR(_xlfn.IFS(N978=1,1,O978=1,1,P978=1,1,Q978=1,1),0)</f>
        <v>1</v>
      </c>
      <c r="N978" s="505">
        <v>1</v>
      </c>
      <c r="O978" s="505"/>
      <c r="P978" s="505"/>
      <c r="Q978" s="505"/>
      <c r="R978" s="471" cm="1">
        <f t="array" ref="R978">IFERROR(_xlfn.IFS(S978=1,1,T978=1,1,U978=1,1,V978=1,1),0)</f>
        <v>0</v>
      </c>
      <c r="S978" s="505"/>
      <c r="T978" s="505"/>
      <c r="U978" s="505"/>
      <c r="V978" s="505"/>
      <c r="W978" s="473"/>
      <c r="X978" s="473"/>
      <c r="Y978" s="471"/>
      <c r="Z978" s="505"/>
      <c r="AA978" s="505"/>
      <c r="AB978" s="505"/>
      <c r="AC978" s="505"/>
      <c r="AD978" s="471"/>
      <c r="AE978" s="505"/>
      <c r="AF978" s="505"/>
      <c r="AG978" s="505"/>
      <c r="AH978" s="505"/>
      <c r="AI978" s="473"/>
      <c r="AJ978" s="473"/>
      <c r="AK978" s="505"/>
      <c r="AL978" s="505"/>
      <c r="AM978" s="505"/>
      <c r="AN978" s="505"/>
      <c r="AO978" s="505"/>
      <c r="AP978" s="505"/>
      <c r="AQ978" s="505"/>
      <c r="AR978" s="505"/>
      <c r="AS978" s="505"/>
      <c r="AT978" s="505"/>
      <c r="AU978" s="506"/>
      <c r="AV978" s="513">
        <v>2</v>
      </c>
    </row>
    <row r="979" spans="1:48" s="507" customFormat="1" ht="13.5" outlineLevel="2">
      <c r="A979" s="531"/>
      <c r="B979" s="691" t="s">
        <v>226</v>
      </c>
      <c r="C979" s="460" t="s">
        <v>782</v>
      </c>
      <c r="D979" s="474" t="s">
        <v>392</v>
      </c>
      <c r="E979" s="461" t="s">
        <v>800</v>
      </c>
      <c r="F979" s="475"/>
      <c r="G979" s="459" t="s">
        <v>102</v>
      </c>
      <c r="H979" s="476" t="str">
        <f t="shared" si="130"/>
        <v>MP-2</v>
      </c>
      <c r="I979" s="463">
        <v>2</v>
      </c>
      <c r="J979" s="475"/>
      <c r="K979" s="473">
        <v>0</v>
      </c>
      <c r="L979" s="473"/>
      <c r="M979" s="471" cm="1">
        <f t="array" ref="M979">IFERROR(_xlfn.IFS(N979=1,1,O979=1,1,P979=1,1,Q979=1,1),0)</f>
        <v>1</v>
      </c>
      <c r="N979" s="505">
        <v>1</v>
      </c>
      <c r="O979" s="505"/>
      <c r="P979" s="505"/>
      <c r="Q979" s="505"/>
      <c r="R979" s="471" cm="1">
        <f t="array" ref="R979">IFERROR(_xlfn.IFS(S979=1,1,T979=1,1,U979=1,1,V979=1,1),0)</f>
        <v>0</v>
      </c>
      <c r="S979" s="505"/>
      <c r="T979" s="505"/>
      <c r="U979" s="505"/>
      <c r="V979" s="505"/>
      <c r="W979" s="473"/>
      <c r="X979" s="473"/>
      <c r="Y979" s="471"/>
      <c r="Z979" s="505"/>
      <c r="AA979" s="505"/>
      <c r="AB979" s="505"/>
      <c r="AC979" s="505"/>
      <c r="AD979" s="471"/>
      <c r="AE979" s="505"/>
      <c r="AF979" s="505"/>
      <c r="AG979" s="505"/>
      <c r="AH979" s="505"/>
      <c r="AI979" s="473"/>
      <c r="AJ979" s="473"/>
      <c r="AK979" s="505"/>
      <c r="AL979" s="505"/>
      <c r="AM979" s="505"/>
      <c r="AN979" s="505"/>
      <c r="AO979" s="505"/>
      <c r="AP979" s="505"/>
      <c r="AQ979" s="505"/>
      <c r="AR979" s="505"/>
      <c r="AS979" s="505"/>
      <c r="AT979" s="505"/>
      <c r="AU979" s="506"/>
      <c r="AV979" s="513">
        <v>2</v>
      </c>
    </row>
    <row r="980" spans="1:48" s="507" customFormat="1" ht="13.5" outlineLevel="2">
      <c r="A980" s="531"/>
      <c r="B980" s="691" t="s">
        <v>226</v>
      </c>
      <c r="C980" s="460" t="s">
        <v>782</v>
      </c>
      <c r="D980" s="474" t="s">
        <v>394</v>
      </c>
      <c r="E980" s="461" t="s">
        <v>801</v>
      </c>
      <c r="F980" s="475"/>
      <c r="G980" s="459" t="s">
        <v>102</v>
      </c>
      <c r="H980" s="476" t="str">
        <f t="shared" si="130"/>
        <v>MP-2</v>
      </c>
      <c r="I980" s="463">
        <v>2</v>
      </c>
      <c r="J980" s="475"/>
      <c r="K980" s="473">
        <v>0</v>
      </c>
      <c r="L980" s="473"/>
      <c r="M980" s="471" cm="1">
        <f t="array" ref="M980">IFERROR(_xlfn.IFS(N980=1,1,O980=1,1,P980=1,1,Q980=1,1),0)</f>
        <v>1</v>
      </c>
      <c r="N980" s="505">
        <v>1</v>
      </c>
      <c r="O980" s="505"/>
      <c r="P980" s="505"/>
      <c r="Q980" s="505"/>
      <c r="R980" s="471" cm="1">
        <f t="array" ref="R980">IFERROR(_xlfn.IFS(S980=1,1,T980=1,1,U980=1,1,V980=1,1),0)</f>
        <v>0</v>
      </c>
      <c r="S980" s="505"/>
      <c r="T980" s="505"/>
      <c r="U980" s="505"/>
      <c r="V980" s="505"/>
      <c r="W980" s="473"/>
      <c r="X980" s="473"/>
      <c r="Y980" s="471"/>
      <c r="Z980" s="505"/>
      <c r="AA980" s="505"/>
      <c r="AB980" s="505"/>
      <c r="AC980" s="505"/>
      <c r="AD980" s="471"/>
      <c r="AE980" s="505"/>
      <c r="AF980" s="505"/>
      <c r="AG980" s="505"/>
      <c r="AH980" s="505"/>
      <c r="AI980" s="473"/>
      <c r="AJ980" s="473"/>
      <c r="AK980" s="505"/>
      <c r="AL980" s="505"/>
      <c r="AM980" s="505"/>
      <c r="AN980" s="505"/>
      <c r="AO980" s="505"/>
      <c r="AP980" s="505"/>
      <c r="AQ980" s="505"/>
      <c r="AR980" s="505"/>
      <c r="AS980" s="505"/>
      <c r="AT980" s="505"/>
      <c r="AU980" s="506"/>
      <c r="AV980" s="513">
        <v>2</v>
      </c>
    </row>
    <row r="981" spans="1:48" s="507" customFormat="1" ht="13.5" outlineLevel="2">
      <c r="A981" s="531"/>
      <c r="B981" s="691" t="s">
        <v>226</v>
      </c>
      <c r="C981" s="460" t="s">
        <v>782</v>
      </c>
      <c r="D981" s="474" t="s">
        <v>799</v>
      </c>
      <c r="E981" s="461" t="s">
        <v>801</v>
      </c>
      <c r="F981" s="475"/>
      <c r="G981" s="459" t="s">
        <v>102</v>
      </c>
      <c r="H981" s="476" t="str">
        <f t="shared" si="130"/>
        <v>MP-2</v>
      </c>
      <c r="I981" s="463">
        <v>2</v>
      </c>
      <c r="J981" s="475"/>
      <c r="K981" s="473">
        <v>0</v>
      </c>
      <c r="L981" s="473"/>
      <c r="M981" s="471" cm="1">
        <f t="array" ref="M981">IFERROR(_xlfn.IFS(N981=1,1,O981=1,1,P981=1,1,Q981=1,1),0)</f>
        <v>1</v>
      </c>
      <c r="N981" s="505">
        <v>1</v>
      </c>
      <c r="O981" s="505"/>
      <c r="P981" s="505"/>
      <c r="Q981" s="505"/>
      <c r="R981" s="471" cm="1">
        <f t="array" ref="R981">IFERROR(_xlfn.IFS(S981=1,1,T981=1,1,U981=1,1,V981=1,1),0)</f>
        <v>0</v>
      </c>
      <c r="S981" s="505"/>
      <c r="T981" s="505"/>
      <c r="U981" s="505"/>
      <c r="V981" s="505"/>
      <c r="W981" s="473"/>
      <c r="X981" s="473"/>
      <c r="Y981" s="471"/>
      <c r="Z981" s="505"/>
      <c r="AA981" s="505"/>
      <c r="AB981" s="505"/>
      <c r="AC981" s="505"/>
      <c r="AD981" s="471"/>
      <c r="AE981" s="505"/>
      <c r="AF981" s="505"/>
      <c r="AG981" s="505"/>
      <c r="AH981" s="505"/>
      <c r="AI981" s="473"/>
      <c r="AJ981" s="473"/>
      <c r="AK981" s="505"/>
      <c r="AL981" s="505"/>
      <c r="AM981" s="505"/>
      <c r="AN981" s="505"/>
      <c r="AO981" s="505"/>
      <c r="AP981" s="505"/>
      <c r="AQ981" s="505"/>
      <c r="AR981" s="505"/>
      <c r="AS981" s="505"/>
      <c r="AT981" s="505"/>
      <c r="AU981" s="506"/>
      <c r="AV981" s="513">
        <v>2</v>
      </c>
    </row>
    <row r="982" spans="1:48" s="507" customFormat="1" ht="13.5" outlineLevel="2">
      <c r="A982" s="531"/>
      <c r="B982" s="691" t="s">
        <v>226</v>
      </c>
      <c r="C982" s="460" t="s">
        <v>782</v>
      </c>
      <c r="D982" s="474" t="s">
        <v>802</v>
      </c>
      <c r="E982" s="461" t="s">
        <v>803</v>
      </c>
      <c r="F982" s="475"/>
      <c r="G982" s="459" t="s">
        <v>102</v>
      </c>
      <c r="H982" s="476" t="str">
        <f t="shared" si="130"/>
        <v>MP-2</v>
      </c>
      <c r="I982" s="463">
        <v>2</v>
      </c>
      <c r="J982" s="475"/>
      <c r="K982" s="473">
        <v>0</v>
      </c>
      <c r="L982" s="473"/>
      <c r="M982" s="471" cm="1">
        <f t="array" ref="M982">IFERROR(_xlfn.IFS(N982=1,1,O982=1,1,P982=1,1,Q982=1,1),0)</f>
        <v>1</v>
      </c>
      <c r="N982" s="505">
        <v>1</v>
      </c>
      <c r="O982" s="505"/>
      <c r="P982" s="505"/>
      <c r="Q982" s="505"/>
      <c r="R982" s="471" cm="1">
        <f t="array" ref="R982">IFERROR(_xlfn.IFS(S982=1,1,T982=1,1,U982=1,1,V982=1,1),0)</f>
        <v>0</v>
      </c>
      <c r="S982" s="505"/>
      <c r="T982" s="505"/>
      <c r="U982" s="505"/>
      <c r="V982" s="505"/>
      <c r="W982" s="473"/>
      <c r="X982" s="473"/>
      <c r="Y982" s="471"/>
      <c r="Z982" s="505"/>
      <c r="AA982" s="505"/>
      <c r="AB982" s="505"/>
      <c r="AC982" s="505"/>
      <c r="AD982" s="471"/>
      <c r="AE982" s="505"/>
      <c r="AF982" s="505"/>
      <c r="AG982" s="505"/>
      <c r="AH982" s="505"/>
      <c r="AI982" s="473"/>
      <c r="AJ982" s="473"/>
      <c r="AK982" s="505"/>
      <c r="AL982" s="505"/>
      <c r="AM982" s="505"/>
      <c r="AN982" s="505"/>
      <c r="AO982" s="505"/>
      <c r="AP982" s="505"/>
      <c r="AQ982" s="505"/>
      <c r="AR982" s="505"/>
      <c r="AS982" s="505"/>
      <c r="AT982" s="505"/>
      <c r="AU982" s="506"/>
      <c r="AV982" s="513">
        <v>2</v>
      </c>
    </row>
    <row r="983" spans="1:48" s="507" customFormat="1" ht="13.5" outlineLevel="2">
      <c r="A983" s="531"/>
      <c r="B983" s="691" t="s">
        <v>226</v>
      </c>
      <c r="C983" s="460" t="s">
        <v>782</v>
      </c>
      <c r="D983" s="474" t="s">
        <v>804</v>
      </c>
      <c r="E983" s="461" t="s">
        <v>805</v>
      </c>
      <c r="F983" s="475"/>
      <c r="G983" s="459" t="s">
        <v>102</v>
      </c>
      <c r="H983" s="476" t="str">
        <f t="shared" si="130"/>
        <v>MP-2</v>
      </c>
      <c r="I983" s="463">
        <v>2</v>
      </c>
      <c r="J983" s="475"/>
      <c r="K983" s="473">
        <v>0</v>
      </c>
      <c r="L983" s="473"/>
      <c r="M983" s="471" cm="1">
        <f t="array" ref="M983">IFERROR(_xlfn.IFS(N983=1,1,O983=1,1,P983=1,1,Q983=1,1),0)</f>
        <v>1</v>
      </c>
      <c r="N983" s="505">
        <v>1</v>
      </c>
      <c r="O983" s="505"/>
      <c r="P983" s="505"/>
      <c r="Q983" s="505"/>
      <c r="R983" s="471" cm="1">
        <f t="array" ref="R983">IFERROR(_xlfn.IFS(S983=1,1,T983=1,1,U983=1,1,V983=1,1),0)</f>
        <v>0</v>
      </c>
      <c r="S983" s="505"/>
      <c r="T983" s="505"/>
      <c r="U983" s="505"/>
      <c r="V983" s="505"/>
      <c r="W983" s="473"/>
      <c r="X983" s="473"/>
      <c r="Y983" s="471"/>
      <c r="Z983" s="505"/>
      <c r="AA983" s="505"/>
      <c r="AB983" s="505"/>
      <c r="AC983" s="505"/>
      <c r="AD983" s="471"/>
      <c r="AE983" s="505"/>
      <c r="AF983" s="505"/>
      <c r="AG983" s="505"/>
      <c r="AH983" s="505"/>
      <c r="AI983" s="473"/>
      <c r="AJ983" s="473"/>
      <c r="AK983" s="505"/>
      <c r="AL983" s="505"/>
      <c r="AM983" s="505"/>
      <c r="AN983" s="505"/>
      <c r="AO983" s="505"/>
      <c r="AP983" s="505"/>
      <c r="AQ983" s="505"/>
      <c r="AR983" s="505"/>
      <c r="AS983" s="505"/>
      <c r="AT983" s="505"/>
      <c r="AU983" s="506"/>
      <c r="AV983" s="513">
        <v>2</v>
      </c>
    </row>
    <row r="984" spans="1:48" s="507" customFormat="1" ht="13.5" outlineLevel="2">
      <c r="A984" s="531"/>
      <c r="B984" s="691" t="s">
        <v>226</v>
      </c>
      <c r="C984" s="460" t="s">
        <v>782</v>
      </c>
      <c r="D984" s="474" t="s">
        <v>806</v>
      </c>
      <c r="E984" s="461" t="s">
        <v>807</v>
      </c>
      <c r="F984" s="475"/>
      <c r="G984" s="459" t="s">
        <v>102</v>
      </c>
      <c r="H984" s="476" t="str">
        <f t="shared" si="130"/>
        <v>MP-2</v>
      </c>
      <c r="I984" s="463">
        <v>2</v>
      </c>
      <c r="J984" s="475"/>
      <c r="K984" s="473">
        <v>0</v>
      </c>
      <c r="L984" s="473"/>
      <c r="M984" s="471" cm="1">
        <f t="array" ref="M984">IFERROR(_xlfn.IFS(N984=1,1,O984=1,1,P984=1,1,Q984=1,1),0)</f>
        <v>1</v>
      </c>
      <c r="N984" s="505">
        <v>1</v>
      </c>
      <c r="O984" s="505"/>
      <c r="P984" s="505"/>
      <c r="Q984" s="505"/>
      <c r="R984" s="471" cm="1">
        <f t="array" ref="R984">IFERROR(_xlfn.IFS(S984=1,1,T984=1,1,U984=1,1,V984=1,1),0)</f>
        <v>0</v>
      </c>
      <c r="S984" s="505"/>
      <c r="T984" s="505"/>
      <c r="U984" s="505"/>
      <c r="V984" s="505"/>
      <c r="W984" s="473"/>
      <c r="X984" s="473"/>
      <c r="Y984" s="471"/>
      <c r="Z984" s="505"/>
      <c r="AA984" s="505"/>
      <c r="AB984" s="505"/>
      <c r="AC984" s="505"/>
      <c r="AD984" s="471"/>
      <c r="AE984" s="505"/>
      <c r="AF984" s="505"/>
      <c r="AG984" s="505"/>
      <c r="AH984" s="505"/>
      <c r="AI984" s="473"/>
      <c r="AJ984" s="473"/>
      <c r="AK984" s="505"/>
      <c r="AL984" s="505"/>
      <c r="AM984" s="505"/>
      <c r="AN984" s="505"/>
      <c r="AO984" s="505"/>
      <c r="AP984" s="505"/>
      <c r="AQ984" s="505"/>
      <c r="AR984" s="505"/>
      <c r="AS984" s="505"/>
      <c r="AT984" s="505"/>
      <c r="AU984" s="506"/>
      <c r="AV984" s="513">
        <v>2</v>
      </c>
    </row>
    <row r="985" spans="1:48" s="507" customFormat="1" ht="13.5" outlineLevel="2">
      <c r="A985" s="531"/>
      <c r="B985" s="691" t="s">
        <v>226</v>
      </c>
      <c r="C985" s="460" t="s">
        <v>782</v>
      </c>
      <c r="D985" s="474" t="s">
        <v>808</v>
      </c>
      <c r="E985" s="461" t="s">
        <v>809</v>
      </c>
      <c r="F985" s="475"/>
      <c r="G985" s="459" t="s">
        <v>102</v>
      </c>
      <c r="H985" s="476" t="str">
        <f t="shared" si="130"/>
        <v>MP-2</v>
      </c>
      <c r="I985" s="463">
        <v>2</v>
      </c>
      <c r="J985" s="475"/>
      <c r="K985" s="473">
        <v>0</v>
      </c>
      <c r="L985" s="473"/>
      <c r="M985" s="471" cm="1">
        <f t="array" ref="M985">IFERROR(_xlfn.IFS(N985=1,1,O985=1,1,P985=1,1,Q985=1,1),0)</f>
        <v>1</v>
      </c>
      <c r="N985" s="505">
        <v>1</v>
      </c>
      <c r="O985" s="505"/>
      <c r="P985" s="505"/>
      <c r="Q985" s="505"/>
      <c r="R985" s="471" cm="1">
        <f t="array" ref="R985">IFERROR(_xlfn.IFS(S985=1,1,T985=1,1,U985=1,1,V985=1,1),0)</f>
        <v>0</v>
      </c>
      <c r="S985" s="505"/>
      <c r="T985" s="505"/>
      <c r="U985" s="505"/>
      <c r="V985" s="505"/>
      <c r="W985" s="473"/>
      <c r="X985" s="473"/>
      <c r="Y985" s="471"/>
      <c r="Z985" s="505"/>
      <c r="AA985" s="505"/>
      <c r="AB985" s="505"/>
      <c r="AC985" s="505"/>
      <c r="AD985" s="471"/>
      <c r="AE985" s="505"/>
      <c r="AF985" s="505"/>
      <c r="AG985" s="505"/>
      <c r="AH985" s="505"/>
      <c r="AI985" s="473"/>
      <c r="AJ985" s="473"/>
      <c r="AK985" s="505"/>
      <c r="AL985" s="505"/>
      <c r="AM985" s="505"/>
      <c r="AN985" s="505"/>
      <c r="AO985" s="505"/>
      <c r="AP985" s="505"/>
      <c r="AQ985" s="505"/>
      <c r="AR985" s="505"/>
      <c r="AS985" s="505"/>
      <c r="AT985" s="505"/>
      <c r="AU985" s="506"/>
      <c r="AV985" s="513">
        <v>2</v>
      </c>
    </row>
    <row r="986" spans="1:48" s="507" customFormat="1" ht="13.5" outlineLevel="2">
      <c r="A986" s="531"/>
      <c r="B986" s="691" t="s">
        <v>226</v>
      </c>
      <c r="C986" s="460" t="s">
        <v>782</v>
      </c>
      <c r="D986" s="474" t="s">
        <v>657</v>
      </c>
      <c r="E986" s="461" t="s">
        <v>810</v>
      </c>
      <c r="F986" s="475"/>
      <c r="G986" s="459" t="s">
        <v>102</v>
      </c>
      <c r="H986" s="476" t="str">
        <f t="shared" si="130"/>
        <v>MP-2</v>
      </c>
      <c r="I986" s="463">
        <v>2</v>
      </c>
      <c r="J986" s="475"/>
      <c r="K986" s="473">
        <v>0</v>
      </c>
      <c r="L986" s="473"/>
      <c r="M986" s="471" cm="1">
        <f t="array" ref="M986">IFERROR(_xlfn.IFS(N986=1,1,O986=1,1,P986=1,1,Q986=1,1),0)</f>
        <v>1</v>
      </c>
      <c r="N986" s="505">
        <v>1</v>
      </c>
      <c r="O986" s="505"/>
      <c r="P986" s="505"/>
      <c r="Q986" s="505"/>
      <c r="R986" s="471" cm="1">
        <f t="array" ref="R986">IFERROR(_xlfn.IFS(S986=1,1,T986=1,1,U986=1,1,V986=1,1),0)</f>
        <v>0</v>
      </c>
      <c r="S986" s="505"/>
      <c r="T986" s="505"/>
      <c r="U986" s="505"/>
      <c r="V986" s="505"/>
      <c r="W986" s="473"/>
      <c r="X986" s="473"/>
      <c r="Y986" s="471"/>
      <c r="Z986" s="505"/>
      <c r="AA986" s="505"/>
      <c r="AB986" s="505"/>
      <c r="AC986" s="505"/>
      <c r="AD986" s="471"/>
      <c r="AE986" s="505"/>
      <c r="AF986" s="505"/>
      <c r="AG986" s="505"/>
      <c r="AH986" s="505"/>
      <c r="AI986" s="473"/>
      <c r="AJ986" s="473"/>
      <c r="AK986" s="505"/>
      <c r="AL986" s="505"/>
      <c r="AM986" s="505"/>
      <c r="AN986" s="505"/>
      <c r="AO986" s="505"/>
      <c r="AP986" s="505"/>
      <c r="AQ986" s="505"/>
      <c r="AR986" s="505"/>
      <c r="AS986" s="505"/>
      <c r="AT986" s="505"/>
      <c r="AU986" s="506"/>
      <c r="AV986" s="513">
        <v>2</v>
      </c>
    </row>
    <row r="987" spans="1:48" s="507" customFormat="1" ht="3" customHeight="1">
      <c r="A987" s="682"/>
      <c r="B987" s="691"/>
      <c r="C987" s="460"/>
      <c r="D987" s="474"/>
      <c r="E987" s="461"/>
      <c r="F987" s="475"/>
      <c r="G987" s="459"/>
      <c r="H987" s="476"/>
      <c r="I987" s="463"/>
      <c r="J987" s="475"/>
      <c r="K987" s="473"/>
      <c r="L987" s="473"/>
      <c r="M987" s="471"/>
      <c r="N987" s="505" t="s">
        <v>224</v>
      </c>
      <c r="O987" s="505"/>
      <c r="P987" s="505"/>
      <c r="Q987" s="505"/>
      <c r="R987" s="505"/>
      <c r="S987" s="505"/>
      <c r="T987" s="505"/>
      <c r="U987" s="505"/>
      <c r="V987" s="505"/>
      <c r="W987" s="473"/>
      <c r="X987" s="473"/>
      <c r="Y987" s="505"/>
      <c r="Z987" s="505"/>
      <c r="AA987" s="505"/>
      <c r="AB987" s="505"/>
      <c r="AC987" s="505"/>
      <c r="AD987" s="505"/>
      <c r="AE987" s="505"/>
      <c r="AF987" s="505"/>
      <c r="AG987" s="505"/>
      <c r="AH987" s="505"/>
      <c r="AI987" s="473"/>
      <c r="AJ987" s="473"/>
      <c r="AK987" s="505"/>
      <c r="AL987" s="505"/>
      <c r="AM987" s="505"/>
      <c r="AN987" s="505"/>
      <c r="AO987" s="505"/>
      <c r="AP987" s="505"/>
      <c r="AQ987" s="505"/>
      <c r="AR987" s="505"/>
      <c r="AS987" s="505"/>
      <c r="AT987" s="505"/>
      <c r="AU987" s="506"/>
      <c r="AV987" s="513"/>
    </row>
    <row r="988" spans="1:48" s="507" customFormat="1" ht="15">
      <c r="A988" s="685" t="s">
        <v>31</v>
      </c>
      <c r="B988" s="691"/>
      <c r="C988" s="460"/>
      <c r="D988" s="474"/>
      <c r="E988" s="461"/>
      <c r="F988" s="475"/>
      <c r="G988" s="459"/>
      <c r="H988" s="476"/>
      <c r="I988" s="463"/>
      <c r="J988" s="475"/>
      <c r="K988" s="473"/>
      <c r="L988" s="473"/>
      <c r="M988" s="471"/>
      <c r="N988" s="505" t="s">
        <v>224</v>
      </c>
      <c r="O988" s="505"/>
      <c r="P988" s="505"/>
      <c r="Q988" s="505"/>
      <c r="R988" s="505"/>
      <c r="S988" s="505"/>
      <c r="T988" s="505"/>
      <c r="U988" s="505"/>
      <c r="V988" s="505"/>
      <c r="W988" s="473"/>
      <c r="X988" s="473"/>
      <c r="Y988" s="505"/>
      <c r="Z988" s="505"/>
      <c r="AA988" s="505"/>
      <c r="AB988" s="505"/>
      <c r="AC988" s="505"/>
      <c r="AD988" s="505"/>
      <c r="AE988" s="505"/>
      <c r="AF988" s="505"/>
      <c r="AG988" s="505"/>
      <c r="AH988" s="505"/>
      <c r="AI988" s="473"/>
      <c r="AJ988" s="473"/>
      <c r="AK988" s="505"/>
      <c r="AL988" s="505"/>
      <c r="AM988" s="505"/>
      <c r="AN988" s="505"/>
      <c r="AO988" s="505"/>
      <c r="AP988" s="505"/>
      <c r="AQ988" s="505"/>
      <c r="AR988" s="505"/>
      <c r="AS988" s="505"/>
      <c r="AT988" s="505"/>
      <c r="AU988" s="506"/>
      <c r="AV988" s="522" t="s">
        <v>210</v>
      </c>
    </row>
    <row r="989" spans="1:48" s="507" customFormat="1" ht="13.5" outlineLevel="1">
      <c r="A989" s="531"/>
      <c r="B989" s="691" t="s">
        <v>811</v>
      </c>
      <c r="C989" s="460"/>
      <c r="D989" s="474"/>
      <c r="E989" s="461"/>
      <c r="F989" s="475"/>
      <c r="G989" s="459"/>
      <c r="H989" s="476"/>
      <c r="I989" s="463"/>
      <c r="J989" s="475"/>
      <c r="K989" s="483"/>
      <c r="L989" s="483"/>
      <c r="M989" s="471"/>
      <c r="N989" s="505" t="s">
        <v>224</v>
      </c>
      <c r="O989" s="505"/>
      <c r="P989" s="505"/>
      <c r="Q989" s="505"/>
      <c r="R989" s="505"/>
      <c r="S989" s="505"/>
      <c r="T989" s="505"/>
      <c r="U989" s="505"/>
      <c r="V989" s="505"/>
      <c r="W989" s="483"/>
      <c r="X989" s="483"/>
      <c r="Y989" s="505"/>
      <c r="Z989" s="505"/>
      <c r="AA989" s="505"/>
      <c r="AB989" s="505"/>
      <c r="AC989" s="505"/>
      <c r="AD989" s="505"/>
      <c r="AE989" s="505"/>
      <c r="AF989" s="505"/>
      <c r="AG989" s="505"/>
      <c r="AH989" s="505"/>
      <c r="AI989" s="483"/>
      <c r="AJ989" s="483"/>
      <c r="AK989" s="505"/>
      <c r="AL989" s="505"/>
      <c r="AM989" s="505"/>
      <c r="AN989" s="505"/>
      <c r="AO989" s="505"/>
      <c r="AP989" s="505"/>
      <c r="AQ989" s="505"/>
      <c r="AR989" s="505"/>
      <c r="AS989" s="505"/>
      <c r="AT989" s="505"/>
      <c r="AU989" s="506"/>
      <c r="AV989" s="522"/>
    </row>
    <row r="990" spans="1:48" s="507" customFormat="1" ht="13.5" outlineLevel="2">
      <c r="A990" s="682"/>
      <c r="B990" s="691"/>
      <c r="C990" s="460"/>
      <c r="D990" s="474"/>
      <c r="E990" s="461"/>
      <c r="F990" s="475"/>
      <c r="G990" s="459"/>
      <c r="H990" s="476"/>
      <c r="I990" s="463"/>
      <c r="J990" s="475"/>
      <c r="K990" s="483"/>
      <c r="L990" s="483"/>
      <c r="M990" s="471"/>
      <c r="N990" s="505" t="s">
        <v>224</v>
      </c>
      <c r="O990" s="505"/>
      <c r="P990" s="505"/>
      <c r="Q990" s="505"/>
      <c r="R990" s="505"/>
      <c r="S990" s="505"/>
      <c r="T990" s="505"/>
      <c r="U990" s="505"/>
      <c r="V990" s="505"/>
      <c r="W990" s="483"/>
      <c r="X990" s="483"/>
      <c r="Y990" s="505"/>
      <c r="Z990" s="505"/>
      <c r="AA990" s="505"/>
      <c r="AB990" s="505"/>
      <c r="AC990" s="505"/>
      <c r="AD990" s="505"/>
      <c r="AE990" s="505"/>
      <c r="AF990" s="505"/>
      <c r="AG990" s="505"/>
      <c r="AH990" s="505"/>
      <c r="AI990" s="483"/>
      <c r="AJ990" s="483"/>
      <c r="AK990" s="505"/>
      <c r="AL990" s="505"/>
      <c r="AM990" s="505"/>
      <c r="AN990" s="505"/>
      <c r="AO990" s="505"/>
      <c r="AP990" s="505"/>
      <c r="AQ990" s="505"/>
      <c r="AR990" s="505"/>
      <c r="AS990" s="505"/>
      <c r="AT990" s="505"/>
      <c r="AU990" s="506"/>
      <c r="AV990" s="522"/>
    </row>
    <row r="991" spans="1:48" s="507" customFormat="1" ht="13.5" outlineLevel="2">
      <c r="A991" s="681"/>
      <c r="B991" s="691" t="s">
        <v>733</v>
      </c>
      <c r="C991" s="460"/>
      <c r="D991" s="474"/>
      <c r="E991" s="461"/>
      <c r="F991" s="475"/>
      <c r="G991" s="459"/>
      <c r="H991" s="476"/>
      <c r="I991" s="463"/>
      <c r="J991" s="475"/>
      <c r="K991" s="473"/>
      <c r="L991" s="473"/>
      <c r="M991" s="471"/>
      <c r="N991" s="505" t="s">
        <v>224</v>
      </c>
      <c r="O991" s="505"/>
      <c r="P991" s="505"/>
      <c r="Q991" s="505"/>
      <c r="R991" s="505"/>
      <c r="S991" s="505"/>
      <c r="T991" s="505"/>
      <c r="U991" s="505"/>
      <c r="V991" s="505"/>
      <c r="W991" s="473"/>
      <c r="X991" s="473"/>
      <c r="Y991" s="505"/>
      <c r="Z991" s="505"/>
      <c r="AA991" s="505"/>
      <c r="AB991" s="505"/>
      <c r="AC991" s="505"/>
      <c r="AD991" s="505"/>
      <c r="AE991" s="505"/>
      <c r="AF991" s="505"/>
      <c r="AG991" s="505"/>
      <c r="AH991" s="505"/>
      <c r="AI991" s="473"/>
      <c r="AJ991" s="473"/>
      <c r="AK991" s="505"/>
      <c r="AL991" s="505"/>
      <c r="AM991" s="505"/>
      <c r="AN991" s="505"/>
      <c r="AO991" s="505"/>
      <c r="AP991" s="505"/>
      <c r="AQ991" s="505"/>
      <c r="AR991" s="505"/>
      <c r="AS991" s="505"/>
      <c r="AT991" s="505"/>
      <c r="AU991" s="506"/>
      <c r="AV991" s="513"/>
    </row>
    <row r="992" spans="1:48" s="507" customFormat="1" ht="13.5" outlineLevel="2">
      <c r="A992" s="681"/>
      <c r="B992" s="691" t="s">
        <v>226</v>
      </c>
      <c r="C992" s="460" t="s">
        <v>769</v>
      </c>
      <c r="D992" s="474" t="s">
        <v>228</v>
      </c>
      <c r="E992" s="461" t="s">
        <v>735</v>
      </c>
      <c r="F992" s="475"/>
      <c r="G992" s="459" t="s">
        <v>111</v>
      </c>
      <c r="H992" s="476" t="str">
        <f>CONCATENATE(G992,"-",I992)</f>
        <v>AM-1</v>
      </c>
      <c r="I992" s="463">
        <v>1</v>
      </c>
      <c r="J992" s="475"/>
      <c r="K992" s="473">
        <v>0</v>
      </c>
      <c r="L992" s="473"/>
      <c r="M992" s="471" cm="1">
        <f t="array" ref="M992">IFERROR(_xlfn.IFS(N992=1,1,O992=1,1,P992=1,1,Q992=1,1),0)</f>
        <v>1</v>
      </c>
      <c r="N992" s="505">
        <v>1</v>
      </c>
      <c r="O992" s="505"/>
      <c r="P992" s="505"/>
      <c r="Q992" s="505"/>
      <c r="R992" s="471" cm="1">
        <f t="array" ref="R992">IFERROR(_xlfn.IFS(S992=1,1,T992=1,1,U992=1,1,V992=1,1),0)</f>
        <v>0</v>
      </c>
      <c r="S992" s="505"/>
      <c r="T992" s="505"/>
      <c r="U992" s="505"/>
      <c r="V992" s="505"/>
      <c r="W992" s="473"/>
      <c r="X992" s="473"/>
      <c r="Y992" s="471"/>
      <c r="Z992" s="505"/>
      <c r="AA992" s="505"/>
      <c r="AB992" s="505"/>
      <c r="AC992" s="505"/>
      <c r="AD992" s="471"/>
      <c r="AE992" s="505"/>
      <c r="AF992" s="505"/>
      <c r="AG992" s="505"/>
      <c r="AH992" s="505"/>
      <c r="AI992" s="473"/>
      <c r="AJ992" s="473"/>
      <c r="AK992" s="505"/>
      <c r="AL992" s="505"/>
      <c r="AM992" s="505"/>
      <c r="AN992" s="505"/>
      <c r="AO992" s="505"/>
      <c r="AP992" s="505"/>
      <c r="AQ992" s="505"/>
      <c r="AR992" s="505"/>
      <c r="AS992" s="505"/>
      <c r="AT992" s="505"/>
      <c r="AU992" s="506"/>
      <c r="AV992" s="513">
        <v>1</v>
      </c>
    </row>
    <row r="993" spans="1:48" s="507" customFormat="1" ht="13.5" outlineLevel="2">
      <c r="A993" s="681"/>
      <c r="B993" s="691"/>
      <c r="C993" s="460"/>
      <c r="D993" s="474"/>
      <c r="E993" s="461"/>
      <c r="F993" s="475"/>
      <c r="G993" s="459"/>
      <c r="H993" s="476"/>
      <c r="I993" s="463"/>
      <c r="J993" s="475"/>
      <c r="K993" s="473"/>
      <c r="L993" s="473"/>
      <c r="M993" s="471"/>
      <c r="N993" s="505" t="s">
        <v>224</v>
      </c>
      <c r="O993" s="505"/>
      <c r="P993" s="505"/>
      <c r="Q993" s="505"/>
      <c r="R993" s="505"/>
      <c r="S993" s="505"/>
      <c r="T993" s="505"/>
      <c r="U993" s="505"/>
      <c r="V993" s="505"/>
      <c r="W993" s="473"/>
      <c r="X993" s="473"/>
      <c r="Y993" s="505"/>
      <c r="Z993" s="505"/>
      <c r="AA993" s="505"/>
      <c r="AB993" s="505"/>
      <c r="AC993" s="505"/>
      <c r="AD993" s="505"/>
      <c r="AE993" s="505"/>
      <c r="AF993" s="505"/>
      <c r="AG993" s="505"/>
      <c r="AH993" s="505"/>
      <c r="AI993" s="473"/>
      <c r="AJ993" s="473"/>
      <c r="AK993" s="505"/>
      <c r="AL993" s="505"/>
      <c r="AM993" s="505"/>
      <c r="AN993" s="505"/>
      <c r="AO993" s="505"/>
      <c r="AP993" s="505"/>
      <c r="AQ993" s="505"/>
      <c r="AR993" s="505"/>
      <c r="AS993" s="505"/>
      <c r="AT993" s="505"/>
      <c r="AU993" s="506"/>
      <c r="AV993" s="513"/>
    </row>
    <row r="994" spans="1:48" s="507" customFormat="1" ht="13.5" outlineLevel="2">
      <c r="A994" s="681"/>
      <c r="B994" s="691" t="s">
        <v>736</v>
      </c>
      <c r="C994" s="460"/>
      <c r="D994" s="474"/>
      <c r="E994" s="461"/>
      <c r="F994" s="475"/>
      <c r="G994" s="459"/>
      <c r="H994" s="476"/>
      <c r="I994" s="463"/>
      <c r="J994" s="475"/>
      <c r="K994" s="473"/>
      <c r="L994" s="473"/>
      <c r="M994" s="471"/>
      <c r="N994" s="505" t="s">
        <v>224</v>
      </c>
      <c r="O994" s="505"/>
      <c r="P994" s="505"/>
      <c r="Q994" s="505"/>
      <c r="R994" s="505"/>
      <c r="S994" s="505"/>
      <c r="T994" s="505"/>
      <c r="U994" s="505"/>
      <c r="V994" s="505"/>
      <c r="W994" s="473"/>
      <c r="X994" s="473"/>
      <c r="Y994" s="505"/>
      <c r="Z994" s="505"/>
      <c r="AA994" s="505"/>
      <c r="AB994" s="505"/>
      <c r="AC994" s="505"/>
      <c r="AD994" s="505"/>
      <c r="AE994" s="505"/>
      <c r="AF994" s="505"/>
      <c r="AG994" s="505"/>
      <c r="AH994" s="505"/>
      <c r="AI994" s="473"/>
      <c r="AJ994" s="473"/>
      <c r="AK994" s="505"/>
      <c r="AL994" s="505"/>
      <c r="AM994" s="505"/>
      <c r="AN994" s="505"/>
      <c r="AO994" s="505"/>
      <c r="AP994" s="505"/>
      <c r="AQ994" s="505"/>
      <c r="AR994" s="505"/>
      <c r="AS994" s="505"/>
      <c r="AT994" s="505"/>
      <c r="AU994" s="506"/>
      <c r="AV994" s="513"/>
    </row>
    <row r="995" spans="1:48" s="507" customFormat="1" ht="13.5" outlineLevel="2">
      <c r="A995" s="681"/>
      <c r="B995" s="691" t="s">
        <v>226</v>
      </c>
      <c r="C995" s="460" t="s">
        <v>769</v>
      </c>
      <c r="D995" s="474" t="s">
        <v>595</v>
      </c>
      <c r="E995" s="461" t="s">
        <v>737</v>
      </c>
      <c r="F995" s="475"/>
      <c r="G995" s="459" t="s">
        <v>111</v>
      </c>
      <c r="H995" s="476" t="str">
        <f>CONCATENATE(G995,"-",I995)</f>
        <v>AM-1</v>
      </c>
      <c r="I995" s="463">
        <v>1</v>
      </c>
      <c r="J995" s="475"/>
      <c r="K995" s="473">
        <v>0</v>
      </c>
      <c r="L995" s="473"/>
      <c r="M995" s="471" cm="1">
        <f t="array" ref="M995">IFERROR(_xlfn.IFS(N995=1,1,O995=1,1,P995=1,1,Q995=1,1),0)</f>
        <v>1</v>
      </c>
      <c r="N995" s="505">
        <v>1</v>
      </c>
      <c r="O995" s="505"/>
      <c r="P995" s="505"/>
      <c r="Q995" s="505"/>
      <c r="R995" s="471" cm="1">
        <f t="array" ref="R995">IFERROR(_xlfn.IFS(S995=1,1,T995=1,1,U995=1,1,V995=1,1),0)</f>
        <v>0</v>
      </c>
      <c r="S995" s="505"/>
      <c r="T995" s="505"/>
      <c r="U995" s="505"/>
      <c r="V995" s="505"/>
      <c r="W995" s="473"/>
      <c r="X995" s="473"/>
      <c r="Y995" s="471"/>
      <c r="Z995" s="505"/>
      <c r="AA995" s="505"/>
      <c r="AB995" s="505"/>
      <c r="AC995" s="505"/>
      <c r="AD995" s="471"/>
      <c r="AE995" s="505"/>
      <c r="AF995" s="505"/>
      <c r="AG995" s="505"/>
      <c r="AH995" s="505"/>
      <c r="AI995" s="473"/>
      <c r="AJ995" s="473"/>
      <c r="AK995" s="505"/>
      <c r="AL995" s="505"/>
      <c r="AM995" s="505"/>
      <c r="AN995" s="505"/>
      <c r="AO995" s="505"/>
      <c r="AP995" s="505"/>
      <c r="AQ995" s="505"/>
      <c r="AR995" s="505"/>
      <c r="AS995" s="505"/>
      <c r="AT995" s="505"/>
      <c r="AU995" s="506"/>
      <c r="AV995" s="513">
        <v>1</v>
      </c>
    </row>
    <row r="996" spans="1:48" s="507" customFormat="1" ht="13.5" outlineLevel="2">
      <c r="A996" s="681"/>
      <c r="B996" s="691"/>
      <c r="C996" s="460"/>
      <c r="D996" s="474"/>
      <c r="E996" s="461"/>
      <c r="F996" s="475"/>
      <c r="G996" s="459"/>
      <c r="H996" s="476"/>
      <c r="I996" s="463"/>
      <c r="J996" s="475"/>
      <c r="K996" s="473"/>
      <c r="L996" s="473"/>
      <c r="M996" s="471"/>
      <c r="N996" s="505" t="s">
        <v>224</v>
      </c>
      <c r="O996" s="505"/>
      <c r="P996" s="505"/>
      <c r="Q996" s="505"/>
      <c r="R996" s="505"/>
      <c r="S996" s="505"/>
      <c r="T996" s="505"/>
      <c r="U996" s="505"/>
      <c r="V996" s="505"/>
      <c r="W996" s="473"/>
      <c r="X996" s="473"/>
      <c r="Y996" s="505"/>
      <c r="Z996" s="505"/>
      <c r="AA996" s="505"/>
      <c r="AB996" s="505"/>
      <c r="AC996" s="505"/>
      <c r="AD996" s="505"/>
      <c r="AE996" s="505"/>
      <c r="AF996" s="505"/>
      <c r="AG996" s="505"/>
      <c r="AH996" s="505"/>
      <c r="AI996" s="473"/>
      <c r="AJ996" s="473"/>
      <c r="AK996" s="505"/>
      <c r="AL996" s="505"/>
      <c r="AM996" s="505"/>
      <c r="AN996" s="505"/>
      <c r="AO996" s="505"/>
      <c r="AP996" s="505"/>
      <c r="AQ996" s="505"/>
      <c r="AR996" s="505"/>
      <c r="AS996" s="505"/>
      <c r="AT996" s="505"/>
      <c r="AU996" s="506"/>
      <c r="AV996" s="513"/>
    </row>
    <row r="997" spans="1:48" s="507" customFormat="1" ht="13.5" outlineLevel="2">
      <c r="A997" s="681"/>
      <c r="B997" s="691" t="s">
        <v>738</v>
      </c>
      <c r="C997" s="460"/>
      <c r="D997" s="474"/>
      <c r="E997" s="461"/>
      <c r="F997" s="475"/>
      <c r="G997" s="459"/>
      <c r="H997" s="476"/>
      <c r="I997" s="463"/>
      <c r="J997" s="475"/>
      <c r="K997" s="473"/>
      <c r="L997" s="473"/>
      <c r="M997" s="471"/>
      <c r="N997" s="505" t="s">
        <v>224</v>
      </c>
      <c r="O997" s="505"/>
      <c r="P997" s="505"/>
      <c r="Q997" s="505"/>
      <c r="R997" s="505"/>
      <c r="S997" s="505"/>
      <c r="T997" s="505"/>
      <c r="U997" s="505"/>
      <c r="V997" s="505"/>
      <c r="W997" s="473"/>
      <c r="X997" s="473"/>
      <c r="Y997" s="505"/>
      <c r="Z997" s="505"/>
      <c r="AA997" s="505"/>
      <c r="AB997" s="505"/>
      <c r="AC997" s="505"/>
      <c r="AD997" s="505"/>
      <c r="AE997" s="505"/>
      <c r="AF997" s="505"/>
      <c r="AG997" s="505"/>
      <c r="AH997" s="505"/>
      <c r="AI997" s="473"/>
      <c r="AJ997" s="473"/>
      <c r="AK997" s="505"/>
      <c r="AL997" s="505"/>
      <c r="AM997" s="505"/>
      <c r="AN997" s="505"/>
      <c r="AO997" s="505"/>
      <c r="AP997" s="505"/>
      <c r="AQ997" s="505"/>
      <c r="AR997" s="505"/>
      <c r="AS997" s="505"/>
      <c r="AT997" s="505"/>
      <c r="AU997" s="506"/>
      <c r="AV997" s="513"/>
    </row>
    <row r="998" spans="1:48" s="507" customFormat="1" ht="13.5" outlineLevel="2">
      <c r="A998" s="681"/>
      <c r="B998" s="691" t="s">
        <v>226</v>
      </c>
      <c r="C998" s="460" t="s">
        <v>769</v>
      </c>
      <c r="D998" s="474" t="s">
        <v>235</v>
      </c>
      <c r="E998" s="461" t="s">
        <v>739</v>
      </c>
      <c r="F998" s="475"/>
      <c r="G998" s="459" t="s">
        <v>111</v>
      </c>
      <c r="H998" s="476" t="str">
        <f t="shared" ref="H998:H1004" si="131">CONCATENATE(G998,"-",I998)</f>
        <v>AM-1</v>
      </c>
      <c r="I998" s="463">
        <v>1</v>
      </c>
      <c r="J998" s="475"/>
      <c r="K998" s="473">
        <v>0</v>
      </c>
      <c r="L998" s="473"/>
      <c r="M998" s="471" cm="1">
        <f t="array" ref="M998">IFERROR(_xlfn.IFS(N998=1,1,O998=1,1,P998=1,1,Q998=1,1),0)</f>
        <v>1</v>
      </c>
      <c r="N998" s="505">
        <v>1</v>
      </c>
      <c r="O998" s="505"/>
      <c r="P998" s="505"/>
      <c r="Q998" s="505"/>
      <c r="R998" s="471" cm="1">
        <f t="array" ref="R998">IFERROR(_xlfn.IFS(S998=1,1,T998=1,1,U998=1,1,V998=1,1),0)</f>
        <v>0</v>
      </c>
      <c r="S998" s="505"/>
      <c r="T998" s="505"/>
      <c r="U998" s="505"/>
      <c r="V998" s="505"/>
      <c r="W998" s="473"/>
      <c r="X998" s="473"/>
      <c r="Y998" s="471"/>
      <c r="Z998" s="505"/>
      <c r="AA998" s="505"/>
      <c r="AB998" s="505"/>
      <c r="AC998" s="505"/>
      <c r="AD998" s="471"/>
      <c r="AE998" s="505"/>
      <c r="AF998" s="505"/>
      <c r="AG998" s="505"/>
      <c r="AH998" s="505"/>
      <c r="AI998" s="473"/>
      <c r="AJ998" s="473"/>
      <c r="AK998" s="505"/>
      <c r="AL998" s="505"/>
      <c r="AM998" s="505"/>
      <c r="AN998" s="505"/>
      <c r="AO998" s="505"/>
      <c r="AP998" s="505"/>
      <c r="AQ998" s="505"/>
      <c r="AR998" s="505"/>
      <c r="AS998" s="505"/>
      <c r="AT998" s="505"/>
      <c r="AU998" s="506"/>
      <c r="AV998" s="513">
        <v>1</v>
      </c>
    </row>
    <row r="999" spans="1:48" s="507" customFormat="1" ht="13.5" outlineLevel="2">
      <c r="A999" s="681"/>
      <c r="B999" s="691" t="s">
        <v>226</v>
      </c>
      <c r="C999" s="460" t="s">
        <v>769</v>
      </c>
      <c r="D999" s="474" t="s">
        <v>287</v>
      </c>
      <c r="E999" s="461" t="s">
        <v>740</v>
      </c>
      <c r="F999" s="475"/>
      <c r="G999" s="459" t="s">
        <v>111</v>
      </c>
      <c r="H999" s="476" t="str">
        <f t="shared" si="131"/>
        <v>AM-1</v>
      </c>
      <c r="I999" s="463">
        <v>1</v>
      </c>
      <c r="J999" s="475"/>
      <c r="K999" s="473">
        <v>0</v>
      </c>
      <c r="L999" s="473"/>
      <c r="M999" s="471" cm="1">
        <f t="array" ref="M999">IFERROR(_xlfn.IFS(N999=1,1,O999=1,1,P999=1,1,Q999=1,1),0)</f>
        <v>1</v>
      </c>
      <c r="N999" s="505">
        <v>1</v>
      </c>
      <c r="O999" s="505"/>
      <c r="P999" s="505"/>
      <c r="Q999" s="505"/>
      <c r="R999" s="471" cm="1">
        <f t="array" ref="R999">IFERROR(_xlfn.IFS(S999=1,1,T999=1,1,U999=1,1,V999=1,1),0)</f>
        <v>0</v>
      </c>
      <c r="S999" s="505"/>
      <c r="T999" s="505"/>
      <c r="U999" s="505"/>
      <c r="V999" s="505"/>
      <c r="W999" s="473"/>
      <c r="X999" s="473"/>
      <c r="Y999" s="471"/>
      <c r="Z999" s="505"/>
      <c r="AA999" s="505"/>
      <c r="AB999" s="505"/>
      <c r="AC999" s="505"/>
      <c r="AD999" s="471"/>
      <c r="AE999" s="505"/>
      <c r="AF999" s="505"/>
      <c r="AG999" s="505"/>
      <c r="AH999" s="505"/>
      <c r="AI999" s="473"/>
      <c r="AJ999" s="473"/>
      <c r="AK999" s="505"/>
      <c r="AL999" s="505"/>
      <c r="AM999" s="505"/>
      <c r="AN999" s="505"/>
      <c r="AO999" s="505"/>
      <c r="AP999" s="505"/>
      <c r="AQ999" s="505"/>
      <c r="AR999" s="505"/>
      <c r="AS999" s="505"/>
      <c r="AT999" s="505"/>
      <c r="AU999" s="506"/>
      <c r="AV999" s="513">
        <v>1</v>
      </c>
    </row>
    <row r="1000" spans="1:48" s="507" customFormat="1" ht="13.5" outlineLevel="2">
      <c r="A1000" s="681"/>
      <c r="B1000" s="691" t="s">
        <v>226</v>
      </c>
      <c r="C1000" s="460" t="s">
        <v>769</v>
      </c>
      <c r="D1000" s="474" t="s">
        <v>287</v>
      </c>
      <c r="E1000" s="461" t="s">
        <v>741</v>
      </c>
      <c r="F1000" s="475"/>
      <c r="G1000" s="459" t="s">
        <v>111</v>
      </c>
      <c r="H1000" s="476" t="str">
        <f t="shared" si="131"/>
        <v>AM-1</v>
      </c>
      <c r="I1000" s="463">
        <v>1</v>
      </c>
      <c r="J1000" s="475"/>
      <c r="K1000" s="473">
        <v>0</v>
      </c>
      <c r="L1000" s="473"/>
      <c r="M1000" s="471" cm="1">
        <f t="array" ref="M1000">IFERROR(_xlfn.IFS(N1000=1,1,O1000=1,1,P1000=1,1,Q1000=1,1),0)</f>
        <v>1</v>
      </c>
      <c r="N1000" s="505">
        <v>1</v>
      </c>
      <c r="O1000" s="505"/>
      <c r="P1000" s="505"/>
      <c r="Q1000" s="505"/>
      <c r="R1000" s="471" cm="1">
        <f t="array" ref="R1000">IFERROR(_xlfn.IFS(S1000=1,1,T1000=1,1,U1000=1,1,V1000=1,1),0)</f>
        <v>0</v>
      </c>
      <c r="S1000" s="505"/>
      <c r="T1000" s="505"/>
      <c r="U1000" s="505"/>
      <c r="V1000" s="505"/>
      <c r="W1000" s="473"/>
      <c r="X1000" s="473"/>
      <c r="Y1000" s="471"/>
      <c r="Z1000" s="505"/>
      <c r="AA1000" s="505"/>
      <c r="AB1000" s="505"/>
      <c r="AC1000" s="505"/>
      <c r="AD1000" s="471"/>
      <c r="AE1000" s="505"/>
      <c r="AF1000" s="505"/>
      <c r="AG1000" s="505"/>
      <c r="AH1000" s="505"/>
      <c r="AI1000" s="473"/>
      <c r="AJ1000" s="473"/>
      <c r="AK1000" s="505"/>
      <c r="AL1000" s="505"/>
      <c r="AM1000" s="505"/>
      <c r="AN1000" s="505"/>
      <c r="AO1000" s="505"/>
      <c r="AP1000" s="505"/>
      <c r="AQ1000" s="505"/>
      <c r="AR1000" s="505"/>
      <c r="AS1000" s="505"/>
      <c r="AT1000" s="505"/>
      <c r="AU1000" s="506"/>
      <c r="AV1000" s="513">
        <v>1</v>
      </c>
    </row>
    <row r="1001" spans="1:48" s="507" customFormat="1" ht="13.5" outlineLevel="2">
      <c r="A1001" s="681"/>
      <c r="B1001" s="691" t="s">
        <v>226</v>
      </c>
      <c r="C1001" s="460" t="s">
        <v>769</v>
      </c>
      <c r="D1001" s="474" t="s">
        <v>287</v>
      </c>
      <c r="E1001" s="461" t="s">
        <v>812</v>
      </c>
      <c r="F1001" s="475"/>
      <c r="G1001" s="459" t="s">
        <v>111</v>
      </c>
      <c r="H1001" s="476" t="str">
        <f t="shared" si="131"/>
        <v>AM-1</v>
      </c>
      <c r="I1001" s="463">
        <v>1</v>
      </c>
      <c r="J1001" s="475"/>
      <c r="K1001" s="473">
        <v>0</v>
      </c>
      <c r="L1001" s="473"/>
      <c r="M1001" s="471" cm="1">
        <f t="array" ref="M1001">IFERROR(_xlfn.IFS(N1001=1,1,O1001=1,1,P1001=1,1,Q1001=1,1),0)</f>
        <v>1</v>
      </c>
      <c r="N1001" s="505">
        <v>1</v>
      </c>
      <c r="O1001" s="505"/>
      <c r="P1001" s="505"/>
      <c r="Q1001" s="505"/>
      <c r="R1001" s="471" cm="1">
        <f t="array" ref="R1001">IFERROR(_xlfn.IFS(S1001=1,1,T1001=1,1,U1001=1,1,V1001=1,1),0)</f>
        <v>0</v>
      </c>
      <c r="S1001" s="505"/>
      <c r="T1001" s="505"/>
      <c r="U1001" s="505"/>
      <c r="V1001" s="505"/>
      <c r="W1001" s="473"/>
      <c r="X1001" s="473"/>
      <c r="Y1001" s="471"/>
      <c r="Z1001" s="505"/>
      <c r="AA1001" s="505"/>
      <c r="AB1001" s="505"/>
      <c r="AC1001" s="505"/>
      <c r="AD1001" s="471"/>
      <c r="AE1001" s="505"/>
      <c r="AF1001" s="505"/>
      <c r="AG1001" s="505"/>
      <c r="AH1001" s="505"/>
      <c r="AI1001" s="473"/>
      <c r="AJ1001" s="473"/>
      <c r="AK1001" s="505"/>
      <c r="AL1001" s="505"/>
      <c r="AM1001" s="505"/>
      <c r="AN1001" s="505"/>
      <c r="AO1001" s="505"/>
      <c r="AP1001" s="505"/>
      <c r="AQ1001" s="505"/>
      <c r="AR1001" s="505"/>
      <c r="AS1001" s="505"/>
      <c r="AT1001" s="505"/>
      <c r="AU1001" s="506"/>
      <c r="AV1001" s="513">
        <v>1</v>
      </c>
    </row>
    <row r="1002" spans="1:48" s="507" customFormat="1" ht="13.5" outlineLevel="2">
      <c r="A1002" s="681"/>
      <c r="B1002" s="691" t="s">
        <v>226</v>
      </c>
      <c r="C1002" s="460" t="s">
        <v>769</v>
      </c>
      <c r="D1002" s="474" t="s">
        <v>289</v>
      </c>
      <c r="E1002" s="461" t="s">
        <v>813</v>
      </c>
      <c r="F1002" s="475"/>
      <c r="G1002" s="459" t="s">
        <v>111</v>
      </c>
      <c r="H1002" s="476" t="str">
        <f t="shared" si="131"/>
        <v>AM-1</v>
      </c>
      <c r="I1002" s="463">
        <v>1</v>
      </c>
      <c r="J1002" s="475"/>
      <c r="K1002" s="473">
        <v>0</v>
      </c>
      <c r="L1002" s="473"/>
      <c r="M1002" s="471" cm="1">
        <f t="array" ref="M1002">IFERROR(_xlfn.IFS(N1002=1,1,O1002=1,1,P1002=1,1,Q1002=1,1),0)</f>
        <v>1</v>
      </c>
      <c r="N1002" s="505">
        <v>1</v>
      </c>
      <c r="O1002" s="505"/>
      <c r="P1002" s="505"/>
      <c r="Q1002" s="505"/>
      <c r="R1002" s="471" cm="1">
        <f t="array" ref="R1002">IFERROR(_xlfn.IFS(S1002=1,1,T1002=1,1,U1002=1,1,V1002=1,1),0)</f>
        <v>0</v>
      </c>
      <c r="S1002" s="505"/>
      <c r="T1002" s="505"/>
      <c r="U1002" s="505"/>
      <c r="V1002" s="505"/>
      <c r="W1002" s="473"/>
      <c r="X1002" s="473"/>
      <c r="Y1002" s="471"/>
      <c r="Z1002" s="505"/>
      <c r="AA1002" s="505"/>
      <c r="AB1002" s="505"/>
      <c r="AC1002" s="505"/>
      <c r="AD1002" s="471"/>
      <c r="AE1002" s="505"/>
      <c r="AF1002" s="505"/>
      <c r="AG1002" s="505"/>
      <c r="AH1002" s="505"/>
      <c r="AI1002" s="473"/>
      <c r="AJ1002" s="473"/>
      <c r="AK1002" s="505"/>
      <c r="AL1002" s="505"/>
      <c r="AM1002" s="505"/>
      <c r="AN1002" s="505"/>
      <c r="AO1002" s="505"/>
      <c r="AP1002" s="505"/>
      <c r="AQ1002" s="505"/>
      <c r="AR1002" s="505"/>
      <c r="AS1002" s="505"/>
      <c r="AT1002" s="505"/>
      <c r="AU1002" s="506"/>
      <c r="AV1002" s="513">
        <v>1</v>
      </c>
    </row>
    <row r="1003" spans="1:48" s="507" customFormat="1" ht="13.5" outlineLevel="2">
      <c r="A1003" s="681"/>
      <c r="B1003" s="691" t="s">
        <v>226</v>
      </c>
      <c r="C1003" s="460" t="s">
        <v>769</v>
      </c>
      <c r="D1003" s="474" t="s">
        <v>351</v>
      </c>
      <c r="E1003" s="461" t="s">
        <v>814</v>
      </c>
      <c r="F1003" s="475"/>
      <c r="G1003" s="459" t="s">
        <v>111</v>
      </c>
      <c r="H1003" s="476" t="str">
        <f t="shared" si="131"/>
        <v>AM-1</v>
      </c>
      <c r="I1003" s="463">
        <v>1</v>
      </c>
      <c r="J1003" s="475"/>
      <c r="K1003" s="473">
        <v>0</v>
      </c>
      <c r="L1003" s="473"/>
      <c r="M1003" s="471" cm="1">
        <f t="array" ref="M1003">IFERROR(_xlfn.IFS(N1003=1,1,O1003=1,1,P1003=1,1,Q1003=1,1),0)</f>
        <v>1</v>
      </c>
      <c r="N1003" s="505">
        <v>1</v>
      </c>
      <c r="O1003" s="505"/>
      <c r="P1003" s="505"/>
      <c r="Q1003" s="505"/>
      <c r="R1003" s="471" cm="1">
        <f t="array" ref="R1003">IFERROR(_xlfn.IFS(S1003=1,1,T1003=1,1,U1003=1,1,V1003=1,1),0)</f>
        <v>0</v>
      </c>
      <c r="S1003" s="505"/>
      <c r="T1003" s="505"/>
      <c r="U1003" s="505"/>
      <c r="V1003" s="505"/>
      <c r="W1003" s="473"/>
      <c r="X1003" s="473"/>
      <c r="Y1003" s="471"/>
      <c r="Z1003" s="505"/>
      <c r="AA1003" s="505"/>
      <c r="AB1003" s="505"/>
      <c r="AC1003" s="505"/>
      <c r="AD1003" s="471"/>
      <c r="AE1003" s="505"/>
      <c r="AF1003" s="505"/>
      <c r="AG1003" s="505"/>
      <c r="AH1003" s="505"/>
      <c r="AI1003" s="473"/>
      <c r="AJ1003" s="473"/>
      <c r="AK1003" s="505"/>
      <c r="AL1003" s="505"/>
      <c r="AM1003" s="505"/>
      <c r="AN1003" s="505"/>
      <c r="AO1003" s="505"/>
      <c r="AP1003" s="505"/>
      <c r="AQ1003" s="505"/>
      <c r="AR1003" s="505"/>
      <c r="AS1003" s="505"/>
      <c r="AT1003" s="505"/>
      <c r="AU1003" s="506"/>
      <c r="AV1003" s="513">
        <v>1</v>
      </c>
    </row>
    <row r="1004" spans="1:48" s="507" customFormat="1" ht="13.5" outlineLevel="2">
      <c r="A1004" s="681"/>
      <c r="B1004" s="691" t="s">
        <v>226</v>
      </c>
      <c r="C1004" s="460" t="s">
        <v>769</v>
      </c>
      <c r="D1004" s="474" t="s">
        <v>815</v>
      </c>
      <c r="E1004" s="461" t="s">
        <v>816</v>
      </c>
      <c r="F1004" s="475"/>
      <c r="G1004" s="459" t="s">
        <v>111</v>
      </c>
      <c r="H1004" s="476" t="str">
        <f t="shared" si="131"/>
        <v>AM-1</v>
      </c>
      <c r="I1004" s="463">
        <v>1</v>
      </c>
      <c r="J1004" s="475"/>
      <c r="K1004" s="473">
        <v>0</v>
      </c>
      <c r="L1004" s="473"/>
      <c r="M1004" s="471" cm="1">
        <f t="array" ref="M1004">IFERROR(_xlfn.IFS(N1004=1,1,O1004=1,1,P1004=1,1,Q1004=1,1),0)</f>
        <v>1</v>
      </c>
      <c r="N1004" s="505">
        <v>1</v>
      </c>
      <c r="O1004" s="505"/>
      <c r="P1004" s="505"/>
      <c r="Q1004" s="505"/>
      <c r="R1004" s="471" cm="1">
        <f t="array" ref="R1004">IFERROR(_xlfn.IFS(S1004=1,1,T1004=1,1,U1004=1,1,V1004=1,1),0)</f>
        <v>0</v>
      </c>
      <c r="S1004" s="505"/>
      <c r="T1004" s="505"/>
      <c r="U1004" s="505"/>
      <c r="V1004" s="505"/>
      <c r="W1004" s="473"/>
      <c r="X1004" s="473"/>
      <c r="Y1004" s="471"/>
      <c r="Z1004" s="505"/>
      <c r="AA1004" s="505"/>
      <c r="AB1004" s="505"/>
      <c r="AC1004" s="505"/>
      <c r="AD1004" s="471"/>
      <c r="AE1004" s="505"/>
      <c r="AF1004" s="505"/>
      <c r="AG1004" s="505"/>
      <c r="AH1004" s="505"/>
      <c r="AI1004" s="473"/>
      <c r="AJ1004" s="473"/>
      <c r="AK1004" s="505"/>
      <c r="AL1004" s="505"/>
      <c r="AM1004" s="505"/>
      <c r="AN1004" s="505"/>
      <c r="AO1004" s="505"/>
      <c r="AP1004" s="505"/>
      <c r="AQ1004" s="505"/>
      <c r="AR1004" s="505"/>
      <c r="AS1004" s="505"/>
      <c r="AT1004" s="505"/>
      <c r="AU1004" s="506"/>
      <c r="AV1004" s="513">
        <v>1</v>
      </c>
    </row>
    <row r="1005" spans="1:48" s="507" customFormat="1" ht="13.5" outlineLevel="2">
      <c r="A1005" s="681"/>
      <c r="B1005" s="691"/>
      <c r="C1005" s="460"/>
      <c r="D1005" s="474"/>
      <c r="E1005" s="461"/>
      <c r="F1005" s="475"/>
      <c r="G1005" s="459"/>
      <c r="H1005" s="476"/>
      <c r="I1005" s="463"/>
      <c r="J1005" s="475"/>
      <c r="K1005" s="473"/>
      <c r="L1005" s="473"/>
      <c r="M1005" s="471"/>
      <c r="N1005" s="505" t="s">
        <v>224</v>
      </c>
      <c r="O1005" s="505"/>
      <c r="P1005" s="505"/>
      <c r="Q1005" s="505"/>
      <c r="R1005" s="505"/>
      <c r="S1005" s="505"/>
      <c r="T1005" s="505"/>
      <c r="U1005" s="505"/>
      <c r="V1005" s="505"/>
      <c r="W1005" s="473"/>
      <c r="X1005" s="473"/>
      <c r="Y1005" s="505"/>
      <c r="Z1005" s="505"/>
      <c r="AA1005" s="505"/>
      <c r="AB1005" s="505"/>
      <c r="AC1005" s="505"/>
      <c r="AD1005" s="505"/>
      <c r="AE1005" s="505"/>
      <c r="AF1005" s="505"/>
      <c r="AG1005" s="505"/>
      <c r="AH1005" s="505"/>
      <c r="AI1005" s="473"/>
      <c r="AJ1005" s="473"/>
      <c r="AK1005" s="505"/>
      <c r="AL1005" s="505"/>
      <c r="AM1005" s="505"/>
      <c r="AN1005" s="505"/>
      <c r="AO1005" s="505"/>
      <c r="AP1005" s="505"/>
      <c r="AQ1005" s="505"/>
      <c r="AR1005" s="505"/>
      <c r="AS1005" s="505"/>
      <c r="AT1005" s="505"/>
      <c r="AU1005" s="506"/>
      <c r="AV1005" s="513"/>
    </row>
    <row r="1006" spans="1:48" s="507" customFormat="1" ht="13.5" outlineLevel="2">
      <c r="A1006" s="681"/>
      <c r="B1006" s="691" t="s">
        <v>742</v>
      </c>
      <c r="C1006" s="460"/>
      <c r="D1006" s="474"/>
      <c r="E1006" s="461"/>
      <c r="F1006" s="475"/>
      <c r="G1006" s="459"/>
      <c r="H1006" s="476"/>
      <c r="I1006" s="463"/>
      <c r="J1006" s="475"/>
      <c r="K1006" s="473"/>
      <c r="L1006" s="473"/>
      <c r="M1006" s="471"/>
      <c r="N1006" s="505" t="s">
        <v>224</v>
      </c>
      <c r="O1006" s="505"/>
      <c r="P1006" s="505"/>
      <c r="Q1006" s="505"/>
      <c r="R1006" s="505"/>
      <c r="S1006" s="505"/>
      <c r="T1006" s="505"/>
      <c r="U1006" s="505"/>
      <c r="V1006" s="505"/>
      <c r="W1006" s="473"/>
      <c r="X1006" s="473"/>
      <c r="Y1006" s="505"/>
      <c r="Z1006" s="505"/>
      <c r="AA1006" s="505"/>
      <c r="AB1006" s="505"/>
      <c r="AC1006" s="505"/>
      <c r="AD1006" s="505"/>
      <c r="AE1006" s="505"/>
      <c r="AF1006" s="505"/>
      <c r="AG1006" s="505"/>
      <c r="AH1006" s="505"/>
      <c r="AI1006" s="473"/>
      <c r="AJ1006" s="473"/>
      <c r="AK1006" s="505"/>
      <c r="AL1006" s="505"/>
      <c r="AM1006" s="505"/>
      <c r="AN1006" s="505"/>
      <c r="AO1006" s="505"/>
      <c r="AP1006" s="505"/>
      <c r="AQ1006" s="505"/>
      <c r="AR1006" s="505"/>
      <c r="AS1006" s="505"/>
      <c r="AT1006" s="505"/>
      <c r="AU1006" s="506"/>
      <c r="AV1006" s="513"/>
    </row>
    <row r="1007" spans="1:48" s="507" customFormat="1" ht="13.5" outlineLevel="2">
      <c r="A1007" s="681"/>
      <c r="B1007" s="691" t="s">
        <v>226</v>
      </c>
      <c r="C1007" s="460" t="s">
        <v>769</v>
      </c>
      <c r="D1007" s="474" t="s">
        <v>297</v>
      </c>
      <c r="E1007" s="461" t="s">
        <v>817</v>
      </c>
      <c r="F1007" s="475"/>
      <c r="G1007" s="459" t="s">
        <v>111</v>
      </c>
      <c r="H1007" s="476" t="str">
        <f t="shared" ref="H1007:H1010" si="132">CONCATENATE(G1007,"-",I1007)</f>
        <v>AM-1</v>
      </c>
      <c r="I1007" s="463">
        <v>1</v>
      </c>
      <c r="J1007" s="475"/>
      <c r="K1007" s="473">
        <v>0</v>
      </c>
      <c r="L1007" s="473"/>
      <c r="M1007" s="471" cm="1">
        <f t="array" ref="M1007">IFERROR(_xlfn.IFS(N1007=1,1,O1007=1,1,P1007=1,1,Q1007=1,1),0)</f>
        <v>1</v>
      </c>
      <c r="N1007" s="505">
        <v>1</v>
      </c>
      <c r="O1007" s="505"/>
      <c r="P1007" s="505"/>
      <c r="Q1007" s="505"/>
      <c r="R1007" s="471" cm="1">
        <f t="array" ref="R1007">IFERROR(_xlfn.IFS(S1007=1,1,T1007=1,1,U1007=1,1,V1007=1,1),0)</f>
        <v>0</v>
      </c>
      <c r="S1007" s="505"/>
      <c r="T1007" s="505"/>
      <c r="U1007" s="505"/>
      <c r="V1007" s="505"/>
      <c r="W1007" s="473"/>
      <c r="X1007" s="473"/>
      <c r="Y1007" s="471"/>
      <c r="Z1007" s="505"/>
      <c r="AA1007" s="505"/>
      <c r="AB1007" s="505"/>
      <c r="AC1007" s="505"/>
      <c r="AD1007" s="471"/>
      <c r="AE1007" s="505"/>
      <c r="AF1007" s="505"/>
      <c r="AG1007" s="505"/>
      <c r="AH1007" s="505"/>
      <c r="AI1007" s="473"/>
      <c r="AJ1007" s="473"/>
      <c r="AK1007" s="505"/>
      <c r="AL1007" s="505"/>
      <c r="AM1007" s="505"/>
      <c r="AN1007" s="505"/>
      <c r="AO1007" s="505"/>
      <c r="AP1007" s="505"/>
      <c r="AQ1007" s="505"/>
      <c r="AR1007" s="505"/>
      <c r="AS1007" s="505"/>
      <c r="AT1007" s="505"/>
      <c r="AU1007" s="506"/>
      <c r="AV1007" s="513">
        <v>1</v>
      </c>
    </row>
    <row r="1008" spans="1:48" s="507" customFormat="1" ht="13.5" outlineLevel="2">
      <c r="A1008" s="681"/>
      <c r="B1008" s="691" t="s">
        <v>226</v>
      </c>
      <c r="C1008" s="460" t="s">
        <v>769</v>
      </c>
      <c r="D1008" s="474" t="s">
        <v>299</v>
      </c>
      <c r="E1008" s="461" t="s">
        <v>818</v>
      </c>
      <c r="F1008" s="475"/>
      <c r="G1008" s="459" t="s">
        <v>111</v>
      </c>
      <c r="H1008" s="476" t="str">
        <f t="shared" si="132"/>
        <v>AM-1</v>
      </c>
      <c r="I1008" s="463">
        <v>1</v>
      </c>
      <c r="J1008" s="475"/>
      <c r="K1008" s="473">
        <v>0</v>
      </c>
      <c r="L1008" s="473"/>
      <c r="M1008" s="471" cm="1">
        <f t="array" ref="M1008">IFERROR(_xlfn.IFS(N1008=1,1,O1008=1,1,P1008=1,1,Q1008=1,1),0)</f>
        <v>1</v>
      </c>
      <c r="N1008" s="505">
        <v>1</v>
      </c>
      <c r="O1008" s="505"/>
      <c r="P1008" s="505"/>
      <c r="Q1008" s="505"/>
      <c r="R1008" s="471" cm="1">
        <f t="array" ref="R1008">IFERROR(_xlfn.IFS(S1008=1,1,T1008=1,1,U1008=1,1,V1008=1,1),0)</f>
        <v>0</v>
      </c>
      <c r="S1008" s="505"/>
      <c r="T1008" s="505"/>
      <c r="U1008" s="505"/>
      <c r="V1008" s="505"/>
      <c r="W1008" s="473"/>
      <c r="X1008" s="473"/>
      <c r="Y1008" s="471"/>
      <c r="Z1008" s="505"/>
      <c r="AA1008" s="505"/>
      <c r="AB1008" s="505"/>
      <c r="AC1008" s="505"/>
      <c r="AD1008" s="471"/>
      <c r="AE1008" s="505"/>
      <c r="AF1008" s="505"/>
      <c r="AG1008" s="505"/>
      <c r="AH1008" s="505"/>
      <c r="AI1008" s="473"/>
      <c r="AJ1008" s="473"/>
      <c r="AK1008" s="505"/>
      <c r="AL1008" s="505"/>
      <c r="AM1008" s="505"/>
      <c r="AN1008" s="505"/>
      <c r="AO1008" s="505"/>
      <c r="AP1008" s="505"/>
      <c r="AQ1008" s="505"/>
      <c r="AR1008" s="505"/>
      <c r="AS1008" s="505"/>
      <c r="AT1008" s="505"/>
      <c r="AU1008" s="506"/>
      <c r="AV1008" s="513">
        <v>1</v>
      </c>
    </row>
    <row r="1009" spans="1:48" s="507" customFormat="1" ht="13.5" outlineLevel="2">
      <c r="A1009" s="681"/>
      <c r="B1009" s="691" t="s">
        <v>226</v>
      </c>
      <c r="C1009" s="460" t="s">
        <v>769</v>
      </c>
      <c r="D1009" s="474" t="s">
        <v>301</v>
      </c>
      <c r="E1009" s="461" t="s">
        <v>819</v>
      </c>
      <c r="F1009" s="475"/>
      <c r="G1009" s="459" t="s">
        <v>111</v>
      </c>
      <c r="H1009" s="476" t="str">
        <f t="shared" si="132"/>
        <v>AM-1</v>
      </c>
      <c r="I1009" s="463">
        <v>1</v>
      </c>
      <c r="J1009" s="475"/>
      <c r="K1009" s="473">
        <v>0</v>
      </c>
      <c r="L1009" s="473"/>
      <c r="M1009" s="471" cm="1">
        <f t="array" ref="M1009">IFERROR(_xlfn.IFS(N1009=1,1,O1009=1,1,P1009=1,1,Q1009=1,1),0)</f>
        <v>1</v>
      </c>
      <c r="N1009" s="505">
        <v>1</v>
      </c>
      <c r="O1009" s="505"/>
      <c r="P1009" s="505"/>
      <c r="Q1009" s="505"/>
      <c r="R1009" s="471" cm="1">
        <f t="array" ref="R1009">IFERROR(_xlfn.IFS(S1009=1,1,T1009=1,1,U1009=1,1,V1009=1,1),0)</f>
        <v>0</v>
      </c>
      <c r="S1009" s="505"/>
      <c r="T1009" s="505"/>
      <c r="U1009" s="505"/>
      <c r="V1009" s="505"/>
      <c r="W1009" s="473"/>
      <c r="X1009" s="473"/>
      <c r="Y1009" s="471"/>
      <c r="Z1009" s="505"/>
      <c r="AA1009" s="505"/>
      <c r="AB1009" s="505"/>
      <c r="AC1009" s="505"/>
      <c r="AD1009" s="471"/>
      <c r="AE1009" s="505"/>
      <c r="AF1009" s="505"/>
      <c r="AG1009" s="505"/>
      <c r="AH1009" s="505"/>
      <c r="AI1009" s="473"/>
      <c r="AJ1009" s="473"/>
      <c r="AK1009" s="505"/>
      <c r="AL1009" s="505"/>
      <c r="AM1009" s="505"/>
      <c r="AN1009" s="505"/>
      <c r="AO1009" s="505"/>
      <c r="AP1009" s="505"/>
      <c r="AQ1009" s="505"/>
      <c r="AR1009" s="505"/>
      <c r="AS1009" s="505"/>
      <c r="AT1009" s="505"/>
      <c r="AU1009" s="506"/>
      <c r="AV1009" s="513">
        <v>1</v>
      </c>
    </row>
    <row r="1010" spans="1:48" s="507" customFormat="1" ht="13.5" outlineLevel="2">
      <c r="A1010" s="681"/>
      <c r="B1010" s="691" t="s">
        <v>226</v>
      </c>
      <c r="C1010" s="460" t="s">
        <v>769</v>
      </c>
      <c r="D1010" s="474" t="s">
        <v>368</v>
      </c>
      <c r="E1010" s="461" t="s">
        <v>820</v>
      </c>
      <c r="F1010" s="475"/>
      <c r="G1010" s="459" t="s">
        <v>111</v>
      </c>
      <c r="H1010" s="476" t="str">
        <f t="shared" si="132"/>
        <v>AM-1</v>
      </c>
      <c r="I1010" s="463">
        <v>1</v>
      </c>
      <c r="J1010" s="475"/>
      <c r="K1010" s="473">
        <v>0</v>
      </c>
      <c r="L1010" s="473"/>
      <c r="M1010" s="471" cm="1">
        <f t="array" ref="M1010">IFERROR(_xlfn.IFS(N1010=1,1,O1010=1,1,P1010=1,1,Q1010=1,1),0)</f>
        <v>1</v>
      </c>
      <c r="N1010" s="505">
        <v>1</v>
      </c>
      <c r="O1010" s="505"/>
      <c r="P1010" s="505"/>
      <c r="Q1010" s="505"/>
      <c r="R1010" s="471" cm="1">
        <f t="array" ref="R1010">IFERROR(_xlfn.IFS(S1010=1,1,T1010=1,1,U1010=1,1,V1010=1,1),0)</f>
        <v>0</v>
      </c>
      <c r="S1010" s="505"/>
      <c r="T1010" s="505"/>
      <c r="U1010" s="505"/>
      <c r="V1010" s="505"/>
      <c r="W1010" s="473"/>
      <c r="X1010" s="473"/>
      <c r="Y1010" s="471"/>
      <c r="Z1010" s="505"/>
      <c r="AA1010" s="505"/>
      <c r="AB1010" s="505"/>
      <c r="AC1010" s="505"/>
      <c r="AD1010" s="471"/>
      <c r="AE1010" s="505"/>
      <c r="AF1010" s="505"/>
      <c r="AG1010" s="505"/>
      <c r="AH1010" s="505"/>
      <c r="AI1010" s="473"/>
      <c r="AJ1010" s="473"/>
      <c r="AK1010" s="505"/>
      <c r="AL1010" s="505"/>
      <c r="AM1010" s="505"/>
      <c r="AN1010" s="505"/>
      <c r="AO1010" s="505"/>
      <c r="AP1010" s="505"/>
      <c r="AQ1010" s="505"/>
      <c r="AR1010" s="505"/>
      <c r="AS1010" s="505"/>
      <c r="AT1010" s="505"/>
      <c r="AU1010" s="506"/>
      <c r="AV1010" s="513">
        <v>1</v>
      </c>
    </row>
    <row r="1011" spans="1:48" s="507" customFormat="1" ht="13.5" outlineLevel="2">
      <c r="A1011" s="681"/>
      <c r="B1011" s="691"/>
      <c r="C1011" s="460"/>
      <c r="D1011" s="474"/>
      <c r="E1011" s="461"/>
      <c r="F1011" s="475"/>
      <c r="G1011" s="459"/>
      <c r="H1011" s="476"/>
      <c r="I1011" s="463"/>
      <c r="J1011" s="475"/>
      <c r="K1011" s="473"/>
      <c r="L1011" s="473"/>
      <c r="M1011" s="471"/>
      <c r="N1011" s="505" t="s">
        <v>224</v>
      </c>
      <c r="O1011" s="505"/>
      <c r="P1011" s="505"/>
      <c r="Q1011" s="505"/>
      <c r="R1011" s="505"/>
      <c r="S1011" s="505"/>
      <c r="T1011" s="505"/>
      <c r="U1011" s="505"/>
      <c r="V1011" s="505"/>
      <c r="W1011" s="473"/>
      <c r="X1011" s="473"/>
      <c r="Y1011" s="505"/>
      <c r="Z1011" s="505"/>
      <c r="AA1011" s="505"/>
      <c r="AB1011" s="505"/>
      <c r="AC1011" s="505"/>
      <c r="AD1011" s="505"/>
      <c r="AE1011" s="505"/>
      <c r="AF1011" s="505"/>
      <c r="AG1011" s="505"/>
      <c r="AH1011" s="505"/>
      <c r="AI1011" s="473"/>
      <c r="AJ1011" s="473"/>
      <c r="AK1011" s="505"/>
      <c r="AL1011" s="505"/>
      <c r="AM1011" s="505"/>
      <c r="AN1011" s="505"/>
      <c r="AO1011" s="505"/>
      <c r="AP1011" s="505"/>
      <c r="AQ1011" s="505"/>
      <c r="AR1011" s="505"/>
      <c r="AS1011" s="505"/>
      <c r="AT1011" s="505"/>
      <c r="AU1011" s="506"/>
      <c r="AV1011" s="513"/>
    </row>
    <row r="1012" spans="1:48" s="507" customFormat="1" ht="13.5" outlineLevel="2">
      <c r="A1012" s="681"/>
      <c r="B1012" s="691" t="s">
        <v>745</v>
      </c>
      <c r="C1012" s="460"/>
      <c r="D1012" s="474"/>
      <c r="E1012" s="461"/>
      <c r="F1012" s="475"/>
      <c r="G1012" s="459"/>
      <c r="H1012" s="476"/>
      <c r="I1012" s="463"/>
      <c r="J1012" s="475"/>
      <c r="K1012" s="473"/>
      <c r="L1012" s="473"/>
      <c r="M1012" s="471"/>
      <c r="N1012" s="505" t="s">
        <v>224</v>
      </c>
      <c r="O1012" s="505"/>
      <c r="P1012" s="505"/>
      <c r="Q1012" s="505"/>
      <c r="R1012" s="505"/>
      <c r="S1012" s="505"/>
      <c r="T1012" s="505"/>
      <c r="U1012" s="505"/>
      <c r="V1012" s="505"/>
      <c r="W1012" s="473"/>
      <c r="X1012" s="473"/>
      <c r="Y1012" s="505"/>
      <c r="Z1012" s="505"/>
      <c r="AA1012" s="505"/>
      <c r="AB1012" s="505"/>
      <c r="AC1012" s="505"/>
      <c r="AD1012" s="505"/>
      <c r="AE1012" s="505"/>
      <c r="AF1012" s="505"/>
      <c r="AG1012" s="505"/>
      <c r="AH1012" s="505"/>
      <c r="AI1012" s="473"/>
      <c r="AJ1012" s="473"/>
      <c r="AK1012" s="505"/>
      <c r="AL1012" s="505"/>
      <c r="AM1012" s="505"/>
      <c r="AN1012" s="505"/>
      <c r="AO1012" s="505"/>
      <c r="AP1012" s="505"/>
      <c r="AQ1012" s="505"/>
      <c r="AR1012" s="505"/>
      <c r="AS1012" s="505"/>
      <c r="AT1012" s="505"/>
      <c r="AU1012" s="506"/>
      <c r="AV1012" s="513"/>
    </row>
    <row r="1013" spans="1:48" s="507" customFormat="1" ht="13.5" outlineLevel="2">
      <c r="A1013" s="681"/>
      <c r="B1013" s="691" t="s">
        <v>226</v>
      </c>
      <c r="C1013" s="460" t="s">
        <v>769</v>
      </c>
      <c r="D1013" s="474" t="s">
        <v>304</v>
      </c>
      <c r="E1013" s="461" t="s">
        <v>746</v>
      </c>
      <c r="F1013" s="475"/>
      <c r="G1013" s="459" t="s">
        <v>111</v>
      </c>
      <c r="H1013" s="476" t="str">
        <f t="shared" ref="H1013:H1015" si="133">CONCATENATE(G1013,"-",I1013)</f>
        <v>AM-1</v>
      </c>
      <c r="I1013" s="463">
        <v>1</v>
      </c>
      <c r="J1013" s="475"/>
      <c r="K1013" s="473">
        <v>0</v>
      </c>
      <c r="L1013" s="473"/>
      <c r="M1013" s="471" cm="1">
        <f t="array" ref="M1013">IFERROR(_xlfn.IFS(N1013=1,1,O1013=1,1,P1013=1,1,Q1013=1,1),0)</f>
        <v>1</v>
      </c>
      <c r="N1013" s="505">
        <v>1</v>
      </c>
      <c r="O1013" s="505"/>
      <c r="P1013" s="505"/>
      <c r="Q1013" s="505"/>
      <c r="R1013" s="471" cm="1">
        <f t="array" ref="R1013">IFERROR(_xlfn.IFS(S1013=1,1,T1013=1,1,U1013=1,1,V1013=1,1),0)</f>
        <v>0</v>
      </c>
      <c r="S1013" s="505"/>
      <c r="T1013" s="505"/>
      <c r="U1013" s="505"/>
      <c r="V1013" s="505"/>
      <c r="W1013" s="473"/>
      <c r="X1013" s="473"/>
      <c r="Y1013" s="471"/>
      <c r="Z1013" s="505"/>
      <c r="AA1013" s="505"/>
      <c r="AB1013" s="505"/>
      <c r="AC1013" s="505"/>
      <c r="AD1013" s="471"/>
      <c r="AE1013" s="505"/>
      <c r="AF1013" s="505"/>
      <c r="AG1013" s="505"/>
      <c r="AH1013" s="505"/>
      <c r="AI1013" s="473"/>
      <c r="AJ1013" s="473"/>
      <c r="AK1013" s="505"/>
      <c r="AL1013" s="505"/>
      <c r="AM1013" s="505"/>
      <c r="AN1013" s="505"/>
      <c r="AO1013" s="505"/>
      <c r="AP1013" s="505"/>
      <c r="AQ1013" s="505"/>
      <c r="AR1013" s="505"/>
      <c r="AS1013" s="505"/>
      <c r="AT1013" s="505"/>
      <c r="AU1013" s="506"/>
      <c r="AV1013" s="513">
        <v>1</v>
      </c>
    </row>
    <row r="1014" spans="1:48" s="507" customFormat="1" ht="13.5" outlineLevel="2">
      <c r="A1014" s="681"/>
      <c r="B1014" s="691" t="s">
        <v>226</v>
      </c>
      <c r="C1014" s="460" t="s">
        <v>769</v>
      </c>
      <c r="D1014" s="474" t="s">
        <v>306</v>
      </c>
      <c r="E1014" s="461" t="s">
        <v>747</v>
      </c>
      <c r="F1014" s="475"/>
      <c r="G1014" s="459" t="s">
        <v>111</v>
      </c>
      <c r="H1014" s="476" t="str">
        <f t="shared" si="133"/>
        <v>AM-1</v>
      </c>
      <c r="I1014" s="463">
        <v>1</v>
      </c>
      <c r="J1014" s="475"/>
      <c r="K1014" s="473">
        <v>0</v>
      </c>
      <c r="L1014" s="473"/>
      <c r="M1014" s="471" cm="1">
        <f t="array" ref="M1014">IFERROR(_xlfn.IFS(N1014=1,1,O1014=1,1,P1014=1,1,Q1014=1,1),0)</f>
        <v>1</v>
      </c>
      <c r="N1014" s="505">
        <v>1</v>
      </c>
      <c r="O1014" s="505"/>
      <c r="P1014" s="505"/>
      <c r="Q1014" s="505"/>
      <c r="R1014" s="471" cm="1">
        <f t="array" ref="R1014">IFERROR(_xlfn.IFS(S1014=1,1,T1014=1,1,U1014=1,1,V1014=1,1),0)</f>
        <v>0</v>
      </c>
      <c r="S1014" s="505"/>
      <c r="T1014" s="505"/>
      <c r="U1014" s="505"/>
      <c r="V1014" s="505"/>
      <c r="W1014" s="473"/>
      <c r="X1014" s="473"/>
      <c r="Y1014" s="471"/>
      <c r="Z1014" s="505"/>
      <c r="AA1014" s="505"/>
      <c r="AB1014" s="505"/>
      <c r="AC1014" s="505"/>
      <c r="AD1014" s="471"/>
      <c r="AE1014" s="505"/>
      <c r="AF1014" s="505"/>
      <c r="AG1014" s="505"/>
      <c r="AH1014" s="505"/>
      <c r="AI1014" s="473"/>
      <c r="AJ1014" s="473"/>
      <c r="AK1014" s="505"/>
      <c r="AL1014" s="505"/>
      <c r="AM1014" s="505"/>
      <c r="AN1014" s="505"/>
      <c r="AO1014" s="505"/>
      <c r="AP1014" s="505"/>
      <c r="AQ1014" s="505"/>
      <c r="AR1014" s="505"/>
      <c r="AS1014" s="505"/>
      <c r="AT1014" s="505"/>
      <c r="AU1014" s="506"/>
      <c r="AV1014" s="513">
        <v>1</v>
      </c>
    </row>
    <row r="1015" spans="1:48" s="507" customFormat="1" ht="13.5" outlineLevel="2">
      <c r="A1015" s="681"/>
      <c r="B1015" s="691" t="s">
        <v>226</v>
      </c>
      <c r="C1015" s="460" t="s">
        <v>769</v>
      </c>
      <c r="D1015" s="474" t="s">
        <v>308</v>
      </c>
      <c r="E1015" s="461" t="s">
        <v>821</v>
      </c>
      <c r="F1015" s="475"/>
      <c r="G1015" s="459" t="s">
        <v>111</v>
      </c>
      <c r="H1015" s="476" t="str">
        <f t="shared" si="133"/>
        <v>AM-1</v>
      </c>
      <c r="I1015" s="463">
        <v>1</v>
      </c>
      <c r="J1015" s="475"/>
      <c r="K1015" s="473">
        <v>0</v>
      </c>
      <c r="L1015" s="473"/>
      <c r="M1015" s="471" cm="1">
        <f t="array" ref="M1015">IFERROR(_xlfn.IFS(N1015=1,1,O1015=1,1,P1015=1,1,Q1015=1,1),0)</f>
        <v>1</v>
      </c>
      <c r="N1015" s="505">
        <v>1</v>
      </c>
      <c r="O1015" s="505"/>
      <c r="P1015" s="505"/>
      <c r="Q1015" s="505"/>
      <c r="R1015" s="471" cm="1">
        <f t="array" ref="R1015">IFERROR(_xlfn.IFS(S1015=1,1,T1015=1,1,U1015=1,1,V1015=1,1),0)</f>
        <v>0</v>
      </c>
      <c r="S1015" s="505"/>
      <c r="T1015" s="505"/>
      <c r="U1015" s="505"/>
      <c r="V1015" s="505"/>
      <c r="W1015" s="473"/>
      <c r="X1015" s="473"/>
      <c r="Y1015" s="471"/>
      <c r="Z1015" s="505"/>
      <c r="AA1015" s="505"/>
      <c r="AB1015" s="505"/>
      <c r="AC1015" s="505"/>
      <c r="AD1015" s="471"/>
      <c r="AE1015" s="505"/>
      <c r="AF1015" s="505"/>
      <c r="AG1015" s="505"/>
      <c r="AH1015" s="505"/>
      <c r="AI1015" s="473"/>
      <c r="AJ1015" s="473"/>
      <c r="AK1015" s="505"/>
      <c r="AL1015" s="505"/>
      <c r="AM1015" s="505"/>
      <c r="AN1015" s="505"/>
      <c r="AO1015" s="505"/>
      <c r="AP1015" s="505"/>
      <c r="AQ1015" s="505"/>
      <c r="AR1015" s="505"/>
      <c r="AS1015" s="505"/>
      <c r="AT1015" s="505"/>
      <c r="AU1015" s="506"/>
      <c r="AV1015" s="513">
        <v>1</v>
      </c>
    </row>
    <row r="1016" spans="1:48" s="507" customFormat="1" ht="13.5" outlineLevel="2">
      <c r="A1016" s="681"/>
      <c r="B1016" s="691"/>
      <c r="C1016" s="460"/>
      <c r="D1016" s="474"/>
      <c r="E1016" s="461"/>
      <c r="F1016" s="475"/>
      <c r="G1016" s="459"/>
      <c r="H1016" s="476"/>
      <c r="I1016" s="463"/>
      <c r="J1016" s="475"/>
      <c r="K1016" s="473"/>
      <c r="L1016" s="473"/>
      <c r="M1016" s="471"/>
      <c r="N1016" s="505" t="s">
        <v>224</v>
      </c>
      <c r="O1016" s="505"/>
      <c r="P1016" s="505"/>
      <c r="Q1016" s="505"/>
      <c r="R1016" s="505"/>
      <c r="S1016" s="505"/>
      <c r="T1016" s="505"/>
      <c r="U1016" s="505"/>
      <c r="V1016" s="505"/>
      <c r="W1016" s="473"/>
      <c r="X1016" s="473"/>
      <c r="Y1016" s="505"/>
      <c r="Z1016" s="505"/>
      <c r="AA1016" s="505"/>
      <c r="AB1016" s="505"/>
      <c r="AC1016" s="505"/>
      <c r="AD1016" s="505"/>
      <c r="AE1016" s="505"/>
      <c r="AF1016" s="505"/>
      <c r="AG1016" s="505"/>
      <c r="AH1016" s="505"/>
      <c r="AI1016" s="473"/>
      <c r="AJ1016" s="473"/>
      <c r="AK1016" s="505"/>
      <c r="AL1016" s="505"/>
      <c r="AM1016" s="505"/>
      <c r="AN1016" s="505"/>
      <c r="AO1016" s="505"/>
      <c r="AP1016" s="505"/>
      <c r="AQ1016" s="505"/>
      <c r="AR1016" s="505"/>
      <c r="AS1016" s="505"/>
      <c r="AT1016" s="505"/>
      <c r="AU1016" s="506"/>
      <c r="AV1016" s="513"/>
    </row>
    <row r="1017" spans="1:48" s="507" customFormat="1" ht="13.5" outlineLevel="2">
      <c r="A1017" s="681"/>
      <c r="B1017" s="691" t="s">
        <v>749</v>
      </c>
      <c r="C1017" s="460"/>
      <c r="D1017" s="474"/>
      <c r="E1017" s="461"/>
      <c r="F1017" s="475"/>
      <c r="G1017" s="459"/>
      <c r="H1017" s="476"/>
      <c r="I1017" s="463"/>
      <c r="J1017" s="475"/>
      <c r="K1017" s="473"/>
      <c r="L1017" s="473"/>
      <c r="M1017" s="471"/>
      <c r="N1017" s="505" t="s">
        <v>224</v>
      </c>
      <c r="O1017" s="505"/>
      <c r="P1017" s="505"/>
      <c r="Q1017" s="505"/>
      <c r="R1017" s="505"/>
      <c r="S1017" s="505"/>
      <c r="T1017" s="505"/>
      <c r="U1017" s="505"/>
      <c r="V1017" s="505"/>
      <c r="W1017" s="473"/>
      <c r="X1017" s="473"/>
      <c r="Y1017" s="505"/>
      <c r="Z1017" s="505"/>
      <c r="AA1017" s="505"/>
      <c r="AB1017" s="505"/>
      <c r="AC1017" s="505"/>
      <c r="AD1017" s="505"/>
      <c r="AE1017" s="505"/>
      <c r="AF1017" s="505"/>
      <c r="AG1017" s="505"/>
      <c r="AH1017" s="505"/>
      <c r="AI1017" s="473"/>
      <c r="AJ1017" s="473"/>
      <c r="AK1017" s="505"/>
      <c r="AL1017" s="505"/>
      <c r="AM1017" s="505"/>
      <c r="AN1017" s="505"/>
      <c r="AO1017" s="505"/>
      <c r="AP1017" s="505"/>
      <c r="AQ1017" s="505"/>
      <c r="AR1017" s="505"/>
      <c r="AS1017" s="505"/>
      <c r="AT1017" s="505"/>
      <c r="AU1017" s="506"/>
      <c r="AV1017" s="513"/>
    </row>
    <row r="1018" spans="1:48" s="507" customFormat="1" ht="13.5" outlineLevel="2">
      <c r="A1018" s="681"/>
      <c r="B1018" s="691" t="s">
        <v>226</v>
      </c>
      <c r="C1018" s="460" t="s">
        <v>769</v>
      </c>
      <c r="D1018" s="474">
        <v>1401</v>
      </c>
      <c r="E1018" s="461" t="s">
        <v>751</v>
      </c>
      <c r="F1018" s="475"/>
      <c r="G1018" s="459" t="s">
        <v>111</v>
      </c>
      <c r="H1018" s="476" t="str">
        <f t="shared" ref="H1018:H1027" si="134">CONCATENATE(G1018,"-",I1018)</f>
        <v>AM-1</v>
      </c>
      <c r="I1018" s="463">
        <v>1</v>
      </c>
      <c r="J1018" s="475"/>
      <c r="K1018" s="473">
        <v>0</v>
      </c>
      <c r="L1018" s="473"/>
      <c r="M1018" s="471" cm="1">
        <f t="array" ref="M1018">IFERROR(_xlfn.IFS(N1018=1,1,O1018=1,1,P1018=1,1,Q1018=1,1),0)</f>
        <v>1</v>
      </c>
      <c r="N1018" s="505">
        <v>1</v>
      </c>
      <c r="O1018" s="505"/>
      <c r="P1018" s="505"/>
      <c r="Q1018" s="505"/>
      <c r="R1018" s="471" cm="1">
        <f t="array" ref="R1018">IFERROR(_xlfn.IFS(S1018=1,1,T1018=1,1,U1018=1,1,V1018=1,1),0)</f>
        <v>0</v>
      </c>
      <c r="S1018" s="505"/>
      <c r="T1018" s="505"/>
      <c r="U1018" s="505"/>
      <c r="V1018" s="505"/>
      <c r="W1018" s="473"/>
      <c r="X1018" s="473"/>
      <c r="Y1018" s="471"/>
      <c r="Z1018" s="505"/>
      <c r="AA1018" s="505"/>
      <c r="AB1018" s="505"/>
      <c r="AC1018" s="505"/>
      <c r="AD1018" s="471"/>
      <c r="AE1018" s="505"/>
      <c r="AF1018" s="505"/>
      <c r="AG1018" s="505"/>
      <c r="AH1018" s="505"/>
      <c r="AI1018" s="473"/>
      <c r="AJ1018" s="473"/>
      <c r="AK1018" s="505"/>
      <c r="AL1018" s="505"/>
      <c r="AM1018" s="505"/>
      <c r="AN1018" s="505"/>
      <c r="AO1018" s="505"/>
      <c r="AP1018" s="505"/>
      <c r="AQ1018" s="505"/>
      <c r="AR1018" s="505"/>
      <c r="AS1018" s="505"/>
      <c r="AT1018" s="505"/>
      <c r="AU1018" s="506"/>
      <c r="AV1018" s="513">
        <v>1</v>
      </c>
    </row>
    <row r="1019" spans="1:48" s="507" customFormat="1" ht="13.5" outlineLevel="2">
      <c r="A1019" s="681"/>
      <c r="B1019" s="691" t="s">
        <v>226</v>
      </c>
      <c r="C1019" s="460" t="s">
        <v>769</v>
      </c>
      <c r="D1019" s="474" t="s">
        <v>822</v>
      </c>
      <c r="E1019" s="461" t="s">
        <v>823</v>
      </c>
      <c r="F1019" s="475"/>
      <c r="G1019" s="459" t="s">
        <v>111</v>
      </c>
      <c r="H1019" s="476" t="str">
        <f t="shared" si="134"/>
        <v>AM-2</v>
      </c>
      <c r="I1019" s="463">
        <v>2</v>
      </c>
      <c r="J1019" s="475"/>
      <c r="K1019" s="473">
        <v>0</v>
      </c>
      <c r="L1019" s="473"/>
      <c r="M1019" s="471" cm="1">
        <f t="array" ref="M1019">IFERROR(_xlfn.IFS(N1019=1,1,O1019=1,1,P1019=1,1,Q1019=1,1),0)</f>
        <v>1</v>
      </c>
      <c r="N1019" s="505" t="s">
        <v>224</v>
      </c>
      <c r="O1019" s="505">
        <v>1</v>
      </c>
      <c r="P1019" s="505"/>
      <c r="Q1019" s="505"/>
      <c r="R1019" s="471" cm="1">
        <f t="array" ref="R1019">IFERROR(_xlfn.IFS(S1019=1,1,T1019=1,1,U1019=1,1,V1019=1,1),0)</f>
        <v>0</v>
      </c>
      <c r="S1019" s="505"/>
      <c r="T1019" s="505"/>
      <c r="U1019" s="505"/>
      <c r="V1019" s="505"/>
      <c r="W1019" s="473"/>
      <c r="X1019" s="473"/>
      <c r="Y1019" s="471"/>
      <c r="Z1019" s="505"/>
      <c r="AA1019" s="505"/>
      <c r="AB1019" s="505"/>
      <c r="AC1019" s="505"/>
      <c r="AD1019" s="471"/>
      <c r="AE1019" s="505"/>
      <c r="AF1019" s="505"/>
      <c r="AG1019" s="505"/>
      <c r="AH1019" s="505"/>
      <c r="AI1019" s="473"/>
      <c r="AJ1019" s="473"/>
      <c r="AK1019" s="505"/>
      <c r="AL1019" s="505"/>
      <c r="AM1019" s="505"/>
      <c r="AN1019" s="505"/>
      <c r="AO1019" s="505"/>
      <c r="AP1019" s="505"/>
      <c r="AQ1019" s="505"/>
      <c r="AR1019" s="505"/>
      <c r="AS1019" s="505"/>
      <c r="AT1019" s="505"/>
      <c r="AU1019" s="506"/>
      <c r="AV1019" s="513">
        <v>2</v>
      </c>
    </row>
    <row r="1020" spans="1:48" s="507" customFormat="1" ht="13.5" outlineLevel="2">
      <c r="A1020" s="681"/>
      <c r="B1020" s="691" t="s">
        <v>226</v>
      </c>
      <c r="C1020" s="460" t="s">
        <v>769</v>
      </c>
      <c r="D1020" s="474">
        <v>1402</v>
      </c>
      <c r="E1020" s="461" t="s">
        <v>750</v>
      </c>
      <c r="F1020" s="475"/>
      <c r="G1020" s="459" t="s">
        <v>111</v>
      </c>
      <c r="H1020" s="476" t="str">
        <f t="shared" si="134"/>
        <v>AM-1</v>
      </c>
      <c r="I1020" s="463">
        <v>1</v>
      </c>
      <c r="J1020" s="475"/>
      <c r="K1020" s="473">
        <v>0</v>
      </c>
      <c r="L1020" s="473"/>
      <c r="M1020" s="471" cm="1">
        <f t="array" ref="M1020">IFERROR(_xlfn.IFS(N1020=1,1,O1020=1,1,P1020=1,1,Q1020=1,1),0)</f>
        <v>1</v>
      </c>
      <c r="N1020" s="505">
        <v>1</v>
      </c>
      <c r="O1020" s="505"/>
      <c r="P1020" s="505"/>
      <c r="Q1020" s="505"/>
      <c r="R1020" s="471" cm="1">
        <f t="array" ref="R1020">IFERROR(_xlfn.IFS(S1020=1,1,T1020=1,1,U1020=1,1,V1020=1,1),0)</f>
        <v>0</v>
      </c>
      <c r="S1020" s="505"/>
      <c r="T1020" s="505"/>
      <c r="U1020" s="505"/>
      <c r="V1020" s="505"/>
      <c r="W1020" s="473"/>
      <c r="X1020" s="473"/>
      <c r="Y1020" s="471"/>
      <c r="Z1020" s="505"/>
      <c r="AA1020" s="505"/>
      <c r="AB1020" s="505"/>
      <c r="AC1020" s="505"/>
      <c r="AD1020" s="471"/>
      <c r="AE1020" s="505"/>
      <c r="AF1020" s="505"/>
      <c r="AG1020" s="505"/>
      <c r="AH1020" s="505"/>
      <c r="AI1020" s="473"/>
      <c r="AJ1020" s="473"/>
      <c r="AK1020" s="505"/>
      <c r="AL1020" s="505"/>
      <c r="AM1020" s="505"/>
      <c r="AN1020" s="505"/>
      <c r="AO1020" s="505"/>
      <c r="AP1020" s="505"/>
      <c r="AQ1020" s="505"/>
      <c r="AR1020" s="505"/>
      <c r="AS1020" s="505"/>
      <c r="AT1020" s="505"/>
      <c r="AU1020" s="506"/>
      <c r="AV1020" s="513">
        <v>1</v>
      </c>
    </row>
    <row r="1021" spans="1:48" s="507" customFormat="1" ht="13.5" outlineLevel="2">
      <c r="A1021" s="681"/>
      <c r="B1021" s="691" t="s">
        <v>226</v>
      </c>
      <c r="C1021" s="460" t="s">
        <v>769</v>
      </c>
      <c r="D1021" s="474" t="s">
        <v>824</v>
      </c>
      <c r="E1021" s="461" t="s">
        <v>825</v>
      </c>
      <c r="F1021" s="475"/>
      <c r="G1021" s="459" t="s">
        <v>111</v>
      </c>
      <c r="H1021" s="476" t="str">
        <f t="shared" si="134"/>
        <v>AM-2</v>
      </c>
      <c r="I1021" s="463">
        <v>2</v>
      </c>
      <c r="J1021" s="475"/>
      <c r="K1021" s="473">
        <v>0</v>
      </c>
      <c r="L1021" s="473"/>
      <c r="M1021" s="471" cm="1">
        <f t="array" ref="M1021">IFERROR(_xlfn.IFS(N1021=1,1,O1021=1,1,P1021=1,1,Q1021=1,1),0)</f>
        <v>1</v>
      </c>
      <c r="N1021" s="505" t="s">
        <v>224</v>
      </c>
      <c r="O1021" s="505">
        <v>1</v>
      </c>
      <c r="P1021" s="505"/>
      <c r="Q1021" s="505"/>
      <c r="R1021" s="471" cm="1">
        <f t="array" ref="R1021">IFERROR(_xlfn.IFS(S1021=1,1,T1021=1,1,U1021=1,1,V1021=1,1),0)</f>
        <v>0</v>
      </c>
      <c r="S1021" s="505"/>
      <c r="T1021" s="505"/>
      <c r="U1021" s="505"/>
      <c r="V1021" s="505"/>
      <c r="W1021" s="473"/>
      <c r="X1021" s="473"/>
      <c r="Y1021" s="471"/>
      <c r="Z1021" s="505"/>
      <c r="AA1021" s="505"/>
      <c r="AB1021" s="505"/>
      <c r="AC1021" s="505"/>
      <c r="AD1021" s="471"/>
      <c r="AE1021" s="505"/>
      <c r="AF1021" s="505"/>
      <c r="AG1021" s="505"/>
      <c r="AH1021" s="505"/>
      <c r="AI1021" s="473"/>
      <c r="AJ1021" s="473"/>
      <c r="AK1021" s="505"/>
      <c r="AL1021" s="505"/>
      <c r="AM1021" s="505"/>
      <c r="AN1021" s="505"/>
      <c r="AO1021" s="505"/>
      <c r="AP1021" s="505"/>
      <c r="AQ1021" s="505"/>
      <c r="AR1021" s="505"/>
      <c r="AS1021" s="505"/>
      <c r="AT1021" s="505"/>
      <c r="AU1021" s="506"/>
      <c r="AV1021" s="513">
        <v>2</v>
      </c>
    </row>
    <row r="1022" spans="1:48" s="507" customFormat="1" ht="13.5" outlineLevel="2">
      <c r="A1022" s="681"/>
      <c r="B1022" s="691" t="s">
        <v>226</v>
      </c>
      <c r="C1022" s="460" t="s">
        <v>769</v>
      </c>
      <c r="D1022" s="474" t="s">
        <v>826</v>
      </c>
      <c r="E1022" s="461" t="s">
        <v>827</v>
      </c>
      <c r="F1022" s="475"/>
      <c r="G1022" s="459" t="s">
        <v>111</v>
      </c>
      <c r="H1022" s="476" t="str">
        <f t="shared" si="134"/>
        <v>AM-2</v>
      </c>
      <c r="I1022" s="463">
        <v>2</v>
      </c>
      <c r="J1022" s="475"/>
      <c r="K1022" s="473">
        <v>0</v>
      </c>
      <c r="L1022" s="473"/>
      <c r="M1022" s="471" cm="1">
        <f t="array" ref="M1022">IFERROR(_xlfn.IFS(N1022=1,1,O1022=1,1,P1022=1,1,Q1022=1,1),0)</f>
        <v>1</v>
      </c>
      <c r="N1022" s="505" t="s">
        <v>224</v>
      </c>
      <c r="O1022" s="505">
        <v>1</v>
      </c>
      <c r="P1022" s="505"/>
      <c r="Q1022" s="505"/>
      <c r="R1022" s="471" cm="1">
        <f t="array" ref="R1022">IFERROR(_xlfn.IFS(S1022=1,1,T1022=1,1,U1022=1,1,V1022=1,1),0)</f>
        <v>0</v>
      </c>
      <c r="S1022" s="505"/>
      <c r="T1022" s="505"/>
      <c r="U1022" s="505"/>
      <c r="V1022" s="505"/>
      <c r="W1022" s="473"/>
      <c r="X1022" s="473"/>
      <c r="Y1022" s="471"/>
      <c r="Z1022" s="505"/>
      <c r="AA1022" s="505"/>
      <c r="AB1022" s="505"/>
      <c r="AC1022" s="505"/>
      <c r="AD1022" s="471"/>
      <c r="AE1022" s="505"/>
      <c r="AF1022" s="505"/>
      <c r="AG1022" s="505"/>
      <c r="AH1022" s="505"/>
      <c r="AI1022" s="473"/>
      <c r="AJ1022" s="473"/>
      <c r="AK1022" s="505"/>
      <c r="AL1022" s="505"/>
      <c r="AM1022" s="505"/>
      <c r="AN1022" s="505"/>
      <c r="AO1022" s="505"/>
      <c r="AP1022" s="505"/>
      <c r="AQ1022" s="505"/>
      <c r="AR1022" s="505"/>
      <c r="AS1022" s="505"/>
      <c r="AT1022" s="505"/>
      <c r="AU1022" s="506"/>
      <c r="AV1022" s="513">
        <v>2</v>
      </c>
    </row>
    <row r="1023" spans="1:48" s="507" customFormat="1" ht="13.5" outlineLevel="2">
      <c r="A1023" s="681"/>
      <c r="B1023" s="691" t="s">
        <v>226</v>
      </c>
      <c r="C1023" s="460" t="s">
        <v>769</v>
      </c>
      <c r="D1023" s="474">
        <v>1403</v>
      </c>
      <c r="E1023" s="461" t="s">
        <v>828</v>
      </c>
      <c r="F1023" s="475"/>
      <c r="G1023" s="459" t="s">
        <v>111</v>
      </c>
      <c r="H1023" s="476" t="str">
        <f t="shared" si="134"/>
        <v>AM-3</v>
      </c>
      <c r="I1023" s="463">
        <v>3</v>
      </c>
      <c r="J1023" s="475"/>
      <c r="K1023" s="473">
        <v>0</v>
      </c>
      <c r="L1023" s="473"/>
      <c r="M1023" s="471" cm="1">
        <f t="array" ref="M1023">IFERROR(_xlfn.IFS(N1023=1,1,O1023=1,1,P1023=1,1,Q1023=1,1),0)</f>
        <v>1</v>
      </c>
      <c r="N1023" s="505" t="s">
        <v>224</v>
      </c>
      <c r="O1023" s="505">
        <v>1</v>
      </c>
      <c r="P1023" s="505"/>
      <c r="Q1023" s="505"/>
      <c r="R1023" s="471" cm="1">
        <f t="array" ref="R1023">IFERROR(_xlfn.IFS(S1023=1,1,T1023=1,1,U1023=1,1,V1023=1,1),0)</f>
        <v>0</v>
      </c>
      <c r="S1023" s="505"/>
      <c r="T1023" s="505"/>
      <c r="U1023" s="505"/>
      <c r="V1023" s="505"/>
      <c r="W1023" s="473"/>
      <c r="X1023" s="473"/>
      <c r="Y1023" s="471"/>
      <c r="Z1023" s="505"/>
      <c r="AA1023" s="505"/>
      <c r="AB1023" s="505"/>
      <c r="AC1023" s="505"/>
      <c r="AD1023" s="471"/>
      <c r="AE1023" s="505"/>
      <c r="AF1023" s="505"/>
      <c r="AG1023" s="505"/>
      <c r="AH1023" s="505"/>
      <c r="AI1023" s="473"/>
      <c r="AJ1023" s="473"/>
      <c r="AK1023" s="505"/>
      <c r="AL1023" s="505"/>
      <c r="AM1023" s="505"/>
      <c r="AN1023" s="505"/>
      <c r="AO1023" s="505"/>
      <c r="AP1023" s="505"/>
      <c r="AQ1023" s="505"/>
      <c r="AR1023" s="505"/>
      <c r="AS1023" s="505"/>
      <c r="AT1023" s="505"/>
      <c r="AU1023" s="506"/>
      <c r="AV1023" s="513">
        <v>3</v>
      </c>
    </row>
    <row r="1024" spans="1:48" s="507" customFormat="1" ht="13.5" outlineLevel="2">
      <c r="A1024" s="681"/>
      <c r="B1024" s="691" t="s">
        <v>226</v>
      </c>
      <c r="C1024" s="460" t="s">
        <v>769</v>
      </c>
      <c r="D1024" s="474" t="s">
        <v>829</v>
      </c>
      <c r="E1024" s="461" t="s">
        <v>830</v>
      </c>
      <c r="F1024" s="475"/>
      <c r="G1024" s="459" t="s">
        <v>111</v>
      </c>
      <c r="H1024" s="476" t="str">
        <f t="shared" si="134"/>
        <v>AM-3</v>
      </c>
      <c r="I1024" s="463">
        <v>3</v>
      </c>
      <c r="J1024" s="475"/>
      <c r="K1024" s="473">
        <v>0</v>
      </c>
      <c r="L1024" s="473"/>
      <c r="M1024" s="471" cm="1">
        <f t="array" ref="M1024">IFERROR(_xlfn.IFS(N1024=1,1,O1024=1,1,P1024=1,1,Q1024=1,1),0)</f>
        <v>1</v>
      </c>
      <c r="N1024" s="505" t="s">
        <v>224</v>
      </c>
      <c r="O1024" s="505">
        <v>1</v>
      </c>
      <c r="P1024" s="505"/>
      <c r="Q1024" s="505"/>
      <c r="R1024" s="471" cm="1">
        <f t="array" ref="R1024">IFERROR(_xlfn.IFS(S1024=1,1,T1024=1,1,U1024=1,1,V1024=1,1),0)</f>
        <v>0</v>
      </c>
      <c r="S1024" s="505"/>
      <c r="T1024" s="505"/>
      <c r="U1024" s="505"/>
      <c r="V1024" s="505"/>
      <c r="W1024" s="473"/>
      <c r="X1024" s="473"/>
      <c r="Y1024" s="471"/>
      <c r="Z1024" s="505"/>
      <c r="AA1024" s="505"/>
      <c r="AB1024" s="505"/>
      <c r="AC1024" s="505"/>
      <c r="AD1024" s="471"/>
      <c r="AE1024" s="505"/>
      <c r="AF1024" s="505"/>
      <c r="AG1024" s="505"/>
      <c r="AH1024" s="505"/>
      <c r="AI1024" s="473"/>
      <c r="AJ1024" s="473"/>
      <c r="AK1024" s="505"/>
      <c r="AL1024" s="505"/>
      <c r="AM1024" s="505"/>
      <c r="AN1024" s="505"/>
      <c r="AO1024" s="505"/>
      <c r="AP1024" s="505"/>
      <c r="AQ1024" s="505"/>
      <c r="AR1024" s="505"/>
      <c r="AS1024" s="505"/>
      <c r="AT1024" s="505"/>
      <c r="AU1024" s="506"/>
      <c r="AV1024" s="513">
        <v>3</v>
      </c>
    </row>
    <row r="1025" spans="1:48" s="507" customFormat="1" ht="13.5" outlineLevel="2">
      <c r="A1025" s="681"/>
      <c r="B1025" s="691" t="s">
        <v>226</v>
      </c>
      <c r="C1025" s="460" t="s">
        <v>769</v>
      </c>
      <c r="D1025" s="474" t="s">
        <v>831</v>
      </c>
      <c r="E1025" s="461" t="s">
        <v>832</v>
      </c>
      <c r="F1025" s="475"/>
      <c r="G1025" s="459" t="s">
        <v>111</v>
      </c>
      <c r="H1025" s="476" t="str">
        <f t="shared" si="134"/>
        <v>AM-3</v>
      </c>
      <c r="I1025" s="463">
        <v>3</v>
      </c>
      <c r="J1025" s="475"/>
      <c r="K1025" s="473">
        <v>0</v>
      </c>
      <c r="L1025" s="473"/>
      <c r="M1025" s="471" cm="1">
        <f t="array" ref="M1025">IFERROR(_xlfn.IFS(N1025=1,1,O1025=1,1,P1025=1,1,Q1025=1,1),0)</f>
        <v>1</v>
      </c>
      <c r="N1025" s="505" t="s">
        <v>224</v>
      </c>
      <c r="O1025" s="505">
        <v>1</v>
      </c>
      <c r="P1025" s="505"/>
      <c r="Q1025" s="505"/>
      <c r="R1025" s="471" cm="1">
        <f t="array" ref="R1025">IFERROR(_xlfn.IFS(S1025=1,1,T1025=1,1,U1025=1,1,V1025=1,1),0)</f>
        <v>0</v>
      </c>
      <c r="S1025" s="505"/>
      <c r="T1025" s="505"/>
      <c r="U1025" s="505"/>
      <c r="V1025" s="505"/>
      <c r="W1025" s="473"/>
      <c r="X1025" s="473"/>
      <c r="Y1025" s="471"/>
      <c r="Z1025" s="505"/>
      <c r="AA1025" s="505"/>
      <c r="AB1025" s="505"/>
      <c r="AC1025" s="505"/>
      <c r="AD1025" s="471"/>
      <c r="AE1025" s="505"/>
      <c r="AF1025" s="505"/>
      <c r="AG1025" s="505"/>
      <c r="AH1025" s="505"/>
      <c r="AI1025" s="473"/>
      <c r="AJ1025" s="473"/>
      <c r="AK1025" s="505"/>
      <c r="AL1025" s="505"/>
      <c r="AM1025" s="505"/>
      <c r="AN1025" s="505"/>
      <c r="AO1025" s="505"/>
      <c r="AP1025" s="505"/>
      <c r="AQ1025" s="505"/>
      <c r="AR1025" s="505"/>
      <c r="AS1025" s="505"/>
      <c r="AT1025" s="505"/>
      <c r="AU1025" s="506"/>
      <c r="AV1025" s="513">
        <v>3</v>
      </c>
    </row>
    <row r="1026" spans="1:48" s="507" customFormat="1" ht="13.5" outlineLevel="2">
      <c r="A1026" s="681"/>
      <c r="B1026" s="691" t="s">
        <v>226</v>
      </c>
      <c r="C1026" s="460" t="s">
        <v>769</v>
      </c>
      <c r="D1026" s="474">
        <v>1404</v>
      </c>
      <c r="E1026" s="461" t="s">
        <v>753</v>
      </c>
      <c r="F1026" s="475"/>
      <c r="G1026" s="459" t="s">
        <v>111</v>
      </c>
      <c r="H1026" s="476" t="str">
        <f t="shared" si="134"/>
        <v>AM-2</v>
      </c>
      <c r="I1026" s="463">
        <v>2</v>
      </c>
      <c r="J1026" s="475"/>
      <c r="K1026" s="473">
        <v>0</v>
      </c>
      <c r="L1026" s="473"/>
      <c r="M1026" s="471" cm="1">
        <f t="array" ref="M1026">IFERROR(_xlfn.IFS(N1026=1,1,O1026=1,1,P1026=1,1,Q1026=1,1),0)</f>
        <v>1</v>
      </c>
      <c r="N1026" s="505" t="s">
        <v>224</v>
      </c>
      <c r="O1026" s="505">
        <v>1</v>
      </c>
      <c r="P1026" s="505"/>
      <c r="Q1026" s="505"/>
      <c r="R1026" s="471" cm="1">
        <f t="array" ref="R1026">IFERROR(_xlfn.IFS(S1026=1,1,T1026=1,1,U1026=1,1,V1026=1,1),0)</f>
        <v>0</v>
      </c>
      <c r="S1026" s="505"/>
      <c r="T1026" s="505"/>
      <c r="U1026" s="505"/>
      <c r="V1026" s="505"/>
      <c r="W1026" s="473"/>
      <c r="X1026" s="473"/>
      <c r="Y1026" s="471"/>
      <c r="Z1026" s="505"/>
      <c r="AA1026" s="505"/>
      <c r="AB1026" s="505"/>
      <c r="AC1026" s="505"/>
      <c r="AD1026" s="471"/>
      <c r="AE1026" s="505"/>
      <c r="AF1026" s="505"/>
      <c r="AG1026" s="505"/>
      <c r="AH1026" s="505"/>
      <c r="AI1026" s="473"/>
      <c r="AJ1026" s="473"/>
      <c r="AK1026" s="505"/>
      <c r="AL1026" s="505"/>
      <c r="AM1026" s="505"/>
      <c r="AN1026" s="505"/>
      <c r="AO1026" s="505"/>
      <c r="AP1026" s="505"/>
      <c r="AQ1026" s="505"/>
      <c r="AR1026" s="505"/>
      <c r="AS1026" s="505"/>
      <c r="AT1026" s="505"/>
      <c r="AU1026" s="506"/>
      <c r="AV1026" s="513">
        <v>2</v>
      </c>
    </row>
    <row r="1027" spans="1:48" s="507" customFormat="1" ht="13.5" outlineLevel="2">
      <c r="A1027" s="681"/>
      <c r="B1027" s="691" t="s">
        <v>226</v>
      </c>
      <c r="C1027" s="460" t="s">
        <v>769</v>
      </c>
      <c r="D1027" s="474" t="s">
        <v>383</v>
      </c>
      <c r="E1027" s="461" t="s">
        <v>754</v>
      </c>
      <c r="F1027" s="475"/>
      <c r="G1027" s="459" t="s">
        <v>111</v>
      </c>
      <c r="H1027" s="476" t="str">
        <f t="shared" si="134"/>
        <v>AM-2</v>
      </c>
      <c r="I1027" s="463">
        <v>2</v>
      </c>
      <c r="J1027" s="475"/>
      <c r="K1027" s="473">
        <v>0</v>
      </c>
      <c r="L1027" s="473"/>
      <c r="M1027" s="471" cm="1">
        <f t="array" ref="M1027">IFERROR(_xlfn.IFS(N1027=1,1,O1027=1,1,P1027=1,1,Q1027=1,1),0)</f>
        <v>1</v>
      </c>
      <c r="N1027" s="505" t="s">
        <v>224</v>
      </c>
      <c r="O1027" s="505">
        <v>1</v>
      </c>
      <c r="P1027" s="505"/>
      <c r="Q1027" s="505"/>
      <c r="R1027" s="471" cm="1">
        <f t="array" ref="R1027">IFERROR(_xlfn.IFS(S1027=1,1,T1027=1,1,U1027=1,1,V1027=1,1),0)</f>
        <v>0</v>
      </c>
      <c r="S1027" s="505"/>
      <c r="T1027" s="505"/>
      <c r="U1027" s="505"/>
      <c r="V1027" s="505"/>
      <c r="W1027" s="473"/>
      <c r="X1027" s="473"/>
      <c r="Y1027" s="471"/>
      <c r="Z1027" s="505"/>
      <c r="AA1027" s="505"/>
      <c r="AB1027" s="505"/>
      <c r="AC1027" s="505"/>
      <c r="AD1027" s="471"/>
      <c r="AE1027" s="505"/>
      <c r="AF1027" s="505"/>
      <c r="AG1027" s="505"/>
      <c r="AH1027" s="505"/>
      <c r="AI1027" s="473"/>
      <c r="AJ1027" s="473"/>
      <c r="AK1027" s="505"/>
      <c r="AL1027" s="505"/>
      <c r="AM1027" s="505"/>
      <c r="AN1027" s="505"/>
      <c r="AO1027" s="505"/>
      <c r="AP1027" s="505"/>
      <c r="AQ1027" s="505"/>
      <c r="AR1027" s="505"/>
      <c r="AS1027" s="505"/>
      <c r="AT1027" s="505"/>
      <c r="AU1027" s="506"/>
      <c r="AV1027" s="513">
        <v>2</v>
      </c>
    </row>
    <row r="1028" spans="1:48" s="507" customFormat="1" ht="13.5" outlineLevel="2">
      <c r="A1028" s="681"/>
      <c r="B1028" s="691"/>
      <c r="C1028" s="460"/>
      <c r="D1028" s="474"/>
      <c r="E1028" s="461"/>
      <c r="F1028" s="475"/>
      <c r="G1028" s="459"/>
      <c r="H1028" s="476"/>
      <c r="I1028" s="463"/>
      <c r="J1028" s="475"/>
      <c r="K1028" s="473"/>
      <c r="L1028" s="473"/>
      <c r="M1028" s="471"/>
      <c r="N1028" s="505" t="s">
        <v>224</v>
      </c>
      <c r="O1028" s="505"/>
      <c r="P1028" s="505"/>
      <c r="Q1028" s="505"/>
      <c r="R1028" s="505"/>
      <c r="S1028" s="505"/>
      <c r="T1028" s="505"/>
      <c r="U1028" s="505"/>
      <c r="V1028" s="505"/>
      <c r="W1028" s="473"/>
      <c r="X1028" s="473"/>
      <c r="Y1028" s="505"/>
      <c r="Z1028" s="505"/>
      <c r="AA1028" s="505"/>
      <c r="AB1028" s="505"/>
      <c r="AC1028" s="505"/>
      <c r="AD1028" s="505"/>
      <c r="AE1028" s="505"/>
      <c r="AF1028" s="505"/>
      <c r="AG1028" s="505"/>
      <c r="AH1028" s="505"/>
      <c r="AI1028" s="473"/>
      <c r="AJ1028" s="473"/>
      <c r="AK1028" s="505"/>
      <c r="AL1028" s="505"/>
      <c r="AM1028" s="505"/>
      <c r="AN1028" s="505"/>
      <c r="AO1028" s="505"/>
      <c r="AP1028" s="505"/>
      <c r="AQ1028" s="505"/>
      <c r="AR1028" s="505"/>
      <c r="AS1028" s="505"/>
      <c r="AT1028" s="505"/>
      <c r="AU1028" s="506"/>
      <c r="AV1028" s="513"/>
    </row>
    <row r="1029" spans="1:48" s="507" customFormat="1" ht="13.5" outlineLevel="2">
      <c r="A1029" s="681"/>
      <c r="B1029" s="691" t="s">
        <v>833</v>
      </c>
      <c r="C1029" s="460"/>
      <c r="D1029" s="474"/>
      <c r="E1029" s="461"/>
      <c r="F1029" s="475"/>
      <c r="G1029" s="459"/>
      <c r="H1029" s="476"/>
      <c r="I1029" s="463"/>
      <c r="J1029" s="475"/>
      <c r="K1029" s="473"/>
      <c r="L1029" s="473"/>
      <c r="M1029" s="471"/>
      <c r="N1029" s="505" t="s">
        <v>224</v>
      </c>
      <c r="O1029" s="505"/>
      <c r="P1029" s="505"/>
      <c r="Q1029" s="505"/>
      <c r="R1029" s="505"/>
      <c r="S1029" s="505"/>
      <c r="T1029" s="505"/>
      <c r="U1029" s="505"/>
      <c r="V1029" s="505"/>
      <c r="W1029" s="473"/>
      <c r="X1029" s="473"/>
      <c r="Y1029" s="505"/>
      <c r="Z1029" s="505"/>
      <c r="AA1029" s="505"/>
      <c r="AB1029" s="505"/>
      <c r="AC1029" s="505"/>
      <c r="AD1029" s="505"/>
      <c r="AE1029" s="505"/>
      <c r="AF1029" s="505"/>
      <c r="AG1029" s="505"/>
      <c r="AH1029" s="505"/>
      <c r="AI1029" s="473"/>
      <c r="AJ1029" s="473"/>
      <c r="AK1029" s="505"/>
      <c r="AL1029" s="505"/>
      <c r="AM1029" s="505"/>
      <c r="AN1029" s="505"/>
      <c r="AO1029" s="505"/>
      <c r="AP1029" s="505"/>
      <c r="AQ1029" s="505"/>
      <c r="AR1029" s="505"/>
      <c r="AS1029" s="505"/>
      <c r="AT1029" s="505"/>
      <c r="AU1029" s="506"/>
      <c r="AV1029" s="513"/>
    </row>
    <row r="1030" spans="1:48" s="507" customFormat="1" ht="13.5" outlineLevel="2">
      <c r="A1030" s="681"/>
      <c r="B1030" s="691" t="s">
        <v>226</v>
      </c>
      <c r="C1030" s="460" t="s">
        <v>769</v>
      </c>
      <c r="D1030" s="474" t="s">
        <v>243</v>
      </c>
      <c r="E1030" s="461" t="s">
        <v>834</v>
      </c>
      <c r="F1030" s="475"/>
      <c r="G1030" s="459" t="s">
        <v>111</v>
      </c>
      <c r="H1030" s="476" t="str">
        <f t="shared" ref="H1030:H1035" si="135">CONCATENATE(G1030,"-",I1030)</f>
        <v>AM-2</v>
      </c>
      <c r="I1030" s="463">
        <v>2</v>
      </c>
      <c r="J1030" s="475"/>
      <c r="K1030" s="473">
        <v>0</v>
      </c>
      <c r="L1030" s="473"/>
      <c r="M1030" s="471" cm="1">
        <f t="array" ref="M1030">IFERROR(_xlfn.IFS(N1030=1,1,O1030=1,1,P1030=1,1,Q1030=1,1),0)</f>
        <v>1</v>
      </c>
      <c r="N1030" s="505" t="s">
        <v>224</v>
      </c>
      <c r="O1030" s="505">
        <v>1</v>
      </c>
      <c r="P1030" s="505"/>
      <c r="Q1030" s="505"/>
      <c r="R1030" s="471" cm="1">
        <f t="array" ref="R1030">IFERROR(_xlfn.IFS(S1030=1,1,T1030=1,1,U1030=1,1,V1030=1,1),0)</f>
        <v>0</v>
      </c>
      <c r="S1030" s="505"/>
      <c r="T1030" s="505"/>
      <c r="U1030" s="505"/>
      <c r="V1030" s="505"/>
      <c r="W1030" s="473"/>
      <c r="X1030" s="473"/>
      <c r="Y1030" s="471"/>
      <c r="Z1030" s="505"/>
      <c r="AA1030" s="505"/>
      <c r="AB1030" s="505"/>
      <c r="AC1030" s="505"/>
      <c r="AD1030" s="471"/>
      <c r="AE1030" s="505"/>
      <c r="AF1030" s="505"/>
      <c r="AG1030" s="505"/>
      <c r="AH1030" s="505"/>
      <c r="AI1030" s="473"/>
      <c r="AJ1030" s="473"/>
      <c r="AK1030" s="505"/>
      <c r="AL1030" s="505"/>
      <c r="AM1030" s="505"/>
      <c r="AN1030" s="505"/>
      <c r="AO1030" s="505"/>
      <c r="AP1030" s="505"/>
      <c r="AQ1030" s="505"/>
      <c r="AR1030" s="505"/>
      <c r="AS1030" s="505"/>
      <c r="AT1030" s="505"/>
      <c r="AU1030" s="506"/>
      <c r="AV1030" s="513">
        <v>2</v>
      </c>
    </row>
    <row r="1031" spans="1:48" s="507" customFormat="1" ht="13.5" outlineLevel="2">
      <c r="A1031" s="681"/>
      <c r="B1031" s="691" t="s">
        <v>226</v>
      </c>
      <c r="C1031" s="460" t="s">
        <v>769</v>
      </c>
      <c r="D1031" s="474" t="s">
        <v>499</v>
      </c>
      <c r="E1031" s="461" t="s">
        <v>835</v>
      </c>
      <c r="F1031" s="475"/>
      <c r="G1031" s="459" t="s">
        <v>111</v>
      </c>
      <c r="H1031" s="476" t="str">
        <f t="shared" si="135"/>
        <v>AM-2</v>
      </c>
      <c r="I1031" s="463">
        <v>2</v>
      </c>
      <c r="J1031" s="475"/>
      <c r="K1031" s="473">
        <v>0</v>
      </c>
      <c r="L1031" s="473"/>
      <c r="M1031" s="471" cm="1">
        <f t="array" ref="M1031">IFERROR(_xlfn.IFS(N1031=1,1,O1031=1,1,P1031=1,1,Q1031=1,1),0)</f>
        <v>1</v>
      </c>
      <c r="N1031" s="505" t="s">
        <v>224</v>
      </c>
      <c r="O1031" s="505">
        <v>1</v>
      </c>
      <c r="P1031" s="505"/>
      <c r="Q1031" s="505"/>
      <c r="R1031" s="471" cm="1">
        <f t="array" ref="R1031">IFERROR(_xlfn.IFS(S1031=1,1,T1031=1,1,U1031=1,1,V1031=1,1),0)</f>
        <v>0</v>
      </c>
      <c r="S1031" s="505"/>
      <c r="T1031" s="505"/>
      <c r="U1031" s="505"/>
      <c r="V1031" s="505"/>
      <c r="W1031" s="473"/>
      <c r="X1031" s="473"/>
      <c r="Y1031" s="471"/>
      <c r="Z1031" s="505"/>
      <c r="AA1031" s="505"/>
      <c r="AB1031" s="505"/>
      <c r="AC1031" s="505"/>
      <c r="AD1031" s="471"/>
      <c r="AE1031" s="505"/>
      <c r="AF1031" s="505"/>
      <c r="AG1031" s="505"/>
      <c r="AH1031" s="505"/>
      <c r="AI1031" s="473"/>
      <c r="AJ1031" s="473"/>
      <c r="AK1031" s="505"/>
      <c r="AL1031" s="505"/>
      <c r="AM1031" s="505"/>
      <c r="AN1031" s="505"/>
      <c r="AO1031" s="505"/>
      <c r="AP1031" s="505"/>
      <c r="AQ1031" s="505"/>
      <c r="AR1031" s="505"/>
      <c r="AS1031" s="505"/>
      <c r="AT1031" s="505"/>
      <c r="AU1031" s="506"/>
      <c r="AV1031" s="513">
        <v>2</v>
      </c>
    </row>
    <row r="1032" spans="1:48" s="507" customFormat="1" ht="13.5" outlineLevel="2">
      <c r="A1032" s="681"/>
      <c r="B1032" s="691" t="s">
        <v>226</v>
      </c>
      <c r="C1032" s="460" t="s">
        <v>769</v>
      </c>
      <c r="D1032" s="474" t="s">
        <v>836</v>
      </c>
      <c r="E1032" s="461" t="s">
        <v>837</v>
      </c>
      <c r="F1032" s="475"/>
      <c r="G1032" s="459" t="s">
        <v>111</v>
      </c>
      <c r="H1032" s="476" t="str">
        <f t="shared" si="135"/>
        <v>AM-2</v>
      </c>
      <c r="I1032" s="463">
        <v>2</v>
      </c>
      <c r="J1032" s="475"/>
      <c r="K1032" s="473">
        <v>0</v>
      </c>
      <c r="L1032" s="473"/>
      <c r="M1032" s="471" cm="1">
        <f t="array" ref="M1032">IFERROR(_xlfn.IFS(N1032=1,1,O1032=1,1,P1032=1,1,Q1032=1,1),0)</f>
        <v>1</v>
      </c>
      <c r="N1032" s="505" t="s">
        <v>224</v>
      </c>
      <c r="O1032" s="505">
        <v>1</v>
      </c>
      <c r="P1032" s="505"/>
      <c r="Q1032" s="505"/>
      <c r="R1032" s="471" cm="1">
        <f t="array" ref="R1032">IFERROR(_xlfn.IFS(S1032=1,1,T1032=1,1,U1032=1,1,V1032=1,1),0)</f>
        <v>0</v>
      </c>
      <c r="S1032" s="505"/>
      <c r="T1032" s="505"/>
      <c r="U1032" s="505"/>
      <c r="V1032" s="505"/>
      <c r="W1032" s="473"/>
      <c r="X1032" s="473"/>
      <c r="Y1032" s="471"/>
      <c r="Z1032" s="505"/>
      <c r="AA1032" s="505"/>
      <c r="AB1032" s="505"/>
      <c r="AC1032" s="505"/>
      <c r="AD1032" s="471"/>
      <c r="AE1032" s="505"/>
      <c r="AF1032" s="505"/>
      <c r="AG1032" s="505"/>
      <c r="AH1032" s="505"/>
      <c r="AI1032" s="473"/>
      <c r="AJ1032" s="473"/>
      <c r="AK1032" s="505"/>
      <c r="AL1032" s="505"/>
      <c r="AM1032" s="505"/>
      <c r="AN1032" s="505"/>
      <c r="AO1032" s="505"/>
      <c r="AP1032" s="505"/>
      <c r="AQ1032" s="505"/>
      <c r="AR1032" s="505"/>
      <c r="AS1032" s="505"/>
      <c r="AT1032" s="505"/>
      <c r="AU1032" s="506"/>
      <c r="AV1032" s="513">
        <v>2</v>
      </c>
    </row>
    <row r="1033" spans="1:48" s="507" customFormat="1" ht="13.5" outlineLevel="2">
      <c r="A1033" s="681"/>
      <c r="B1033" s="691" t="s">
        <v>226</v>
      </c>
      <c r="C1033" s="460" t="s">
        <v>769</v>
      </c>
      <c r="D1033" s="474" t="s">
        <v>838</v>
      </c>
      <c r="E1033" s="461" t="s">
        <v>839</v>
      </c>
      <c r="F1033" s="475"/>
      <c r="G1033" s="459" t="s">
        <v>111</v>
      </c>
      <c r="H1033" s="476" t="str">
        <f t="shared" si="135"/>
        <v>AM-2</v>
      </c>
      <c r="I1033" s="463">
        <v>2</v>
      </c>
      <c r="J1033" s="475"/>
      <c r="K1033" s="473">
        <v>0</v>
      </c>
      <c r="L1033" s="473"/>
      <c r="M1033" s="471" cm="1">
        <f t="array" ref="M1033">IFERROR(_xlfn.IFS(N1033=1,1,O1033=1,1,P1033=1,1,Q1033=1,1),0)</f>
        <v>1</v>
      </c>
      <c r="N1033" s="505" t="s">
        <v>224</v>
      </c>
      <c r="O1033" s="505">
        <v>1</v>
      </c>
      <c r="P1033" s="505"/>
      <c r="Q1033" s="505"/>
      <c r="R1033" s="471" cm="1">
        <f t="array" ref="R1033">IFERROR(_xlfn.IFS(S1033=1,1,T1033=1,1,U1033=1,1,V1033=1,1),0)</f>
        <v>0</v>
      </c>
      <c r="S1033" s="505"/>
      <c r="T1033" s="505"/>
      <c r="U1033" s="505"/>
      <c r="V1033" s="505"/>
      <c r="W1033" s="473"/>
      <c r="X1033" s="473"/>
      <c r="Y1033" s="471"/>
      <c r="Z1033" s="505"/>
      <c r="AA1033" s="505"/>
      <c r="AB1033" s="505"/>
      <c r="AC1033" s="505"/>
      <c r="AD1033" s="471"/>
      <c r="AE1033" s="505"/>
      <c r="AF1033" s="505"/>
      <c r="AG1033" s="505"/>
      <c r="AH1033" s="505"/>
      <c r="AI1033" s="473"/>
      <c r="AJ1033" s="473"/>
      <c r="AK1033" s="505"/>
      <c r="AL1033" s="505"/>
      <c r="AM1033" s="505"/>
      <c r="AN1033" s="505"/>
      <c r="AO1033" s="505"/>
      <c r="AP1033" s="505"/>
      <c r="AQ1033" s="505"/>
      <c r="AR1033" s="505"/>
      <c r="AS1033" s="505"/>
      <c r="AT1033" s="505"/>
      <c r="AU1033" s="506"/>
      <c r="AV1033" s="513">
        <v>2</v>
      </c>
    </row>
    <row r="1034" spans="1:48" s="507" customFormat="1" ht="13.5" outlineLevel="2">
      <c r="A1034" s="681"/>
      <c r="B1034" s="691" t="s">
        <v>226</v>
      </c>
      <c r="C1034" s="460" t="s">
        <v>769</v>
      </c>
      <c r="D1034" s="474" t="s">
        <v>840</v>
      </c>
      <c r="E1034" s="461" t="s">
        <v>835</v>
      </c>
      <c r="F1034" s="475"/>
      <c r="G1034" s="459" t="s">
        <v>111</v>
      </c>
      <c r="H1034" s="476" t="str">
        <f t="shared" si="135"/>
        <v>AM-2</v>
      </c>
      <c r="I1034" s="463">
        <v>2</v>
      </c>
      <c r="J1034" s="475"/>
      <c r="K1034" s="473">
        <v>0</v>
      </c>
      <c r="L1034" s="473"/>
      <c r="M1034" s="471" cm="1">
        <f t="array" ref="M1034">IFERROR(_xlfn.IFS(N1034=1,1,O1034=1,1,P1034=1,1,Q1034=1,1),0)</f>
        <v>1</v>
      </c>
      <c r="N1034" s="505" t="s">
        <v>224</v>
      </c>
      <c r="O1034" s="505">
        <v>1</v>
      </c>
      <c r="P1034" s="505"/>
      <c r="Q1034" s="505"/>
      <c r="R1034" s="471" cm="1">
        <f t="array" ref="R1034">IFERROR(_xlfn.IFS(S1034=1,1,T1034=1,1,U1034=1,1,V1034=1,1),0)</f>
        <v>0</v>
      </c>
      <c r="S1034" s="505"/>
      <c r="T1034" s="505"/>
      <c r="U1034" s="505"/>
      <c r="V1034" s="505"/>
      <c r="W1034" s="473"/>
      <c r="X1034" s="473"/>
      <c r="Y1034" s="471"/>
      <c r="Z1034" s="505"/>
      <c r="AA1034" s="505"/>
      <c r="AB1034" s="505"/>
      <c r="AC1034" s="505"/>
      <c r="AD1034" s="471"/>
      <c r="AE1034" s="505"/>
      <c r="AF1034" s="505"/>
      <c r="AG1034" s="505"/>
      <c r="AH1034" s="505"/>
      <c r="AI1034" s="473"/>
      <c r="AJ1034" s="473"/>
      <c r="AK1034" s="505"/>
      <c r="AL1034" s="505"/>
      <c r="AM1034" s="505"/>
      <c r="AN1034" s="505"/>
      <c r="AO1034" s="505"/>
      <c r="AP1034" s="505"/>
      <c r="AQ1034" s="505"/>
      <c r="AR1034" s="505"/>
      <c r="AS1034" s="505"/>
      <c r="AT1034" s="505"/>
      <c r="AU1034" s="506"/>
      <c r="AV1034" s="513">
        <v>2</v>
      </c>
    </row>
    <row r="1035" spans="1:48" s="507" customFormat="1" ht="13.5" outlineLevel="2">
      <c r="A1035" s="681"/>
      <c r="B1035" s="691" t="s">
        <v>226</v>
      </c>
      <c r="C1035" s="460" t="s">
        <v>769</v>
      </c>
      <c r="D1035" s="474" t="s">
        <v>841</v>
      </c>
      <c r="E1035" s="461" t="s">
        <v>837</v>
      </c>
      <c r="F1035" s="475"/>
      <c r="G1035" s="459" t="s">
        <v>111</v>
      </c>
      <c r="H1035" s="476" t="str">
        <f t="shared" si="135"/>
        <v>AM-2</v>
      </c>
      <c r="I1035" s="463">
        <v>2</v>
      </c>
      <c r="J1035" s="475"/>
      <c r="K1035" s="473">
        <v>0</v>
      </c>
      <c r="L1035" s="473"/>
      <c r="M1035" s="471" cm="1">
        <f t="array" ref="M1035">IFERROR(_xlfn.IFS(N1035=1,1,O1035=1,1,P1035=1,1,Q1035=1,1),0)</f>
        <v>1</v>
      </c>
      <c r="N1035" s="505" t="s">
        <v>224</v>
      </c>
      <c r="O1035" s="505">
        <v>1</v>
      </c>
      <c r="P1035" s="505"/>
      <c r="Q1035" s="505"/>
      <c r="R1035" s="471" cm="1">
        <f t="array" ref="R1035">IFERROR(_xlfn.IFS(S1035=1,1,T1035=1,1,U1035=1,1,V1035=1,1),0)</f>
        <v>0</v>
      </c>
      <c r="S1035" s="505"/>
      <c r="T1035" s="505"/>
      <c r="U1035" s="505"/>
      <c r="V1035" s="505"/>
      <c r="W1035" s="473"/>
      <c r="X1035" s="473"/>
      <c r="Y1035" s="471"/>
      <c r="Z1035" s="505"/>
      <c r="AA1035" s="505"/>
      <c r="AB1035" s="505"/>
      <c r="AC1035" s="505"/>
      <c r="AD1035" s="471"/>
      <c r="AE1035" s="505"/>
      <c r="AF1035" s="505"/>
      <c r="AG1035" s="505"/>
      <c r="AH1035" s="505"/>
      <c r="AI1035" s="473"/>
      <c r="AJ1035" s="473"/>
      <c r="AK1035" s="505"/>
      <c r="AL1035" s="505"/>
      <c r="AM1035" s="505"/>
      <c r="AN1035" s="505"/>
      <c r="AO1035" s="505"/>
      <c r="AP1035" s="505"/>
      <c r="AQ1035" s="505"/>
      <c r="AR1035" s="505"/>
      <c r="AS1035" s="505"/>
      <c r="AT1035" s="505"/>
      <c r="AU1035" s="506"/>
      <c r="AV1035" s="513">
        <v>2</v>
      </c>
    </row>
    <row r="1036" spans="1:48" s="507" customFormat="1" ht="13.5" outlineLevel="2">
      <c r="A1036" s="681"/>
      <c r="B1036" s="691"/>
      <c r="C1036" s="460"/>
      <c r="D1036" s="474"/>
      <c r="E1036" s="461"/>
      <c r="F1036" s="475"/>
      <c r="G1036" s="459"/>
      <c r="H1036" s="476"/>
      <c r="I1036" s="463"/>
      <c r="J1036" s="475"/>
      <c r="K1036" s="473"/>
      <c r="L1036" s="473"/>
      <c r="M1036" s="471"/>
      <c r="N1036" s="505" t="s">
        <v>224</v>
      </c>
      <c r="O1036" s="505"/>
      <c r="P1036" s="505"/>
      <c r="Q1036" s="505"/>
      <c r="R1036" s="505"/>
      <c r="S1036" s="505"/>
      <c r="T1036" s="505"/>
      <c r="U1036" s="505"/>
      <c r="V1036" s="505"/>
      <c r="W1036" s="473"/>
      <c r="X1036" s="473"/>
      <c r="Y1036" s="505"/>
      <c r="Z1036" s="505"/>
      <c r="AA1036" s="505"/>
      <c r="AB1036" s="505"/>
      <c r="AC1036" s="505"/>
      <c r="AD1036" s="505"/>
      <c r="AE1036" s="505"/>
      <c r="AF1036" s="505"/>
      <c r="AG1036" s="505"/>
      <c r="AH1036" s="505"/>
      <c r="AI1036" s="473"/>
      <c r="AJ1036" s="473"/>
      <c r="AK1036" s="505"/>
      <c r="AL1036" s="505"/>
      <c r="AM1036" s="505"/>
      <c r="AN1036" s="505"/>
      <c r="AO1036" s="505"/>
      <c r="AP1036" s="505"/>
      <c r="AQ1036" s="505"/>
      <c r="AR1036" s="505"/>
      <c r="AS1036" s="505"/>
      <c r="AT1036" s="505"/>
      <c r="AU1036" s="506"/>
      <c r="AV1036" s="513"/>
    </row>
    <row r="1037" spans="1:48" s="507" customFormat="1" ht="13.5" outlineLevel="2">
      <c r="A1037" s="681"/>
      <c r="B1037" s="691" t="s">
        <v>755</v>
      </c>
      <c r="C1037" s="460"/>
      <c r="D1037" s="474"/>
      <c r="E1037" s="461"/>
      <c r="F1037" s="475"/>
      <c r="G1037" s="459"/>
      <c r="H1037" s="476"/>
      <c r="I1037" s="463"/>
      <c r="J1037" s="475"/>
      <c r="K1037" s="473"/>
      <c r="L1037" s="473"/>
      <c r="M1037" s="471"/>
      <c r="N1037" s="505" t="s">
        <v>224</v>
      </c>
      <c r="O1037" s="505"/>
      <c r="P1037" s="505"/>
      <c r="Q1037" s="505"/>
      <c r="R1037" s="505"/>
      <c r="S1037" s="505"/>
      <c r="T1037" s="505"/>
      <c r="U1037" s="505"/>
      <c r="V1037" s="505"/>
      <c r="W1037" s="473"/>
      <c r="X1037" s="473"/>
      <c r="Y1037" s="505"/>
      <c r="Z1037" s="505"/>
      <c r="AA1037" s="505"/>
      <c r="AB1037" s="505"/>
      <c r="AC1037" s="505"/>
      <c r="AD1037" s="505"/>
      <c r="AE1037" s="505"/>
      <c r="AF1037" s="505"/>
      <c r="AG1037" s="505"/>
      <c r="AH1037" s="505"/>
      <c r="AI1037" s="473"/>
      <c r="AJ1037" s="473"/>
      <c r="AK1037" s="505"/>
      <c r="AL1037" s="505"/>
      <c r="AM1037" s="505"/>
      <c r="AN1037" s="505"/>
      <c r="AO1037" s="505"/>
      <c r="AP1037" s="505"/>
      <c r="AQ1037" s="505"/>
      <c r="AR1037" s="505"/>
      <c r="AS1037" s="505"/>
      <c r="AT1037" s="505"/>
      <c r="AU1037" s="506"/>
      <c r="AV1037" s="513"/>
    </row>
    <row r="1038" spans="1:48" s="507" customFormat="1" ht="13.5" outlineLevel="2">
      <c r="A1038" s="681"/>
      <c r="B1038" s="691" t="s">
        <v>226</v>
      </c>
      <c r="C1038" s="460" t="s">
        <v>769</v>
      </c>
      <c r="D1038" s="474" t="s">
        <v>273</v>
      </c>
      <c r="E1038" s="461" t="s">
        <v>756</v>
      </c>
      <c r="F1038" s="475"/>
      <c r="G1038" s="459" t="s">
        <v>111</v>
      </c>
      <c r="H1038" s="476" t="str">
        <f>CONCATENATE(G1038,"-",I1038)</f>
        <v>AM-1</v>
      </c>
      <c r="I1038" s="463">
        <v>1</v>
      </c>
      <c r="J1038" s="475"/>
      <c r="K1038" s="473">
        <v>0</v>
      </c>
      <c r="L1038" s="473"/>
      <c r="M1038" s="471" cm="1">
        <f t="array" ref="M1038">IFERROR(_xlfn.IFS(N1038=1,1,O1038=1,1,P1038=1,1,Q1038=1,1),0)</f>
        <v>1</v>
      </c>
      <c r="N1038" s="505">
        <v>1</v>
      </c>
      <c r="O1038" s="505"/>
      <c r="P1038" s="505"/>
      <c r="Q1038" s="505"/>
      <c r="R1038" s="471" cm="1">
        <f t="array" ref="R1038">IFERROR(_xlfn.IFS(S1038=1,1,T1038=1,1,U1038=1,1,V1038=1,1),0)</f>
        <v>0</v>
      </c>
      <c r="S1038" s="505"/>
      <c r="T1038" s="505"/>
      <c r="U1038" s="505"/>
      <c r="V1038" s="505"/>
      <c r="W1038" s="473"/>
      <c r="X1038" s="473"/>
      <c r="Y1038" s="471"/>
      <c r="Z1038" s="505"/>
      <c r="AA1038" s="505"/>
      <c r="AB1038" s="505"/>
      <c r="AC1038" s="505"/>
      <c r="AD1038" s="471"/>
      <c r="AE1038" s="505"/>
      <c r="AF1038" s="505"/>
      <c r="AG1038" s="505"/>
      <c r="AH1038" s="505"/>
      <c r="AI1038" s="473"/>
      <c r="AJ1038" s="473"/>
      <c r="AK1038" s="505"/>
      <c r="AL1038" s="505"/>
      <c r="AM1038" s="505"/>
      <c r="AN1038" s="505"/>
      <c r="AO1038" s="505"/>
      <c r="AP1038" s="505"/>
      <c r="AQ1038" s="505"/>
      <c r="AR1038" s="505"/>
      <c r="AS1038" s="505"/>
      <c r="AT1038" s="505"/>
      <c r="AU1038" s="506"/>
      <c r="AV1038" s="513">
        <v>1</v>
      </c>
    </row>
    <row r="1039" spans="1:48" s="507" customFormat="1" ht="13.5" outlineLevel="2">
      <c r="A1039" s="681"/>
      <c r="B1039" s="691"/>
      <c r="C1039" s="460"/>
      <c r="D1039" s="474"/>
      <c r="E1039" s="461"/>
      <c r="F1039" s="475"/>
      <c r="G1039" s="459"/>
      <c r="H1039" s="476"/>
      <c r="I1039" s="463"/>
      <c r="J1039" s="475"/>
      <c r="K1039" s="473"/>
      <c r="L1039" s="473"/>
      <c r="M1039" s="471"/>
      <c r="N1039" s="505" t="s">
        <v>224</v>
      </c>
      <c r="O1039" s="505"/>
      <c r="P1039" s="505"/>
      <c r="Q1039" s="505"/>
      <c r="R1039" s="505"/>
      <c r="S1039" s="505"/>
      <c r="T1039" s="505"/>
      <c r="U1039" s="505"/>
      <c r="V1039" s="505"/>
      <c r="W1039" s="473"/>
      <c r="X1039" s="473"/>
      <c r="Y1039" s="505"/>
      <c r="Z1039" s="505"/>
      <c r="AA1039" s="505"/>
      <c r="AB1039" s="505"/>
      <c r="AC1039" s="505"/>
      <c r="AD1039" s="505"/>
      <c r="AE1039" s="505"/>
      <c r="AF1039" s="505"/>
      <c r="AG1039" s="505"/>
      <c r="AH1039" s="505"/>
      <c r="AI1039" s="473"/>
      <c r="AJ1039" s="473"/>
      <c r="AK1039" s="505"/>
      <c r="AL1039" s="505"/>
      <c r="AM1039" s="505"/>
      <c r="AN1039" s="505"/>
      <c r="AO1039" s="505"/>
      <c r="AP1039" s="505"/>
      <c r="AQ1039" s="505"/>
      <c r="AR1039" s="505"/>
      <c r="AS1039" s="505"/>
      <c r="AT1039" s="505"/>
      <c r="AU1039" s="506"/>
      <c r="AV1039" s="513"/>
    </row>
    <row r="1040" spans="1:48" s="507" customFormat="1" ht="13.5" outlineLevel="2">
      <c r="A1040" s="681"/>
      <c r="B1040" s="691" t="s">
        <v>757</v>
      </c>
      <c r="C1040" s="460"/>
      <c r="D1040" s="474"/>
      <c r="E1040" s="461"/>
      <c r="F1040" s="475"/>
      <c r="G1040" s="459"/>
      <c r="H1040" s="476"/>
      <c r="I1040" s="463"/>
      <c r="J1040" s="475"/>
      <c r="K1040" s="473"/>
      <c r="L1040" s="473"/>
      <c r="M1040" s="471"/>
      <c r="N1040" s="505" t="s">
        <v>224</v>
      </c>
      <c r="O1040" s="505"/>
      <c r="P1040" s="505"/>
      <c r="Q1040" s="505"/>
      <c r="R1040" s="505"/>
      <c r="S1040" s="505"/>
      <c r="T1040" s="505"/>
      <c r="U1040" s="505"/>
      <c r="V1040" s="505"/>
      <c r="W1040" s="473"/>
      <c r="X1040" s="473"/>
      <c r="Y1040" s="505"/>
      <c r="Z1040" s="505"/>
      <c r="AA1040" s="505"/>
      <c r="AB1040" s="505"/>
      <c r="AC1040" s="505"/>
      <c r="AD1040" s="505"/>
      <c r="AE1040" s="505"/>
      <c r="AF1040" s="505"/>
      <c r="AG1040" s="505"/>
      <c r="AH1040" s="505"/>
      <c r="AI1040" s="473"/>
      <c r="AJ1040" s="473"/>
      <c r="AK1040" s="505"/>
      <c r="AL1040" s="505"/>
      <c r="AM1040" s="505"/>
      <c r="AN1040" s="505"/>
      <c r="AO1040" s="505"/>
      <c r="AP1040" s="505"/>
      <c r="AQ1040" s="505"/>
      <c r="AR1040" s="505"/>
      <c r="AS1040" s="505"/>
      <c r="AT1040" s="505"/>
      <c r="AU1040" s="506"/>
      <c r="AV1040" s="513"/>
    </row>
    <row r="1041" spans="1:48" s="507" customFormat="1" ht="13.5" outlineLevel="2">
      <c r="A1041" s="681"/>
      <c r="B1041" s="691" t="s">
        <v>226</v>
      </c>
      <c r="C1041" s="460" t="s">
        <v>769</v>
      </c>
      <c r="D1041" s="474" t="s">
        <v>280</v>
      </c>
      <c r="E1041" s="461" t="s">
        <v>758</v>
      </c>
      <c r="F1041" s="475"/>
      <c r="G1041" s="459" t="s">
        <v>111</v>
      </c>
      <c r="H1041" s="476" t="str">
        <f t="shared" ref="H1041:H1043" si="136">CONCATENATE(G1041,"-",I1041)</f>
        <v>AM-1</v>
      </c>
      <c r="I1041" s="463">
        <v>1</v>
      </c>
      <c r="J1041" s="475"/>
      <c r="K1041" s="473">
        <v>0</v>
      </c>
      <c r="L1041" s="473"/>
      <c r="M1041" s="471" cm="1">
        <f t="array" ref="M1041">IFERROR(_xlfn.IFS(N1041=1,1,O1041=1,1,P1041=1,1,Q1041=1,1),0)</f>
        <v>1</v>
      </c>
      <c r="N1041" s="505">
        <v>1</v>
      </c>
      <c r="O1041" s="505"/>
      <c r="P1041" s="505"/>
      <c r="Q1041" s="505"/>
      <c r="R1041" s="471" cm="1">
        <f t="array" ref="R1041">IFERROR(_xlfn.IFS(S1041=1,1,T1041=1,1,U1041=1,1,V1041=1,1),0)</f>
        <v>0</v>
      </c>
      <c r="S1041" s="505"/>
      <c r="T1041" s="505"/>
      <c r="U1041" s="505"/>
      <c r="V1041" s="505"/>
      <c r="W1041" s="473"/>
      <c r="X1041" s="473"/>
      <c r="Y1041" s="471"/>
      <c r="Z1041" s="505"/>
      <c r="AA1041" s="505"/>
      <c r="AB1041" s="505"/>
      <c r="AC1041" s="505"/>
      <c r="AD1041" s="471"/>
      <c r="AE1041" s="505"/>
      <c r="AF1041" s="505"/>
      <c r="AG1041" s="505"/>
      <c r="AH1041" s="505"/>
      <c r="AI1041" s="473"/>
      <c r="AJ1041" s="473"/>
      <c r="AK1041" s="505"/>
      <c r="AL1041" s="505"/>
      <c r="AM1041" s="505"/>
      <c r="AN1041" s="505"/>
      <c r="AO1041" s="505"/>
      <c r="AP1041" s="505"/>
      <c r="AQ1041" s="505"/>
      <c r="AR1041" s="505"/>
      <c r="AS1041" s="505"/>
      <c r="AT1041" s="505"/>
      <c r="AU1041" s="506"/>
      <c r="AV1041" s="513">
        <v>1</v>
      </c>
    </row>
    <row r="1042" spans="1:48" s="507" customFormat="1" ht="13.5" outlineLevel="2">
      <c r="A1042" s="681"/>
      <c r="B1042" s="691" t="s">
        <v>226</v>
      </c>
      <c r="C1042" s="460" t="s">
        <v>769</v>
      </c>
      <c r="D1042" s="474" t="s">
        <v>282</v>
      </c>
      <c r="E1042" s="461" t="s">
        <v>758</v>
      </c>
      <c r="F1042" s="475"/>
      <c r="G1042" s="459" t="s">
        <v>111</v>
      </c>
      <c r="H1042" s="476" t="str">
        <f t="shared" si="136"/>
        <v>AM-1</v>
      </c>
      <c r="I1042" s="463">
        <v>1</v>
      </c>
      <c r="J1042" s="475"/>
      <c r="K1042" s="473">
        <v>0</v>
      </c>
      <c r="L1042" s="473"/>
      <c r="M1042" s="471" cm="1">
        <f t="array" ref="M1042">IFERROR(_xlfn.IFS(N1042=1,1,O1042=1,1,P1042=1,1,Q1042=1,1),0)</f>
        <v>1</v>
      </c>
      <c r="N1042" s="505">
        <v>1</v>
      </c>
      <c r="O1042" s="505"/>
      <c r="P1042" s="505"/>
      <c r="Q1042" s="505"/>
      <c r="R1042" s="471" cm="1">
        <f t="array" ref="R1042">IFERROR(_xlfn.IFS(S1042=1,1,T1042=1,1,U1042=1,1,V1042=1,1),0)</f>
        <v>0</v>
      </c>
      <c r="S1042" s="505"/>
      <c r="T1042" s="505"/>
      <c r="U1042" s="505"/>
      <c r="V1042" s="505"/>
      <c r="W1042" s="473"/>
      <c r="X1042" s="473"/>
      <c r="Y1042" s="471"/>
      <c r="Z1042" s="505"/>
      <c r="AA1042" s="505"/>
      <c r="AB1042" s="505"/>
      <c r="AC1042" s="505"/>
      <c r="AD1042" s="471"/>
      <c r="AE1042" s="505"/>
      <c r="AF1042" s="505"/>
      <c r="AG1042" s="505"/>
      <c r="AH1042" s="505"/>
      <c r="AI1042" s="473"/>
      <c r="AJ1042" s="473"/>
      <c r="AK1042" s="505"/>
      <c r="AL1042" s="505"/>
      <c r="AM1042" s="505"/>
      <c r="AN1042" s="505"/>
      <c r="AO1042" s="505"/>
      <c r="AP1042" s="505"/>
      <c r="AQ1042" s="505"/>
      <c r="AR1042" s="505"/>
      <c r="AS1042" s="505"/>
      <c r="AT1042" s="505"/>
      <c r="AU1042" s="506"/>
      <c r="AV1042" s="513">
        <v>1</v>
      </c>
    </row>
    <row r="1043" spans="1:48" s="507" customFormat="1" ht="13.5" outlineLevel="2">
      <c r="A1043" s="681"/>
      <c r="B1043" s="691" t="s">
        <v>226</v>
      </c>
      <c r="C1043" s="460" t="s">
        <v>769</v>
      </c>
      <c r="D1043" s="474" t="s">
        <v>842</v>
      </c>
      <c r="E1043" s="461" t="s">
        <v>758</v>
      </c>
      <c r="F1043" s="475"/>
      <c r="G1043" s="459" t="s">
        <v>111</v>
      </c>
      <c r="H1043" s="476" t="str">
        <f t="shared" si="136"/>
        <v>AM-1</v>
      </c>
      <c r="I1043" s="463">
        <v>1</v>
      </c>
      <c r="J1043" s="475"/>
      <c r="K1043" s="473">
        <v>0</v>
      </c>
      <c r="L1043" s="473"/>
      <c r="M1043" s="471" cm="1">
        <f t="array" ref="M1043">IFERROR(_xlfn.IFS(N1043=1,1,O1043=1,1,P1043=1,1,Q1043=1,1),0)</f>
        <v>1</v>
      </c>
      <c r="N1043" s="505">
        <v>1</v>
      </c>
      <c r="O1043" s="505"/>
      <c r="P1043" s="505"/>
      <c r="Q1043" s="505"/>
      <c r="R1043" s="471" cm="1">
        <f t="array" ref="R1043">IFERROR(_xlfn.IFS(S1043=1,1,T1043=1,1,U1043=1,1,V1043=1,1),0)</f>
        <v>0</v>
      </c>
      <c r="S1043" s="505"/>
      <c r="T1043" s="505"/>
      <c r="U1043" s="505"/>
      <c r="V1043" s="505"/>
      <c r="W1043" s="473"/>
      <c r="X1043" s="473"/>
      <c r="Y1043" s="471"/>
      <c r="Z1043" s="505"/>
      <c r="AA1043" s="505"/>
      <c r="AB1043" s="505"/>
      <c r="AC1043" s="505"/>
      <c r="AD1043" s="471"/>
      <c r="AE1043" s="505"/>
      <c r="AF1043" s="505"/>
      <c r="AG1043" s="505"/>
      <c r="AH1043" s="505"/>
      <c r="AI1043" s="473"/>
      <c r="AJ1043" s="473"/>
      <c r="AK1043" s="505"/>
      <c r="AL1043" s="505"/>
      <c r="AM1043" s="505"/>
      <c r="AN1043" s="505"/>
      <c r="AO1043" s="505"/>
      <c r="AP1043" s="505"/>
      <c r="AQ1043" s="505"/>
      <c r="AR1043" s="505"/>
      <c r="AS1043" s="505"/>
      <c r="AT1043" s="505"/>
      <c r="AU1043" s="506"/>
      <c r="AV1043" s="513">
        <v>1</v>
      </c>
    </row>
    <row r="1044" spans="1:48" s="507" customFormat="1" ht="13.5" outlineLevel="2">
      <c r="A1044" s="681"/>
      <c r="B1044" s="691"/>
      <c r="C1044" s="460"/>
      <c r="D1044" s="474"/>
      <c r="E1044" s="461"/>
      <c r="F1044" s="475"/>
      <c r="G1044" s="459"/>
      <c r="H1044" s="476"/>
      <c r="I1044" s="463"/>
      <c r="J1044" s="475"/>
      <c r="K1044" s="473"/>
      <c r="L1044" s="473"/>
      <c r="M1044" s="471"/>
      <c r="N1044" s="505" t="s">
        <v>224</v>
      </c>
      <c r="O1044" s="505"/>
      <c r="P1044" s="505"/>
      <c r="Q1044" s="505"/>
      <c r="R1044" s="505"/>
      <c r="S1044" s="505"/>
      <c r="T1044" s="505"/>
      <c r="U1044" s="505"/>
      <c r="V1044" s="505"/>
      <c r="W1044" s="473"/>
      <c r="X1044" s="473"/>
      <c r="Y1044" s="505"/>
      <c r="Z1044" s="505"/>
      <c r="AA1044" s="505"/>
      <c r="AB1044" s="505"/>
      <c r="AC1044" s="505"/>
      <c r="AD1044" s="505"/>
      <c r="AE1044" s="505"/>
      <c r="AF1044" s="505"/>
      <c r="AG1044" s="505"/>
      <c r="AH1044" s="505"/>
      <c r="AI1044" s="473"/>
      <c r="AJ1044" s="473"/>
      <c r="AK1044" s="505"/>
      <c r="AL1044" s="505"/>
      <c r="AM1044" s="505"/>
      <c r="AN1044" s="505"/>
      <c r="AO1044" s="505"/>
      <c r="AP1044" s="505"/>
      <c r="AQ1044" s="505"/>
      <c r="AR1044" s="505"/>
      <c r="AS1044" s="505"/>
      <c r="AT1044" s="505"/>
      <c r="AU1044" s="506"/>
      <c r="AV1044" s="513"/>
    </row>
    <row r="1045" spans="1:48" s="507" customFormat="1" ht="13.5" outlineLevel="2">
      <c r="A1045" s="681"/>
      <c r="B1045" s="691" t="s">
        <v>843</v>
      </c>
      <c r="C1045" s="460"/>
      <c r="D1045" s="474"/>
      <c r="E1045" s="461"/>
      <c r="F1045" s="475"/>
      <c r="G1045" s="459"/>
      <c r="H1045" s="476"/>
      <c r="I1045" s="463"/>
      <c r="J1045" s="475"/>
      <c r="K1045" s="473"/>
      <c r="L1045" s="473"/>
      <c r="M1045" s="471"/>
      <c r="N1045" s="505" t="s">
        <v>224</v>
      </c>
      <c r="O1045" s="505"/>
      <c r="P1045" s="505"/>
      <c r="Q1045" s="505"/>
      <c r="R1045" s="505"/>
      <c r="S1045" s="505"/>
      <c r="T1045" s="505"/>
      <c r="U1045" s="505"/>
      <c r="V1045" s="505"/>
      <c r="W1045" s="473"/>
      <c r="X1045" s="473"/>
      <c r="Y1045" s="505"/>
      <c r="Z1045" s="505"/>
      <c r="AA1045" s="505"/>
      <c r="AB1045" s="505"/>
      <c r="AC1045" s="505"/>
      <c r="AD1045" s="505"/>
      <c r="AE1045" s="505"/>
      <c r="AF1045" s="505"/>
      <c r="AG1045" s="505"/>
      <c r="AH1045" s="505"/>
      <c r="AI1045" s="473"/>
      <c r="AJ1045" s="473"/>
      <c r="AK1045" s="505"/>
      <c r="AL1045" s="505"/>
      <c r="AM1045" s="505"/>
      <c r="AN1045" s="505"/>
      <c r="AO1045" s="505"/>
      <c r="AP1045" s="505"/>
      <c r="AQ1045" s="505"/>
      <c r="AR1045" s="505"/>
      <c r="AS1045" s="505"/>
      <c r="AT1045" s="505"/>
      <c r="AU1045" s="506"/>
      <c r="AV1045" s="513"/>
    </row>
    <row r="1046" spans="1:48" s="507" customFormat="1" ht="13.5" outlineLevel="2">
      <c r="A1046" s="681"/>
      <c r="B1046" s="691" t="s">
        <v>226</v>
      </c>
      <c r="C1046" s="460" t="s">
        <v>769</v>
      </c>
      <c r="D1046" s="474">
        <v>4003</v>
      </c>
      <c r="E1046" s="461" t="s">
        <v>844</v>
      </c>
      <c r="F1046" s="475"/>
      <c r="G1046" s="459" t="s">
        <v>111</v>
      </c>
      <c r="H1046" s="476" t="str">
        <f t="shared" ref="H1046:H1057" si="137">CONCATENATE(G1046,"-",I1046)</f>
        <v>AM-2</v>
      </c>
      <c r="I1046" s="463">
        <v>2</v>
      </c>
      <c r="J1046" s="475"/>
      <c r="K1046" s="473">
        <v>0</v>
      </c>
      <c r="L1046" s="473"/>
      <c r="M1046" s="471" cm="1">
        <f t="array" ref="M1046">IFERROR(_xlfn.IFS(N1046=1,1,O1046=1,1,P1046=1,1,Q1046=1,1),0)</f>
        <v>1</v>
      </c>
      <c r="N1046" s="505" t="s">
        <v>224</v>
      </c>
      <c r="O1046" s="505">
        <v>1</v>
      </c>
      <c r="P1046" s="505"/>
      <c r="Q1046" s="505"/>
      <c r="R1046" s="471" cm="1">
        <f t="array" ref="R1046">IFERROR(_xlfn.IFS(S1046=1,1,T1046=1,1,U1046=1,1,V1046=1,1),0)</f>
        <v>0</v>
      </c>
      <c r="S1046" s="505"/>
      <c r="T1046" s="505"/>
      <c r="U1046" s="505"/>
      <c r="V1046" s="505"/>
      <c r="W1046" s="473"/>
      <c r="X1046" s="473"/>
      <c r="Y1046" s="471"/>
      <c r="Z1046" s="505"/>
      <c r="AA1046" s="505"/>
      <c r="AB1046" s="505"/>
      <c r="AC1046" s="505"/>
      <c r="AD1046" s="471"/>
      <c r="AE1046" s="505"/>
      <c r="AF1046" s="505"/>
      <c r="AG1046" s="505"/>
      <c r="AH1046" s="505"/>
      <c r="AI1046" s="473"/>
      <c r="AJ1046" s="473"/>
      <c r="AK1046" s="505"/>
      <c r="AL1046" s="505"/>
      <c r="AM1046" s="505"/>
      <c r="AN1046" s="505"/>
      <c r="AO1046" s="505"/>
      <c r="AP1046" s="505"/>
      <c r="AQ1046" s="505"/>
      <c r="AR1046" s="505"/>
      <c r="AS1046" s="505"/>
      <c r="AT1046" s="505"/>
      <c r="AU1046" s="506"/>
      <c r="AV1046" s="513">
        <v>2</v>
      </c>
    </row>
    <row r="1047" spans="1:48" s="507" customFormat="1" ht="13.5" outlineLevel="2">
      <c r="A1047" s="681"/>
      <c r="B1047" s="691" t="s">
        <v>226</v>
      </c>
      <c r="C1047" s="460" t="s">
        <v>769</v>
      </c>
      <c r="D1047" s="474">
        <v>4004</v>
      </c>
      <c r="E1047" s="461" t="s">
        <v>845</v>
      </c>
      <c r="F1047" s="475"/>
      <c r="G1047" s="459" t="s">
        <v>111</v>
      </c>
      <c r="H1047" s="476" t="str">
        <f t="shared" si="137"/>
        <v>AM-2</v>
      </c>
      <c r="I1047" s="463">
        <v>2</v>
      </c>
      <c r="J1047" s="475"/>
      <c r="K1047" s="473">
        <v>0</v>
      </c>
      <c r="L1047" s="473"/>
      <c r="M1047" s="471" cm="1">
        <f t="array" ref="M1047">IFERROR(_xlfn.IFS(N1047=1,1,O1047=1,1,P1047=1,1,Q1047=1,1),0)</f>
        <v>1</v>
      </c>
      <c r="N1047" s="505" t="s">
        <v>224</v>
      </c>
      <c r="O1047" s="505">
        <v>1</v>
      </c>
      <c r="P1047" s="505"/>
      <c r="Q1047" s="505"/>
      <c r="R1047" s="471" cm="1">
        <f t="array" ref="R1047">IFERROR(_xlfn.IFS(S1047=1,1,T1047=1,1,U1047=1,1,V1047=1,1),0)</f>
        <v>0</v>
      </c>
      <c r="S1047" s="505"/>
      <c r="T1047" s="505"/>
      <c r="U1047" s="505"/>
      <c r="V1047" s="505"/>
      <c r="W1047" s="473"/>
      <c r="X1047" s="473"/>
      <c r="Y1047" s="471"/>
      <c r="Z1047" s="505"/>
      <c r="AA1047" s="505"/>
      <c r="AB1047" s="505"/>
      <c r="AC1047" s="505"/>
      <c r="AD1047" s="471"/>
      <c r="AE1047" s="505"/>
      <c r="AF1047" s="505"/>
      <c r="AG1047" s="505"/>
      <c r="AH1047" s="505"/>
      <c r="AI1047" s="473"/>
      <c r="AJ1047" s="473"/>
      <c r="AK1047" s="505"/>
      <c r="AL1047" s="505"/>
      <c r="AM1047" s="505"/>
      <c r="AN1047" s="505"/>
      <c r="AO1047" s="505"/>
      <c r="AP1047" s="505"/>
      <c r="AQ1047" s="505"/>
      <c r="AR1047" s="505"/>
      <c r="AS1047" s="505"/>
      <c r="AT1047" s="505"/>
      <c r="AU1047" s="506"/>
      <c r="AV1047" s="513">
        <v>2</v>
      </c>
    </row>
    <row r="1048" spans="1:48" s="507" customFormat="1" ht="13.5" outlineLevel="2">
      <c r="A1048" s="681"/>
      <c r="B1048" s="691" t="s">
        <v>226</v>
      </c>
      <c r="C1048" s="460" t="s">
        <v>769</v>
      </c>
      <c r="D1048" s="474">
        <v>4005</v>
      </c>
      <c r="E1048" s="461" t="s">
        <v>846</v>
      </c>
      <c r="F1048" s="475"/>
      <c r="G1048" s="459" t="s">
        <v>111</v>
      </c>
      <c r="H1048" s="476" t="str">
        <f t="shared" si="137"/>
        <v>AM-2</v>
      </c>
      <c r="I1048" s="463">
        <v>2</v>
      </c>
      <c r="J1048" s="475"/>
      <c r="K1048" s="473">
        <v>0</v>
      </c>
      <c r="L1048" s="473"/>
      <c r="M1048" s="471" cm="1">
        <f t="array" ref="M1048">IFERROR(_xlfn.IFS(N1048=1,1,O1048=1,1,P1048=1,1,Q1048=1,1),0)</f>
        <v>1</v>
      </c>
      <c r="N1048" s="505" t="s">
        <v>224</v>
      </c>
      <c r="O1048" s="505">
        <v>1</v>
      </c>
      <c r="P1048" s="505"/>
      <c r="Q1048" s="505"/>
      <c r="R1048" s="471" cm="1">
        <f t="array" ref="R1048">IFERROR(_xlfn.IFS(S1048=1,1,T1048=1,1,U1048=1,1,V1048=1,1),0)</f>
        <v>0</v>
      </c>
      <c r="S1048" s="505"/>
      <c r="T1048" s="505"/>
      <c r="U1048" s="505"/>
      <c r="V1048" s="505"/>
      <c r="W1048" s="473"/>
      <c r="X1048" s="473"/>
      <c r="Y1048" s="471"/>
      <c r="Z1048" s="505"/>
      <c r="AA1048" s="505"/>
      <c r="AB1048" s="505"/>
      <c r="AC1048" s="505"/>
      <c r="AD1048" s="471"/>
      <c r="AE1048" s="505"/>
      <c r="AF1048" s="505"/>
      <c r="AG1048" s="505"/>
      <c r="AH1048" s="505"/>
      <c r="AI1048" s="473"/>
      <c r="AJ1048" s="473"/>
      <c r="AK1048" s="505"/>
      <c r="AL1048" s="505"/>
      <c r="AM1048" s="505"/>
      <c r="AN1048" s="505"/>
      <c r="AO1048" s="505"/>
      <c r="AP1048" s="505"/>
      <c r="AQ1048" s="505"/>
      <c r="AR1048" s="505"/>
      <c r="AS1048" s="505"/>
      <c r="AT1048" s="505"/>
      <c r="AU1048" s="506"/>
      <c r="AV1048" s="513">
        <v>2</v>
      </c>
    </row>
    <row r="1049" spans="1:48" s="507" customFormat="1" ht="13.5" outlineLevel="2">
      <c r="A1049" s="681"/>
      <c r="B1049" s="691" t="s">
        <v>226</v>
      </c>
      <c r="C1049" s="460" t="s">
        <v>769</v>
      </c>
      <c r="D1049" s="474">
        <v>4006</v>
      </c>
      <c r="E1049" s="461" t="s">
        <v>847</v>
      </c>
      <c r="F1049" s="475"/>
      <c r="G1049" s="459" t="s">
        <v>111</v>
      </c>
      <c r="H1049" s="476" t="str">
        <f t="shared" si="137"/>
        <v>AM-2</v>
      </c>
      <c r="I1049" s="463">
        <v>2</v>
      </c>
      <c r="J1049" s="475"/>
      <c r="K1049" s="473">
        <v>0</v>
      </c>
      <c r="L1049" s="473"/>
      <c r="M1049" s="471" cm="1">
        <f t="array" ref="M1049">IFERROR(_xlfn.IFS(N1049=1,1,O1049=1,1,P1049=1,1,Q1049=1,1),0)</f>
        <v>1</v>
      </c>
      <c r="N1049" s="505" t="s">
        <v>224</v>
      </c>
      <c r="O1049" s="505">
        <v>1</v>
      </c>
      <c r="P1049" s="505"/>
      <c r="Q1049" s="505"/>
      <c r="R1049" s="471" cm="1">
        <f t="array" ref="R1049">IFERROR(_xlfn.IFS(S1049=1,1,T1049=1,1,U1049=1,1,V1049=1,1),0)</f>
        <v>0</v>
      </c>
      <c r="S1049" s="505"/>
      <c r="T1049" s="505"/>
      <c r="U1049" s="505"/>
      <c r="V1049" s="505"/>
      <c r="W1049" s="473"/>
      <c r="X1049" s="473"/>
      <c r="Y1049" s="471"/>
      <c r="Z1049" s="505"/>
      <c r="AA1049" s="505"/>
      <c r="AB1049" s="505"/>
      <c r="AC1049" s="505"/>
      <c r="AD1049" s="471"/>
      <c r="AE1049" s="505"/>
      <c r="AF1049" s="505"/>
      <c r="AG1049" s="505"/>
      <c r="AH1049" s="505"/>
      <c r="AI1049" s="473"/>
      <c r="AJ1049" s="473"/>
      <c r="AK1049" s="505"/>
      <c r="AL1049" s="505"/>
      <c r="AM1049" s="505"/>
      <c r="AN1049" s="505"/>
      <c r="AO1049" s="505"/>
      <c r="AP1049" s="505"/>
      <c r="AQ1049" s="505"/>
      <c r="AR1049" s="505"/>
      <c r="AS1049" s="505"/>
      <c r="AT1049" s="505"/>
      <c r="AU1049" s="506"/>
      <c r="AV1049" s="513">
        <v>2</v>
      </c>
    </row>
    <row r="1050" spans="1:48" s="507" customFormat="1" ht="13.5" outlineLevel="2">
      <c r="A1050" s="681"/>
      <c r="B1050" s="691" t="s">
        <v>226</v>
      </c>
      <c r="C1050" s="460" t="s">
        <v>769</v>
      </c>
      <c r="D1050" s="474">
        <v>4007</v>
      </c>
      <c r="E1050" s="461" t="s">
        <v>847</v>
      </c>
      <c r="F1050" s="475"/>
      <c r="G1050" s="459" t="s">
        <v>111</v>
      </c>
      <c r="H1050" s="476" t="str">
        <f t="shared" si="137"/>
        <v>AM-2</v>
      </c>
      <c r="I1050" s="463">
        <v>2</v>
      </c>
      <c r="J1050" s="475"/>
      <c r="K1050" s="473">
        <v>0</v>
      </c>
      <c r="L1050" s="473"/>
      <c r="M1050" s="471" cm="1">
        <f t="array" ref="M1050">IFERROR(_xlfn.IFS(N1050=1,1,O1050=1,1,P1050=1,1,Q1050=1,1),0)</f>
        <v>1</v>
      </c>
      <c r="N1050" s="505" t="s">
        <v>224</v>
      </c>
      <c r="O1050" s="505">
        <v>1</v>
      </c>
      <c r="P1050" s="505"/>
      <c r="Q1050" s="505"/>
      <c r="R1050" s="471" cm="1">
        <f t="array" ref="R1050">IFERROR(_xlfn.IFS(S1050=1,1,T1050=1,1,U1050=1,1,V1050=1,1),0)</f>
        <v>0</v>
      </c>
      <c r="S1050" s="505"/>
      <c r="T1050" s="505"/>
      <c r="U1050" s="505"/>
      <c r="V1050" s="505"/>
      <c r="W1050" s="473"/>
      <c r="X1050" s="473"/>
      <c r="Y1050" s="471"/>
      <c r="Z1050" s="505"/>
      <c r="AA1050" s="505"/>
      <c r="AB1050" s="505"/>
      <c r="AC1050" s="505"/>
      <c r="AD1050" s="471"/>
      <c r="AE1050" s="505"/>
      <c r="AF1050" s="505"/>
      <c r="AG1050" s="505"/>
      <c r="AH1050" s="505"/>
      <c r="AI1050" s="473"/>
      <c r="AJ1050" s="473"/>
      <c r="AK1050" s="505"/>
      <c r="AL1050" s="505"/>
      <c r="AM1050" s="505"/>
      <c r="AN1050" s="505"/>
      <c r="AO1050" s="505"/>
      <c r="AP1050" s="505"/>
      <c r="AQ1050" s="505"/>
      <c r="AR1050" s="505"/>
      <c r="AS1050" s="505"/>
      <c r="AT1050" s="505"/>
      <c r="AU1050" s="506"/>
      <c r="AV1050" s="513">
        <v>2</v>
      </c>
    </row>
    <row r="1051" spans="1:48" s="507" customFormat="1" ht="13.5" outlineLevel="2">
      <c r="A1051" s="681"/>
      <c r="B1051" s="691" t="s">
        <v>226</v>
      </c>
      <c r="C1051" s="460" t="s">
        <v>769</v>
      </c>
      <c r="D1051" s="474">
        <v>4008</v>
      </c>
      <c r="E1051" s="461" t="s">
        <v>848</v>
      </c>
      <c r="F1051" s="475"/>
      <c r="G1051" s="459" t="s">
        <v>111</v>
      </c>
      <c r="H1051" s="476" t="str">
        <f t="shared" si="137"/>
        <v>AM-2</v>
      </c>
      <c r="I1051" s="463">
        <v>2</v>
      </c>
      <c r="J1051" s="475"/>
      <c r="K1051" s="473">
        <v>0</v>
      </c>
      <c r="L1051" s="473"/>
      <c r="M1051" s="471" cm="1">
        <f t="array" ref="M1051">IFERROR(_xlfn.IFS(N1051=1,1,O1051=1,1,P1051=1,1,Q1051=1,1),0)</f>
        <v>1</v>
      </c>
      <c r="N1051" s="505" t="s">
        <v>224</v>
      </c>
      <c r="O1051" s="505">
        <v>1</v>
      </c>
      <c r="P1051" s="505"/>
      <c r="Q1051" s="505"/>
      <c r="R1051" s="471" cm="1">
        <f t="array" ref="R1051">IFERROR(_xlfn.IFS(S1051=1,1,T1051=1,1,U1051=1,1,V1051=1,1),0)</f>
        <v>0</v>
      </c>
      <c r="S1051" s="505"/>
      <c r="T1051" s="505"/>
      <c r="U1051" s="505"/>
      <c r="V1051" s="505"/>
      <c r="W1051" s="473"/>
      <c r="X1051" s="473"/>
      <c r="Y1051" s="471"/>
      <c r="Z1051" s="505"/>
      <c r="AA1051" s="505"/>
      <c r="AB1051" s="505"/>
      <c r="AC1051" s="505"/>
      <c r="AD1051" s="471"/>
      <c r="AE1051" s="505"/>
      <c r="AF1051" s="505"/>
      <c r="AG1051" s="505"/>
      <c r="AH1051" s="505"/>
      <c r="AI1051" s="473"/>
      <c r="AJ1051" s="473"/>
      <c r="AK1051" s="505"/>
      <c r="AL1051" s="505"/>
      <c r="AM1051" s="505"/>
      <c r="AN1051" s="505"/>
      <c r="AO1051" s="505"/>
      <c r="AP1051" s="505"/>
      <c r="AQ1051" s="505"/>
      <c r="AR1051" s="505"/>
      <c r="AS1051" s="505"/>
      <c r="AT1051" s="505"/>
      <c r="AU1051" s="506"/>
      <c r="AV1051" s="513">
        <v>2</v>
      </c>
    </row>
    <row r="1052" spans="1:48" s="507" customFormat="1" ht="13.5" outlineLevel="2">
      <c r="A1052" s="681"/>
      <c r="B1052" s="691" t="s">
        <v>226</v>
      </c>
      <c r="C1052" s="460" t="s">
        <v>769</v>
      </c>
      <c r="D1052" s="474">
        <v>4009</v>
      </c>
      <c r="E1052" s="461" t="s">
        <v>849</v>
      </c>
      <c r="F1052" s="475"/>
      <c r="G1052" s="459" t="s">
        <v>111</v>
      </c>
      <c r="H1052" s="476" t="str">
        <f t="shared" si="137"/>
        <v>AM-2</v>
      </c>
      <c r="I1052" s="463">
        <v>2</v>
      </c>
      <c r="J1052" s="475"/>
      <c r="K1052" s="473">
        <v>0</v>
      </c>
      <c r="L1052" s="473"/>
      <c r="M1052" s="471" cm="1">
        <f t="array" ref="M1052">IFERROR(_xlfn.IFS(N1052=1,1,O1052=1,1,P1052=1,1,Q1052=1,1),0)</f>
        <v>1</v>
      </c>
      <c r="N1052" s="505" t="s">
        <v>224</v>
      </c>
      <c r="O1052" s="505">
        <v>1</v>
      </c>
      <c r="P1052" s="505"/>
      <c r="Q1052" s="505"/>
      <c r="R1052" s="471" cm="1">
        <f t="array" ref="R1052">IFERROR(_xlfn.IFS(S1052=1,1,T1052=1,1,U1052=1,1,V1052=1,1),0)</f>
        <v>0</v>
      </c>
      <c r="S1052" s="505"/>
      <c r="T1052" s="505"/>
      <c r="U1052" s="505"/>
      <c r="V1052" s="505"/>
      <c r="W1052" s="473"/>
      <c r="X1052" s="473"/>
      <c r="Y1052" s="471"/>
      <c r="Z1052" s="505"/>
      <c r="AA1052" s="505"/>
      <c r="AB1052" s="505"/>
      <c r="AC1052" s="505"/>
      <c r="AD1052" s="471"/>
      <c r="AE1052" s="505"/>
      <c r="AF1052" s="505"/>
      <c r="AG1052" s="505"/>
      <c r="AH1052" s="505"/>
      <c r="AI1052" s="473"/>
      <c r="AJ1052" s="473"/>
      <c r="AK1052" s="505"/>
      <c r="AL1052" s="505"/>
      <c r="AM1052" s="505"/>
      <c r="AN1052" s="505"/>
      <c r="AO1052" s="505"/>
      <c r="AP1052" s="505"/>
      <c r="AQ1052" s="505"/>
      <c r="AR1052" s="505"/>
      <c r="AS1052" s="505"/>
      <c r="AT1052" s="505"/>
      <c r="AU1052" s="506"/>
      <c r="AV1052" s="513">
        <v>2</v>
      </c>
    </row>
    <row r="1053" spans="1:48" s="507" customFormat="1" ht="13.5" outlineLevel="2">
      <c r="A1053" s="681"/>
      <c r="B1053" s="691" t="s">
        <v>226</v>
      </c>
      <c r="C1053" s="460" t="s">
        <v>769</v>
      </c>
      <c r="D1053" s="474">
        <v>4010</v>
      </c>
      <c r="E1053" s="461" t="s">
        <v>850</v>
      </c>
      <c r="F1053" s="475"/>
      <c r="G1053" s="459" t="s">
        <v>111</v>
      </c>
      <c r="H1053" s="476" t="str">
        <f t="shared" si="137"/>
        <v>AM-2</v>
      </c>
      <c r="I1053" s="463">
        <v>2</v>
      </c>
      <c r="J1053" s="475"/>
      <c r="K1053" s="473">
        <v>0</v>
      </c>
      <c r="L1053" s="473"/>
      <c r="M1053" s="471" cm="1">
        <f t="array" ref="M1053">IFERROR(_xlfn.IFS(N1053=1,1,O1053=1,1,P1053=1,1,Q1053=1,1),0)</f>
        <v>1</v>
      </c>
      <c r="N1053" s="505" t="s">
        <v>224</v>
      </c>
      <c r="O1053" s="505">
        <v>1</v>
      </c>
      <c r="P1053" s="505"/>
      <c r="Q1053" s="505"/>
      <c r="R1053" s="471" cm="1">
        <f t="array" ref="R1053">IFERROR(_xlfn.IFS(S1053=1,1,T1053=1,1,U1053=1,1,V1053=1,1),0)</f>
        <v>0</v>
      </c>
      <c r="S1053" s="505"/>
      <c r="T1053" s="505"/>
      <c r="U1053" s="505"/>
      <c r="V1053" s="505"/>
      <c r="W1053" s="473"/>
      <c r="X1053" s="473"/>
      <c r="Y1053" s="471"/>
      <c r="Z1053" s="505"/>
      <c r="AA1053" s="505"/>
      <c r="AB1053" s="505"/>
      <c r="AC1053" s="505"/>
      <c r="AD1053" s="471"/>
      <c r="AE1053" s="505"/>
      <c r="AF1053" s="505"/>
      <c r="AG1053" s="505"/>
      <c r="AH1053" s="505"/>
      <c r="AI1053" s="473"/>
      <c r="AJ1053" s="473"/>
      <c r="AK1053" s="505"/>
      <c r="AL1053" s="505"/>
      <c r="AM1053" s="505"/>
      <c r="AN1053" s="505"/>
      <c r="AO1053" s="505"/>
      <c r="AP1053" s="505"/>
      <c r="AQ1053" s="505"/>
      <c r="AR1053" s="505"/>
      <c r="AS1053" s="505"/>
      <c r="AT1053" s="505"/>
      <c r="AU1053" s="506"/>
      <c r="AV1053" s="513">
        <v>2</v>
      </c>
    </row>
    <row r="1054" spans="1:48" s="507" customFormat="1" ht="13.5" outlineLevel="2">
      <c r="A1054" s="681"/>
      <c r="B1054" s="691" t="s">
        <v>226</v>
      </c>
      <c r="C1054" s="460" t="s">
        <v>769</v>
      </c>
      <c r="D1054" s="474">
        <v>4011</v>
      </c>
      <c r="E1054" s="461" t="s">
        <v>851</v>
      </c>
      <c r="F1054" s="475"/>
      <c r="G1054" s="459" t="s">
        <v>111</v>
      </c>
      <c r="H1054" s="476" t="str">
        <f t="shared" si="137"/>
        <v>AM-2</v>
      </c>
      <c r="I1054" s="463">
        <v>2</v>
      </c>
      <c r="J1054" s="475"/>
      <c r="K1054" s="473">
        <v>0</v>
      </c>
      <c r="L1054" s="473"/>
      <c r="M1054" s="471" cm="1">
        <f t="array" ref="M1054">IFERROR(_xlfn.IFS(N1054=1,1,O1054=1,1,P1054=1,1,Q1054=1,1),0)</f>
        <v>1</v>
      </c>
      <c r="N1054" s="505" t="s">
        <v>224</v>
      </c>
      <c r="O1054" s="505">
        <v>1</v>
      </c>
      <c r="P1054" s="505"/>
      <c r="Q1054" s="505"/>
      <c r="R1054" s="471" cm="1">
        <f t="array" ref="R1054">IFERROR(_xlfn.IFS(S1054=1,1,T1054=1,1,U1054=1,1,V1054=1,1),0)</f>
        <v>0</v>
      </c>
      <c r="S1054" s="505"/>
      <c r="T1054" s="505"/>
      <c r="U1054" s="505"/>
      <c r="V1054" s="505"/>
      <c r="W1054" s="473"/>
      <c r="X1054" s="473"/>
      <c r="Y1054" s="471"/>
      <c r="Z1054" s="505"/>
      <c r="AA1054" s="505"/>
      <c r="AB1054" s="505"/>
      <c r="AC1054" s="505"/>
      <c r="AD1054" s="471"/>
      <c r="AE1054" s="505"/>
      <c r="AF1054" s="505"/>
      <c r="AG1054" s="505"/>
      <c r="AH1054" s="505"/>
      <c r="AI1054" s="473"/>
      <c r="AJ1054" s="473"/>
      <c r="AK1054" s="505"/>
      <c r="AL1054" s="505"/>
      <c r="AM1054" s="505"/>
      <c r="AN1054" s="505"/>
      <c r="AO1054" s="505"/>
      <c r="AP1054" s="505"/>
      <c r="AQ1054" s="505"/>
      <c r="AR1054" s="505"/>
      <c r="AS1054" s="505"/>
      <c r="AT1054" s="505"/>
      <c r="AU1054" s="506"/>
      <c r="AV1054" s="513">
        <v>2</v>
      </c>
    </row>
    <row r="1055" spans="1:48" s="507" customFormat="1" ht="13.5" outlineLevel="2">
      <c r="A1055" s="681"/>
      <c r="B1055" s="691" t="s">
        <v>226</v>
      </c>
      <c r="C1055" s="460" t="s">
        <v>769</v>
      </c>
      <c r="D1055" s="474">
        <v>4012</v>
      </c>
      <c r="E1055" s="461" t="s">
        <v>852</v>
      </c>
      <c r="F1055" s="475"/>
      <c r="G1055" s="459" t="s">
        <v>111</v>
      </c>
      <c r="H1055" s="476" t="str">
        <f t="shared" si="137"/>
        <v>AM-2</v>
      </c>
      <c r="I1055" s="463">
        <v>2</v>
      </c>
      <c r="J1055" s="475"/>
      <c r="K1055" s="473">
        <v>0</v>
      </c>
      <c r="L1055" s="473"/>
      <c r="M1055" s="471" cm="1">
        <f t="array" ref="M1055">IFERROR(_xlfn.IFS(N1055=1,1,O1055=1,1,P1055=1,1,Q1055=1,1),0)</f>
        <v>1</v>
      </c>
      <c r="N1055" s="505" t="s">
        <v>224</v>
      </c>
      <c r="O1055" s="505">
        <v>1</v>
      </c>
      <c r="P1055" s="505"/>
      <c r="Q1055" s="505"/>
      <c r="R1055" s="471" cm="1">
        <f t="array" ref="R1055">IFERROR(_xlfn.IFS(S1055=1,1,T1055=1,1,U1055=1,1,V1055=1,1),0)</f>
        <v>0</v>
      </c>
      <c r="S1055" s="505"/>
      <c r="T1055" s="505"/>
      <c r="U1055" s="505"/>
      <c r="V1055" s="505"/>
      <c r="W1055" s="473"/>
      <c r="X1055" s="473"/>
      <c r="Y1055" s="471"/>
      <c r="Z1055" s="505"/>
      <c r="AA1055" s="505"/>
      <c r="AB1055" s="505"/>
      <c r="AC1055" s="505"/>
      <c r="AD1055" s="471"/>
      <c r="AE1055" s="505"/>
      <c r="AF1055" s="505"/>
      <c r="AG1055" s="505"/>
      <c r="AH1055" s="505"/>
      <c r="AI1055" s="473"/>
      <c r="AJ1055" s="473"/>
      <c r="AK1055" s="505"/>
      <c r="AL1055" s="505"/>
      <c r="AM1055" s="505"/>
      <c r="AN1055" s="505"/>
      <c r="AO1055" s="505"/>
      <c r="AP1055" s="505"/>
      <c r="AQ1055" s="505"/>
      <c r="AR1055" s="505"/>
      <c r="AS1055" s="505"/>
      <c r="AT1055" s="505"/>
      <c r="AU1055" s="506"/>
      <c r="AV1055" s="513">
        <v>2</v>
      </c>
    </row>
    <row r="1056" spans="1:48" s="507" customFormat="1" ht="13.5" outlineLevel="2">
      <c r="A1056" s="681"/>
      <c r="B1056" s="691" t="s">
        <v>226</v>
      </c>
      <c r="C1056" s="460" t="s">
        <v>769</v>
      </c>
      <c r="D1056" s="474">
        <v>4013</v>
      </c>
      <c r="E1056" s="461" t="s">
        <v>852</v>
      </c>
      <c r="F1056" s="475"/>
      <c r="G1056" s="459" t="s">
        <v>111</v>
      </c>
      <c r="H1056" s="476" t="str">
        <f t="shared" si="137"/>
        <v>AM-2</v>
      </c>
      <c r="I1056" s="463">
        <v>2</v>
      </c>
      <c r="J1056" s="475"/>
      <c r="K1056" s="473">
        <v>0</v>
      </c>
      <c r="L1056" s="473"/>
      <c r="M1056" s="471" cm="1">
        <f t="array" ref="M1056">IFERROR(_xlfn.IFS(N1056=1,1,O1056=1,1,P1056=1,1,Q1056=1,1),0)</f>
        <v>1</v>
      </c>
      <c r="N1056" s="505" t="s">
        <v>224</v>
      </c>
      <c r="O1056" s="505">
        <v>1</v>
      </c>
      <c r="P1056" s="505"/>
      <c r="Q1056" s="505"/>
      <c r="R1056" s="471" cm="1">
        <f t="array" ref="R1056">IFERROR(_xlfn.IFS(S1056=1,1,T1056=1,1,U1056=1,1,V1056=1,1),0)</f>
        <v>0</v>
      </c>
      <c r="S1056" s="505"/>
      <c r="T1056" s="505"/>
      <c r="U1056" s="505"/>
      <c r="V1056" s="505"/>
      <c r="W1056" s="473"/>
      <c r="X1056" s="473"/>
      <c r="Y1056" s="471"/>
      <c r="Z1056" s="505"/>
      <c r="AA1056" s="505"/>
      <c r="AB1056" s="505"/>
      <c r="AC1056" s="505"/>
      <c r="AD1056" s="471"/>
      <c r="AE1056" s="505"/>
      <c r="AF1056" s="505"/>
      <c r="AG1056" s="505"/>
      <c r="AH1056" s="505"/>
      <c r="AI1056" s="473"/>
      <c r="AJ1056" s="473"/>
      <c r="AK1056" s="505"/>
      <c r="AL1056" s="505"/>
      <c r="AM1056" s="505"/>
      <c r="AN1056" s="505"/>
      <c r="AO1056" s="505"/>
      <c r="AP1056" s="505"/>
      <c r="AQ1056" s="505"/>
      <c r="AR1056" s="505"/>
      <c r="AS1056" s="505"/>
      <c r="AT1056" s="505"/>
      <c r="AU1056" s="506"/>
      <c r="AV1056" s="513">
        <v>2</v>
      </c>
    </row>
    <row r="1057" spans="1:48" s="507" customFormat="1" ht="13.5" outlineLevel="2">
      <c r="A1057" s="681"/>
      <c r="B1057" s="691" t="s">
        <v>226</v>
      </c>
      <c r="C1057" s="460" t="s">
        <v>769</v>
      </c>
      <c r="D1057" s="474">
        <v>4014</v>
      </c>
      <c r="E1057" s="461" t="s">
        <v>853</v>
      </c>
      <c r="F1057" s="475"/>
      <c r="G1057" s="459" t="s">
        <v>111</v>
      </c>
      <c r="H1057" s="476" t="str">
        <f t="shared" si="137"/>
        <v>AM-2</v>
      </c>
      <c r="I1057" s="463">
        <v>2</v>
      </c>
      <c r="J1057" s="475"/>
      <c r="K1057" s="473">
        <v>0</v>
      </c>
      <c r="L1057" s="473"/>
      <c r="M1057" s="471" cm="1">
        <f t="array" ref="M1057">IFERROR(_xlfn.IFS(N1057=1,1,O1057=1,1,P1057=1,1,Q1057=1,1),0)</f>
        <v>1</v>
      </c>
      <c r="N1057" s="505" t="s">
        <v>224</v>
      </c>
      <c r="O1057" s="505">
        <v>1</v>
      </c>
      <c r="P1057" s="505"/>
      <c r="Q1057" s="505"/>
      <c r="R1057" s="471" cm="1">
        <f t="array" ref="R1057">IFERROR(_xlfn.IFS(S1057=1,1,T1057=1,1,U1057=1,1,V1057=1,1),0)</f>
        <v>0</v>
      </c>
      <c r="S1057" s="505"/>
      <c r="T1057" s="505"/>
      <c r="U1057" s="505"/>
      <c r="V1057" s="505"/>
      <c r="W1057" s="473"/>
      <c r="X1057" s="473"/>
      <c r="Y1057" s="471"/>
      <c r="Z1057" s="505"/>
      <c r="AA1057" s="505"/>
      <c r="AB1057" s="505"/>
      <c r="AC1057" s="505"/>
      <c r="AD1057" s="471"/>
      <c r="AE1057" s="505"/>
      <c r="AF1057" s="505"/>
      <c r="AG1057" s="505"/>
      <c r="AH1057" s="505"/>
      <c r="AI1057" s="473"/>
      <c r="AJ1057" s="473"/>
      <c r="AK1057" s="505"/>
      <c r="AL1057" s="505"/>
      <c r="AM1057" s="505"/>
      <c r="AN1057" s="505"/>
      <c r="AO1057" s="505"/>
      <c r="AP1057" s="505"/>
      <c r="AQ1057" s="505"/>
      <c r="AR1057" s="505"/>
      <c r="AS1057" s="505"/>
      <c r="AT1057" s="505"/>
      <c r="AU1057" s="506"/>
      <c r="AV1057" s="513">
        <v>2</v>
      </c>
    </row>
    <row r="1058" spans="1:48" s="507" customFormat="1" ht="13.5" outlineLevel="2">
      <c r="A1058" s="681"/>
      <c r="B1058" s="691"/>
      <c r="C1058" s="460"/>
      <c r="D1058" s="474"/>
      <c r="E1058" s="461"/>
      <c r="F1058" s="475"/>
      <c r="G1058" s="459"/>
      <c r="H1058" s="476"/>
      <c r="I1058" s="463"/>
      <c r="J1058" s="475"/>
      <c r="K1058" s="473"/>
      <c r="L1058" s="473"/>
      <c r="M1058" s="471"/>
      <c r="N1058" s="505" t="s">
        <v>224</v>
      </c>
      <c r="O1058" s="505"/>
      <c r="P1058" s="505"/>
      <c r="Q1058" s="505"/>
      <c r="R1058" s="505"/>
      <c r="S1058" s="505"/>
      <c r="T1058" s="505"/>
      <c r="U1058" s="505"/>
      <c r="V1058" s="505"/>
      <c r="W1058" s="473"/>
      <c r="X1058" s="473"/>
      <c r="Y1058" s="505"/>
      <c r="Z1058" s="505"/>
      <c r="AA1058" s="505"/>
      <c r="AB1058" s="505"/>
      <c r="AC1058" s="505"/>
      <c r="AD1058" s="505"/>
      <c r="AE1058" s="505"/>
      <c r="AF1058" s="505"/>
      <c r="AG1058" s="505"/>
      <c r="AH1058" s="505"/>
      <c r="AI1058" s="473"/>
      <c r="AJ1058" s="473"/>
      <c r="AK1058" s="505"/>
      <c r="AL1058" s="505"/>
      <c r="AM1058" s="505"/>
      <c r="AN1058" s="505"/>
      <c r="AO1058" s="505"/>
      <c r="AP1058" s="505"/>
      <c r="AQ1058" s="505"/>
      <c r="AR1058" s="505"/>
      <c r="AS1058" s="505"/>
      <c r="AT1058" s="505"/>
      <c r="AU1058" s="506"/>
      <c r="AV1058" s="513"/>
    </row>
    <row r="1059" spans="1:48" s="507" customFormat="1" ht="13.5" outlineLevel="2">
      <c r="A1059" s="681"/>
      <c r="B1059" s="691" t="s">
        <v>759</v>
      </c>
      <c r="C1059" s="460"/>
      <c r="D1059" s="474"/>
      <c r="E1059" s="461"/>
      <c r="F1059" s="475"/>
      <c r="G1059" s="459"/>
      <c r="H1059" s="476"/>
      <c r="I1059" s="463"/>
      <c r="J1059" s="475"/>
      <c r="K1059" s="473"/>
      <c r="L1059" s="473"/>
      <c r="M1059" s="471"/>
      <c r="N1059" s="505" t="s">
        <v>224</v>
      </c>
      <c r="O1059" s="505"/>
      <c r="P1059" s="505"/>
      <c r="Q1059" s="505"/>
      <c r="R1059" s="505"/>
      <c r="S1059" s="505"/>
      <c r="T1059" s="505"/>
      <c r="U1059" s="505"/>
      <c r="V1059" s="505"/>
      <c r="W1059" s="473"/>
      <c r="X1059" s="473"/>
      <c r="Y1059" s="505"/>
      <c r="Z1059" s="505"/>
      <c r="AA1059" s="505"/>
      <c r="AB1059" s="505"/>
      <c r="AC1059" s="505"/>
      <c r="AD1059" s="505"/>
      <c r="AE1059" s="505"/>
      <c r="AF1059" s="505"/>
      <c r="AG1059" s="505"/>
      <c r="AH1059" s="505"/>
      <c r="AI1059" s="473"/>
      <c r="AJ1059" s="473"/>
      <c r="AK1059" s="505"/>
      <c r="AL1059" s="505"/>
      <c r="AM1059" s="505"/>
      <c r="AN1059" s="505"/>
      <c r="AO1059" s="505"/>
      <c r="AP1059" s="505"/>
      <c r="AQ1059" s="505"/>
      <c r="AR1059" s="505"/>
      <c r="AS1059" s="505"/>
      <c r="AT1059" s="505"/>
      <c r="AU1059" s="506"/>
      <c r="AV1059" s="513"/>
    </row>
    <row r="1060" spans="1:48" s="507" customFormat="1" ht="13.5" outlineLevel="2">
      <c r="A1060" s="681"/>
      <c r="B1060" s="691" t="s">
        <v>226</v>
      </c>
      <c r="C1060" s="460" t="s">
        <v>769</v>
      </c>
      <c r="D1060" s="474" t="s">
        <v>854</v>
      </c>
      <c r="E1060" s="461" t="s">
        <v>855</v>
      </c>
      <c r="F1060" s="475"/>
      <c r="G1060" s="459" t="s">
        <v>111</v>
      </c>
      <c r="H1060" s="476" t="str">
        <f t="shared" ref="H1060:H1062" si="138">CONCATENATE(G1060,"-",I1060)</f>
        <v>AM-1</v>
      </c>
      <c r="I1060" s="463">
        <v>1</v>
      </c>
      <c r="J1060" s="475"/>
      <c r="K1060" s="473">
        <v>0</v>
      </c>
      <c r="L1060" s="473"/>
      <c r="M1060" s="471" cm="1">
        <f t="array" ref="M1060">IFERROR(_xlfn.IFS(N1060=1,1,O1060=1,1,P1060=1,1,Q1060=1,1),0)</f>
        <v>1</v>
      </c>
      <c r="N1060" s="505">
        <v>1</v>
      </c>
      <c r="O1060" s="505"/>
      <c r="P1060" s="505"/>
      <c r="Q1060" s="505"/>
      <c r="R1060" s="471" cm="1">
        <f t="array" ref="R1060">IFERROR(_xlfn.IFS(S1060=1,1,T1060=1,1,U1060=1,1,V1060=1,1),0)</f>
        <v>0</v>
      </c>
      <c r="S1060" s="505"/>
      <c r="T1060" s="505"/>
      <c r="U1060" s="505"/>
      <c r="V1060" s="505"/>
      <c r="W1060" s="473"/>
      <c r="X1060" s="473"/>
      <c r="Y1060" s="471"/>
      <c r="Z1060" s="505"/>
      <c r="AA1060" s="505"/>
      <c r="AB1060" s="505"/>
      <c r="AC1060" s="505"/>
      <c r="AD1060" s="471"/>
      <c r="AE1060" s="505"/>
      <c r="AF1060" s="505"/>
      <c r="AG1060" s="505"/>
      <c r="AH1060" s="505"/>
      <c r="AI1060" s="473"/>
      <c r="AJ1060" s="473"/>
      <c r="AK1060" s="505"/>
      <c r="AL1060" s="505"/>
      <c r="AM1060" s="505"/>
      <c r="AN1060" s="505"/>
      <c r="AO1060" s="505"/>
      <c r="AP1060" s="505"/>
      <c r="AQ1060" s="505"/>
      <c r="AR1060" s="505"/>
      <c r="AS1060" s="505"/>
      <c r="AT1060" s="505"/>
      <c r="AU1060" s="506"/>
      <c r="AV1060" s="513">
        <v>1</v>
      </c>
    </row>
    <row r="1061" spans="1:48" s="507" customFormat="1" ht="13.5" outlineLevel="2">
      <c r="A1061" s="681"/>
      <c r="B1061" s="691" t="s">
        <v>226</v>
      </c>
      <c r="C1061" s="460" t="s">
        <v>769</v>
      </c>
      <c r="D1061" s="474" t="s">
        <v>856</v>
      </c>
      <c r="E1061" s="461" t="s">
        <v>855</v>
      </c>
      <c r="F1061" s="475"/>
      <c r="G1061" s="459" t="s">
        <v>111</v>
      </c>
      <c r="H1061" s="476" t="str">
        <f t="shared" si="138"/>
        <v>AM-1</v>
      </c>
      <c r="I1061" s="463">
        <v>1</v>
      </c>
      <c r="J1061" s="475"/>
      <c r="K1061" s="473">
        <v>0</v>
      </c>
      <c r="L1061" s="473"/>
      <c r="M1061" s="471" cm="1">
        <f t="array" ref="M1061">IFERROR(_xlfn.IFS(N1061=1,1,O1061=1,1,P1061=1,1,Q1061=1,1),0)</f>
        <v>1</v>
      </c>
      <c r="N1061" s="505">
        <v>1</v>
      </c>
      <c r="O1061" s="505"/>
      <c r="P1061" s="505"/>
      <c r="Q1061" s="505"/>
      <c r="R1061" s="471" cm="1">
        <f t="array" ref="R1061">IFERROR(_xlfn.IFS(S1061=1,1,T1061=1,1,U1061=1,1,V1061=1,1),0)</f>
        <v>0</v>
      </c>
      <c r="S1061" s="505"/>
      <c r="T1061" s="505"/>
      <c r="U1061" s="505"/>
      <c r="V1061" s="505"/>
      <c r="W1061" s="473"/>
      <c r="X1061" s="473"/>
      <c r="Y1061" s="471"/>
      <c r="Z1061" s="505"/>
      <c r="AA1061" s="505"/>
      <c r="AB1061" s="505"/>
      <c r="AC1061" s="505"/>
      <c r="AD1061" s="471"/>
      <c r="AE1061" s="505"/>
      <c r="AF1061" s="505"/>
      <c r="AG1061" s="505"/>
      <c r="AH1061" s="505"/>
      <c r="AI1061" s="473"/>
      <c r="AJ1061" s="473"/>
      <c r="AK1061" s="505"/>
      <c r="AL1061" s="505"/>
      <c r="AM1061" s="505"/>
      <c r="AN1061" s="505"/>
      <c r="AO1061" s="505"/>
      <c r="AP1061" s="505"/>
      <c r="AQ1061" s="505"/>
      <c r="AR1061" s="505"/>
      <c r="AS1061" s="505"/>
      <c r="AT1061" s="505"/>
      <c r="AU1061" s="506"/>
      <c r="AV1061" s="513">
        <v>1</v>
      </c>
    </row>
    <row r="1062" spans="1:48" s="507" customFormat="1" ht="13.5" outlineLevel="2">
      <c r="A1062" s="681"/>
      <c r="B1062" s="691" t="s">
        <v>226</v>
      </c>
      <c r="C1062" s="460" t="s">
        <v>769</v>
      </c>
      <c r="D1062" s="474">
        <v>4405</v>
      </c>
      <c r="E1062" s="461" t="s">
        <v>857</v>
      </c>
      <c r="F1062" s="475"/>
      <c r="G1062" s="459" t="s">
        <v>111</v>
      </c>
      <c r="H1062" s="476" t="str">
        <f t="shared" si="138"/>
        <v>AM-1</v>
      </c>
      <c r="I1062" s="463">
        <v>1</v>
      </c>
      <c r="J1062" s="475"/>
      <c r="K1062" s="473">
        <v>0</v>
      </c>
      <c r="L1062" s="473"/>
      <c r="M1062" s="471" cm="1">
        <f t="array" ref="M1062">IFERROR(_xlfn.IFS(N1062=1,1,O1062=1,1,P1062=1,1,Q1062=1,1),0)</f>
        <v>1</v>
      </c>
      <c r="N1062" s="505">
        <v>1</v>
      </c>
      <c r="O1062" s="505"/>
      <c r="P1062" s="505"/>
      <c r="Q1062" s="505"/>
      <c r="R1062" s="471" cm="1">
        <f t="array" ref="R1062">IFERROR(_xlfn.IFS(S1062=1,1,T1062=1,1,U1062=1,1,V1062=1,1),0)</f>
        <v>0</v>
      </c>
      <c r="S1062" s="505"/>
      <c r="T1062" s="505"/>
      <c r="U1062" s="505"/>
      <c r="V1062" s="505"/>
      <c r="W1062" s="473"/>
      <c r="X1062" s="473"/>
      <c r="Y1062" s="471"/>
      <c r="Z1062" s="505"/>
      <c r="AA1062" s="505"/>
      <c r="AB1062" s="505"/>
      <c r="AC1062" s="505"/>
      <c r="AD1062" s="471"/>
      <c r="AE1062" s="505"/>
      <c r="AF1062" s="505"/>
      <c r="AG1062" s="505"/>
      <c r="AH1062" s="505"/>
      <c r="AI1062" s="473"/>
      <c r="AJ1062" s="473"/>
      <c r="AK1062" s="505"/>
      <c r="AL1062" s="505"/>
      <c r="AM1062" s="505"/>
      <c r="AN1062" s="505"/>
      <c r="AO1062" s="505"/>
      <c r="AP1062" s="505"/>
      <c r="AQ1062" s="505"/>
      <c r="AR1062" s="505"/>
      <c r="AS1062" s="505"/>
      <c r="AT1062" s="505"/>
      <c r="AU1062" s="506"/>
      <c r="AV1062" s="513">
        <v>1</v>
      </c>
    </row>
    <row r="1063" spans="1:48" s="507" customFormat="1" ht="13.5" outlineLevel="2">
      <c r="A1063" s="681"/>
      <c r="B1063" s="691"/>
      <c r="C1063" s="460"/>
      <c r="D1063" s="474"/>
      <c r="E1063" s="461"/>
      <c r="F1063" s="475"/>
      <c r="G1063" s="459"/>
      <c r="H1063" s="476"/>
      <c r="I1063" s="463"/>
      <c r="J1063" s="475"/>
      <c r="K1063" s="473"/>
      <c r="L1063" s="473"/>
      <c r="M1063" s="471"/>
      <c r="N1063" s="505" t="s">
        <v>224</v>
      </c>
      <c r="O1063" s="505"/>
      <c r="P1063" s="505"/>
      <c r="Q1063" s="505"/>
      <c r="R1063" s="505"/>
      <c r="S1063" s="505"/>
      <c r="T1063" s="505"/>
      <c r="U1063" s="505"/>
      <c r="V1063" s="505"/>
      <c r="W1063" s="473"/>
      <c r="X1063" s="473"/>
      <c r="Y1063" s="505"/>
      <c r="Z1063" s="505"/>
      <c r="AA1063" s="505"/>
      <c r="AB1063" s="505"/>
      <c r="AC1063" s="505"/>
      <c r="AD1063" s="505"/>
      <c r="AE1063" s="505"/>
      <c r="AF1063" s="505"/>
      <c r="AG1063" s="505"/>
      <c r="AH1063" s="505"/>
      <c r="AI1063" s="473"/>
      <c r="AJ1063" s="473"/>
      <c r="AK1063" s="505"/>
      <c r="AL1063" s="505"/>
      <c r="AM1063" s="505"/>
      <c r="AN1063" s="505"/>
      <c r="AO1063" s="505"/>
      <c r="AP1063" s="505"/>
      <c r="AQ1063" s="505"/>
      <c r="AR1063" s="505"/>
      <c r="AS1063" s="505"/>
      <c r="AT1063" s="505"/>
      <c r="AU1063" s="506"/>
      <c r="AV1063" s="513"/>
    </row>
    <row r="1064" spans="1:48" s="507" customFormat="1" ht="13.5" outlineLevel="2">
      <c r="A1064" s="681"/>
      <c r="B1064" s="691" t="s">
        <v>291</v>
      </c>
      <c r="C1064" s="460"/>
      <c r="D1064" s="474"/>
      <c r="E1064" s="461"/>
      <c r="F1064" s="475"/>
      <c r="G1064" s="459"/>
      <c r="H1064" s="476"/>
      <c r="I1064" s="463"/>
      <c r="J1064" s="475"/>
      <c r="K1064" s="473"/>
      <c r="L1064" s="473"/>
      <c r="M1064" s="471"/>
      <c r="N1064" s="505" t="s">
        <v>224</v>
      </c>
      <c r="O1064" s="505"/>
      <c r="P1064" s="505"/>
      <c r="Q1064" s="505"/>
      <c r="R1064" s="505"/>
      <c r="S1064" s="505"/>
      <c r="T1064" s="505"/>
      <c r="U1064" s="505"/>
      <c r="V1064" s="505"/>
      <c r="W1064" s="473"/>
      <c r="X1064" s="473"/>
      <c r="Y1064" s="505"/>
      <c r="Z1064" s="505"/>
      <c r="AA1064" s="505"/>
      <c r="AB1064" s="505"/>
      <c r="AC1064" s="505"/>
      <c r="AD1064" s="505"/>
      <c r="AE1064" s="505"/>
      <c r="AF1064" s="505"/>
      <c r="AG1064" s="505"/>
      <c r="AH1064" s="505"/>
      <c r="AI1064" s="473"/>
      <c r="AJ1064" s="473"/>
      <c r="AK1064" s="505"/>
      <c r="AL1064" s="505"/>
      <c r="AM1064" s="505"/>
      <c r="AN1064" s="505"/>
      <c r="AO1064" s="505"/>
      <c r="AP1064" s="505"/>
      <c r="AQ1064" s="505"/>
      <c r="AR1064" s="505"/>
      <c r="AS1064" s="505"/>
      <c r="AT1064" s="505"/>
      <c r="AU1064" s="506"/>
      <c r="AV1064" s="513"/>
    </row>
    <row r="1065" spans="1:48" s="507" customFormat="1" ht="13.5" outlineLevel="2">
      <c r="A1065" s="681"/>
      <c r="B1065" s="691" t="s">
        <v>226</v>
      </c>
      <c r="C1065" s="460" t="s">
        <v>769</v>
      </c>
      <c r="D1065" s="474">
        <v>4601</v>
      </c>
      <c r="E1065" s="461" t="s">
        <v>858</v>
      </c>
      <c r="F1065" s="475"/>
      <c r="G1065" s="459" t="s">
        <v>111</v>
      </c>
      <c r="H1065" s="476" t="str">
        <f t="shared" ref="H1065:H1066" si="139">CONCATENATE(G1065,"-",I1065)</f>
        <v>AM-1</v>
      </c>
      <c r="I1065" s="463">
        <v>1</v>
      </c>
      <c r="J1065" s="475"/>
      <c r="K1065" s="473">
        <v>0</v>
      </c>
      <c r="L1065" s="473"/>
      <c r="M1065" s="471" cm="1">
        <f t="array" ref="M1065">IFERROR(_xlfn.IFS(N1065=1,1,O1065=1,1,P1065=1,1,Q1065=1,1),0)</f>
        <v>1</v>
      </c>
      <c r="N1065" s="505">
        <v>1</v>
      </c>
      <c r="O1065" s="505"/>
      <c r="P1065" s="505"/>
      <c r="Q1065" s="505"/>
      <c r="R1065" s="471" cm="1">
        <f t="array" ref="R1065">IFERROR(_xlfn.IFS(S1065=1,1,T1065=1,1,U1065=1,1,V1065=1,1),0)</f>
        <v>0</v>
      </c>
      <c r="S1065" s="505"/>
      <c r="T1065" s="505"/>
      <c r="U1065" s="505"/>
      <c r="V1065" s="505"/>
      <c r="W1065" s="473"/>
      <c r="X1065" s="473"/>
      <c r="Y1065" s="471"/>
      <c r="Z1065" s="505"/>
      <c r="AA1065" s="505"/>
      <c r="AB1065" s="505"/>
      <c r="AC1065" s="505"/>
      <c r="AD1065" s="471"/>
      <c r="AE1065" s="505"/>
      <c r="AF1065" s="505"/>
      <c r="AG1065" s="505"/>
      <c r="AH1065" s="505"/>
      <c r="AI1065" s="473"/>
      <c r="AJ1065" s="473"/>
      <c r="AK1065" s="505"/>
      <c r="AL1065" s="505"/>
      <c r="AM1065" s="505"/>
      <c r="AN1065" s="505"/>
      <c r="AO1065" s="505"/>
      <c r="AP1065" s="505"/>
      <c r="AQ1065" s="505"/>
      <c r="AR1065" s="505"/>
      <c r="AS1065" s="505"/>
      <c r="AT1065" s="505"/>
      <c r="AU1065" s="506"/>
      <c r="AV1065" s="513">
        <v>1</v>
      </c>
    </row>
    <row r="1066" spans="1:48" s="507" customFormat="1" ht="13.5" outlineLevel="2">
      <c r="A1066" s="681"/>
      <c r="B1066" s="691" t="s">
        <v>226</v>
      </c>
      <c r="C1066" s="460" t="s">
        <v>769</v>
      </c>
      <c r="D1066" s="474">
        <v>4601</v>
      </c>
      <c r="E1066" s="461" t="s">
        <v>858</v>
      </c>
      <c r="F1066" s="475"/>
      <c r="G1066" s="459" t="s">
        <v>111</v>
      </c>
      <c r="H1066" s="476" t="str">
        <f t="shared" si="139"/>
        <v>AM-1</v>
      </c>
      <c r="I1066" s="463">
        <v>1</v>
      </c>
      <c r="J1066" s="475"/>
      <c r="K1066" s="473">
        <v>0</v>
      </c>
      <c r="L1066" s="473"/>
      <c r="M1066" s="471" cm="1">
        <f t="array" ref="M1066">IFERROR(_xlfn.IFS(N1066=1,1,O1066=1,1,P1066=1,1,Q1066=1,1),0)</f>
        <v>1</v>
      </c>
      <c r="N1066" s="505">
        <v>1</v>
      </c>
      <c r="O1066" s="505"/>
      <c r="P1066" s="505"/>
      <c r="Q1066" s="505"/>
      <c r="R1066" s="471" cm="1">
        <f t="array" ref="R1066">IFERROR(_xlfn.IFS(S1066=1,1,T1066=1,1,U1066=1,1,V1066=1,1),0)</f>
        <v>0</v>
      </c>
      <c r="S1066" s="505"/>
      <c r="T1066" s="505"/>
      <c r="U1066" s="505"/>
      <c r="V1066" s="505"/>
      <c r="W1066" s="473"/>
      <c r="X1066" s="473"/>
      <c r="Y1066" s="471"/>
      <c r="Z1066" s="505"/>
      <c r="AA1066" s="505"/>
      <c r="AB1066" s="505"/>
      <c r="AC1066" s="505"/>
      <c r="AD1066" s="471"/>
      <c r="AE1066" s="505"/>
      <c r="AF1066" s="505"/>
      <c r="AG1066" s="505"/>
      <c r="AH1066" s="505"/>
      <c r="AI1066" s="473"/>
      <c r="AJ1066" s="473"/>
      <c r="AK1066" s="505"/>
      <c r="AL1066" s="505"/>
      <c r="AM1066" s="505"/>
      <c r="AN1066" s="505"/>
      <c r="AO1066" s="505"/>
      <c r="AP1066" s="505"/>
      <c r="AQ1066" s="505"/>
      <c r="AR1066" s="505"/>
      <c r="AS1066" s="505"/>
      <c r="AT1066" s="505"/>
      <c r="AU1066" s="506"/>
      <c r="AV1066" s="513">
        <v>1</v>
      </c>
    </row>
    <row r="1067" spans="1:48" s="507" customFormat="1" ht="13.5" outlineLevel="2">
      <c r="A1067" s="681"/>
      <c r="B1067" s="691"/>
      <c r="C1067" s="460"/>
      <c r="D1067" s="474"/>
      <c r="E1067" s="461"/>
      <c r="F1067" s="475"/>
      <c r="G1067" s="459"/>
      <c r="H1067" s="476"/>
      <c r="I1067" s="463"/>
      <c r="J1067" s="475"/>
      <c r="K1067" s="473"/>
      <c r="L1067" s="473"/>
      <c r="M1067" s="471"/>
      <c r="N1067" s="505" t="s">
        <v>224</v>
      </c>
      <c r="O1067" s="505"/>
      <c r="P1067" s="505"/>
      <c r="Q1067" s="505"/>
      <c r="R1067" s="505"/>
      <c r="S1067" s="505"/>
      <c r="T1067" s="505"/>
      <c r="U1067" s="505"/>
      <c r="V1067" s="505"/>
      <c r="W1067" s="473"/>
      <c r="X1067" s="473"/>
      <c r="Y1067" s="505"/>
      <c r="Z1067" s="505"/>
      <c r="AA1067" s="505"/>
      <c r="AB1067" s="505"/>
      <c r="AC1067" s="505"/>
      <c r="AD1067" s="505"/>
      <c r="AE1067" s="505"/>
      <c r="AF1067" s="505"/>
      <c r="AG1067" s="505"/>
      <c r="AH1067" s="505"/>
      <c r="AI1067" s="473"/>
      <c r="AJ1067" s="473"/>
      <c r="AK1067" s="505"/>
      <c r="AL1067" s="505"/>
      <c r="AM1067" s="505"/>
      <c r="AN1067" s="505"/>
      <c r="AO1067" s="505"/>
      <c r="AP1067" s="505"/>
      <c r="AQ1067" s="505"/>
      <c r="AR1067" s="505"/>
      <c r="AS1067" s="505"/>
      <c r="AT1067" s="505"/>
      <c r="AU1067" s="506"/>
      <c r="AV1067" s="513"/>
    </row>
    <row r="1068" spans="1:48" s="507" customFormat="1" ht="13.5" outlineLevel="2">
      <c r="A1068" s="681"/>
      <c r="B1068" s="691" t="s">
        <v>859</v>
      </c>
      <c r="C1068" s="460"/>
      <c r="D1068" s="474"/>
      <c r="E1068" s="461"/>
      <c r="F1068" s="475"/>
      <c r="G1068" s="459"/>
      <c r="H1068" s="476"/>
      <c r="I1068" s="463"/>
      <c r="J1068" s="475"/>
      <c r="K1068" s="473"/>
      <c r="L1068" s="473"/>
      <c r="M1068" s="471"/>
      <c r="N1068" s="505" t="s">
        <v>224</v>
      </c>
      <c r="O1068" s="505"/>
      <c r="P1068" s="505"/>
      <c r="Q1068" s="505"/>
      <c r="R1068" s="505"/>
      <c r="S1068" s="505"/>
      <c r="T1068" s="505"/>
      <c r="U1068" s="505"/>
      <c r="V1068" s="505"/>
      <c r="W1068" s="473"/>
      <c r="X1068" s="473"/>
      <c r="Y1068" s="505"/>
      <c r="Z1068" s="505"/>
      <c r="AA1068" s="505"/>
      <c r="AB1068" s="505"/>
      <c r="AC1068" s="505"/>
      <c r="AD1068" s="505"/>
      <c r="AE1068" s="505"/>
      <c r="AF1068" s="505"/>
      <c r="AG1068" s="505"/>
      <c r="AH1068" s="505"/>
      <c r="AI1068" s="473"/>
      <c r="AJ1068" s="473"/>
      <c r="AK1068" s="505"/>
      <c r="AL1068" s="505"/>
      <c r="AM1068" s="505"/>
      <c r="AN1068" s="505"/>
      <c r="AO1068" s="505"/>
      <c r="AP1068" s="505"/>
      <c r="AQ1068" s="505"/>
      <c r="AR1068" s="505"/>
      <c r="AS1068" s="505"/>
      <c r="AT1068" s="505"/>
      <c r="AU1068" s="506"/>
      <c r="AV1068" s="513"/>
    </row>
    <row r="1069" spans="1:48" s="507" customFormat="1" ht="13.5" outlineLevel="2">
      <c r="A1069" s="681"/>
      <c r="B1069" s="691" t="s">
        <v>226</v>
      </c>
      <c r="C1069" s="460" t="s">
        <v>769</v>
      </c>
      <c r="D1069" s="474">
        <v>5201</v>
      </c>
      <c r="E1069" s="461" t="s">
        <v>860</v>
      </c>
      <c r="F1069" s="475"/>
      <c r="G1069" s="459" t="s">
        <v>111</v>
      </c>
      <c r="H1069" s="476" t="str">
        <f>CONCATENATE(G1069,"-",I1069)</f>
        <v>AM-2</v>
      </c>
      <c r="I1069" s="463">
        <v>2</v>
      </c>
      <c r="J1069" s="475"/>
      <c r="K1069" s="473">
        <v>0</v>
      </c>
      <c r="L1069" s="473"/>
      <c r="M1069" s="471" cm="1">
        <f t="array" ref="M1069">IFERROR(_xlfn.IFS(N1069=1,1,O1069=1,1,P1069=1,1,Q1069=1,1),0)</f>
        <v>1</v>
      </c>
      <c r="N1069" s="505" t="s">
        <v>224</v>
      </c>
      <c r="O1069" s="505">
        <v>1</v>
      </c>
      <c r="P1069" s="505"/>
      <c r="Q1069" s="505"/>
      <c r="R1069" s="471" cm="1">
        <f t="array" ref="R1069">IFERROR(_xlfn.IFS(S1069=1,1,T1069=1,1,U1069=1,1,V1069=1,1),0)</f>
        <v>0</v>
      </c>
      <c r="S1069" s="505"/>
      <c r="T1069" s="505"/>
      <c r="U1069" s="505"/>
      <c r="V1069" s="505"/>
      <c r="W1069" s="473"/>
      <c r="X1069" s="473"/>
      <c r="Y1069" s="471"/>
      <c r="Z1069" s="505"/>
      <c r="AA1069" s="505"/>
      <c r="AB1069" s="505"/>
      <c r="AC1069" s="505"/>
      <c r="AD1069" s="471"/>
      <c r="AE1069" s="505"/>
      <c r="AF1069" s="505"/>
      <c r="AG1069" s="505"/>
      <c r="AH1069" s="505"/>
      <c r="AI1069" s="473"/>
      <c r="AJ1069" s="473"/>
      <c r="AK1069" s="505"/>
      <c r="AL1069" s="505"/>
      <c r="AM1069" s="505"/>
      <c r="AN1069" s="505"/>
      <c r="AO1069" s="505"/>
      <c r="AP1069" s="505"/>
      <c r="AQ1069" s="505"/>
      <c r="AR1069" s="505"/>
      <c r="AS1069" s="505"/>
      <c r="AT1069" s="505"/>
      <c r="AU1069" s="506"/>
      <c r="AV1069" s="513">
        <v>2</v>
      </c>
    </row>
    <row r="1070" spans="1:48" s="507" customFormat="1" ht="13.5" outlineLevel="2">
      <c r="A1070" s="681"/>
      <c r="B1070" s="691"/>
      <c r="C1070" s="460"/>
      <c r="D1070" s="474"/>
      <c r="E1070" s="461"/>
      <c r="F1070" s="475"/>
      <c r="G1070" s="459"/>
      <c r="H1070" s="476"/>
      <c r="I1070" s="463"/>
      <c r="J1070" s="475"/>
      <c r="K1070" s="473"/>
      <c r="L1070" s="473"/>
      <c r="M1070" s="471"/>
      <c r="N1070" s="505" t="s">
        <v>224</v>
      </c>
      <c r="O1070" s="505"/>
      <c r="P1070" s="505"/>
      <c r="Q1070" s="505"/>
      <c r="R1070" s="505"/>
      <c r="S1070" s="505"/>
      <c r="T1070" s="505"/>
      <c r="U1070" s="505"/>
      <c r="V1070" s="505"/>
      <c r="W1070" s="473"/>
      <c r="X1070" s="473"/>
      <c r="Y1070" s="505"/>
      <c r="Z1070" s="505"/>
      <c r="AA1070" s="505"/>
      <c r="AB1070" s="505"/>
      <c r="AC1070" s="505"/>
      <c r="AD1070" s="505"/>
      <c r="AE1070" s="505"/>
      <c r="AF1070" s="505"/>
      <c r="AG1070" s="505"/>
      <c r="AH1070" s="505"/>
      <c r="AI1070" s="473"/>
      <c r="AJ1070" s="473"/>
      <c r="AK1070" s="505"/>
      <c r="AL1070" s="505"/>
      <c r="AM1070" s="505"/>
      <c r="AN1070" s="505"/>
      <c r="AO1070" s="505"/>
      <c r="AP1070" s="505"/>
      <c r="AQ1070" s="505"/>
      <c r="AR1070" s="505"/>
      <c r="AS1070" s="505"/>
      <c r="AT1070" s="505"/>
      <c r="AU1070" s="506"/>
      <c r="AV1070" s="513"/>
    </row>
    <row r="1071" spans="1:48" s="507" customFormat="1" ht="13.5" outlineLevel="2">
      <c r="A1071" s="681"/>
      <c r="B1071" s="691" t="s">
        <v>861</v>
      </c>
      <c r="C1071" s="460"/>
      <c r="D1071" s="474"/>
      <c r="E1071" s="461"/>
      <c r="F1071" s="475"/>
      <c r="G1071" s="459"/>
      <c r="H1071" s="476"/>
      <c r="I1071" s="463"/>
      <c r="J1071" s="475"/>
      <c r="K1071" s="473"/>
      <c r="L1071" s="473"/>
      <c r="M1071" s="471"/>
      <c r="N1071" s="505" t="s">
        <v>224</v>
      </c>
      <c r="O1071" s="505"/>
      <c r="P1071" s="505"/>
      <c r="Q1071" s="505"/>
      <c r="R1071" s="505"/>
      <c r="S1071" s="505"/>
      <c r="T1071" s="505"/>
      <c r="U1071" s="505"/>
      <c r="V1071" s="505"/>
      <c r="W1071" s="473"/>
      <c r="X1071" s="473"/>
      <c r="Y1071" s="505"/>
      <c r="Z1071" s="505"/>
      <c r="AA1071" s="505"/>
      <c r="AB1071" s="505"/>
      <c r="AC1071" s="505"/>
      <c r="AD1071" s="505"/>
      <c r="AE1071" s="505"/>
      <c r="AF1071" s="505"/>
      <c r="AG1071" s="505"/>
      <c r="AH1071" s="505"/>
      <c r="AI1071" s="473"/>
      <c r="AJ1071" s="473"/>
      <c r="AK1071" s="505"/>
      <c r="AL1071" s="505"/>
      <c r="AM1071" s="505"/>
      <c r="AN1071" s="505"/>
      <c r="AO1071" s="505"/>
      <c r="AP1071" s="505"/>
      <c r="AQ1071" s="505"/>
      <c r="AR1071" s="505"/>
      <c r="AS1071" s="505"/>
      <c r="AT1071" s="505"/>
      <c r="AU1071" s="506"/>
      <c r="AV1071" s="513"/>
    </row>
    <row r="1072" spans="1:48" s="507" customFormat="1" ht="13.5" outlineLevel="2">
      <c r="A1072" s="681"/>
      <c r="B1072" s="691" t="s">
        <v>226</v>
      </c>
      <c r="C1072" s="460" t="s">
        <v>769</v>
      </c>
      <c r="D1072" s="474" t="s">
        <v>464</v>
      </c>
      <c r="E1072" s="461" t="s">
        <v>862</v>
      </c>
      <c r="F1072" s="475"/>
      <c r="G1072" s="459" t="s">
        <v>111</v>
      </c>
      <c r="H1072" s="476" t="str">
        <f t="shared" ref="H1072:H1073" si="140">CONCATENATE(G1072,"-",I1072)</f>
        <v>AM-2</v>
      </c>
      <c r="I1072" s="463">
        <v>2</v>
      </c>
      <c r="J1072" s="475"/>
      <c r="K1072" s="473">
        <v>0</v>
      </c>
      <c r="L1072" s="473"/>
      <c r="M1072" s="471" cm="1">
        <f t="array" ref="M1072">IFERROR(_xlfn.IFS(N1072=1,1,O1072=1,1,P1072=1,1,Q1072=1,1),0)</f>
        <v>1</v>
      </c>
      <c r="N1072" s="505" t="s">
        <v>224</v>
      </c>
      <c r="O1072" s="505">
        <v>1</v>
      </c>
      <c r="P1072" s="505"/>
      <c r="Q1072" s="505"/>
      <c r="R1072" s="471" cm="1">
        <f t="array" ref="R1072">IFERROR(_xlfn.IFS(S1072=1,1,T1072=1,1,U1072=1,1,V1072=1,1),0)</f>
        <v>0</v>
      </c>
      <c r="S1072" s="505"/>
      <c r="T1072" s="505"/>
      <c r="U1072" s="505"/>
      <c r="V1072" s="505"/>
      <c r="W1072" s="473"/>
      <c r="X1072" s="473"/>
      <c r="Y1072" s="471"/>
      <c r="Z1072" s="505"/>
      <c r="AA1072" s="505"/>
      <c r="AB1072" s="505"/>
      <c r="AC1072" s="505"/>
      <c r="AD1072" s="471"/>
      <c r="AE1072" s="505"/>
      <c r="AF1072" s="505"/>
      <c r="AG1072" s="505"/>
      <c r="AH1072" s="505"/>
      <c r="AI1072" s="473"/>
      <c r="AJ1072" s="473"/>
      <c r="AK1072" s="505"/>
      <c r="AL1072" s="505"/>
      <c r="AM1072" s="505"/>
      <c r="AN1072" s="505"/>
      <c r="AO1072" s="505"/>
      <c r="AP1072" s="505"/>
      <c r="AQ1072" s="505"/>
      <c r="AR1072" s="505"/>
      <c r="AS1072" s="505"/>
      <c r="AT1072" s="505"/>
      <c r="AU1072" s="506"/>
      <c r="AV1072" s="513">
        <v>2</v>
      </c>
    </row>
    <row r="1073" spans="1:48" s="507" customFormat="1" ht="13.5" outlineLevel="2">
      <c r="A1073" s="681"/>
      <c r="B1073" s="691" t="s">
        <v>226</v>
      </c>
      <c r="C1073" s="460" t="s">
        <v>769</v>
      </c>
      <c r="D1073" s="474" t="s">
        <v>466</v>
      </c>
      <c r="E1073" s="461" t="s">
        <v>863</v>
      </c>
      <c r="F1073" s="475"/>
      <c r="G1073" s="459" t="s">
        <v>111</v>
      </c>
      <c r="H1073" s="476" t="str">
        <f t="shared" si="140"/>
        <v>AM-2</v>
      </c>
      <c r="I1073" s="463">
        <v>2</v>
      </c>
      <c r="J1073" s="475"/>
      <c r="K1073" s="473">
        <v>0</v>
      </c>
      <c r="L1073" s="473"/>
      <c r="M1073" s="471" cm="1">
        <f t="array" ref="M1073">IFERROR(_xlfn.IFS(N1073=1,1,O1073=1,1,P1073=1,1,Q1073=1,1),0)</f>
        <v>1</v>
      </c>
      <c r="N1073" s="505" t="s">
        <v>224</v>
      </c>
      <c r="O1073" s="505">
        <v>1</v>
      </c>
      <c r="P1073" s="505"/>
      <c r="Q1073" s="505"/>
      <c r="R1073" s="471" cm="1">
        <f t="array" ref="R1073">IFERROR(_xlfn.IFS(S1073=1,1,T1073=1,1,U1073=1,1,V1073=1,1),0)</f>
        <v>0</v>
      </c>
      <c r="S1073" s="505"/>
      <c r="T1073" s="505"/>
      <c r="U1073" s="505"/>
      <c r="V1073" s="505"/>
      <c r="W1073" s="473"/>
      <c r="X1073" s="473"/>
      <c r="Y1073" s="471"/>
      <c r="Z1073" s="505"/>
      <c r="AA1073" s="505"/>
      <c r="AB1073" s="505"/>
      <c r="AC1073" s="505"/>
      <c r="AD1073" s="471"/>
      <c r="AE1073" s="505"/>
      <c r="AF1073" s="505"/>
      <c r="AG1073" s="505"/>
      <c r="AH1073" s="505"/>
      <c r="AI1073" s="473"/>
      <c r="AJ1073" s="473"/>
      <c r="AK1073" s="505"/>
      <c r="AL1073" s="505"/>
      <c r="AM1073" s="505"/>
      <c r="AN1073" s="505"/>
      <c r="AO1073" s="505"/>
      <c r="AP1073" s="505"/>
      <c r="AQ1073" s="505"/>
      <c r="AR1073" s="505"/>
      <c r="AS1073" s="505"/>
      <c r="AT1073" s="505"/>
      <c r="AU1073" s="506"/>
      <c r="AV1073" s="513">
        <v>2</v>
      </c>
    </row>
    <row r="1074" spans="1:48" s="507" customFormat="1" ht="13.5" outlineLevel="2">
      <c r="A1074" s="681"/>
      <c r="B1074" s="691"/>
      <c r="C1074" s="460"/>
      <c r="D1074" s="474"/>
      <c r="E1074" s="461"/>
      <c r="F1074" s="475"/>
      <c r="G1074" s="459"/>
      <c r="H1074" s="476"/>
      <c r="I1074" s="463"/>
      <c r="J1074" s="475"/>
      <c r="K1074" s="473"/>
      <c r="L1074" s="473"/>
      <c r="M1074" s="471"/>
      <c r="N1074" s="505" t="s">
        <v>224</v>
      </c>
      <c r="O1074" s="505"/>
      <c r="P1074" s="505"/>
      <c r="Q1074" s="505"/>
      <c r="R1074" s="505"/>
      <c r="S1074" s="505"/>
      <c r="T1074" s="505"/>
      <c r="U1074" s="505"/>
      <c r="V1074" s="505"/>
      <c r="W1074" s="473"/>
      <c r="X1074" s="473"/>
      <c r="Y1074" s="505"/>
      <c r="Z1074" s="505"/>
      <c r="AA1074" s="505"/>
      <c r="AB1074" s="505"/>
      <c r="AC1074" s="505"/>
      <c r="AD1074" s="505"/>
      <c r="AE1074" s="505"/>
      <c r="AF1074" s="505"/>
      <c r="AG1074" s="505"/>
      <c r="AH1074" s="505"/>
      <c r="AI1074" s="473"/>
      <c r="AJ1074" s="473"/>
      <c r="AK1074" s="505"/>
      <c r="AL1074" s="505"/>
      <c r="AM1074" s="505"/>
      <c r="AN1074" s="505"/>
      <c r="AO1074" s="505"/>
      <c r="AP1074" s="505"/>
      <c r="AQ1074" s="505"/>
      <c r="AR1074" s="505"/>
      <c r="AS1074" s="505"/>
      <c r="AT1074" s="505"/>
      <c r="AU1074" s="506"/>
      <c r="AV1074" s="513"/>
    </row>
    <row r="1075" spans="1:48" s="507" customFormat="1" ht="13.5" outlineLevel="2">
      <c r="A1075" s="681"/>
      <c r="B1075" s="691" t="s">
        <v>764</v>
      </c>
      <c r="C1075" s="460"/>
      <c r="D1075" s="474"/>
      <c r="E1075" s="461"/>
      <c r="F1075" s="475"/>
      <c r="G1075" s="459"/>
      <c r="H1075" s="476"/>
      <c r="I1075" s="463"/>
      <c r="J1075" s="475"/>
      <c r="K1075" s="473"/>
      <c r="L1075" s="473"/>
      <c r="M1075" s="471"/>
      <c r="N1075" s="505" t="s">
        <v>224</v>
      </c>
      <c r="O1075" s="505"/>
      <c r="P1075" s="505"/>
      <c r="Q1075" s="505"/>
      <c r="R1075" s="505"/>
      <c r="S1075" s="505"/>
      <c r="T1075" s="505"/>
      <c r="U1075" s="505"/>
      <c r="V1075" s="505"/>
      <c r="W1075" s="473"/>
      <c r="X1075" s="473"/>
      <c r="Y1075" s="505"/>
      <c r="Z1075" s="505"/>
      <c r="AA1075" s="505"/>
      <c r="AB1075" s="505"/>
      <c r="AC1075" s="505"/>
      <c r="AD1075" s="505"/>
      <c r="AE1075" s="505"/>
      <c r="AF1075" s="505"/>
      <c r="AG1075" s="505"/>
      <c r="AH1075" s="505"/>
      <c r="AI1075" s="473"/>
      <c r="AJ1075" s="473"/>
      <c r="AK1075" s="505"/>
      <c r="AL1075" s="505"/>
      <c r="AM1075" s="505"/>
      <c r="AN1075" s="505"/>
      <c r="AO1075" s="505"/>
      <c r="AP1075" s="505"/>
      <c r="AQ1075" s="505"/>
      <c r="AR1075" s="505"/>
      <c r="AS1075" s="505"/>
      <c r="AT1075" s="505"/>
      <c r="AU1075" s="506"/>
      <c r="AV1075" s="513"/>
    </row>
    <row r="1076" spans="1:48" s="507" customFormat="1" ht="13.5" outlineLevel="2">
      <c r="A1076" s="681"/>
      <c r="B1076" s="691" t="s">
        <v>226</v>
      </c>
      <c r="C1076" s="460" t="s">
        <v>769</v>
      </c>
      <c r="D1076" s="474" t="s">
        <v>421</v>
      </c>
      <c r="E1076" s="461" t="s">
        <v>864</v>
      </c>
      <c r="F1076" s="475"/>
      <c r="G1076" s="459" t="s">
        <v>111</v>
      </c>
      <c r="H1076" s="476" t="str">
        <f t="shared" ref="H1076:H1086" si="141">CONCATENATE(G1076,"-",I1076)</f>
        <v>AM-2</v>
      </c>
      <c r="I1076" s="463">
        <v>2</v>
      </c>
      <c r="J1076" s="475"/>
      <c r="K1076" s="473">
        <v>0</v>
      </c>
      <c r="L1076" s="473"/>
      <c r="M1076" s="471" cm="1">
        <f t="array" ref="M1076">IFERROR(_xlfn.IFS(N1076=1,1,O1076=1,1,P1076=1,1,Q1076=1,1),0)</f>
        <v>1</v>
      </c>
      <c r="N1076" s="505" t="s">
        <v>224</v>
      </c>
      <c r="O1076" s="505">
        <v>1</v>
      </c>
      <c r="P1076" s="505"/>
      <c r="Q1076" s="505"/>
      <c r="R1076" s="471" cm="1">
        <f t="array" ref="R1076">IFERROR(_xlfn.IFS(S1076=1,1,T1076=1,1,U1076=1,1,V1076=1,1),0)</f>
        <v>0</v>
      </c>
      <c r="S1076" s="505"/>
      <c r="T1076" s="505"/>
      <c r="U1076" s="505"/>
      <c r="V1076" s="505"/>
      <c r="W1076" s="473"/>
      <c r="X1076" s="473"/>
      <c r="Y1076" s="471"/>
      <c r="Z1076" s="505"/>
      <c r="AA1076" s="505"/>
      <c r="AB1076" s="505"/>
      <c r="AC1076" s="505"/>
      <c r="AD1076" s="471"/>
      <c r="AE1076" s="505"/>
      <c r="AF1076" s="505"/>
      <c r="AG1076" s="505"/>
      <c r="AH1076" s="505"/>
      <c r="AI1076" s="473"/>
      <c r="AJ1076" s="473"/>
      <c r="AK1076" s="505"/>
      <c r="AL1076" s="505"/>
      <c r="AM1076" s="505"/>
      <c r="AN1076" s="505"/>
      <c r="AO1076" s="505"/>
      <c r="AP1076" s="505"/>
      <c r="AQ1076" s="505"/>
      <c r="AR1076" s="505"/>
      <c r="AS1076" s="505"/>
      <c r="AT1076" s="505"/>
      <c r="AU1076" s="506"/>
      <c r="AV1076" s="513">
        <v>2</v>
      </c>
    </row>
    <row r="1077" spans="1:48" s="507" customFormat="1" ht="13.5" outlineLevel="2">
      <c r="A1077" s="681"/>
      <c r="B1077" s="691" t="s">
        <v>226</v>
      </c>
      <c r="C1077" s="460" t="s">
        <v>769</v>
      </c>
      <c r="D1077" s="474" t="s">
        <v>423</v>
      </c>
      <c r="E1077" s="461" t="s">
        <v>865</v>
      </c>
      <c r="F1077" s="475"/>
      <c r="G1077" s="459" t="s">
        <v>111</v>
      </c>
      <c r="H1077" s="476" t="str">
        <f t="shared" si="141"/>
        <v>AM-2</v>
      </c>
      <c r="I1077" s="463">
        <v>2</v>
      </c>
      <c r="J1077" s="475"/>
      <c r="K1077" s="473">
        <v>0</v>
      </c>
      <c r="L1077" s="473"/>
      <c r="M1077" s="471" cm="1">
        <f t="array" ref="M1077">IFERROR(_xlfn.IFS(N1077=1,1,O1077=1,1,P1077=1,1,Q1077=1,1),0)</f>
        <v>1</v>
      </c>
      <c r="N1077" s="505" t="s">
        <v>224</v>
      </c>
      <c r="O1077" s="505">
        <v>1</v>
      </c>
      <c r="P1077" s="505"/>
      <c r="Q1077" s="505"/>
      <c r="R1077" s="471" cm="1">
        <f t="array" ref="R1077">IFERROR(_xlfn.IFS(S1077=1,1,T1077=1,1,U1077=1,1,V1077=1,1),0)</f>
        <v>0</v>
      </c>
      <c r="S1077" s="505"/>
      <c r="T1077" s="505"/>
      <c r="U1077" s="505"/>
      <c r="V1077" s="505"/>
      <c r="W1077" s="473"/>
      <c r="X1077" s="473"/>
      <c r="Y1077" s="471"/>
      <c r="Z1077" s="505"/>
      <c r="AA1077" s="505"/>
      <c r="AB1077" s="505"/>
      <c r="AC1077" s="505"/>
      <c r="AD1077" s="471"/>
      <c r="AE1077" s="505"/>
      <c r="AF1077" s="505"/>
      <c r="AG1077" s="505"/>
      <c r="AH1077" s="505"/>
      <c r="AI1077" s="473"/>
      <c r="AJ1077" s="473"/>
      <c r="AK1077" s="505"/>
      <c r="AL1077" s="505"/>
      <c r="AM1077" s="505"/>
      <c r="AN1077" s="505"/>
      <c r="AO1077" s="505"/>
      <c r="AP1077" s="505"/>
      <c r="AQ1077" s="505"/>
      <c r="AR1077" s="505"/>
      <c r="AS1077" s="505"/>
      <c r="AT1077" s="505"/>
      <c r="AU1077" s="506"/>
      <c r="AV1077" s="513">
        <v>2</v>
      </c>
    </row>
    <row r="1078" spans="1:48" s="507" customFormat="1" ht="13.5" outlineLevel="2">
      <c r="A1078" s="681"/>
      <c r="B1078" s="691" t="s">
        <v>226</v>
      </c>
      <c r="C1078" s="460" t="s">
        <v>769</v>
      </c>
      <c r="D1078" s="474" t="s">
        <v>427</v>
      </c>
      <c r="E1078" s="461" t="s">
        <v>866</v>
      </c>
      <c r="F1078" s="475"/>
      <c r="G1078" s="459" t="s">
        <v>111</v>
      </c>
      <c r="H1078" s="476" t="str">
        <f t="shared" si="141"/>
        <v>AM-2</v>
      </c>
      <c r="I1078" s="463">
        <v>2</v>
      </c>
      <c r="J1078" s="475"/>
      <c r="K1078" s="473">
        <v>0</v>
      </c>
      <c r="L1078" s="473"/>
      <c r="M1078" s="471" cm="1">
        <f t="array" ref="M1078">IFERROR(_xlfn.IFS(N1078=1,1,O1078=1,1,P1078=1,1,Q1078=1,1),0)</f>
        <v>1</v>
      </c>
      <c r="N1078" s="505" t="s">
        <v>224</v>
      </c>
      <c r="O1078" s="505">
        <v>1</v>
      </c>
      <c r="P1078" s="505"/>
      <c r="Q1078" s="505"/>
      <c r="R1078" s="471" cm="1">
        <f t="array" ref="R1078">IFERROR(_xlfn.IFS(S1078=1,1,T1078=1,1,U1078=1,1,V1078=1,1),0)</f>
        <v>0</v>
      </c>
      <c r="S1078" s="505"/>
      <c r="T1078" s="505"/>
      <c r="U1078" s="505"/>
      <c r="V1078" s="505"/>
      <c r="W1078" s="473"/>
      <c r="X1078" s="473"/>
      <c r="Y1078" s="471"/>
      <c r="Z1078" s="505"/>
      <c r="AA1078" s="505"/>
      <c r="AB1078" s="505"/>
      <c r="AC1078" s="505"/>
      <c r="AD1078" s="471"/>
      <c r="AE1078" s="505"/>
      <c r="AF1078" s="505"/>
      <c r="AG1078" s="505"/>
      <c r="AH1078" s="505"/>
      <c r="AI1078" s="473"/>
      <c r="AJ1078" s="473"/>
      <c r="AK1078" s="505"/>
      <c r="AL1078" s="505"/>
      <c r="AM1078" s="505"/>
      <c r="AN1078" s="505"/>
      <c r="AO1078" s="505"/>
      <c r="AP1078" s="505"/>
      <c r="AQ1078" s="505"/>
      <c r="AR1078" s="505"/>
      <c r="AS1078" s="505"/>
      <c r="AT1078" s="505"/>
      <c r="AU1078" s="506"/>
      <c r="AV1078" s="513">
        <v>2</v>
      </c>
    </row>
    <row r="1079" spans="1:48" s="507" customFormat="1" ht="13.5" outlineLevel="2">
      <c r="A1079" s="681"/>
      <c r="B1079" s="691" t="s">
        <v>226</v>
      </c>
      <c r="C1079" s="460" t="s">
        <v>769</v>
      </c>
      <c r="D1079" s="474" t="s">
        <v>429</v>
      </c>
      <c r="E1079" s="461" t="s">
        <v>867</v>
      </c>
      <c r="F1079" s="475"/>
      <c r="G1079" s="459" t="s">
        <v>111</v>
      </c>
      <c r="H1079" s="476" t="str">
        <f t="shared" si="141"/>
        <v>AM-2</v>
      </c>
      <c r="I1079" s="463">
        <v>2</v>
      </c>
      <c r="J1079" s="475"/>
      <c r="K1079" s="473">
        <v>0</v>
      </c>
      <c r="L1079" s="473"/>
      <c r="M1079" s="471" cm="1">
        <f t="array" ref="M1079">IFERROR(_xlfn.IFS(N1079=1,1,O1079=1,1,P1079=1,1,Q1079=1,1),0)</f>
        <v>1</v>
      </c>
      <c r="N1079" s="505" t="s">
        <v>224</v>
      </c>
      <c r="O1079" s="505">
        <v>1</v>
      </c>
      <c r="P1079" s="505"/>
      <c r="Q1079" s="505"/>
      <c r="R1079" s="471" cm="1">
        <f t="array" ref="R1079">IFERROR(_xlfn.IFS(S1079=1,1,T1079=1,1,U1079=1,1,V1079=1,1),0)</f>
        <v>0</v>
      </c>
      <c r="S1079" s="505"/>
      <c r="T1079" s="505"/>
      <c r="U1079" s="505"/>
      <c r="V1079" s="505"/>
      <c r="W1079" s="473"/>
      <c r="X1079" s="473"/>
      <c r="Y1079" s="471"/>
      <c r="Z1079" s="505"/>
      <c r="AA1079" s="505"/>
      <c r="AB1079" s="505"/>
      <c r="AC1079" s="505"/>
      <c r="AD1079" s="471"/>
      <c r="AE1079" s="505"/>
      <c r="AF1079" s="505"/>
      <c r="AG1079" s="505"/>
      <c r="AH1079" s="505"/>
      <c r="AI1079" s="473"/>
      <c r="AJ1079" s="473"/>
      <c r="AK1079" s="505"/>
      <c r="AL1079" s="505"/>
      <c r="AM1079" s="505"/>
      <c r="AN1079" s="505"/>
      <c r="AO1079" s="505"/>
      <c r="AP1079" s="505"/>
      <c r="AQ1079" s="505"/>
      <c r="AR1079" s="505"/>
      <c r="AS1079" s="505"/>
      <c r="AT1079" s="505"/>
      <c r="AU1079" s="506"/>
      <c r="AV1079" s="513">
        <v>2</v>
      </c>
    </row>
    <row r="1080" spans="1:48" s="507" customFormat="1" ht="13.5" outlineLevel="2">
      <c r="A1080" s="681"/>
      <c r="B1080" s="691" t="s">
        <v>226</v>
      </c>
      <c r="C1080" s="460" t="s">
        <v>769</v>
      </c>
      <c r="D1080" s="474" t="s">
        <v>431</v>
      </c>
      <c r="E1080" s="461" t="s">
        <v>868</v>
      </c>
      <c r="F1080" s="475"/>
      <c r="G1080" s="459" t="s">
        <v>111</v>
      </c>
      <c r="H1080" s="476" t="str">
        <f t="shared" si="141"/>
        <v>AM-2</v>
      </c>
      <c r="I1080" s="463">
        <v>2</v>
      </c>
      <c r="J1080" s="475"/>
      <c r="K1080" s="473">
        <v>0</v>
      </c>
      <c r="L1080" s="473"/>
      <c r="M1080" s="471" cm="1">
        <f t="array" ref="M1080">IFERROR(_xlfn.IFS(N1080=1,1,O1080=1,1,P1080=1,1,Q1080=1,1),0)</f>
        <v>1</v>
      </c>
      <c r="N1080" s="505" t="s">
        <v>224</v>
      </c>
      <c r="O1080" s="505">
        <v>1</v>
      </c>
      <c r="P1080" s="505"/>
      <c r="Q1080" s="505"/>
      <c r="R1080" s="471" cm="1">
        <f t="array" ref="R1080">IFERROR(_xlfn.IFS(S1080=1,1,T1080=1,1,U1080=1,1,V1080=1,1),0)</f>
        <v>0</v>
      </c>
      <c r="S1080" s="505"/>
      <c r="T1080" s="505"/>
      <c r="U1080" s="505"/>
      <c r="V1080" s="505"/>
      <c r="W1080" s="473"/>
      <c r="X1080" s="473"/>
      <c r="Y1080" s="471"/>
      <c r="Z1080" s="505"/>
      <c r="AA1080" s="505"/>
      <c r="AB1080" s="505"/>
      <c r="AC1080" s="505"/>
      <c r="AD1080" s="471"/>
      <c r="AE1080" s="505"/>
      <c r="AF1080" s="505"/>
      <c r="AG1080" s="505"/>
      <c r="AH1080" s="505"/>
      <c r="AI1080" s="473"/>
      <c r="AJ1080" s="473"/>
      <c r="AK1080" s="505"/>
      <c r="AL1080" s="505"/>
      <c r="AM1080" s="505"/>
      <c r="AN1080" s="505"/>
      <c r="AO1080" s="505"/>
      <c r="AP1080" s="505"/>
      <c r="AQ1080" s="505"/>
      <c r="AR1080" s="505"/>
      <c r="AS1080" s="505"/>
      <c r="AT1080" s="505"/>
      <c r="AU1080" s="506"/>
      <c r="AV1080" s="513">
        <v>2</v>
      </c>
    </row>
    <row r="1081" spans="1:48" s="507" customFormat="1" ht="13.5" outlineLevel="2">
      <c r="A1081" s="681"/>
      <c r="B1081" s="691" t="s">
        <v>226</v>
      </c>
      <c r="C1081" s="460" t="s">
        <v>769</v>
      </c>
      <c r="D1081" s="474" t="s">
        <v>433</v>
      </c>
      <c r="E1081" s="461" t="s">
        <v>869</v>
      </c>
      <c r="F1081" s="475"/>
      <c r="G1081" s="459" t="s">
        <v>111</v>
      </c>
      <c r="H1081" s="476" t="str">
        <f t="shared" si="141"/>
        <v>AM-2</v>
      </c>
      <c r="I1081" s="463">
        <v>2</v>
      </c>
      <c r="J1081" s="475"/>
      <c r="K1081" s="473">
        <v>0</v>
      </c>
      <c r="L1081" s="473"/>
      <c r="M1081" s="471" cm="1">
        <f t="array" ref="M1081">IFERROR(_xlfn.IFS(N1081=1,1,O1081=1,1,P1081=1,1,Q1081=1,1),0)</f>
        <v>1</v>
      </c>
      <c r="N1081" s="505" t="s">
        <v>224</v>
      </c>
      <c r="O1081" s="505">
        <v>1</v>
      </c>
      <c r="P1081" s="505"/>
      <c r="Q1081" s="505"/>
      <c r="R1081" s="471" cm="1">
        <f t="array" ref="R1081">IFERROR(_xlfn.IFS(S1081=1,1,T1081=1,1,U1081=1,1,V1081=1,1),0)</f>
        <v>0</v>
      </c>
      <c r="S1081" s="505"/>
      <c r="T1081" s="505"/>
      <c r="U1081" s="505"/>
      <c r="V1081" s="505"/>
      <c r="W1081" s="473"/>
      <c r="X1081" s="473"/>
      <c r="Y1081" s="471"/>
      <c r="Z1081" s="505"/>
      <c r="AA1081" s="505"/>
      <c r="AB1081" s="505"/>
      <c r="AC1081" s="505"/>
      <c r="AD1081" s="471"/>
      <c r="AE1081" s="505"/>
      <c r="AF1081" s="505"/>
      <c r="AG1081" s="505"/>
      <c r="AH1081" s="505"/>
      <c r="AI1081" s="473"/>
      <c r="AJ1081" s="473"/>
      <c r="AK1081" s="505"/>
      <c r="AL1081" s="505"/>
      <c r="AM1081" s="505"/>
      <c r="AN1081" s="505"/>
      <c r="AO1081" s="505"/>
      <c r="AP1081" s="505"/>
      <c r="AQ1081" s="505"/>
      <c r="AR1081" s="505"/>
      <c r="AS1081" s="505"/>
      <c r="AT1081" s="505"/>
      <c r="AU1081" s="506"/>
      <c r="AV1081" s="513">
        <v>2</v>
      </c>
    </row>
    <row r="1082" spans="1:48" s="507" customFormat="1" ht="13.5" outlineLevel="2">
      <c r="A1082" s="681"/>
      <c r="B1082" s="691" t="s">
        <v>226</v>
      </c>
      <c r="C1082" s="460" t="s">
        <v>769</v>
      </c>
      <c r="D1082" s="474" t="s">
        <v>435</v>
      </c>
      <c r="E1082" s="461" t="s">
        <v>870</v>
      </c>
      <c r="F1082" s="475"/>
      <c r="G1082" s="459" t="s">
        <v>111</v>
      </c>
      <c r="H1082" s="476" t="str">
        <f t="shared" si="141"/>
        <v>AM-2</v>
      </c>
      <c r="I1082" s="463">
        <v>2</v>
      </c>
      <c r="J1082" s="475"/>
      <c r="K1082" s="473">
        <v>0</v>
      </c>
      <c r="L1082" s="473"/>
      <c r="M1082" s="471" cm="1">
        <f t="array" ref="M1082">IFERROR(_xlfn.IFS(N1082=1,1,O1082=1,1,P1082=1,1,Q1082=1,1),0)</f>
        <v>1</v>
      </c>
      <c r="N1082" s="505" t="s">
        <v>224</v>
      </c>
      <c r="O1082" s="505">
        <v>1</v>
      </c>
      <c r="P1082" s="505"/>
      <c r="Q1082" s="505"/>
      <c r="R1082" s="471" cm="1">
        <f t="array" ref="R1082">IFERROR(_xlfn.IFS(S1082=1,1,T1082=1,1,U1082=1,1,V1082=1,1),0)</f>
        <v>0</v>
      </c>
      <c r="S1082" s="505"/>
      <c r="T1082" s="505"/>
      <c r="U1082" s="505"/>
      <c r="V1082" s="505"/>
      <c r="W1082" s="473"/>
      <c r="X1082" s="473"/>
      <c r="Y1082" s="471"/>
      <c r="Z1082" s="505"/>
      <c r="AA1082" s="505"/>
      <c r="AB1082" s="505"/>
      <c r="AC1082" s="505"/>
      <c r="AD1082" s="471"/>
      <c r="AE1082" s="505"/>
      <c r="AF1082" s="505"/>
      <c r="AG1082" s="505"/>
      <c r="AH1082" s="505"/>
      <c r="AI1082" s="473"/>
      <c r="AJ1082" s="473"/>
      <c r="AK1082" s="505"/>
      <c r="AL1082" s="505"/>
      <c r="AM1082" s="505"/>
      <c r="AN1082" s="505"/>
      <c r="AO1082" s="505"/>
      <c r="AP1082" s="505"/>
      <c r="AQ1082" s="505"/>
      <c r="AR1082" s="505"/>
      <c r="AS1082" s="505"/>
      <c r="AT1082" s="505"/>
      <c r="AU1082" s="506"/>
      <c r="AV1082" s="513">
        <v>2</v>
      </c>
    </row>
    <row r="1083" spans="1:48" s="507" customFormat="1" ht="13.5" outlineLevel="2">
      <c r="A1083" s="681"/>
      <c r="B1083" s="691" t="s">
        <v>226</v>
      </c>
      <c r="C1083" s="460" t="s">
        <v>769</v>
      </c>
      <c r="D1083" s="474" t="s">
        <v>437</v>
      </c>
      <c r="E1083" s="461" t="s">
        <v>871</v>
      </c>
      <c r="F1083" s="475"/>
      <c r="G1083" s="459" t="s">
        <v>111</v>
      </c>
      <c r="H1083" s="476" t="str">
        <f t="shared" si="141"/>
        <v>AM-2</v>
      </c>
      <c r="I1083" s="463">
        <v>2</v>
      </c>
      <c r="J1083" s="475"/>
      <c r="K1083" s="473">
        <v>0</v>
      </c>
      <c r="L1083" s="473"/>
      <c r="M1083" s="471" cm="1">
        <f t="array" ref="M1083">IFERROR(_xlfn.IFS(N1083=1,1,O1083=1,1,P1083=1,1,Q1083=1,1),0)</f>
        <v>1</v>
      </c>
      <c r="N1083" s="505" t="s">
        <v>224</v>
      </c>
      <c r="O1083" s="505">
        <v>1</v>
      </c>
      <c r="P1083" s="505"/>
      <c r="Q1083" s="505"/>
      <c r="R1083" s="471" cm="1">
        <f t="array" ref="R1083">IFERROR(_xlfn.IFS(S1083=1,1,T1083=1,1,U1083=1,1,V1083=1,1),0)</f>
        <v>0</v>
      </c>
      <c r="S1083" s="505"/>
      <c r="T1083" s="505"/>
      <c r="U1083" s="505"/>
      <c r="V1083" s="505"/>
      <c r="W1083" s="473"/>
      <c r="X1083" s="473"/>
      <c r="Y1083" s="471"/>
      <c r="Z1083" s="505"/>
      <c r="AA1083" s="505"/>
      <c r="AB1083" s="505"/>
      <c r="AC1083" s="505"/>
      <c r="AD1083" s="471"/>
      <c r="AE1083" s="505"/>
      <c r="AF1083" s="505"/>
      <c r="AG1083" s="505"/>
      <c r="AH1083" s="505"/>
      <c r="AI1083" s="473"/>
      <c r="AJ1083" s="473"/>
      <c r="AK1083" s="505"/>
      <c r="AL1083" s="505"/>
      <c r="AM1083" s="505"/>
      <c r="AN1083" s="505"/>
      <c r="AO1083" s="505"/>
      <c r="AP1083" s="505"/>
      <c r="AQ1083" s="505"/>
      <c r="AR1083" s="505"/>
      <c r="AS1083" s="505"/>
      <c r="AT1083" s="505"/>
      <c r="AU1083" s="506"/>
      <c r="AV1083" s="513">
        <v>2</v>
      </c>
    </row>
    <row r="1084" spans="1:48" s="507" customFormat="1" ht="13.5" outlineLevel="2">
      <c r="A1084" s="681"/>
      <c r="B1084" s="691" t="s">
        <v>226</v>
      </c>
      <c r="C1084" s="460" t="s">
        <v>769</v>
      </c>
      <c r="D1084" s="474" t="s">
        <v>439</v>
      </c>
      <c r="E1084" s="461" t="s">
        <v>872</v>
      </c>
      <c r="F1084" s="475"/>
      <c r="G1084" s="459" t="s">
        <v>111</v>
      </c>
      <c r="H1084" s="476" t="str">
        <f t="shared" si="141"/>
        <v>AM-2</v>
      </c>
      <c r="I1084" s="463">
        <v>2</v>
      </c>
      <c r="J1084" s="475"/>
      <c r="K1084" s="473">
        <v>0</v>
      </c>
      <c r="L1084" s="473"/>
      <c r="M1084" s="471" cm="1">
        <f t="array" ref="M1084">IFERROR(_xlfn.IFS(N1084=1,1,O1084=1,1,P1084=1,1,Q1084=1,1),0)</f>
        <v>1</v>
      </c>
      <c r="N1084" s="505" t="s">
        <v>224</v>
      </c>
      <c r="O1084" s="505">
        <v>1</v>
      </c>
      <c r="P1084" s="505"/>
      <c r="Q1084" s="505"/>
      <c r="R1084" s="471" cm="1">
        <f t="array" ref="R1084">IFERROR(_xlfn.IFS(S1084=1,1,T1084=1,1,U1084=1,1,V1084=1,1),0)</f>
        <v>0</v>
      </c>
      <c r="S1084" s="505"/>
      <c r="T1084" s="505"/>
      <c r="U1084" s="505"/>
      <c r="V1084" s="505"/>
      <c r="W1084" s="473"/>
      <c r="X1084" s="473"/>
      <c r="Y1084" s="471"/>
      <c r="Z1084" s="505"/>
      <c r="AA1084" s="505"/>
      <c r="AB1084" s="505"/>
      <c r="AC1084" s="505"/>
      <c r="AD1084" s="471"/>
      <c r="AE1084" s="505"/>
      <c r="AF1084" s="505"/>
      <c r="AG1084" s="505"/>
      <c r="AH1084" s="505"/>
      <c r="AI1084" s="473"/>
      <c r="AJ1084" s="473"/>
      <c r="AK1084" s="505"/>
      <c r="AL1084" s="505"/>
      <c r="AM1084" s="505"/>
      <c r="AN1084" s="505"/>
      <c r="AO1084" s="505"/>
      <c r="AP1084" s="505"/>
      <c r="AQ1084" s="505"/>
      <c r="AR1084" s="505"/>
      <c r="AS1084" s="505"/>
      <c r="AT1084" s="505"/>
      <c r="AU1084" s="506"/>
      <c r="AV1084" s="513">
        <v>2</v>
      </c>
    </row>
    <row r="1085" spans="1:48" s="507" customFormat="1" ht="13.5" outlineLevel="2">
      <c r="A1085" s="681"/>
      <c r="B1085" s="691" t="s">
        <v>226</v>
      </c>
      <c r="C1085" s="460" t="s">
        <v>769</v>
      </c>
      <c r="D1085" s="474" t="s">
        <v>441</v>
      </c>
      <c r="E1085" s="461" t="s">
        <v>873</v>
      </c>
      <c r="F1085" s="475"/>
      <c r="G1085" s="459" t="s">
        <v>111</v>
      </c>
      <c r="H1085" s="476" t="str">
        <f t="shared" si="141"/>
        <v>AM-2</v>
      </c>
      <c r="I1085" s="463">
        <v>2</v>
      </c>
      <c r="J1085" s="475"/>
      <c r="K1085" s="473">
        <v>0</v>
      </c>
      <c r="L1085" s="473"/>
      <c r="M1085" s="471" cm="1">
        <f t="array" ref="M1085">IFERROR(_xlfn.IFS(N1085=1,1,O1085=1,1,P1085=1,1,Q1085=1,1),0)</f>
        <v>1</v>
      </c>
      <c r="N1085" s="505" t="s">
        <v>224</v>
      </c>
      <c r="O1085" s="505">
        <v>1</v>
      </c>
      <c r="P1085" s="505"/>
      <c r="Q1085" s="505"/>
      <c r="R1085" s="471" cm="1">
        <f t="array" ref="R1085">IFERROR(_xlfn.IFS(S1085=1,1,T1085=1,1,U1085=1,1,V1085=1,1),0)</f>
        <v>0</v>
      </c>
      <c r="S1085" s="505"/>
      <c r="T1085" s="505"/>
      <c r="U1085" s="505"/>
      <c r="V1085" s="505"/>
      <c r="W1085" s="473"/>
      <c r="X1085" s="473"/>
      <c r="Y1085" s="471"/>
      <c r="Z1085" s="505"/>
      <c r="AA1085" s="505"/>
      <c r="AB1085" s="505"/>
      <c r="AC1085" s="505"/>
      <c r="AD1085" s="471"/>
      <c r="AE1085" s="505"/>
      <c r="AF1085" s="505"/>
      <c r="AG1085" s="505"/>
      <c r="AH1085" s="505"/>
      <c r="AI1085" s="473"/>
      <c r="AJ1085" s="473"/>
      <c r="AK1085" s="505"/>
      <c r="AL1085" s="505"/>
      <c r="AM1085" s="505"/>
      <c r="AN1085" s="505"/>
      <c r="AO1085" s="505"/>
      <c r="AP1085" s="505"/>
      <c r="AQ1085" s="505"/>
      <c r="AR1085" s="505"/>
      <c r="AS1085" s="505"/>
      <c r="AT1085" s="505"/>
      <c r="AU1085" s="506"/>
      <c r="AV1085" s="513">
        <v>2</v>
      </c>
    </row>
    <row r="1086" spans="1:48" s="507" customFormat="1" ht="13.5" outlineLevel="2">
      <c r="A1086" s="681"/>
      <c r="B1086" s="691" t="s">
        <v>226</v>
      </c>
      <c r="C1086" s="460" t="s">
        <v>769</v>
      </c>
      <c r="D1086" s="474" t="s">
        <v>443</v>
      </c>
      <c r="E1086" s="461" t="s">
        <v>874</v>
      </c>
      <c r="F1086" s="475"/>
      <c r="G1086" s="459" t="s">
        <v>111</v>
      </c>
      <c r="H1086" s="476" t="str">
        <f t="shared" si="141"/>
        <v>AM-2</v>
      </c>
      <c r="I1086" s="463">
        <v>2</v>
      </c>
      <c r="J1086" s="475"/>
      <c r="K1086" s="473">
        <v>0</v>
      </c>
      <c r="L1086" s="473"/>
      <c r="M1086" s="471" cm="1">
        <f t="array" ref="M1086">IFERROR(_xlfn.IFS(N1086=1,1,O1086=1,1,P1086=1,1,Q1086=1,1),0)</f>
        <v>1</v>
      </c>
      <c r="N1086" s="505" t="s">
        <v>224</v>
      </c>
      <c r="O1086" s="505">
        <v>1</v>
      </c>
      <c r="P1086" s="505"/>
      <c r="Q1086" s="505"/>
      <c r="R1086" s="471" cm="1">
        <f t="array" ref="R1086">IFERROR(_xlfn.IFS(S1086=1,1,T1086=1,1,U1086=1,1,V1086=1,1),0)</f>
        <v>0</v>
      </c>
      <c r="S1086" s="505"/>
      <c r="T1086" s="505"/>
      <c r="U1086" s="505"/>
      <c r="V1086" s="505"/>
      <c r="W1086" s="473"/>
      <c r="X1086" s="473"/>
      <c r="Y1086" s="471"/>
      <c r="Z1086" s="505"/>
      <c r="AA1086" s="505"/>
      <c r="AB1086" s="505"/>
      <c r="AC1086" s="505"/>
      <c r="AD1086" s="471"/>
      <c r="AE1086" s="505"/>
      <c r="AF1086" s="505"/>
      <c r="AG1086" s="505"/>
      <c r="AH1086" s="505"/>
      <c r="AI1086" s="473"/>
      <c r="AJ1086" s="473"/>
      <c r="AK1086" s="505"/>
      <c r="AL1086" s="505"/>
      <c r="AM1086" s="505"/>
      <c r="AN1086" s="505"/>
      <c r="AO1086" s="505"/>
      <c r="AP1086" s="505"/>
      <c r="AQ1086" s="505"/>
      <c r="AR1086" s="505"/>
      <c r="AS1086" s="505"/>
      <c r="AT1086" s="505"/>
      <c r="AU1086" s="506"/>
      <c r="AV1086" s="513">
        <v>2</v>
      </c>
    </row>
    <row r="1087" spans="1:48" s="507" customFormat="1" ht="13.5" outlineLevel="2">
      <c r="A1087" s="681"/>
      <c r="B1087" s="691"/>
      <c r="C1087" s="460"/>
      <c r="D1087" s="474"/>
      <c r="E1087" s="461"/>
      <c r="F1087" s="475"/>
      <c r="G1087" s="459"/>
      <c r="H1087" s="476"/>
      <c r="I1087" s="463"/>
      <c r="J1087" s="475"/>
      <c r="K1087" s="473"/>
      <c r="L1087" s="473"/>
      <c r="M1087" s="471"/>
      <c r="N1087" s="505" t="s">
        <v>224</v>
      </c>
      <c r="O1087" s="505"/>
      <c r="P1087" s="505"/>
      <c r="Q1087" s="505"/>
      <c r="R1087" s="505"/>
      <c r="S1087" s="505"/>
      <c r="T1087" s="505"/>
      <c r="U1087" s="505"/>
      <c r="V1087" s="505"/>
      <c r="W1087" s="473"/>
      <c r="X1087" s="473"/>
      <c r="Y1087" s="505"/>
      <c r="Z1087" s="505"/>
      <c r="AA1087" s="505"/>
      <c r="AB1087" s="505"/>
      <c r="AC1087" s="505"/>
      <c r="AD1087" s="505"/>
      <c r="AE1087" s="505"/>
      <c r="AF1087" s="505"/>
      <c r="AG1087" s="505"/>
      <c r="AH1087" s="505"/>
      <c r="AI1087" s="473"/>
      <c r="AJ1087" s="473"/>
      <c r="AK1087" s="505"/>
      <c r="AL1087" s="505"/>
      <c r="AM1087" s="505"/>
      <c r="AN1087" s="505"/>
      <c r="AO1087" s="505"/>
      <c r="AP1087" s="505"/>
      <c r="AQ1087" s="505"/>
      <c r="AR1087" s="505"/>
      <c r="AS1087" s="505"/>
      <c r="AT1087" s="505"/>
      <c r="AU1087" s="506"/>
      <c r="AV1087" s="513"/>
    </row>
    <row r="1088" spans="1:48" s="507" customFormat="1" ht="13.5" outlineLevel="2">
      <c r="A1088" s="681"/>
      <c r="B1088" s="691" t="s">
        <v>520</v>
      </c>
      <c r="C1088" s="460"/>
      <c r="D1088" s="474"/>
      <c r="E1088" s="461"/>
      <c r="F1088" s="475"/>
      <c r="G1088" s="459"/>
      <c r="H1088" s="476"/>
      <c r="I1088" s="463"/>
      <c r="J1088" s="475"/>
      <c r="K1088" s="473"/>
      <c r="L1088" s="473"/>
      <c r="M1088" s="471"/>
      <c r="N1088" s="505" t="s">
        <v>224</v>
      </c>
      <c r="O1088" s="505"/>
      <c r="P1088" s="505"/>
      <c r="Q1088" s="505"/>
      <c r="R1088" s="505"/>
      <c r="S1088" s="505"/>
      <c r="T1088" s="505"/>
      <c r="U1088" s="505"/>
      <c r="V1088" s="505"/>
      <c r="W1088" s="473"/>
      <c r="X1088" s="473"/>
      <c r="Y1088" s="505"/>
      <c r="Z1088" s="505"/>
      <c r="AA1088" s="505"/>
      <c r="AB1088" s="505"/>
      <c r="AC1088" s="505"/>
      <c r="AD1088" s="505"/>
      <c r="AE1088" s="505"/>
      <c r="AF1088" s="505"/>
      <c r="AG1088" s="505"/>
      <c r="AH1088" s="505"/>
      <c r="AI1088" s="473"/>
      <c r="AJ1088" s="473"/>
      <c r="AK1088" s="505"/>
      <c r="AL1088" s="505"/>
      <c r="AM1088" s="505"/>
      <c r="AN1088" s="505"/>
      <c r="AO1088" s="505"/>
      <c r="AP1088" s="505"/>
      <c r="AQ1088" s="505"/>
      <c r="AR1088" s="505"/>
      <c r="AS1088" s="505"/>
      <c r="AT1088" s="505"/>
      <c r="AU1088" s="506"/>
      <c r="AV1088" s="513"/>
    </row>
    <row r="1089" spans="1:48" s="507" customFormat="1" ht="13.5" outlineLevel="2">
      <c r="A1089" s="681"/>
      <c r="B1089" s="691" t="s">
        <v>226</v>
      </c>
      <c r="C1089" s="460" t="s">
        <v>769</v>
      </c>
      <c r="D1089" s="474">
        <v>5401</v>
      </c>
      <c r="E1089" s="461" t="s">
        <v>875</v>
      </c>
      <c r="F1089" s="475"/>
      <c r="G1089" s="459" t="s">
        <v>111</v>
      </c>
      <c r="H1089" s="476" t="str">
        <f t="shared" ref="H1089:H1094" si="142">CONCATENATE(G1089,"-",I1089)</f>
        <v>AM-2</v>
      </c>
      <c r="I1089" s="463">
        <v>2</v>
      </c>
      <c r="J1089" s="475"/>
      <c r="K1089" s="473">
        <v>0</v>
      </c>
      <c r="L1089" s="473"/>
      <c r="M1089" s="471" cm="1">
        <f t="array" ref="M1089">IFERROR(_xlfn.IFS(N1089=1,1,O1089=1,1,P1089=1,1,Q1089=1,1),0)</f>
        <v>1</v>
      </c>
      <c r="N1089" s="505" t="s">
        <v>224</v>
      </c>
      <c r="O1089" s="505">
        <v>1</v>
      </c>
      <c r="P1089" s="505"/>
      <c r="Q1089" s="505"/>
      <c r="R1089" s="471" cm="1">
        <f t="array" ref="R1089">IFERROR(_xlfn.IFS(S1089=1,1,T1089=1,1,U1089=1,1,V1089=1,1),0)</f>
        <v>0</v>
      </c>
      <c r="S1089" s="505"/>
      <c r="T1089" s="505"/>
      <c r="U1089" s="505"/>
      <c r="V1089" s="505"/>
      <c r="W1089" s="473"/>
      <c r="X1089" s="473"/>
      <c r="Y1089" s="471"/>
      <c r="Z1089" s="505"/>
      <c r="AA1089" s="505"/>
      <c r="AB1089" s="505"/>
      <c r="AC1089" s="505"/>
      <c r="AD1089" s="471"/>
      <c r="AE1089" s="505"/>
      <c r="AF1089" s="505"/>
      <c r="AG1089" s="505"/>
      <c r="AH1089" s="505"/>
      <c r="AI1089" s="473"/>
      <c r="AJ1089" s="473"/>
      <c r="AK1089" s="505"/>
      <c r="AL1089" s="505"/>
      <c r="AM1089" s="505"/>
      <c r="AN1089" s="505"/>
      <c r="AO1089" s="505"/>
      <c r="AP1089" s="505"/>
      <c r="AQ1089" s="505"/>
      <c r="AR1089" s="505"/>
      <c r="AS1089" s="505"/>
      <c r="AT1089" s="505"/>
      <c r="AU1089" s="506"/>
      <c r="AV1089" s="513">
        <v>2</v>
      </c>
    </row>
    <row r="1090" spans="1:48" s="507" customFormat="1" ht="13.5" outlineLevel="2">
      <c r="A1090" s="681"/>
      <c r="B1090" s="691" t="s">
        <v>226</v>
      </c>
      <c r="C1090" s="460" t="s">
        <v>769</v>
      </c>
      <c r="D1090" s="474">
        <v>5402</v>
      </c>
      <c r="E1090" s="461" t="s">
        <v>876</v>
      </c>
      <c r="F1090" s="475"/>
      <c r="G1090" s="459" t="s">
        <v>111</v>
      </c>
      <c r="H1090" s="476" t="str">
        <f t="shared" si="142"/>
        <v>AM-2</v>
      </c>
      <c r="I1090" s="463">
        <v>2</v>
      </c>
      <c r="J1090" s="475"/>
      <c r="K1090" s="473">
        <v>0</v>
      </c>
      <c r="L1090" s="473"/>
      <c r="M1090" s="471" cm="1">
        <f t="array" ref="M1090">IFERROR(_xlfn.IFS(N1090=1,1,O1090=1,1,P1090=1,1,Q1090=1,1),0)</f>
        <v>1</v>
      </c>
      <c r="N1090" s="505" t="s">
        <v>224</v>
      </c>
      <c r="O1090" s="505">
        <v>1</v>
      </c>
      <c r="P1090" s="505"/>
      <c r="Q1090" s="505"/>
      <c r="R1090" s="471" cm="1">
        <f t="array" ref="R1090">IFERROR(_xlfn.IFS(S1090=1,1,T1090=1,1,U1090=1,1,V1090=1,1),0)</f>
        <v>0</v>
      </c>
      <c r="S1090" s="505"/>
      <c r="T1090" s="505"/>
      <c r="U1090" s="505"/>
      <c r="V1090" s="505"/>
      <c r="W1090" s="473"/>
      <c r="X1090" s="473"/>
      <c r="Y1090" s="471"/>
      <c r="Z1090" s="505"/>
      <c r="AA1090" s="505"/>
      <c r="AB1090" s="505"/>
      <c r="AC1090" s="505"/>
      <c r="AD1090" s="471"/>
      <c r="AE1090" s="505"/>
      <c r="AF1090" s="505"/>
      <c r="AG1090" s="505"/>
      <c r="AH1090" s="505"/>
      <c r="AI1090" s="473"/>
      <c r="AJ1090" s="473"/>
      <c r="AK1090" s="505"/>
      <c r="AL1090" s="505"/>
      <c r="AM1090" s="505"/>
      <c r="AN1090" s="505"/>
      <c r="AO1090" s="505"/>
      <c r="AP1090" s="505"/>
      <c r="AQ1090" s="505"/>
      <c r="AR1090" s="505"/>
      <c r="AS1090" s="505"/>
      <c r="AT1090" s="505"/>
      <c r="AU1090" s="506"/>
      <c r="AV1090" s="513">
        <v>2</v>
      </c>
    </row>
    <row r="1091" spans="1:48" s="507" customFormat="1" ht="13.5" outlineLevel="2">
      <c r="A1091" s="681"/>
      <c r="B1091" s="691" t="s">
        <v>226</v>
      </c>
      <c r="C1091" s="460" t="s">
        <v>769</v>
      </c>
      <c r="D1091" s="474">
        <v>5403</v>
      </c>
      <c r="E1091" s="461" t="s">
        <v>877</v>
      </c>
      <c r="F1091" s="475"/>
      <c r="G1091" s="459" t="s">
        <v>111</v>
      </c>
      <c r="H1091" s="476" t="str">
        <f t="shared" si="142"/>
        <v>AM-2</v>
      </c>
      <c r="I1091" s="463">
        <v>2</v>
      </c>
      <c r="J1091" s="475"/>
      <c r="K1091" s="473">
        <v>0</v>
      </c>
      <c r="L1091" s="473"/>
      <c r="M1091" s="471" cm="1">
        <f t="array" ref="M1091">IFERROR(_xlfn.IFS(N1091=1,1,O1091=1,1,P1091=1,1,Q1091=1,1),0)</f>
        <v>1</v>
      </c>
      <c r="N1091" s="505" t="s">
        <v>224</v>
      </c>
      <c r="O1091" s="505">
        <v>1</v>
      </c>
      <c r="P1091" s="505"/>
      <c r="Q1091" s="505"/>
      <c r="R1091" s="471" cm="1">
        <f t="array" ref="R1091">IFERROR(_xlfn.IFS(S1091=1,1,T1091=1,1,U1091=1,1,V1091=1,1),0)</f>
        <v>0</v>
      </c>
      <c r="S1091" s="505"/>
      <c r="T1091" s="505"/>
      <c r="U1091" s="505"/>
      <c r="V1091" s="505"/>
      <c r="W1091" s="473"/>
      <c r="X1091" s="473"/>
      <c r="Y1091" s="471"/>
      <c r="Z1091" s="505"/>
      <c r="AA1091" s="505"/>
      <c r="AB1091" s="505"/>
      <c r="AC1091" s="505"/>
      <c r="AD1091" s="471"/>
      <c r="AE1091" s="505"/>
      <c r="AF1091" s="505"/>
      <c r="AG1091" s="505"/>
      <c r="AH1091" s="505"/>
      <c r="AI1091" s="473"/>
      <c r="AJ1091" s="473"/>
      <c r="AK1091" s="505"/>
      <c r="AL1091" s="505"/>
      <c r="AM1091" s="505"/>
      <c r="AN1091" s="505"/>
      <c r="AO1091" s="505"/>
      <c r="AP1091" s="505"/>
      <c r="AQ1091" s="505"/>
      <c r="AR1091" s="505"/>
      <c r="AS1091" s="505"/>
      <c r="AT1091" s="505"/>
      <c r="AU1091" s="506"/>
      <c r="AV1091" s="513">
        <v>2</v>
      </c>
    </row>
    <row r="1092" spans="1:48" s="507" customFormat="1" ht="13.5" outlineLevel="2">
      <c r="A1092" s="681"/>
      <c r="B1092" s="691" t="s">
        <v>226</v>
      </c>
      <c r="C1092" s="460" t="s">
        <v>769</v>
      </c>
      <c r="D1092" s="474">
        <v>5404</v>
      </c>
      <c r="E1092" s="461" t="s">
        <v>878</v>
      </c>
      <c r="F1092" s="475"/>
      <c r="G1092" s="459" t="s">
        <v>111</v>
      </c>
      <c r="H1092" s="476" t="str">
        <f t="shared" si="142"/>
        <v>AM-2</v>
      </c>
      <c r="I1092" s="463">
        <v>2</v>
      </c>
      <c r="J1092" s="475"/>
      <c r="K1092" s="473">
        <v>0</v>
      </c>
      <c r="L1092" s="473"/>
      <c r="M1092" s="471" cm="1">
        <f t="array" ref="M1092">IFERROR(_xlfn.IFS(N1092=1,1,O1092=1,1,P1092=1,1,Q1092=1,1),0)</f>
        <v>1</v>
      </c>
      <c r="N1092" s="505" t="s">
        <v>224</v>
      </c>
      <c r="O1092" s="505">
        <v>1</v>
      </c>
      <c r="P1092" s="505"/>
      <c r="Q1092" s="505"/>
      <c r="R1092" s="471" cm="1">
        <f t="array" ref="R1092">IFERROR(_xlfn.IFS(S1092=1,1,T1092=1,1,U1092=1,1,V1092=1,1),0)</f>
        <v>0</v>
      </c>
      <c r="S1092" s="505"/>
      <c r="T1092" s="505"/>
      <c r="U1092" s="505"/>
      <c r="V1092" s="505"/>
      <c r="W1092" s="473"/>
      <c r="X1092" s="473"/>
      <c r="Y1092" s="471"/>
      <c r="Z1092" s="505"/>
      <c r="AA1092" s="505"/>
      <c r="AB1092" s="505"/>
      <c r="AC1092" s="505"/>
      <c r="AD1092" s="471"/>
      <c r="AE1092" s="505"/>
      <c r="AF1092" s="505"/>
      <c r="AG1092" s="505"/>
      <c r="AH1092" s="505"/>
      <c r="AI1092" s="473"/>
      <c r="AJ1092" s="473"/>
      <c r="AK1092" s="505"/>
      <c r="AL1092" s="505"/>
      <c r="AM1092" s="505"/>
      <c r="AN1092" s="505"/>
      <c r="AO1092" s="505"/>
      <c r="AP1092" s="505"/>
      <c r="AQ1092" s="505"/>
      <c r="AR1092" s="505"/>
      <c r="AS1092" s="505"/>
      <c r="AT1092" s="505"/>
      <c r="AU1092" s="506"/>
      <c r="AV1092" s="513">
        <v>2</v>
      </c>
    </row>
    <row r="1093" spans="1:48" s="507" customFormat="1" ht="13.5" outlineLevel="2">
      <c r="A1093" s="681"/>
      <c r="B1093" s="691" t="s">
        <v>226</v>
      </c>
      <c r="C1093" s="460" t="s">
        <v>769</v>
      </c>
      <c r="D1093" s="474">
        <v>5405</v>
      </c>
      <c r="E1093" s="461" t="s">
        <v>879</v>
      </c>
      <c r="F1093" s="475"/>
      <c r="G1093" s="459" t="s">
        <v>111</v>
      </c>
      <c r="H1093" s="476" t="str">
        <f t="shared" si="142"/>
        <v>AM-2</v>
      </c>
      <c r="I1093" s="463">
        <v>2</v>
      </c>
      <c r="J1093" s="475"/>
      <c r="K1093" s="473">
        <v>0</v>
      </c>
      <c r="L1093" s="473"/>
      <c r="M1093" s="471" cm="1">
        <f t="array" ref="M1093">IFERROR(_xlfn.IFS(N1093=1,1,O1093=1,1,P1093=1,1,Q1093=1,1),0)</f>
        <v>1</v>
      </c>
      <c r="N1093" s="505" t="s">
        <v>224</v>
      </c>
      <c r="O1093" s="505">
        <v>1</v>
      </c>
      <c r="P1093" s="505"/>
      <c r="Q1093" s="505"/>
      <c r="R1093" s="471" cm="1">
        <f t="array" ref="R1093">IFERROR(_xlfn.IFS(S1093=1,1,T1093=1,1,U1093=1,1,V1093=1,1),0)</f>
        <v>0</v>
      </c>
      <c r="S1093" s="505"/>
      <c r="T1093" s="505"/>
      <c r="U1093" s="505"/>
      <c r="V1093" s="505"/>
      <c r="W1093" s="473"/>
      <c r="X1093" s="473"/>
      <c r="Y1093" s="471"/>
      <c r="Z1093" s="505"/>
      <c r="AA1093" s="505"/>
      <c r="AB1093" s="505"/>
      <c r="AC1093" s="505"/>
      <c r="AD1093" s="471"/>
      <c r="AE1093" s="505"/>
      <c r="AF1093" s="505"/>
      <c r="AG1093" s="505"/>
      <c r="AH1093" s="505"/>
      <c r="AI1093" s="473"/>
      <c r="AJ1093" s="473"/>
      <c r="AK1093" s="505"/>
      <c r="AL1093" s="505"/>
      <c r="AM1093" s="505"/>
      <c r="AN1093" s="505"/>
      <c r="AO1093" s="505"/>
      <c r="AP1093" s="505"/>
      <c r="AQ1093" s="505"/>
      <c r="AR1093" s="505"/>
      <c r="AS1093" s="505"/>
      <c r="AT1093" s="505"/>
      <c r="AU1093" s="506"/>
      <c r="AV1093" s="513">
        <v>2</v>
      </c>
    </row>
    <row r="1094" spans="1:48" s="507" customFormat="1" ht="13.5" outlineLevel="2">
      <c r="A1094" s="681"/>
      <c r="B1094" s="691" t="s">
        <v>226</v>
      </c>
      <c r="C1094" s="460" t="s">
        <v>769</v>
      </c>
      <c r="D1094" s="474">
        <v>5406</v>
      </c>
      <c r="E1094" s="461" t="s">
        <v>880</v>
      </c>
      <c r="F1094" s="475"/>
      <c r="G1094" s="459" t="s">
        <v>111</v>
      </c>
      <c r="H1094" s="476" t="str">
        <f t="shared" si="142"/>
        <v>AM-2</v>
      </c>
      <c r="I1094" s="463">
        <v>2</v>
      </c>
      <c r="J1094" s="475"/>
      <c r="K1094" s="473">
        <v>0</v>
      </c>
      <c r="L1094" s="473"/>
      <c r="M1094" s="471" cm="1">
        <f t="array" ref="M1094">IFERROR(_xlfn.IFS(N1094=1,1,O1094=1,1,P1094=1,1,Q1094=1,1),0)</f>
        <v>1</v>
      </c>
      <c r="N1094" s="505" t="s">
        <v>224</v>
      </c>
      <c r="O1094" s="505">
        <v>1</v>
      </c>
      <c r="P1094" s="505"/>
      <c r="Q1094" s="505"/>
      <c r="R1094" s="471" cm="1">
        <f t="array" ref="R1094">IFERROR(_xlfn.IFS(S1094=1,1,T1094=1,1,U1094=1,1,V1094=1,1),0)</f>
        <v>0</v>
      </c>
      <c r="S1094" s="505"/>
      <c r="T1094" s="505"/>
      <c r="U1094" s="505"/>
      <c r="V1094" s="505"/>
      <c r="W1094" s="473"/>
      <c r="X1094" s="473"/>
      <c r="Y1094" s="471"/>
      <c r="Z1094" s="505"/>
      <c r="AA1094" s="505"/>
      <c r="AB1094" s="505"/>
      <c r="AC1094" s="505"/>
      <c r="AD1094" s="471"/>
      <c r="AE1094" s="505"/>
      <c r="AF1094" s="505"/>
      <c r="AG1094" s="505"/>
      <c r="AH1094" s="505"/>
      <c r="AI1094" s="473"/>
      <c r="AJ1094" s="473"/>
      <c r="AK1094" s="505"/>
      <c r="AL1094" s="505"/>
      <c r="AM1094" s="505"/>
      <c r="AN1094" s="505"/>
      <c r="AO1094" s="505"/>
      <c r="AP1094" s="505"/>
      <c r="AQ1094" s="505"/>
      <c r="AR1094" s="505"/>
      <c r="AS1094" s="505"/>
      <c r="AT1094" s="505"/>
      <c r="AU1094" s="506"/>
      <c r="AV1094" s="513">
        <v>2</v>
      </c>
    </row>
    <row r="1095" spans="1:48" s="507" customFormat="1" ht="13.5" outlineLevel="2">
      <c r="A1095" s="681"/>
      <c r="B1095" s="691"/>
      <c r="C1095" s="460"/>
      <c r="D1095" s="474"/>
      <c r="E1095" s="461"/>
      <c r="F1095" s="475"/>
      <c r="G1095" s="459"/>
      <c r="H1095" s="476"/>
      <c r="I1095" s="463"/>
      <c r="J1095" s="475"/>
      <c r="K1095" s="473"/>
      <c r="L1095" s="473"/>
      <c r="M1095" s="471"/>
      <c r="N1095" s="505" t="s">
        <v>224</v>
      </c>
      <c r="O1095" s="505"/>
      <c r="P1095" s="505"/>
      <c r="Q1095" s="505"/>
      <c r="R1095" s="505"/>
      <c r="S1095" s="505"/>
      <c r="T1095" s="505"/>
      <c r="U1095" s="505"/>
      <c r="V1095" s="505"/>
      <c r="W1095" s="473"/>
      <c r="X1095" s="473"/>
      <c r="Y1095" s="505"/>
      <c r="Z1095" s="505"/>
      <c r="AA1095" s="505"/>
      <c r="AB1095" s="505"/>
      <c r="AC1095" s="505"/>
      <c r="AD1095" s="505"/>
      <c r="AE1095" s="505"/>
      <c r="AF1095" s="505"/>
      <c r="AG1095" s="505"/>
      <c r="AH1095" s="505"/>
      <c r="AI1095" s="473"/>
      <c r="AJ1095" s="473"/>
      <c r="AK1095" s="505"/>
      <c r="AL1095" s="505"/>
      <c r="AM1095" s="505"/>
      <c r="AN1095" s="505"/>
      <c r="AO1095" s="505"/>
      <c r="AP1095" s="505"/>
      <c r="AQ1095" s="505"/>
      <c r="AR1095" s="505"/>
      <c r="AS1095" s="505"/>
      <c r="AT1095" s="505"/>
      <c r="AU1095" s="506"/>
      <c r="AV1095" s="513"/>
    </row>
    <row r="1096" spans="1:48" s="507" customFormat="1" ht="13.5" outlineLevel="2">
      <c r="A1096" s="681"/>
      <c r="B1096" s="691" t="s">
        <v>881</v>
      </c>
      <c r="C1096" s="460"/>
      <c r="D1096" s="474"/>
      <c r="E1096" s="461"/>
      <c r="F1096" s="475"/>
      <c r="G1096" s="459"/>
      <c r="H1096" s="476"/>
      <c r="I1096" s="463"/>
      <c r="J1096" s="475"/>
      <c r="K1096" s="473"/>
      <c r="L1096" s="473"/>
      <c r="M1096" s="471"/>
      <c r="N1096" s="505" t="s">
        <v>224</v>
      </c>
      <c r="O1096" s="505"/>
      <c r="P1096" s="505"/>
      <c r="Q1096" s="505"/>
      <c r="R1096" s="505"/>
      <c r="S1096" s="505"/>
      <c r="T1096" s="505"/>
      <c r="U1096" s="505"/>
      <c r="V1096" s="505"/>
      <c r="W1096" s="473"/>
      <c r="X1096" s="473"/>
      <c r="Y1096" s="505"/>
      <c r="Z1096" s="505"/>
      <c r="AA1096" s="505"/>
      <c r="AB1096" s="505"/>
      <c r="AC1096" s="505"/>
      <c r="AD1096" s="505"/>
      <c r="AE1096" s="505"/>
      <c r="AF1096" s="505"/>
      <c r="AG1096" s="505"/>
      <c r="AH1096" s="505"/>
      <c r="AI1096" s="473"/>
      <c r="AJ1096" s="473"/>
      <c r="AK1096" s="505"/>
      <c r="AL1096" s="505"/>
      <c r="AM1096" s="505"/>
      <c r="AN1096" s="505"/>
      <c r="AO1096" s="505"/>
      <c r="AP1096" s="505"/>
      <c r="AQ1096" s="505"/>
      <c r="AR1096" s="505"/>
      <c r="AS1096" s="505"/>
      <c r="AT1096" s="505"/>
      <c r="AU1096" s="506"/>
      <c r="AV1096" s="513"/>
    </row>
    <row r="1097" spans="1:48" s="507" customFormat="1" ht="13.5" outlineLevel="2">
      <c r="A1097" s="681"/>
      <c r="B1097" s="691" t="s">
        <v>226</v>
      </c>
      <c r="C1097" s="460" t="s">
        <v>769</v>
      </c>
      <c r="D1097" s="474">
        <v>5501</v>
      </c>
      <c r="E1097" s="461" t="s">
        <v>882</v>
      </c>
      <c r="F1097" s="475"/>
      <c r="G1097" s="459" t="s">
        <v>111</v>
      </c>
      <c r="H1097" s="476" t="str">
        <f t="shared" ref="H1097:H1102" si="143">CONCATENATE(G1097,"-",I1097)</f>
        <v>AM-2</v>
      </c>
      <c r="I1097" s="463">
        <v>2</v>
      </c>
      <c r="J1097" s="475"/>
      <c r="K1097" s="473">
        <v>0</v>
      </c>
      <c r="L1097" s="473"/>
      <c r="M1097" s="471" cm="1">
        <f t="array" ref="M1097">IFERROR(_xlfn.IFS(N1097=1,1,O1097=1,1,P1097=1,1,Q1097=1,1),0)</f>
        <v>1</v>
      </c>
      <c r="N1097" s="505" t="s">
        <v>224</v>
      </c>
      <c r="O1097" s="505">
        <v>1</v>
      </c>
      <c r="P1097" s="505"/>
      <c r="Q1097" s="505"/>
      <c r="R1097" s="471" cm="1">
        <f t="array" ref="R1097">IFERROR(_xlfn.IFS(S1097=1,1,T1097=1,1,U1097=1,1,V1097=1,1),0)</f>
        <v>0</v>
      </c>
      <c r="S1097" s="505"/>
      <c r="T1097" s="505"/>
      <c r="U1097" s="505"/>
      <c r="V1097" s="505"/>
      <c r="W1097" s="473"/>
      <c r="X1097" s="473"/>
      <c r="Y1097" s="471"/>
      <c r="Z1097" s="505"/>
      <c r="AA1097" s="505"/>
      <c r="AB1097" s="505"/>
      <c r="AC1097" s="505"/>
      <c r="AD1097" s="471"/>
      <c r="AE1097" s="505"/>
      <c r="AF1097" s="505"/>
      <c r="AG1097" s="505"/>
      <c r="AH1097" s="505"/>
      <c r="AI1097" s="473"/>
      <c r="AJ1097" s="473"/>
      <c r="AK1097" s="505"/>
      <c r="AL1097" s="505"/>
      <c r="AM1097" s="505"/>
      <c r="AN1097" s="505"/>
      <c r="AO1097" s="505"/>
      <c r="AP1097" s="505"/>
      <c r="AQ1097" s="505"/>
      <c r="AR1097" s="505"/>
      <c r="AS1097" s="505"/>
      <c r="AT1097" s="505"/>
      <c r="AU1097" s="506"/>
      <c r="AV1097" s="513">
        <v>2</v>
      </c>
    </row>
    <row r="1098" spans="1:48" s="507" customFormat="1" ht="13.5" outlineLevel="2">
      <c r="A1098" s="681"/>
      <c r="B1098" s="691" t="s">
        <v>226</v>
      </c>
      <c r="C1098" s="460" t="s">
        <v>769</v>
      </c>
      <c r="D1098" s="474">
        <v>5502</v>
      </c>
      <c r="E1098" s="461" t="s">
        <v>883</v>
      </c>
      <c r="F1098" s="475"/>
      <c r="G1098" s="459" t="s">
        <v>111</v>
      </c>
      <c r="H1098" s="476" t="str">
        <f t="shared" si="143"/>
        <v>AM-2</v>
      </c>
      <c r="I1098" s="463">
        <v>2</v>
      </c>
      <c r="J1098" s="475"/>
      <c r="K1098" s="473">
        <v>0</v>
      </c>
      <c r="L1098" s="473"/>
      <c r="M1098" s="471" cm="1">
        <f t="array" ref="M1098">IFERROR(_xlfn.IFS(N1098=1,1,O1098=1,1,P1098=1,1,Q1098=1,1),0)</f>
        <v>1</v>
      </c>
      <c r="N1098" s="505" t="s">
        <v>224</v>
      </c>
      <c r="O1098" s="505">
        <v>1</v>
      </c>
      <c r="P1098" s="505"/>
      <c r="Q1098" s="505"/>
      <c r="R1098" s="471" cm="1">
        <f t="array" ref="R1098">IFERROR(_xlfn.IFS(S1098=1,1,T1098=1,1,U1098=1,1,V1098=1,1),0)</f>
        <v>0</v>
      </c>
      <c r="S1098" s="505"/>
      <c r="T1098" s="505"/>
      <c r="U1098" s="505"/>
      <c r="V1098" s="505"/>
      <c r="W1098" s="473"/>
      <c r="X1098" s="473"/>
      <c r="Y1098" s="471"/>
      <c r="Z1098" s="505"/>
      <c r="AA1098" s="505"/>
      <c r="AB1098" s="505"/>
      <c r="AC1098" s="505"/>
      <c r="AD1098" s="471"/>
      <c r="AE1098" s="505"/>
      <c r="AF1098" s="505"/>
      <c r="AG1098" s="505"/>
      <c r="AH1098" s="505"/>
      <c r="AI1098" s="473"/>
      <c r="AJ1098" s="473"/>
      <c r="AK1098" s="505"/>
      <c r="AL1098" s="505"/>
      <c r="AM1098" s="505"/>
      <c r="AN1098" s="505"/>
      <c r="AO1098" s="505"/>
      <c r="AP1098" s="505"/>
      <c r="AQ1098" s="505"/>
      <c r="AR1098" s="505"/>
      <c r="AS1098" s="505"/>
      <c r="AT1098" s="505"/>
      <c r="AU1098" s="506"/>
      <c r="AV1098" s="513">
        <v>2</v>
      </c>
    </row>
    <row r="1099" spans="1:48" s="507" customFormat="1" ht="13.5" outlineLevel="2">
      <c r="A1099" s="681"/>
      <c r="B1099" s="691" t="s">
        <v>226</v>
      </c>
      <c r="C1099" s="460" t="s">
        <v>769</v>
      </c>
      <c r="D1099" s="474">
        <v>5503</v>
      </c>
      <c r="E1099" s="461" t="s">
        <v>884</v>
      </c>
      <c r="F1099" s="475"/>
      <c r="G1099" s="459" t="s">
        <v>111</v>
      </c>
      <c r="H1099" s="476" t="str">
        <f t="shared" si="143"/>
        <v>AM-2</v>
      </c>
      <c r="I1099" s="463">
        <v>2</v>
      </c>
      <c r="J1099" s="475"/>
      <c r="K1099" s="473">
        <v>0</v>
      </c>
      <c r="L1099" s="473"/>
      <c r="M1099" s="471" cm="1">
        <f t="array" ref="M1099">IFERROR(_xlfn.IFS(N1099=1,1,O1099=1,1,P1099=1,1,Q1099=1,1),0)</f>
        <v>1</v>
      </c>
      <c r="N1099" s="505" t="s">
        <v>224</v>
      </c>
      <c r="O1099" s="505">
        <v>1</v>
      </c>
      <c r="P1099" s="505"/>
      <c r="Q1099" s="505"/>
      <c r="R1099" s="471" cm="1">
        <f t="array" ref="R1099">IFERROR(_xlfn.IFS(S1099=1,1,T1099=1,1,U1099=1,1,V1099=1,1),0)</f>
        <v>0</v>
      </c>
      <c r="S1099" s="505"/>
      <c r="T1099" s="505"/>
      <c r="U1099" s="505"/>
      <c r="V1099" s="505"/>
      <c r="W1099" s="473"/>
      <c r="X1099" s="473"/>
      <c r="Y1099" s="471"/>
      <c r="Z1099" s="505"/>
      <c r="AA1099" s="505"/>
      <c r="AB1099" s="505"/>
      <c r="AC1099" s="505"/>
      <c r="AD1099" s="471"/>
      <c r="AE1099" s="505"/>
      <c r="AF1099" s="505"/>
      <c r="AG1099" s="505"/>
      <c r="AH1099" s="505"/>
      <c r="AI1099" s="473"/>
      <c r="AJ1099" s="473"/>
      <c r="AK1099" s="505"/>
      <c r="AL1099" s="505"/>
      <c r="AM1099" s="505"/>
      <c r="AN1099" s="505"/>
      <c r="AO1099" s="505"/>
      <c r="AP1099" s="505"/>
      <c r="AQ1099" s="505"/>
      <c r="AR1099" s="505"/>
      <c r="AS1099" s="505"/>
      <c r="AT1099" s="505"/>
      <c r="AU1099" s="506"/>
      <c r="AV1099" s="513">
        <v>2</v>
      </c>
    </row>
    <row r="1100" spans="1:48" s="507" customFormat="1" ht="13.5" outlineLevel="2">
      <c r="A1100" s="681"/>
      <c r="B1100" s="691" t="s">
        <v>226</v>
      </c>
      <c r="C1100" s="460" t="s">
        <v>769</v>
      </c>
      <c r="D1100" s="474">
        <v>5504</v>
      </c>
      <c r="E1100" s="461" t="s">
        <v>884</v>
      </c>
      <c r="F1100" s="475"/>
      <c r="G1100" s="459" t="s">
        <v>111</v>
      </c>
      <c r="H1100" s="476" t="str">
        <f t="shared" si="143"/>
        <v>AM-2</v>
      </c>
      <c r="I1100" s="463">
        <v>2</v>
      </c>
      <c r="J1100" s="475"/>
      <c r="K1100" s="473">
        <v>0</v>
      </c>
      <c r="L1100" s="473"/>
      <c r="M1100" s="471" cm="1">
        <f t="array" ref="M1100">IFERROR(_xlfn.IFS(N1100=1,1,O1100=1,1,P1100=1,1,Q1100=1,1),0)</f>
        <v>1</v>
      </c>
      <c r="N1100" s="505" t="s">
        <v>224</v>
      </c>
      <c r="O1100" s="505">
        <v>1</v>
      </c>
      <c r="P1100" s="505"/>
      <c r="Q1100" s="505"/>
      <c r="R1100" s="471" cm="1">
        <f t="array" ref="R1100">IFERROR(_xlfn.IFS(S1100=1,1,T1100=1,1,U1100=1,1,V1100=1,1),0)</f>
        <v>0</v>
      </c>
      <c r="S1100" s="505"/>
      <c r="T1100" s="505"/>
      <c r="U1100" s="505"/>
      <c r="V1100" s="505"/>
      <c r="W1100" s="473"/>
      <c r="X1100" s="473"/>
      <c r="Y1100" s="471"/>
      <c r="Z1100" s="505"/>
      <c r="AA1100" s="505"/>
      <c r="AB1100" s="505"/>
      <c r="AC1100" s="505"/>
      <c r="AD1100" s="471"/>
      <c r="AE1100" s="505"/>
      <c r="AF1100" s="505"/>
      <c r="AG1100" s="505"/>
      <c r="AH1100" s="505"/>
      <c r="AI1100" s="473"/>
      <c r="AJ1100" s="473"/>
      <c r="AK1100" s="505"/>
      <c r="AL1100" s="505"/>
      <c r="AM1100" s="505"/>
      <c r="AN1100" s="505"/>
      <c r="AO1100" s="505"/>
      <c r="AP1100" s="505"/>
      <c r="AQ1100" s="505"/>
      <c r="AR1100" s="505"/>
      <c r="AS1100" s="505"/>
      <c r="AT1100" s="505"/>
      <c r="AU1100" s="506"/>
      <c r="AV1100" s="513">
        <v>2</v>
      </c>
    </row>
    <row r="1101" spans="1:48" s="507" customFormat="1" ht="13.5" outlineLevel="2">
      <c r="A1101" s="681"/>
      <c r="B1101" s="691" t="s">
        <v>226</v>
      </c>
      <c r="C1101" s="460" t="s">
        <v>769</v>
      </c>
      <c r="D1101" s="474">
        <v>5506</v>
      </c>
      <c r="E1101" s="461" t="s">
        <v>885</v>
      </c>
      <c r="F1101" s="475"/>
      <c r="G1101" s="459" t="s">
        <v>111</v>
      </c>
      <c r="H1101" s="476" t="str">
        <f t="shared" si="143"/>
        <v>AM-2</v>
      </c>
      <c r="I1101" s="463">
        <v>2</v>
      </c>
      <c r="J1101" s="475"/>
      <c r="K1101" s="473">
        <v>0</v>
      </c>
      <c r="L1101" s="473"/>
      <c r="M1101" s="471" cm="1">
        <f t="array" ref="M1101">IFERROR(_xlfn.IFS(N1101=1,1,O1101=1,1,P1101=1,1,Q1101=1,1),0)</f>
        <v>1</v>
      </c>
      <c r="N1101" s="505" t="s">
        <v>224</v>
      </c>
      <c r="O1101" s="505">
        <v>1</v>
      </c>
      <c r="P1101" s="505"/>
      <c r="Q1101" s="505"/>
      <c r="R1101" s="471" cm="1">
        <f t="array" ref="R1101">IFERROR(_xlfn.IFS(S1101=1,1,T1101=1,1,U1101=1,1,V1101=1,1),0)</f>
        <v>0</v>
      </c>
      <c r="S1101" s="505"/>
      <c r="T1101" s="505"/>
      <c r="U1101" s="505"/>
      <c r="V1101" s="505"/>
      <c r="W1101" s="473"/>
      <c r="X1101" s="473"/>
      <c r="Y1101" s="471"/>
      <c r="Z1101" s="505"/>
      <c r="AA1101" s="505"/>
      <c r="AB1101" s="505"/>
      <c r="AC1101" s="505"/>
      <c r="AD1101" s="471"/>
      <c r="AE1101" s="505"/>
      <c r="AF1101" s="505"/>
      <c r="AG1101" s="505"/>
      <c r="AH1101" s="505"/>
      <c r="AI1101" s="473"/>
      <c r="AJ1101" s="473"/>
      <c r="AK1101" s="505"/>
      <c r="AL1101" s="505"/>
      <c r="AM1101" s="505"/>
      <c r="AN1101" s="505"/>
      <c r="AO1101" s="505"/>
      <c r="AP1101" s="505"/>
      <c r="AQ1101" s="505"/>
      <c r="AR1101" s="505"/>
      <c r="AS1101" s="505"/>
      <c r="AT1101" s="505"/>
      <c r="AU1101" s="506"/>
      <c r="AV1101" s="513">
        <v>2</v>
      </c>
    </row>
    <row r="1102" spans="1:48" s="507" customFormat="1" ht="13.5" outlineLevel="2">
      <c r="A1102" s="681"/>
      <c r="B1102" s="691" t="s">
        <v>226</v>
      </c>
      <c r="C1102" s="460" t="s">
        <v>769</v>
      </c>
      <c r="D1102" s="474">
        <v>5507</v>
      </c>
      <c r="E1102" s="461" t="s">
        <v>886</v>
      </c>
      <c r="F1102" s="475"/>
      <c r="G1102" s="459" t="s">
        <v>111</v>
      </c>
      <c r="H1102" s="476" t="str">
        <f t="shared" si="143"/>
        <v>AM-2</v>
      </c>
      <c r="I1102" s="463">
        <v>2</v>
      </c>
      <c r="J1102" s="475"/>
      <c r="K1102" s="473">
        <v>0</v>
      </c>
      <c r="L1102" s="473"/>
      <c r="M1102" s="471" cm="1">
        <f t="array" ref="M1102">IFERROR(_xlfn.IFS(N1102=1,1,O1102=1,1,P1102=1,1,Q1102=1,1),0)</f>
        <v>1</v>
      </c>
      <c r="N1102" s="505" t="s">
        <v>224</v>
      </c>
      <c r="O1102" s="505">
        <v>1</v>
      </c>
      <c r="P1102" s="505"/>
      <c r="Q1102" s="505"/>
      <c r="R1102" s="471" cm="1">
        <f t="array" ref="R1102">IFERROR(_xlfn.IFS(S1102=1,1,T1102=1,1,U1102=1,1,V1102=1,1),0)</f>
        <v>0</v>
      </c>
      <c r="S1102" s="505"/>
      <c r="T1102" s="505"/>
      <c r="U1102" s="505"/>
      <c r="V1102" s="505"/>
      <c r="W1102" s="473"/>
      <c r="X1102" s="473"/>
      <c r="Y1102" s="471"/>
      <c r="Z1102" s="505"/>
      <c r="AA1102" s="505"/>
      <c r="AB1102" s="505"/>
      <c r="AC1102" s="505"/>
      <c r="AD1102" s="471"/>
      <c r="AE1102" s="505"/>
      <c r="AF1102" s="505"/>
      <c r="AG1102" s="505"/>
      <c r="AH1102" s="505"/>
      <c r="AI1102" s="473"/>
      <c r="AJ1102" s="473"/>
      <c r="AK1102" s="505"/>
      <c r="AL1102" s="505"/>
      <c r="AM1102" s="505"/>
      <c r="AN1102" s="505"/>
      <c r="AO1102" s="505"/>
      <c r="AP1102" s="505"/>
      <c r="AQ1102" s="505"/>
      <c r="AR1102" s="505"/>
      <c r="AS1102" s="505"/>
      <c r="AT1102" s="505"/>
      <c r="AU1102" s="506"/>
      <c r="AV1102" s="513">
        <v>2</v>
      </c>
    </row>
    <row r="1103" spans="1:48" s="507" customFormat="1" ht="13.5" outlineLevel="2">
      <c r="A1103" s="681"/>
      <c r="B1103" s="691"/>
      <c r="C1103" s="460"/>
      <c r="D1103" s="474"/>
      <c r="E1103" s="461"/>
      <c r="F1103" s="475"/>
      <c r="G1103" s="459"/>
      <c r="H1103" s="476"/>
      <c r="I1103" s="463"/>
      <c r="J1103" s="475"/>
      <c r="K1103" s="473"/>
      <c r="L1103" s="473"/>
      <c r="M1103" s="471"/>
      <c r="N1103" s="505" t="s">
        <v>224</v>
      </c>
      <c r="O1103" s="505"/>
      <c r="P1103" s="505"/>
      <c r="Q1103" s="505"/>
      <c r="R1103" s="505"/>
      <c r="S1103" s="505"/>
      <c r="T1103" s="505"/>
      <c r="U1103" s="505"/>
      <c r="V1103" s="505"/>
      <c r="W1103" s="473"/>
      <c r="X1103" s="473"/>
      <c r="Y1103" s="505"/>
      <c r="Z1103" s="505"/>
      <c r="AA1103" s="505"/>
      <c r="AB1103" s="505"/>
      <c r="AC1103" s="505"/>
      <c r="AD1103" s="505"/>
      <c r="AE1103" s="505"/>
      <c r="AF1103" s="505"/>
      <c r="AG1103" s="505"/>
      <c r="AH1103" s="505"/>
      <c r="AI1103" s="473"/>
      <c r="AJ1103" s="473"/>
      <c r="AK1103" s="505"/>
      <c r="AL1103" s="505"/>
      <c r="AM1103" s="505"/>
      <c r="AN1103" s="505"/>
      <c r="AO1103" s="505"/>
      <c r="AP1103" s="505"/>
      <c r="AQ1103" s="505"/>
      <c r="AR1103" s="505"/>
      <c r="AS1103" s="505"/>
      <c r="AT1103" s="505"/>
      <c r="AU1103" s="506"/>
      <c r="AV1103" s="513"/>
    </row>
    <row r="1104" spans="1:48" s="507" customFormat="1" ht="13.5" outlineLevel="2">
      <c r="A1104" s="681"/>
      <c r="B1104" s="691" t="s">
        <v>765</v>
      </c>
      <c r="C1104" s="460"/>
      <c r="D1104" s="474"/>
      <c r="E1104" s="461"/>
      <c r="F1104" s="475"/>
      <c r="G1104" s="459"/>
      <c r="H1104" s="476"/>
      <c r="I1104" s="463"/>
      <c r="J1104" s="475"/>
      <c r="K1104" s="473"/>
      <c r="L1104" s="473"/>
      <c r="M1104" s="471"/>
      <c r="N1104" s="505" t="s">
        <v>224</v>
      </c>
      <c r="O1104" s="505"/>
      <c r="P1104" s="505"/>
      <c r="Q1104" s="505"/>
      <c r="R1104" s="505"/>
      <c r="S1104" s="505"/>
      <c r="T1104" s="505"/>
      <c r="U1104" s="505"/>
      <c r="V1104" s="505"/>
      <c r="W1104" s="473"/>
      <c r="X1104" s="473"/>
      <c r="Y1104" s="505"/>
      <c r="Z1104" s="505"/>
      <c r="AA1104" s="505"/>
      <c r="AB1104" s="505"/>
      <c r="AC1104" s="505"/>
      <c r="AD1104" s="505"/>
      <c r="AE1104" s="505"/>
      <c r="AF1104" s="505"/>
      <c r="AG1104" s="505"/>
      <c r="AH1104" s="505"/>
      <c r="AI1104" s="473"/>
      <c r="AJ1104" s="473"/>
      <c r="AK1104" s="505"/>
      <c r="AL1104" s="505"/>
      <c r="AM1104" s="505"/>
      <c r="AN1104" s="505"/>
      <c r="AO1104" s="505"/>
      <c r="AP1104" s="505"/>
      <c r="AQ1104" s="505"/>
      <c r="AR1104" s="505"/>
      <c r="AS1104" s="505"/>
      <c r="AT1104" s="505"/>
      <c r="AU1104" s="506"/>
      <c r="AV1104" s="513"/>
    </row>
    <row r="1105" spans="1:48" s="507" customFormat="1" ht="13.5" outlineLevel="2">
      <c r="A1105" s="681"/>
      <c r="B1105" s="691" t="s">
        <v>226</v>
      </c>
      <c r="C1105" s="460" t="s">
        <v>769</v>
      </c>
      <c r="D1105" s="474">
        <v>6601</v>
      </c>
      <c r="E1105" s="461" t="s">
        <v>766</v>
      </c>
      <c r="F1105" s="475"/>
      <c r="G1105" s="459" t="s">
        <v>111</v>
      </c>
      <c r="H1105" s="476" t="str">
        <f t="shared" ref="H1105:H1106" si="144">CONCATENATE(G1105,"-",I1105)</f>
        <v>AM-2</v>
      </c>
      <c r="I1105" s="463">
        <v>2</v>
      </c>
      <c r="J1105" s="475"/>
      <c r="K1105" s="473">
        <v>0</v>
      </c>
      <c r="L1105" s="473"/>
      <c r="M1105" s="471" cm="1">
        <f t="array" ref="M1105">IFERROR(_xlfn.IFS(N1105=1,1,O1105=1,1,P1105=1,1,Q1105=1,1),0)</f>
        <v>1</v>
      </c>
      <c r="N1105" s="505" t="s">
        <v>224</v>
      </c>
      <c r="O1105" s="505">
        <v>1</v>
      </c>
      <c r="P1105" s="505"/>
      <c r="Q1105" s="505"/>
      <c r="R1105" s="471" cm="1">
        <f t="array" ref="R1105">IFERROR(_xlfn.IFS(S1105=1,1,T1105=1,1,U1105=1,1,V1105=1,1),0)</f>
        <v>0</v>
      </c>
      <c r="S1105" s="505"/>
      <c r="T1105" s="505"/>
      <c r="U1105" s="505"/>
      <c r="V1105" s="505"/>
      <c r="W1105" s="473"/>
      <c r="X1105" s="473"/>
      <c r="Y1105" s="471"/>
      <c r="Z1105" s="505"/>
      <c r="AA1105" s="505"/>
      <c r="AB1105" s="505"/>
      <c r="AC1105" s="505"/>
      <c r="AD1105" s="471"/>
      <c r="AE1105" s="505"/>
      <c r="AF1105" s="505"/>
      <c r="AG1105" s="505"/>
      <c r="AH1105" s="505"/>
      <c r="AI1105" s="473"/>
      <c r="AJ1105" s="473"/>
      <c r="AK1105" s="505"/>
      <c r="AL1105" s="505"/>
      <c r="AM1105" s="505"/>
      <c r="AN1105" s="505"/>
      <c r="AO1105" s="505"/>
      <c r="AP1105" s="505"/>
      <c r="AQ1105" s="505"/>
      <c r="AR1105" s="505"/>
      <c r="AS1105" s="505"/>
      <c r="AT1105" s="505"/>
      <c r="AU1105" s="506"/>
      <c r="AV1105" s="513">
        <v>2</v>
      </c>
    </row>
    <row r="1106" spans="1:48" s="507" customFormat="1" ht="13.5" outlineLevel="2">
      <c r="A1106" s="681"/>
      <c r="B1106" s="691" t="s">
        <v>226</v>
      </c>
      <c r="C1106" s="460" t="s">
        <v>769</v>
      </c>
      <c r="D1106" s="474">
        <v>6602</v>
      </c>
      <c r="E1106" s="461" t="s">
        <v>767</v>
      </c>
      <c r="F1106" s="475"/>
      <c r="G1106" s="459" t="s">
        <v>111</v>
      </c>
      <c r="H1106" s="476" t="str">
        <f t="shared" si="144"/>
        <v>AM-2</v>
      </c>
      <c r="I1106" s="463">
        <v>2</v>
      </c>
      <c r="J1106" s="475"/>
      <c r="K1106" s="473">
        <v>0</v>
      </c>
      <c r="L1106" s="473"/>
      <c r="M1106" s="471" cm="1">
        <f t="array" ref="M1106">IFERROR(_xlfn.IFS(N1106=1,1,O1106=1,1,P1106=1,1,Q1106=1,1),0)</f>
        <v>1</v>
      </c>
      <c r="N1106" s="505" t="s">
        <v>224</v>
      </c>
      <c r="O1106" s="505">
        <v>1</v>
      </c>
      <c r="P1106" s="505"/>
      <c r="Q1106" s="505"/>
      <c r="R1106" s="471" cm="1">
        <f t="array" ref="R1106">IFERROR(_xlfn.IFS(S1106=1,1,T1106=1,1,U1106=1,1,V1106=1,1),0)</f>
        <v>0</v>
      </c>
      <c r="S1106" s="505"/>
      <c r="T1106" s="505"/>
      <c r="U1106" s="505"/>
      <c r="V1106" s="505"/>
      <c r="W1106" s="473"/>
      <c r="X1106" s="473"/>
      <c r="Y1106" s="471"/>
      <c r="Z1106" s="505"/>
      <c r="AA1106" s="505"/>
      <c r="AB1106" s="505"/>
      <c r="AC1106" s="505"/>
      <c r="AD1106" s="471"/>
      <c r="AE1106" s="505"/>
      <c r="AF1106" s="505"/>
      <c r="AG1106" s="505"/>
      <c r="AH1106" s="505"/>
      <c r="AI1106" s="473"/>
      <c r="AJ1106" s="473"/>
      <c r="AK1106" s="505"/>
      <c r="AL1106" s="505"/>
      <c r="AM1106" s="505"/>
      <c r="AN1106" s="505"/>
      <c r="AO1106" s="505"/>
      <c r="AP1106" s="505"/>
      <c r="AQ1106" s="505"/>
      <c r="AR1106" s="505"/>
      <c r="AS1106" s="505"/>
      <c r="AT1106" s="505"/>
      <c r="AU1106" s="506"/>
      <c r="AV1106" s="513">
        <v>2</v>
      </c>
    </row>
    <row r="1107" spans="1:48" s="507" customFormat="1" ht="13.5" outlineLevel="2">
      <c r="A1107" s="681"/>
      <c r="B1107" s="691"/>
      <c r="C1107" s="460"/>
      <c r="D1107" s="474"/>
      <c r="E1107" s="461"/>
      <c r="F1107" s="475"/>
      <c r="G1107" s="459"/>
      <c r="H1107" s="476"/>
      <c r="I1107" s="463"/>
      <c r="J1107" s="475"/>
      <c r="K1107" s="473"/>
      <c r="L1107" s="473"/>
      <c r="M1107" s="471"/>
      <c r="N1107" s="505" t="s">
        <v>224</v>
      </c>
      <c r="O1107" s="505"/>
      <c r="P1107" s="505"/>
      <c r="Q1107" s="505"/>
      <c r="R1107" s="505"/>
      <c r="S1107" s="505"/>
      <c r="T1107" s="505"/>
      <c r="U1107" s="505"/>
      <c r="V1107" s="505"/>
      <c r="W1107" s="473"/>
      <c r="X1107" s="473"/>
      <c r="Y1107" s="505"/>
      <c r="Z1107" s="505"/>
      <c r="AA1107" s="505"/>
      <c r="AB1107" s="505"/>
      <c r="AC1107" s="505"/>
      <c r="AD1107" s="505"/>
      <c r="AE1107" s="505"/>
      <c r="AF1107" s="505"/>
      <c r="AG1107" s="505"/>
      <c r="AH1107" s="505"/>
      <c r="AI1107" s="473"/>
      <c r="AJ1107" s="473"/>
      <c r="AK1107" s="505"/>
      <c r="AL1107" s="505"/>
      <c r="AM1107" s="505"/>
      <c r="AN1107" s="505"/>
      <c r="AO1107" s="505"/>
      <c r="AP1107" s="505"/>
      <c r="AQ1107" s="505"/>
      <c r="AR1107" s="505"/>
      <c r="AS1107" s="505"/>
      <c r="AT1107" s="505"/>
      <c r="AU1107" s="506"/>
      <c r="AV1107" s="513"/>
    </row>
    <row r="1108" spans="1:48" s="507" customFormat="1" ht="13.5" outlineLevel="2">
      <c r="A1108" s="681"/>
      <c r="B1108" s="691" t="s">
        <v>887</v>
      </c>
      <c r="C1108" s="460"/>
      <c r="D1108" s="474"/>
      <c r="E1108" s="461"/>
      <c r="F1108" s="475"/>
      <c r="G1108" s="459"/>
      <c r="H1108" s="476"/>
      <c r="I1108" s="463"/>
      <c r="J1108" s="475"/>
      <c r="K1108" s="473"/>
      <c r="L1108" s="473"/>
      <c r="M1108" s="471"/>
      <c r="N1108" s="505" t="s">
        <v>224</v>
      </c>
      <c r="O1108" s="505"/>
      <c r="P1108" s="505"/>
      <c r="Q1108" s="505"/>
      <c r="R1108" s="505"/>
      <c r="S1108" s="505"/>
      <c r="T1108" s="505"/>
      <c r="U1108" s="505"/>
      <c r="V1108" s="505"/>
      <c r="W1108" s="473"/>
      <c r="X1108" s="473"/>
      <c r="Y1108" s="505"/>
      <c r="Z1108" s="505"/>
      <c r="AA1108" s="505"/>
      <c r="AB1108" s="505"/>
      <c r="AC1108" s="505"/>
      <c r="AD1108" s="505"/>
      <c r="AE1108" s="505"/>
      <c r="AF1108" s="505"/>
      <c r="AG1108" s="505"/>
      <c r="AH1108" s="505"/>
      <c r="AI1108" s="473"/>
      <c r="AJ1108" s="473"/>
      <c r="AK1108" s="505"/>
      <c r="AL1108" s="505"/>
      <c r="AM1108" s="505"/>
      <c r="AN1108" s="505"/>
      <c r="AO1108" s="505"/>
      <c r="AP1108" s="505"/>
      <c r="AQ1108" s="505"/>
      <c r="AR1108" s="505"/>
      <c r="AS1108" s="505"/>
      <c r="AT1108" s="505"/>
      <c r="AU1108" s="506"/>
      <c r="AV1108" s="513"/>
    </row>
    <row r="1109" spans="1:48" s="507" customFormat="1" ht="13.5" outlineLevel="2">
      <c r="A1109" s="681"/>
      <c r="B1109" s="691" t="s">
        <v>226</v>
      </c>
      <c r="C1109" s="460" t="s">
        <v>769</v>
      </c>
      <c r="D1109" s="474">
        <v>8001</v>
      </c>
      <c r="E1109" s="461" t="s">
        <v>888</v>
      </c>
      <c r="F1109" s="475"/>
      <c r="G1109" s="459" t="s">
        <v>111</v>
      </c>
      <c r="H1109" s="476" t="str">
        <f t="shared" ref="H1109:H1117" si="145">CONCATENATE(G1109,"-",I1109)</f>
        <v>AM-2</v>
      </c>
      <c r="I1109" s="463">
        <v>2</v>
      </c>
      <c r="J1109" s="475"/>
      <c r="K1109" s="473">
        <v>0</v>
      </c>
      <c r="L1109" s="473"/>
      <c r="M1109" s="471" cm="1">
        <f t="array" ref="M1109">IFERROR(_xlfn.IFS(N1109=1,1,O1109=1,1,P1109=1,1,Q1109=1,1),0)</f>
        <v>1</v>
      </c>
      <c r="N1109" s="505" t="s">
        <v>224</v>
      </c>
      <c r="O1109" s="505">
        <v>1</v>
      </c>
      <c r="P1109" s="505"/>
      <c r="Q1109" s="505"/>
      <c r="R1109" s="471" cm="1">
        <f t="array" ref="R1109">IFERROR(_xlfn.IFS(S1109=1,1,T1109=1,1,U1109=1,1,V1109=1,1),0)</f>
        <v>0</v>
      </c>
      <c r="S1109" s="505"/>
      <c r="T1109" s="505"/>
      <c r="U1109" s="505"/>
      <c r="V1109" s="505"/>
      <c r="W1109" s="473"/>
      <c r="X1109" s="473"/>
      <c r="Y1109" s="471"/>
      <c r="Z1109" s="505"/>
      <c r="AA1109" s="505"/>
      <c r="AB1109" s="505"/>
      <c r="AC1109" s="505"/>
      <c r="AD1109" s="471"/>
      <c r="AE1109" s="505"/>
      <c r="AF1109" s="505"/>
      <c r="AG1109" s="505"/>
      <c r="AH1109" s="505"/>
      <c r="AI1109" s="473"/>
      <c r="AJ1109" s="473"/>
      <c r="AK1109" s="505"/>
      <c r="AL1109" s="505"/>
      <c r="AM1109" s="505"/>
      <c r="AN1109" s="505"/>
      <c r="AO1109" s="505"/>
      <c r="AP1109" s="505"/>
      <c r="AQ1109" s="505"/>
      <c r="AR1109" s="505"/>
      <c r="AS1109" s="505"/>
      <c r="AT1109" s="505"/>
      <c r="AU1109" s="506"/>
      <c r="AV1109" s="513">
        <v>2</v>
      </c>
    </row>
    <row r="1110" spans="1:48" s="507" customFormat="1" ht="13.5" outlineLevel="2">
      <c r="A1110" s="681"/>
      <c r="B1110" s="691" t="s">
        <v>226</v>
      </c>
      <c r="C1110" s="460" t="s">
        <v>769</v>
      </c>
      <c r="D1110" s="474">
        <v>8002</v>
      </c>
      <c r="E1110" s="461" t="s">
        <v>889</v>
      </c>
      <c r="F1110" s="475"/>
      <c r="G1110" s="459" t="s">
        <v>111</v>
      </c>
      <c r="H1110" s="476" t="str">
        <f t="shared" si="145"/>
        <v>AM-2</v>
      </c>
      <c r="I1110" s="463">
        <v>2</v>
      </c>
      <c r="J1110" s="475"/>
      <c r="K1110" s="473">
        <v>0</v>
      </c>
      <c r="L1110" s="473"/>
      <c r="M1110" s="471" cm="1">
        <f t="array" ref="M1110">IFERROR(_xlfn.IFS(N1110=1,1,O1110=1,1,P1110=1,1,Q1110=1,1),0)</f>
        <v>1</v>
      </c>
      <c r="N1110" s="505" t="s">
        <v>224</v>
      </c>
      <c r="O1110" s="505">
        <v>1</v>
      </c>
      <c r="P1110" s="505"/>
      <c r="Q1110" s="505"/>
      <c r="R1110" s="471" cm="1">
        <f t="array" ref="R1110">IFERROR(_xlfn.IFS(S1110=1,1,T1110=1,1,U1110=1,1,V1110=1,1),0)</f>
        <v>0</v>
      </c>
      <c r="S1110" s="505"/>
      <c r="T1110" s="505"/>
      <c r="U1110" s="505"/>
      <c r="V1110" s="505"/>
      <c r="W1110" s="473"/>
      <c r="X1110" s="473"/>
      <c r="Y1110" s="471"/>
      <c r="Z1110" s="505"/>
      <c r="AA1110" s="505"/>
      <c r="AB1110" s="505"/>
      <c r="AC1110" s="505"/>
      <c r="AD1110" s="471"/>
      <c r="AE1110" s="505"/>
      <c r="AF1110" s="505"/>
      <c r="AG1110" s="505"/>
      <c r="AH1110" s="505"/>
      <c r="AI1110" s="473"/>
      <c r="AJ1110" s="473"/>
      <c r="AK1110" s="505"/>
      <c r="AL1110" s="505"/>
      <c r="AM1110" s="505"/>
      <c r="AN1110" s="505"/>
      <c r="AO1110" s="505"/>
      <c r="AP1110" s="505"/>
      <c r="AQ1110" s="505"/>
      <c r="AR1110" s="505"/>
      <c r="AS1110" s="505"/>
      <c r="AT1110" s="505"/>
      <c r="AU1110" s="506"/>
      <c r="AV1110" s="513">
        <v>2</v>
      </c>
    </row>
    <row r="1111" spans="1:48" s="507" customFormat="1" ht="13.5" outlineLevel="2">
      <c r="A1111" s="681"/>
      <c r="B1111" s="691" t="s">
        <v>226</v>
      </c>
      <c r="C1111" s="460" t="s">
        <v>769</v>
      </c>
      <c r="D1111" s="474">
        <v>8003</v>
      </c>
      <c r="E1111" s="461" t="s">
        <v>890</v>
      </c>
      <c r="F1111" s="475"/>
      <c r="G1111" s="459" t="s">
        <v>111</v>
      </c>
      <c r="H1111" s="476" t="str">
        <f t="shared" si="145"/>
        <v>AM-2</v>
      </c>
      <c r="I1111" s="463">
        <v>2</v>
      </c>
      <c r="J1111" s="475"/>
      <c r="K1111" s="473">
        <v>0</v>
      </c>
      <c r="L1111" s="473"/>
      <c r="M1111" s="471" cm="1">
        <f t="array" ref="M1111">IFERROR(_xlfn.IFS(N1111=1,1,O1111=1,1,P1111=1,1,Q1111=1,1),0)</f>
        <v>1</v>
      </c>
      <c r="N1111" s="505" t="s">
        <v>224</v>
      </c>
      <c r="O1111" s="505">
        <v>1</v>
      </c>
      <c r="P1111" s="505"/>
      <c r="Q1111" s="505"/>
      <c r="R1111" s="471" cm="1">
        <f t="array" ref="R1111">IFERROR(_xlfn.IFS(S1111=1,1,T1111=1,1,U1111=1,1,V1111=1,1),0)</f>
        <v>0</v>
      </c>
      <c r="S1111" s="505"/>
      <c r="T1111" s="505"/>
      <c r="U1111" s="505"/>
      <c r="V1111" s="505"/>
      <c r="W1111" s="473"/>
      <c r="X1111" s="473"/>
      <c r="Y1111" s="471"/>
      <c r="Z1111" s="505"/>
      <c r="AA1111" s="505"/>
      <c r="AB1111" s="505"/>
      <c r="AC1111" s="505"/>
      <c r="AD1111" s="471"/>
      <c r="AE1111" s="505"/>
      <c r="AF1111" s="505"/>
      <c r="AG1111" s="505"/>
      <c r="AH1111" s="505"/>
      <c r="AI1111" s="473"/>
      <c r="AJ1111" s="473"/>
      <c r="AK1111" s="505"/>
      <c r="AL1111" s="505"/>
      <c r="AM1111" s="505"/>
      <c r="AN1111" s="505"/>
      <c r="AO1111" s="505"/>
      <c r="AP1111" s="505"/>
      <c r="AQ1111" s="505"/>
      <c r="AR1111" s="505"/>
      <c r="AS1111" s="505"/>
      <c r="AT1111" s="505"/>
      <c r="AU1111" s="506"/>
      <c r="AV1111" s="513">
        <v>2</v>
      </c>
    </row>
    <row r="1112" spans="1:48" s="507" customFormat="1" ht="13.5" outlineLevel="2">
      <c r="A1112" s="681"/>
      <c r="B1112" s="691" t="s">
        <v>226</v>
      </c>
      <c r="C1112" s="460" t="s">
        <v>769</v>
      </c>
      <c r="D1112" s="474">
        <v>8004</v>
      </c>
      <c r="E1112" s="461" t="s">
        <v>891</v>
      </c>
      <c r="F1112" s="475"/>
      <c r="G1112" s="459" t="s">
        <v>111</v>
      </c>
      <c r="H1112" s="476" t="str">
        <f t="shared" si="145"/>
        <v>AM-2</v>
      </c>
      <c r="I1112" s="463">
        <v>2</v>
      </c>
      <c r="J1112" s="475"/>
      <c r="K1112" s="473">
        <v>0</v>
      </c>
      <c r="L1112" s="473"/>
      <c r="M1112" s="471" cm="1">
        <f t="array" ref="M1112">IFERROR(_xlfn.IFS(N1112=1,1,O1112=1,1,P1112=1,1,Q1112=1,1),0)</f>
        <v>1</v>
      </c>
      <c r="N1112" s="505" t="s">
        <v>224</v>
      </c>
      <c r="O1112" s="505">
        <v>1</v>
      </c>
      <c r="P1112" s="505"/>
      <c r="Q1112" s="505"/>
      <c r="R1112" s="471" cm="1">
        <f t="array" ref="R1112">IFERROR(_xlfn.IFS(S1112=1,1,T1112=1,1,U1112=1,1,V1112=1,1),0)</f>
        <v>0</v>
      </c>
      <c r="S1112" s="505"/>
      <c r="T1112" s="505"/>
      <c r="U1112" s="505"/>
      <c r="V1112" s="505"/>
      <c r="W1112" s="473"/>
      <c r="X1112" s="473"/>
      <c r="Y1112" s="471"/>
      <c r="Z1112" s="505"/>
      <c r="AA1112" s="505"/>
      <c r="AB1112" s="505"/>
      <c r="AC1112" s="505"/>
      <c r="AD1112" s="471"/>
      <c r="AE1112" s="505"/>
      <c r="AF1112" s="505"/>
      <c r="AG1112" s="505"/>
      <c r="AH1112" s="505"/>
      <c r="AI1112" s="473"/>
      <c r="AJ1112" s="473"/>
      <c r="AK1112" s="505"/>
      <c r="AL1112" s="505"/>
      <c r="AM1112" s="505"/>
      <c r="AN1112" s="505"/>
      <c r="AO1112" s="505"/>
      <c r="AP1112" s="505"/>
      <c r="AQ1112" s="505"/>
      <c r="AR1112" s="505"/>
      <c r="AS1112" s="505"/>
      <c r="AT1112" s="505"/>
      <c r="AU1112" s="506"/>
      <c r="AV1112" s="513">
        <v>2</v>
      </c>
    </row>
    <row r="1113" spans="1:48" s="507" customFormat="1" ht="13.5" outlineLevel="2">
      <c r="A1113" s="681"/>
      <c r="B1113" s="691" t="s">
        <v>226</v>
      </c>
      <c r="C1113" s="460" t="s">
        <v>769</v>
      </c>
      <c r="D1113" s="474">
        <v>8005</v>
      </c>
      <c r="E1113" s="461" t="s">
        <v>892</v>
      </c>
      <c r="F1113" s="475"/>
      <c r="G1113" s="459" t="s">
        <v>111</v>
      </c>
      <c r="H1113" s="476" t="str">
        <f t="shared" si="145"/>
        <v>AM-2</v>
      </c>
      <c r="I1113" s="463">
        <v>2</v>
      </c>
      <c r="J1113" s="475"/>
      <c r="K1113" s="473">
        <v>0</v>
      </c>
      <c r="L1113" s="473"/>
      <c r="M1113" s="471" cm="1">
        <f t="array" ref="M1113">IFERROR(_xlfn.IFS(N1113=1,1,O1113=1,1,P1113=1,1,Q1113=1,1),0)</f>
        <v>1</v>
      </c>
      <c r="N1113" s="505" t="s">
        <v>224</v>
      </c>
      <c r="O1113" s="505">
        <v>1</v>
      </c>
      <c r="P1113" s="505"/>
      <c r="Q1113" s="505"/>
      <c r="R1113" s="471" cm="1">
        <f t="array" ref="R1113">IFERROR(_xlfn.IFS(S1113=1,1,T1113=1,1,U1113=1,1,V1113=1,1),0)</f>
        <v>0</v>
      </c>
      <c r="S1113" s="505"/>
      <c r="T1113" s="505"/>
      <c r="U1113" s="505"/>
      <c r="V1113" s="505"/>
      <c r="W1113" s="473"/>
      <c r="X1113" s="473"/>
      <c r="Y1113" s="471"/>
      <c r="Z1113" s="505"/>
      <c r="AA1113" s="505"/>
      <c r="AB1113" s="505"/>
      <c r="AC1113" s="505"/>
      <c r="AD1113" s="471"/>
      <c r="AE1113" s="505"/>
      <c r="AF1113" s="505"/>
      <c r="AG1113" s="505"/>
      <c r="AH1113" s="505"/>
      <c r="AI1113" s="473"/>
      <c r="AJ1113" s="473"/>
      <c r="AK1113" s="505"/>
      <c r="AL1113" s="505"/>
      <c r="AM1113" s="505"/>
      <c r="AN1113" s="505"/>
      <c r="AO1113" s="505"/>
      <c r="AP1113" s="505"/>
      <c r="AQ1113" s="505"/>
      <c r="AR1113" s="505"/>
      <c r="AS1113" s="505"/>
      <c r="AT1113" s="505"/>
      <c r="AU1113" s="506"/>
      <c r="AV1113" s="513">
        <v>2</v>
      </c>
    </row>
    <row r="1114" spans="1:48" s="507" customFormat="1" ht="13.5" outlineLevel="2">
      <c r="A1114" s="681"/>
      <c r="B1114" s="691" t="s">
        <v>226</v>
      </c>
      <c r="C1114" s="460" t="s">
        <v>769</v>
      </c>
      <c r="D1114" s="474">
        <v>8006</v>
      </c>
      <c r="E1114" s="461" t="s">
        <v>893</v>
      </c>
      <c r="F1114" s="475"/>
      <c r="G1114" s="459" t="s">
        <v>111</v>
      </c>
      <c r="H1114" s="476" t="str">
        <f t="shared" si="145"/>
        <v>AM-2</v>
      </c>
      <c r="I1114" s="463">
        <v>2</v>
      </c>
      <c r="J1114" s="475"/>
      <c r="K1114" s="473">
        <v>0</v>
      </c>
      <c r="L1114" s="473"/>
      <c r="M1114" s="471" cm="1">
        <f t="array" ref="M1114">IFERROR(_xlfn.IFS(N1114=1,1,O1114=1,1,P1114=1,1,Q1114=1,1),0)</f>
        <v>1</v>
      </c>
      <c r="N1114" s="505" t="s">
        <v>224</v>
      </c>
      <c r="O1114" s="505">
        <v>1</v>
      </c>
      <c r="P1114" s="505"/>
      <c r="Q1114" s="505"/>
      <c r="R1114" s="471" cm="1">
        <f t="array" ref="R1114">IFERROR(_xlfn.IFS(S1114=1,1,T1114=1,1,U1114=1,1,V1114=1,1),0)</f>
        <v>0</v>
      </c>
      <c r="S1114" s="505"/>
      <c r="T1114" s="505"/>
      <c r="U1114" s="505"/>
      <c r="V1114" s="505"/>
      <c r="W1114" s="473"/>
      <c r="X1114" s="473"/>
      <c r="Y1114" s="471"/>
      <c r="Z1114" s="505"/>
      <c r="AA1114" s="505"/>
      <c r="AB1114" s="505"/>
      <c r="AC1114" s="505"/>
      <c r="AD1114" s="471"/>
      <c r="AE1114" s="505"/>
      <c r="AF1114" s="505"/>
      <c r="AG1114" s="505"/>
      <c r="AH1114" s="505"/>
      <c r="AI1114" s="473"/>
      <c r="AJ1114" s="473"/>
      <c r="AK1114" s="505"/>
      <c r="AL1114" s="505"/>
      <c r="AM1114" s="505"/>
      <c r="AN1114" s="505"/>
      <c r="AO1114" s="505"/>
      <c r="AP1114" s="505"/>
      <c r="AQ1114" s="505"/>
      <c r="AR1114" s="505"/>
      <c r="AS1114" s="505"/>
      <c r="AT1114" s="505"/>
      <c r="AU1114" s="506"/>
      <c r="AV1114" s="513">
        <v>2</v>
      </c>
    </row>
    <row r="1115" spans="1:48" s="507" customFormat="1" ht="13.5" outlineLevel="2">
      <c r="A1115" s="681"/>
      <c r="B1115" s="691" t="s">
        <v>226</v>
      </c>
      <c r="C1115" s="460" t="s">
        <v>769</v>
      </c>
      <c r="D1115" s="474">
        <v>8007</v>
      </c>
      <c r="E1115" s="461" t="s">
        <v>894</v>
      </c>
      <c r="F1115" s="475"/>
      <c r="G1115" s="459" t="s">
        <v>111</v>
      </c>
      <c r="H1115" s="476" t="str">
        <f t="shared" si="145"/>
        <v>AM-2</v>
      </c>
      <c r="I1115" s="463">
        <v>2</v>
      </c>
      <c r="J1115" s="475"/>
      <c r="K1115" s="473">
        <v>0</v>
      </c>
      <c r="L1115" s="473"/>
      <c r="M1115" s="471" cm="1">
        <f t="array" ref="M1115">IFERROR(_xlfn.IFS(N1115=1,1,O1115=1,1,P1115=1,1,Q1115=1,1),0)</f>
        <v>1</v>
      </c>
      <c r="N1115" s="505" t="s">
        <v>224</v>
      </c>
      <c r="O1115" s="505">
        <v>1</v>
      </c>
      <c r="P1115" s="505"/>
      <c r="Q1115" s="505"/>
      <c r="R1115" s="471" cm="1">
        <f t="array" ref="R1115">IFERROR(_xlfn.IFS(S1115=1,1,T1115=1,1,U1115=1,1,V1115=1,1),0)</f>
        <v>0</v>
      </c>
      <c r="S1115" s="505"/>
      <c r="T1115" s="505"/>
      <c r="U1115" s="505"/>
      <c r="V1115" s="505"/>
      <c r="W1115" s="473"/>
      <c r="X1115" s="473"/>
      <c r="Y1115" s="471"/>
      <c r="Z1115" s="505"/>
      <c r="AA1115" s="505"/>
      <c r="AB1115" s="505"/>
      <c r="AC1115" s="505"/>
      <c r="AD1115" s="471"/>
      <c r="AE1115" s="505"/>
      <c r="AF1115" s="505"/>
      <c r="AG1115" s="505"/>
      <c r="AH1115" s="505"/>
      <c r="AI1115" s="473"/>
      <c r="AJ1115" s="473"/>
      <c r="AK1115" s="505"/>
      <c r="AL1115" s="505"/>
      <c r="AM1115" s="505"/>
      <c r="AN1115" s="505"/>
      <c r="AO1115" s="505"/>
      <c r="AP1115" s="505"/>
      <c r="AQ1115" s="505"/>
      <c r="AR1115" s="505"/>
      <c r="AS1115" s="505"/>
      <c r="AT1115" s="505"/>
      <c r="AU1115" s="506"/>
      <c r="AV1115" s="513">
        <v>2</v>
      </c>
    </row>
    <row r="1116" spans="1:48" s="507" customFormat="1" ht="13.5" outlineLevel="2">
      <c r="A1116" s="681"/>
      <c r="B1116" s="691" t="s">
        <v>226</v>
      </c>
      <c r="C1116" s="460" t="s">
        <v>769</v>
      </c>
      <c r="D1116" s="474">
        <v>8008</v>
      </c>
      <c r="E1116" s="461" t="s">
        <v>895</v>
      </c>
      <c r="F1116" s="475"/>
      <c r="G1116" s="459" t="s">
        <v>111</v>
      </c>
      <c r="H1116" s="476" t="str">
        <f t="shared" si="145"/>
        <v>AM-2</v>
      </c>
      <c r="I1116" s="463">
        <v>2</v>
      </c>
      <c r="J1116" s="475"/>
      <c r="K1116" s="473">
        <v>0</v>
      </c>
      <c r="L1116" s="473"/>
      <c r="M1116" s="471" cm="1">
        <f t="array" ref="M1116">IFERROR(_xlfn.IFS(N1116=1,1,O1116=1,1,P1116=1,1,Q1116=1,1),0)</f>
        <v>1</v>
      </c>
      <c r="N1116" s="505" t="s">
        <v>224</v>
      </c>
      <c r="O1116" s="505">
        <v>1</v>
      </c>
      <c r="P1116" s="505"/>
      <c r="Q1116" s="505"/>
      <c r="R1116" s="471" cm="1">
        <f t="array" ref="R1116">IFERROR(_xlfn.IFS(S1116=1,1,T1116=1,1,U1116=1,1,V1116=1,1),0)</f>
        <v>0</v>
      </c>
      <c r="S1116" s="505"/>
      <c r="T1116" s="505"/>
      <c r="U1116" s="505"/>
      <c r="V1116" s="505"/>
      <c r="W1116" s="473"/>
      <c r="X1116" s="473"/>
      <c r="Y1116" s="471"/>
      <c r="Z1116" s="505"/>
      <c r="AA1116" s="505"/>
      <c r="AB1116" s="505"/>
      <c r="AC1116" s="505"/>
      <c r="AD1116" s="471"/>
      <c r="AE1116" s="505"/>
      <c r="AF1116" s="505"/>
      <c r="AG1116" s="505"/>
      <c r="AH1116" s="505"/>
      <c r="AI1116" s="473"/>
      <c r="AJ1116" s="473"/>
      <c r="AK1116" s="505"/>
      <c r="AL1116" s="505"/>
      <c r="AM1116" s="505"/>
      <c r="AN1116" s="505"/>
      <c r="AO1116" s="505"/>
      <c r="AP1116" s="505"/>
      <c r="AQ1116" s="505"/>
      <c r="AR1116" s="505"/>
      <c r="AS1116" s="505"/>
      <c r="AT1116" s="505"/>
      <c r="AU1116" s="506"/>
      <c r="AV1116" s="513">
        <v>2</v>
      </c>
    </row>
    <row r="1117" spans="1:48" s="507" customFormat="1" ht="13.5" outlineLevel="2">
      <c r="A1117" s="681"/>
      <c r="B1117" s="691" t="s">
        <v>226</v>
      </c>
      <c r="C1117" s="460" t="s">
        <v>769</v>
      </c>
      <c r="D1117" s="474">
        <v>8009</v>
      </c>
      <c r="E1117" s="461" t="s">
        <v>896</v>
      </c>
      <c r="F1117" s="475"/>
      <c r="G1117" s="459" t="s">
        <v>111</v>
      </c>
      <c r="H1117" s="476" t="str">
        <f t="shared" si="145"/>
        <v>AM-2</v>
      </c>
      <c r="I1117" s="463">
        <v>2</v>
      </c>
      <c r="J1117" s="475"/>
      <c r="K1117" s="473">
        <v>0</v>
      </c>
      <c r="L1117" s="473"/>
      <c r="M1117" s="471" cm="1">
        <f t="array" ref="M1117">IFERROR(_xlfn.IFS(N1117=1,1,O1117=1,1,P1117=1,1,Q1117=1,1),0)</f>
        <v>1</v>
      </c>
      <c r="N1117" s="505" t="s">
        <v>224</v>
      </c>
      <c r="O1117" s="505">
        <v>1</v>
      </c>
      <c r="P1117" s="505"/>
      <c r="Q1117" s="505"/>
      <c r="R1117" s="471" cm="1">
        <f t="array" ref="R1117">IFERROR(_xlfn.IFS(S1117=1,1,T1117=1,1,U1117=1,1,V1117=1,1),0)</f>
        <v>0</v>
      </c>
      <c r="S1117" s="505"/>
      <c r="T1117" s="505"/>
      <c r="U1117" s="505"/>
      <c r="V1117" s="505"/>
      <c r="W1117" s="473"/>
      <c r="X1117" s="473"/>
      <c r="Y1117" s="471"/>
      <c r="Z1117" s="505"/>
      <c r="AA1117" s="505"/>
      <c r="AB1117" s="505"/>
      <c r="AC1117" s="505"/>
      <c r="AD1117" s="471"/>
      <c r="AE1117" s="505"/>
      <c r="AF1117" s="505"/>
      <c r="AG1117" s="505"/>
      <c r="AH1117" s="505"/>
      <c r="AI1117" s="473"/>
      <c r="AJ1117" s="473"/>
      <c r="AK1117" s="505"/>
      <c r="AL1117" s="505"/>
      <c r="AM1117" s="505"/>
      <c r="AN1117" s="505"/>
      <c r="AO1117" s="505"/>
      <c r="AP1117" s="505"/>
      <c r="AQ1117" s="505"/>
      <c r="AR1117" s="505"/>
      <c r="AS1117" s="505"/>
      <c r="AT1117" s="505"/>
      <c r="AU1117" s="506"/>
      <c r="AV1117" s="513">
        <v>2</v>
      </c>
    </row>
    <row r="1118" spans="1:48" s="507" customFormat="1" ht="13.5" outlineLevel="1">
      <c r="A1118" s="681"/>
      <c r="B1118" s="691"/>
      <c r="C1118" s="460"/>
      <c r="D1118" s="474"/>
      <c r="E1118" s="461"/>
      <c r="F1118" s="475"/>
      <c r="G1118" s="459"/>
      <c r="H1118" s="476"/>
      <c r="I1118" s="463"/>
      <c r="J1118" s="475"/>
      <c r="K1118" s="473"/>
      <c r="L1118" s="473"/>
      <c r="M1118" s="471"/>
      <c r="N1118" s="505" t="s">
        <v>224</v>
      </c>
      <c r="O1118" s="505"/>
      <c r="P1118" s="505"/>
      <c r="Q1118" s="505"/>
      <c r="R1118" s="505"/>
      <c r="S1118" s="505"/>
      <c r="T1118" s="505"/>
      <c r="U1118" s="505"/>
      <c r="V1118" s="505"/>
      <c r="W1118" s="473"/>
      <c r="X1118" s="473"/>
      <c r="Y1118" s="505"/>
      <c r="Z1118" s="505"/>
      <c r="AA1118" s="505"/>
      <c r="AB1118" s="505"/>
      <c r="AC1118" s="505"/>
      <c r="AD1118" s="505"/>
      <c r="AE1118" s="505"/>
      <c r="AF1118" s="505"/>
      <c r="AG1118" s="505"/>
      <c r="AH1118" s="505"/>
      <c r="AI1118" s="473"/>
      <c r="AJ1118" s="473"/>
      <c r="AK1118" s="505"/>
      <c r="AL1118" s="505"/>
      <c r="AM1118" s="505"/>
      <c r="AN1118" s="505"/>
      <c r="AO1118" s="505"/>
      <c r="AP1118" s="505"/>
      <c r="AQ1118" s="505"/>
      <c r="AR1118" s="505"/>
      <c r="AS1118" s="505"/>
      <c r="AT1118" s="505"/>
      <c r="AU1118" s="506"/>
      <c r="AV1118" s="513"/>
    </row>
    <row r="1119" spans="1:48" s="507" customFormat="1" ht="13.5" outlineLevel="1">
      <c r="A1119" s="681"/>
      <c r="B1119" s="691" t="s">
        <v>897</v>
      </c>
      <c r="C1119" s="460"/>
      <c r="D1119" s="474"/>
      <c r="E1119" s="461"/>
      <c r="F1119" s="475"/>
      <c r="G1119" s="459"/>
      <c r="H1119" s="476"/>
      <c r="I1119" s="463"/>
      <c r="J1119" s="475"/>
      <c r="K1119" s="473"/>
      <c r="L1119" s="473"/>
      <c r="M1119" s="471"/>
      <c r="N1119" s="505" t="s">
        <v>224</v>
      </c>
      <c r="O1119" s="505"/>
      <c r="P1119" s="505"/>
      <c r="Q1119" s="505"/>
      <c r="R1119" s="505"/>
      <c r="S1119" s="505"/>
      <c r="T1119" s="505"/>
      <c r="U1119" s="505"/>
      <c r="V1119" s="505"/>
      <c r="W1119" s="473"/>
      <c r="X1119" s="473"/>
      <c r="Y1119" s="505"/>
      <c r="Z1119" s="505"/>
      <c r="AA1119" s="505"/>
      <c r="AB1119" s="505"/>
      <c r="AC1119" s="505"/>
      <c r="AD1119" s="505"/>
      <c r="AE1119" s="505"/>
      <c r="AF1119" s="505"/>
      <c r="AG1119" s="505"/>
      <c r="AH1119" s="505"/>
      <c r="AI1119" s="473"/>
      <c r="AJ1119" s="473"/>
      <c r="AK1119" s="505"/>
      <c r="AL1119" s="505"/>
      <c r="AM1119" s="505"/>
      <c r="AN1119" s="505"/>
      <c r="AO1119" s="505"/>
      <c r="AP1119" s="505"/>
      <c r="AQ1119" s="505"/>
      <c r="AR1119" s="505"/>
      <c r="AS1119" s="505"/>
      <c r="AT1119" s="505"/>
      <c r="AU1119" s="506"/>
      <c r="AV1119" s="513"/>
    </row>
    <row r="1120" spans="1:48" s="507" customFormat="1" ht="13.5" outlineLevel="2">
      <c r="A1120" s="681"/>
      <c r="B1120" s="691"/>
      <c r="C1120" s="460"/>
      <c r="D1120" s="474"/>
      <c r="E1120" s="461"/>
      <c r="F1120" s="475"/>
      <c r="G1120" s="459"/>
      <c r="H1120" s="476"/>
      <c r="I1120" s="463"/>
      <c r="J1120" s="475"/>
      <c r="K1120" s="473"/>
      <c r="L1120" s="473"/>
      <c r="M1120" s="471"/>
      <c r="N1120" s="505" t="s">
        <v>224</v>
      </c>
      <c r="O1120" s="505"/>
      <c r="P1120" s="505"/>
      <c r="Q1120" s="505"/>
      <c r="R1120" s="505"/>
      <c r="S1120" s="505"/>
      <c r="T1120" s="505"/>
      <c r="U1120" s="505"/>
      <c r="V1120" s="505"/>
      <c r="W1120" s="473"/>
      <c r="X1120" s="473"/>
      <c r="Y1120" s="505"/>
      <c r="Z1120" s="505"/>
      <c r="AA1120" s="505"/>
      <c r="AB1120" s="505"/>
      <c r="AC1120" s="505"/>
      <c r="AD1120" s="505"/>
      <c r="AE1120" s="505"/>
      <c r="AF1120" s="505"/>
      <c r="AG1120" s="505"/>
      <c r="AH1120" s="505"/>
      <c r="AI1120" s="473"/>
      <c r="AJ1120" s="473"/>
      <c r="AK1120" s="505"/>
      <c r="AL1120" s="505"/>
      <c r="AM1120" s="505"/>
      <c r="AN1120" s="505"/>
      <c r="AO1120" s="505"/>
      <c r="AP1120" s="505"/>
      <c r="AQ1120" s="505"/>
      <c r="AR1120" s="505"/>
      <c r="AS1120" s="505"/>
      <c r="AT1120" s="505"/>
      <c r="AU1120" s="506"/>
      <c r="AV1120" s="513"/>
    </row>
    <row r="1121" spans="1:48" s="507" customFormat="1" ht="13.5" outlineLevel="2">
      <c r="A1121" s="681"/>
      <c r="B1121" s="691" t="s">
        <v>733</v>
      </c>
      <c r="C1121" s="460"/>
      <c r="D1121" s="474"/>
      <c r="E1121" s="461"/>
      <c r="F1121" s="475"/>
      <c r="G1121" s="459"/>
      <c r="H1121" s="476"/>
      <c r="I1121" s="463"/>
      <c r="J1121" s="475"/>
      <c r="K1121" s="473"/>
      <c r="L1121" s="473"/>
      <c r="M1121" s="471"/>
      <c r="N1121" s="505" t="s">
        <v>224</v>
      </c>
      <c r="O1121" s="505"/>
      <c r="P1121" s="505"/>
      <c r="Q1121" s="505"/>
      <c r="R1121" s="505"/>
      <c r="S1121" s="505"/>
      <c r="T1121" s="505"/>
      <c r="U1121" s="505"/>
      <c r="V1121" s="505"/>
      <c r="W1121" s="473"/>
      <c r="X1121" s="473"/>
      <c r="Y1121" s="505"/>
      <c r="Z1121" s="505"/>
      <c r="AA1121" s="505"/>
      <c r="AB1121" s="505"/>
      <c r="AC1121" s="505"/>
      <c r="AD1121" s="505"/>
      <c r="AE1121" s="505"/>
      <c r="AF1121" s="505"/>
      <c r="AG1121" s="505"/>
      <c r="AH1121" s="505"/>
      <c r="AI1121" s="473"/>
      <c r="AJ1121" s="473"/>
      <c r="AK1121" s="505"/>
      <c r="AL1121" s="505"/>
      <c r="AM1121" s="505"/>
      <c r="AN1121" s="505"/>
      <c r="AO1121" s="505"/>
      <c r="AP1121" s="505"/>
      <c r="AQ1121" s="505"/>
      <c r="AR1121" s="505"/>
      <c r="AS1121" s="505"/>
      <c r="AT1121" s="505"/>
      <c r="AU1121" s="506"/>
      <c r="AV1121" s="513"/>
    </row>
    <row r="1122" spans="1:48" s="507" customFormat="1" ht="13.5" outlineLevel="2">
      <c r="A1122" s="681"/>
      <c r="B1122" s="691" t="s">
        <v>226</v>
      </c>
      <c r="C1122" s="460" t="s">
        <v>898</v>
      </c>
      <c r="D1122" s="474" t="s">
        <v>228</v>
      </c>
      <c r="E1122" s="461" t="s">
        <v>735</v>
      </c>
      <c r="F1122" s="475"/>
      <c r="G1122" s="459" t="s">
        <v>111</v>
      </c>
      <c r="H1122" s="476" t="str">
        <f>CONCATENATE(G1122,"-",I1122)</f>
        <v>AM-4</v>
      </c>
      <c r="I1122" s="463">
        <v>4</v>
      </c>
      <c r="J1122" s="475"/>
      <c r="K1122" s="473">
        <v>0</v>
      </c>
      <c r="L1122" s="473"/>
      <c r="M1122" s="471" cm="1">
        <f t="array" ref="M1122">IFERROR(_xlfn.IFS(N1122=1,1,O1122=1,1,P1122=1,1,Q1122=1,1),0)</f>
        <v>1</v>
      </c>
      <c r="N1122" s="505" t="s">
        <v>224</v>
      </c>
      <c r="O1122" s="505"/>
      <c r="P1122" s="505">
        <v>1</v>
      </c>
      <c r="Q1122" s="505"/>
      <c r="R1122" s="471" cm="1">
        <f t="array" ref="R1122">IFERROR(_xlfn.IFS(S1122=1,1,T1122=1,1,U1122=1,1,V1122=1,1),0)</f>
        <v>0</v>
      </c>
      <c r="S1122" s="505"/>
      <c r="T1122" s="505"/>
      <c r="U1122" s="505"/>
      <c r="V1122" s="505"/>
      <c r="W1122" s="473"/>
      <c r="X1122" s="473"/>
      <c r="Y1122" s="471"/>
      <c r="Z1122" s="505"/>
      <c r="AA1122" s="505"/>
      <c r="AB1122" s="505"/>
      <c r="AC1122" s="505"/>
      <c r="AD1122" s="471"/>
      <c r="AE1122" s="505"/>
      <c r="AF1122" s="505"/>
      <c r="AG1122" s="505"/>
      <c r="AH1122" s="505"/>
      <c r="AI1122" s="473"/>
      <c r="AJ1122" s="473"/>
      <c r="AK1122" s="505"/>
      <c r="AL1122" s="505"/>
      <c r="AM1122" s="505"/>
      <c r="AN1122" s="505"/>
      <c r="AO1122" s="505"/>
      <c r="AP1122" s="505"/>
      <c r="AQ1122" s="505"/>
      <c r="AR1122" s="505"/>
      <c r="AS1122" s="505"/>
      <c r="AT1122" s="505"/>
      <c r="AU1122" s="506"/>
      <c r="AV1122" s="513">
        <v>4</v>
      </c>
    </row>
    <row r="1123" spans="1:48" s="507" customFormat="1" ht="13.5" outlineLevel="2">
      <c r="A1123" s="681"/>
      <c r="B1123" s="691"/>
      <c r="C1123" s="460"/>
      <c r="D1123" s="474"/>
      <c r="E1123" s="461"/>
      <c r="F1123" s="475"/>
      <c r="G1123" s="459"/>
      <c r="H1123" s="476"/>
      <c r="I1123" s="463"/>
      <c r="J1123" s="475"/>
      <c r="K1123" s="473"/>
      <c r="L1123" s="473"/>
      <c r="M1123" s="471"/>
      <c r="N1123" s="505" t="s">
        <v>224</v>
      </c>
      <c r="O1123" s="505"/>
      <c r="P1123" s="505"/>
      <c r="Q1123" s="505"/>
      <c r="R1123" s="505"/>
      <c r="S1123" s="505"/>
      <c r="T1123" s="505"/>
      <c r="U1123" s="505"/>
      <c r="V1123" s="505"/>
      <c r="W1123" s="473"/>
      <c r="X1123" s="473"/>
      <c r="Y1123" s="505"/>
      <c r="Z1123" s="505"/>
      <c r="AA1123" s="505"/>
      <c r="AB1123" s="505"/>
      <c r="AC1123" s="505"/>
      <c r="AD1123" s="505"/>
      <c r="AE1123" s="505"/>
      <c r="AF1123" s="505"/>
      <c r="AG1123" s="505"/>
      <c r="AH1123" s="505"/>
      <c r="AI1123" s="473"/>
      <c r="AJ1123" s="473"/>
      <c r="AK1123" s="505"/>
      <c r="AL1123" s="505"/>
      <c r="AM1123" s="505"/>
      <c r="AN1123" s="505"/>
      <c r="AO1123" s="505"/>
      <c r="AP1123" s="505"/>
      <c r="AQ1123" s="505"/>
      <c r="AR1123" s="505"/>
      <c r="AS1123" s="505"/>
      <c r="AT1123" s="505"/>
      <c r="AU1123" s="506"/>
      <c r="AV1123" s="513"/>
    </row>
    <row r="1124" spans="1:48" s="507" customFormat="1" ht="13.5" outlineLevel="2">
      <c r="A1124" s="681"/>
      <c r="B1124" s="691" t="s">
        <v>736</v>
      </c>
      <c r="C1124" s="460"/>
      <c r="D1124" s="474"/>
      <c r="E1124" s="461"/>
      <c r="F1124" s="475"/>
      <c r="G1124" s="459"/>
      <c r="H1124" s="476"/>
      <c r="I1124" s="463"/>
      <c r="J1124" s="475"/>
      <c r="K1124" s="473"/>
      <c r="L1124" s="473"/>
      <c r="M1124" s="471"/>
      <c r="N1124" s="505" t="s">
        <v>224</v>
      </c>
      <c r="O1124" s="505"/>
      <c r="P1124" s="505"/>
      <c r="Q1124" s="505"/>
      <c r="R1124" s="505"/>
      <c r="S1124" s="505"/>
      <c r="T1124" s="505"/>
      <c r="U1124" s="505"/>
      <c r="V1124" s="505"/>
      <c r="W1124" s="473"/>
      <c r="X1124" s="473"/>
      <c r="Y1124" s="505"/>
      <c r="Z1124" s="505"/>
      <c r="AA1124" s="505"/>
      <c r="AB1124" s="505"/>
      <c r="AC1124" s="505"/>
      <c r="AD1124" s="505"/>
      <c r="AE1124" s="505"/>
      <c r="AF1124" s="505"/>
      <c r="AG1124" s="505"/>
      <c r="AH1124" s="505"/>
      <c r="AI1124" s="473"/>
      <c r="AJ1124" s="473"/>
      <c r="AK1124" s="505"/>
      <c r="AL1124" s="505"/>
      <c r="AM1124" s="505"/>
      <c r="AN1124" s="505"/>
      <c r="AO1124" s="505"/>
      <c r="AP1124" s="505"/>
      <c r="AQ1124" s="505"/>
      <c r="AR1124" s="505"/>
      <c r="AS1124" s="505"/>
      <c r="AT1124" s="505"/>
      <c r="AU1124" s="506"/>
      <c r="AV1124" s="513"/>
    </row>
    <row r="1125" spans="1:48" s="507" customFormat="1" ht="13.5" outlineLevel="2">
      <c r="A1125" s="681"/>
      <c r="B1125" s="691" t="s">
        <v>226</v>
      </c>
      <c r="C1125" s="460" t="s">
        <v>898</v>
      </c>
      <c r="D1125" s="474" t="s">
        <v>595</v>
      </c>
      <c r="E1125" s="461" t="s">
        <v>899</v>
      </c>
      <c r="F1125" s="475"/>
      <c r="G1125" s="459" t="s">
        <v>111</v>
      </c>
      <c r="H1125" s="476" t="str">
        <f>CONCATENATE(G1125,"-",I1125)</f>
        <v>AM-4</v>
      </c>
      <c r="I1125" s="463">
        <v>4</v>
      </c>
      <c r="J1125" s="475"/>
      <c r="K1125" s="473">
        <v>0</v>
      </c>
      <c r="L1125" s="473"/>
      <c r="M1125" s="471" cm="1">
        <f t="array" ref="M1125">IFERROR(_xlfn.IFS(N1125=1,1,O1125=1,1,P1125=1,1,Q1125=1,1),0)</f>
        <v>1</v>
      </c>
      <c r="N1125" s="505" t="s">
        <v>224</v>
      </c>
      <c r="O1125" s="505"/>
      <c r="P1125" s="505">
        <v>1</v>
      </c>
      <c r="Q1125" s="505"/>
      <c r="R1125" s="471" cm="1">
        <f t="array" ref="R1125">IFERROR(_xlfn.IFS(S1125=1,1,T1125=1,1,U1125=1,1,V1125=1,1),0)</f>
        <v>0</v>
      </c>
      <c r="S1125" s="505"/>
      <c r="T1125" s="505"/>
      <c r="U1125" s="505"/>
      <c r="V1125" s="505"/>
      <c r="W1125" s="473"/>
      <c r="X1125" s="473"/>
      <c r="Y1125" s="471"/>
      <c r="Z1125" s="505"/>
      <c r="AA1125" s="505"/>
      <c r="AB1125" s="505"/>
      <c r="AC1125" s="505"/>
      <c r="AD1125" s="471"/>
      <c r="AE1125" s="505"/>
      <c r="AF1125" s="505"/>
      <c r="AG1125" s="505"/>
      <c r="AH1125" s="505"/>
      <c r="AI1125" s="473"/>
      <c r="AJ1125" s="473"/>
      <c r="AK1125" s="505"/>
      <c r="AL1125" s="505"/>
      <c r="AM1125" s="505"/>
      <c r="AN1125" s="505"/>
      <c r="AO1125" s="505"/>
      <c r="AP1125" s="505"/>
      <c r="AQ1125" s="505"/>
      <c r="AR1125" s="505"/>
      <c r="AS1125" s="505"/>
      <c r="AT1125" s="505"/>
      <c r="AU1125" s="506"/>
      <c r="AV1125" s="513">
        <v>4</v>
      </c>
    </row>
    <row r="1126" spans="1:48" s="507" customFormat="1" ht="13.5" outlineLevel="2">
      <c r="A1126" s="681"/>
      <c r="B1126" s="691"/>
      <c r="C1126" s="460"/>
      <c r="D1126" s="474"/>
      <c r="E1126" s="461"/>
      <c r="F1126" s="475"/>
      <c r="G1126" s="459"/>
      <c r="H1126" s="476"/>
      <c r="I1126" s="463"/>
      <c r="J1126" s="475"/>
      <c r="K1126" s="473"/>
      <c r="L1126" s="473"/>
      <c r="M1126" s="471"/>
      <c r="N1126" s="505" t="s">
        <v>224</v>
      </c>
      <c r="O1126" s="505"/>
      <c r="P1126" s="505"/>
      <c r="Q1126" s="505"/>
      <c r="R1126" s="505"/>
      <c r="S1126" s="505"/>
      <c r="T1126" s="505"/>
      <c r="U1126" s="505"/>
      <c r="V1126" s="505"/>
      <c r="W1126" s="473"/>
      <c r="X1126" s="473"/>
      <c r="Y1126" s="505"/>
      <c r="Z1126" s="505"/>
      <c r="AA1126" s="505"/>
      <c r="AB1126" s="505"/>
      <c r="AC1126" s="505"/>
      <c r="AD1126" s="505"/>
      <c r="AE1126" s="505"/>
      <c r="AF1126" s="505"/>
      <c r="AG1126" s="505"/>
      <c r="AH1126" s="505"/>
      <c r="AI1126" s="473"/>
      <c r="AJ1126" s="473"/>
      <c r="AK1126" s="505"/>
      <c r="AL1126" s="505"/>
      <c r="AM1126" s="505"/>
      <c r="AN1126" s="505"/>
      <c r="AO1126" s="505"/>
      <c r="AP1126" s="505"/>
      <c r="AQ1126" s="505"/>
      <c r="AR1126" s="505"/>
      <c r="AS1126" s="505"/>
      <c r="AT1126" s="505"/>
      <c r="AU1126" s="506"/>
      <c r="AV1126" s="513"/>
    </row>
    <row r="1127" spans="1:48" s="507" customFormat="1" ht="13.5" outlineLevel="2">
      <c r="A1127" s="681"/>
      <c r="B1127" s="691" t="s">
        <v>738</v>
      </c>
      <c r="C1127" s="460"/>
      <c r="D1127" s="474"/>
      <c r="E1127" s="461"/>
      <c r="F1127" s="475"/>
      <c r="G1127" s="459"/>
      <c r="H1127" s="476"/>
      <c r="I1127" s="463"/>
      <c r="J1127" s="475"/>
      <c r="K1127" s="473"/>
      <c r="L1127" s="473"/>
      <c r="M1127" s="471"/>
      <c r="N1127" s="505" t="s">
        <v>224</v>
      </c>
      <c r="O1127" s="505"/>
      <c r="P1127" s="505"/>
      <c r="Q1127" s="505"/>
      <c r="R1127" s="505"/>
      <c r="S1127" s="505"/>
      <c r="T1127" s="505"/>
      <c r="U1127" s="505"/>
      <c r="V1127" s="505"/>
      <c r="W1127" s="473"/>
      <c r="X1127" s="473"/>
      <c r="Y1127" s="505"/>
      <c r="Z1127" s="505"/>
      <c r="AA1127" s="505"/>
      <c r="AB1127" s="505"/>
      <c r="AC1127" s="505"/>
      <c r="AD1127" s="505"/>
      <c r="AE1127" s="505"/>
      <c r="AF1127" s="505"/>
      <c r="AG1127" s="505"/>
      <c r="AH1127" s="505"/>
      <c r="AI1127" s="473"/>
      <c r="AJ1127" s="473"/>
      <c r="AK1127" s="505"/>
      <c r="AL1127" s="505"/>
      <c r="AM1127" s="505"/>
      <c r="AN1127" s="505"/>
      <c r="AO1127" s="505"/>
      <c r="AP1127" s="505"/>
      <c r="AQ1127" s="505"/>
      <c r="AR1127" s="505"/>
      <c r="AS1127" s="505"/>
      <c r="AT1127" s="505"/>
      <c r="AU1127" s="506"/>
      <c r="AV1127" s="513"/>
    </row>
    <row r="1128" spans="1:48" s="507" customFormat="1" ht="13.5" outlineLevel="2">
      <c r="A1128" s="681"/>
      <c r="B1128" s="691" t="s">
        <v>226</v>
      </c>
      <c r="C1128" s="460" t="s">
        <v>898</v>
      </c>
      <c r="D1128" s="474" t="s">
        <v>235</v>
      </c>
      <c r="E1128" s="461" t="s">
        <v>900</v>
      </c>
      <c r="F1128" s="475"/>
      <c r="G1128" s="459" t="s">
        <v>111</v>
      </c>
      <c r="H1128" s="476" t="str">
        <f>CONCATENATE(G1128,"-",I1128)</f>
        <v>AM-4</v>
      </c>
      <c r="I1128" s="463">
        <v>4</v>
      </c>
      <c r="J1128" s="475"/>
      <c r="K1128" s="473">
        <v>0</v>
      </c>
      <c r="L1128" s="473"/>
      <c r="M1128" s="471" cm="1">
        <f t="array" ref="M1128">IFERROR(_xlfn.IFS(N1128=1,1,O1128=1,1,P1128=1,1,Q1128=1,1),0)</f>
        <v>1</v>
      </c>
      <c r="N1128" s="505" t="s">
        <v>224</v>
      </c>
      <c r="O1128" s="505"/>
      <c r="P1128" s="505">
        <v>1</v>
      </c>
      <c r="Q1128" s="505"/>
      <c r="R1128" s="471" cm="1">
        <f t="array" ref="R1128">IFERROR(_xlfn.IFS(S1128=1,1,T1128=1,1,U1128=1,1,V1128=1,1),0)</f>
        <v>0</v>
      </c>
      <c r="S1128" s="505"/>
      <c r="T1128" s="505"/>
      <c r="U1128" s="505"/>
      <c r="V1128" s="505"/>
      <c r="W1128" s="473"/>
      <c r="X1128" s="473"/>
      <c r="Y1128" s="471"/>
      <c r="Z1128" s="505"/>
      <c r="AA1128" s="505"/>
      <c r="AB1128" s="505"/>
      <c r="AC1128" s="505"/>
      <c r="AD1128" s="471"/>
      <c r="AE1128" s="505"/>
      <c r="AF1128" s="505"/>
      <c r="AG1128" s="505"/>
      <c r="AH1128" s="505"/>
      <c r="AI1128" s="473"/>
      <c r="AJ1128" s="473"/>
      <c r="AK1128" s="505"/>
      <c r="AL1128" s="505"/>
      <c r="AM1128" s="505"/>
      <c r="AN1128" s="505"/>
      <c r="AO1128" s="505"/>
      <c r="AP1128" s="505"/>
      <c r="AQ1128" s="505"/>
      <c r="AR1128" s="505"/>
      <c r="AS1128" s="505"/>
      <c r="AT1128" s="505"/>
      <c r="AU1128" s="506"/>
      <c r="AV1128" s="513">
        <v>4</v>
      </c>
    </row>
    <row r="1129" spans="1:48" s="507" customFormat="1" ht="13.5" outlineLevel="2">
      <c r="A1129" s="681"/>
      <c r="B1129" s="691"/>
      <c r="C1129" s="460"/>
      <c r="D1129" s="474"/>
      <c r="E1129" s="461"/>
      <c r="F1129" s="475"/>
      <c r="G1129" s="459"/>
      <c r="H1129" s="476"/>
      <c r="I1129" s="463"/>
      <c r="J1129" s="475"/>
      <c r="K1129" s="473"/>
      <c r="L1129" s="473"/>
      <c r="M1129" s="471"/>
      <c r="N1129" s="505" t="s">
        <v>224</v>
      </c>
      <c r="O1129" s="505"/>
      <c r="P1129" s="505"/>
      <c r="Q1129" s="505"/>
      <c r="R1129" s="505"/>
      <c r="S1129" s="505"/>
      <c r="T1129" s="505"/>
      <c r="U1129" s="505"/>
      <c r="V1129" s="505"/>
      <c r="W1129" s="473"/>
      <c r="X1129" s="473"/>
      <c r="Y1129" s="505"/>
      <c r="Z1129" s="505"/>
      <c r="AA1129" s="505"/>
      <c r="AB1129" s="505"/>
      <c r="AC1129" s="505"/>
      <c r="AD1129" s="505"/>
      <c r="AE1129" s="505"/>
      <c r="AF1129" s="505"/>
      <c r="AG1129" s="505"/>
      <c r="AH1129" s="505"/>
      <c r="AI1129" s="473"/>
      <c r="AJ1129" s="473"/>
      <c r="AK1129" s="505"/>
      <c r="AL1129" s="505"/>
      <c r="AM1129" s="505"/>
      <c r="AN1129" s="505"/>
      <c r="AO1129" s="505"/>
      <c r="AP1129" s="505"/>
      <c r="AQ1129" s="505"/>
      <c r="AR1129" s="505"/>
      <c r="AS1129" s="505"/>
      <c r="AT1129" s="505"/>
      <c r="AU1129" s="506"/>
      <c r="AV1129" s="513"/>
    </row>
    <row r="1130" spans="1:48" s="507" customFormat="1" ht="13.5" outlineLevel="2">
      <c r="A1130" s="681"/>
      <c r="B1130" s="691" t="s">
        <v>742</v>
      </c>
      <c r="C1130" s="460"/>
      <c r="D1130" s="474"/>
      <c r="E1130" s="461"/>
      <c r="F1130" s="475"/>
      <c r="G1130" s="459"/>
      <c r="H1130" s="476"/>
      <c r="I1130" s="463"/>
      <c r="J1130" s="475"/>
      <c r="K1130" s="473"/>
      <c r="L1130" s="473"/>
      <c r="M1130" s="471"/>
      <c r="N1130" s="505" t="s">
        <v>224</v>
      </c>
      <c r="O1130" s="505"/>
      <c r="P1130" s="505"/>
      <c r="Q1130" s="505"/>
      <c r="R1130" s="505"/>
      <c r="S1130" s="505"/>
      <c r="T1130" s="505"/>
      <c r="U1130" s="505"/>
      <c r="V1130" s="505"/>
      <c r="W1130" s="473"/>
      <c r="X1130" s="473"/>
      <c r="Y1130" s="505"/>
      <c r="Z1130" s="505"/>
      <c r="AA1130" s="505"/>
      <c r="AB1130" s="505"/>
      <c r="AC1130" s="505"/>
      <c r="AD1130" s="505"/>
      <c r="AE1130" s="505"/>
      <c r="AF1130" s="505"/>
      <c r="AG1130" s="505"/>
      <c r="AH1130" s="505"/>
      <c r="AI1130" s="473"/>
      <c r="AJ1130" s="473"/>
      <c r="AK1130" s="505"/>
      <c r="AL1130" s="505"/>
      <c r="AM1130" s="505"/>
      <c r="AN1130" s="505"/>
      <c r="AO1130" s="505"/>
      <c r="AP1130" s="505"/>
      <c r="AQ1130" s="505"/>
      <c r="AR1130" s="505"/>
      <c r="AS1130" s="505"/>
      <c r="AT1130" s="505"/>
      <c r="AU1130" s="506"/>
      <c r="AV1130" s="513"/>
    </row>
    <row r="1131" spans="1:48" s="507" customFormat="1" ht="13.5" outlineLevel="2">
      <c r="A1131" s="681"/>
      <c r="B1131" s="691" t="s">
        <v>226</v>
      </c>
      <c r="C1131" s="460" t="s">
        <v>898</v>
      </c>
      <c r="D1131" s="474" t="s">
        <v>297</v>
      </c>
      <c r="E1131" s="461" t="s">
        <v>901</v>
      </c>
      <c r="F1131" s="475"/>
      <c r="G1131" s="459" t="s">
        <v>111</v>
      </c>
      <c r="H1131" s="476" t="str">
        <f>CONCATENATE(G1131,"-",I1131)</f>
        <v>AM-4</v>
      </c>
      <c r="I1131" s="463">
        <v>4</v>
      </c>
      <c r="J1131" s="475"/>
      <c r="K1131" s="473">
        <v>0</v>
      </c>
      <c r="L1131" s="473"/>
      <c r="M1131" s="471" cm="1">
        <f t="array" ref="M1131">IFERROR(_xlfn.IFS(N1131=1,1,O1131=1,1,P1131=1,1,Q1131=1,1),0)</f>
        <v>1</v>
      </c>
      <c r="N1131" s="505" t="s">
        <v>224</v>
      </c>
      <c r="O1131" s="505"/>
      <c r="P1131" s="505">
        <v>1</v>
      </c>
      <c r="Q1131" s="505"/>
      <c r="R1131" s="471" cm="1">
        <f t="array" ref="R1131">IFERROR(_xlfn.IFS(S1131=1,1,T1131=1,1,U1131=1,1,V1131=1,1),0)</f>
        <v>0</v>
      </c>
      <c r="S1131" s="505"/>
      <c r="T1131" s="505"/>
      <c r="U1131" s="505"/>
      <c r="V1131" s="505"/>
      <c r="W1131" s="473"/>
      <c r="X1131" s="473"/>
      <c r="Y1131" s="471"/>
      <c r="Z1131" s="505"/>
      <c r="AA1131" s="505"/>
      <c r="AB1131" s="505"/>
      <c r="AC1131" s="505"/>
      <c r="AD1131" s="471"/>
      <c r="AE1131" s="505"/>
      <c r="AF1131" s="505"/>
      <c r="AG1131" s="505"/>
      <c r="AH1131" s="505"/>
      <c r="AI1131" s="473"/>
      <c r="AJ1131" s="473"/>
      <c r="AK1131" s="505"/>
      <c r="AL1131" s="505"/>
      <c r="AM1131" s="505"/>
      <c r="AN1131" s="505"/>
      <c r="AO1131" s="505"/>
      <c r="AP1131" s="505"/>
      <c r="AQ1131" s="505"/>
      <c r="AR1131" s="505"/>
      <c r="AS1131" s="505"/>
      <c r="AT1131" s="505"/>
      <c r="AU1131" s="506"/>
      <c r="AV1131" s="513">
        <v>4</v>
      </c>
    </row>
    <row r="1132" spans="1:48" s="507" customFormat="1" ht="13.5" outlineLevel="2">
      <c r="A1132" s="681"/>
      <c r="B1132" s="691"/>
      <c r="C1132" s="460"/>
      <c r="D1132" s="474"/>
      <c r="E1132" s="461"/>
      <c r="F1132" s="475"/>
      <c r="G1132" s="459"/>
      <c r="H1132" s="476"/>
      <c r="I1132" s="463"/>
      <c r="J1132" s="475"/>
      <c r="K1132" s="473"/>
      <c r="L1132" s="473"/>
      <c r="M1132" s="471"/>
      <c r="N1132" s="505" t="s">
        <v>224</v>
      </c>
      <c r="O1132" s="505"/>
      <c r="P1132" s="505"/>
      <c r="Q1132" s="505"/>
      <c r="R1132" s="505"/>
      <c r="S1132" s="505"/>
      <c r="T1132" s="505"/>
      <c r="U1132" s="505"/>
      <c r="V1132" s="505"/>
      <c r="W1132" s="473"/>
      <c r="X1132" s="473"/>
      <c r="Y1132" s="505"/>
      <c r="Z1132" s="505"/>
      <c r="AA1132" s="505"/>
      <c r="AB1132" s="505"/>
      <c r="AC1132" s="505"/>
      <c r="AD1132" s="505"/>
      <c r="AE1132" s="505"/>
      <c r="AF1132" s="505"/>
      <c r="AG1132" s="505"/>
      <c r="AH1132" s="505"/>
      <c r="AI1132" s="473"/>
      <c r="AJ1132" s="473"/>
      <c r="AK1132" s="505"/>
      <c r="AL1132" s="505"/>
      <c r="AM1132" s="505"/>
      <c r="AN1132" s="505"/>
      <c r="AO1132" s="505"/>
      <c r="AP1132" s="505"/>
      <c r="AQ1132" s="505"/>
      <c r="AR1132" s="505"/>
      <c r="AS1132" s="505"/>
      <c r="AT1132" s="505"/>
      <c r="AU1132" s="506"/>
      <c r="AV1132" s="513"/>
    </row>
    <row r="1133" spans="1:48" s="507" customFormat="1" ht="13.5" outlineLevel="2">
      <c r="A1133" s="681"/>
      <c r="B1133" s="691" t="s">
        <v>745</v>
      </c>
      <c r="C1133" s="460"/>
      <c r="D1133" s="474"/>
      <c r="E1133" s="461"/>
      <c r="F1133" s="475"/>
      <c r="G1133" s="459"/>
      <c r="H1133" s="476"/>
      <c r="I1133" s="463"/>
      <c r="J1133" s="475"/>
      <c r="K1133" s="473"/>
      <c r="L1133" s="473"/>
      <c r="M1133" s="471"/>
      <c r="N1133" s="505" t="s">
        <v>224</v>
      </c>
      <c r="O1133" s="505"/>
      <c r="P1133" s="505"/>
      <c r="Q1133" s="505"/>
      <c r="R1133" s="505"/>
      <c r="S1133" s="505"/>
      <c r="T1133" s="505"/>
      <c r="U1133" s="505"/>
      <c r="V1133" s="505"/>
      <c r="W1133" s="473"/>
      <c r="X1133" s="473"/>
      <c r="Y1133" s="505"/>
      <c r="Z1133" s="505"/>
      <c r="AA1133" s="505"/>
      <c r="AB1133" s="505"/>
      <c r="AC1133" s="505"/>
      <c r="AD1133" s="505"/>
      <c r="AE1133" s="505"/>
      <c r="AF1133" s="505"/>
      <c r="AG1133" s="505"/>
      <c r="AH1133" s="505"/>
      <c r="AI1133" s="473"/>
      <c r="AJ1133" s="473"/>
      <c r="AK1133" s="505"/>
      <c r="AL1133" s="505"/>
      <c r="AM1133" s="505"/>
      <c r="AN1133" s="505"/>
      <c r="AO1133" s="505"/>
      <c r="AP1133" s="505"/>
      <c r="AQ1133" s="505"/>
      <c r="AR1133" s="505"/>
      <c r="AS1133" s="505"/>
      <c r="AT1133" s="505"/>
      <c r="AU1133" s="506"/>
      <c r="AV1133" s="513"/>
    </row>
    <row r="1134" spans="1:48" s="507" customFormat="1" ht="13.5" outlineLevel="2">
      <c r="A1134" s="681"/>
      <c r="B1134" s="691" t="s">
        <v>226</v>
      </c>
      <c r="C1134" s="460" t="s">
        <v>898</v>
      </c>
      <c r="D1134" s="474" t="s">
        <v>304</v>
      </c>
      <c r="E1134" s="461" t="s">
        <v>902</v>
      </c>
      <c r="F1134" s="475"/>
      <c r="G1134" s="459" t="s">
        <v>111</v>
      </c>
      <c r="H1134" s="476" t="str">
        <f>CONCATENATE(G1134,"-",I1134)</f>
        <v>AM-4</v>
      </c>
      <c r="I1134" s="463">
        <v>4</v>
      </c>
      <c r="J1134" s="475"/>
      <c r="K1134" s="473">
        <v>0</v>
      </c>
      <c r="L1134" s="473"/>
      <c r="M1134" s="471" cm="1">
        <f t="array" ref="M1134">IFERROR(_xlfn.IFS(N1134=1,1,O1134=1,1,P1134=1,1,Q1134=1,1),0)</f>
        <v>1</v>
      </c>
      <c r="N1134" s="505" t="s">
        <v>224</v>
      </c>
      <c r="O1134" s="505"/>
      <c r="P1134" s="505">
        <v>1</v>
      </c>
      <c r="Q1134" s="505"/>
      <c r="R1134" s="471" cm="1">
        <f t="array" ref="R1134">IFERROR(_xlfn.IFS(S1134=1,1,T1134=1,1,U1134=1,1,V1134=1,1),0)</f>
        <v>0</v>
      </c>
      <c r="S1134" s="505"/>
      <c r="T1134" s="505"/>
      <c r="U1134" s="505"/>
      <c r="V1134" s="505"/>
      <c r="W1134" s="473"/>
      <c r="X1134" s="473"/>
      <c r="Y1134" s="471"/>
      <c r="Z1134" s="505"/>
      <c r="AA1134" s="505"/>
      <c r="AB1134" s="505"/>
      <c r="AC1134" s="505"/>
      <c r="AD1134" s="471"/>
      <c r="AE1134" s="505"/>
      <c r="AF1134" s="505"/>
      <c r="AG1134" s="505"/>
      <c r="AH1134" s="505"/>
      <c r="AI1134" s="473"/>
      <c r="AJ1134" s="473"/>
      <c r="AK1134" s="505"/>
      <c r="AL1134" s="505"/>
      <c r="AM1134" s="505"/>
      <c r="AN1134" s="505"/>
      <c r="AO1134" s="505"/>
      <c r="AP1134" s="505"/>
      <c r="AQ1134" s="505"/>
      <c r="AR1134" s="505"/>
      <c r="AS1134" s="505"/>
      <c r="AT1134" s="505"/>
      <c r="AU1134" s="506"/>
      <c r="AV1134" s="513">
        <v>4</v>
      </c>
    </row>
    <row r="1135" spans="1:48" s="507" customFormat="1" ht="13.5" outlineLevel="2">
      <c r="A1135" s="681"/>
      <c r="B1135" s="691"/>
      <c r="C1135" s="460"/>
      <c r="D1135" s="474"/>
      <c r="E1135" s="461"/>
      <c r="F1135" s="475"/>
      <c r="G1135" s="459"/>
      <c r="H1135" s="476"/>
      <c r="I1135" s="463"/>
      <c r="J1135" s="475"/>
      <c r="K1135" s="473"/>
      <c r="L1135" s="473"/>
      <c r="M1135" s="471"/>
      <c r="N1135" s="505" t="s">
        <v>224</v>
      </c>
      <c r="O1135" s="505"/>
      <c r="P1135" s="505"/>
      <c r="Q1135" s="505"/>
      <c r="R1135" s="505"/>
      <c r="S1135" s="505"/>
      <c r="T1135" s="505"/>
      <c r="U1135" s="505"/>
      <c r="V1135" s="505"/>
      <c r="W1135" s="473"/>
      <c r="X1135" s="473"/>
      <c r="Y1135" s="505"/>
      <c r="Z1135" s="505"/>
      <c r="AA1135" s="505"/>
      <c r="AB1135" s="505"/>
      <c r="AC1135" s="505"/>
      <c r="AD1135" s="505"/>
      <c r="AE1135" s="505"/>
      <c r="AF1135" s="505"/>
      <c r="AG1135" s="505"/>
      <c r="AH1135" s="505"/>
      <c r="AI1135" s="473"/>
      <c r="AJ1135" s="473"/>
      <c r="AK1135" s="505"/>
      <c r="AL1135" s="505"/>
      <c r="AM1135" s="505"/>
      <c r="AN1135" s="505"/>
      <c r="AO1135" s="505"/>
      <c r="AP1135" s="505"/>
      <c r="AQ1135" s="505"/>
      <c r="AR1135" s="505"/>
      <c r="AS1135" s="505"/>
      <c r="AT1135" s="505"/>
      <c r="AU1135" s="506"/>
      <c r="AV1135" s="513"/>
    </row>
    <row r="1136" spans="1:48" s="507" customFormat="1" ht="13.5" outlineLevel="2">
      <c r="A1136" s="681"/>
      <c r="B1136" s="691" t="s">
        <v>749</v>
      </c>
      <c r="C1136" s="460"/>
      <c r="D1136" s="474"/>
      <c r="E1136" s="461"/>
      <c r="F1136" s="475"/>
      <c r="G1136" s="459"/>
      <c r="H1136" s="476"/>
      <c r="I1136" s="463"/>
      <c r="J1136" s="475"/>
      <c r="K1136" s="473"/>
      <c r="L1136" s="473"/>
      <c r="M1136" s="471"/>
      <c r="N1136" s="505" t="s">
        <v>224</v>
      </c>
      <c r="O1136" s="505"/>
      <c r="P1136" s="505"/>
      <c r="Q1136" s="505"/>
      <c r="R1136" s="505"/>
      <c r="S1136" s="505"/>
      <c r="T1136" s="505"/>
      <c r="U1136" s="505"/>
      <c r="V1136" s="505"/>
      <c r="W1136" s="473"/>
      <c r="X1136" s="473"/>
      <c r="Y1136" s="505"/>
      <c r="Z1136" s="505"/>
      <c r="AA1136" s="505"/>
      <c r="AB1136" s="505"/>
      <c r="AC1136" s="505"/>
      <c r="AD1136" s="505"/>
      <c r="AE1136" s="505"/>
      <c r="AF1136" s="505"/>
      <c r="AG1136" s="505"/>
      <c r="AH1136" s="505"/>
      <c r="AI1136" s="473"/>
      <c r="AJ1136" s="473"/>
      <c r="AK1136" s="505"/>
      <c r="AL1136" s="505"/>
      <c r="AM1136" s="505"/>
      <c r="AN1136" s="505"/>
      <c r="AO1136" s="505"/>
      <c r="AP1136" s="505"/>
      <c r="AQ1136" s="505"/>
      <c r="AR1136" s="505"/>
      <c r="AS1136" s="505"/>
      <c r="AT1136" s="505"/>
      <c r="AU1136" s="506"/>
      <c r="AV1136" s="513"/>
    </row>
    <row r="1137" spans="1:48" s="507" customFormat="1" ht="13.5" outlineLevel="2">
      <c r="A1137" s="681"/>
      <c r="B1137" s="691" t="s">
        <v>226</v>
      </c>
      <c r="C1137" s="460" t="s">
        <v>898</v>
      </c>
      <c r="D1137" s="474">
        <v>1401</v>
      </c>
      <c r="E1137" s="461" t="s">
        <v>750</v>
      </c>
      <c r="F1137" s="475"/>
      <c r="G1137" s="459" t="s">
        <v>111</v>
      </c>
      <c r="H1137" s="476" t="str">
        <f t="shared" ref="H1137:H1139" si="146">CONCATENATE(G1137,"-",I1137)</f>
        <v>AM-4</v>
      </c>
      <c r="I1137" s="463">
        <v>4</v>
      </c>
      <c r="J1137" s="475"/>
      <c r="K1137" s="473">
        <v>0</v>
      </c>
      <c r="L1137" s="473"/>
      <c r="M1137" s="471" cm="1">
        <f t="array" ref="M1137">IFERROR(_xlfn.IFS(N1137=1,1,O1137=1,1,P1137=1,1,Q1137=1,1),0)</f>
        <v>1</v>
      </c>
      <c r="N1137" s="505" t="s">
        <v>224</v>
      </c>
      <c r="O1137" s="505"/>
      <c r="P1137" s="505">
        <v>1</v>
      </c>
      <c r="Q1137" s="505"/>
      <c r="R1137" s="471" cm="1">
        <f t="array" ref="R1137">IFERROR(_xlfn.IFS(S1137=1,1,T1137=1,1,U1137=1,1,V1137=1,1),0)</f>
        <v>0</v>
      </c>
      <c r="S1137" s="505"/>
      <c r="T1137" s="505"/>
      <c r="U1137" s="505"/>
      <c r="V1137" s="505"/>
      <c r="W1137" s="473"/>
      <c r="X1137" s="473"/>
      <c r="Y1137" s="471"/>
      <c r="Z1137" s="505"/>
      <c r="AA1137" s="505"/>
      <c r="AB1137" s="505"/>
      <c r="AC1137" s="505"/>
      <c r="AD1137" s="471"/>
      <c r="AE1137" s="505"/>
      <c r="AF1137" s="505"/>
      <c r="AG1137" s="505"/>
      <c r="AH1137" s="505"/>
      <c r="AI1137" s="473"/>
      <c r="AJ1137" s="473"/>
      <c r="AK1137" s="505"/>
      <c r="AL1137" s="505"/>
      <c r="AM1137" s="505"/>
      <c r="AN1137" s="505"/>
      <c r="AO1137" s="505"/>
      <c r="AP1137" s="505"/>
      <c r="AQ1137" s="505"/>
      <c r="AR1137" s="505"/>
      <c r="AS1137" s="505"/>
      <c r="AT1137" s="505"/>
      <c r="AU1137" s="506"/>
      <c r="AV1137" s="513">
        <v>4</v>
      </c>
    </row>
    <row r="1138" spans="1:48" s="507" customFormat="1" ht="13.5" outlineLevel="2">
      <c r="A1138" s="681"/>
      <c r="B1138" s="691" t="s">
        <v>226</v>
      </c>
      <c r="C1138" s="460" t="s">
        <v>898</v>
      </c>
      <c r="D1138" s="474">
        <v>1404</v>
      </c>
      <c r="E1138" s="461" t="s">
        <v>753</v>
      </c>
      <c r="F1138" s="475"/>
      <c r="G1138" s="459" t="s">
        <v>111</v>
      </c>
      <c r="H1138" s="476" t="str">
        <f t="shared" si="146"/>
        <v>AM-4</v>
      </c>
      <c r="I1138" s="463">
        <v>4</v>
      </c>
      <c r="J1138" s="475"/>
      <c r="K1138" s="473">
        <v>0</v>
      </c>
      <c r="L1138" s="473"/>
      <c r="M1138" s="471" cm="1">
        <f t="array" ref="M1138">IFERROR(_xlfn.IFS(N1138=1,1,O1138=1,1,P1138=1,1,Q1138=1,1),0)</f>
        <v>1</v>
      </c>
      <c r="N1138" s="505" t="s">
        <v>224</v>
      </c>
      <c r="O1138" s="505"/>
      <c r="P1138" s="505">
        <v>1</v>
      </c>
      <c r="Q1138" s="505"/>
      <c r="R1138" s="471" cm="1">
        <f t="array" ref="R1138">IFERROR(_xlfn.IFS(S1138=1,1,T1138=1,1,U1138=1,1,V1138=1,1),0)</f>
        <v>0</v>
      </c>
      <c r="S1138" s="505"/>
      <c r="T1138" s="505"/>
      <c r="U1138" s="505"/>
      <c r="V1138" s="505"/>
      <c r="W1138" s="473"/>
      <c r="X1138" s="473"/>
      <c r="Y1138" s="471"/>
      <c r="Z1138" s="505"/>
      <c r="AA1138" s="505"/>
      <c r="AB1138" s="505"/>
      <c r="AC1138" s="505"/>
      <c r="AD1138" s="471"/>
      <c r="AE1138" s="505"/>
      <c r="AF1138" s="505"/>
      <c r="AG1138" s="505"/>
      <c r="AH1138" s="505"/>
      <c r="AI1138" s="473"/>
      <c r="AJ1138" s="473"/>
      <c r="AK1138" s="505"/>
      <c r="AL1138" s="505"/>
      <c r="AM1138" s="505"/>
      <c r="AN1138" s="505"/>
      <c r="AO1138" s="505"/>
      <c r="AP1138" s="505"/>
      <c r="AQ1138" s="505"/>
      <c r="AR1138" s="505"/>
      <c r="AS1138" s="505"/>
      <c r="AT1138" s="505"/>
      <c r="AU1138" s="506"/>
      <c r="AV1138" s="513">
        <v>4</v>
      </c>
    </row>
    <row r="1139" spans="1:48" s="507" customFormat="1" ht="13.5" outlineLevel="2">
      <c r="A1139" s="681"/>
      <c r="B1139" s="691" t="s">
        <v>226</v>
      </c>
      <c r="C1139" s="460" t="s">
        <v>898</v>
      </c>
      <c r="D1139" s="474" t="s">
        <v>383</v>
      </c>
      <c r="E1139" s="461" t="s">
        <v>754</v>
      </c>
      <c r="F1139" s="475"/>
      <c r="G1139" s="459" t="s">
        <v>111</v>
      </c>
      <c r="H1139" s="476" t="str">
        <f t="shared" si="146"/>
        <v>AM-4</v>
      </c>
      <c r="I1139" s="463">
        <v>4</v>
      </c>
      <c r="J1139" s="475"/>
      <c r="K1139" s="473">
        <v>0</v>
      </c>
      <c r="L1139" s="473"/>
      <c r="M1139" s="471" cm="1">
        <f t="array" ref="M1139">IFERROR(_xlfn.IFS(N1139=1,1,O1139=1,1,P1139=1,1,Q1139=1,1),0)</f>
        <v>1</v>
      </c>
      <c r="N1139" s="505" t="s">
        <v>224</v>
      </c>
      <c r="O1139" s="505"/>
      <c r="P1139" s="505">
        <v>1</v>
      </c>
      <c r="Q1139" s="505"/>
      <c r="R1139" s="471" cm="1">
        <f t="array" ref="R1139">IFERROR(_xlfn.IFS(S1139=1,1,T1139=1,1,U1139=1,1,V1139=1,1),0)</f>
        <v>0</v>
      </c>
      <c r="S1139" s="505"/>
      <c r="T1139" s="505"/>
      <c r="U1139" s="505"/>
      <c r="V1139" s="505"/>
      <c r="W1139" s="473"/>
      <c r="X1139" s="473"/>
      <c r="Y1139" s="471"/>
      <c r="Z1139" s="505"/>
      <c r="AA1139" s="505"/>
      <c r="AB1139" s="505"/>
      <c r="AC1139" s="505"/>
      <c r="AD1139" s="471"/>
      <c r="AE1139" s="505"/>
      <c r="AF1139" s="505"/>
      <c r="AG1139" s="505"/>
      <c r="AH1139" s="505"/>
      <c r="AI1139" s="473"/>
      <c r="AJ1139" s="473"/>
      <c r="AK1139" s="505"/>
      <c r="AL1139" s="505"/>
      <c r="AM1139" s="505"/>
      <c r="AN1139" s="505"/>
      <c r="AO1139" s="505"/>
      <c r="AP1139" s="505"/>
      <c r="AQ1139" s="505"/>
      <c r="AR1139" s="505"/>
      <c r="AS1139" s="505"/>
      <c r="AT1139" s="505"/>
      <c r="AU1139" s="506"/>
      <c r="AV1139" s="513">
        <v>4</v>
      </c>
    </row>
    <row r="1140" spans="1:48" s="507" customFormat="1" ht="13.5" outlineLevel="2">
      <c r="A1140" s="681"/>
      <c r="B1140" s="691"/>
      <c r="C1140" s="460"/>
      <c r="D1140" s="474"/>
      <c r="E1140" s="461"/>
      <c r="F1140" s="475"/>
      <c r="G1140" s="459"/>
      <c r="H1140" s="476"/>
      <c r="I1140" s="463"/>
      <c r="J1140" s="475"/>
      <c r="K1140" s="473"/>
      <c r="L1140" s="473"/>
      <c r="M1140" s="471"/>
      <c r="N1140" s="505" t="s">
        <v>224</v>
      </c>
      <c r="O1140" s="505"/>
      <c r="P1140" s="505"/>
      <c r="Q1140" s="505"/>
      <c r="R1140" s="505"/>
      <c r="S1140" s="505"/>
      <c r="T1140" s="505"/>
      <c r="U1140" s="505"/>
      <c r="V1140" s="505"/>
      <c r="W1140" s="473"/>
      <c r="X1140" s="473"/>
      <c r="Y1140" s="505"/>
      <c r="Z1140" s="505"/>
      <c r="AA1140" s="505"/>
      <c r="AB1140" s="505"/>
      <c r="AC1140" s="505"/>
      <c r="AD1140" s="505"/>
      <c r="AE1140" s="505"/>
      <c r="AF1140" s="505"/>
      <c r="AG1140" s="505"/>
      <c r="AH1140" s="505"/>
      <c r="AI1140" s="473"/>
      <c r="AJ1140" s="473"/>
      <c r="AK1140" s="505"/>
      <c r="AL1140" s="505"/>
      <c r="AM1140" s="505"/>
      <c r="AN1140" s="505"/>
      <c r="AO1140" s="505"/>
      <c r="AP1140" s="505"/>
      <c r="AQ1140" s="505"/>
      <c r="AR1140" s="505"/>
      <c r="AS1140" s="505"/>
      <c r="AT1140" s="505"/>
      <c r="AU1140" s="506"/>
      <c r="AV1140" s="513"/>
    </row>
    <row r="1141" spans="1:48" s="507" customFormat="1" ht="13.5" outlineLevel="2">
      <c r="A1141" s="681"/>
      <c r="B1141" s="691" t="s">
        <v>755</v>
      </c>
      <c r="C1141" s="460"/>
      <c r="D1141" s="474"/>
      <c r="E1141" s="461"/>
      <c r="F1141" s="475"/>
      <c r="G1141" s="459"/>
      <c r="H1141" s="476"/>
      <c r="I1141" s="463"/>
      <c r="J1141" s="475"/>
      <c r="K1141" s="473"/>
      <c r="L1141" s="473"/>
      <c r="M1141" s="471"/>
      <c r="N1141" s="505" t="s">
        <v>224</v>
      </c>
      <c r="O1141" s="505"/>
      <c r="P1141" s="505"/>
      <c r="Q1141" s="505"/>
      <c r="R1141" s="505"/>
      <c r="S1141" s="505"/>
      <c r="T1141" s="505"/>
      <c r="U1141" s="505"/>
      <c r="V1141" s="505"/>
      <c r="W1141" s="473"/>
      <c r="X1141" s="473"/>
      <c r="Y1141" s="505"/>
      <c r="Z1141" s="505"/>
      <c r="AA1141" s="505"/>
      <c r="AB1141" s="505"/>
      <c r="AC1141" s="505"/>
      <c r="AD1141" s="505"/>
      <c r="AE1141" s="505"/>
      <c r="AF1141" s="505"/>
      <c r="AG1141" s="505"/>
      <c r="AH1141" s="505"/>
      <c r="AI1141" s="473"/>
      <c r="AJ1141" s="473"/>
      <c r="AK1141" s="505"/>
      <c r="AL1141" s="505"/>
      <c r="AM1141" s="505"/>
      <c r="AN1141" s="505"/>
      <c r="AO1141" s="505"/>
      <c r="AP1141" s="505"/>
      <c r="AQ1141" s="505"/>
      <c r="AR1141" s="505"/>
      <c r="AS1141" s="505"/>
      <c r="AT1141" s="505"/>
      <c r="AU1141" s="506"/>
      <c r="AV1141" s="513"/>
    </row>
    <row r="1142" spans="1:48" s="507" customFormat="1" ht="13.5" outlineLevel="2">
      <c r="A1142" s="681"/>
      <c r="B1142" s="691" t="s">
        <v>226</v>
      </c>
      <c r="C1142" s="460" t="s">
        <v>898</v>
      </c>
      <c r="D1142" s="474" t="s">
        <v>273</v>
      </c>
      <c r="E1142" s="461" t="s">
        <v>756</v>
      </c>
      <c r="F1142" s="475"/>
      <c r="G1142" s="459" t="s">
        <v>111</v>
      </c>
      <c r="H1142" s="476" t="str">
        <f>CONCATENATE(G1142,"-",I1142)</f>
        <v>AM-4</v>
      </c>
      <c r="I1142" s="463">
        <v>4</v>
      </c>
      <c r="J1142" s="475"/>
      <c r="K1142" s="473">
        <v>0</v>
      </c>
      <c r="L1142" s="473"/>
      <c r="M1142" s="471" cm="1">
        <f t="array" ref="M1142">IFERROR(_xlfn.IFS(N1142=1,1,O1142=1,1,P1142=1,1,Q1142=1,1),0)</f>
        <v>1</v>
      </c>
      <c r="N1142" s="505" t="s">
        <v>224</v>
      </c>
      <c r="O1142" s="505"/>
      <c r="P1142" s="505">
        <v>1</v>
      </c>
      <c r="Q1142" s="505"/>
      <c r="R1142" s="471" cm="1">
        <f t="array" ref="R1142">IFERROR(_xlfn.IFS(S1142=1,1,T1142=1,1,U1142=1,1,V1142=1,1),0)</f>
        <v>0</v>
      </c>
      <c r="S1142" s="505"/>
      <c r="T1142" s="505"/>
      <c r="U1142" s="505"/>
      <c r="V1142" s="505"/>
      <c r="W1142" s="473"/>
      <c r="X1142" s="473"/>
      <c r="Y1142" s="471"/>
      <c r="Z1142" s="505"/>
      <c r="AA1142" s="505"/>
      <c r="AB1142" s="505"/>
      <c r="AC1142" s="505"/>
      <c r="AD1142" s="471"/>
      <c r="AE1142" s="505"/>
      <c r="AF1142" s="505"/>
      <c r="AG1142" s="505"/>
      <c r="AH1142" s="505"/>
      <c r="AI1142" s="473"/>
      <c r="AJ1142" s="473"/>
      <c r="AK1142" s="505"/>
      <c r="AL1142" s="505"/>
      <c r="AM1142" s="505"/>
      <c r="AN1142" s="505"/>
      <c r="AO1142" s="505"/>
      <c r="AP1142" s="505"/>
      <c r="AQ1142" s="505"/>
      <c r="AR1142" s="505"/>
      <c r="AS1142" s="505"/>
      <c r="AT1142" s="505"/>
      <c r="AU1142" s="506"/>
      <c r="AV1142" s="513">
        <v>4</v>
      </c>
    </row>
    <row r="1143" spans="1:48" s="507" customFormat="1" ht="13.5" outlineLevel="2">
      <c r="A1143" s="681"/>
      <c r="B1143" s="691"/>
      <c r="C1143" s="460"/>
      <c r="D1143" s="474"/>
      <c r="E1143" s="461"/>
      <c r="F1143" s="475"/>
      <c r="G1143" s="459"/>
      <c r="H1143" s="476"/>
      <c r="I1143" s="463"/>
      <c r="J1143" s="475"/>
      <c r="K1143" s="473"/>
      <c r="L1143" s="473"/>
      <c r="M1143" s="471"/>
      <c r="N1143" s="505" t="s">
        <v>224</v>
      </c>
      <c r="O1143" s="505"/>
      <c r="P1143" s="505"/>
      <c r="Q1143" s="505"/>
      <c r="R1143" s="505"/>
      <c r="S1143" s="505"/>
      <c r="T1143" s="505"/>
      <c r="U1143" s="505"/>
      <c r="V1143" s="505"/>
      <c r="W1143" s="473"/>
      <c r="X1143" s="473"/>
      <c r="Y1143" s="505"/>
      <c r="Z1143" s="505"/>
      <c r="AA1143" s="505"/>
      <c r="AB1143" s="505"/>
      <c r="AC1143" s="505"/>
      <c r="AD1143" s="505"/>
      <c r="AE1143" s="505"/>
      <c r="AF1143" s="505"/>
      <c r="AG1143" s="505"/>
      <c r="AH1143" s="505"/>
      <c r="AI1143" s="473"/>
      <c r="AJ1143" s="473"/>
      <c r="AK1143" s="505"/>
      <c r="AL1143" s="505"/>
      <c r="AM1143" s="505"/>
      <c r="AN1143" s="505"/>
      <c r="AO1143" s="505"/>
      <c r="AP1143" s="505"/>
      <c r="AQ1143" s="505"/>
      <c r="AR1143" s="505"/>
      <c r="AS1143" s="505"/>
      <c r="AT1143" s="505"/>
      <c r="AU1143" s="506"/>
      <c r="AV1143" s="513"/>
    </row>
    <row r="1144" spans="1:48" s="507" customFormat="1" ht="13.5" outlineLevel="2">
      <c r="A1144" s="681"/>
      <c r="B1144" s="691" t="s">
        <v>757</v>
      </c>
      <c r="C1144" s="460"/>
      <c r="D1144" s="474"/>
      <c r="E1144" s="461"/>
      <c r="F1144" s="475"/>
      <c r="G1144" s="459"/>
      <c r="H1144" s="476"/>
      <c r="I1144" s="463"/>
      <c r="J1144" s="475"/>
      <c r="K1144" s="473"/>
      <c r="L1144" s="473"/>
      <c r="M1144" s="471"/>
      <c r="N1144" s="505" t="s">
        <v>224</v>
      </c>
      <c r="O1144" s="505"/>
      <c r="P1144" s="505"/>
      <c r="Q1144" s="505"/>
      <c r="R1144" s="505"/>
      <c r="S1144" s="505"/>
      <c r="T1144" s="505"/>
      <c r="U1144" s="505"/>
      <c r="V1144" s="505"/>
      <c r="W1144" s="473"/>
      <c r="X1144" s="473"/>
      <c r="Y1144" s="505"/>
      <c r="Z1144" s="505"/>
      <c r="AA1144" s="505"/>
      <c r="AB1144" s="505"/>
      <c r="AC1144" s="505"/>
      <c r="AD1144" s="505"/>
      <c r="AE1144" s="505"/>
      <c r="AF1144" s="505"/>
      <c r="AG1144" s="505"/>
      <c r="AH1144" s="505"/>
      <c r="AI1144" s="473"/>
      <c r="AJ1144" s="473"/>
      <c r="AK1144" s="505"/>
      <c r="AL1144" s="505"/>
      <c r="AM1144" s="505"/>
      <c r="AN1144" s="505"/>
      <c r="AO1144" s="505"/>
      <c r="AP1144" s="505"/>
      <c r="AQ1144" s="505"/>
      <c r="AR1144" s="505"/>
      <c r="AS1144" s="505"/>
      <c r="AT1144" s="505"/>
      <c r="AU1144" s="506"/>
      <c r="AV1144" s="513"/>
    </row>
    <row r="1145" spans="1:48" s="507" customFormat="1" ht="13.5" outlineLevel="2">
      <c r="A1145" s="681"/>
      <c r="B1145" s="691" t="s">
        <v>226</v>
      </c>
      <c r="C1145" s="460" t="s">
        <v>898</v>
      </c>
      <c r="D1145" s="474" t="s">
        <v>280</v>
      </c>
      <c r="E1145" s="461" t="s">
        <v>758</v>
      </c>
      <c r="F1145" s="475"/>
      <c r="G1145" s="459" t="s">
        <v>111</v>
      </c>
      <c r="H1145" s="476" t="str">
        <f t="shared" ref="H1145:H1146" si="147">CONCATENATE(G1145,"-",I1145)</f>
        <v>AM-4</v>
      </c>
      <c r="I1145" s="463">
        <v>4</v>
      </c>
      <c r="J1145" s="475"/>
      <c r="K1145" s="473">
        <v>0</v>
      </c>
      <c r="L1145" s="473"/>
      <c r="M1145" s="471" cm="1">
        <f t="array" ref="M1145">IFERROR(_xlfn.IFS(N1145=1,1,O1145=1,1,P1145=1,1,Q1145=1,1),0)</f>
        <v>1</v>
      </c>
      <c r="N1145" s="505" t="s">
        <v>224</v>
      </c>
      <c r="O1145" s="505"/>
      <c r="P1145" s="505">
        <v>1</v>
      </c>
      <c r="Q1145" s="505"/>
      <c r="R1145" s="471" cm="1">
        <f t="array" ref="R1145">IFERROR(_xlfn.IFS(S1145=1,1,T1145=1,1,U1145=1,1,V1145=1,1),0)</f>
        <v>0</v>
      </c>
      <c r="S1145" s="505"/>
      <c r="T1145" s="505"/>
      <c r="U1145" s="505"/>
      <c r="V1145" s="505"/>
      <c r="W1145" s="473"/>
      <c r="X1145" s="473"/>
      <c r="Y1145" s="471"/>
      <c r="Z1145" s="505"/>
      <c r="AA1145" s="505"/>
      <c r="AB1145" s="505"/>
      <c r="AC1145" s="505"/>
      <c r="AD1145" s="471"/>
      <c r="AE1145" s="505"/>
      <c r="AF1145" s="505"/>
      <c r="AG1145" s="505"/>
      <c r="AH1145" s="505"/>
      <c r="AI1145" s="473"/>
      <c r="AJ1145" s="473"/>
      <c r="AK1145" s="505"/>
      <c r="AL1145" s="505"/>
      <c r="AM1145" s="505"/>
      <c r="AN1145" s="505"/>
      <c r="AO1145" s="505"/>
      <c r="AP1145" s="505"/>
      <c r="AQ1145" s="505"/>
      <c r="AR1145" s="505"/>
      <c r="AS1145" s="505"/>
      <c r="AT1145" s="505"/>
      <c r="AU1145" s="506"/>
      <c r="AV1145" s="513">
        <v>4</v>
      </c>
    </row>
    <row r="1146" spans="1:48" s="507" customFormat="1" ht="13.5" outlineLevel="2">
      <c r="A1146" s="681"/>
      <c r="B1146" s="691" t="s">
        <v>226</v>
      </c>
      <c r="C1146" s="460" t="s">
        <v>898</v>
      </c>
      <c r="D1146" s="474" t="s">
        <v>282</v>
      </c>
      <c r="E1146" s="461" t="s">
        <v>758</v>
      </c>
      <c r="F1146" s="475"/>
      <c r="G1146" s="459" t="s">
        <v>111</v>
      </c>
      <c r="H1146" s="476" t="str">
        <f t="shared" si="147"/>
        <v>AM-4</v>
      </c>
      <c r="I1146" s="463">
        <v>4</v>
      </c>
      <c r="J1146" s="475"/>
      <c r="K1146" s="473">
        <v>0</v>
      </c>
      <c r="L1146" s="473"/>
      <c r="M1146" s="471" cm="1">
        <f t="array" ref="M1146">IFERROR(_xlfn.IFS(N1146=1,1,O1146=1,1,P1146=1,1,Q1146=1,1),0)</f>
        <v>1</v>
      </c>
      <c r="N1146" s="505" t="s">
        <v>224</v>
      </c>
      <c r="O1146" s="505"/>
      <c r="P1146" s="505">
        <v>1</v>
      </c>
      <c r="Q1146" s="505"/>
      <c r="R1146" s="471" cm="1">
        <f t="array" ref="R1146">IFERROR(_xlfn.IFS(S1146=1,1,T1146=1,1,U1146=1,1,V1146=1,1),0)</f>
        <v>0</v>
      </c>
      <c r="S1146" s="505"/>
      <c r="T1146" s="505"/>
      <c r="U1146" s="505"/>
      <c r="V1146" s="505"/>
      <c r="W1146" s="473"/>
      <c r="X1146" s="473"/>
      <c r="Y1146" s="471"/>
      <c r="Z1146" s="505"/>
      <c r="AA1146" s="505"/>
      <c r="AB1146" s="505"/>
      <c r="AC1146" s="505"/>
      <c r="AD1146" s="471"/>
      <c r="AE1146" s="505"/>
      <c r="AF1146" s="505"/>
      <c r="AG1146" s="505"/>
      <c r="AH1146" s="505"/>
      <c r="AI1146" s="473"/>
      <c r="AJ1146" s="473"/>
      <c r="AK1146" s="505"/>
      <c r="AL1146" s="505"/>
      <c r="AM1146" s="505"/>
      <c r="AN1146" s="505"/>
      <c r="AO1146" s="505"/>
      <c r="AP1146" s="505"/>
      <c r="AQ1146" s="505"/>
      <c r="AR1146" s="505"/>
      <c r="AS1146" s="505"/>
      <c r="AT1146" s="505"/>
      <c r="AU1146" s="506"/>
      <c r="AV1146" s="513">
        <v>4</v>
      </c>
    </row>
    <row r="1147" spans="1:48" s="507" customFormat="1" ht="13.5" outlineLevel="2">
      <c r="A1147" s="681"/>
      <c r="B1147" s="691"/>
      <c r="C1147" s="460"/>
      <c r="D1147" s="474"/>
      <c r="E1147" s="461"/>
      <c r="F1147" s="475"/>
      <c r="G1147" s="459"/>
      <c r="H1147" s="476"/>
      <c r="I1147" s="463"/>
      <c r="J1147" s="475"/>
      <c r="K1147" s="473"/>
      <c r="L1147" s="473"/>
      <c r="M1147" s="471"/>
      <c r="N1147" s="505" t="s">
        <v>224</v>
      </c>
      <c r="O1147" s="505"/>
      <c r="P1147" s="505"/>
      <c r="Q1147" s="505"/>
      <c r="R1147" s="505"/>
      <c r="S1147" s="505"/>
      <c r="T1147" s="505"/>
      <c r="U1147" s="505"/>
      <c r="V1147" s="505"/>
      <c r="W1147" s="473"/>
      <c r="X1147" s="473"/>
      <c r="Y1147" s="505"/>
      <c r="Z1147" s="505"/>
      <c r="AA1147" s="505"/>
      <c r="AB1147" s="505"/>
      <c r="AC1147" s="505"/>
      <c r="AD1147" s="505"/>
      <c r="AE1147" s="505"/>
      <c r="AF1147" s="505"/>
      <c r="AG1147" s="505"/>
      <c r="AH1147" s="505"/>
      <c r="AI1147" s="473"/>
      <c r="AJ1147" s="473"/>
      <c r="AK1147" s="505"/>
      <c r="AL1147" s="505"/>
      <c r="AM1147" s="505"/>
      <c r="AN1147" s="505"/>
      <c r="AO1147" s="505"/>
      <c r="AP1147" s="505"/>
      <c r="AQ1147" s="505"/>
      <c r="AR1147" s="505"/>
      <c r="AS1147" s="505"/>
      <c r="AT1147" s="505"/>
      <c r="AU1147" s="506"/>
      <c r="AV1147" s="513"/>
    </row>
    <row r="1148" spans="1:48" s="507" customFormat="1" ht="13.5" outlineLevel="2">
      <c r="A1148" s="681"/>
      <c r="B1148" s="691" t="s">
        <v>903</v>
      </c>
      <c r="C1148" s="460"/>
      <c r="D1148" s="474"/>
      <c r="E1148" s="461"/>
      <c r="F1148" s="475"/>
      <c r="G1148" s="459"/>
      <c r="H1148" s="476"/>
      <c r="I1148" s="463"/>
      <c r="J1148" s="475"/>
      <c r="K1148" s="473"/>
      <c r="L1148" s="473"/>
      <c r="M1148" s="471"/>
      <c r="N1148" s="505" t="s">
        <v>224</v>
      </c>
      <c r="O1148" s="505"/>
      <c r="P1148" s="505"/>
      <c r="Q1148" s="505"/>
      <c r="R1148" s="505"/>
      <c r="S1148" s="505"/>
      <c r="T1148" s="505"/>
      <c r="U1148" s="505"/>
      <c r="V1148" s="505"/>
      <c r="W1148" s="473"/>
      <c r="X1148" s="473"/>
      <c r="Y1148" s="505"/>
      <c r="Z1148" s="505"/>
      <c r="AA1148" s="505"/>
      <c r="AB1148" s="505"/>
      <c r="AC1148" s="505"/>
      <c r="AD1148" s="505"/>
      <c r="AE1148" s="505"/>
      <c r="AF1148" s="505"/>
      <c r="AG1148" s="505"/>
      <c r="AH1148" s="505"/>
      <c r="AI1148" s="473"/>
      <c r="AJ1148" s="473"/>
      <c r="AK1148" s="505"/>
      <c r="AL1148" s="505"/>
      <c r="AM1148" s="505"/>
      <c r="AN1148" s="505"/>
      <c r="AO1148" s="505"/>
      <c r="AP1148" s="505"/>
      <c r="AQ1148" s="505"/>
      <c r="AR1148" s="505"/>
      <c r="AS1148" s="505"/>
      <c r="AT1148" s="505"/>
      <c r="AU1148" s="506"/>
      <c r="AV1148" s="513"/>
    </row>
    <row r="1149" spans="1:48" s="507" customFormat="1" ht="13.5" outlineLevel="2">
      <c r="A1149" s="681"/>
      <c r="B1149" s="691" t="s">
        <v>226</v>
      </c>
      <c r="C1149" s="460" t="s">
        <v>898</v>
      </c>
      <c r="D1149" s="474">
        <v>4001</v>
      </c>
      <c r="E1149" s="461" t="s">
        <v>904</v>
      </c>
      <c r="F1149" s="475"/>
      <c r="G1149" s="459" t="s">
        <v>111</v>
      </c>
      <c r="H1149" s="476" t="str">
        <f t="shared" ref="H1149:H1151" si="148">CONCATENATE(G1149,"-",I1149)</f>
        <v>AM-4</v>
      </c>
      <c r="I1149" s="463">
        <v>4</v>
      </c>
      <c r="J1149" s="475"/>
      <c r="K1149" s="473">
        <v>0</v>
      </c>
      <c r="L1149" s="473"/>
      <c r="M1149" s="471" cm="1">
        <f t="array" ref="M1149">IFERROR(_xlfn.IFS(N1149=1,1,O1149=1,1,P1149=1,1,Q1149=1,1),0)</f>
        <v>1</v>
      </c>
      <c r="N1149" s="505" t="s">
        <v>224</v>
      </c>
      <c r="O1149" s="505"/>
      <c r="P1149" s="505">
        <v>1</v>
      </c>
      <c r="Q1149" s="505"/>
      <c r="R1149" s="471" cm="1">
        <f t="array" ref="R1149">IFERROR(_xlfn.IFS(S1149=1,1,T1149=1,1,U1149=1,1,V1149=1,1),0)</f>
        <v>0</v>
      </c>
      <c r="S1149" s="505"/>
      <c r="T1149" s="505"/>
      <c r="U1149" s="505"/>
      <c r="V1149" s="505"/>
      <c r="W1149" s="473"/>
      <c r="X1149" s="473"/>
      <c r="Y1149" s="471"/>
      <c r="Z1149" s="505"/>
      <c r="AA1149" s="505"/>
      <c r="AB1149" s="505"/>
      <c r="AC1149" s="505"/>
      <c r="AD1149" s="471"/>
      <c r="AE1149" s="505"/>
      <c r="AF1149" s="505"/>
      <c r="AG1149" s="505"/>
      <c r="AH1149" s="505"/>
      <c r="AI1149" s="473"/>
      <c r="AJ1149" s="473"/>
      <c r="AK1149" s="505"/>
      <c r="AL1149" s="505"/>
      <c r="AM1149" s="505"/>
      <c r="AN1149" s="505"/>
      <c r="AO1149" s="505"/>
      <c r="AP1149" s="505"/>
      <c r="AQ1149" s="505"/>
      <c r="AR1149" s="505"/>
      <c r="AS1149" s="505"/>
      <c r="AT1149" s="505"/>
      <c r="AU1149" s="506"/>
      <c r="AV1149" s="513">
        <v>4</v>
      </c>
    </row>
    <row r="1150" spans="1:48" s="507" customFormat="1" ht="13.5" outlineLevel="2">
      <c r="A1150" s="681"/>
      <c r="B1150" s="691" t="s">
        <v>226</v>
      </c>
      <c r="C1150" s="460" t="s">
        <v>898</v>
      </c>
      <c r="D1150" s="474">
        <v>4002</v>
      </c>
      <c r="E1150" s="461" t="s">
        <v>905</v>
      </c>
      <c r="F1150" s="475"/>
      <c r="G1150" s="459" t="s">
        <v>111</v>
      </c>
      <c r="H1150" s="476" t="str">
        <f t="shared" si="148"/>
        <v>AM-4</v>
      </c>
      <c r="I1150" s="463">
        <v>4</v>
      </c>
      <c r="J1150" s="475"/>
      <c r="K1150" s="473">
        <v>0</v>
      </c>
      <c r="L1150" s="473"/>
      <c r="M1150" s="471" cm="1">
        <f t="array" ref="M1150">IFERROR(_xlfn.IFS(N1150=1,1,O1150=1,1,P1150=1,1,Q1150=1,1),0)</f>
        <v>1</v>
      </c>
      <c r="N1150" s="505" t="s">
        <v>224</v>
      </c>
      <c r="O1150" s="505"/>
      <c r="P1150" s="505">
        <v>1</v>
      </c>
      <c r="Q1150" s="505"/>
      <c r="R1150" s="471" cm="1">
        <f t="array" ref="R1150">IFERROR(_xlfn.IFS(S1150=1,1,T1150=1,1,U1150=1,1,V1150=1,1),0)</f>
        <v>0</v>
      </c>
      <c r="S1150" s="505"/>
      <c r="T1150" s="505"/>
      <c r="U1150" s="505"/>
      <c r="V1150" s="505"/>
      <c r="W1150" s="473"/>
      <c r="X1150" s="473"/>
      <c r="Y1150" s="471"/>
      <c r="Z1150" s="505"/>
      <c r="AA1150" s="505"/>
      <c r="AB1150" s="505"/>
      <c r="AC1150" s="505"/>
      <c r="AD1150" s="471"/>
      <c r="AE1150" s="505"/>
      <c r="AF1150" s="505"/>
      <c r="AG1150" s="505"/>
      <c r="AH1150" s="505"/>
      <c r="AI1150" s="473"/>
      <c r="AJ1150" s="473"/>
      <c r="AK1150" s="505"/>
      <c r="AL1150" s="505"/>
      <c r="AM1150" s="505"/>
      <c r="AN1150" s="505"/>
      <c r="AO1150" s="505"/>
      <c r="AP1150" s="505"/>
      <c r="AQ1150" s="505"/>
      <c r="AR1150" s="505"/>
      <c r="AS1150" s="505"/>
      <c r="AT1150" s="505"/>
      <c r="AU1150" s="506"/>
      <c r="AV1150" s="513">
        <v>4</v>
      </c>
    </row>
    <row r="1151" spans="1:48" s="507" customFormat="1" ht="13.5" outlineLevel="2">
      <c r="A1151" s="681"/>
      <c r="B1151" s="691" t="s">
        <v>226</v>
      </c>
      <c r="C1151" s="460" t="s">
        <v>898</v>
      </c>
      <c r="D1151" s="474">
        <v>4003</v>
      </c>
      <c r="E1151" s="461" t="s">
        <v>906</v>
      </c>
      <c r="F1151" s="475"/>
      <c r="G1151" s="459" t="s">
        <v>111</v>
      </c>
      <c r="H1151" s="476" t="str">
        <f t="shared" si="148"/>
        <v>AM-4</v>
      </c>
      <c r="I1151" s="463">
        <v>4</v>
      </c>
      <c r="J1151" s="475"/>
      <c r="K1151" s="473">
        <v>0</v>
      </c>
      <c r="L1151" s="473"/>
      <c r="M1151" s="471" cm="1">
        <f t="array" ref="M1151">IFERROR(_xlfn.IFS(N1151=1,1,O1151=1,1,P1151=1,1,Q1151=1,1),0)</f>
        <v>1</v>
      </c>
      <c r="N1151" s="505" t="s">
        <v>224</v>
      </c>
      <c r="O1151" s="505"/>
      <c r="P1151" s="505">
        <v>1</v>
      </c>
      <c r="Q1151" s="505"/>
      <c r="R1151" s="471" cm="1">
        <f t="array" ref="R1151">IFERROR(_xlfn.IFS(S1151=1,1,T1151=1,1,U1151=1,1,V1151=1,1),0)</f>
        <v>0</v>
      </c>
      <c r="S1151" s="505"/>
      <c r="T1151" s="505"/>
      <c r="U1151" s="505"/>
      <c r="V1151" s="505"/>
      <c r="W1151" s="473"/>
      <c r="X1151" s="473"/>
      <c r="Y1151" s="471"/>
      <c r="Z1151" s="505"/>
      <c r="AA1151" s="505"/>
      <c r="AB1151" s="505"/>
      <c r="AC1151" s="505"/>
      <c r="AD1151" s="471"/>
      <c r="AE1151" s="505"/>
      <c r="AF1151" s="505"/>
      <c r="AG1151" s="505"/>
      <c r="AH1151" s="505"/>
      <c r="AI1151" s="473"/>
      <c r="AJ1151" s="473"/>
      <c r="AK1151" s="505"/>
      <c r="AL1151" s="505"/>
      <c r="AM1151" s="505"/>
      <c r="AN1151" s="505"/>
      <c r="AO1151" s="505"/>
      <c r="AP1151" s="505"/>
      <c r="AQ1151" s="505"/>
      <c r="AR1151" s="505"/>
      <c r="AS1151" s="505"/>
      <c r="AT1151" s="505"/>
      <c r="AU1151" s="506"/>
      <c r="AV1151" s="513">
        <v>4</v>
      </c>
    </row>
    <row r="1152" spans="1:48" s="507" customFormat="1" ht="13.5" outlineLevel="2">
      <c r="A1152" s="681"/>
      <c r="B1152" s="691"/>
      <c r="C1152" s="460"/>
      <c r="D1152" s="474"/>
      <c r="E1152" s="461"/>
      <c r="F1152" s="475"/>
      <c r="G1152" s="459"/>
      <c r="H1152" s="476"/>
      <c r="I1152" s="463"/>
      <c r="J1152" s="475"/>
      <c r="K1152" s="473"/>
      <c r="L1152" s="473"/>
      <c r="M1152" s="471"/>
      <c r="N1152" s="505" t="s">
        <v>224</v>
      </c>
      <c r="O1152" s="505"/>
      <c r="P1152" s="505"/>
      <c r="Q1152" s="505"/>
      <c r="R1152" s="505"/>
      <c r="S1152" s="505"/>
      <c r="T1152" s="505"/>
      <c r="U1152" s="505"/>
      <c r="V1152" s="505"/>
      <c r="W1152" s="473"/>
      <c r="X1152" s="473"/>
      <c r="Y1152" s="505"/>
      <c r="Z1152" s="505"/>
      <c r="AA1152" s="505"/>
      <c r="AB1152" s="505"/>
      <c r="AC1152" s="505"/>
      <c r="AD1152" s="505"/>
      <c r="AE1152" s="505"/>
      <c r="AF1152" s="505"/>
      <c r="AG1152" s="505"/>
      <c r="AH1152" s="505"/>
      <c r="AI1152" s="473"/>
      <c r="AJ1152" s="473"/>
      <c r="AK1152" s="505"/>
      <c r="AL1152" s="505"/>
      <c r="AM1152" s="505"/>
      <c r="AN1152" s="505"/>
      <c r="AO1152" s="505"/>
      <c r="AP1152" s="505"/>
      <c r="AQ1152" s="505"/>
      <c r="AR1152" s="505"/>
      <c r="AS1152" s="505"/>
      <c r="AT1152" s="505"/>
      <c r="AU1152" s="506"/>
      <c r="AV1152" s="513"/>
    </row>
    <row r="1153" spans="1:48" s="507" customFormat="1" ht="13.5" outlineLevel="2">
      <c r="A1153" s="681"/>
      <c r="B1153" s="691" t="s">
        <v>765</v>
      </c>
      <c r="C1153" s="460"/>
      <c r="D1153" s="474"/>
      <c r="E1153" s="461"/>
      <c r="F1153" s="475"/>
      <c r="G1153" s="459"/>
      <c r="H1153" s="476"/>
      <c r="I1153" s="463"/>
      <c r="J1153" s="475"/>
      <c r="K1153" s="473"/>
      <c r="L1153" s="473"/>
      <c r="M1153" s="471"/>
      <c r="N1153" s="505" t="s">
        <v>224</v>
      </c>
      <c r="O1153" s="505"/>
      <c r="P1153" s="505"/>
      <c r="Q1153" s="505"/>
      <c r="R1153" s="505"/>
      <c r="S1153" s="505"/>
      <c r="T1153" s="505"/>
      <c r="U1153" s="505"/>
      <c r="V1153" s="505"/>
      <c r="W1153" s="473"/>
      <c r="X1153" s="473"/>
      <c r="Y1153" s="505"/>
      <c r="Z1153" s="505"/>
      <c r="AA1153" s="505"/>
      <c r="AB1153" s="505"/>
      <c r="AC1153" s="505"/>
      <c r="AD1153" s="505"/>
      <c r="AE1153" s="505"/>
      <c r="AF1153" s="505"/>
      <c r="AG1153" s="505"/>
      <c r="AH1153" s="505"/>
      <c r="AI1153" s="473"/>
      <c r="AJ1153" s="473"/>
      <c r="AK1153" s="505"/>
      <c r="AL1153" s="505"/>
      <c r="AM1153" s="505"/>
      <c r="AN1153" s="505"/>
      <c r="AO1153" s="505"/>
      <c r="AP1153" s="505"/>
      <c r="AQ1153" s="505"/>
      <c r="AR1153" s="505"/>
      <c r="AS1153" s="505"/>
      <c r="AT1153" s="505"/>
      <c r="AU1153" s="506"/>
      <c r="AV1153" s="513"/>
    </row>
    <row r="1154" spans="1:48" s="507" customFormat="1" ht="13.5" outlineLevel="2">
      <c r="A1154" s="681"/>
      <c r="B1154" s="691" t="s">
        <v>226</v>
      </c>
      <c r="C1154" s="460" t="s">
        <v>769</v>
      </c>
      <c r="D1154" s="474">
        <v>6601</v>
      </c>
      <c r="E1154" s="461" t="s">
        <v>766</v>
      </c>
      <c r="F1154" s="475"/>
      <c r="G1154" s="459" t="s">
        <v>111</v>
      </c>
      <c r="H1154" s="476" t="str">
        <f>CONCATENATE(G1154,"-",I1154)</f>
        <v>AM-4</v>
      </c>
      <c r="I1154" s="463">
        <v>4</v>
      </c>
      <c r="J1154" s="475"/>
      <c r="K1154" s="473">
        <v>0</v>
      </c>
      <c r="L1154" s="473"/>
      <c r="M1154" s="471" cm="1">
        <f t="array" ref="M1154">IFERROR(_xlfn.IFS(N1154=1,1,O1154=1,1,P1154=1,1,Q1154=1,1),0)</f>
        <v>1</v>
      </c>
      <c r="N1154" s="505" t="s">
        <v>224</v>
      </c>
      <c r="O1154" s="505"/>
      <c r="P1154" s="505">
        <v>1</v>
      </c>
      <c r="Q1154" s="505"/>
      <c r="R1154" s="471" cm="1">
        <f t="array" ref="R1154">IFERROR(_xlfn.IFS(S1154=1,1,T1154=1,1,U1154=1,1,V1154=1,1),0)</f>
        <v>0</v>
      </c>
      <c r="S1154" s="505"/>
      <c r="T1154" s="505"/>
      <c r="U1154" s="505"/>
      <c r="V1154" s="505"/>
      <c r="W1154" s="473"/>
      <c r="X1154" s="473"/>
      <c r="Y1154" s="471"/>
      <c r="Z1154" s="505"/>
      <c r="AA1154" s="505"/>
      <c r="AB1154" s="505"/>
      <c r="AC1154" s="505"/>
      <c r="AD1154" s="471"/>
      <c r="AE1154" s="505"/>
      <c r="AF1154" s="505"/>
      <c r="AG1154" s="505"/>
      <c r="AH1154" s="505"/>
      <c r="AI1154" s="473"/>
      <c r="AJ1154" s="473"/>
      <c r="AK1154" s="505"/>
      <c r="AL1154" s="505"/>
      <c r="AM1154" s="505"/>
      <c r="AN1154" s="505"/>
      <c r="AO1154" s="505"/>
      <c r="AP1154" s="505"/>
      <c r="AQ1154" s="505"/>
      <c r="AR1154" s="505"/>
      <c r="AS1154" s="505"/>
      <c r="AT1154" s="505"/>
      <c r="AU1154" s="506"/>
      <c r="AV1154" s="513">
        <v>4</v>
      </c>
    </row>
    <row r="1155" spans="1:48" s="507" customFormat="1" ht="13.5" outlineLevel="2">
      <c r="A1155" s="681"/>
      <c r="B1155" s="691"/>
      <c r="C1155" s="460"/>
      <c r="D1155" s="474"/>
      <c r="E1155" s="461"/>
      <c r="F1155" s="475"/>
      <c r="G1155" s="459"/>
      <c r="H1155" s="476"/>
      <c r="I1155" s="463"/>
      <c r="J1155" s="475"/>
      <c r="K1155" s="473"/>
      <c r="L1155" s="473"/>
      <c r="M1155" s="471"/>
      <c r="N1155" s="505" t="s">
        <v>224</v>
      </c>
      <c r="O1155" s="505"/>
      <c r="P1155" s="505"/>
      <c r="Q1155" s="505"/>
      <c r="R1155" s="505"/>
      <c r="S1155" s="505"/>
      <c r="T1155" s="505"/>
      <c r="U1155" s="505"/>
      <c r="V1155" s="505"/>
      <c r="W1155" s="473"/>
      <c r="X1155" s="473"/>
      <c r="Y1155" s="505"/>
      <c r="Z1155" s="505"/>
      <c r="AA1155" s="505"/>
      <c r="AB1155" s="505"/>
      <c r="AC1155" s="505"/>
      <c r="AD1155" s="505"/>
      <c r="AE1155" s="505"/>
      <c r="AF1155" s="505"/>
      <c r="AG1155" s="505"/>
      <c r="AH1155" s="505"/>
      <c r="AI1155" s="473"/>
      <c r="AJ1155" s="473"/>
      <c r="AK1155" s="505"/>
      <c r="AL1155" s="505"/>
      <c r="AM1155" s="505"/>
      <c r="AN1155" s="505"/>
      <c r="AO1155" s="505"/>
      <c r="AP1155" s="505"/>
      <c r="AQ1155" s="505"/>
      <c r="AR1155" s="505"/>
      <c r="AS1155" s="505"/>
      <c r="AT1155" s="505"/>
      <c r="AU1155" s="506"/>
      <c r="AV1155" s="513"/>
    </row>
    <row r="1156" spans="1:48" s="507" customFormat="1" ht="13.5" outlineLevel="2">
      <c r="A1156" s="681"/>
      <c r="B1156" s="691" t="s">
        <v>887</v>
      </c>
      <c r="C1156" s="460"/>
      <c r="D1156" s="474"/>
      <c r="E1156" s="461"/>
      <c r="F1156" s="475"/>
      <c r="G1156" s="459"/>
      <c r="H1156" s="476"/>
      <c r="I1156" s="463"/>
      <c r="J1156" s="475"/>
      <c r="K1156" s="473"/>
      <c r="L1156" s="473"/>
      <c r="M1156" s="471"/>
      <c r="N1156" s="505" t="s">
        <v>224</v>
      </c>
      <c r="O1156" s="505"/>
      <c r="P1156" s="505"/>
      <c r="Q1156" s="505"/>
      <c r="R1156" s="505"/>
      <c r="S1156" s="505"/>
      <c r="T1156" s="505"/>
      <c r="U1156" s="505"/>
      <c r="V1156" s="505"/>
      <c r="W1156" s="473"/>
      <c r="X1156" s="473"/>
      <c r="Y1156" s="505"/>
      <c r="Z1156" s="505"/>
      <c r="AA1156" s="505"/>
      <c r="AB1156" s="505"/>
      <c r="AC1156" s="505"/>
      <c r="AD1156" s="505"/>
      <c r="AE1156" s="505"/>
      <c r="AF1156" s="505"/>
      <c r="AG1156" s="505"/>
      <c r="AH1156" s="505"/>
      <c r="AI1156" s="473"/>
      <c r="AJ1156" s="473"/>
      <c r="AK1156" s="505"/>
      <c r="AL1156" s="505"/>
      <c r="AM1156" s="505"/>
      <c r="AN1156" s="505"/>
      <c r="AO1156" s="505"/>
      <c r="AP1156" s="505"/>
      <c r="AQ1156" s="505"/>
      <c r="AR1156" s="505"/>
      <c r="AS1156" s="505"/>
      <c r="AT1156" s="505"/>
      <c r="AU1156" s="506"/>
      <c r="AV1156" s="513"/>
    </row>
    <row r="1157" spans="1:48" s="507" customFormat="1" ht="13.5" outlineLevel="2">
      <c r="A1157" s="681"/>
      <c r="B1157" s="691" t="s">
        <v>226</v>
      </c>
      <c r="C1157" s="460" t="s">
        <v>769</v>
      </c>
      <c r="D1157" s="474">
        <v>8001</v>
      </c>
      <c r="E1157" s="461" t="s">
        <v>907</v>
      </c>
      <c r="F1157" s="475"/>
      <c r="G1157" s="459" t="s">
        <v>111</v>
      </c>
      <c r="H1157" s="476" t="str">
        <f>CONCATENATE(G1157,"-",I1157)</f>
        <v>AM-4</v>
      </c>
      <c r="I1157" s="463">
        <v>4</v>
      </c>
      <c r="J1157" s="475"/>
      <c r="K1157" s="473">
        <v>0</v>
      </c>
      <c r="L1157" s="473"/>
      <c r="M1157" s="471" cm="1">
        <f t="array" ref="M1157">IFERROR(_xlfn.IFS(N1157=1,1,O1157=1,1,P1157=1,1,Q1157=1,1),0)</f>
        <v>1</v>
      </c>
      <c r="N1157" s="505" t="s">
        <v>224</v>
      </c>
      <c r="O1157" s="505"/>
      <c r="P1157" s="505">
        <v>1</v>
      </c>
      <c r="Q1157" s="505"/>
      <c r="R1157" s="471" cm="1">
        <f t="array" ref="R1157">IFERROR(_xlfn.IFS(S1157=1,1,T1157=1,1,U1157=1,1,V1157=1,1),0)</f>
        <v>0</v>
      </c>
      <c r="S1157" s="505"/>
      <c r="T1157" s="505"/>
      <c r="U1157" s="505"/>
      <c r="V1157" s="505"/>
      <c r="W1157" s="473"/>
      <c r="X1157" s="473"/>
      <c r="Y1157" s="471"/>
      <c r="Z1157" s="505"/>
      <c r="AA1157" s="505"/>
      <c r="AB1157" s="505"/>
      <c r="AC1157" s="505"/>
      <c r="AD1157" s="471"/>
      <c r="AE1157" s="505"/>
      <c r="AF1157" s="505"/>
      <c r="AG1157" s="505"/>
      <c r="AH1157" s="505"/>
      <c r="AI1157" s="473"/>
      <c r="AJ1157" s="473"/>
      <c r="AK1157" s="505"/>
      <c r="AL1157" s="505"/>
      <c r="AM1157" s="505"/>
      <c r="AN1157" s="505"/>
      <c r="AO1157" s="505"/>
      <c r="AP1157" s="505"/>
      <c r="AQ1157" s="505"/>
      <c r="AR1157" s="505"/>
      <c r="AS1157" s="505"/>
      <c r="AT1157" s="505"/>
      <c r="AU1157" s="506"/>
      <c r="AV1157" s="513">
        <v>4</v>
      </c>
    </row>
    <row r="1158" spans="1:48" s="507" customFormat="1" ht="13.5" outlineLevel="2">
      <c r="A1158" s="681"/>
      <c r="B1158" s="691"/>
      <c r="C1158" s="460"/>
      <c r="D1158" s="474"/>
      <c r="E1158" s="461"/>
      <c r="F1158" s="475"/>
      <c r="G1158" s="459"/>
      <c r="H1158" s="476"/>
      <c r="I1158" s="463"/>
      <c r="J1158" s="475"/>
      <c r="K1158" s="473"/>
      <c r="L1158" s="473"/>
      <c r="M1158" s="471"/>
      <c r="N1158" s="505" t="s">
        <v>224</v>
      </c>
      <c r="O1158" s="505"/>
      <c r="P1158" s="505"/>
      <c r="Q1158" s="505"/>
      <c r="R1158" s="505"/>
      <c r="S1158" s="505"/>
      <c r="T1158" s="505"/>
      <c r="U1158" s="505"/>
      <c r="V1158" s="505"/>
      <c r="W1158" s="473"/>
      <c r="X1158" s="473"/>
      <c r="Y1158" s="505"/>
      <c r="Z1158" s="505"/>
      <c r="AA1158" s="505"/>
      <c r="AB1158" s="505"/>
      <c r="AC1158" s="505"/>
      <c r="AD1158" s="505"/>
      <c r="AE1158" s="505"/>
      <c r="AF1158" s="505"/>
      <c r="AG1158" s="505"/>
      <c r="AH1158" s="505"/>
      <c r="AI1158" s="473"/>
      <c r="AJ1158" s="473"/>
      <c r="AK1158" s="505"/>
      <c r="AL1158" s="505"/>
      <c r="AM1158" s="505"/>
      <c r="AN1158" s="505"/>
      <c r="AO1158" s="505"/>
      <c r="AP1158" s="505"/>
      <c r="AQ1158" s="505"/>
      <c r="AR1158" s="505"/>
      <c r="AS1158" s="505"/>
      <c r="AT1158" s="505"/>
      <c r="AU1158" s="506"/>
      <c r="AV1158" s="513"/>
    </row>
    <row r="1159" spans="1:48" s="507" customFormat="1" ht="13.5" outlineLevel="2">
      <c r="A1159" s="681"/>
      <c r="B1159" s="691" t="s">
        <v>908</v>
      </c>
      <c r="C1159" s="460"/>
      <c r="D1159" s="474"/>
      <c r="E1159" s="461"/>
      <c r="F1159" s="475"/>
      <c r="G1159" s="459"/>
      <c r="H1159" s="476"/>
      <c r="I1159" s="463"/>
      <c r="J1159" s="475"/>
      <c r="K1159" s="473"/>
      <c r="L1159" s="473"/>
      <c r="M1159" s="471"/>
      <c r="N1159" s="505" t="s">
        <v>224</v>
      </c>
      <c r="O1159" s="505"/>
      <c r="P1159" s="505"/>
      <c r="Q1159" s="505"/>
      <c r="R1159" s="505"/>
      <c r="S1159" s="505"/>
      <c r="T1159" s="505"/>
      <c r="U1159" s="505"/>
      <c r="V1159" s="505"/>
      <c r="W1159" s="473"/>
      <c r="X1159" s="473"/>
      <c r="Y1159" s="505"/>
      <c r="Z1159" s="505"/>
      <c r="AA1159" s="505"/>
      <c r="AB1159" s="505"/>
      <c r="AC1159" s="505"/>
      <c r="AD1159" s="505"/>
      <c r="AE1159" s="505"/>
      <c r="AF1159" s="505"/>
      <c r="AG1159" s="505"/>
      <c r="AH1159" s="505"/>
      <c r="AI1159" s="473"/>
      <c r="AJ1159" s="473"/>
      <c r="AK1159" s="505"/>
      <c r="AL1159" s="505"/>
      <c r="AM1159" s="505"/>
      <c r="AN1159" s="505"/>
      <c r="AO1159" s="505"/>
      <c r="AP1159" s="505"/>
      <c r="AQ1159" s="505"/>
      <c r="AR1159" s="505"/>
      <c r="AS1159" s="505"/>
      <c r="AT1159" s="505"/>
      <c r="AU1159" s="506"/>
      <c r="AV1159" s="513"/>
    </row>
    <row r="1160" spans="1:48" s="507" customFormat="1" ht="13.5" outlineLevel="2">
      <c r="A1160" s="681"/>
      <c r="B1160" s="691" t="s">
        <v>226</v>
      </c>
      <c r="C1160" s="460" t="s">
        <v>769</v>
      </c>
      <c r="D1160" s="474">
        <v>8005</v>
      </c>
      <c r="E1160" s="461" t="s">
        <v>892</v>
      </c>
      <c r="F1160" s="475"/>
      <c r="G1160" s="459" t="s">
        <v>111</v>
      </c>
      <c r="H1160" s="476" t="str">
        <f t="shared" ref="H1160:H1161" si="149">CONCATENATE(G1160,"-",I1160)</f>
        <v>AM-4</v>
      </c>
      <c r="I1160" s="463">
        <v>4</v>
      </c>
      <c r="J1160" s="475"/>
      <c r="K1160" s="473">
        <v>0</v>
      </c>
      <c r="L1160" s="473"/>
      <c r="M1160" s="471" cm="1">
        <f t="array" ref="M1160">IFERROR(_xlfn.IFS(N1160=1,1,O1160=1,1,P1160=1,1,Q1160=1,1),0)</f>
        <v>1</v>
      </c>
      <c r="N1160" s="505" t="s">
        <v>224</v>
      </c>
      <c r="O1160" s="505"/>
      <c r="P1160" s="505">
        <v>1</v>
      </c>
      <c r="Q1160" s="505"/>
      <c r="R1160" s="471" cm="1">
        <f t="array" ref="R1160">IFERROR(_xlfn.IFS(S1160=1,1,T1160=1,1,U1160=1,1,V1160=1,1),0)</f>
        <v>0</v>
      </c>
      <c r="S1160" s="505"/>
      <c r="T1160" s="505"/>
      <c r="U1160" s="505"/>
      <c r="V1160" s="505"/>
      <c r="W1160" s="473"/>
      <c r="X1160" s="473"/>
      <c r="Y1160" s="471"/>
      <c r="Z1160" s="505"/>
      <c r="AA1160" s="505"/>
      <c r="AB1160" s="505"/>
      <c r="AC1160" s="505"/>
      <c r="AD1160" s="471"/>
      <c r="AE1160" s="505"/>
      <c r="AF1160" s="505"/>
      <c r="AG1160" s="505"/>
      <c r="AH1160" s="505"/>
      <c r="AI1160" s="473"/>
      <c r="AJ1160" s="473"/>
      <c r="AK1160" s="505"/>
      <c r="AL1160" s="505"/>
      <c r="AM1160" s="505"/>
      <c r="AN1160" s="505"/>
      <c r="AO1160" s="505"/>
      <c r="AP1160" s="505"/>
      <c r="AQ1160" s="505"/>
      <c r="AR1160" s="505"/>
      <c r="AS1160" s="505"/>
      <c r="AT1160" s="505"/>
      <c r="AU1160" s="506"/>
      <c r="AV1160" s="513">
        <v>4</v>
      </c>
    </row>
    <row r="1161" spans="1:48" s="507" customFormat="1" ht="13.5" outlineLevel="2">
      <c r="A1161" s="681"/>
      <c r="B1161" s="691" t="s">
        <v>226</v>
      </c>
      <c r="C1161" s="460" t="s">
        <v>769</v>
      </c>
      <c r="D1161" s="474">
        <v>8006</v>
      </c>
      <c r="E1161" s="461" t="s">
        <v>893</v>
      </c>
      <c r="F1161" s="475"/>
      <c r="G1161" s="459" t="s">
        <v>111</v>
      </c>
      <c r="H1161" s="476" t="str">
        <f t="shared" si="149"/>
        <v>AM-4</v>
      </c>
      <c r="I1161" s="463">
        <v>4</v>
      </c>
      <c r="J1161" s="475"/>
      <c r="K1161" s="473">
        <v>0</v>
      </c>
      <c r="L1161" s="473"/>
      <c r="M1161" s="471" cm="1">
        <f t="array" ref="M1161">IFERROR(_xlfn.IFS(N1161=1,1,O1161=1,1,P1161=1,1,Q1161=1,1),0)</f>
        <v>1</v>
      </c>
      <c r="N1161" s="505" t="s">
        <v>224</v>
      </c>
      <c r="O1161" s="505"/>
      <c r="P1161" s="505">
        <v>1</v>
      </c>
      <c r="Q1161" s="505"/>
      <c r="R1161" s="471" cm="1">
        <f t="array" ref="R1161">IFERROR(_xlfn.IFS(S1161=1,1,T1161=1,1,U1161=1,1,V1161=1,1),0)</f>
        <v>0</v>
      </c>
      <c r="S1161" s="505"/>
      <c r="T1161" s="505"/>
      <c r="U1161" s="505"/>
      <c r="V1161" s="505"/>
      <c r="W1161" s="473"/>
      <c r="X1161" s="473"/>
      <c r="Y1161" s="471"/>
      <c r="Z1161" s="505"/>
      <c r="AA1161" s="505"/>
      <c r="AB1161" s="505"/>
      <c r="AC1161" s="505"/>
      <c r="AD1161" s="471"/>
      <c r="AE1161" s="505"/>
      <c r="AF1161" s="505"/>
      <c r="AG1161" s="505"/>
      <c r="AH1161" s="505"/>
      <c r="AI1161" s="473"/>
      <c r="AJ1161" s="473"/>
      <c r="AK1161" s="505"/>
      <c r="AL1161" s="505"/>
      <c r="AM1161" s="505"/>
      <c r="AN1161" s="505"/>
      <c r="AO1161" s="505"/>
      <c r="AP1161" s="505"/>
      <c r="AQ1161" s="505"/>
      <c r="AR1161" s="505"/>
      <c r="AS1161" s="505"/>
      <c r="AT1161" s="505"/>
      <c r="AU1161" s="506"/>
      <c r="AV1161" s="513">
        <v>4</v>
      </c>
    </row>
    <row r="1162" spans="1:48" s="507" customFormat="1" ht="13.5" outlineLevel="1">
      <c r="A1162" s="681"/>
      <c r="B1162" s="691"/>
      <c r="C1162" s="460"/>
      <c r="D1162" s="474"/>
      <c r="E1162" s="461" t="s">
        <v>909</v>
      </c>
      <c r="F1162" s="475"/>
      <c r="G1162" s="459"/>
      <c r="H1162" s="476"/>
      <c r="I1162" s="463"/>
      <c r="J1162" s="475"/>
      <c r="K1162" s="473"/>
      <c r="L1162" s="473"/>
      <c r="M1162" s="471" cm="1">
        <f t="array" ref="M1162">IFERROR(_xlfn.IFS(N1162=1,1,O1162=1,1,P1162=1,1,Q1162=1,1),0)</f>
        <v>0</v>
      </c>
      <c r="N1162" s="505" t="s">
        <v>224</v>
      </c>
      <c r="O1162" s="505"/>
      <c r="P1162" s="505"/>
      <c r="Q1162" s="505"/>
      <c r="R1162" s="471" cm="1">
        <f t="array" ref="R1162">IFERROR(_xlfn.IFS(S1162=1,1,T1162=1,1,U1162=1,1,V1162=1,1),0)</f>
        <v>0</v>
      </c>
      <c r="S1162" s="505"/>
      <c r="T1162" s="505"/>
      <c r="U1162" s="505"/>
      <c r="V1162" s="505"/>
      <c r="W1162" s="473"/>
      <c r="X1162" s="473"/>
      <c r="Y1162" s="471"/>
      <c r="Z1162" s="505"/>
      <c r="AA1162" s="505"/>
      <c r="AB1162" s="505"/>
      <c r="AC1162" s="505"/>
      <c r="AD1162" s="471"/>
      <c r="AE1162" s="505"/>
      <c r="AF1162" s="505"/>
      <c r="AG1162" s="505"/>
      <c r="AH1162" s="505"/>
      <c r="AI1162" s="473"/>
      <c r="AJ1162" s="473"/>
      <c r="AK1162" s="505"/>
      <c r="AL1162" s="505"/>
      <c r="AM1162" s="505"/>
      <c r="AN1162" s="505"/>
      <c r="AO1162" s="505"/>
      <c r="AP1162" s="505"/>
      <c r="AQ1162" s="505"/>
      <c r="AR1162" s="505"/>
      <c r="AS1162" s="505"/>
      <c r="AT1162" s="505"/>
      <c r="AU1162" s="506"/>
      <c r="AV1162" s="513"/>
    </row>
    <row r="1163" spans="1:48" s="507" customFormat="1" ht="13.5" outlineLevel="1">
      <c r="A1163" s="681"/>
      <c r="B1163" s="691" t="s">
        <v>910</v>
      </c>
      <c r="C1163" s="460"/>
      <c r="D1163" s="474"/>
      <c r="E1163" s="461"/>
      <c r="F1163" s="475"/>
      <c r="G1163" s="459"/>
      <c r="H1163" s="476"/>
      <c r="I1163" s="463"/>
      <c r="J1163" s="475"/>
      <c r="K1163" s="473"/>
      <c r="L1163" s="473"/>
      <c r="M1163" s="471"/>
      <c r="N1163" s="505" t="s">
        <v>224</v>
      </c>
      <c r="O1163" s="505"/>
      <c r="P1163" s="505"/>
      <c r="Q1163" s="505"/>
      <c r="R1163" s="505"/>
      <c r="S1163" s="505"/>
      <c r="T1163" s="505"/>
      <c r="U1163" s="505"/>
      <c r="V1163" s="505"/>
      <c r="W1163" s="473"/>
      <c r="X1163" s="473"/>
      <c r="Y1163" s="505"/>
      <c r="Z1163" s="505"/>
      <c r="AA1163" s="505"/>
      <c r="AB1163" s="505"/>
      <c r="AC1163" s="505"/>
      <c r="AD1163" s="505"/>
      <c r="AE1163" s="505"/>
      <c r="AF1163" s="505"/>
      <c r="AG1163" s="505"/>
      <c r="AH1163" s="505"/>
      <c r="AI1163" s="473"/>
      <c r="AJ1163" s="473"/>
      <c r="AK1163" s="505"/>
      <c r="AL1163" s="505"/>
      <c r="AM1163" s="505"/>
      <c r="AN1163" s="505"/>
      <c r="AO1163" s="505"/>
      <c r="AP1163" s="505"/>
      <c r="AQ1163" s="505"/>
      <c r="AR1163" s="505"/>
      <c r="AS1163" s="505"/>
      <c r="AT1163" s="505"/>
      <c r="AU1163" s="506"/>
      <c r="AV1163" s="513"/>
    </row>
    <row r="1164" spans="1:48" s="507" customFormat="1" ht="13.5" outlineLevel="2">
      <c r="A1164" s="681"/>
      <c r="B1164" s="691"/>
      <c r="C1164" s="460"/>
      <c r="D1164" s="474"/>
      <c r="E1164" s="461"/>
      <c r="F1164" s="475"/>
      <c r="G1164" s="459"/>
      <c r="H1164" s="476"/>
      <c r="I1164" s="463"/>
      <c r="J1164" s="475"/>
      <c r="K1164" s="473"/>
      <c r="L1164" s="473"/>
      <c r="M1164" s="471"/>
      <c r="N1164" s="505" t="s">
        <v>224</v>
      </c>
      <c r="O1164" s="505"/>
      <c r="P1164" s="505"/>
      <c r="Q1164" s="505"/>
      <c r="R1164" s="505"/>
      <c r="S1164" s="505"/>
      <c r="T1164" s="505"/>
      <c r="U1164" s="505"/>
      <c r="V1164" s="505"/>
      <c r="W1164" s="473"/>
      <c r="X1164" s="473"/>
      <c r="Y1164" s="505"/>
      <c r="Z1164" s="505"/>
      <c r="AA1164" s="505"/>
      <c r="AB1164" s="505"/>
      <c r="AC1164" s="505"/>
      <c r="AD1164" s="505"/>
      <c r="AE1164" s="505"/>
      <c r="AF1164" s="505"/>
      <c r="AG1164" s="505"/>
      <c r="AH1164" s="505"/>
      <c r="AI1164" s="473"/>
      <c r="AJ1164" s="473"/>
      <c r="AK1164" s="505"/>
      <c r="AL1164" s="505"/>
      <c r="AM1164" s="505"/>
      <c r="AN1164" s="505"/>
      <c r="AO1164" s="505"/>
      <c r="AP1164" s="505"/>
      <c r="AQ1164" s="505"/>
      <c r="AR1164" s="505"/>
      <c r="AS1164" s="505"/>
      <c r="AT1164" s="505"/>
      <c r="AU1164" s="506"/>
      <c r="AV1164" s="513"/>
    </row>
    <row r="1165" spans="1:48" s="507" customFormat="1" ht="13.5" outlineLevel="2">
      <c r="A1165" s="681"/>
      <c r="B1165" s="691" t="s">
        <v>733</v>
      </c>
      <c r="C1165" s="460"/>
      <c r="D1165" s="474"/>
      <c r="E1165" s="461"/>
      <c r="F1165" s="475"/>
      <c r="G1165" s="459"/>
      <c r="H1165" s="476"/>
      <c r="I1165" s="463"/>
      <c r="J1165" s="475"/>
      <c r="K1165" s="473"/>
      <c r="L1165" s="473"/>
      <c r="M1165" s="471"/>
      <c r="N1165" s="505" t="s">
        <v>224</v>
      </c>
      <c r="O1165" s="505"/>
      <c r="P1165" s="505"/>
      <c r="Q1165" s="505"/>
      <c r="R1165" s="505"/>
      <c r="S1165" s="505"/>
      <c r="T1165" s="505"/>
      <c r="U1165" s="505"/>
      <c r="V1165" s="505"/>
      <c r="W1165" s="473"/>
      <c r="X1165" s="473"/>
      <c r="Y1165" s="505"/>
      <c r="Z1165" s="505"/>
      <c r="AA1165" s="505"/>
      <c r="AB1165" s="505"/>
      <c r="AC1165" s="505"/>
      <c r="AD1165" s="505"/>
      <c r="AE1165" s="505"/>
      <c r="AF1165" s="505"/>
      <c r="AG1165" s="505"/>
      <c r="AH1165" s="505"/>
      <c r="AI1165" s="473"/>
      <c r="AJ1165" s="473"/>
      <c r="AK1165" s="505"/>
      <c r="AL1165" s="505"/>
      <c r="AM1165" s="505"/>
      <c r="AN1165" s="505"/>
      <c r="AO1165" s="505"/>
      <c r="AP1165" s="505"/>
      <c r="AQ1165" s="505"/>
      <c r="AR1165" s="505"/>
      <c r="AS1165" s="505"/>
      <c r="AT1165" s="505"/>
      <c r="AU1165" s="506"/>
      <c r="AV1165" s="513"/>
    </row>
    <row r="1166" spans="1:48" s="507" customFormat="1" ht="13.5" outlineLevel="2">
      <c r="A1166" s="681"/>
      <c r="B1166" s="691" t="s">
        <v>226</v>
      </c>
      <c r="C1166" s="460" t="s">
        <v>911</v>
      </c>
      <c r="D1166" s="474" t="s">
        <v>228</v>
      </c>
      <c r="E1166" s="461" t="s">
        <v>735</v>
      </c>
      <c r="F1166" s="475"/>
      <c r="G1166" s="459" t="s">
        <v>111</v>
      </c>
      <c r="H1166" s="476" t="str">
        <f>CONCATENATE(G1166,"-",I1166)</f>
        <v>AM-4</v>
      </c>
      <c r="I1166" s="463">
        <v>4</v>
      </c>
      <c r="J1166" s="475"/>
      <c r="K1166" s="473">
        <v>0</v>
      </c>
      <c r="L1166" s="473"/>
      <c r="M1166" s="471" cm="1">
        <f t="array" ref="M1166">IFERROR(_xlfn.IFS(N1166=1,1,O1166=1,1,P1166=1,1,Q1166=1,1),0)</f>
        <v>1</v>
      </c>
      <c r="N1166" s="505" t="s">
        <v>224</v>
      </c>
      <c r="O1166" s="505"/>
      <c r="P1166" s="505">
        <v>1</v>
      </c>
      <c r="Q1166" s="505"/>
      <c r="R1166" s="471" cm="1">
        <f t="array" ref="R1166">IFERROR(_xlfn.IFS(S1166=1,1,T1166=1,1,U1166=1,1,V1166=1,1),0)</f>
        <v>0</v>
      </c>
      <c r="S1166" s="505"/>
      <c r="T1166" s="505"/>
      <c r="U1166" s="505"/>
      <c r="V1166" s="505"/>
      <c r="W1166" s="473"/>
      <c r="X1166" s="473"/>
      <c r="Y1166" s="471"/>
      <c r="Z1166" s="505"/>
      <c r="AA1166" s="505"/>
      <c r="AB1166" s="505"/>
      <c r="AC1166" s="505"/>
      <c r="AD1166" s="471"/>
      <c r="AE1166" s="505"/>
      <c r="AF1166" s="505"/>
      <c r="AG1166" s="505"/>
      <c r="AH1166" s="505"/>
      <c r="AI1166" s="473"/>
      <c r="AJ1166" s="473"/>
      <c r="AK1166" s="505"/>
      <c r="AL1166" s="505"/>
      <c r="AM1166" s="505"/>
      <c r="AN1166" s="505"/>
      <c r="AO1166" s="505"/>
      <c r="AP1166" s="505"/>
      <c r="AQ1166" s="505"/>
      <c r="AR1166" s="505"/>
      <c r="AS1166" s="505"/>
      <c r="AT1166" s="505"/>
      <c r="AU1166" s="506"/>
      <c r="AV1166" s="513">
        <v>4</v>
      </c>
    </row>
    <row r="1167" spans="1:48" s="507" customFormat="1" ht="13.5" outlineLevel="2">
      <c r="A1167" s="681"/>
      <c r="B1167" s="691"/>
      <c r="C1167" s="460"/>
      <c r="D1167" s="474"/>
      <c r="E1167" s="461"/>
      <c r="F1167" s="475"/>
      <c r="G1167" s="459"/>
      <c r="H1167" s="476"/>
      <c r="I1167" s="463"/>
      <c r="J1167" s="475"/>
      <c r="K1167" s="473"/>
      <c r="L1167" s="473"/>
      <c r="M1167" s="471"/>
      <c r="N1167" s="505" t="s">
        <v>224</v>
      </c>
      <c r="O1167" s="505"/>
      <c r="P1167" s="505"/>
      <c r="Q1167" s="505"/>
      <c r="R1167" s="505"/>
      <c r="S1167" s="505"/>
      <c r="T1167" s="505"/>
      <c r="U1167" s="505"/>
      <c r="V1167" s="505"/>
      <c r="W1167" s="473"/>
      <c r="X1167" s="473"/>
      <c r="Y1167" s="505"/>
      <c r="Z1167" s="505"/>
      <c r="AA1167" s="505"/>
      <c r="AB1167" s="505"/>
      <c r="AC1167" s="505"/>
      <c r="AD1167" s="505"/>
      <c r="AE1167" s="505"/>
      <c r="AF1167" s="505"/>
      <c r="AG1167" s="505"/>
      <c r="AH1167" s="505"/>
      <c r="AI1167" s="473"/>
      <c r="AJ1167" s="473"/>
      <c r="AK1167" s="505"/>
      <c r="AL1167" s="505"/>
      <c r="AM1167" s="505"/>
      <c r="AN1167" s="505"/>
      <c r="AO1167" s="505"/>
      <c r="AP1167" s="505"/>
      <c r="AQ1167" s="505"/>
      <c r="AR1167" s="505"/>
      <c r="AS1167" s="505"/>
      <c r="AT1167" s="505"/>
      <c r="AU1167" s="506"/>
      <c r="AV1167" s="513"/>
    </row>
    <row r="1168" spans="1:48" s="507" customFormat="1" ht="13.5" outlineLevel="2">
      <c r="A1168" s="681"/>
      <c r="B1168" s="691" t="s">
        <v>736</v>
      </c>
      <c r="C1168" s="460"/>
      <c r="D1168" s="474"/>
      <c r="E1168" s="461"/>
      <c r="F1168" s="475"/>
      <c r="G1168" s="459"/>
      <c r="H1168" s="476"/>
      <c r="I1168" s="463"/>
      <c r="J1168" s="475"/>
      <c r="K1168" s="473"/>
      <c r="L1168" s="473"/>
      <c r="M1168" s="471"/>
      <c r="N1168" s="505" t="s">
        <v>224</v>
      </c>
      <c r="O1168" s="505"/>
      <c r="P1168" s="505"/>
      <c r="Q1168" s="505"/>
      <c r="R1168" s="505"/>
      <c r="S1168" s="505"/>
      <c r="T1168" s="505"/>
      <c r="U1168" s="505"/>
      <c r="V1168" s="505"/>
      <c r="W1168" s="473"/>
      <c r="X1168" s="473"/>
      <c r="Y1168" s="505"/>
      <c r="Z1168" s="505"/>
      <c r="AA1168" s="505"/>
      <c r="AB1168" s="505"/>
      <c r="AC1168" s="505"/>
      <c r="AD1168" s="505"/>
      <c r="AE1168" s="505"/>
      <c r="AF1168" s="505"/>
      <c r="AG1168" s="505"/>
      <c r="AH1168" s="505"/>
      <c r="AI1168" s="473"/>
      <c r="AJ1168" s="473"/>
      <c r="AK1168" s="505"/>
      <c r="AL1168" s="505"/>
      <c r="AM1168" s="505"/>
      <c r="AN1168" s="505"/>
      <c r="AO1168" s="505"/>
      <c r="AP1168" s="505"/>
      <c r="AQ1168" s="505"/>
      <c r="AR1168" s="505"/>
      <c r="AS1168" s="505"/>
      <c r="AT1168" s="505"/>
      <c r="AU1168" s="506"/>
      <c r="AV1168" s="513"/>
    </row>
    <row r="1169" spans="1:48" s="507" customFormat="1" ht="13.5" outlineLevel="2">
      <c r="A1169" s="681"/>
      <c r="B1169" s="691" t="s">
        <v>226</v>
      </c>
      <c r="C1169" s="460" t="s">
        <v>911</v>
      </c>
      <c r="D1169" s="474" t="s">
        <v>595</v>
      </c>
      <c r="E1169" s="461" t="s">
        <v>899</v>
      </c>
      <c r="F1169" s="475"/>
      <c r="G1169" s="459" t="s">
        <v>111</v>
      </c>
      <c r="H1169" s="476" t="str">
        <f>CONCATENATE(G1169,"-",I1169)</f>
        <v>AM-4</v>
      </c>
      <c r="I1169" s="463">
        <v>4</v>
      </c>
      <c r="J1169" s="475"/>
      <c r="K1169" s="473">
        <v>0</v>
      </c>
      <c r="L1169" s="473"/>
      <c r="M1169" s="471" cm="1">
        <f t="array" ref="M1169">IFERROR(_xlfn.IFS(N1169=1,1,O1169=1,1,P1169=1,1,Q1169=1,1),0)</f>
        <v>1</v>
      </c>
      <c r="N1169" s="505" t="s">
        <v>224</v>
      </c>
      <c r="O1169" s="505"/>
      <c r="P1169" s="505">
        <v>1</v>
      </c>
      <c r="Q1169" s="505"/>
      <c r="R1169" s="471" cm="1">
        <f t="array" ref="R1169">IFERROR(_xlfn.IFS(S1169=1,1,T1169=1,1,U1169=1,1,V1169=1,1),0)</f>
        <v>0</v>
      </c>
      <c r="S1169" s="505"/>
      <c r="T1169" s="505"/>
      <c r="U1169" s="505"/>
      <c r="V1169" s="505"/>
      <c r="W1169" s="473"/>
      <c r="X1169" s="473"/>
      <c r="Y1169" s="471"/>
      <c r="Z1169" s="505"/>
      <c r="AA1169" s="505"/>
      <c r="AB1169" s="505"/>
      <c r="AC1169" s="505"/>
      <c r="AD1169" s="471"/>
      <c r="AE1169" s="505"/>
      <c r="AF1169" s="505"/>
      <c r="AG1169" s="505"/>
      <c r="AH1169" s="505"/>
      <c r="AI1169" s="473"/>
      <c r="AJ1169" s="473"/>
      <c r="AK1169" s="505"/>
      <c r="AL1169" s="505"/>
      <c r="AM1169" s="505"/>
      <c r="AN1169" s="505"/>
      <c r="AO1169" s="505"/>
      <c r="AP1169" s="505"/>
      <c r="AQ1169" s="505"/>
      <c r="AR1169" s="505"/>
      <c r="AS1169" s="505"/>
      <c r="AT1169" s="505"/>
      <c r="AU1169" s="506"/>
      <c r="AV1169" s="513">
        <v>4</v>
      </c>
    </row>
    <row r="1170" spans="1:48" s="507" customFormat="1" ht="13.5" outlineLevel="2">
      <c r="A1170" s="681"/>
      <c r="B1170" s="691"/>
      <c r="C1170" s="460"/>
      <c r="D1170" s="474"/>
      <c r="E1170" s="461"/>
      <c r="F1170" s="475"/>
      <c r="G1170" s="459"/>
      <c r="H1170" s="476"/>
      <c r="I1170" s="463"/>
      <c r="J1170" s="475"/>
      <c r="K1170" s="473"/>
      <c r="L1170" s="473"/>
      <c r="M1170" s="471"/>
      <c r="N1170" s="505" t="s">
        <v>224</v>
      </c>
      <c r="O1170" s="505"/>
      <c r="P1170" s="505"/>
      <c r="Q1170" s="505"/>
      <c r="R1170" s="505"/>
      <c r="S1170" s="505"/>
      <c r="T1170" s="505"/>
      <c r="U1170" s="505"/>
      <c r="V1170" s="505"/>
      <c r="W1170" s="473"/>
      <c r="X1170" s="473"/>
      <c r="Y1170" s="505"/>
      <c r="Z1170" s="505"/>
      <c r="AA1170" s="505"/>
      <c r="AB1170" s="505"/>
      <c r="AC1170" s="505"/>
      <c r="AD1170" s="505"/>
      <c r="AE1170" s="505"/>
      <c r="AF1170" s="505"/>
      <c r="AG1170" s="505"/>
      <c r="AH1170" s="505"/>
      <c r="AI1170" s="473"/>
      <c r="AJ1170" s="473"/>
      <c r="AK1170" s="505"/>
      <c r="AL1170" s="505"/>
      <c r="AM1170" s="505"/>
      <c r="AN1170" s="505"/>
      <c r="AO1170" s="505"/>
      <c r="AP1170" s="505"/>
      <c r="AQ1170" s="505"/>
      <c r="AR1170" s="505"/>
      <c r="AS1170" s="505"/>
      <c r="AT1170" s="505"/>
      <c r="AU1170" s="506"/>
      <c r="AV1170" s="513"/>
    </row>
    <row r="1171" spans="1:48" s="507" customFormat="1" ht="13.5" outlineLevel="2">
      <c r="A1171" s="681"/>
      <c r="B1171" s="691" t="s">
        <v>738</v>
      </c>
      <c r="C1171" s="460"/>
      <c r="D1171" s="474"/>
      <c r="E1171" s="461"/>
      <c r="F1171" s="475"/>
      <c r="G1171" s="459"/>
      <c r="H1171" s="476"/>
      <c r="I1171" s="463"/>
      <c r="J1171" s="475"/>
      <c r="K1171" s="473"/>
      <c r="L1171" s="473"/>
      <c r="M1171" s="471"/>
      <c r="N1171" s="505" t="s">
        <v>224</v>
      </c>
      <c r="O1171" s="505"/>
      <c r="P1171" s="505"/>
      <c r="Q1171" s="505"/>
      <c r="R1171" s="505"/>
      <c r="S1171" s="505"/>
      <c r="T1171" s="505"/>
      <c r="U1171" s="505"/>
      <c r="V1171" s="505"/>
      <c r="W1171" s="473"/>
      <c r="X1171" s="473"/>
      <c r="Y1171" s="505"/>
      <c r="Z1171" s="505"/>
      <c r="AA1171" s="505"/>
      <c r="AB1171" s="505"/>
      <c r="AC1171" s="505"/>
      <c r="AD1171" s="505"/>
      <c r="AE1171" s="505"/>
      <c r="AF1171" s="505"/>
      <c r="AG1171" s="505"/>
      <c r="AH1171" s="505"/>
      <c r="AI1171" s="473"/>
      <c r="AJ1171" s="473"/>
      <c r="AK1171" s="505"/>
      <c r="AL1171" s="505"/>
      <c r="AM1171" s="505"/>
      <c r="AN1171" s="505"/>
      <c r="AO1171" s="505"/>
      <c r="AP1171" s="505"/>
      <c r="AQ1171" s="505"/>
      <c r="AR1171" s="505"/>
      <c r="AS1171" s="505"/>
      <c r="AT1171" s="505"/>
      <c r="AU1171" s="506"/>
      <c r="AV1171" s="513"/>
    </row>
    <row r="1172" spans="1:48" s="507" customFormat="1" ht="13.5" outlineLevel="2">
      <c r="A1172" s="681"/>
      <c r="B1172" s="691" t="s">
        <v>226</v>
      </c>
      <c r="C1172" s="460" t="s">
        <v>911</v>
      </c>
      <c r="D1172" s="474" t="s">
        <v>235</v>
      </c>
      <c r="E1172" s="461" t="s">
        <v>900</v>
      </c>
      <c r="F1172" s="475"/>
      <c r="G1172" s="459" t="s">
        <v>111</v>
      </c>
      <c r="H1172" s="476" t="str">
        <f>CONCATENATE(G1172,"-",I1172)</f>
        <v>AM-4</v>
      </c>
      <c r="I1172" s="463">
        <v>4</v>
      </c>
      <c r="J1172" s="475"/>
      <c r="K1172" s="473">
        <v>0</v>
      </c>
      <c r="L1172" s="473"/>
      <c r="M1172" s="471" cm="1">
        <f t="array" ref="M1172">IFERROR(_xlfn.IFS(N1172=1,1,O1172=1,1,P1172=1,1,Q1172=1,1),0)</f>
        <v>1</v>
      </c>
      <c r="N1172" s="505" t="s">
        <v>224</v>
      </c>
      <c r="O1172" s="505"/>
      <c r="P1172" s="505">
        <v>1</v>
      </c>
      <c r="Q1172" s="505"/>
      <c r="R1172" s="471" cm="1">
        <f t="array" ref="R1172">IFERROR(_xlfn.IFS(S1172=1,1,T1172=1,1,U1172=1,1,V1172=1,1),0)</f>
        <v>0</v>
      </c>
      <c r="S1172" s="505"/>
      <c r="T1172" s="505"/>
      <c r="U1172" s="505"/>
      <c r="V1172" s="505"/>
      <c r="W1172" s="473"/>
      <c r="X1172" s="473"/>
      <c r="Y1172" s="471"/>
      <c r="Z1172" s="505"/>
      <c r="AA1172" s="505"/>
      <c r="AB1172" s="505"/>
      <c r="AC1172" s="505"/>
      <c r="AD1172" s="471"/>
      <c r="AE1172" s="505"/>
      <c r="AF1172" s="505"/>
      <c r="AG1172" s="505"/>
      <c r="AH1172" s="505"/>
      <c r="AI1172" s="473"/>
      <c r="AJ1172" s="473"/>
      <c r="AK1172" s="505"/>
      <c r="AL1172" s="505"/>
      <c r="AM1172" s="505"/>
      <c r="AN1172" s="505"/>
      <c r="AO1172" s="505"/>
      <c r="AP1172" s="505"/>
      <c r="AQ1172" s="505"/>
      <c r="AR1172" s="505"/>
      <c r="AS1172" s="505"/>
      <c r="AT1172" s="505"/>
      <c r="AU1172" s="506"/>
      <c r="AV1172" s="513">
        <v>4</v>
      </c>
    </row>
    <row r="1173" spans="1:48" s="507" customFormat="1" ht="13.5" outlineLevel="2">
      <c r="A1173" s="681"/>
      <c r="B1173" s="691"/>
      <c r="C1173" s="460"/>
      <c r="D1173" s="474"/>
      <c r="E1173" s="461"/>
      <c r="F1173" s="475"/>
      <c r="G1173" s="459"/>
      <c r="H1173" s="476"/>
      <c r="I1173" s="463"/>
      <c r="J1173" s="475"/>
      <c r="K1173" s="473"/>
      <c r="L1173" s="473"/>
      <c r="M1173" s="471"/>
      <c r="N1173" s="505" t="s">
        <v>224</v>
      </c>
      <c r="O1173" s="505"/>
      <c r="P1173" s="505"/>
      <c r="Q1173" s="505"/>
      <c r="R1173" s="505"/>
      <c r="S1173" s="505"/>
      <c r="T1173" s="505"/>
      <c r="U1173" s="505"/>
      <c r="V1173" s="505"/>
      <c r="W1173" s="473"/>
      <c r="X1173" s="473"/>
      <c r="Y1173" s="505"/>
      <c r="Z1173" s="505"/>
      <c r="AA1173" s="505"/>
      <c r="AB1173" s="505"/>
      <c r="AC1173" s="505"/>
      <c r="AD1173" s="505"/>
      <c r="AE1173" s="505"/>
      <c r="AF1173" s="505"/>
      <c r="AG1173" s="505"/>
      <c r="AH1173" s="505"/>
      <c r="AI1173" s="473"/>
      <c r="AJ1173" s="473"/>
      <c r="AK1173" s="505"/>
      <c r="AL1173" s="505"/>
      <c r="AM1173" s="505"/>
      <c r="AN1173" s="505"/>
      <c r="AO1173" s="505"/>
      <c r="AP1173" s="505"/>
      <c r="AQ1173" s="505"/>
      <c r="AR1173" s="505"/>
      <c r="AS1173" s="505"/>
      <c r="AT1173" s="505"/>
      <c r="AU1173" s="506"/>
      <c r="AV1173" s="513"/>
    </row>
    <row r="1174" spans="1:48" s="507" customFormat="1" ht="13.5" outlineLevel="2">
      <c r="A1174" s="681"/>
      <c r="B1174" s="691" t="s">
        <v>742</v>
      </c>
      <c r="C1174" s="460"/>
      <c r="D1174" s="474"/>
      <c r="E1174" s="461"/>
      <c r="F1174" s="475"/>
      <c r="G1174" s="459"/>
      <c r="H1174" s="476"/>
      <c r="I1174" s="463"/>
      <c r="J1174" s="475"/>
      <c r="K1174" s="473"/>
      <c r="L1174" s="473"/>
      <c r="M1174" s="471"/>
      <c r="N1174" s="505" t="s">
        <v>224</v>
      </c>
      <c r="O1174" s="505"/>
      <c r="P1174" s="505"/>
      <c r="Q1174" s="505"/>
      <c r="R1174" s="505"/>
      <c r="S1174" s="505"/>
      <c r="T1174" s="505"/>
      <c r="U1174" s="505"/>
      <c r="V1174" s="505"/>
      <c r="W1174" s="473"/>
      <c r="X1174" s="473"/>
      <c r="Y1174" s="505"/>
      <c r="Z1174" s="505"/>
      <c r="AA1174" s="505"/>
      <c r="AB1174" s="505"/>
      <c r="AC1174" s="505"/>
      <c r="AD1174" s="505"/>
      <c r="AE1174" s="505"/>
      <c r="AF1174" s="505"/>
      <c r="AG1174" s="505"/>
      <c r="AH1174" s="505"/>
      <c r="AI1174" s="473"/>
      <c r="AJ1174" s="473"/>
      <c r="AK1174" s="505"/>
      <c r="AL1174" s="505"/>
      <c r="AM1174" s="505"/>
      <c r="AN1174" s="505"/>
      <c r="AO1174" s="505"/>
      <c r="AP1174" s="505"/>
      <c r="AQ1174" s="505"/>
      <c r="AR1174" s="505"/>
      <c r="AS1174" s="505"/>
      <c r="AT1174" s="505"/>
      <c r="AU1174" s="506"/>
      <c r="AV1174" s="513"/>
    </row>
    <row r="1175" spans="1:48" s="507" customFormat="1" ht="13.5" outlineLevel="2">
      <c r="A1175" s="681"/>
      <c r="B1175" s="691" t="s">
        <v>226</v>
      </c>
      <c r="C1175" s="460" t="s">
        <v>911</v>
      </c>
      <c r="D1175" s="474" t="s">
        <v>297</v>
      </c>
      <c r="E1175" s="461" t="s">
        <v>901</v>
      </c>
      <c r="F1175" s="475"/>
      <c r="G1175" s="459" t="s">
        <v>111</v>
      </c>
      <c r="H1175" s="476" t="str">
        <f>CONCATENATE(G1175,"-",I1175)</f>
        <v>AM-4</v>
      </c>
      <c r="I1175" s="463">
        <v>4</v>
      </c>
      <c r="J1175" s="475"/>
      <c r="K1175" s="473">
        <v>0</v>
      </c>
      <c r="L1175" s="473"/>
      <c r="M1175" s="471" cm="1">
        <f t="array" ref="M1175">IFERROR(_xlfn.IFS(N1175=1,1,O1175=1,1,P1175=1,1,Q1175=1,1),0)</f>
        <v>1</v>
      </c>
      <c r="N1175" s="505" t="s">
        <v>224</v>
      </c>
      <c r="O1175" s="505"/>
      <c r="P1175" s="505">
        <v>1</v>
      </c>
      <c r="Q1175" s="505"/>
      <c r="R1175" s="471" cm="1">
        <f t="array" ref="R1175">IFERROR(_xlfn.IFS(S1175=1,1,T1175=1,1,U1175=1,1,V1175=1,1),0)</f>
        <v>0</v>
      </c>
      <c r="S1175" s="505"/>
      <c r="T1175" s="505"/>
      <c r="U1175" s="505"/>
      <c r="V1175" s="505"/>
      <c r="W1175" s="473"/>
      <c r="X1175" s="473"/>
      <c r="Y1175" s="471"/>
      <c r="Z1175" s="505"/>
      <c r="AA1175" s="505"/>
      <c r="AB1175" s="505"/>
      <c r="AC1175" s="505"/>
      <c r="AD1175" s="471"/>
      <c r="AE1175" s="505"/>
      <c r="AF1175" s="505"/>
      <c r="AG1175" s="505"/>
      <c r="AH1175" s="505"/>
      <c r="AI1175" s="473"/>
      <c r="AJ1175" s="473"/>
      <c r="AK1175" s="505"/>
      <c r="AL1175" s="505"/>
      <c r="AM1175" s="505"/>
      <c r="AN1175" s="505"/>
      <c r="AO1175" s="505"/>
      <c r="AP1175" s="505"/>
      <c r="AQ1175" s="505"/>
      <c r="AR1175" s="505"/>
      <c r="AS1175" s="505"/>
      <c r="AT1175" s="505"/>
      <c r="AU1175" s="506"/>
      <c r="AV1175" s="513">
        <v>4</v>
      </c>
    </row>
    <row r="1176" spans="1:48" s="507" customFormat="1" ht="13.5" outlineLevel="2">
      <c r="A1176" s="681"/>
      <c r="B1176" s="691"/>
      <c r="C1176" s="460"/>
      <c r="D1176" s="474"/>
      <c r="E1176" s="461"/>
      <c r="F1176" s="475"/>
      <c r="G1176" s="459"/>
      <c r="H1176" s="476"/>
      <c r="I1176" s="463"/>
      <c r="J1176" s="475"/>
      <c r="K1176" s="473"/>
      <c r="L1176" s="473"/>
      <c r="M1176" s="471"/>
      <c r="N1176" s="505" t="s">
        <v>224</v>
      </c>
      <c r="O1176" s="505"/>
      <c r="P1176" s="505"/>
      <c r="Q1176" s="505"/>
      <c r="R1176" s="505"/>
      <c r="S1176" s="505"/>
      <c r="T1176" s="505"/>
      <c r="U1176" s="505"/>
      <c r="V1176" s="505"/>
      <c r="W1176" s="473"/>
      <c r="X1176" s="473"/>
      <c r="Y1176" s="505"/>
      <c r="Z1176" s="505"/>
      <c r="AA1176" s="505"/>
      <c r="AB1176" s="505"/>
      <c r="AC1176" s="505"/>
      <c r="AD1176" s="505"/>
      <c r="AE1176" s="505"/>
      <c r="AF1176" s="505"/>
      <c r="AG1176" s="505"/>
      <c r="AH1176" s="505"/>
      <c r="AI1176" s="473"/>
      <c r="AJ1176" s="473"/>
      <c r="AK1176" s="505"/>
      <c r="AL1176" s="505"/>
      <c r="AM1176" s="505"/>
      <c r="AN1176" s="505"/>
      <c r="AO1176" s="505"/>
      <c r="AP1176" s="505"/>
      <c r="AQ1176" s="505"/>
      <c r="AR1176" s="505"/>
      <c r="AS1176" s="505"/>
      <c r="AT1176" s="505"/>
      <c r="AU1176" s="506"/>
      <c r="AV1176" s="513"/>
    </row>
    <row r="1177" spans="1:48" s="507" customFormat="1" ht="13.5" outlineLevel="2">
      <c r="A1177" s="681"/>
      <c r="B1177" s="691" t="s">
        <v>745</v>
      </c>
      <c r="C1177" s="460"/>
      <c r="D1177" s="474"/>
      <c r="E1177" s="461"/>
      <c r="F1177" s="475"/>
      <c r="G1177" s="459"/>
      <c r="H1177" s="476"/>
      <c r="I1177" s="463"/>
      <c r="J1177" s="475"/>
      <c r="K1177" s="473"/>
      <c r="L1177" s="473"/>
      <c r="M1177" s="471"/>
      <c r="N1177" s="505" t="s">
        <v>224</v>
      </c>
      <c r="O1177" s="505"/>
      <c r="P1177" s="505"/>
      <c r="Q1177" s="505"/>
      <c r="R1177" s="505"/>
      <c r="S1177" s="505"/>
      <c r="T1177" s="505"/>
      <c r="U1177" s="505"/>
      <c r="V1177" s="505"/>
      <c r="W1177" s="473"/>
      <c r="X1177" s="473"/>
      <c r="Y1177" s="505"/>
      <c r="Z1177" s="505"/>
      <c r="AA1177" s="505"/>
      <c r="AB1177" s="505"/>
      <c r="AC1177" s="505"/>
      <c r="AD1177" s="505"/>
      <c r="AE1177" s="505"/>
      <c r="AF1177" s="505"/>
      <c r="AG1177" s="505"/>
      <c r="AH1177" s="505"/>
      <c r="AI1177" s="473"/>
      <c r="AJ1177" s="473"/>
      <c r="AK1177" s="505"/>
      <c r="AL1177" s="505"/>
      <c r="AM1177" s="505"/>
      <c r="AN1177" s="505"/>
      <c r="AO1177" s="505"/>
      <c r="AP1177" s="505"/>
      <c r="AQ1177" s="505"/>
      <c r="AR1177" s="505"/>
      <c r="AS1177" s="505"/>
      <c r="AT1177" s="505"/>
      <c r="AU1177" s="506"/>
      <c r="AV1177" s="513"/>
    </row>
    <row r="1178" spans="1:48" s="507" customFormat="1" ht="13.5" outlineLevel="2">
      <c r="A1178" s="681"/>
      <c r="B1178" s="691" t="s">
        <v>226</v>
      </c>
      <c r="C1178" s="460" t="s">
        <v>911</v>
      </c>
      <c r="D1178" s="474" t="s">
        <v>304</v>
      </c>
      <c r="E1178" s="461" t="s">
        <v>902</v>
      </c>
      <c r="F1178" s="475"/>
      <c r="G1178" s="459" t="s">
        <v>111</v>
      </c>
      <c r="H1178" s="476" t="str">
        <f>CONCATENATE(G1178,"-",I1178)</f>
        <v>AM-4</v>
      </c>
      <c r="I1178" s="463">
        <v>4</v>
      </c>
      <c r="J1178" s="475"/>
      <c r="K1178" s="473">
        <v>0</v>
      </c>
      <c r="L1178" s="473"/>
      <c r="M1178" s="471" cm="1">
        <f t="array" ref="M1178">IFERROR(_xlfn.IFS(N1178=1,1,O1178=1,1,P1178=1,1,Q1178=1,1),0)</f>
        <v>1</v>
      </c>
      <c r="N1178" s="505" t="s">
        <v>224</v>
      </c>
      <c r="O1178" s="505"/>
      <c r="P1178" s="505">
        <v>1</v>
      </c>
      <c r="Q1178" s="505"/>
      <c r="R1178" s="471" cm="1">
        <f t="array" ref="R1178">IFERROR(_xlfn.IFS(S1178=1,1,T1178=1,1,U1178=1,1,V1178=1,1),0)</f>
        <v>0</v>
      </c>
      <c r="S1178" s="505"/>
      <c r="T1178" s="505"/>
      <c r="U1178" s="505"/>
      <c r="V1178" s="505"/>
      <c r="W1178" s="473"/>
      <c r="X1178" s="473"/>
      <c r="Y1178" s="471"/>
      <c r="Z1178" s="505"/>
      <c r="AA1178" s="505"/>
      <c r="AB1178" s="505"/>
      <c r="AC1178" s="505"/>
      <c r="AD1178" s="471"/>
      <c r="AE1178" s="505"/>
      <c r="AF1178" s="505"/>
      <c r="AG1178" s="505"/>
      <c r="AH1178" s="505"/>
      <c r="AI1178" s="473"/>
      <c r="AJ1178" s="473"/>
      <c r="AK1178" s="505"/>
      <c r="AL1178" s="505"/>
      <c r="AM1178" s="505"/>
      <c r="AN1178" s="505"/>
      <c r="AO1178" s="505"/>
      <c r="AP1178" s="505"/>
      <c r="AQ1178" s="505"/>
      <c r="AR1178" s="505"/>
      <c r="AS1178" s="505"/>
      <c r="AT1178" s="505"/>
      <c r="AU1178" s="506"/>
      <c r="AV1178" s="513">
        <v>4</v>
      </c>
    </row>
    <row r="1179" spans="1:48" s="507" customFormat="1" ht="13.5" outlineLevel="2">
      <c r="A1179" s="681"/>
      <c r="B1179" s="691"/>
      <c r="C1179" s="460"/>
      <c r="D1179" s="474"/>
      <c r="E1179" s="461"/>
      <c r="F1179" s="475"/>
      <c r="G1179" s="459"/>
      <c r="H1179" s="476"/>
      <c r="I1179" s="463"/>
      <c r="J1179" s="475"/>
      <c r="K1179" s="473"/>
      <c r="L1179" s="473"/>
      <c r="M1179" s="471"/>
      <c r="N1179" s="505" t="s">
        <v>224</v>
      </c>
      <c r="O1179" s="505"/>
      <c r="P1179" s="505"/>
      <c r="Q1179" s="505"/>
      <c r="R1179" s="505"/>
      <c r="S1179" s="505"/>
      <c r="T1179" s="505"/>
      <c r="U1179" s="505"/>
      <c r="V1179" s="505"/>
      <c r="W1179" s="473"/>
      <c r="X1179" s="473"/>
      <c r="Y1179" s="505"/>
      <c r="Z1179" s="505"/>
      <c r="AA1179" s="505"/>
      <c r="AB1179" s="505"/>
      <c r="AC1179" s="505"/>
      <c r="AD1179" s="505"/>
      <c r="AE1179" s="505"/>
      <c r="AF1179" s="505"/>
      <c r="AG1179" s="505"/>
      <c r="AH1179" s="505"/>
      <c r="AI1179" s="473"/>
      <c r="AJ1179" s="473"/>
      <c r="AK1179" s="505"/>
      <c r="AL1179" s="505"/>
      <c r="AM1179" s="505"/>
      <c r="AN1179" s="505"/>
      <c r="AO1179" s="505"/>
      <c r="AP1179" s="505"/>
      <c r="AQ1179" s="505"/>
      <c r="AR1179" s="505"/>
      <c r="AS1179" s="505"/>
      <c r="AT1179" s="505"/>
      <c r="AU1179" s="506"/>
      <c r="AV1179" s="513"/>
    </row>
    <row r="1180" spans="1:48" s="507" customFormat="1" ht="13.5" outlineLevel="2">
      <c r="A1180" s="681"/>
      <c r="B1180" s="691" t="s">
        <v>749</v>
      </c>
      <c r="C1180" s="460"/>
      <c r="D1180" s="474"/>
      <c r="E1180" s="461"/>
      <c r="F1180" s="475"/>
      <c r="G1180" s="459"/>
      <c r="H1180" s="476"/>
      <c r="I1180" s="463"/>
      <c r="J1180" s="475"/>
      <c r="K1180" s="473"/>
      <c r="L1180" s="473"/>
      <c r="M1180" s="471"/>
      <c r="N1180" s="505" t="s">
        <v>224</v>
      </c>
      <c r="O1180" s="505"/>
      <c r="P1180" s="505"/>
      <c r="Q1180" s="505"/>
      <c r="R1180" s="505"/>
      <c r="S1180" s="505"/>
      <c r="T1180" s="505"/>
      <c r="U1180" s="505"/>
      <c r="V1180" s="505"/>
      <c r="W1180" s="473"/>
      <c r="X1180" s="473"/>
      <c r="Y1180" s="505"/>
      <c r="Z1180" s="505"/>
      <c r="AA1180" s="505"/>
      <c r="AB1180" s="505"/>
      <c r="AC1180" s="505"/>
      <c r="AD1180" s="505"/>
      <c r="AE1180" s="505"/>
      <c r="AF1180" s="505"/>
      <c r="AG1180" s="505"/>
      <c r="AH1180" s="505"/>
      <c r="AI1180" s="473"/>
      <c r="AJ1180" s="473"/>
      <c r="AK1180" s="505"/>
      <c r="AL1180" s="505"/>
      <c r="AM1180" s="505"/>
      <c r="AN1180" s="505"/>
      <c r="AO1180" s="505"/>
      <c r="AP1180" s="505"/>
      <c r="AQ1180" s="505"/>
      <c r="AR1180" s="505"/>
      <c r="AS1180" s="505"/>
      <c r="AT1180" s="505"/>
      <c r="AU1180" s="506"/>
      <c r="AV1180" s="513"/>
    </row>
    <row r="1181" spans="1:48" s="507" customFormat="1" ht="13.5" outlineLevel="2">
      <c r="A1181" s="681"/>
      <c r="B1181" s="691" t="s">
        <v>226</v>
      </c>
      <c r="C1181" s="460" t="s">
        <v>911</v>
      </c>
      <c r="D1181" s="474">
        <v>1401</v>
      </c>
      <c r="E1181" s="461" t="s">
        <v>750</v>
      </c>
      <c r="F1181" s="475"/>
      <c r="G1181" s="459" t="s">
        <v>111</v>
      </c>
      <c r="H1181" s="476" t="str">
        <f t="shared" ref="H1181:H1183" si="150">CONCATENATE(G1181,"-",I1181)</f>
        <v>AM-4</v>
      </c>
      <c r="I1181" s="463">
        <v>4</v>
      </c>
      <c r="J1181" s="475"/>
      <c r="K1181" s="473">
        <v>0</v>
      </c>
      <c r="L1181" s="473"/>
      <c r="M1181" s="471" cm="1">
        <f t="array" ref="M1181">IFERROR(_xlfn.IFS(N1181=1,1,O1181=1,1,P1181=1,1,Q1181=1,1),0)</f>
        <v>1</v>
      </c>
      <c r="N1181" s="505" t="s">
        <v>224</v>
      </c>
      <c r="O1181" s="505"/>
      <c r="P1181" s="505">
        <v>1</v>
      </c>
      <c r="Q1181" s="505"/>
      <c r="R1181" s="471" cm="1">
        <f t="array" ref="R1181">IFERROR(_xlfn.IFS(S1181=1,1,T1181=1,1,U1181=1,1,V1181=1,1),0)</f>
        <v>0</v>
      </c>
      <c r="S1181" s="505"/>
      <c r="T1181" s="505"/>
      <c r="U1181" s="505"/>
      <c r="V1181" s="505"/>
      <c r="W1181" s="473"/>
      <c r="X1181" s="473"/>
      <c r="Y1181" s="471"/>
      <c r="Z1181" s="505"/>
      <c r="AA1181" s="505"/>
      <c r="AB1181" s="505"/>
      <c r="AC1181" s="505"/>
      <c r="AD1181" s="471"/>
      <c r="AE1181" s="505"/>
      <c r="AF1181" s="505"/>
      <c r="AG1181" s="505"/>
      <c r="AH1181" s="505"/>
      <c r="AI1181" s="473"/>
      <c r="AJ1181" s="473"/>
      <c r="AK1181" s="505"/>
      <c r="AL1181" s="505"/>
      <c r="AM1181" s="505"/>
      <c r="AN1181" s="505"/>
      <c r="AO1181" s="505"/>
      <c r="AP1181" s="505"/>
      <c r="AQ1181" s="505"/>
      <c r="AR1181" s="505"/>
      <c r="AS1181" s="505"/>
      <c r="AT1181" s="505"/>
      <c r="AU1181" s="506"/>
      <c r="AV1181" s="513">
        <v>4</v>
      </c>
    </row>
    <row r="1182" spans="1:48" s="507" customFormat="1" ht="13.5" outlineLevel="2">
      <c r="A1182" s="681"/>
      <c r="B1182" s="691" t="s">
        <v>226</v>
      </c>
      <c r="C1182" s="460" t="s">
        <v>911</v>
      </c>
      <c r="D1182" s="474">
        <v>1404</v>
      </c>
      <c r="E1182" s="461" t="s">
        <v>753</v>
      </c>
      <c r="F1182" s="475"/>
      <c r="G1182" s="459" t="s">
        <v>111</v>
      </c>
      <c r="H1182" s="476" t="str">
        <f t="shared" si="150"/>
        <v>AM-4</v>
      </c>
      <c r="I1182" s="463">
        <v>4</v>
      </c>
      <c r="J1182" s="475"/>
      <c r="K1182" s="473">
        <v>0</v>
      </c>
      <c r="L1182" s="473"/>
      <c r="M1182" s="471" cm="1">
        <f t="array" ref="M1182">IFERROR(_xlfn.IFS(N1182=1,1,O1182=1,1,P1182=1,1,Q1182=1,1),0)</f>
        <v>1</v>
      </c>
      <c r="N1182" s="505" t="s">
        <v>224</v>
      </c>
      <c r="O1182" s="505"/>
      <c r="P1182" s="505">
        <v>1</v>
      </c>
      <c r="Q1182" s="505"/>
      <c r="R1182" s="471" cm="1">
        <f t="array" ref="R1182">IFERROR(_xlfn.IFS(S1182=1,1,T1182=1,1,U1182=1,1,V1182=1,1),0)</f>
        <v>0</v>
      </c>
      <c r="S1182" s="505"/>
      <c r="T1182" s="505"/>
      <c r="U1182" s="505"/>
      <c r="V1182" s="505"/>
      <c r="W1182" s="473"/>
      <c r="X1182" s="473"/>
      <c r="Y1182" s="471"/>
      <c r="Z1182" s="505"/>
      <c r="AA1182" s="505"/>
      <c r="AB1182" s="505"/>
      <c r="AC1182" s="505"/>
      <c r="AD1182" s="471"/>
      <c r="AE1182" s="505"/>
      <c r="AF1182" s="505"/>
      <c r="AG1182" s="505"/>
      <c r="AH1182" s="505"/>
      <c r="AI1182" s="473"/>
      <c r="AJ1182" s="473"/>
      <c r="AK1182" s="505"/>
      <c r="AL1182" s="505"/>
      <c r="AM1182" s="505"/>
      <c r="AN1182" s="505"/>
      <c r="AO1182" s="505"/>
      <c r="AP1182" s="505"/>
      <c r="AQ1182" s="505"/>
      <c r="AR1182" s="505"/>
      <c r="AS1182" s="505"/>
      <c r="AT1182" s="505"/>
      <c r="AU1182" s="506"/>
      <c r="AV1182" s="513">
        <v>4</v>
      </c>
    </row>
    <row r="1183" spans="1:48" s="507" customFormat="1" ht="13.5" outlineLevel="2">
      <c r="A1183" s="681"/>
      <c r="B1183" s="691" t="s">
        <v>226</v>
      </c>
      <c r="C1183" s="460" t="s">
        <v>911</v>
      </c>
      <c r="D1183" s="474" t="s">
        <v>383</v>
      </c>
      <c r="E1183" s="461" t="s">
        <v>754</v>
      </c>
      <c r="F1183" s="475"/>
      <c r="G1183" s="459" t="s">
        <v>111</v>
      </c>
      <c r="H1183" s="476" t="str">
        <f t="shared" si="150"/>
        <v>AM-4</v>
      </c>
      <c r="I1183" s="463">
        <v>4</v>
      </c>
      <c r="J1183" s="475"/>
      <c r="K1183" s="473">
        <v>0</v>
      </c>
      <c r="L1183" s="473"/>
      <c r="M1183" s="471" cm="1">
        <f t="array" ref="M1183">IFERROR(_xlfn.IFS(N1183=1,1,O1183=1,1,P1183=1,1,Q1183=1,1),0)</f>
        <v>1</v>
      </c>
      <c r="N1183" s="505" t="s">
        <v>224</v>
      </c>
      <c r="O1183" s="505"/>
      <c r="P1183" s="505">
        <v>1</v>
      </c>
      <c r="Q1183" s="505"/>
      <c r="R1183" s="471" cm="1">
        <f t="array" ref="R1183">IFERROR(_xlfn.IFS(S1183=1,1,T1183=1,1,U1183=1,1,V1183=1,1),0)</f>
        <v>0</v>
      </c>
      <c r="S1183" s="505"/>
      <c r="T1183" s="505"/>
      <c r="U1183" s="505"/>
      <c r="V1183" s="505"/>
      <c r="W1183" s="473"/>
      <c r="X1183" s="473"/>
      <c r="Y1183" s="471"/>
      <c r="Z1183" s="505"/>
      <c r="AA1183" s="505"/>
      <c r="AB1183" s="505"/>
      <c r="AC1183" s="505"/>
      <c r="AD1183" s="471"/>
      <c r="AE1183" s="505"/>
      <c r="AF1183" s="505"/>
      <c r="AG1183" s="505"/>
      <c r="AH1183" s="505"/>
      <c r="AI1183" s="473"/>
      <c r="AJ1183" s="473"/>
      <c r="AK1183" s="505"/>
      <c r="AL1183" s="505"/>
      <c r="AM1183" s="505"/>
      <c r="AN1183" s="505"/>
      <c r="AO1183" s="505"/>
      <c r="AP1183" s="505"/>
      <c r="AQ1183" s="505"/>
      <c r="AR1183" s="505"/>
      <c r="AS1183" s="505"/>
      <c r="AT1183" s="505"/>
      <c r="AU1183" s="506"/>
      <c r="AV1183" s="513">
        <v>4</v>
      </c>
    </row>
    <row r="1184" spans="1:48" s="507" customFormat="1" ht="13.5" outlineLevel="2">
      <c r="A1184" s="681"/>
      <c r="B1184" s="691"/>
      <c r="C1184" s="460"/>
      <c r="D1184" s="474"/>
      <c r="E1184" s="461"/>
      <c r="F1184" s="475"/>
      <c r="G1184" s="459"/>
      <c r="H1184" s="476"/>
      <c r="I1184" s="463"/>
      <c r="J1184" s="475"/>
      <c r="K1184" s="473"/>
      <c r="L1184" s="473"/>
      <c r="M1184" s="471"/>
      <c r="N1184" s="505" t="s">
        <v>224</v>
      </c>
      <c r="O1184" s="505"/>
      <c r="P1184" s="505"/>
      <c r="Q1184" s="505"/>
      <c r="R1184" s="505"/>
      <c r="S1184" s="505"/>
      <c r="T1184" s="505"/>
      <c r="U1184" s="505"/>
      <c r="V1184" s="505"/>
      <c r="W1184" s="473"/>
      <c r="X1184" s="473"/>
      <c r="Y1184" s="505"/>
      <c r="Z1184" s="505"/>
      <c r="AA1184" s="505"/>
      <c r="AB1184" s="505"/>
      <c r="AC1184" s="505"/>
      <c r="AD1184" s="505"/>
      <c r="AE1184" s="505"/>
      <c r="AF1184" s="505"/>
      <c r="AG1184" s="505"/>
      <c r="AH1184" s="505"/>
      <c r="AI1184" s="473"/>
      <c r="AJ1184" s="473"/>
      <c r="AK1184" s="505"/>
      <c r="AL1184" s="505"/>
      <c r="AM1184" s="505"/>
      <c r="AN1184" s="505"/>
      <c r="AO1184" s="505"/>
      <c r="AP1184" s="505"/>
      <c r="AQ1184" s="505"/>
      <c r="AR1184" s="505"/>
      <c r="AS1184" s="505"/>
      <c r="AT1184" s="505"/>
      <c r="AU1184" s="506"/>
      <c r="AV1184" s="513"/>
    </row>
    <row r="1185" spans="1:48" s="507" customFormat="1" ht="13.5" outlineLevel="2">
      <c r="A1185" s="681"/>
      <c r="B1185" s="691" t="s">
        <v>755</v>
      </c>
      <c r="C1185" s="460"/>
      <c r="D1185" s="474"/>
      <c r="E1185" s="461"/>
      <c r="F1185" s="475"/>
      <c r="G1185" s="459"/>
      <c r="H1185" s="476"/>
      <c r="I1185" s="463"/>
      <c r="J1185" s="475"/>
      <c r="K1185" s="473"/>
      <c r="L1185" s="473"/>
      <c r="M1185" s="471"/>
      <c r="N1185" s="505" t="s">
        <v>224</v>
      </c>
      <c r="O1185" s="505"/>
      <c r="P1185" s="505"/>
      <c r="Q1185" s="505"/>
      <c r="R1185" s="505"/>
      <c r="S1185" s="505"/>
      <c r="T1185" s="505"/>
      <c r="U1185" s="505"/>
      <c r="V1185" s="505"/>
      <c r="W1185" s="473"/>
      <c r="X1185" s="473"/>
      <c r="Y1185" s="505"/>
      <c r="Z1185" s="505"/>
      <c r="AA1185" s="505"/>
      <c r="AB1185" s="505"/>
      <c r="AC1185" s="505"/>
      <c r="AD1185" s="505"/>
      <c r="AE1185" s="505"/>
      <c r="AF1185" s="505"/>
      <c r="AG1185" s="505"/>
      <c r="AH1185" s="505"/>
      <c r="AI1185" s="473"/>
      <c r="AJ1185" s="473"/>
      <c r="AK1185" s="505"/>
      <c r="AL1185" s="505"/>
      <c r="AM1185" s="505"/>
      <c r="AN1185" s="505"/>
      <c r="AO1185" s="505"/>
      <c r="AP1185" s="505"/>
      <c r="AQ1185" s="505"/>
      <c r="AR1185" s="505"/>
      <c r="AS1185" s="505"/>
      <c r="AT1185" s="505"/>
      <c r="AU1185" s="506"/>
      <c r="AV1185" s="513"/>
    </row>
    <row r="1186" spans="1:48" s="507" customFormat="1" ht="13.5" outlineLevel="2">
      <c r="A1186" s="681"/>
      <c r="B1186" s="691" t="s">
        <v>226</v>
      </c>
      <c r="C1186" s="460" t="s">
        <v>911</v>
      </c>
      <c r="D1186" s="474" t="s">
        <v>273</v>
      </c>
      <c r="E1186" s="461" t="s">
        <v>756</v>
      </c>
      <c r="F1186" s="475"/>
      <c r="G1186" s="459" t="s">
        <v>111</v>
      </c>
      <c r="H1186" s="476" t="str">
        <f>CONCATENATE(G1186,"-",I1186)</f>
        <v>AM-4</v>
      </c>
      <c r="I1186" s="463">
        <v>4</v>
      </c>
      <c r="J1186" s="475"/>
      <c r="K1186" s="473">
        <v>0</v>
      </c>
      <c r="L1186" s="473"/>
      <c r="M1186" s="471" cm="1">
        <f t="array" ref="M1186">IFERROR(_xlfn.IFS(N1186=1,1,O1186=1,1,P1186=1,1,Q1186=1,1),0)</f>
        <v>1</v>
      </c>
      <c r="N1186" s="505" t="s">
        <v>224</v>
      </c>
      <c r="O1186" s="505"/>
      <c r="P1186" s="505">
        <v>1</v>
      </c>
      <c r="Q1186" s="505"/>
      <c r="R1186" s="471" cm="1">
        <f t="array" ref="R1186">IFERROR(_xlfn.IFS(S1186=1,1,T1186=1,1,U1186=1,1,V1186=1,1),0)</f>
        <v>0</v>
      </c>
      <c r="S1186" s="505"/>
      <c r="T1186" s="505"/>
      <c r="U1186" s="505"/>
      <c r="V1186" s="505"/>
      <c r="W1186" s="473"/>
      <c r="X1186" s="473"/>
      <c r="Y1186" s="471"/>
      <c r="Z1186" s="505"/>
      <c r="AA1186" s="505"/>
      <c r="AB1186" s="505"/>
      <c r="AC1186" s="505"/>
      <c r="AD1186" s="471"/>
      <c r="AE1186" s="505"/>
      <c r="AF1186" s="505"/>
      <c r="AG1186" s="505"/>
      <c r="AH1186" s="505"/>
      <c r="AI1186" s="473"/>
      <c r="AJ1186" s="473"/>
      <c r="AK1186" s="505"/>
      <c r="AL1186" s="505"/>
      <c r="AM1186" s="505"/>
      <c r="AN1186" s="505"/>
      <c r="AO1186" s="505"/>
      <c r="AP1186" s="505"/>
      <c r="AQ1186" s="505"/>
      <c r="AR1186" s="505"/>
      <c r="AS1186" s="505"/>
      <c r="AT1186" s="505"/>
      <c r="AU1186" s="506"/>
      <c r="AV1186" s="513">
        <v>4</v>
      </c>
    </row>
    <row r="1187" spans="1:48" s="507" customFormat="1" ht="13.5" outlineLevel="2">
      <c r="A1187" s="681"/>
      <c r="B1187" s="691"/>
      <c r="C1187" s="460"/>
      <c r="D1187" s="474"/>
      <c r="E1187" s="461"/>
      <c r="F1187" s="475"/>
      <c r="G1187" s="459"/>
      <c r="H1187" s="476"/>
      <c r="I1187" s="463"/>
      <c r="J1187" s="475"/>
      <c r="K1187" s="473"/>
      <c r="L1187" s="473"/>
      <c r="M1187" s="471"/>
      <c r="N1187" s="505" t="s">
        <v>224</v>
      </c>
      <c r="O1187" s="505"/>
      <c r="P1187" s="505"/>
      <c r="Q1187" s="505"/>
      <c r="R1187" s="505"/>
      <c r="S1187" s="505"/>
      <c r="T1187" s="505"/>
      <c r="U1187" s="505"/>
      <c r="V1187" s="505"/>
      <c r="W1187" s="473"/>
      <c r="X1187" s="473"/>
      <c r="Y1187" s="505"/>
      <c r="Z1187" s="505"/>
      <c r="AA1187" s="505"/>
      <c r="AB1187" s="505"/>
      <c r="AC1187" s="505"/>
      <c r="AD1187" s="505"/>
      <c r="AE1187" s="505"/>
      <c r="AF1187" s="505"/>
      <c r="AG1187" s="505"/>
      <c r="AH1187" s="505"/>
      <c r="AI1187" s="473"/>
      <c r="AJ1187" s="473"/>
      <c r="AK1187" s="505"/>
      <c r="AL1187" s="505"/>
      <c r="AM1187" s="505"/>
      <c r="AN1187" s="505"/>
      <c r="AO1187" s="505"/>
      <c r="AP1187" s="505"/>
      <c r="AQ1187" s="505"/>
      <c r="AR1187" s="505"/>
      <c r="AS1187" s="505"/>
      <c r="AT1187" s="505"/>
      <c r="AU1187" s="506"/>
      <c r="AV1187" s="513"/>
    </row>
    <row r="1188" spans="1:48" s="507" customFormat="1" ht="13.5" outlineLevel="2">
      <c r="A1188" s="681"/>
      <c r="B1188" s="691" t="s">
        <v>757</v>
      </c>
      <c r="C1188" s="460"/>
      <c r="D1188" s="474"/>
      <c r="E1188" s="461"/>
      <c r="F1188" s="475"/>
      <c r="G1188" s="459"/>
      <c r="H1188" s="476"/>
      <c r="I1188" s="463"/>
      <c r="J1188" s="475"/>
      <c r="K1188" s="473"/>
      <c r="L1188" s="473"/>
      <c r="M1188" s="471"/>
      <c r="N1188" s="505" t="s">
        <v>224</v>
      </c>
      <c r="O1188" s="505"/>
      <c r="P1188" s="505"/>
      <c r="Q1188" s="505"/>
      <c r="R1188" s="505"/>
      <c r="S1188" s="505"/>
      <c r="T1188" s="505"/>
      <c r="U1188" s="505"/>
      <c r="V1188" s="505"/>
      <c r="W1188" s="473"/>
      <c r="X1188" s="473"/>
      <c r="Y1188" s="505"/>
      <c r="Z1188" s="505"/>
      <c r="AA1188" s="505"/>
      <c r="AB1188" s="505"/>
      <c r="AC1188" s="505"/>
      <c r="AD1188" s="505"/>
      <c r="AE1188" s="505"/>
      <c r="AF1188" s="505"/>
      <c r="AG1188" s="505"/>
      <c r="AH1188" s="505"/>
      <c r="AI1188" s="473"/>
      <c r="AJ1188" s="473"/>
      <c r="AK1188" s="505"/>
      <c r="AL1188" s="505"/>
      <c r="AM1188" s="505"/>
      <c r="AN1188" s="505"/>
      <c r="AO1188" s="505"/>
      <c r="AP1188" s="505"/>
      <c r="AQ1188" s="505"/>
      <c r="AR1188" s="505"/>
      <c r="AS1188" s="505"/>
      <c r="AT1188" s="505"/>
      <c r="AU1188" s="506"/>
      <c r="AV1188" s="513"/>
    </row>
    <row r="1189" spans="1:48" s="507" customFormat="1" ht="13.5" outlineLevel="2">
      <c r="A1189" s="681"/>
      <c r="B1189" s="691" t="s">
        <v>226</v>
      </c>
      <c r="C1189" s="460" t="s">
        <v>911</v>
      </c>
      <c r="D1189" s="474" t="s">
        <v>280</v>
      </c>
      <c r="E1189" s="461" t="s">
        <v>758</v>
      </c>
      <c r="F1189" s="475"/>
      <c r="G1189" s="459" t="s">
        <v>111</v>
      </c>
      <c r="H1189" s="476" t="str">
        <f t="shared" ref="H1189:H1190" si="151">CONCATENATE(G1189,"-",I1189)</f>
        <v>AM-4</v>
      </c>
      <c r="I1189" s="463">
        <v>4</v>
      </c>
      <c r="J1189" s="475"/>
      <c r="K1189" s="473">
        <v>0</v>
      </c>
      <c r="L1189" s="473"/>
      <c r="M1189" s="471" cm="1">
        <f t="array" ref="M1189">IFERROR(_xlfn.IFS(N1189=1,1,O1189=1,1,P1189=1,1,Q1189=1,1),0)</f>
        <v>1</v>
      </c>
      <c r="N1189" s="505" t="s">
        <v>224</v>
      </c>
      <c r="O1189" s="505"/>
      <c r="P1189" s="505">
        <v>1</v>
      </c>
      <c r="Q1189" s="505"/>
      <c r="R1189" s="471" cm="1">
        <f t="array" ref="R1189">IFERROR(_xlfn.IFS(S1189=1,1,T1189=1,1,U1189=1,1,V1189=1,1),0)</f>
        <v>0</v>
      </c>
      <c r="S1189" s="505"/>
      <c r="T1189" s="505"/>
      <c r="U1189" s="505"/>
      <c r="V1189" s="505"/>
      <c r="W1189" s="473"/>
      <c r="X1189" s="473"/>
      <c r="Y1189" s="471"/>
      <c r="Z1189" s="505"/>
      <c r="AA1189" s="505"/>
      <c r="AB1189" s="505"/>
      <c r="AC1189" s="505"/>
      <c r="AD1189" s="471"/>
      <c r="AE1189" s="505"/>
      <c r="AF1189" s="505"/>
      <c r="AG1189" s="505"/>
      <c r="AH1189" s="505"/>
      <c r="AI1189" s="473"/>
      <c r="AJ1189" s="473"/>
      <c r="AK1189" s="505"/>
      <c r="AL1189" s="505"/>
      <c r="AM1189" s="505"/>
      <c r="AN1189" s="505"/>
      <c r="AO1189" s="505"/>
      <c r="AP1189" s="505"/>
      <c r="AQ1189" s="505"/>
      <c r="AR1189" s="505"/>
      <c r="AS1189" s="505"/>
      <c r="AT1189" s="505"/>
      <c r="AU1189" s="506"/>
      <c r="AV1189" s="513">
        <v>4</v>
      </c>
    </row>
    <row r="1190" spans="1:48" s="507" customFormat="1" ht="13.5" outlineLevel="2">
      <c r="A1190" s="681"/>
      <c r="B1190" s="691" t="s">
        <v>226</v>
      </c>
      <c r="C1190" s="460" t="s">
        <v>911</v>
      </c>
      <c r="D1190" s="474" t="s">
        <v>282</v>
      </c>
      <c r="E1190" s="461" t="s">
        <v>758</v>
      </c>
      <c r="F1190" s="475"/>
      <c r="G1190" s="459" t="s">
        <v>111</v>
      </c>
      <c r="H1190" s="476" t="str">
        <f t="shared" si="151"/>
        <v>AM-4</v>
      </c>
      <c r="I1190" s="463">
        <v>4</v>
      </c>
      <c r="J1190" s="475"/>
      <c r="K1190" s="473">
        <v>0</v>
      </c>
      <c r="L1190" s="473"/>
      <c r="M1190" s="471" cm="1">
        <f t="array" ref="M1190">IFERROR(_xlfn.IFS(N1190=1,1,O1190=1,1,P1190=1,1,Q1190=1,1),0)</f>
        <v>1</v>
      </c>
      <c r="N1190" s="505" t="s">
        <v>224</v>
      </c>
      <c r="O1190" s="505"/>
      <c r="P1190" s="505">
        <v>1</v>
      </c>
      <c r="Q1190" s="505"/>
      <c r="R1190" s="471" cm="1">
        <f t="array" ref="R1190">IFERROR(_xlfn.IFS(S1190=1,1,T1190=1,1,U1190=1,1,V1190=1,1),0)</f>
        <v>0</v>
      </c>
      <c r="S1190" s="505"/>
      <c r="T1190" s="505"/>
      <c r="U1190" s="505"/>
      <c r="V1190" s="505"/>
      <c r="W1190" s="473"/>
      <c r="X1190" s="473"/>
      <c r="Y1190" s="471"/>
      <c r="Z1190" s="505"/>
      <c r="AA1190" s="505"/>
      <c r="AB1190" s="505"/>
      <c r="AC1190" s="505"/>
      <c r="AD1190" s="471"/>
      <c r="AE1190" s="505"/>
      <c r="AF1190" s="505"/>
      <c r="AG1190" s="505"/>
      <c r="AH1190" s="505"/>
      <c r="AI1190" s="473"/>
      <c r="AJ1190" s="473"/>
      <c r="AK1190" s="505"/>
      <c r="AL1190" s="505"/>
      <c r="AM1190" s="505"/>
      <c r="AN1190" s="505"/>
      <c r="AO1190" s="505"/>
      <c r="AP1190" s="505"/>
      <c r="AQ1190" s="505"/>
      <c r="AR1190" s="505"/>
      <c r="AS1190" s="505"/>
      <c r="AT1190" s="505"/>
      <c r="AU1190" s="506"/>
      <c r="AV1190" s="513">
        <v>4</v>
      </c>
    </row>
    <row r="1191" spans="1:48" s="507" customFormat="1" ht="13.5" outlineLevel="2">
      <c r="A1191" s="681"/>
      <c r="B1191" s="691"/>
      <c r="C1191" s="460"/>
      <c r="D1191" s="474"/>
      <c r="E1191" s="461"/>
      <c r="F1191" s="475"/>
      <c r="G1191" s="459"/>
      <c r="H1191" s="476"/>
      <c r="I1191" s="463"/>
      <c r="J1191" s="475"/>
      <c r="K1191" s="473"/>
      <c r="L1191" s="473"/>
      <c r="M1191" s="471"/>
      <c r="N1191" s="505" t="s">
        <v>224</v>
      </c>
      <c r="O1191" s="505"/>
      <c r="P1191" s="505"/>
      <c r="Q1191" s="505"/>
      <c r="R1191" s="505"/>
      <c r="S1191" s="505"/>
      <c r="T1191" s="505"/>
      <c r="U1191" s="505"/>
      <c r="V1191" s="505"/>
      <c r="W1191" s="473"/>
      <c r="X1191" s="473"/>
      <c r="Y1191" s="505"/>
      <c r="Z1191" s="505"/>
      <c r="AA1191" s="505"/>
      <c r="AB1191" s="505"/>
      <c r="AC1191" s="505"/>
      <c r="AD1191" s="505"/>
      <c r="AE1191" s="505"/>
      <c r="AF1191" s="505"/>
      <c r="AG1191" s="505"/>
      <c r="AH1191" s="505"/>
      <c r="AI1191" s="473"/>
      <c r="AJ1191" s="473"/>
      <c r="AK1191" s="505"/>
      <c r="AL1191" s="505"/>
      <c r="AM1191" s="505"/>
      <c r="AN1191" s="505"/>
      <c r="AO1191" s="505"/>
      <c r="AP1191" s="505"/>
      <c r="AQ1191" s="505"/>
      <c r="AR1191" s="505"/>
      <c r="AS1191" s="505"/>
      <c r="AT1191" s="505"/>
      <c r="AU1191" s="506"/>
      <c r="AV1191" s="513"/>
    </row>
    <row r="1192" spans="1:48" s="507" customFormat="1" ht="13.5" outlineLevel="2">
      <c r="A1192" s="681"/>
      <c r="B1192" s="691" t="s">
        <v>903</v>
      </c>
      <c r="C1192" s="460"/>
      <c r="D1192" s="474"/>
      <c r="E1192" s="461"/>
      <c r="F1192" s="475"/>
      <c r="G1192" s="459"/>
      <c r="H1192" s="476"/>
      <c r="I1192" s="463"/>
      <c r="J1192" s="475"/>
      <c r="K1192" s="473"/>
      <c r="L1192" s="473"/>
      <c r="M1192" s="471"/>
      <c r="N1192" s="505" t="s">
        <v>224</v>
      </c>
      <c r="O1192" s="505"/>
      <c r="P1192" s="505"/>
      <c r="Q1192" s="505"/>
      <c r="R1192" s="505"/>
      <c r="S1192" s="505"/>
      <c r="T1192" s="505"/>
      <c r="U1192" s="505"/>
      <c r="V1192" s="505"/>
      <c r="W1192" s="473"/>
      <c r="X1192" s="473"/>
      <c r="Y1192" s="505"/>
      <c r="Z1192" s="505"/>
      <c r="AA1192" s="505"/>
      <c r="AB1192" s="505"/>
      <c r="AC1192" s="505"/>
      <c r="AD1192" s="505"/>
      <c r="AE1192" s="505"/>
      <c r="AF1192" s="505"/>
      <c r="AG1192" s="505"/>
      <c r="AH1192" s="505"/>
      <c r="AI1192" s="473"/>
      <c r="AJ1192" s="473"/>
      <c r="AK1192" s="505"/>
      <c r="AL1192" s="505"/>
      <c r="AM1192" s="505"/>
      <c r="AN1192" s="505"/>
      <c r="AO1192" s="505"/>
      <c r="AP1192" s="505"/>
      <c r="AQ1192" s="505"/>
      <c r="AR1192" s="505"/>
      <c r="AS1192" s="505"/>
      <c r="AT1192" s="505"/>
      <c r="AU1192" s="506"/>
      <c r="AV1192" s="513"/>
    </row>
    <row r="1193" spans="1:48" s="507" customFormat="1" ht="13.5" outlineLevel="2">
      <c r="A1193" s="681"/>
      <c r="B1193" s="691" t="s">
        <v>226</v>
      </c>
      <c r="C1193" s="460" t="s">
        <v>911</v>
      </c>
      <c r="D1193" s="474">
        <v>4001</v>
      </c>
      <c r="E1193" s="461" t="s">
        <v>904</v>
      </c>
      <c r="F1193" s="475"/>
      <c r="G1193" s="459" t="s">
        <v>111</v>
      </c>
      <c r="H1193" s="476" t="str">
        <f t="shared" ref="H1193:H1194" si="152">CONCATENATE(G1193,"-",I1193)</f>
        <v>AM-4</v>
      </c>
      <c r="I1193" s="463">
        <v>4</v>
      </c>
      <c r="J1193" s="475"/>
      <c r="K1193" s="473">
        <v>0</v>
      </c>
      <c r="L1193" s="473"/>
      <c r="M1193" s="471" cm="1">
        <f t="array" ref="M1193">IFERROR(_xlfn.IFS(N1193=1,1,O1193=1,1,P1193=1,1,Q1193=1,1),0)</f>
        <v>1</v>
      </c>
      <c r="N1193" s="505" t="s">
        <v>224</v>
      </c>
      <c r="O1193" s="505"/>
      <c r="P1193" s="505">
        <v>1</v>
      </c>
      <c r="Q1193" s="505"/>
      <c r="R1193" s="471" cm="1">
        <f t="array" ref="R1193">IFERROR(_xlfn.IFS(S1193=1,1,T1193=1,1,U1193=1,1,V1193=1,1),0)</f>
        <v>0</v>
      </c>
      <c r="S1193" s="505"/>
      <c r="T1193" s="505"/>
      <c r="U1193" s="505"/>
      <c r="V1193" s="505"/>
      <c r="W1193" s="473"/>
      <c r="X1193" s="473"/>
      <c r="Y1193" s="471"/>
      <c r="Z1193" s="505"/>
      <c r="AA1193" s="505"/>
      <c r="AB1193" s="505"/>
      <c r="AC1193" s="505"/>
      <c r="AD1193" s="471"/>
      <c r="AE1193" s="505"/>
      <c r="AF1193" s="505"/>
      <c r="AG1193" s="505"/>
      <c r="AH1193" s="505"/>
      <c r="AI1193" s="473"/>
      <c r="AJ1193" s="473"/>
      <c r="AK1193" s="505"/>
      <c r="AL1193" s="505"/>
      <c r="AM1193" s="505"/>
      <c r="AN1193" s="505"/>
      <c r="AO1193" s="505"/>
      <c r="AP1193" s="505"/>
      <c r="AQ1193" s="505"/>
      <c r="AR1193" s="505"/>
      <c r="AS1193" s="505"/>
      <c r="AT1193" s="505"/>
      <c r="AU1193" s="506"/>
      <c r="AV1193" s="513">
        <v>4</v>
      </c>
    </row>
    <row r="1194" spans="1:48" s="507" customFormat="1" ht="13.5" outlineLevel="2">
      <c r="A1194" s="681"/>
      <c r="B1194" s="691" t="s">
        <v>226</v>
      </c>
      <c r="C1194" s="460" t="s">
        <v>911</v>
      </c>
      <c r="D1194" s="474">
        <v>4002</v>
      </c>
      <c r="E1194" s="461" t="s">
        <v>905</v>
      </c>
      <c r="F1194" s="475"/>
      <c r="G1194" s="459" t="s">
        <v>111</v>
      </c>
      <c r="H1194" s="476" t="str">
        <f t="shared" si="152"/>
        <v>AM-4</v>
      </c>
      <c r="I1194" s="463">
        <v>4</v>
      </c>
      <c r="J1194" s="475"/>
      <c r="K1194" s="473">
        <v>0</v>
      </c>
      <c r="L1194" s="473"/>
      <c r="M1194" s="471" cm="1">
        <f t="array" ref="M1194">IFERROR(_xlfn.IFS(N1194=1,1,O1194=1,1,P1194=1,1,Q1194=1,1),0)</f>
        <v>1</v>
      </c>
      <c r="N1194" s="505" t="s">
        <v>224</v>
      </c>
      <c r="O1194" s="505"/>
      <c r="P1194" s="505">
        <v>1</v>
      </c>
      <c r="Q1194" s="505"/>
      <c r="R1194" s="471" cm="1">
        <f t="array" ref="R1194">IFERROR(_xlfn.IFS(S1194=1,1,T1194=1,1,U1194=1,1,V1194=1,1),0)</f>
        <v>0</v>
      </c>
      <c r="S1194" s="505"/>
      <c r="T1194" s="505"/>
      <c r="U1194" s="505"/>
      <c r="V1194" s="505"/>
      <c r="W1194" s="473"/>
      <c r="X1194" s="473"/>
      <c r="Y1194" s="471"/>
      <c r="Z1194" s="505"/>
      <c r="AA1194" s="505"/>
      <c r="AB1194" s="505"/>
      <c r="AC1194" s="505"/>
      <c r="AD1194" s="471"/>
      <c r="AE1194" s="505"/>
      <c r="AF1194" s="505"/>
      <c r="AG1194" s="505"/>
      <c r="AH1194" s="505"/>
      <c r="AI1194" s="473"/>
      <c r="AJ1194" s="473"/>
      <c r="AK1194" s="505"/>
      <c r="AL1194" s="505"/>
      <c r="AM1194" s="505"/>
      <c r="AN1194" s="505"/>
      <c r="AO1194" s="505"/>
      <c r="AP1194" s="505"/>
      <c r="AQ1194" s="505"/>
      <c r="AR1194" s="505"/>
      <c r="AS1194" s="505"/>
      <c r="AT1194" s="505"/>
      <c r="AU1194" s="506"/>
      <c r="AV1194" s="513">
        <v>4</v>
      </c>
    </row>
    <row r="1195" spans="1:48" s="507" customFormat="1" ht="13.5" outlineLevel="2">
      <c r="A1195" s="681"/>
      <c r="B1195" s="691"/>
      <c r="C1195" s="460"/>
      <c r="D1195" s="474"/>
      <c r="E1195" s="461"/>
      <c r="F1195" s="475"/>
      <c r="G1195" s="459"/>
      <c r="H1195" s="476"/>
      <c r="I1195" s="463"/>
      <c r="J1195" s="475"/>
      <c r="K1195" s="473"/>
      <c r="L1195" s="473"/>
      <c r="M1195" s="471"/>
      <c r="N1195" s="505" t="s">
        <v>224</v>
      </c>
      <c r="O1195" s="505"/>
      <c r="P1195" s="505"/>
      <c r="Q1195" s="505"/>
      <c r="R1195" s="505"/>
      <c r="S1195" s="505"/>
      <c r="T1195" s="505"/>
      <c r="U1195" s="505"/>
      <c r="V1195" s="505"/>
      <c r="W1195" s="473"/>
      <c r="X1195" s="473"/>
      <c r="Y1195" s="505"/>
      <c r="Z1195" s="505"/>
      <c r="AA1195" s="505"/>
      <c r="AB1195" s="505"/>
      <c r="AC1195" s="505"/>
      <c r="AD1195" s="505"/>
      <c r="AE1195" s="505"/>
      <c r="AF1195" s="505"/>
      <c r="AG1195" s="505"/>
      <c r="AH1195" s="505"/>
      <c r="AI1195" s="473"/>
      <c r="AJ1195" s="473"/>
      <c r="AK1195" s="505"/>
      <c r="AL1195" s="505"/>
      <c r="AM1195" s="505"/>
      <c r="AN1195" s="505"/>
      <c r="AO1195" s="505"/>
      <c r="AP1195" s="505"/>
      <c r="AQ1195" s="505"/>
      <c r="AR1195" s="505"/>
      <c r="AS1195" s="505"/>
      <c r="AT1195" s="505"/>
      <c r="AU1195" s="506"/>
      <c r="AV1195" s="513"/>
    </row>
    <row r="1196" spans="1:48" s="507" customFormat="1" ht="13.5" outlineLevel="2">
      <c r="A1196" s="681"/>
      <c r="B1196" s="691" t="s">
        <v>765</v>
      </c>
      <c r="C1196" s="460"/>
      <c r="D1196" s="474"/>
      <c r="E1196" s="461"/>
      <c r="F1196" s="475"/>
      <c r="G1196" s="459"/>
      <c r="H1196" s="476"/>
      <c r="I1196" s="463"/>
      <c r="J1196" s="475"/>
      <c r="K1196" s="473"/>
      <c r="L1196" s="473"/>
      <c r="M1196" s="471"/>
      <c r="N1196" s="505" t="s">
        <v>224</v>
      </c>
      <c r="O1196" s="505"/>
      <c r="P1196" s="505"/>
      <c r="Q1196" s="505"/>
      <c r="R1196" s="505"/>
      <c r="S1196" s="505"/>
      <c r="T1196" s="505"/>
      <c r="U1196" s="505"/>
      <c r="V1196" s="505"/>
      <c r="W1196" s="473"/>
      <c r="X1196" s="473"/>
      <c r="Y1196" s="505"/>
      <c r="Z1196" s="505"/>
      <c r="AA1196" s="505"/>
      <c r="AB1196" s="505"/>
      <c r="AC1196" s="505"/>
      <c r="AD1196" s="505"/>
      <c r="AE1196" s="505"/>
      <c r="AF1196" s="505"/>
      <c r="AG1196" s="505"/>
      <c r="AH1196" s="505"/>
      <c r="AI1196" s="473"/>
      <c r="AJ1196" s="473"/>
      <c r="AK1196" s="505"/>
      <c r="AL1196" s="505"/>
      <c r="AM1196" s="505"/>
      <c r="AN1196" s="505"/>
      <c r="AO1196" s="505"/>
      <c r="AP1196" s="505"/>
      <c r="AQ1196" s="505"/>
      <c r="AR1196" s="505"/>
      <c r="AS1196" s="505"/>
      <c r="AT1196" s="505"/>
      <c r="AU1196" s="506"/>
      <c r="AV1196" s="513"/>
    </row>
    <row r="1197" spans="1:48" s="507" customFormat="1" ht="13.5" outlineLevel="2">
      <c r="A1197" s="681"/>
      <c r="B1197" s="691" t="s">
        <v>226</v>
      </c>
      <c r="C1197" s="460" t="s">
        <v>911</v>
      </c>
      <c r="D1197" s="474">
        <v>6601</v>
      </c>
      <c r="E1197" s="461" t="s">
        <v>766</v>
      </c>
      <c r="F1197" s="475"/>
      <c r="G1197" s="459" t="s">
        <v>111</v>
      </c>
      <c r="H1197" s="476" t="str">
        <f>CONCATENATE(G1197,"-",I1197)</f>
        <v>AM-4</v>
      </c>
      <c r="I1197" s="463">
        <v>4</v>
      </c>
      <c r="J1197" s="475"/>
      <c r="K1197" s="473">
        <v>0</v>
      </c>
      <c r="L1197" s="473"/>
      <c r="M1197" s="471" cm="1">
        <f t="array" ref="M1197">IFERROR(_xlfn.IFS(N1197=1,1,O1197=1,1,P1197=1,1,Q1197=1,1),0)</f>
        <v>1</v>
      </c>
      <c r="N1197" s="505" t="s">
        <v>224</v>
      </c>
      <c r="O1197" s="505"/>
      <c r="P1197" s="505">
        <v>1</v>
      </c>
      <c r="Q1197" s="505"/>
      <c r="R1197" s="471" cm="1">
        <f t="array" ref="R1197">IFERROR(_xlfn.IFS(S1197=1,1,T1197=1,1,U1197=1,1,V1197=1,1),0)</f>
        <v>0</v>
      </c>
      <c r="S1197" s="505"/>
      <c r="T1197" s="505"/>
      <c r="U1197" s="505"/>
      <c r="V1197" s="505"/>
      <c r="W1197" s="473"/>
      <c r="X1197" s="473"/>
      <c r="Y1197" s="471"/>
      <c r="Z1197" s="505"/>
      <c r="AA1197" s="505"/>
      <c r="AB1197" s="505"/>
      <c r="AC1197" s="505"/>
      <c r="AD1197" s="471"/>
      <c r="AE1197" s="505"/>
      <c r="AF1197" s="505"/>
      <c r="AG1197" s="505"/>
      <c r="AH1197" s="505"/>
      <c r="AI1197" s="473"/>
      <c r="AJ1197" s="473"/>
      <c r="AK1197" s="505"/>
      <c r="AL1197" s="505"/>
      <c r="AM1197" s="505"/>
      <c r="AN1197" s="505"/>
      <c r="AO1197" s="505"/>
      <c r="AP1197" s="505"/>
      <c r="AQ1197" s="505"/>
      <c r="AR1197" s="505"/>
      <c r="AS1197" s="505"/>
      <c r="AT1197" s="505"/>
      <c r="AU1197" s="506"/>
      <c r="AV1197" s="513">
        <v>4</v>
      </c>
    </row>
    <row r="1198" spans="1:48" s="507" customFormat="1" ht="13.5" outlineLevel="2">
      <c r="A1198" s="681"/>
      <c r="B1198" s="691"/>
      <c r="C1198" s="460"/>
      <c r="D1198" s="474"/>
      <c r="E1198" s="461"/>
      <c r="F1198" s="475"/>
      <c r="G1198" s="459"/>
      <c r="H1198" s="476"/>
      <c r="I1198" s="463"/>
      <c r="J1198" s="475"/>
      <c r="K1198" s="473"/>
      <c r="L1198" s="473"/>
      <c r="M1198" s="471"/>
      <c r="N1198" s="505" t="s">
        <v>224</v>
      </c>
      <c r="O1198" s="505"/>
      <c r="P1198" s="505"/>
      <c r="Q1198" s="505"/>
      <c r="R1198" s="505"/>
      <c r="S1198" s="505"/>
      <c r="T1198" s="505"/>
      <c r="U1198" s="505"/>
      <c r="V1198" s="505"/>
      <c r="W1198" s="473"/>
      <c r="X1198" s="473"/>
      <c r="Y1198" s="505"/>
      <c r="Z1198" s="505"/>
      <c r="AA1198" s="505"/>
      <c r="AB1198" s="505"/>
      <c r="AC1198" s="505"/>
      <c r="AD1198" s="505"/>
      <c r="AE1198" s="505"/>
      <c r="AF1198" s="505"/>
      <c r="AG1198" s="505"/>
      <c r="AH1198" s="505"/>
      <c r="AI1198" s="473"/>
      <c r="AJ1198" s="473"/>
      <c r="AK1198" s="505"/>
      <c r="AL1198" s="505"/>
      <c r="AM1198" s="505"/>
      <c r="AN1198" s="505"/>
      <c r="AO1198" s="505"/>
      <c r="AP1198" s="505"/>
      <c r="AQ1198" s="505"/>
      <c r="AR1198" s="505"/>
      <c r="AS1198" s="505"/>
      <c r="AT1198" s="505"/>
      <c r="AU1198" s="506"/>
      <c r="AV1198" s="513"/>
    </row>
    <row r="1199" spans="1:48" s="507" customFormat="1" ht="13.5" outlineLevel="2">
      <c r="A1199" s="681"/>
      <c r="B1199" s="691" t="s">
        <v>887</v>
      </c>
      <c r="C1199" s="460"/>
      <c r="D1199" s="474"/>
      <c r="E1199" s="461"/>
      <c r="F1199" s="475"/>
      <c r="G1199" s="459"/>
      <c r="H1199" s="476"/>
      <c r="I1199" s="463"/>
      <c r="J1199" s="475"/>
      <c r="K1199" s="473"/>
      <c r="L1199" s="473"/>
      <c r="M1199" s="471"/>
      <c r="N1199" s="505" t="s">
        <v>224</v>
      </c>
      <c r="O1199" s="505"/>
      <c r="P1199" s="505"/>
      <c r="Q1199" s="505"/>
      <c r="R1199" s="505"/>
      <c r="S1199" s="505"/>
      <c r="T1199" s="505"/>
      <c r="U1199" s="505"/>
      <c r="V1199" s="505"/>
      <c r="W1199" s="473"/>
      <c r="X1199" s="473"/>
      <c r="Y1199" s="505"/>
      <c r="Z1199" s="505"/>
      <c r="AA1199" s="505"/>
      <c r="AB1199" s="505"/>
      <c r="AC1199" s="505"/>
      <c r="AD1199" s="505"/>
      <c r="AE1199" s="505"/>
      <c r="AF1199" s="505"/>
      <c r="AG1199" s="505"/>
      <c r="AH1199" s="505"/>
      <c r="AI1199" s="473"/>
      <c r="AJ1199" s="473"/>
      <c r="AK1199" s="505"/>
      <c r="AL1199" s="505"/>
      <c r="AM1199" s="505"/>
      <c r="AN1199" s="505"/>
      <c r="AO1199" s="505"/>
      <c r="AP1199" s="505"/>
      <c r="AQ1199" s="505"/>
      <c r="AR1199" s="505"/>
      <c r="AS1199" s="505"/>
      <c r="AT1199" s="505"/>
      <c r="AU1199" s="506"/>
      <c r="AV1199" s="513"/>
    </row>
    <row r="1200" spans="1:48" s="507" customFormat="1" ht="13.5" outlineLevel="2">
      <c r="A1200" s="681"/>
      <c r="B1200" s="691" t="s">
        <v>226</v>
      </c>
      <c r="C1200" s="460" t="s">
        <v>911</v>
      </c>
      <c r="D1200" s="474">
        <v>8001</v>
      </c>
      <c r="E1200" s="461" t="s">
        <v>907</v>
      </c>
      <c r="F1200" s="475"/>
      <c r="G1200" s="459" t="s">
        <v>111</v>
      </c>
      <c r="H1200" s="476" t="str">
        <f>CONCATENATE(G1200,"-",I1200)</f>
        <v>AM-4</v>
      </c>
      <c r="I1200" s="463">
        <v>4</v>
      </c>
      <c r="J1200" s="475"/>
      <c r="K1200" s="473">
        <v>0</v>
      </c>
      <c r="L1200" s="473"/>
      <c r="M1200" s="471" cm="1">
        <f t="array" ref="M1200">IFERROR(_xlfn.IFS(N1200=1,1,O1200=1,1,P1200=1,1,Q1200=1,1),0)</f>
        <v>1</v>
      </c>
      <c r="N1200" s="505" t="s">
        <v>224</v>
      </c>
      <c r="O1200" s="505"/>
      <c r="P1200" s="505">
        <v>1</v>
      </c>
      <c r="Q1200" s="505"/>
      <c r="R1200" s="471" cm="1">
        <f t="array" ref="R1200">IFERROR(_xlfn.IFS(S1200=1,1,T1200=1,1,U1200=1,1,V1200=1,1),0)</f>
        <v>0</v>
      </c>
      <c r="S1200" s="505"/>
      <c r="T1200" s="505"/>
      <c r="U1200" s="505"/>
      <c r="V1200" s="505"/>
      <c r="W1200" s="473"/>
      <c r="X1200" s="473"/>
      <c r="Y1200" s="471"/>
      <c r="Z1200" s="505"/>
      <c r="AA1200" s="505"/>
      <c r="AB1200" s="505"/>
      <c r="AC1200" s="505"/>
      <c r="AD1200" s="471"/>
      <c r="AE1200" s="505"/>
      <c r="AF1200" s="505"/>
      <c r="AG1200" s="505"/>
      <c r="AH1200" s="505"/>
      <c r="AI1200" s="473"/>
      <c r="AJ1200" s="473"/>
      <c r="AK1200" s="505"/>
      <c r="AL1200" s="505"/>
      <c r="AM1200" s="505"/>
      <c r="AN1200" s="505"/>
      <c r="AO1200" s="505"/>
      <c r="AP1200" s="505"/>
      <c r="AQ1200" s="505"/>
      <c r="AR1200" s="505"/>
      <c r="AS1200" s="505"/>
      <c r="AT1200" s="505"/>
      <c r="AU1200" s="506"/>
      <c r="AV1200" s="513">
        <v>4</v>
      </c>
    </row>
    <row r="1201" spans="1:48" s="507" customFormat="1" ht="13.5" outlineLevel="2">
      <c r="A1201" s="681"/>
      <c r="B1201" s="691"/>
      <c r="C1201" s="460"/>
      <c r="D1201" s="474"/>
      <c r="E1201" s="461"/>
      <c r="F1201" s="475"/>
      <c r="G1201" s="459"/>
      <c r="H1201" s="476"/>
      <c r="I1201" s="463"/>
      <c r="J1201" s="475"/>
      <c r="K1201" s="473"/>
      <c r="L1201" s="473"/>
      <c r="M1201" s="471"/>
      <c r="N1201" s="505" t="s">
        <v>224</v>
      </c>
      <c r="O1201" s="505"/>
      <c r="P1201" s="505"/>
      <c r="Q1201" s="505"/>
      <c r="R1201" s="505"/>
      <c r="S1201" s="505"/>
      <c r="T1201" s="505"/>
      <c r="U1201" s="505"/>
      <c r="V1201" s="505"/>
      <c r="W1201" s="473"/>
      <c r="X1201" s="473"/>
      <c r="Y1201" s="505"/>
      <c r="Z1201" s="505"/>
      <c r="AA1201" s="505"/>
      <c r="AB1201" s="505"/>
      <c r="AC1201" s="505"/>
      <c r="AD1201" s="505"/>
      <c r="AE1201" s="505"/>
      <c r="AF1201" s="505"/>
      <c r="AG1201" s="505"/>
      <c r="AH1201" s="505"/>
      <c r="AI1201" s="473"/>
      <c r="AJ1201" s="473"/>
      <c r="AK1201" s="505"/>
      <c r="AL1201" s="505"/>
      <c r="AM1201" s="505"/>
      <c r="AN1201" s="505"/>
      <c r="AO1201" s="505"/>
      <c r="AP1201" s="505"/>
      <c r="AQ1201" s="505"/>
      <c r="AR1201" s="505"/>
      <c r="AS1201" s="505"/>
      <c r="AT1201" s="505"/>
      <c r="AU1201" s="506"/>
      <c r="AV1201" s="513"/>
    </row>
    <row r="1202" spans="1:48" s="507" customFormat="1" ht="13.5" outlineLevel="2">
      <c r="A1202" s="681"/>
      <c r="B1202" s="691" t="s">
        <v>908</v>
      </c>
      <c r="C1202" s="460"/>
      <c r="D1202" s="474"/>
      <c r="E1202" s="461"/>
      <c r="F1202" s="475"/>
      <c r="G1202" s="459"/>
      <c r="H1202" s="476"/>
      <c r="I1202" s="463"/>
      <c r="J1202" s="475"/>
      <c r="K1202" s="473"/>
      <c r="L1202" s="473"/>
      <c r="M1202" s="471"/>
      <c r="N1202" s="505" t="s">
        <v>224</v>
      </c>
      <c r="O1202" s="505"/>
      <c r="P1202" s="505"/>
      <c r="Q1202" s="505"/>
      <c r="R1202" s="505"/>
      <c r="S1202" s="505"/>
      <c r="T1202" s="505"/>
      <c r="U1202" s="505"/>
      <c r="V1202" s="505"/>
      <c r="W1202" s="473"/>
      <c r="X1202" s="473"/>
      <c r="Y1202" s="505"/>
      <c r="Z1202" s="505"/>
      <c r="AA1202" s="505"/>
      <c r="AB1202" s="505"/>
      <c r="AC1202" s="505"/>
      <c r="AD1202" s="505"/>
      <c r="AE1202" s="505"/>
      <c r="AF1202" s="505"/>
      <c r="AG1202" s="505"/>
      <c r="AH1202" s="505"/>
      <c r="AI1202" s="473"/>
      <c r="AJ1202" s="473"/>
      <c r="AK1202" s="505"/>
      <c r="AL1202" s="505"/>
      <c r="AM1202" s="505"/>
      <c r="AN1202" s="505"/>
      <c r="AO1202" s="505"/>
      <c r="AP1202" s="505"/>
      <c r="AQ1202" s="505"/>
      <c r="AR1202" s="505"/>
      <c r="AS1202" s="505"/>
      <c r="AT1202" s="505"/>
      <c r="AU1202" s="506"/>
      <c r="AV1202" s="513"/>
    </row>
    <row r="1203" spans="1:48" s="507" customFormat="1" ht="13.5" outlineLevel="2">
      <c r="A1203" s="681"/>
      <c r="B1203" s="691" t="s">
        <v>226</v>
      </c>
      <c r="C1203" s="460" t="s">
        <v>911</v>
      </c>
      <c r="D1203" s="474">
        <v>8005</v>
      </c>
      <c r="E1203" s="461" t="s">
        <v>892</v>
      </c>
      <c r="F1203" s="475"/>
      <c r="G1203" s="459" t="s">
        <v>111</v>
      </c>
      <c r="H1203" s="476" t="str">
        <f t="shared" ref="H1203:H1204" si="153">CONCATENATE(G1203,"-",I1203)</f>
        <v>AM-4</v>
      </c>
      <c r="I1203" s="463">
        <v>4</v>
      </c>
      <c r="J1203" s="475"/>
      <c r="K1203" s="473">
        <v>0</v>
      </c>
      <c r="L1203" s="473"/>
      <c r="M1203" s="471" cm="1">
        <f t="array" ref="M1203">IFERROR(_xlfn.IFS(N1203=1,1,O1203=1,1,P1203=1,1,Q1203=1,1),0)</f>
        <v>1</v>
      </c>
      <c r="N1203" s="505" t="s">
        <v>224</v>
      </c>
      <c r="O1203" s="505"/>
      <c r="P1203" s="505">
        <v>1</v>
      </c>
      <c r="Q1203" s="505"/>
      <c r="R1203" s="471" cm="1">
        <f t="array" ref="R1203">IFERROR(_xlfn.IFS(S1203=1,1,T1203=1,1,U1203=1,1,V1203=1,1),0)</f>
        <v>0</v>
      </c>
      <c r="S1203" s="505"/>
      <c r="T1203" s="505"/>
      <c r="U1203" s="505"/>
      <c r="V1203" s="505"/>
      <c r="W1203" s="473"/>
      <c r="X1203" s="473"/>
      <c r="Y1203" s="471"/>
      <c r="Z1203" s="505"/>
      <c r="AA1203" s="505"/>
      <c r="AB1203" s="505"/>
      <c r="AC1203" s="505"/>
      <c r="AD1203" s="471"/>
      <c r="AE1203" s="505"/>
      <c r="AF1203" s="505"/>
      <c r="AG1203" s="505"/>
      <c r="AH1203" s="505"/>
      <c r="AI1203" s="473"/>
      <c r="AJ1203" s="473"/>
      <c r="AK1203" s="505"/>
      <c r="AL1203" s="505"/>
      <c r="AM1203" s="505"/>
      <c r="AN1203" s="505"/>
      <c r="AO1203" s="505"/>
      <c r="AP1203" s="505"/>
      <c r="AQ1203" s="505"/>
      <c r="AR1203" s="505"/>
      <c r="AS1203" s="505"/>
      <c r="AT1203" s="505"/>
      <c r="AU1203" s="506"/>
      <c r="AV1203" s="513">
        <v>4</v>
      </c>
    </row>
    <row r="1204" spans="1:48" s="507" customFormat="1" ht="13.5" outlineLevel="2">
      <c r="A1204" s="681"/>
      <c r="B1204" s="691" t="s">
        <v>226</v>
      </c>
      <c r="C1204" s="460" t="s">
        <v>911</v>
      </c>
      <c r="D1204" s="474">
        <v>8006</v>
      </c>
      <c r="E1204" s="461" t="s">
        <v>893</v>
      </c>
      <c r="F1204" s="475"/>
      <c r="G1204" s="459" t="s">
        <v>111</v>
      </c>
      <c r="H1204" s="476" t="str">
        <f t="shared" si="153"/>
        <v>AM-4</v>
      </c>
      <c r="I1204" s="463">
        <v>4</v>
      </c>
      <c r="J1204" s="475"/>
      <c r="K1204" s="473">
        <v>0</v>
      </c>
      <c r="L1204" s="473"/>
      <c r="M1204" s="471" cm="1">
        <f t="array" ref="M1204">IFERROR(_xlfn.IFS(N1204=1,1,O1204=1,1,P1204=1,1,Q1204=1,1),0)</f>
        <v>1</v>
      </c>
      <c r="N1204" s="505" t="s">
        <v>224</v>
      </c>
      <c r="O1204" s="505"/>
      <c r="P1204" s="505">
        <v>1</v>
      </c>
      <c r="Q1204" s="505"/>
      <c r="R1204" s="471" cm="1">
        <f t="array" ref="R1204">IFERROR(_xlfn.IFS(S1204=1,1,T1204=1,1,U1204=1,1,V1204=1,1),0)</f>
        <v>0</v>
      </c>
      <c r="S1204" s="505"/>
      <c r="T1204" s="505"/>
      <c r="U1204" s="505"/>
      <c r="V1204" s="505"/>
      <c r="W1204" s="473"/>
      <c r="X1204" s="473"/>
      <c r="Y1204" s="471"/>
      <c r="Z1204" s="505"/>
      <c r="AA1204" s="505"/>
      <c r="AB1204" s="505"/>
      <c r="AC1204" s="505"/>
      <c r="AD1204" s="471"/>
      <c r="AE1204" s="505"/>
      <c r="AF1204" s="505"/>
      <c r="AG1204" s="505"/>
      <c r="AH1204" s="505"/>
      <c r="AI1204" s="473"/>
      <c r="AJ1204" s="473"/>
      <c r="AK1204" s="505"/>
      <c r="AL1204" s="505"/>
      <c r="AM1204" s="505"/>
      <c r="AN1204" s="505"/>
      <c r="AO1204" s="505"/>
      <c r="AP1204" s="505"/>
      <c r="AQ1204" s="505"/>
      <c r="AR1204" s="505"/>
      <c r="AS1204" s="505"/>
      <c r="AT1204" s="505"/>
      <c r="AU1204" s="506"/>
      <c r="AV1204" s="513">
        <v>4</v>
      </c>
    </row>
    <row r="1205" spans="1:48" s="507" customFormat="1" ht="13.5" outlineLevel="1">
      <c r="A1205" s="681"/>
      <c r="B1205" s="691"/>
      <c r="C1205" s="460"/>
      <c r="D1205" s="474"/>
      <c r="E1205" s="461"/>
      <c r="F1205" s="475"/>
      <c r="G1205" s="459"/>
      <c r="H1205" s="476"/>
      <c r="I1205" s="463"/>
      <c r="J1205" s="475"/>
      <c r="K1205" s="473"/>
      <c r="L1205" s="473"/>
      <c r="M1205" s="471"/>
      <c r="N1205" s="505" t="s">
        <v>224</v>
      </c>
      <c r="O1205" s="505"/>
      <c r="P1205" s="505"/>
      <c r="Q1205" s="505"/>
      <c r="R1205" s="505"/>
      <c r="S1205" s="505"/>
      <c r="T1205" s="505"/>
      <c r="U1205" s="505"/>
      <c r="V1205" s="505"/>
      <c r="W1205" s="473"/>
      <c r="X1205" s="473"/>
      <c r="Y1205" s="505"/>
      <c r="Z1205" s="505"/>
      <c r="AA1205" s="505"/>
      <c r="AB1205" s="505"/>
      <c r="AC1205" s="505"/>
      <c r="AD1205" s="505"/>
      <c r="AE1205" s="505"/>
      <c r="AF1205" s="505"/>
      <c r="AG1205" s="505"/>
      <c r="AH1205" s="505"/>
      <c r="AI1205" s="473"/>
      <c r="AJ1205" s="473"/>
      <c r="AK1205" s="505"/>
      <c r="AL1205" s="505"/>
      <c r="AM1205" s="505"/>
      <c r="AN1205" s="505"/>
      <c r="AO1205" s="505"/>
      <c r="AP1205" s="505"/>
      <c r="AQ1205" s="505"/>
      <c r="AR1205" s="505"/>
      <c r="AS1205" s="505"/>
      <c r="AT1205" s="505"/>
      <c r="AU1205" s="506"/>
      <c r="AV1205" s="513"/>
    </row>
    <row r="1206" spans="1:48" s="507" customFormat="1" ht="13.5" outlineLevel="1">
      <c r="A1206" s="681"/>
      <c r="B1206" s="691" t="s">
        <v>912</v>
      </c>
      <c r="C1206" s="460"/>
      <c r="D1206" s="474"/>
      <c r="E1206" s="461"/>
      <c r="F1206" s="475"/>
      <c r="G1206" s="459"/>
      <c r="H1206" s="476"/>
      <c r="I1206" s="463"/>
      <c r="J1206" s="475"/>
      <c r="K1206" s="473"/>
      <c r="L1206" s="473"/>
      <c r="M1206" s="471"/>
      <c r="N1206" s="505" t="s">
        <v>224</v>
      </c>
      <c r="O1206" s="505"/>
      <c r="P1206" s="505"/>
      <c r="Q1206" s="505"/>
      <c r="R1206" s="505"/>
      <c r="S1206" s="505"/>
      <c r="T1206" s="505"/>
      <c r="U1206" s="505"/>
      <c r="V1206" s="505"/>
      <c r="W1206" s="473"/>
      <c r="X1206" s="473"/>
      <c r="Y1206" s="505"/>
      <c r="Z1206" s="505"/>
      <c r="AA1206" s="505"/>
      <c r="AB1206" s="505"/>
      <c r="AC1206" s="505"/>
      <c r="AD1206" s="505"/>
      <c r="AE1206" s="505"/>
      <c r="AF1206" s="505"/>
      <c r="AG1206" s="505"/>
      <c r="AH1206" s="505"/>
      <c r="AI1206" s="473"/>
      <c r="AJ1206" s="473"/>
      <c r="AK1206" s="505"/>
      <c r="AL1206" s="505"/>
      <c r="AM1206" s="505"/>
      <c r="AN1206" s="505"/>
      <c r="AO1206" s="505"/>
      <c r="AP1206" s="505"/>
      <c r="AQ1206" s="505"/>
      <c r="AR1206" s="505"/>
      <c r="AS1206" s="505"/>
      <c r="AT1206" s="505"/>
      <c r="AU1206" s="506"/>
      <c r="AV1206" s="513"/>
    </row>
    <row r="1207" spans="1:48" s="507" customFormat="1" ht="13.5" outlineLevel="2">
      <c r="A1207" s="681"/>
      <c r="B1207" s="691"/>
      <c r="C1207" s="460"/>
      <c r="D1207" s="474"/>
      <c r="E1207" s="461"/>
      <c r="F1207" s="475"/>
      <c r="G1207" s="459"/>
      <c r="H1207" s="476"/>
      <c r="I1207" s="463"/>
      <c r="J1207" s="475"/>
      <c r="K1207" s="473"/>
      <c r="L1207" s="473"/>
      <c r="M1207" s="471"/>
      <c r="N1207" s="505" t="s">
        <v>224</v>
      </c>
      <c r="O1207" s="505"/>
      <c r="P1207" s="505"/>
      <c r="Q1207" s="505"/>
      <c r="R1207" s="505"/>
      <c r="S1207" s="505"/>
      <c r="T1207" s="505"/>
      <c r="U1207" s="505"/>
      <c r="V1207" s="505"/>
      <c r="W1207" s="473"/>
      <c r="X1207" s="473"/>
      <c r="Y1207" s="505"/>
      <c r="Z1207" s="505"/>
      <c r="AA1207" s="505"/>
      <c r="AB1207" s="505"/>
      <c r="AC1207" s="505"/>
      <c r="AD1207" s="505"/>
      <c r="AE1207" s="505"/>
      <c r="AF1207" s="505"/>
      <c r="AG1207" s="505"/>
      <c r="AH1207" s="505"/>
      <c r="AI1207" s="473"/>
      <c r="AJ1207" s="473"/>
      <c r="AK1207" s="505"/>
      <c r="AL1207" s="505"/>
      <c r="AM1207" s="505"/>
      <c r="AN1207" s="505"/>
      <c r="AO1207" s="505"/>
      <c r="AP1207" s="505"/>
      <c r="AQ1207" s="505"/>
      <c r="AR1207" s="505"/>
      <c r="AS1207" s="505"/>
      <c r="AT1207" s="505"/>
      <c r="AU1207" s="506"/>
      <c r="AV1207" s="513"/>
    </row>
    <row r="1208" spans="1:48" s="507" customFormat="1" ht="13.5" outlineLevel="2">
      <c r="A1208" s="681"/>
      <c r="B1208" s="691" t="s">
        <v>733</v>
      </c>
      <c r="C1208" s="460"/>
      <c r="D1208" s="474"/>
      <c r="E1208" s="461"/>
      <c r="F1208" s="475"/>
      <c r="G1208" s="459"/>
      <c r="H1208" s="476"/>
      <c r="I1208" s="463"/>
      <c r="J1208" s="475"/>
      <c r="K1208" s="473"/>
      <c r="L1208" s="473"/>
      <c r="M1208" s="471"/>
      <c r="N1208" s="505" t="s">
        <v>224</v>
      </c>
      <c r="O1208" s="505"/>
      <c r="P1208" s="505"/>
      <c r="Q1208" s="505"/>
      <c r="R1208" s="505"/>
      <c r="S1208" s="505"/>
      <c r="T1208" s="505"/>
      <c r="U1208" s="505"/>
      <c r="V1208" s="505"/>
      <c r="W1208" s="473"/>
      <c r="X1208" s="473"/>
      <c r="Y1208" s="505"/>
      <c r="Z1208" s="505"/>
      <c r="AA1208" s="505"/>
      <c r="AB1208" s="505"/>
      <c r="AC1208" s="505"/>
      <c r="AD1208" s="505"/>
      <c r="AE1208" s="505"/>
      <c r="AF1208" s="505"/>
      <c r="AG1208" s="505"/>
      <c r="AH1208" s="505"/>
      <c r="AI1208" s="473"/>
      <c r="AJ1208" s="473"/>
      <c r="AK1208" s="505"/>
      <c r="AL1208" s="505"/>
      <c r="AM1208" s="505"/>
      <c r="AN1208" s="505"/>
      <c r="AO1208" s="505"/>
      <c r="AP1208" s="505"/>
      <c r="AQ1208" s="505"/>
      <c r="AR1208" s="505"/>
      <c r="AS1208" s="505"/>
      <c r="AT1208" s="505"/>
      <c r="AU1208" s="506"/>
      <c r="AV1208" s="513"/>
    </row>
    <row r="1209" spans="1:48" s="507" customFormat="1" ht="13.5" outlineLevel="2">
      <c r="A1209" s="681"/>
      <c r="B1209" s="691" t="s">
        <v>226</v>
      </c>
      <c r="C1209" s="460" t="s">
        <v>913</v>
      </c>
      <c r="D1209" s="474" t="s">
        <v>228</v>
      </c>
      <c r="E1209" s="461" t="s">
        <v>735</v>
      </c>
      <c r="F1209" s="475"/>
      <c r="G1209" s="459" t="s">
        <v>111</v>
      </c>
      <c r="H1209" s="476" t="str">
        <f>CONCATENATE(G1209,"-",I1209)</f>
        <v>AM-4</v>
      </c>
      <c r="I1209" s="463">
        <v>4</v>
      </c>
      <c r="J1209" s="475"/>
      <c r="K1209" s="473">
        <v>0</v>
      </c>
      <c r="L1209" s="473"/>
      <c r="M1209" s="471" cm="1">
        <f t="array" ref="M1209">IFERROR(_xlfn.IFS(N1209=1,1,O1209=1,1,P1209=1,1,Q1209=1,1),0)</f>
        <v>1</v>
      </c>
      <c r="N1209" s="505" t="s">
        <v>224</v>
      </c>
      <c r="O1209" s="505"/>
      <c r="P1209" s="505">
        <v>1</v>
      </c>
      <c r="Q1209" s="505"/>
      <c r="R1209" s="471" cm="1">
        <f t="array" ref="R1209">IFERROR(_xlfn.IFS(S1209=1,1,T1209=1,1,U1209=1,1,V1209=1,1),0)</f>
        <v>0</v>
      </c>
      <c r="S1209" s="505"/>
      <c r="T1209" s="505"/>
      <c r="U1209" s="505"/>
      <c r="V1209" s="505"/>
      <c r="W1209" s="473"/>
      <c r="X1209" s="473"/>
      <c r="Y1209" s="471"/>
      <c r="Z1209" s="505"/>
      <c r="AA1209" s="505"/>
      <c r="AB1209" s="505"/>
      <c r="AC1209" s="505"/>
      <c r="AD1209" s="471"/>
      <c r="AE1209" s="505"/>
      <c r="AF1209" s="505"/>
      <c r="AG1209" s="505"/>
      <c r="AH1209" s="505"/>
      <c r="AI1209" s="473"/>
      <c r="AJ1209" s="473"/>
      <c r="AK1209" s="505"/>
      <c r="AL1209" s="505"/>
      <c r="AM1209" s="505"/>
      <c r="AN1209" s="505"/>
      <c r="AO1209" s="505"/>
      <c r="AP1209" s="505"/>
      <c r="AQ1209" s="505"/>
      <c r="AR1209" s="505"/>
      <c r="AS1209" s="505"/>
      <c r="AT1209" s="505"/>
      <c r="AU1209" s="506"/>
      <c r="AV1209" s="513">
        <v>4</v>
      </c>
    </row>
    <row r="1210" spans="1:48" s="507" customFormat="1" ht="13.5" outlineLevel="2">
      <c r="A1210" s="681"/>
      <c r="B1210" s="691"/>
      <c r="C1210" s="460"/>
      <c r="D1210" s="474"/>
      <c r="E1210" s="461"/>
      <c r="F1210" s="475"/>
      <c r="G1210" s="459"/>
      <c r="H1210" s="476"/>
      <c r="I1210" s="463"/>
      <c r="J1210" s="475"/>
      <c r="K1210" s="473"/>
      <c r="L1210" s="473"/>
      <c r="M1210" s="471"/>
      <c r="N1210" s="505" t="s">
        <v>224</v>
      </c>
      <c r="O1210" s="505"/>
      <c r="P1210" s="505"/>
      <c r="Q1210" s="505"/>
      <c r="R1210" s="505"/>
      <c r="S1210" s="505"/>
      <c r="T1210" s="505"/>
      <c r="U1210" s="505"/>
      <c r="V1210" s="505"/>
      <c r="W1210" s="473"/>
      <c r="X1210" s="473"/>
      <c r="Y1210" s="505"/>
      <c r="Z1210" s="505"/>
      <c r="AA1210" s="505"/>
      <c r="AB1210" s="505"/>
      <c r="AC1210" s="505"/>
      <c r="AD1210" s="505"/>
      <c r="AE1210" s="505"/>
      <c r="AF1210" s="505"/>
      <c r="AG1210" s="505"/>
      <c r="AH1210" s="505"/>
      <c r="AI1210" s="473"/>
      <c r="AJ1210" s="473"/>
      <c r="AK1210" s="505"/>
      <c r="AL1210" s="505"/>
      <c r="AM1210" s="505"/>
      <c r="AN1210" s="505"/>
      <c r="AO1210" s="505"/>
      <c r="AP1210" s="505"/>
      <c r="AQ1210" s="505"/>
      <c r="AR1210" s="505"/>
      <c r="AS1210" s="505"/>
      <c r="AT1210" s="505"/>
      <c r="AU1210" s="506"/>
      <c r="AV1210" s="513"/>
    </row>
    <row r="1211" spans="1:48" s="507" customFormat="1" ht="13.5" outlineLevel="2">
      <c r="A1211" s="681"/>
      <c r="B1211" s="691" t="s">
        <v>736</v>
      </c>
      <c r="C1211" s="460"/>
      <c r="D1211" s="474"/>
      <c r="E1211" s="461"/>
      <c r="F1211" s="475"/>
      <c r="G1211" s="459"/>
      <c r="H1211" s="476"/>
      <c r="I1211" s="463"/>
      <c r="J1211" s="475"/>
      <c r="K1211" s="473"/>
      <c r="L1211" s="473"/>
      <c r="M1211" s="471"/>
      <c r="N1211" s="505" t="s">
        <v>224</v>
      </c>
      <c r="O1211" s="505"/>
      <c r="P1211" s="505"/>
      <c r="Q1211" s="505"/>
      <c r="R1211" s="505"/>
      <c r="S1211" s="505"/>
      <c r="T1211" s="505"/>
      <c r="U1211" s="505"/>
      <c r="V1211" s="505"/>
      <c r="W1211" s="473"/>
      <c r="X1211" s="473"/>
      <c r="Y1211" s="505"/>
      <c r="Z1211" s="505"/>
      <c r="AA1211" s="505"/>
      <c r="AB1211" s="505"/>
      <c r="AC1211" s="505"/>
      <c r="AD1211" s="505"/>
      <c r="AE1211" s="505"/>
      <c r="AF1211" s="505"/>
      <c r="AG1211" s="505"/>
      <c r="AH1211" s="505"/>
      <c r="AI1211" s="473"/>
      <c r="AJ1211" s="473"/>
      <c r="AK1211" s="505"/>
      <c r="AL1211" s="505"/>
      <c r="AM1211" s="505"/>
      <c r="AN1211" s="505"/>
      <c r="AO1211" s="505"/>
      <c r="AP1211" s="505"/>
      <c r="AQ1211" s="505"/>
      <c r="AR1211" s="505"/>
      <c r="AS1211" s="505"/>
      <c r="AT1211" s="505"/>
      <c r="AU1211" s="506"/>
      <c r="AV1211" s="513"/>
    </row>
    <row r="1212" spans="1:48" s="507" customFormat="1" ht="13.5" outlineLevel="2">
      <c r="A1212" s="681"/>
      <c r="B1212" s="691" t="s">
        <v>226</v>
      </c>
      <c r="C1212" s="460" t="s">
        <v>913</v>
      </c>
      <c r="D1212" s="474" t="s">
        <v>595</v>
      </c>
      <c r="E1212" s="461" t="s">
        <v>899</v>
      </c>
      <c r="F1212" s="475"/>
      <c r="G1212" s="459" t="s">
        <v>111</v>
      </c>
      <c r="H1212" s="476" t="str">
        <f>CONCATENATE(G1212,"-",I1212)</f>
        <v>AM-4</v>
      </c>
      <c r="I1212" s="463">
        <v>4</v>
      </c>
      <c r="J1212" s="475"/>
      <c r="K1212" s="473">
        <v>0</v>
      </c>
      <c r="L1212" s="473"/>
      <c r="M1212" s="471" cm="1">
        <f t="array" ref="M1212">IFERROR(_xlfn.IFS(N1212=1,1,O1212=1,1,P1212=1,1,Q1212=1,1),0)</f>
        <v>1</v>
      </c>
      <c r="N1212" s="505" t="s">
        <v>224</v>
      </c>
      <c r="O1212" s="505"/>
      <c r="P1212" s="505">
        <v>1</v>
      </c>
      <c r="Q1212" s="505"/>
      <c r="R1212" s="471" cm="1">
        <f t="array" ref="R1212">IFERROR(_xlfn.IFS(S1212=1,1,T1212=1,1,U1212=1,1,V1212=1,1),0)</f>
        <v>0</v>
      </c>
      <c r="S1212" s="505"/>
      <c r="T1212" s="505"/>
      <c r="U1212" s="505"/>
      <c r="V1212" s="505"/>
      <c r="W1212" s="473"/>
      <c r="X1212" s="473"/>
      <c r="Y1212" s="471"/>
      <c r="Z1212" s="505"/>
      <c r="AA1212" s="505"/>
      <c r="AB1212" s="505"/>
      <c r="AC1212" s="505"/>
      <c r="AD1212" s="471"/>
      <c r="AE1212" s="505"/>
      <c r="AF1212" s="505"/>
      <c r="AG1212" s="505"/>
      <c r="AH1212" s="505"/>
      <c r="AI1212" s="473"/>
      <c r="AJ1212" s="473"/>
      <c r="AK1212" s="505"/>
      <c r="AL1212" s="505"/>
      <c r="AM1212" s="505"/>
      <c r="AN1212" s="505"/>
      <c r="AO1212" s="505"/>
      <c r="AP1212" s="505"/>
      <c r="AQ1212" s="505"/>
      <c r="AR1212" s="505"/>
      <c r="AS1212" s="505"/>
      <c r="AT1212" s="505"/>
      <c r="AU1212" s="506"/>
      <c r="AV1212" s="513">
        <v>4</v>
      </c>
    </row>
    <row r="1213" spans="1:48" s="507" customFormat="1" ht="13.5" outlineLevel="2">
      <c r="A1213" s="681"/>
      <c r="B1213" s="691"/>
      <c r="C1213" s="460"/>
      <c r="D1213" s="474"/>
      <c r="E1213" s="461"/>
      <c r="F1213" s="475"/>
      <c r="G1213" s="459"/>
      <c r="H1213" s="476"/>
      <c r="I1213" s="463"/>
      <c r="J1213" s="475"/>
      <c r="K1213" s="473"/>
      <c r="L1213" s="473"/>
      <c r="M1213" s="471"/>
      <c r="N1213" s="505" t="s">
        <v>224</v>
      </c>
      <c r="O1213" s="505"/>
      <c r="P1213" s="505"/>
      <c r="Q1213" s="505"/>
      <c r="R1213" s="505"/>
      <c r="S1213" s="505"/>
      <c r="T1213" s="505"/>
      <c r="U1213" s="505"/>
      <c r="V1213" s="505"/>
      <c r="W1213" s="473"/>
      <c r="X1213" s="473"/>
      <c r="Y1213" s="505"/>
      <c r="Z1213" s="505"/>
      <c r="AA1213" s="505"/>
      <c r="AB1213" s="505"/>
      <c r="AC1213" s="505"/>
      <c r="AD1213" s="505"/>
      <c r="AE1213" s="505"/>
      <c r="AF1213" s="505"/>
      <c r="AG1213" s="505"/>
      <c r="AH1213" s="505"/>
      <c r="AI1213" s="473"/>
      <c r="AJ1213" s="473"/>
      <c r="AK1213" s="505"/>
      <c r="AL1213" s="505"/>
      <c r="AM1213" s="505"/>
      <c r="AN1213" s="505"/>
      <c r="AO1213" s="505"/>
      <c r="AP1213" s="505"/>
      <c r="AQ1213" s="505"/>
      <c r="AR1213" s="505"/>
      <c r="AS1213" s="505"/>
      <c r="AT1213" s="505"/>
      <c r="AU1213" s="506"/>
      <c r="AV1213" s="513"/>
    </row>
    <row r="1214" spans="1:48" s="507" customFormat="1" ht="13.5" outlineLevel="2">
      <c r="A1214" s="681"/>
      <c r="B1214" s="691" t="s">
        <v>738</v>
      </c>
      <c r="C1214" s="460"/>
      <c r="D1214" s="474"/>
      <c r="E1214" s="461"/>
      <c r="F1214" s="475"/>
      <c r="G1214" s="459"/>
      <c r="H1214" s="476"/>
      <c r="I1214" s="463"/>
      <c r="J1214" s="475"/>
      <c r="K1214" s="473"/>
      <c r="L1214" s="473"/>
      <c r="M1214" s="471"/>
      <c r="N1214" s="505" t="s">
        <v>224</v>
      </c>
      <c r="O1214" s="505"/>
      <c r="P1214" s="505"/>
      <c r="Q1214" s="505"/>
      <c r="R1214" s="505"/>
      <c r="S1214" s="505"/>
      <c r="T1214" s="505"/>
      <c r="U1214" s="505"/>
      <c r="V1214" s="505"/>
      <c r="W1214" s="473"/>
      <c r="X1214" s="473"/>
      <c r="Y1214" s="505"/>
      <c r="Z1214" s="505"/>
      <c r="AA1214" s="505"/>
      <c r="AB1214" s="505"/>
      <c r="AC1214" s="505"/>
      <c r="AD1214" s="505"/>
      <c r="AE1214" s="505"/>
      <c r="AF1214" s="505"/>
      <c r="AG1214" s="505"/>
      <c r="AH1214" s="505"/>
      <c r="AI1214" s="473"/>
      <c r="AJ1214" s="473"/>
      <c r="AK1214" s="505"/>
      <c r="AL1214" s="505"/>
      <c r="AM1214" s="505"/>
      <c r="AN1214" s="505"/>
      <c r="AO1214" s="505"/>
      <c r="AP1214" s="505"/>
      <c r="AQ1214" s="505"/>
      <c r="AR1214" s="505"/>
      <c r="AS1214" s="505"/>
      <c r="AT1214" s="505"/>
      <c r="AU1214" s="506"/>
      <c r="AV1214" s="513"/>
    </row>
    <row r="1215" spans="1:48" s="507" customFormat="1" ht="13.5" outlineLevel="2">
      <c r="A1215" s="681"/>
      <c r="B1215" s="691" t="s">
        <v>226</v>
      </c>
      <c r="C1215" s="460" t="s">
        <v>913</v>
      </c>
      <c r="D1215" s="474" t="s">
        <v>235</v>
      </c>
      <c r="E1215" s="461" t="s">
        <v>900</v>
      </c>
      <c r="F1215" s="475"/>
      <c r="G1215" s="459" t="s">
        <v>111</v>
      </c>
      <c r="H1215" s="476" t="str">
        <f>CONCATENATE(G1215,"-",I1215)</f>
        <v>AM-4</v>
      </c>
      <c r="I1215" s="463">
        <v>4</v>
      </c>
      <c r="J1215" s="475"/>
      <c r="K1215" s="473">
        <v>0</v>
      </c>
      <c r="L1215" s="473"/>
      <c r="M1215" s="471" cm="1">
        <f t="array" ref="M1215">IFERROR(_xlfn.IFS(N1215=1,1,O1215=1,1,P1215=1,1,Q1215=1,1),0)</f>
        <v>1</v>
      </c>
      <c r="N1215" s="505" t="s">
        <v>224</v>
      </c>
      <c r="O1215" s="505"/>
      <c r="P1215" s="505">
        <v>1</v>
      </c>
      <c r="Q1215" s="505"/>
      <c r="R1215" s="471" cm="1">
        <f t="array" ref="R1215">IFERROR(_xlfn.IFS(S1215=1,1,T1215=1,1,U1215=1,1,V1215=1,1),0)</f>
        <v>0</v>
      </c>
      <c r="S1215" s="505"/>
      <c r="T1215" s="505"/>
      <c r="U1215" s="505"/>
      <c r="V1215" s="505"/>
      <c r="W1215" s="473"/>
      <c r="X1215" s="473"/>
      <c r="Y1215" s="471"/>
      <c r="Z1215" s="505"/>
      <c r="AA1215" s="505"/>
      <c r="AB1215" s="505"/>
      <c r="AC1215" s="505"/>
      <c r="AD1215" s="471"/>
      <c r="AE1215" s="505"/>
      <c r="AF1215" s="505"/>
      <c r="AG1215" s="505"/>
      <c r="AH1215" s="505"/>
      <c r="AI1215" s="473"/>
      <c r="AJ1215" s="473"/>
      <c r="AK1215" s="505"/>
      <c r="AL1215" s="505"/>
      <c r="AM1215" s="505"/>
      <c r="AN1215" s="505"/>
      <c r="AO1215" s="505"/>
      <c r="AP1215" s="505"/>
      <c r="AQ1215" s="505"/>
      <c r="AR1215" s="505"/>
      <c r="AS1215" s="505"/>
      <c r="AT1215" s="505"/>
      <c r="AU1215" s="506"/>
      <c r="AV1215" s="513">
        <v>4</v>
      </c>
    </row>
    <row r="1216" spans="1:48" s="507" customFormat="1" ht="13.5" outlineLevel="2">
      <c r="A1216" s="681"/>
      <c r="B1216" s="691"/>
      <c r="C1216" s="460"/>
      <c r="D1216" s="474"/>
      <c r="E1216" s="461"/>
      <c r="F1216" s="475"/>
      <c r="G1216" s="459"/>
      <c r="H1216" s="476"/>
      <c r="I1216" s="463"/>
      <c r="J1216" s="475"/>
      <c r="K1216" s="473"/>
      <c r="L1216" s="473"/>
      <c r="M1216" s="471"/>
      <c r="N1216" s="505" t="s">
        <v>224</v>
      </c>
      <c r="O1216" s="505"/>
      <c r="P1216" s="505"/>
      <c r="Q1216" s="505"/>
      <c r="R1216" s="505"/>
      <c r="S1216" s="505"/>
      <c r="T1216" s="505"/>
      <c r="U1216" s="505"/>
      <c r="V1216" s="505"/>
      <c r="W1216" s="473"/>
      <c r="X1216" s="473"/>
      <c r="Y1216" s="505"/>
      <c r="Z1216" s="505"/>
      <c r="AA1216" s="505"/>
      <c r="AB1216" s="505"/>
      <c r="AC1216" s="505"/>
      <c r="AD1216" s="505"/>
      <c r="AE1216" s="505"/>
      <c r="AF1216" s="505"/>
      <c r="AG1216" s="505"/>
      <c r="AH1216" s="505"/>
      <c r="AI1216" s="473"/>
      <c r="AJ1216" s="473"/>
      <c r="AK1216" s="505"/>
      <c r="AL1216" s="505"/>
      <c r="AM1216" s="505"/>
      <c r="AN1216" s="505"/>
      <c r="AO1216" s="505"/>
      <c r="AP1216" s="505"/>
      <c r="AQ1216" s="505"/>
      <c r="AR1216" s="505"/>
      <c r="AS1216" s="505"/>
      <c r="AT1216" s="505"/>
      <c r="AU1216" s="506"/>
      <c r="AV1216" s="513"/>
    </row>
    <row r="1217" spans="1:48" s="507" customFormat="1" ht="13.5" outlineLevel="2">
      <c r="A1217" s="681"/>
      <c r="B1217" s="691" t="s">
        <v>742</v>
      </c>
      <c r="C1217" s="460"/>
      <c r="D1217" s="474"/>
      <c r="E1217" s="461"/>
      <c r="F1217" s="475"/>
      <c r="G1217" s="459"/>
      <c r="H1217" s="476"/>
      <c r="I1217" s="463"/>
      <c r="J1217" s="475"/>
      <c r="K1217" s="473"/>
      <c r="L1217" s="473"/>
      <c r="M1217" s="471"/>
      <c r="N1217" s="505" t="s">
        <v>224</v>
      </c>
      <c r="O1217" s="505"/>
      <c r="P1217" s="505"/>
      <c r="Q1217" s="505"/>
      <c r="R1217" s="505"/>
      <c r="S1217" s="505"/>
      <c r="T1217" s="505"/>
      <c r="U1217" s="505"/>
      <c r="V1217" s="505"/>
      <c r="W1217" s="473"/>
      <c r="X1217" s="473"/>
      <c r="Y1217" s="505"/>
      <c r="Z1217" s="505"/>
      <c r="AA1217" s="505"/>
      <c r="AB1217" s="505"/>
      <c r="AC1217" s="505"/>
      <c r="AD1217" s="505"/>
      <c r="AE1217" s="505"/>
      <c r="AF1217" s="505"/>
      <c r="AG1217" s="505"/>
      <c r="AH1217" s="505"/>
      <c r="AI1217" s="473"/>
      <c r="AJ1217" s="473"/>
      <c r="AK1217" s="505"/>
      <c r="AL1217" s="505"/>
      <c r="AM1217" s="505"/>
      <c r="AN1217" s="505"/>
      <c r="AO1217" s="505"/>
      <c r="AP1217" s="505"/>
      <c r="AQ1217" s="505"/>
      <c r="AR1217" s="505"/>
      <c r="AS1217" s="505"/>
      <c r="AT1217" s="505"/>
      <c r="AU1217" s="506"/>
      <c r="AV1217" s="513"/>
    </row>
    <row r="1218" spans="1:48" s="507" customFormat="1" ht="13.5" outlineLevel="2">
      <c r="A1218" s="681"/>
      <c r="B1218" s="691" t="s">
        <v>226</v>
      </c>
      <c r="C1218" s="460" t="s">
        <v>913</v>
      </c>
      <c r="D1218" s="474" t="s">
        <v>297</v>
      </c>
      <c r="E1218" s="461" t="s">
        <v>901</v>
      </c>
      <c r="F1218" s="475"/>
      <c r="G1218" s="459" t="s">
        <v>111</v>
      </c>
      <c r="H1218" s="476" t="str">
        <f>CONCATENATE(G1218,"-",I1218)</f>
        <v>AM-4</v>
      </c>
      <c r="I1218" s="463">
        <v>4</v>
      </c>
      <c r="J1218" s="475"/>
      <c r="K1218" s="473">
        <v>0</v>
      </c>
      <c r="L1218" s="473"/>
      <c r="M1218" s="471" cm="1">
        <f t="array" ref="M1218">IFERROR(_xlfn.IFS(N1218=1,1,O1218=1,1,P1218=1,1,Q1218=1,1),0)</f>
        <v>1</v>
      </c>
      <c r="N1218" s="505" t="s">
        <v>224</v>
      </c>
      <c r="O1218" s="505"/>
      <c r="P1218" s="505">
        <v>1</v>
      </c>
      <c r="Q1218" s="505"/>
      <c r="R1218" s="471" cm="1">
        <f t="array" ref="R1218">IFERROR(_xlfn.IFS(S1218=1,1,T1218=1,1,U1218=1,1,V1218=1,1),0)</f>
        <v>0</v>
      </c>
      <c r="S1218" s="505"/>
      <c r="T1218" s="505"/>
      <c r="U1218" s="505"/>
      <c r="V1218" s="505"/>
      <c r="W1218" s="473"/>
      <c r="X1218" s="473"/>
      <c r="Y1218" s="471"/>
      <c r="Z1218" s="505"/>
      <c r="AA1218" s="505"/>
      <c r="AB1218" s="505"/>
      <c r="AC1218" s="505"/>
      <c r="AD1218" s="471"/>
      <c r="AE1218" s="505"/>
      <c r="AF1218" s="505"/>
      <c r="AG1218" s="505"/>
      <c r="AH1218" s="505"/>
      <c r="AI1218" s="473"/>
      <c r="AJ1218" s="473"/>
      <c r="AK1218" s="505"/>
      <c r="AL1218" s="505"/>
      <c r="AM1218" s="505"/>
      <c r="AN1218" s="505"/>
      <c r="AO1218" s="505"/>
      <c r="AP1218" s="505"/>
      <c r="AQ1218" s="505"/>
      <c r="AR1218" s="505"/>
      <c r="AS1218" s="505"/>
      <c r="AT1218" s="505"/>
      <c r="AU1218" s="506"/>
      <c r="AV1218" s="513">
        <v>4</v>
      </c>
    </row>
    <row r="1219" spans="1:48" s="507" customFormat="1" ht="13.5" outlineLevel="2">
      <c r="A1219" s="681"/>
      <c r="B1219" s="691"/>
      <c r="C1219" s="460"/>
      <c r="D1219" s="474"/>
      <c r="E1219" s="461"/>
      <c r="F1219" s="475"/>
      <c r="G1219" s="459"/>
      <c r="H1219" s="476"/>
      <c r="I1219" s="463"/>
      <c r="J1219" s="475"/>
      <c r="K1219" s="473"/>
      <c r="L1219" s="473"/>
      <c r="M1219" s="471"/>
      <c r="N1219" s="505" t="s">
        <v>224</v>
      </c>
      <c r="O1219" s="505"/>
      <c r="P1219" s="505"/>
      <c r="Q1219" s="505"/>
      <c r="R1219" s="505"/>
      <c r="S1219" s="505"/>
      <c r="T1219" s="505"/>
      <c r="U1219" s="505"/>
      <c r="V1219" s="505"/>
      <c r="W1219" s="473"/>
      <c r="X1219" s="473"/>
      <c r="Y1219" s="505"/>
      <c r="Z1219" s="505"/>
      <c r="AA1219" s="505"/>
      <c r="AB1219" s="505"/>
      <c r="AC1219" s="505"/>
      <c r="AD1219" s="505"/>
      <c r="AE1219" s="505"/>
      <c r="AF1219" s="505"/>
      <c r="AG1219" s="505"/>
      <c r="AH1219" s="505"/>
      <c r="AI1219" s="473"/>
      <c r="AJ1219" s="473"/>
      <c r="AK1219" s="505"/>
      <c r="AL1219" s="505"/>
      <c r="AM1219" s="505"/>
      <c r="AN1219" s="505"/>
      <c r="AO1219" s="505"/>
      <c r="AP1219" s="505"/>
      <c r="AQ1219" s="505"/>
      <c r="AR1219" s="505"/>
      <c r="AS1219" s="505"/>
      <c r="AT1219" s="505"/>
      <c r="AU1219" s="506"/>
      <c r="AV1219" s="513"/>
    </row>
    <row r="1220" spans="1:48" s="507" customFormat="1" ht="13.5" outlineLevel="2">
      <c r="A1220" s="681"/>
      <c r="B1220" s="691" t="s">
        <v>745</v>
      </c>
      <c r="C1220" s="460"/>
      <c r="D1220" s="474"/>
      <c r="E1220" s="461"/>
      <c r="F1220" s="475"/>
      <c r="G1220" s="459"/>
      <c r="H1220" s="476"/>
      <c r="I1220" s="463"/>
      <c r="J1220" s="475"/>
      <c r="K1220" s="473"/>
      <c r="L1220" s="473"/>
      <c r="M1220" s="471"/>
      <c r="N1220" s="505" t="s">
        <v>224</v>
      </c>
      <c r="O1220" s="505"/>
      <c r="P1220" s="505"/>
      <c r="Q1220" s="505"/>
      <c r="R1220" s="505"/>
      <c r="S1220" s="505"/>
      <c r="T1220" s="505"/>
      <c r="U1220" s="505"/>
      <c r="V1220" s="505"/>
      <c r="W1220" s="473"/>
      <c r="X1220" s="473"/>
      <c r="Y1220" s="505"/>
      <c r="Z1220" s="505"/>
      <c r="AA1220" s="505"/>
      <c r="AB1220" s="505"/>
      <c r="AC1220" s="505"/>
      <c r="AD1220" s="505"/>
      <c r="AE1220" s="505"/>
      <c r="AF1220" s="505"/>
      <c r="AG1220" s="505"/>
      <c r="AH1220" s="505"/>
      <c r="AI1220" s="473"/>
      <c r="AJ1220" s="473"/>
      <c r="AK1220" s="505"/>
      <c r="AL1220" s="505"/>
      <c r="AM1220" s="505"/>
      <c r="AN1220" s="505"/>
      <c r="AO1220" s="505"/>
      <c r="AP1220" s="505"/>
      <c r="AQ1220" s="505"/>
      <c r="AR1220" s="505"/>
      <c r="AS1220" s="505"/>
      <c r="AT1220" s="505"/>
      <c r="AU1220" s="506"/>
      <c r="AV1220" s="513"/>
    </row>
    <row r="1221" spans="1:48" s="507" customFormat="1" ht="13.5" outlineLevel="2">
      <c r="A1221" s="681"/>
      <c r="B1221" s="691" t="s">
        <v>226</v>
      </c>
      <c r="C1221" s="460" t="s">
        <v>913</v>
      </c>
      <c r="D1221" s="474" t="s">
        <v>304</v>
      </c>
      <c r="E1221" s="461" t="s">
        <v>902</v>
      </c>
      <c r="F1221" s="475"/>
      <c r="G1221" s="459" t="s">
        <v>111</v>
      </c>
      <c r="H1221" s="476" t="str">
        <f>CONCATENATE(G1221,"-",I1221)</f>
        <v>AM-4</v>
      </c>
      <c r="I1221" s="463">
        <v>4</v>
      </c>
      <c r="J1221" s="475"/>
      <c r="K1221" s="473">
        <v>0</v>
      </c>
      <c r="L1221" s="473"/>
      <c r="M1221" s="471" cm="1">
        <f t="array" ref="M1221">IFERROR(_xlfn.IFS(N1221=1,1,O1221=1,1,P1221=1,1,Q1221=1,1),0)</f>
        <v>1</v>
      </c>
      <c r="N1221" s="505" t="s">
        <v>224</v>
      </c>
      <c r="O1221" s="505"/>
      <c r="P1221" s="505">
        <v>1</v>
      </c>
      <c r="Q1221" s="505"/>
      <c r="R1221" s="471" cm="1">
        <f t="array" ref="R1221">IFERROR(_xlfn.IFS(S1221=1,1,T1221=1,1,U1221=1,1,V1221=1,1),0)</f>
        <v>0</v>
      </c>
      <c r="S1221" s="505"/>
      <c r="T1221" s="505"/>
      <c r="U1221" s="505"/>
      <c r="V1221" s="505"/>
      <c r="W1221" s="473"/>
      <c r="X1221" s="473"/>
      <c r="Y1221" s="471"/>
      <c r="Z1221" s="505"/>
      <c r="AA1221" s="505"/>
      <c r="AB1221" s="505"/>
      <c r="AC1221" s="505"/>
      <c r="AD1221" s="471"/>
      <c r="AE1221" s="505"/>
      <c r="AF1221" s="505"/>
      <c r="AG1221" s="505"/>
      <c r="AH1221" s="505"/>
      <c r="AI1221" s="473"/>
      <c r="AJ1221" s="473"/>
      <c r="AK1221" s="505"/>
      <c r="AL1221" s="505"/>
      <c r="AM1221" s="505"/>
      <c r="AN1221" s="505"/>
      <c r="AO1221" s="505"/>
      <c r="AP1221" s="505"/>
      <c r="AQ1221" s="505"/>
      <c r="AR1221" s="505"/>
      <c r="AS1221" s="505"/>
      <c r="AT1221" s="505"/>
      <c r="AU1221" s="506"/>
      <c r="AV1221" s="513">
        <v>4</v>
      </c>
    </row>
    <row r="1222" spans="1:48" s="507" customFormat="1" ht="13.5" outlineLevel="2">
      <c r="A1222" s="681"/>
      <c r="B1222" s="691"/>
      <c r="C1222" s="460"/>
      <c r="D1222" s="474"/>
      <c r="E1222" s="461"/>
      <c r="F1222" s="475"/>
      <c r="G1222" s="459"/>
      <c r="H1222" s="476"/>
      <c r="I1222" s="463"/>
      <c r="J1222" s="475"/>
      <c r="K1222" s="473"/>
      <c r="L1222" s="473"/>
      <c r="M1222" s="471"/>
      <c r="N1222" s="505" t="s">
        <v>224</v>
      </c>
      <c r="O1222" s="505"/>
      <c r="P1222" s="505"/>
      <c r="Q1222" s="505"/>
      <c r="R1222" s="505"/>
      <c r="S1222" s="505"/>
      <c r="T1222" s="505"/>
      <c r="U1222" s="505"/>
      <c r="V1222" s="505"/>
      <c r="W1222" s="473"/>
      <c r="X1222" s="473"/>
      <c r="Y1222" s="505"/>
      <c r="Z1222" s="505"/>
      <c r="AA1222" s="505"/>
      <c r="AB1222" s="505"/>
      <c r="AC1222" s="505"/>
      <c r="AD1222" s="505"/>
      <c r="AE1222" s="505"/>
      <c r="AF1222" s="505"/>
      <c r="AG1222" s="505"/>
      <c r="AH1222" s="505"/>
      <c r="AI1222" s="473"/>
      <c r="AJ1222" s="473"/>
      <c r="AK1222" s="505"/>
      <c r="AL1222" s="505"/>
      <c r="AM1222" s="505"/>
      <c r="AN1222" s="505"/>
      <c r="AO1222" s="505"/>
      <c r="AP1222" s="505"/>
      <c r="AQ1222" s="505"/>
      <c r="AR1222" s="505"/>
      <c r="AS1222" s="505"/>
      <c r="AT1222" s="505"/>
      <c r="AU1222" s="506"/>
      <c r="AV1222" s="513"/>
    </row>
    <row r="1223" spans="1:48" s="507" customFormat="1" ht="13.5" outlineLevel="2">
      <c r="A1223" s="681"/>
      <c r="B1223" s="691" t="s">
        <v>749</v>
      </c>
      <c r="C1223" s="460"/>
      <c r="D1223" s="474"/>
      <c r="E1223" s="461"/>
      <c r="F1223" s="475"/>
      <c r="G1223" s="459"/>
      <c r="H1223" s="476"/>
      <c r="I1223" s="463"/>
      <c r="J1223" s="475"/>
      <c r="K1223" s="473"/>
      <c r="L1223" s="473"/>
      <c r="M1223" s="471"/>
      <c r="N1223" s="505" t="s">
        <v>224</v>
      </c>
      <c r="O1223" s="505"/>
      <c r="P1223" s="505"/>
      <c r="Q1223" s="505"/>
      <c r="R1223" s="505"/>
      <c r="S1223" s="505"/>
      <c r="T1223" s="505"/>
      <c r="U1223" s="505"/>
      <c r="V1223" s="505"/>
      <c r="W1223" s="473"/>
      <c r="X1223" s="473"/>
      <c r="Y1223" s="505"/>
      <c r="Z1223" s="505"/>
      <c r="AA1223" s="505"/>
      <c r="AB1223" s="505"/>
      <c r="AC1223" s="505"/>
      <c r="AD1223" s="505"/>
      <c r="AE1223" s="505"/>
      <c r="AF1223" s="505"/>
      <c r="AG1223" s="505"/>
      <c r="AH1223" s="505"/>
      <c r="AI1223" s="473"/>
      <c r="AJ1223" s="473"/>
      <c r="AK1223" s="505"/>
      <c r="AL1223" s="505"/>
      <c r="AM1223" s="505"/>
      <c r="AN1223" s="505"/>
      <c r="AO1223" s="505"/>
      <c r="AP1223" s="505"/>
      <c r="AQ1223" s="505"/>
      <c r="AR1223" s="505"/>
      <c r="AS1223" s="505"/>
      <c r="AT1223" s="505"/>
      <c r="AU1223" s="506"/>
      <c r="AV1223" s="513"/>
    </row>
    <row r="1224" spans="1:48" s="507" customFormat="1" ht="13.5" outlineLevel="2">
      <c r="A1224" s="681"/>
      <c r="B1224" s="691" t="s">
        <v>226</v>
      </c>
      <c r="C1224" s="460" t="s">
        <v>913</v>
      </c>
      <c r="D1224" s="474">
        <v>1401</v>
      </c>
      <c r="E1224" s="461" t="s">
        <v>750</v>
      </c>
      <c r="F1224" s="475"/>
      <c r="G1224" s="459" t="s">
        <v>111</v>
      </c>
      <c r="H1224" s="476" t="str">
        <f t="shared" ref="H1224:H1226" si="154">CONCATENATE(G1224,"-",I1224)</f>
        <v>AM-4</v>
      </c>
      <c r="I1224" s="463">
        <v>4</v>
      </c>
      <c r="J1224" s="475"/>
      <c r="K1224" s="473">
        <v>0</v>
      </c>
      <c r="L1224" s="473"/>
      <c r="M1224" s="471" cm="1">
        <f t="array" ref="M1224">IFERROR(_xlfn.IFS(N1224=1,1,O1224=1,1,P1224=1,1,Q1224=1,1),0)</f>
        <v>1</v>
      </c>
      <c r="N1224" s="505" t="s">
        <v>224</v>
      </c>
      <c r="O1224" s="505"/>
      <c r="P1224" s="505">
        <v>1</v>
      </c>
      <c r="Q1224" s="505"/>
      <c r="R1224" s="471" cm="1">
        <f t="array" ref="R1224">IFERROR(_xlfn.IFS(S1224=1,1,T1224=1,1,U1224=1,1,V1224=1,1),0)</f>
        <v>0</v>
      </c>
      <c r="S1224" s="505"/>
      <c r="T1224" s="505"/>
      <c r="U1224" s="505"/>
      <c r="V1224" s="505"/>
      <c r="W1224" s="473"/>
      <c r="X1224" s="473"/>
      <c r="Y1224" s="471"/>
      <c r="Z1224" s="505"/>
      <c r="AA1224" s="505"/>
      <c r="AB1224" s="505"/>
      <c r="AC1224" s="505"/>
      <c r="AD1224" s="471"/>
      <c r="AE1224" s="505"/>
      <c r="AF1224" s="505"/>
      <c r="AG1224" s="505"/>
      <c r="AH1224" s="505"/>
      <c r="AI1224" s="473"/>
      <c r="AJ1224" s="473"/>
      <c r="AK1224" s="505"/>
      <c r="AL1224" s="505"/>
      <c r="AM1224" s="505"/>
      <c r="AN1224" s="505"/>
      <c r="AO1224" s="505"/>
      <c r="AP1224" s="505"/>
      <c r="AQ1224" s="505"/>
      <c r="AR1224" s="505"/>
      <c r="AS1224" s="505"/>
      <c r="AT1224" s="505"/>
      <c r="AU1224" s="506"/>
      <c r="AV1224" s="513">
        <v>4</v>
      </c>
    </row>
    <row r="1225" spans="1:48" s="507" customFormat="1" ht="13.5" outlineLevel="2">
      <c r="A1225" s="681"/>
      <c r="B1225" s="691" t="s">
        <v>226</v>
      </c>
      <c r="C1225" s="460" t="s">
        <v>913</v>
      </c>
      <c r="D1225" s="474">
        <v>1404</v>
      </c>
      <c r="E1225" s="461" t="s">
        <v>753</v>
      </c>
      <c r="F1225" s="475"/>
      <c r="G1225" s="459" t="s">
        <v>111</v>
      </c>
      <c r="H1225" s="476" t="str">
        <f t="shared" si="154"/>
        <v>AM-4</v>
      </c>
      <c r="I1225" s="463">
        <v>4</v>
      </c>
      <c r="J1225" s="475"/>
      <c r="K1225" s="473">
        <v>0</v>
      </c>
      <c r="L1225" s="473"/>
      <c r="M1225" s="471" cm="1">
        <f t="array" ref="M1225">IFERROR(_xlfn.IFS(N1225=1,1,O1225=1,1,P1225=1,1,Q1225=1,1),0)</f>
        <v>1</v>
      </c>
      <c r="N1225" s="505" t="s">
        <v>224</v>
      </c>
      <c r="O1225" s="505"/>
      <c r="P1225" s="505">
        <v>1</v>
      </c>
      <c r="Q1225" s="505"/>
      <c r="R1225" s="471" cm="1">
        <f t="array" ref="R1225">IFERROR(_xlfn.IFS(S1225=1,1,T1225=1,1,U1225=1,1,V1225=1,1),0)</f>
        <v>0</v>
      </c>
      <c r="S1225" s="505"/>
      <c r="T1225" s="505"/>
      <c r="U1225" s="505"/>
      <c r="V1225" s="505"/>
      <c r="W1225" s="473"/>
      <c r="X1225" s="473"/>
      <c r="Y1225" s="471"/>
      <c r="Z1225" s="505"/>
      <c r="AA1225" s="505"/>
      <c r="AB1225" s="505"/>
      <c r="AC1225" s="505"/>
      <c r="AD1225" s="471"/>
      <c r="AE1225" s="505"/>
      <c r="AF1225" s="505"/>
      <c r="AG1225" s="505"/>
      <c r="AH1225" s="505"/>
      <c r="AI1225" s="473"/>
      <c r="AJ1225" s="473"/>
      <c r="AK1225" s="505"/>
      <c r="AL1225" s="505"/>
      <c r="AM1225" s="505"/>
      <c r="AN1225" s="505"/>
      <c r="AO1225" s="505"/>
      <c r="AP1225" s="505"/>
      <c r="AQ1225" s="505"/>
      <c r="AR1225" s="505"/>
      <c r="AS1225" s="505"/>
      <c r="AT1225" s="505"/>
      <c r="AU1225" s="506"/>
      <c r="AV1225" s="513">
        <v>4</v>
      </c>
    </row>
    <row r="1226" spans="1:48" s="507" customFormat="1" ht="13.5" outlineLevel="2">
      <c r="A1226" s="681"/>
      <c r="B1226" s="691" t="s">
        <v>226</v>
      </c>
      <c r="C1226" s="460" t="s">
        <v>913</v>
      </c>
      <c r="D1226" s="474" t="s">
        <v>383</v>
      </c>
      <c r="E1226" s="461" t="s">
        <v>754</v>
      </c>
      <c r="F1226" s="475"/>
      <c r="G1226" s="459" t="s">
        <v>111</v>
      </c>
      <c r="H1226" s="476" t="str">
        <f t="shared" si="154"/>
        <v>AM-4</v>
      </c>
      <c r="I1226" s="463">
        <v>4</v>
      </c>
      <c r="J1226" s="475"/>
      <c r="K1226" s="473">
        <v>0</v>
      </c>
      <c r="L1226" s="473"/>
      <c r="M1226" s="471" cm="1">
        <f t="array" ref="M1226">IFERROR(_xlfn.IFS(N1226=1,1,O1226=1,1,P1226=1,1,Q1226=1,1),0)</f>
        <v>1</v>
      </c>
      <c r="N1226" s="505" t="s">
        <v>224</v>
      </c>
      <c r="O1226" s="505"/>
      <c r="P1226" s="505">
        <v>1</v>
      </c>
      <c r="Q1226" s="505"/>
      <c r="R1226" s="471" cm="1">
        <f t="array" ref="R1226">IFERROR(_xlfn.IFS(S1226=1,1,T1226=1,1,U1226=1,1,V1226=1,1),0)</f>
        <v>0</v>
      </c>
      <c r="S1226" s="505"/>
      <c r="T1226" s="505"/>
      <c r="U1226" s="505"/>
      <c r="V1226" s="505"/>
      <c r="W1226" s="473"/>
      <c r="X1226" s="473"/>
      <c r="Y1226" s="471"/>
      <c r="Z1226" s="505"/>
      <c r="AA1226" s="505"/>
      <c r="AB1226" s="505"/>
      <c r="AC1226" s="505"/>
      <c r="AD1226" s="471"/>
      <c r="AE1226" s="505"/>
      <c r="AF1226" s="505"/>
      <c r="AG1226" s="505"/>
      <c r="AH1226" s="505"/>
      <c r="AI1226" s="473"/>
      <c r="AJ1226" s="473"/>
      <c r="AK1226" s="505"/>
      <c r="AL1226" s="505"/>
      <c r="AM1226" s="505"/>
      <c r="AN1226" s="505"/>
      <c r="AO1226" s="505"/>
      <c r="AP1226" s="505"/>
      <c r="AQ1226" s="505"/>
      <c r="AR1226" s="505"/>
      <c r="AS1226" s="505"/>
      <c r="AT1226" s="505"/>
      <c r="AU1226" s="506"/>
      <c r="AV1226" s="513">
        <v>4</v>
      </c>
    </row>
    <row r="1227" spans="1:48" s="507" customFormat="1" ht="13.5" outlineLevel="2">
      <c r="A1227" s="681"/>
      <c r="B1227" s="691"/>
      <c r="C1227" s="460"/>
      <c r="D1227" s="474"/>
      <c r="E1227" s="461"/>
      <c r="F1227" s="475"/>
      <c r="G1227" s="459"/>
      <c r="H1227" s="476"/>
      <c r="I1227" s="463"/>
      <c r="J1227" s="475"/>
      <c r="K1227" s="473"/>
      <c r="L1227" s="473"/>
      <c r="M1227" s="471"/>
      <c r="N1227" s="505" t="s">
        <v>224</v>
      </c>
      <c r="O1227" s="505"/>
      <c r="P1227" s="505"/>
      <c r="Q1227" s="505"/>
      <c r="R1227" s="505"/>
      <c r="S1227" s="505"/>
      <c r="T1227" s="505"/>
      <c r="U1227" s="505"/>
      <c r="V1227" s="505"/>
      <c r="W1227" s="473"/>
      <c r="X1227" s="473"/>
      <c r="Y1227" s="505"/>
      <c r="Z1227" s="505"/>
      <c r="AA1227" s="505"/>
      <c r="AB1227" s="505"/>
      <c r="AC1227" s="505"/>
      <c r="AD1227" s="505"/>
      <c r="AE1227" s="505"/>
      <c r="AF1227" s="505"/>
      <c r="AG1227" s="505"/>
      <c r="AH1227" s="505"/>
      <c r="AI1227" s="473"/>
      <c r="AJ1227" s="473"/>
      <c r="AK1227" s="505"/>
      <c r="AL1227" s="505"/>
      <c r="AM1227" s="505"/>
      <c r="AN1227" s="505"/>
      <c r="AO1227" s="505"/>
      <c r="AP1227" s="505"/>
      <c r="AQ1227" s="505"/>
      <c r="AR1227" s="505"/>
      <c r="AS1227" s="505"/>
      <c r="AT1227" s="505"/>
      <c r="AU1227" s="506"/>
      <c r="AV1227" s="513"/>
    </row>
    <row r="1228" spans="1:48" s="507" customFormat="1" ht="13.5" outlineLevel="2">
      <c r="A1228" s="681"/>
      <c r="B1228" s="691" t="s">
        <v>755</v>
      </c>
      <c r="C1228" s="460"/>
      <c r="D1228" s="474"/>
      <c r="E1228" s="461"/>
      <c r="F1228" s="475"/>
      <c r="G1228" s="459"/>
      <c r="H1228" s="476"/>
      <c r="I1228" s="463"/>
      <c r="J1228" s="475"/>
      <c r="K1228" s="473"/>
      <c r="L1228" s="473"/>
      <c r="M1228" s="471"/>
      <c r="N1228" s="505" t="s">
        <v>224</v>
      </c>
      <c r="O1228" s="505"/>
      <c r="P1228" s="505"/>
      <c r="Q1228" s="505"/>
      <c r="R1228" s="505"/>
      <c r="S1228" s="505"/>
      <c r="T1228" s="505"/>
      <c r="U1228" s="505"/>
      <c r="V1228" s="505"/>
      <c r="W1228" s="473"/>
      <c r="X1228" s="473"/>
      <c r="Y1228" s="505"/>
      <c r="Z1228" s="505"/>
      <c r="AA1228" s="505"/>
      <c r="AB1228" s="505"/>
      <c r="AC1228" s="505"/>
      <c r="AD1228" s="505"/>
      <c r="AE1228" s="505"/>
      <c r="AF1228" s="505"/>
      <c r="AG1228" s="505"/>
      <c r="AH1228" s="505"/>
      <c r="AI1228" s="473"/>
      <c r="AJ1228" s="473"/>
      <c r="AK1228" s="505"/>
      <c r="AL1228" s="505"/>
      <c r="AM1228" s="505"/>
      <c r="AN1228" s="505"/>
      <c r="AO1228" s="505"/>
      <c r="AP1228" s="505"/>
      <c r="AQ1228" s="505"/>
      <c r="AR1228" s="505"/>
      <c r="AS1228" s="505"/>
      <c r="AT1228" s="505"/>
      <c r="AU1228" s="506"/>
      <c r="AV1228" s="513"/>
    </row>
    <row r="1229" spans="1:48" s="507" customFormat="1" ht="13.5" outlineLevel="2">
      <c r="A1229" s="681"/>
      <c r="B1229" s="691" t="s">
        <v>226</v>
      </c>
      <c r="C1229" s="460" t="s">
        <v>913</v>
      </c>
      <c r="D1229" s="474" t="s">
        <v>273</v>
      </c>
      <c r="E1229" s="461" t="s">
        <v>756</v>
      </c>
      <c r="F1229" s="475"/>
      <c r="G1229" s="459" t="s">
        <v>111</v>
      </c>
      <c r="H1229" s="476" t="str">
        <f>CONCATENATE(G1229,"-",I1229)</f>
        <v>AM-4</v>
      </c>
      <c r="I1229" s="463">
        <v>4</v>
      </c>
      <c r="J1229" s="475"/>
      <c r="K1229" s="473">
        <v>0</v>
      </c>
      <c r="L1229" s="473"/>
      <c r="M1229" s="471" cm="1">
        <f t="array" ref="M1229">IFERROR(_xlfn.IFS(N1229=1,1,O1229=1,1,P1229=1,1,Q1229=1,1),0)</f>
        <v>1</v>
      </c>
      <c r="N1229" s="505" t="s">
        <v>224</v>
      </c>
      <c r="O1229" s="505"/>
      <c r="P1229" s="505">
        <v>1</v>
      </c>
      <c r="Q1229" s="505"/>
      <c r="R1229" s="471" cm="1">
        <f t="array" ref="R1229">IFERROR(_xlfn.IFS(S1229=1,1,T1229=1,1,U1229=1,1,V1229=1,1),0)</f>
        <v>0</v>
      </c>
      <c r="S1229" s="505"/>
      <c r="T1229" s="505"/>
      <c r="U1229" s="505"/>
      <c r="V1229" s="505"/>
      <c r="W1229" s="473"/>
      <c r="X1229" s="473"/>
      <c r="Y1229" s="471"/>
      <c r="Z1229" s="505"/>
      <c r="AA1229" s="505"/>
      <c r="AB1229" s="505"/>
      <c r="AC1229" s="505"/>
      <c r="AD1229" s="471"/>
      <c r="AE1229" s="505"/>
      <c r="AF1229" s="505"/>
      <c r="AG1229" s="505"/>
      <c r="AH1229" s="505"/>
      <c r="AI1229" s="473"/>
      <c r="AJ1229" s="473"/>
      <c r="AK1229" s="505"/>
      <c r="AL1229" s="505"/>
      <c r="AM1229" s="505"/>
      <c r="AN1229" s="505"/>
      <c r="AO1229" s="505"/>
      <c r="AP1229" s="505"/>
      <c r="AQ1229" s="505"/>
      <c r="AR1229" s="505"/>
      <c r="AS1229" s="505"/>
      <c r="AT1229" s="505"/>
      <c r="AU1229" s="506"/>
      <c r="AV1229" s="513">
        <v>4</v>
      </c>
    </row>
    <row r="1230" spans="1:48" s="507" customFormat="1" ht="13.5" outlineLevel="2">
      <c r="A1230" s="681"/>
      <c r="B1230" s="691"/>
      <c r="C1230" s="460"/>
      <c r="D1230" s="474"/>
      <c r="E1230" s="461"/>
      <c r="F1230" s="475"/>
      <c r="G1230" s="459"/>
      <c r="H1230" s="476"/>
      <c r="I1230" s="463"/>
      <c r="J1230" s="475"/>
      <c r="K1230" s="473"/>
      <c r="L1230" s="473"/>
      <c r="M1230" s="471"/>
      <c r="N1230" s="505" t="s">
        <v>224</v>
      </c>
      <c r="O1230" s="505"/>
      <c r="P1230" s="505"/>
      <c r="Q1230" s="505"/>
      <c r="R1230" s="505"/>
      <c r="S1230" s="505"/>
      <c r="T1230" s="505"/>
      <c r="U1230" s="505"/>
      <c r="V1230" s="505"/>
      <c r="W1230" s="473"/>
      <c r="X1230" s="473"/>
      <c r="Y1230" s="505"/>
      <c r="Z1230" s="505"/>
      <c r="AA1230" s="505"/>
      <c r="AB1230" s="505"/>
      <c r="AC1230" s="505"/>
      <c r="AD1230" s="505"/>
      <c r="AE1230" s="505"/>
      <c r="AF1230" s="505"/>
      <c r="AG1230" s="505"/>
      <c r="AH1230" s="505"/>
      <c r="AI1230" s="473"/>
      <c r="AJ1230" s="473"/>
      <c r="AK1230" s="505"/>
      <c r="AL1230" s="505"/>
      <c r="AM1230" s="505"/>
      <c r="AN1230" s="505"/>
      <c r="AO1230" s="505"/>
      <c r="AP1230" s="505"/>
      <c r="AQ1230" s="505"/>
      <c r="AR1230" s="505"/>
      <c r="AS1230" s="505"/>
      <c r="AT1230" s="505"/>
      <c r="AU1230" s="506"/>
      <c r="AV1230" s="513"/>
    </row>
    <row r="1231" spans="1:48" s="507" customFormat="1" ht="13.5" outlineLevel="2">
      <c r="A1231" s="681"/>
      <c r="B1231" s="691" t="s">
        <v>757</v>
      </c>
      <c r="C1231" s="460"/>
      <c r="D1231" s="474"/>
      <c r="E1231" s="461"/>
      <c r="F1231" s="475"/>
      <c r="G1231" s="459"/>
      <c r="H1231" s="476"/>
      <c r="I1231" s="463"/>
      <c r="J1231" s="475"/>
      <c r="K1231" s="473"/>
      <c r="L1231" s="473"/>
      <c r="M1231" s="471"/>
      <c r="N1231" s="505" t="s">
        <v>224</v>
      </c>
      <c r="O1231" s="505"/>
      <c r="P1231" s="505"/>
      <c r="Q1231" s="505"/>
      <c r="R1231" s="505"/>
      <c r="S1231" s="505"/>
      <c r="T1231" s="505"/>
      <c r="U1231" s="505"/>
      <c r="V1231" s="505"/>
      <c r="W1231" s="473"/>
      <c r="X1231" s="473"/>
      <c r="Y1231" s="505"/>
      <c r="Z1231" s="505"/>
      <c r="AA1231" s="505"/>
      <c r="AB1231" s="505"/>
      <c r="AC1231" s="505"/>
      <c r="AD1231" s="505"/>
      <c r="AE1231" s="505"/>
      <c r="AF1231" s="505"/>
      <c r="AG1231" s="505"/>
      <c r="AH1231" s="505"/>
      <c r="AI1231" s="473"/>
      <c r="AJ1231" s="473"/>
      <c r="AK1231" s="505"/>
      <c r="AL1231" s="505"/>
      <c r="AM1231" s="505"/>
      <c r="AN1231" s="505"/>
      <c r="AO1231" s="505"/>
      <c r="AP1231" s="505"/>
      <c r="AQ1231" s="505"/>
      <c r="AR1231" s="505"/>
      <c r="AS1231" s="505"/>
      <c r="AT1231" s="505"/>
      <c r="AU1231" s="506"/>
      <c r="AV1231" s="513"/>
    </row>
    <row r="1232" spans="1:48" s="507" customFormat="1" ht="13.5" outlineLevel="2">
      <c r="A1232" s="681"/>
      <c r="B1232" s="691" t="s">
        <v>226</v>
      </c>
      <c r="C1232" s="460" t="s">
        <v>913</v>
      </c>
      <c r="D1232" s="474" t="s">
        <v>280</v>
      </c>
      <c r="E1232" s="461" t="s">
        <v>758</v>
      </c>
      <c r="F1232" s="475"/>
      <c r="G1232" s="459" t="s">
        <v>111</v>
      </c>
      <c r="H1232" s="476" t="str">
        <f t="shared" ref="H1232:H1233" si="155">CONCATENATE(G1232,"-",I1232)</f>
        <v>AM-4</v>
      </c>
      <c r="I1232" s="463">
        <v>4</v>
      </c>
      <c r="J1232" s="475"/>
      <c r="K1232" s="473">
        <v>0</v>
      </c>
      <c r="L1232" s="473"/>
      <c r="M1232" s="471" cm="1">
        <f t="array" ref="M1232">IFERROR(_xlfn.IFS(N1232=1,1,O1232=1,1,P1232=1,1,Q1232=1,1),0)</f>
        <v>1</v>
      </c>
      <c r="N1232" s="505" t="s">
        <v>224</v>
      </c>
      <c r="O1232" s="505"/>
      <c r="P1232" s="505">
        <v>1</v>
      </c>
      <c r="Q1232" s="505"/>
      <c r="R1232" s="471" cm="1">
        <f t="array" ref="R1232">IFERROR(_xlfn.IFS(S1232=1,1,T1232=1,1,U1232=1,1,V1232=1,1),0)</f>
        <v>0</v>
      </c>
      <c r="S1232" s="505"/>
      <c r="T1232" s="505"/>
      <c r="U1232" s="505"/>
      <c r="V1232" s="505"/>
      <c r="W1232" s="473"/>
      <c r="X1232" s="473"/>
      <c r="Y1232" s="471"/>
      <c r="Z1232" s="505"/>
      <c r="AA1232" s="505"/>
      <c r="AB1232" s="505"/>
      <c r="AC1232" s="505"/>
      <c r="AD1232" s="471"/>
      <c r="AE1232" s="505"/>
      <c r="AF1232" s="505"/>
      <c r="AG1232" s="505"/>
      <c r="AH1232" s="505"/>
      <c r="AI1232" s="473"/>
      <c r="AJ1232" s="473"/>
      <c r="AK1232" s="505"/>
      <c r="AL1232" s="505"/>
      <c r="AM1232" s="505"/>
      <c r="AN1232" s="505"/>
      <c r="AO1232" s="505"/>
      <c r="AP1232" s="505"/>
      <c r="AQ1232" s="505"/>
      <c r="AR1232" s="505"/>
      <c r="AS1232" s="505"/>
      <c r="AT1232" s="505"/>
      <c r="AU1232" s="506"/>
      <c r="AV1232" s="513">
        <v>4</v>
      </c>
    </row>
    <row r="1233" spans="1:48" s="507" customFormat="1" ht="13.5" outlineLevel="2">
      <c r="A1233" s="681"/>
      <c r="B1233" s="691" t="s">
        <v>226</v>
      </c>
      <c r="C1233" s="460" t="s">
        <v>913</v>
      </c>
      <c r="D1233" s="474" t="s">
        <v>282</v>
      </c>
      <c r="E1233" s="461" t="s">
        <v>758</v>
      </c>
      <c r="F1233" s="475"/>
      <c r="G1233" s="459" t="s">
        <v>111</v>
      </c>
      <c r="H1233" s="476" t="str">
        <f t="shared" si="155"/>
        <v>AM-4</v>
      </c>
      <c r="I1233" s="463">
        <v>4</v>
      </c>
      <c r="J1233" s="475"/>
      <c r="K1233" s="473">
        <v>0</v>
      </c>
      <c r="L1233" s="473"/>
      <c r="M1233" s="471" cm="1">
        <f t="array" ref="M1233">IFERROR(_xlfn.IFS(N1233=1,1,O1233=1,1,P1233=1,1,Q1233=1,1),0)</f>
        <v>1</v>
      </c>
      <c r="N1233" s="505" t="s">
        <v>224</v>
      </c>
      <c r="O1233" s="505"/>
      <c r="P1233" s="505">
        <v>1</v>
      </c>
      <c r="Q1233" s="505"/>
      <c r="R1233" s="471" cm="1">
        <f t="array" ref="R1233">IFERROR(_xlfn.IFS(S1233=1,1,T1233=1,1,U1233=1,1,V1233=1,1),0)</f>
        <v>0</v>
      </c>
      <c r="S1233" s="505"/>
      <c r="T1233" s="505"/>
      <c r="U1233" s="505"/>
      <c r="V1233" s="505"/>
      <c r="W1233" s="473"/>
      <c r="X1233" s="473"/>
      <c r="Y1233" s="471"/>
      <c r="Z1233" s="505"/>
      <c r="AA1233" s="505"/>
      <c r="AB1233" s="505"/>
      <c r="AC1233" s="505"/>
      <c r="AD1233" s="471"/>
      <c r="AE1233" s="505"/>
      <c r="AF1233" s="505"/>
      <c r="AG1233" s="505"/>
      <c r="AH1233" s="505"/>
      <c r="AI1233" s="473"/>
      <c r="AJ1233" s="473"/>
      <c r="AK1233" s="505"/>
      <c r="AL1233" s="505"/>
      <c r="AM1233" s="505"/>
      <c r="AN1233" s="505"/>
      <c r="AO1233" s="505"/>
      <c r="AP1233" s="505"/>
      <c r="AQ1233" s="505"/>
      <c r="AR1233" s="505"/>
      <c r="AS1233" s="505"/>
      <c r="AT1233" s="505"/>
      <c r="AU1233" s="506"/>
      <c r="AV1233" s="513">
        <v>4</v>
      </c>
    </row>
    <row r="1234" spans="1:48" s="507" customFormat="1" ht="13.5" outlineLevel="2">
      <c r="A1234" s="681"/>
      <c r="B1234" s="691"/>
      <c r="C1234" s="460"/>
      <c r="D1234" s="474"/>
      <c r="E1234" s="461"/>
      <c r="F1234" s="475"/>
      <c r="G1234" s="459"/>
      <c r="H1234" s="476"/>
      <c r="I1234" s="463"/>
      <c r="J1234" s="475"/>
      <c r="K1234" s="473"/>
      <c r="L1234" s="473"/>
      <c r="M1234" s="471"/>
      <c r="N1234" s="505" t="s">
        <v>224</v>
      </c>
      <c r="O1234" s="505"/>
      <c r="P1234" s="505"/>
      <c r="Q1234" s="505"/>
      <c r="R1234" s="505"/>
      <c r="S1234" s="505"/>
      <c r="T1234" s="505"/>
      <c r="U1234" s="505"/>
      <c r="V1234" s="505"/>
      <c r="W1234" s="473"/>
      <c r="X1234" s="473"/>
      <c r="Y1234" s="505"/>
      <c r="Z1234" s="505"/>
      <c r="AA1234" s="505"/>
      <c r="AB1234" s="505"/>
      <c r="AC1234" s="505"/>
      <c r="AD1234" s="505"/>
      <c r="AE1234" s="505"/>
      <c r="AF1234" s="505"/>
      <c r="AG1234" s="505"/>
      <c r="AH1234" s="505"/>
      <c r="AI1234" s="473"/>
      <c r="AJ1234" s="473"/>
      <c r="AK1234" s="505"/>
      <c r="AL1234" s="505"/>
      <c r="AM1234" s="505"/>
      <c r="AN1234" s="505"/>
      <c r="AO1234" s="505"/>
      <c r="AP1234" s="505"/>
      <c r="AQ1234" s="505"/>
      <c r="AR1234" s="505"/>
      <c r="AS1234" s="505"/>
      <c r="AT1234" s="505"/>
      <c r="AU1234" s="506"/>
      <c r="AV1234" s="513"/>
    </row>
    <row r="1235" spans="1:48" s="507" customFormat="1" ht="13.5" outlineLevel="2">
      <c r="A1235" s="681"/>
      <c r="B1235" s="691" t="s">
        <v>903</v>
      </c>
      <c r="C1235" s="460"/>
      <c r="D1235" s="474"/>
      <c r="E1235" s="461"/>
      <c r="F1235" s="475"/>
      <c r="G1235" s="459"/>
      <c r="H1235" s="476"/>
      <c r="I1235" s="463"/>
      <c r="J1235" s="475"/>
      <c r="K1235" s="473"/>
      <c r="L1235" s="473"/>
      <c r="M1235" s="471"/>
      <c r="N1235" s="505" t="s">
        <v>224</v>
      </c>
      <c r="O1235" s="505"/>
      <c r="P1235" s="505"/>
      <c r="Q1235" s="505"/>
      <c r="R1235" s="505"/>
      <c r="S1235" s="505"/>
      <c r="T1235" s="505"/>
      <c r="U1235" s="505"/>
      <c r="V1235" s="505"/>
      <c r="W1235" s="473"/>
      <c r="X1235" s="473"/>
      <c r="Y1235" s="505"/>
      <c r="Z1235" s="505"/>
      <c r="AA1235" s="505"/>
      <c r="AB1235" s="505"/>
      <c r="AC1235" s="505"/>
      <c r="AD1235" s="505"/>
      <c r="AE1235" s="505"/>
      <c r="AF1235" s="505"/>
      <c r="AG1235" s="505"/>
      <c r="AH1235" s="505"/>
      <c r="AI1235" s="473"/>
      <c r="AJ1235" s="473"/>
      <c r="AK1235" s="505"/>
      <c r="AL1235" s="505"/>
      <c r="AM1235" s="505"/>
      <c r="AN1235" s="505"/>
      <c r="AO1235" s="505"/>
      <c r="AP1235" s="505"/>
      <c r="AQ1235" s="505"/>
      <c r="AR1235" s="505"/>
      <c r="AS1235" s="505"/>
      <c r="AT1235" s="505"/>
      <c r="AU1235" s="506"/>
      <c r="AV1235" s="513"/>
    </row>
    <row r="1236" spans="1:48" s="507" customFormat="1" ht="13.5" outlineLevel="2">
      <c r="A1236" s="681"/>
      <c r="B1236" s="691" t="s">
        <v>226</v>
      </c>
      <c r="C1236" s="460" t="s">
        <v>913</v>
      </c>
      <c r="D1236" s="474">
        <v>4001</v>
      </c>
      <c r="E1236" s="461" t="s">
        <v>904</v>
      </c>
      <c r="F1236" s="475"/>
      <c r="G1236" s="459" t="s">
        <v>111</v>
      </c>
      <c r="H1236" s="476" t="str">
        <f t="shared" ref="H1236:H1237" si="156">CONCATENATE(G1236,"-",I1236)</f>
        <v>AM-4</v>
      </c>
      <c r="I1236" s="463">
        <v>4</v>
      </c>
      <c r="J1236" s="475"/>
      <c r="K1236" s="473">
        <v>0</v>
      </c>
      <c r="L1236" s="473"/>
      <c r="M1236" s="471" cm="1">
        <f t="array" ref="M1236">IFERROR(_xlfn.IFS(N1236=1,1,O1236=1,1,P1236=1,1,Q1236=1,1),0)</f>
        <v>1</v>
      </c>
      <c r="N1236" s="505" t="s">
        <v>224</v>
      </c>
      <c r="O1236" s="505"/>
      <c r="P1236" s="505">
        <v>1</v>
      </c>
      <c r="Q1236" s="505"/>
      <c r="R1236" s="471" cm="1">
        <f t="array" ref="R1236">IFERROR(_xlfn.IFS(S1236=1,1,T1236=1,1,U1236=1,1,V1236=1,1),0)</f>
        <v>0</v>
      </c>
      <c r="S1236" s="505"/>
      <c r="T1236" s="505"/>
      <c r="U1236" s="505"/>
      <c r="V1236" s="505"/>
      <c r="W1236" s="473"/>
      <c r="X1236" s="473"/>
      <c r="Y1236" s="471"/>
      <c r="Z1236" s="505"/>
      <c r="AA1236" s="505"/>
      <c r="AB1236" s="505"/>
      <c r="AC1236" s="505"/>
      <c r="AD1236" s="471"/>
      <c r="AE1236" s="505"/>
      <c r="AF1236" s="505"/>
      <c r="AG1236" s="505"/>
      <c r="AH1236" s="505"/>
      <c r="AI1236" s="473"/>
      <c r="AJ1236" s="473"/>
      <c r="AK1236" s="505"/>
      <c r="AL1236" s="505"/>
      <c r="AM1236" s="505"/>
      <c r="AN1236" s="505"/>
      <c r="AO1236" s="505"/>
      <c r="AP1236" s="505"/>
      <c r="AQ1236" s="505"/>
      <c r="AR1236" s="505"/>
      <c r="AS1236" s="505"/>
      <c r="AT1236" s="505"/>
      <c r="AU1236" s="506"/>
      <c r="AV1236" s="513">
        <v>4</v>
      </c>
    </row>
    <row r="1237" spans="1:48" s="507" customFormat="1" ht="13.5" outlineLevel="2">
      <c r="A1237" s="681"/>
      <c r="B1237" s="691" t="s">
        <v>226</v>
      </c>
      <c r="C1237" s="460" t="s">
        <v>913</v>
      </c>
      <c r="D1237" s="474">
        <v>4002</v>
      </c>
      <c r="E1237" s="461" t="s">
        <v>905</v>
      </c>
      <c r="F1237" s="475"/>
      <c r="G1237" s="459" t="s">
        <v>111</v>
      </c>
      <c r="H1237" s="476" t="str">
        <f t="shared" si="156"/>
        <v>AM-4</v>
      </c>
      <c r="I1237" s="463">
        <v>4</v>
      </c>
      <c r="J1237" s="475"/>
      <c r="K1237" s="473">
        <v>0</v>
      </c>
      <c r="L1237" s="473"/>
      <c r="M1237" s="471" cm="1">
        <f t="array" ref="M1237">IFERROR(_xlfn.IFS(N1237=1,1,O1237=1,1,P1237=1,1,Q1237=1,1),0)</f>
        <v>1</v>
      </c>
      <c r="N1237" s="505" t="s">
        <v>224</v>
      </c>
      <c r="O1237" s="505"/>
      <c r="P1237" s="505">
        <v>1</v>
      </c>
      <c r="Q1237" s="505"/>
      <c r="R1237" s="471" cm="1">
        <f t="array" ref="R1237">IFERROR(_xlfn.IFS(S1237=1,1,T1237=1,1,U1237=1,1,V1237=1,1),0)</f>
        <v>0</v>
      </c>
      <c r="S1237" s="505"/>
      <c r="T1237" s="505"/>
      <c r="U1237" s="505"/>
      <c r="V1237" s="505"/>
      <c r="W1237" s="473"/>
      <c r="X1237" s="473"/>
      <c r="Y1237" s="471"/>
      <c r="Z1237" s="505"/>
      <c r="AA1237" s="505"/>
      <c r="AB1237" s="505"/>
      <c r="AC1237" s="505"/>
      <c r="AD1237" s="471"/>
      <c r="AE1237" s="505"/>
      <c r="AF1237" s="505"/>
      <c r="AG1237" s="505"/>
      <c r="AH1237" s="505"/>
      <c r="AI1237" s="473"/>
      <c r="AJ1237" s="473"/>
      <c r="AK1237" s="505"/>
      <c r="AL1237" s="505"/>
      <c r="AM1237" s="505"/>
      <c r="AN1237" s="505"/>
      <c r="AO1237" s="505"/>
      <c r="AP1237" s="505"/>
      <c r="AQ1237" s="505"/>
      <c r="AR1237" s="505"/>
      <c r="AS1237" s="505"/>
      <c r="AT1237" s="505"/>
      <c r="AU1237" s="506"/>
      <c r="AV1237" s="513">
        <v>4</v>
      </c>
    </row>
    <row r="1238" spans="1:48" s="507" customFormat="1" ht="13.5" outlineLevel="2">
      <c r="A1238" s="681"/>
      <c r="B1238" s="691"/>
      <c r="C1238" s="460"/>
      <c r="D1238" s="474"/>
      <c r="E1238" s="461"/>
      <c r="F1238" s="475"/>
      <c r="G1238" s="459"/>
      <c r="H1238" s="476"/>
      <c r="I1238" s="463"/>
      <c r="J1238" s="475"/>
      <c r="K1238" s="473"/>
      <c r="L1238" s="473"/>
      <c r="M1238" s="471"/>
      <c r="N1238" s="505" t="s">
        <v>224</v>
      </c>
      <c r="O1238" s="505"/>
      <c r="P1238" s="505"/>
      <c r="Q1238" s="505"/>
      <c r="R1238" s="505"/>
      <c r="S1238" s="505"/>
      <c r="T1238" s="505"/>
      <c r="U1238" s="505"/>
      <c r="V1238" s="505"/>
      <c r="W1238" s="473"/>
      <c r="X1238" s="473"/>
      <c r="Y1238" s="505"/>
      <c r="Z1238" s="505"/>
      <c r="AA1238" s="505"/>
      <c r="AB1238" s="505"/>
      <c r="AC1238" s="505"/>
      <c r="AD1238" s="505"/>
      <c r="AE1238" s="505"/>
      <c r="AF1238" s="505"/>
      <c r="AG1238" s="505"/>
      <c r="AH1238" s="505"/>
      <c r="AI1238" s="473"/>
      <c r="AJ1238" s="473"/>
      <c r="AK1238" s="505"/>
      <c r="AL1238" s="505"/>
      <c r="AM1238" s="505"/>
      <c r="AN1238" s="505"/>
      <c r="AO1238" s="505"/>
      <c r="AP1238" s="505"/>
      <c r="AQ1238" s="505"/>
      <c r="AR1238" s="505"/>
      <c r="AS1238" s="505"/>
      <c r="AT1238" s="505"/>
      <c r="AU1238" s="506"/>
      <c r="AV1238" s="513"/>
    </row>
    <row r="1239" spans="1:48" s="507" customFormat="1" ht="13.5" outlineLevel="2">
      <c r="A1239" s="681"/>
      <c r="B1239" s="691" t="s">
        <v>765</v>
      </c>
      <c r="C1239" s="460"/>
      <c r="D1239" s="474"/>
      <c r="E1239" s="461"/>
      <c r="F1239" s="475"/>
      <c r="G1239" s="459"/>
      <c r="H1239" s="476"/>
      <c r="I1239" s="463"/>
      <c r="J1239" s="475"/>
      <c r="K1239" s="473"/>
      <c r="L1239" s="473"/>
      <c r="M1239" s="471"/>
      <c r="N1239" s="505" t="s">
        <v>224</v>
      </c>
      <c r="O1239" s="505"/>
      <c r="P1239" s="505"/>
      <c r="Q1239" s="505"/>
      <c r="R1239" s="505"/>
      <c r="S1239" s="505"/>
      <c r="T1239" s="505"/>
      <c r="U1239" s="505"/>
      <c r="V1239" s="505"/>
      <c r="W1239" s="473"/>
      <c r="X1239" s="473"/>
      <c r="Y1239" s="505"/>
      <c r="Z1239" s="505"/>
      <c r="AA1239" s="505"/>
      <c r="AB1239" s="505"/>
      <c r="AC1239" s="505"/>
      <c r="AD1239" s="505"/>
      <c r="AE1239" s="505"/>
      <c r="AF1239" s="505"/>
      <c r="AG1239" s="505"/>
      <c r="AH1239" s="505"/>
      <c r="AI1239" s="473"/>
      <c r="AJ1239" s="473"/>
      <c r="AK1239" s="505"/>
      <c r="AL1239" s="505"/>
      <c r="AM1239" s="505"/>
      <c r="AN1239" s="505"/>
      <c r="AO1239" s="505"/>
      <c r="AP1239" s="505"/>
      <c r="AQ1239" s="505"/>
      <c r="AR1239" s="505"/>
      <c r="AS1239" s="505"/>
      <c r="AT1239" s="505"/>
      <c r="AU1239" s="506"/>
      <c r="AV1239" s="513"/>
    </row>
    <row r="1240" spans="1:48" s="507" customFormat="1" ht="13.5" outlineLevel="2">
      <c r="A1240" s="681"/>
      <c r="B1240" s="691" t="s">
        <v>226</v>
      </c>
      <c r="C1240" s="460" t="s">
        <v>913</v>
      </c>
      <c r="D1240" s="474">
        <v>6601</v>
      </c>
      <c r="E1240" s="461" t="s">
        <v>766</v>
      </c>
      <c r="F1240" s="475"/>
      <c r="G1240" s="459" t="s">
        <v>111</v>
      </c>
      <c r="H1240" s="476" t="str">
        <f>CONCATENATE(G1240,"-",I1240)</f>
        <v>AM-4</v>
      </c>
      <c r="I1240" s="463">
        <v>4</v>
      </c>
      <c r="J1240" s="475"/>
      <c r="K1240" s="473">
        <v>0</v>
      </c>
      <c r="L1240" s="473"/>
      <c r="M1240" s="471" cm="1">
        <f t="array" ref="M1240">IFERROR(_xlfn.IFS(N1240=1,1,O1240=1,1,P1240=1,1,Q1240=1,1),0)</f>
        <v>1</v>
      </c>
      <c r="N1240" s="505" t="s">
        <v>224</v>
      </c>
      <c r="O1240" s="505"/>
      <c r="P1240" s="505">
        <v>1</v>
      </c>
      <c r="Q1240" s="505"/>
      <c r="R1240" s="471" cm="1">
        <f t="array" ref="R1240">IFERROR(_xlfn.IFS(S1240=1,1,T1240=1,1,U1240=1,1,V1240=1,1),0)</f>
        <v>0</v>
      </c>
      <c r="S1240" s="505"/>
      <c r="T1240" s="505"/>
      <c r="U1240" s="505"/>
      <c r="V1240" s="505"/>
      <c r="W1240" s="473"/>
      <c r="X1240" s="473"/>
      <c r="Y1240" s="471"/>
      <c r="Z1240" s="505"/>
      <c r="AA1240" s="505"/>
      <c r="AB1240" s="505"/>
      <c r="AC1240" s="505"/>
      <c r="AD1240" s="471"/>
      <c r="AE1240" s="505"/>
      <c r="AF1240" s="505"/>
      <c r="AG1240" s="505"/>
      <c r="AH1240" s="505"/>
      <c r="AI1240" s="473"/>
      <c r="AJ1240" s="473"/>
      <c r="AK1240" s="505"/>
      <c r="AL1240" s="505"/>
      <c r="AM1240" s="505"/>
      <c r="AN1240" s="505"/>
      <c r="AO1240" s="505"/>
      <c r="AP1240" s="505"/>
      <c r="AQ1240" s="505"/>
      <c r="AR1240" s="505"/>
      <c r="AS1240" s="505"/>
      <c r="AT1240" s="505"/>
      <c r="AU1240" s="506"/>
      <c r="AV1240" s="513">
        <v>4</v>
      </c>
    </row>
    <row r="1241" spans="1:48" s="507" customFormat="1" ht="13.5" outlineLevel="2">
      <c r="A1241" s="681"/>
      <c r="B1241" s="691"/>
      <c r="C1241" s="460"/>
      <c r="D1241" s="474"/>
      <c r="E1241" s="461"/>
      <c r="F1241" s="475"/>
      <c r="G1241" s="459"/>
      <c r="H1241" s="476"/>
      <c r="I1241" s="463"/>
      <c r="J1241" s="475"/>
      <c r="K1241" s="473"/>
      <c r="L1241" s="473"/>
      <c r="M1241" s="471"/>
      <c r="N1241" s="505" t="s">
        <v>224</v>
      </c>
      <c r="O1241" s="505"/>
      <c r="P1241" s="505"/>
      <c r="Q1241" s="505"/>
      <c r="R1241" s="505"/>
      <c r="S1241" s="505"/>
      <c r="T1241" s="505"/>
      <c r="U1241" s="505"/>
      <c r="V1241" s="505"/>
      <c r="W1241" s="473"/>
      <c r="X1241" s="473"/>
      <c r="Y1241" s="505"/>
      <c r="Z1241" s="505"/>
      <c r="AA1241" s="505"/>
      <c r="AB1241" s="505"/>
      <c r="AC1241" s="505"/>
      <c r="AD1241" s="505"/>
      <c r="AE1241" s="505"/>
      <c r="AF1241" s="505"/>
      <c r="AG1241" s="505"/>
      <c r="AH1241" s="505"/>
      <c r="AI1241" s="473"/>
      <c r="AJ1241" s="473"/>
      <c r="AK1241" s="505"/>
      <c r="AL1241" s="505"/>
      <c r="AM1241" s="505"/>
      <c r="AN1241" s="505"/>
      <c r="AO1241" s="505"/>
      <c r="AP1241" s="505"/>
      <c r="AQ1241" s="505"/>
      <c r="AR1241" s="505"/>
      <c r="AS1241" s="505"/>
      <c r="AT1241" s="505"/>
      <c r="AU1241" s="506"/>
      <c r="AV1241" s="513"/>
    </row>
    <row r="1242" spans="1:48" s="507" customFormat="1" ht="13.5" outlineLevel="2">
      <c r="A1242" s="681"/>
      <c r="B1242" s="691" t="s">
        <v>887</v>
      </c>
      <c r="C1242" s="460"/>
      <c r="D1242" s="474"/>
      <c r="E1242" s="461"/>
      <c r="F1242" s="475"/>
      <c r="G1242" s="459"/>
      <c r="H1242" s="476"/>
      <c r="I1242" s="463"/>
      <c r="J1242" s="475"/>
      <c r="K1242" s="473"/>
      <c r="L1242" s="473"/>
      <c r="M1242" s="471"/>
      <c r="N1242" s="505" t="s">
        <v>224</v>
      </c>
      <c r="O1242" s="505"/>
      <c r="P1242" s="505"/>
      <c r="Q1242" s="505"/>
      <c r="R1242" s="505"/>
      <c r="S1242" s="505"/>
      <c r="T1242" s="505"/>
      <c r="U1242" s="505"/>
      <c r="V1242" s="505"/>
      <c r="W1242" s="473"/>
      <c r="X1242" s="473"/>
      <c r="Y1242" s="505"/>
      <c r="Z1242" s="505"/>
      <c r="AA1242" s="505"/>
      <c r="AB1242" s="505"/>
      <c r="AC1242" s="505"/>
      <c r="AD1242" s="505"/>
      <c r="AE1242" s="505"/>
      <c r="AF1242" s="505"/>
      <c r="AG1242" s="505"/>
      <c r="AH1242" s="505"/>
      <c r="AI1242" s="473"/>
      <c r="AJ1242" s="473"/>
      <c r="AK1242" s="505"/>
      <c r="AL1242" s="505"/>
      <c r="AM1242" s="505"/>
      <c r="AN1242" s="505"/>
      <c r="AO1242" s="505"/>
      <c r="AP1242" s="505"/>
      <c r="AQ1242" s="505"/>
      <c r="AR1242" s="505"/>
      <c r="AS1242" s="505"/>
      <c r="AT1242" s="505"/>
      <c r="AU1242" s="506"/>
      <c r="AV1242" s="513"/>
    </row>
    <row r="1243" spans="1:48" s="507" customFormat="1" ht="13.5" outlineLevel="2">
      <c r="A1243" s="681"/>
      <c r="B1243" s="691" t="s">
        <v>226</v>
      </c>
      <c r="C1243" s="460" t="s">
        <v>913</v>
      </c>
      <c r="D1243" s="474">
        <v>8001</v>
      </c>
      <c r="E1243" s="461" t="s">
        <v>907</v>
      </c>
      <c r="F1243" s="475"/>
      <c r="G1243" s="459" t="s">
        <v>111</v>
      </c>
      <c r="H1243" s="476" t="str">
        <f>CONCATENATE(G1243,"-",I1243)</f>
        <v>AM-4</v>
      </c>
      <c r="I1243" s="463">
        <v>4</v>
      </c>
      <c r="J1243" s="475"/>
      <c r="K1243" s="473">
        <v>0</v>
      </c>
      <c r="L1243" s="473"/>
      <c r="M1243" s="471" cm="1">
        <f t="array" ref="M1243">IFERROR(_xlfn.IFS(N1243=1,1,O1243=1,1,P1243=1,1,Q1243=1,1),0)</f>
        <v>1</v>
      </c>
      <c r="N1243" s="505" t="s">
        <v>224</v>
      </c>
      <c r="O1243" s="505"/>
      <c r="P1243" s="505">
        <v>1</v>
      </c>
      <c r="Q1243" s="505"/>
      <c r="R1243" s="471" cm="1">
        <f t="array" ref="R1243">IFERROR(_xlfn.IFS(S1243=1,1,T1243=1,1,U1243=1,1,V1243=1,1),0)</f>
        <v>0</v>
      </c>
      <c r="S1243" s="505"/>
      <c r="T1243" s="505"/>
      <c r="U1243" s="505"/>
      <c r="V1243" s="505"/>
      <c r="W1243" s="473"/>
      <c r="X1243" s="473"/>
      <c r="Y1243" s="471"/>
      <c r="Z1243" s="505"/>
      <c r="AA1243" s="505"/>
      <c r="AB1243" s="505"/>
      <c r="AC1243" s="505"/>
      <c r="AD1243" s="471"/>
      <c r="AE1243" s="505"/>
      <c r="AF1243" s="505"/>
      <c r="AG1243" s="505"/>
      <c r="AH1243" s="505"/>
      <c r="AI1243" s="473"/>
      <c r="AJ1243" s="473"/>
      <c r="AK1243" s="505"/>
      <c r="AL1243" s="505"/>
      <c r="AM1243" s="505"/>
      <c r="AN1243" s="505"/>
      <c r="AO1243" s="505"/>
      <c r="AP1243" s="505"/>
      <c r="AQ1243" s="505"/>
      <c r="AR1243" s="505"/>
      <c r="AS1243" s="505"/>
      <c r="AT1243" s="505"/>
      <c r="AU1243" s="506"/>
      <c r="AV1243" s="513">
        <v>4</v>
      </c>
    </row>
    <row r="1244" spans="1:48" s="507" customFormat="1" ht="13.5" outlineLevel="2">
      <c r="A1244" s="681"/>
      <c r="B1244" s="691"/>
      <c r="C1244" s="460"/>
      <c r="D1244" s="474"/>
      <c r="E1244" s="461"/>
      <c r="F1244" s="475"/>
      <c r="G1244" s="459"/>
      <c r="H1244" s="476"/>
      <c r="I1244" s="463"/>
      <c r="J1244" s="475"/>
      <c r="K1244" s="473"/>
      <c r="L1244" s="473"/>
      <c r="M1244" s="471"/>
      <c r="N1244" s="505" t="s">
        <v>224</v>
      </c>
      <c r="O1244" s="505"/>
      <c r="P1244" s="505"/>
      <c r="Q1244" s="505"/>
      <c r="R1244" s="505"/>
      <c r="S1244" s="505"/>
      <c r="T1244" s="505"/>
      <c r="U1244" s="505"/>
      <c r="V1244" s="505"/>
      <c r="W1244" s="473"/>
      <c r="X1244" s="473"/>
      <c r="Y1244" s="505"/>
      <c r="Z1244" s="505"/>
      <c r="AA1244" s="505"/>
      <c r="AB1244" s="505"/>
      <c r="AC1244" s="505"/>
      <c r="AD1244" s="505"/>
      <c r="AE1244" s="505"/>
      <c r="AF1244" s="505"/>
      <c r="AG1244" s="505"/>
      <c r="AH1244" s="505"/>
      <c r="AI1244" s="473"/>
      <c r="AJ1244" s="473"/>
      <c r="AK1244" s="505"/>
      <c r="AL1244" s="505"/>
      <c r="AM1244" s="505"/>
      <c r="AN1244" s="505"/>
      <c r="AO1244" s="505"/>
      <c r="AP1244" s="505"/>
      <c r="AQ1244" s="505"/>
      <c r="AR1244" s="505"/>
      <c r="AS1244" s="505"/>
      <c r="AT1244" s="505"/>
      <c r="AU1244" s="506"/>
      <c r="AV1244" s="513"/>
    </row>
    <row r="1245" spans="1:48" s="507" customFormat="1" ht="13.5" outlineLevel="2">
      <c r="A1245" s="681"/>
      <c r="B1245" s="691" t="s">
        <v>908</v>
      </c>
      <c r="C1245" s="460"/>
      <c r="D1245" s="474"/>
      <c r="E1245" s="461"/>
      <c r="F1245" s="475"/>
      <c r="G1245" s="459"/>
      <c r="H1245" s="476"/>
      <c r="I1245" s="463"/>
      <c r="J1245" s="475"/>
      <c r="K1245" s="473"/>
      <c r="L1245" s="473"/>
      <c r="M1245" s="471"/>
      <c r="N1245" s="505" t="s">
        <v>224</v>
      </c>
      <c r="O1245" s="505"/>
      <c r="P1245" s="505"/>
      <c r="Q1245" s="505"/>
      <c r="R1245" s="505"/>
      <c r="S1245" s="505"/>
      <c r="T1245" s="505"/>
      <c r="U1245" s="505"/>
      <c r="V1245" s="505"/>
      <c r="W1245" s="473"/>
      <c r="X1245" s="473"/>
      <c r="Y1245" s="505"/>
      <c r="Z1245" s="505"/>
      <c r="AA1245" s="505"/>
      <c r="AB1245" s="505"/>
      <c r="AC1245" s="505"/>
      <c r="AD1245" s="505"/>
      <c r="AE1245" s="505"/>
      <c r="AF1245" s="505"/>
      <c r="AG1245" s="505"/>
      <c r="AH1245" s="505"/>
      <c r="AI1245" s="473"/>
      <c r="AJ1245" s="473"/>
      <c r="AK1245" s="505"/>
      <c r="AL1245" s="505"/>
      <c r="AM1245" s="505"/>
      <c r="AN1245" s="505"/>
      <c r="AO1245" s="505"/>
      <c r="AP1245" s="505"/>
      <c r="AQ1245" s="505"/>
      <c r="AR1245" s="505"/>
      <c r="AS1245" s="505"/>
      <c r="AT1245" s="505"/>
      <c r="AU1245" s="506"/>
      <c r="AV1245" s="513"/>
    </row>
    <row r="1246" spans="1:48" s="507" customFormat="1" ht="13.5" outlineLevel="2">
      <c r="A1246" s="681"/>
      <c r="B1246" s="691" t="s">
        <v>226</v>
      </c>
      <c r="C1246" s="460" t="s">
        <v>913</v>
      </c>
      <c r="D1246" s="474">
        <v>8005</v>
      </c>
      <c r="E1246" s="461" t="s">
        <v>892</v>
      </c>
      <c r="F1246" s="475"/>
      <c r="G1246" s="459" t="s">
        <v>111</v>
      </c>
      <c r="H1246" s="476" t="str">
        <f t="shared" ref="H1246:H1247" si="157">CONCATENATE(G1246,"-",I1246)</f>
        <v>AM-4</v>
      </c>
      <c r="I1246" s="463">
        <v>4</v>
      </c>
      <c r="J1246" s="475"/>
      <c r="K1246" s="473">
        <v>0</v>
      </c>
      <c r="L1246" s="473"/>
      <c r="M1246" s="471" cm="1">
        <f t="array" ref="M1246">IFERROR(_xlfn.IFS(N1246=1,1,O1246=1,1,P1246=1,1,Q1246=1,1),0)</f>
        <v>1</v>
      </c>
      <c r="N1246" s="505" t="s">
        <v>224</v>
      </c>
      <c r="O1246" s="505"/>
      <c r="P1246" s="505">
        <v>1</v>
      </c>
      <c r="Q1246" s="505"/>
      <c r="R1246" s="471" cm="1">
        <f t="array" ref="R1246">IFERROR(_xlfn.IFS(S1246=1,1,T1246=1,1,U1246=1,1,V1246=1,1),0)</f>
        <v>0</v>
      </c>
      <c r="S1246" s="505"/>
      <c r="T1246" s="505"/>
      <c r="U1246" s="505"/>
      <c r="V1246" s="505"/>
      <c r="W1246" s="473"/>
      <c r="X1246" s="473"/>
      <c r="Y1246" s="471"/>
      <c r="Z1246" s="505"/>
      <c r="AA1246" s="505"/>
      <c r="AB1246" s="505"/>
      <c r="AC1246" s="505"/>
      <c r="AD1246" s="471"/>
      <c r="AE1246" s="505"/>
      <c r="AF1246" s="505"/>
      <c r="AG1246" s="505"/>
      <c r="AH1246" s="505"/>
      <c r="AI1246" s="473"/>
      <c r="AJ1246" s="473"/>
      <c r="AK1246" s="505"/>
      <c r="AL1246" s="505"/>
      <c r="AM1246" s="505"/>
      <c r="AN1246" s="505"/>
      <c r="AO1246" s="505"/>
      <c r="AP1246" s="505"/>
      <c r="AQ1246" s="505"/>
      <c r="AR1246" s="505"/>
      <c r="AS1246" s="505"/>
      <c r="AT1246" s="505"/>
      <c r="AU1246" s="506"/>
      <c r="AV1246" s="513">
        <v>4</v>
      </c>
    </row>
    <row r="1247" spans="1:48" s="507" customFormat="1" ht="13.5" outlineLevel="2">
      <c r="A1247" s="681"/>
      <c r="B1247" s="691" t="s">
        <v>226</v>
      </c>
      <c r="C1247" s="460" t="s">
        <v>913</v>
      </c>
      <c r="D1247" s="474">
        <v>8006</v>
      </c>
      <c r="E1247" s="461" t="s">
        <v>893</v>
      </c>
      <c r="F1247" s="475"/>
      <c r="G1247" s="459" t="s">
        <v>111</v>
      </c>
      <c r="H1247" s="476" t="str">
        <f t="shared" si="157"/>
        <v>AM-4</v>
      </c>
      <c r="I1247" s="463">
        <v>4</v>
      </c>
      <c r="J1247" s="475"/>
      <c r="K1247" s="473">
        <v>0</v>
      </c>
      <c r="L1247" s="473"/>
      <c r="M1247" s="471" cm="1">
        <f t="array" ref="M1247">IFERROR(_xlfn.IFS(N1247=1,1,O1247=1,1,P1247=1,1,Q1247=1,1),0)</f>
        <v>1</v>
      </c>
      <c r="N1247" s="505" t="s">
        <v>224</v>
      </c>
      <c r="O1247" s="505"/>
      <c r="P1247" s="505">
        <v>1</v>
      </c>
      <c r="Q1247" s="505"/>
      <c r="R1247" s="471" cm="1">
        <f t="array" ref="R1247">IFERROR(_xlfn.IFS(S1247=1,1,T1247=1,1,U1247=1,1,V1247=1,1),0)</f>
        <v>0</v>
      </c>
      <c r="S1247" s="505"/>
      <c r="T1247" s="505"/>
      <c r="U1247" s="505"/>
      <c r="V1247" s="505"/>
      <c r="W1247" s="473"/>
      <c r="X1247" s="473"/>
      <c r="Y1247" s="471"/>
      <c r="Z1247" s="505"/>
      <c r="AA1247" s="505"/>
      <c r="AB1247" s="505"/>
      <c r="AC1247" s="505"/>
      <c r="AD1247" s="471"/>
      <c r="AE1247" s="505"/>
      <c r="AF1247" s="505"/>
      <c r="AG1247" s="505"/>
      <c r="AH1247" s="505"/>
      <c r="AI1247" s="473"/>
      <c r="AJ1247" s="473"/>
      <c r="AK1247" s="505"/>
      <c r="AL1247" s="505"/>
      <c r="AM1247" s="505"/>
      <c r="AN1247" s="505"/>
      <c r="AO1247" s="505"/>
      <c r="AP1247" s="505"/>
      <c r="AQ1247" s="505"/>
      <c r="AR1247" s="505"/>
      <c r="AS1247" s="505"/>
      <c r="AT1247" s="505"/>
      <c r="AU1247" s="506"/>
      <c r="AV1247" s="513">
        <v>4</v>
      </c>
    </row>
    <row r="1248" spans="1:48" s="507" customFormat="1" ht="13.5" outlineLevel="1">
      <c r="A1248" s="681"/>
      <c r="B1248" s="691"/>
      <c r="C1248" s="460"/>
      <c r="D1248" s="474"/>
      <c r="E1248" s="461"/>
      <c r="F1248" s="475"/>
      <c r="G1248" s="459"/>
      <c r="H1248" s="476"/>
      <c r="I1248" s="463"/>
      <c r="J1248" s="475"/>
      <c r="K1248" s="473"/>
      <c r="L1248" s="473"/>
      <c r="M1248" s="471"/>
      <c r="N1248" s="505" t="s">
        <v>224</v>
      </c>
      <c r="O1248" s="505"/>
      <c r="P1248" s="505"/>
      <c r="Q1248" s="505"/>
      <c r="R1248" s="505"/>
      <c r="S1248" s="505"/>
      <c r="T1248" s="505"/>
      <c r="U1248" s="505"/>
      <c r="V1248" s="505"/>
      <c r="W1248" s="473"/>
      <c r="X1248" s="473"/>
      <c r="Y1248" s="505"/>
      <c r="Z1248" s="505"/>
      <c r="AA1248" s="505"/>
      <c r="AB1248" s="505"/>
      <c r="AC1248" s="505"/>
      <c r="AD1248" s="505"/>
      <c r="AE1248" s="505"/>
      <c r="AF1248" s="505"/>
      <c r="AG1248" s="505"/>
      <c r="AH1248" s="505"/>
      <c r="AI1248" s="473"/>
      <c r="AJ1248" s="473"/>
      <c r="AK1248" s="505"/>
      <c r="AL1248" s="505"/>
      <c r="AM1248" s="505"/>
      <c r="AN1248" s="505"/>
      <c r="AO1248" s="505"/>
      <c r="AP1248" s="505"/>
      <c r="AQ1248" s="505"/>
      <c r="AR1248" s="505"/>
      <c r="AS1248" s="505"/>
      <c r="AT1248" s="505"/>
      <c r="AU1248" s="506"/>
      <c r="AV1248" s="513"/>
    </row>
    <row r="1249" spans="1:48" s="507" customFormat="1" ht="13.5" outlineLevel="1">
      <c r="A1249" s="681"/>
      <c r="B1249" s="691" t="s">
        <v>914</v>
      </c>
      <c r="C1249" s="460"/>
      <c r="D1249" s="474"/>
      <c r="E1249" s="461"/>
      <c r="F1249" s="475"/>
      <c r="G1249" s="459"/>
      <c r="H1249" s="476"/>
      <c r="I1249" s="463"/>
      <c r="J1249" s="475"/>
      <c r="K1249" s="473"/>
      <c r="L1249" s="473"/>
      <c r="M1249" s="471"/>
      <c r="N1249" s="505" t="s">
        <v>224</v>
      </c>
      <c r="O1249" s="505"/>
      <c r="P1249" s="505"/>
      <c r="Q1249" s="505"/>
      <c r="R1249" s="505"/>
      <c r="S1249" s="505"/>
      <c r="T1249" s="505"/>
      <c r="U1249" s="505"/>
      <c r="V1249" s="505"/>
      <c r="W1249" s="473"/>
      <c r="X1249" s="473"/>
      <c r="Y1249" s="505"/>
      <c r="Z1249" s="505"/>
      <c r="AA1249" s="505"/>
      <c r="AB1249" s="505"/>
      <c r="AC1249" s="505"/>
      <c r="AD1249" s="505"/>
      <c r="AE1249" s="505"/>
      <c r="AF1249" s="505"/>
      <c r="AG1249" s="505"/>
      <c r="AH1249" s="505"/>
      <c r="AI1249" s="473"/>
      <c r="AJ1249" s="473"/>
      <c r="AK1249" s="505"/>
      <c r="AL1249" s="505"/>
      <c r="AM1249" s="505"/>
      <c r="AN1249" s="505"/>
      <c r="AO1249" s="505"/>
      <c r="AP1249" s="505"/>
      <c r="AQ1249" s="505"/>
      <c r="AR1249" s="505"/>
      <c r="AS1249" s="505"/>
      <c r="AT1249" s="505"/>
      <c r="AU1249" s="506"/>
      <c r="AV1249" s="513"/>
    </row>
    <row r="1250" spans="1:48" s="507" customFormat="1" ht="13.5" outlineLevel="2">
      <c r="A1250" s="681"/>
      <c r="B1250" s="691"/>
      <c r="C1250" s="460"/>
      <c r="D1250" s="474"/>
      <c r="E1250" s="461"/>
      <c r="F1250" s="475"/>
      <c r="G1250" s="459"/>
      <c r="H1250" s="476"/>
      <c r="I1250" s="463"/>
      <c r="J1250" s="475"/>
      <c r="K1250" s="473"/>
      <c r="L1250" s="473"/>
      <c r="M1250" s="471"/>
      <c r="N1250" s="505" t="s">
        <v>224</v>
      </c>
      <c r="O1250" s="505"/>
      <c r="P1250" s="505"/>
      <c r="Q1250" s="505"/>
      <c r="R1250" s="505"/>
      <c r="S1250" s="505"/>
      <c r="T1250" s="505"/>
      <c r="U1250" s="505"/>
      <c r="V1250" s="505"/>
      <c r="W1250" s="473"/>
      <c r="X1250" s="473"/>
      <c r="Y1250" s="505"/>
      <c r="Z1250" s="505"/>
      <c r="AA1250" s="505"/>
      <c r="AB1250" s="505"/>
      <c r="AC1250" s="505"/>
      <c r="AD1250" s="505"/>
      <c r="AE1250" s="505"/>
      <c r="AF1250" s="505"/>
      <c r="AG1250" s="505"/>
      <c r="AH1250" s="505"/>
      <c r="AI1250" s="473"/>
      <c r="AJ1250" s="473"/>
      <c r="AK1250" s="505"/>
      <c r="AL1250" s="505"/>
      <c r="AM1250" s="505"/>
      <c r="AN1250" s="505"/>
      <c r="AO1250" s="505"/>
      <c r="AP1250" s="505"/>
      <c r="AQ1250" s="505"/>
      <c r="AR1250" s="505"/>
      <c r="AS1250" s="505"/>
      <c r="AT1250" s="505"/>
      <c r="AU1250" s="506"/>
      <c r="AV1250" s="513"/>
    </row>
    <row r="1251" spans="1:48" s="507" customFormat="1" ht="13.5" outlineLevel="2">
      <c r="A1251" s="681"/>
      <c r="B1251" s="691" t="s">
        <v>733</v>
      </c>
      <c r="C1251" s="460"/>
      <c r="D1251" s="474"/>
      <c r="E1251" s="461"/>
      <c r="F1251" s="475"/>
      <c r="G1251" s="459"/>
      <c r="H1251" s="476"/>
      <c r="I1251" s="463"/>
      <c r="J1251" s="475"/>
      <c r="K1251" s="473"/>
      <c r="L1251" s="473"/>
      <c r="M1251" s="471"/>
      <c r="N1251" s="505" t="s">
        <v>224</v>
      </c>
      <c r="O1251" s="505"/>
      <c r="P1251" s="505"/>
      <c r="Q1251" s="505"/>
      <c r="R1251" s="505"/>
      <c r="S1251" s="505"/>
      <c r="T1251" s="505"/>
      <c r="U1251" s="505"/>
      <c r="V1251" s="505"/>
      <c r="W1251" s="473"/>
      <c r="X1251" s="473"/>
      <c r="Y1251" s="505"/>
      <c r="Z1251" s="505"/>
      <c r="AA1251" s="505"/>
      <c r="AB1251" s="505"/>
      <c r="AC1251" s="505"/>
      <c r="AD1251" s="505"/>
      <c r="AE1251" s="505"/>
      <c r="AF1251" s="505"/>
      <c r="AG1251" s="505"/>
      <c r="AH1251" s="505"/>
      <c r="AI1251" s="473"/>
      <c r="AJ1251" s="473"/>
      <c r="AK1251" s="505"/>
      <c r="AL1251" s="505"/>
      <c r="AM1251" s="505"/>
      <c r="AN1251" s="505"/>
      <c r="AO1251" s="505"/>
      <c r="AP1251" s="505"/>
      <c r="AQ1251" s="505"/>
      <c r="AR1251" s="505"/>
      <c r="AS1251" s="505"/>
      <c r="AT1251" s="505"/>
      <c r="AU1251" s="506"/>
      <c r="AV1251" s="513"/>
    </row>
    <row r="1252" spans="1:48" s="507" customFormat="1" ht="13.5" outlineLevel="2">
      <c r="A1252" s="681"/>
      <c r="B1252" s="691" t="s">
        <v>226</v>
      </c>
      <c r="C1252" s="460" t="s">
        <v>915</v>
      </c>
      <c r="D1252" s="474" t="s">
        <v>228</v>
      </c>
      <c r="E1252" s="461" t="s">
        <v>735</v>
      </c>
      <c r="F1252" s="475"/>
      <c r="G1252" s="459" t="s">
        <v>111</v>
      </c>
      <c r="H1252" s="476" t="str">
        <f>CONCATENATE(G1252,"-",I1252)</f>
        <v>AM-5</v>
      </c>
      <c r="I1252" s="463">
        <v>5</v>
      </c>
      <c r="J1252" s="475"/>
      <c r="K1252" s="473">
        <v>0</v>
      </c>
      <c r="L1252" s="473"/>
      <c r="M1252" s="471" cm="1">
        <f t="array" ref="M1252">IFERROR(_xlfn.IFS(N1252=1,1,O1252=1,1,P1252=1,1,Q1252=1,1),0)</f>
        <v>1</v>
      </c>
      <c r="N1252" s="505" t="s">
        <v>224</v>
      </c>
      <c r="O1252" s="505"/>
      <c r="P1252" s="505">
        <v>1</v>
      </c>
      <c r="Q1252" s="505"/>
      <c r="R1252" s="471" cm="1">
        <f t="array" ref="R1252">IFERROR(_xlfn.IFS(S1252=1,1,T1252=1,1,U1252=1,1,V1252=1,1),0)</f>
        <v>0</v>
      </c>
      <c r="S1252" s="505"/>
      <c r="T1252" s="505"/>
      <c r="U1252" s="505"/>
      <c r="V1252" s="505"/>
      <c r="W1252" s="473"/>
      <c r="X1252" s="473"/>
      <c r="Y1252" s="471"/>
      <c r="Z1252" s="505"/>
      <c r="AA1252" s="505"/>
      <c r="AB1252" s="505"/>
      <c r="AC1252" s="505"/>
      <c r="AD1252" s="471"/>
      <c r="AE1252" s="505"/>
      <c r="AF1252" s="505"/>
      <c r="AG1252" s="505"/>
      <c r="AH1252" s="505"/>
      <c r="AI1252" s="473"/>
      <c r="AJ1252" s="473"/>
      <c r="AK1252" s="505"/>
      <c r="AL1252" s="505"/>
      <c r="AM1252" s="505"/>
      <c r="AN1252" s="505"/>
      <c r="AO1252" s="505"/>
      <c r="AP1252" s="505"/>
      <c r="AQ1252" s="505"/>
      <c r="AR1252" s="505"/>
      <c r="AS1252" s="505"/>
      <c r="AT1252" s="505"/>
      <c r="AU1252" s="506"/>
      <c r="AV1252" s="513">
        <v>5</v>
      </c>
    </row>
    <row r="1253" spans="1:48" s="507" customFormat="1" ht="13.5" outlineLevel="2">
      <c r="A1253" s="681"/>
      <c r="B1253" s="691"/>
      <c r="C1253" s="460"/>
      <c r="D1253" s="474"/>
      <c r="E1253" s="461"/>
      <c r="F1253" s="475"/>
      <c r="G1253" s="459"/>
      <c r="H1253" s="476"/>
      <c r="I1253" s="463"/>
      <c r="J1253" s="475"/>
      <c r="K1253" s="473"/>
      <c r="L1253" s="473"/>
      <c r="M1253" s="471"/>
      <c r="N1253" s="505" t="s">
        <v>224</v>
      </c>
      <c r="O1253" s="505"/>
      <c r="P1253" s="505"/>
      <c r="Q1253" s="505"/>
      <c r="R1253" s="505"/>
      <c r="S1253" s="505"/>
      <c r="T1253" s="505"/>
      <c r="U1253" s="505"/>
      <c r="V1253" s="505"/>
      <c r="W1253" s="473"/>
      <c r="X1253" s="473"/>
      <c r="Y1253" s="505"/>
      <c r="Z1253" s="505"/>
      <c r="AA1253" s="505"/>
      <c r="AB1253" s="505"/>
      <c r="AC1253" s="505"/>
      <c r="AD1253" s="505"/>
      <c r="AE1253" s="505"/>
      <c r="AF1253" s="505"/>
      <c r="AG1253" s="505"/>
      <c r="AH1253" s="505"/>
      <c r="AI1253" s="473"/>
      <c r="AJ1253" s="473"/>
      <c r="AK1253" s="505"/>
      <c r="AL1253" s="505"/>
      <c r="AM1253" s="505"/>
      <c r="AN1253" s="505"/>
      <c r="AO1253" s="505"/>
      <c r="AP1253" s="505"/>
      <c r="AQ1253" s="505"/>
      <c r="AR1253" s="505"/>
      <c r="AS1253" s="505"/>
      <c r="AT1253" s="505"/>
      <c r="AU1253" s="506"/>
      <c r="AV1253" s="513"/>
    </row>
    <row r="1254" spans="1:48" s="507" customFormat="1" ht="13.5" outlineLevel="2">
      <c r="A1254" s="681"/>
      <c r="B1254" s="691" t="s">
        <v>736</v>
      </c>
      <c r="C1254" s="460"/>
      <c r="D1254" s="474"/>
      <c r="E1254" s="461"/>
      <c r="F1254" s="475"/>
      <c r="G1254" s="459"/>
      <c r="H1254" s="476"/>
      <c r="I1254" s="463"/>
      <c r="J1254" s="475"/>
      <c r="K1254" s="473"/>
      <c r="L1254" s="473"/>
      <c r="M1254" s="471"/>
      <c r="N1254" s="505" t="s">
        <v>224</v>
      </c>
      <c r="O1254" s="505"/>
      <c r="P1254" s="505"/>
      <c r="Q1254" s="505"/>
      <c r="R1254" s="505"/>
      <c r="S1254" s="505"/>
      <c r="T1254" s="505"/>
      <c r="U1254" s="505"/>
      <c r="V1254" s="505"/>
      <c r="W1254" s="473"/>
      <c r="X1254" s="473"/>
      <c r="Y1254" s="505"/>
      <c r="Z1254" s="505"/>
      <c r="AA1254" s="505"/>
      <c r="AB1254" s="505"/>
      <c r="AC1254" s="505"/>
      <c r="AD1254" s="505"/>
      <c r="AE1254" s="505"/>
      <c r="AF1254" s="505"/>
      <c r="AG1254" s="505"/>
      <c r="AH1254" s="505"/>
      <c r="AI1254" s="473"/>
      <c r="AJ1254" s="473"/>
      <c r="AK1254" s="505"/>
      <c r="AL1254" s="505"/>
      <c r="AM1254" s="505"/>
      <c r="AN1254" s="505"/>
      <c r="AO1254" s="505"/>
      <c r="AP1254" s="505"/>
      <c r="AQ1254" s="505"/>
      <c r="AR1254" s="505"/>
      <c r="AS1254" s="505"/>
      <c r="AT1254" s="505"/>
      <c r="AU1254" s="506"/>
      <c r="AV1254" s="513"/>
    </row>
    <row r="1255" spans="1:48" s="507" customFormat="1" ht="13.5" outlineLevel="2">
      <c r="A1255" s="681"/>
      <c r="B1255" s="691" t="s">
        <v>226</v>
      </c>
      <c r="C1255" s="460" t="s">
        <v>915</v>
      </c>
      <c r="D1255" s="474" t="s">
        <v>595</v>
      </c>
      <c r="E1255" s="461" t="s">
        <v>737</v>
      </c>
      <c r="F1255" s="475"/>
      <c r="G1255" s="459" t="s">
        <v>111</v>
      </c>
      <c r="H1255" s="476" t="str">
        <f>CONCATENATE(G1255,"-",I1255)</f>
        <v>AM-5</v>
      </c>
      <c r="I1255" s="463">
        <v>5</v>
      </c>
      <c r="J1255" s="475"/>
      <c r="K1255" s="473">
        <v>0</v>
      </c>
      <c r="L1255" s="473"/>
      <c r="M1255" s="471" cm="1">
        <f t="array" ref="M1255">IFERROR(_xlfn.IFS(N1255=1,1,O1255=1,1,P1255=1,1,Q1255=1,1),0)</f>
        <v>1</v>
      </c>
      <c r="N1255" s="505" t="s">
        <v>224</v>
      </c>
      <c r="O1255" s="505"/>
      <c r="P1255" s="505">
        <v>1</v>
      </c>
      <c r="Q1255" s="505"/>
      <c r="R1255" s="471" cm="1">
        <f t="array" ref="R1255">IFERROR(_xlfn.IFS(S1255=1,1,T1255=1,1,U1255=1,1,V1255=1,1),0)</f>
        <v>0</v>
      </c>
      <c r="S1255" s="505"/>
      <c r="T1255" s="505"/>
      <c r="U1255" s="505"/>
      <c r="V1255" s="505"/>
      <c r="W1255" s="473"/>
      <c r="X1255" s="473"/>
      <c r="Y1255" s="471"/>
      <c r="Z1255" s="505"/>
      <c r="AA1255" s="505"/>
      <c r="AB1255" s="505"/>
      <c r="AC1255" s="505"/>
      <c r="AD1255" s="471"/>
      <c r="AE1255" s="505"/>
      <c r="AF1255" s="505"/>
      <c r="AG1255" s="505"/>
      <c r="AH1255" s="505"/>
      <c r="AI1255" s="473"/>
      <c r="AJ1255" s="473"/>
      <c r="AK1255" s="505"/>
      <c r="AL1255" s="505"/>
      <c r="AM1255" s="505"/>
      <c r="AN1255" s="505"/>
      <c r="AO1255" s="505"/>
      <c r="AP1255" s="505"/>
      <c r="AQ1255" s="505"/>
      <c r="AR1255" s="505"/>
      <c r="AS1255" s="505"/>
      <c r="AT1255" s="505"/>
      <c r="AU1255" s="506"/>
      <c r="AV1255" s="513">
        <v>5</v>
      </c>
    </row>
    <row r="1256" spans="1:48" s="507" customFormat="1" ht="13.5" outlineLevel="2">
      <c r="A1256" s="681"/>
      <c r="B1256" s="691"/>
      <c r="C1256" s="460"/>
      <c r="D1256" s="474"/>
      <c r="E1256" s="461"/>
      <c r="F1256" s="475"/>
      <c r="G1256" s="459"/>
      <c r="H1256" s="476"/>
      <c r="I1256" s="463"/>
      <c r="J1256" s="475"/>
      <c r="K1256" s="473"/>
      <c r="L1256" s="473"/>
      <c r="M1256" s="471"/>
      <c r="N1256" s="505" t="s">
        <v>224</v>
      </c>
      <c r="O1256" s="505"/>
      <c r="P1256" s="505"/>
      <c r="Q1256" s="505"/>
      <c r="R1256" s="505"/>
      <c r="S1256" s="505"/>
      <c r="T1256" s="505"/>
      <c r="U1256" s="505"/>
      <c r="V1256" s="505"/>
      <c r="W1256" s="473"/>
      <c r="X1256" s="473"/>
      <c r="Y1256" s="505"/>
      <c r="Z1256" s="505"/>
      <c r="AA1256" s="505"/>
      <c r="AB1256" s="505"/>
      <c r="AC1256" s="505"/>
      <c r="AD1256" s="505"/>
      <c r="AE1256" s="505"/>
      <c r="AF1256" s="505"/>
      <c r="AG1256" s="505"/>
      <c r="AH1256" s="505"/>
      <c r="AI1256" s="473"/>
      <c r="AJ1256" s="473"/>
      <c r="AK1256" s="505"/>
      <c r="AL1256" s="505"/>
      <c r="AM1256" s="505"/>
      <c r="AN1256" s="505"/>
      <c r="AO1256" s="505"/>
      <c r="AP1256" s="505"/>
      <c r="AQ1256" s="505"/>
      <c r="AR1256" s="505"/>
      <c r="AS1256" s="505"/>
      <c r="AT1256" s="505"/>
      <c r="AU1256" s="506"/>
      <c r="AV1256" s="513"/>
    </row>
    <row r="1257" spans="1:48" s="507" customFormat="1" ht="13.5" outlineLevel="2">
      <c r="A1257" s="681"/>
      <c r="B1257" s="691" t="s">
        <v>738</v>
      </c>
      <c r="C1257" s="460"/>
      <c r="D1257" s="474"/>
      <c r="E1257" s="461"/>
      <c r="F1257" s="475"/>
      <c r="G1257" s="459"/>
      <c r="H1257" s="476"/>
      <c r="I1257" s="463"/>
      <c r="J1257" s="475"/>
      <c r="K1257" s="473"/>
      <c r="L1257" s="473"/>
      <c r="M1257" s="471"/>
      <c r="N1257" s="505" t="s">
        <v>224</v>
      </c>
      <c r="O1257" s="505"/>
      <c r="P1257" s="505"/>
      <c r="Q1257" s="505"/>
      <c r="R1257" s="505"/>
      <c r="S1257" s="505"/>
      <c r="T1257" s="505"/>
      <c r="U1257" s="505"/>
      <c r="V1257" s="505"/>
      <c r="W1257" s="473"/>
      <c r="X1257" s="473"/>
      <c r="Y1257" s="505"/>
      <c r="Z1257" s="505"/>
      <c r="AA1257" s="505"/>
      <c r="AB1257" s="505"/>
      <c r="AC1257" s="505"/>
      <c r="AD1257" s="505"/>
      <c r="AE1257" s="505"/>
      <c r="AF1257" s="505"/>
      <c r="AG1257" s="505"/>
      <c r="AH1257" s="505"/>
      <c r="AI1257" s="473"/>
      <c r="AJ1257" s="473"/>
      <c r="AK1257" s="505"/>
      <c r="AL1257" s="505"/>
      <c r="AM1257" s="505"/>
      <c r="AN1257" s="505"/>
      <c r="AO1257" s="505"/>
      <c r="AP1257" s="505"/>
      <c r="AQ1257" s="505"/>
      <c r="AR1257" s="505"/>
      <c r="AS1257" s="505"/>
      <c r="AT1257" s="505"/>
      <c r="AU1257" s="506"/>
      <c r="AV1257" s="513"/>
    </row>
    <row r="1258" spans="1:48" s="507" customFormat="1" ht="13.5" outlineLevel="2">
      <c r="A1258" s="681"/>
      <c r="B1258" s="691" t="s">
        <v>226</v>
      </c>
      <c r="C1258" s="460" t="s">
        <v>915</v>
      </c>
      <c r="D1258" s="474" t="s">
        <v>235</v>
      </c>
      <c r="E1258" s="461" t="s">
        <v>739</v>
      </c>
      <c r="F1258" s="475"/>
      <c r="G1258" s="459" t="s">
        <v>111</v>
      </c>
      <c r="H1258" s="476" t="str">
        <f t="shared" ref="H1258:H1259" si="158">CONCATENATE(G1258,"-",I1258)</f>
        <v>AM-5</v>
      </c>
      <c r="I1258" s="463">
        <v>5</v>
      </c>
      <c r="J1258" s="475"/>
      <c r="K1258" s="473">
        <v>0</v>
      </c>
      <c r="L1258" s="473"/>
      <c r="M1258" s="471" cm="1">
        <f t="array" ref="M1258">IFERROR(_xlfn.IFS(N1258=1,1,O1258=1,1,P1258=1,1,Q1258=1,1),0)</f>
        <v>1</v>
      </c>
      <c r="N1258" s="505" t="s">
        <v>224</v>
      </c>
      <c r="O1258" s="505"/>
      <c r="P1258" s="505">
        <v>1</v>
      </c>
      <c r="Q1258" s="505"/>
      <c r="R1258" s="471" cm="1">
        <f t="array" ref="R1258">IFERROR(_xlfn.IFS(S1258=1,1,T1258=1,1,U1258=1,1,V1258=1,1),0)</f>
        <v>0</v>
      </c>
      <c r="S1258" s="505"/>
      <c r="T1258" s="505"/>
      <c r="U1258" s="505"/>
      <c r="V1258" s="505"/>
      <c r="W1258" s="473"/>
      <c r="X1258" s="473"/>
      <c r="Y1258" s="471"/>
      <c r="Z1258" s="505"/>
      <c r="AA1258" s="505"/>
      <c r="AB1258" s="505"/>
      <c r="AC1258" s="505"/>
      <c r="AD1258" s="471"/>
      <c r="AE1258" s="505"/>
      <c r="AF1258" s="505"/>
      <c r="AG1258" s="505"/>
      <c r="AH1258" s="505"/>
      <c r="AI1258" s="473"/>
      <c r="AJ1258" s="473"/>
      <c r="AK1258" s="505"/>
      <c r="AL1258" s="505"/>
      <c r="AM1258" s="505"/>
      <c r="AN1258" s="505"/>
      <c r="AO1258" s="505"/>
      <c r="AP1258" s="505"/>
      <c r="AQ1258" s="505"/>
      <c r="AR1258" s="505"/>
      <c r="AS1258" s="505"/>
      <c r="AT1258" s="505"/>
      <c r="AU1258" s="506"/>
      <c r="AV1258" s="513">
        <v>5</v>
      </c>
    </row>
    <row r="1259" spans="1:48" s="507" customFormat="1" ht="13.5" outlineLevel="2">
      <c r="A1259" s="681"/>
      <c r="B1259" s="691" t="s">
        <v>226</v>
      </c>
      <c r="C1259" s="460" t="s">
        <v>915</v>
      </c>
      <c r="D1259" s="474" t="s">
        <v>287</v>
      </c>
      <c r="E1259" s="461" t="s">
        <v>916</v>
      </c>
      <c r="F1259" s="475"/>
      <c r="G1259" s="459" t="s">
        <v>111</v>
      </c>
      <c r="H1259" s="476" t="str">
        <f t="shared" si="158"/>
        <v>AM-5</v>
      </c>
      <c r="I1259" s="463">
        <v>5</v>
      </c>
      <c r="J1259" s="475"/>
      <c r="K1259" s="473">
        <v>0</v>
      </c>
      <c r="L1259" s="473"/>
      <c r="M1259" s="471" cm="1">
        <f t="array" ref="M1259">IFERROR(_xlfn.IFS(N1259=1,1,O1259=1,1,P1259=1,1,Q1259=1,1),0)</f>
        <v>1</v>
      </c>
      <c r="N1259" s="505" t="s">
        <v>224</v>
      </c>
      <c r="O1259" s="505"/>
      <c r="P1259" s="505">
        <v>1</v>
      </c>
      <c r="Q1259" s="505"/>
      <c r="R1259" s="471" cm="1">
        <f t="array" ref="R1259">IFERROR(_xlfn.IFS(S1259=1,1,T1259=1,1,U1259=1,1,V1259=1,1),0)</f>
        <v>0</v>
      </c>
      <c r="S1259" s="505"/>
      <c r="T1259" s="505"/>
      <c r="U1259" s="505"/>
      <c r="V1259" s="505"/>
      <c r="W1259" s="473"/>
      <c r="X1259" s="473"/>
      <c r="Y1259" s="471"/>
      <c r="Z1259" s="505"/>
      <c r="AA1259" s="505"/>
      <c r="AB1259" s="505"/>
      <c r="AC1259" s="505"/>
      <c r="AD1259" s="471"/>
      <c r="AE1259" s="505"/>
      <c r="AF1259" s="505"/>
      <c r="AG1259" s="505"/>
      <c r="AH1259" s="505"/>
      <c r="AI1259" s="473"/>
      <c r="AJ1259" s="473"/>
      <c r="AK1259" s="505"/>
      <c r="AL1259" s="505"/>
      <c r="AM1259" s="505"/>
      <c r="AN1259" s="505"/>
      <c r="AO1259" s="505"/>
      <c r="AP1259" s="505"/>
      <c r="AQ1259" s="505"/>
      <c r="AR1259" s="505"/>
      <c r="AS1259" s="505"/>
      <c r="AT1259" s="505"/>
      <c r="AU1259" s="506"/>
      <c r="AV1259" s="513">
        <v>5</v>
      </c>
    </row>
    <row r="1260" spans="1:48" s="507" customFormat="1" ht="13.5" outlineLevel="2">
      <c r="A1260" s="681"/>
      <c r="B1260" s="691"/>
      <c r="C1260" s="460"/>
      <c r="D1260" s="474"/>
      <c r="E1260" s="461"/>
      <c r="F1260" s="475"/>
      <c r="G1260" s="459"/>
      <c r="H1260" s="476"/>
      <c r="I1260" s="463"/>
      <c r="J1260" s="475"/>
      <c r="K1260" s="473"/>
      <c r="L1260" s="473"/>
      <c r="M1260" s="471"/>
      <c r="N1260" s="505" t="s">
        <v>224</v>
      </c>
      <c r="O1260" s="505"/>
      <c r="P1260" s="505"/>
      <c r="Q1260" s="505"/>
      <c r="R1260" s="505"/>
      <c r="S1260" s="505"/>
      <c r="T1260" s="505"/>
      <c r="U1260" s="505"/>
      <c r="V1260" s="505"/>
      <c r="W1260" s="473"/>
      <c r="X1260" s="473"/>
      <c r="Y1260" s="505"/>
      <c r="Z1260" s="505"/>
      <c r="AA1260" s="505"/>
      <c r="AB1260" s="505"/>
      <c r="AC1260" s="505"/>
      <c r="AD1260" s="505"/>
      <c r="AE1260" s="505"/>
      <c r="AF1260" s="505"/>
      <c r="AG1260" s="505"/>
      <c r="AH1260" s="505"/>
      <c r="AI1260" s="473"/>
      <c r="AJ1260" s="473"/>
      <c r="AK1260" s="505"/>
      <c r="AL1260" s="505"/>
      <c r="AM1260" s="505"/>
      <c r="AN1260" s="505"/>
      <c r="AO1260" s="505"/>
      <c r="AP1260" s="505"/>
      <c r="AQ1260" s="505"/>
      <c r="AR1260" s="505"/>
      <c r="AS1260" s="505"/>
      <c r="AT1260" s="505"/>
      <c r="AU1260" s="506"/>
      <c r="AV1260" s="513"/>
    </row>
    <row r="1261" spans="1:48" s="507" customFormat="1" ht="13.5" outlineLevel="2">
      <c r="A1261" s="681"/>
      <c r="B1261" s="691" t="s">
        <v>742</v>
      </c>
      <c r="C1261" s="460"/>
      <c r="D1261" s="474"/>
      <c r="E1261" s="461"/>
      <c r="F1261" s="475"/>
      <c r="G1261" s="459"/>
      <c r="H1261" s="476"/>
      <c r="I1261" s="463"/>
      <c r="J1261" s="475"/>
      <c r="K1261" s="473"/>
      <c r="L1261" s="473"/>
      <c r="M1261" s="471"/>
      <c r="N1261" s="505" t="s">
        <v>224</v>
      </c>
      <c r="O1261" s="505"/>
      <c r="P1261" s="505"/>
      <c r="Q1261" s="505"/>
      <c r="R1261" s="505"/>
      <c r="S1261" s="505"/>
      <c r="T1261" s="505"/>
      <c r="U1261" s="505"/>
      <c r="V1261" s="505"/>
      <c r="W1261" s="473"/>
      <c r="X1261" s="473"/>
      <c r="Y1261" s="505"/>
      <c r="Z1261" s="505"/>
      <c r="AA1261" s="505"/>
      <c r="AB1261" s="505"/>
      <c r="AC1261" s="505"/>
      <c r="AD1261" s="505"/>
      <c r="AE1261" s="505"/>
      <c r="AF1261" s="505"/>
      <c r="AG1261" s="505"/>
      <c r="AH1261" s="505"/>
      <c r="AI1261" s="473"/>
      <c r="AJ1261" s="473"/>
      <c r="AK1261" s="505"/>
      <c r="AL1261" s="505"/>
      <c r="AM1261" s="505"/>
      <c r="AN1261" s="505"/>
      <c r="AO1261" s="505"/>
      <c r="AP1261" s="505"/>
      <c r="AQ1261" s="505"/>
      <c r="AR1261" s="505"/>
      <c r="AS1261" s="505"/>
      <c r="AT1261" s="505"/>
      <c r="AU1261" s="506"/>
      <c r="AV1261" s="513"/>
    </row>
    <row r="1262" spans="1:48" s="507" customFormat="1" ht="13.5" outlineLevel="2">
      <c r="A1262" s="681"/>
      <c r="B1262" s="691" t="s">
        <v>226</v>
      </c>
      <c r="C1262" s="460" t="s">
        <v>915</v>
      </c>
      <c r="D1262" s="474" t="s">
        <v>297</v>
      </c>
      <c r="E1262" s="461" t="s">
        <v>901</v>
      </c>
      <c r="F1262" s="475"/>
      <c r="G1262" s="459" t="s">
        <v>111</v>
      </c>
      <c r="H1262" s="476" t="str">
        <f t="shared" ref="H1262:H1263" si="159">CONCATENATE(G1262,"-",I1262)</f>
        <v>AM-5</v>
      </c>
      <c r="I1262" s="463">
        <v>5</v>
      </c>
      <c r="J1262" s="475"/>
      <c r="K1262" s="473">
        <v>0</v>
      </c>
      <c r="L1262" s="473"/>
      <c r="M1262" s="471" cm="1">
        <f t="array" ref="M1262">IFERROR(_xlfn.IFS(N1262=1,1,O1262=1,1,P1262=1,1,Q1262=1,1),0)</f>
        <v>1</v>
      </c>
      <c r="N1262" s="505" t="s">
        <v>224</v>
      </c>
      <c r="O1262" s="505"/>
      <c r="P1262" s="505">
        <v>1</v>
      </c>
      <c r="Q1262" s="505"/>
      <c r="R1262" s="471" cm="1">
        <f t="array" ref="R1262">IFERROR(_xlfn.IFS(S1262=1,1,T1262=1,1,U1262=1,1,V1262=1,1),0)</f>
        <v>0</v>
      </c>
      <c r="S1262" s="505"/>
      <c r="T1262" s="505"/>
      <c r="U1262" s="505"/>
      <c r="V1262" s="505"/>
      <c r="W1262" s="473"/>
      <c r="X1262" s="473"/>
      <c r="Y1262" s="471"/>
      <c r="Z1262" s="505"/>
      <c r="AA1262" s="505"/>
      <c r="AB1262" s="505"/>
      <c r="AC1262" s="505"/>
      <c r="AD1262" s="471"/>
      <c r="AE1262" s="505"/>
      <c r="AF1262" s="505"/>
      <c r="AG1262" s="505"/>
      <c r="AH1262" s="505"/>
      <c r="AI1262" s="473"/>
      <c r="AJ1262" s="473"/>
      <c r="AK1262" s="505"/>
      <c r="AL1262" s="505"/>
      <c r="AM1262" s="505"/>
      <c r="AN1262" s="505"/>
      <c r="AO1262" s="505"/>
      <c r="AP1262" s="505"/>
      <c r="AQ1262" s="505"/>
      <c r="AR1262" s="505"/>
      <c r="AS1262" s="505"/>
      <c r="AT1262" s="505"/>
      <c r="AU1262" s="506"/>
      <c r="AV1262" s="513">
        <v>5</v>
      </c>
    </row>
    <row r="1263" spans="1:48" s="507" customFormat="1" ht="13.5" outlineLevel="2">
      <c r="A1263" s="681"/>
      <c r="B1263" s="691" t="s">
        <v>226</v>
      </c>
      <c r="C1263" s="460" t="s">
        <v>915</v>
      </c>
      <c r="D1263" s="474" t="s">
        <v>299</v>
      </c>
      <c r="E1263" s="461" t="s">
        <v>917</v>
      </c>
      <c r="F1263" s="475"/>
      <c r="G1263" s="459" t="s">
        <v>111</v>
      </c>
      <c r="H1263" s="476" t="str">
        <f t="shared" si="159"/>
        <v>AM-5</v>
      </c>
      <c r="I1263" s="463">
        <v>5</v>
      </c>
      <c r="J1263" s="475"/>
      <c r="K1263" s="473">
        <v>0</v>
      </c>
      <c r="L1263" s="473"/>
      <c r="M1263" s="471" cm="1">
        <f t="array" ref="M1263">IFERROR(_xlfn.IFS(N1263=1,1,O1263=1,1,P1263=1,1,Q1263=1,1),0)</f>
        <v>1</v>
      </c>
      <c r="N1263" s="505" t="s">
        <v>224</v>
      </c>
      <c r="O1263" s="505"/>
      <c r="P1263" s="505">
        <v>1</v>
      </c>
      <c r="Q1263" s="505"/>
      <c r="R1263" s="471" cm="1">
        <f t="array" ref="R1263">IFERROR(_xlfn.IFS(S1263=1,1,T1263=1,1,U1263=1,1,V1263=1,1),0)</f>
        <v>0</v>
      </c>
      <c r="S1263" s="505"/>
      <c r="T1263" s="505"/>
      <c r="U1263" s="505"/>
      <c r="V1263" s="505"/>
      <c r="W1263" s="473"/>
      <c r="X1263" s="473"/>
      <c r="Y1263" s="471"/>
      <c r="Z1263" s="505"/>
      <c r="AA1263" s="505"/>
      <c r="AB1263" s="505"/>
      <c r="AC1263" s="505"/>
      <c r="AD1263" s="471"/>
      <c r="AE1263" s="505"/>
      <c r="AF1263" s="505"/>
      <c r="AG1263" s="505"/>
      <c r="AH1263" s="505"/>
      <c r="AI1263" s="473"/>
      <c r="AJ1263" s="473"/>
      <c r="AK1263" s="505"/>
      <c r="AL1263" s="505"/>
      <c r="AM1263" s="505"/>
      <c r="AN1263" s="505"/>
      <c r="AO1263" s="505"/>
      <c r="AP1263" s="505"/>
      <c r="AQ1263" s="505"/>
      <c r="AR1263" s="505"/>
      <c r="AS1263" s="505"/>
      <c r="AT1263" s="505"/>
      <c r="AU1263" s="506"/>
      <c r="AV1263" s="513">
        <v>5</v>
      </c>
    </row>
    <row r="1264" spans="1:48" s="507" customFormat="1" ht="13.5" outlineLevel="2">
      <c r="A1264" s="681"/>
      <c r="B1264" s="691"/>
      <c r="C1264" s="460"/>
      <c r="D1264" s="474"/>
      <c r="E1264" s="461"/>
      <c r="F1264" s="475"/>
      <c r="G1264" s="459"/>
      <c r="H1264" s="476"/>
      <c r="I1264" s="463"/>
      <c r="J1264" s="475"/>
      <c r="K1264" s="473"/>
      <c r="L1264" s="473"/>
      <c r="M1264" s="471"/>
      <c r="N1264" s="505" t="s">
        <v>224</v>
      </c>
      <c r="O1264" s="505"/>
      <c r="P1264" s="505"/>
      <c r="Q1264" s="505"/>
      <c r="R1264" s="505"/>
      <c r="S1264" s="505"/>
      <c r="T1264" s="505"/>
      <c r="U1264" s="505"/>
      <c r="V1264" s="505"/>
      <c r="W1264" s="473"/>
      <c r="X1264" s="473"/>
      <c r="Y1264" s="505"/>
      <c r="Z1264" s="505"/>
      <c r="AA1264" s="505"/>
      <c r="AB1264" s="505"/>
      <c r="AC1264" s="505"/>
      <c r="AD1264" s="505"/>
      <c r="AE1264" s="505"/>
      <c r="AF1264" s="505"/>
      <c r="AG1264" s="505"/>
      <c r="AH1264" s="505"/>
      <c r="AI1264" s="473"/>
      <c r="AJ1264" s="473"/>
      <c r="AK1264" s="505"/>
      <c r="AL1264" s="505"/>
      <c r="AM1264" s="505"/>
      <c r="AN1264" s="505"/>
      <c r="AO1264" s="505"/>
      <c r="AP1264" s="505"/>
      <c r="AQ1264" s="505"/>
      <c r="AR1264" s="505"/>
      <c r="AS1264" s="505"/>
      <c r="AT1264" s="505"/>
      <c r="AU1264" s="506"/>
      <c r="AV1264" s="513"/>
    </row>
    <row r="1265" spans="1:48" s="507" customFormat="1" ht="13.5" outlineLevel="2">
      <c r="A1265" s="681"/>
      <c r="B1265" s="691" t="s">
        <v>745</v>
      </c>
      <c r="C1265" s="460"/>
      <c r="D1265" s="474"/>
      <c r="E1265" s="461"/>
      <c r="F1265" s="475"/>
      <c r="G1265" s="459"/>
      <c r="H1265" s="476"/>
      <c r="I1265" s="463"/>
      <c r="J1265" s="475"/>
      <c r="K1265" s="473"/>
      <c r="L1265" s="473"/>
      <c r="M1265" s="471"/>
      <c r="N1265" s="505" t="s">
        <v>224</v>
      </c>
      <c r="O1265" s="505"/>
      <c r="P1265" s="505"/>
      <c r="Q1265" s="505"/>
      <c r="R1265" s="505"/>
      <c r="S1265" s="505"/>
      <c r="T1265" s="505"/>
      <c r="U1265" s="505"/>
      <c r="V1265" s="505"/>
      <c r="W1265" s="473"/>
      <c r="X1265" s="473"/>
      <c r="Y1265" s="505"/>
      <c r="Z1265" s="505"/>
      <c r="AA1265" s="505"/>
      <c r="AB1265" s="505"/>
      <c r="AC1265" s="505"/>
      <c r="AD1265" s="505"/>
      <c r="AE1265" s="505"/>
      <c r="AF1265" s="505"/>
      <c r="AG1265" s="505"/>
      <c r="AH1265" s="505"/>
      <c r="AI1265" s="473"/>
      <c r="AJ1265" s="473"/>
      <c r="AK1265" s="505"/>
      <c r="AL1265" s="505"/>
      <c r="AM1265" s="505"/>
      <c r="AN1265" s="505"/>
      <c r="AO1265" s="505"/>
      <c r="AP1265" s="505"/>
      <c r="AQ1265" s="505"/>
      <c r="AR1265" s="505"/>
      <c r="AS1265" s="505"/>
      <c r="AT1265" s="505"/>
      <c r="AU1265" s="506"/>
      <c r="AV1265" s="513"/>
    </row>
    <row r="1266" spans="1:48" s="507" customFormat="1" ht="13.5" outlineLevel="2">
      <c r="A1266" s="681"/>
      <c r="B1266" s="691" t="s">
        <v>226</v>
      </c>
      <c r="C1266" s="460" t="s">
        <v>915</v>
      </c>
      <c r="D1266" s="474" t="s">
        <v>304</v>
      </c>
      <c r="E1266" s="461" t="s">
        <v>902</v>
      </c>
      <c r="F1266" s="475"/>
      <c r="G1266" s="459" t="s">
        <v>111</v>
      </c>
      <c r="H1266" s="476" t="str">
        <f t="shared" ref="H1266:H1267" si="160">CONCATENATE(G1266,"-",I1266)</f>
        <v>AM-5</v>
      </c>
      <c r="I1266" s="463">
        <v>5</v>
      </c>
      <c r="J1266" s="475"/>
      <c r="K1266" s="473">
        <v>0</v>
      </c>
      <c r="L1266" s="473"/>
      <c r="M1266" s="471" cm="1">
        <f t="array" ref="M1266">IFERROR(_xlfn.IFS(N1266=1,1,O1266=1,1,P1266=1,1,Q1266=1,1),0)</f>
        <v>1</v>
      </c>
      <c r="N1266" s="505" t="s">
        <v>224</v>
      </c>
      <c r="O1266" s="505"/>
      <c r="P1266" s="505">
        <v>1</v>
      </c>
      <c r="Q1266" s="505"/>
      <c r="R1266" s="471" cm="1">
        <f t="array" ref="R1266">IFERROR(_xlfn.IFS(S1266=1,1,T1266=1,1,U1266=1,1,V1266=1,1),0)</f>
        <v>0</v>
      </c>
      <c r="S1266" s="505"/>
      <c r="T1266" s="505"/>
      <c r="U1266" s="505"/>
      <c r="V1266" s="505"/>
      <c r="W1266" s="473"/>
      <c r="X1266" s="473"/>
      <c r="Y1266" s="471"/>
      <c r="Z1266" s="505"/>
      <c r="AA1266" s="505"/>
      <c r="AB1266" s="505"/>
      <c r="AC1266" s="505"/>
      <c r="AD1266" s="471"/>
      <c r="AE1266" s="505"/>
      <c r="AF1266" s="505"/>
      <c r="AG1266" s="505"/>
      <c r="AH1266" s="505"/>
      <c r="AI1266" s="473"/>
      <c r="AJ1266" s="473"/>
      <c r="AK1266" s="505"/>
      <c r="AL1266" s="505"/>
      <c r="AM1266" s="505"/>
      <c r="AN1266" s="505"/>
      <c r="AO1266" s="505"/>
      <c r="AP1266" s="505"/>
      <c r="AQ1266" s="505"/>
      <c r="AR1266" s="505"/>
      <c r="AS1266" s="505"/>
      <c r="AT1266" s="505"/>
      <c r="AU1266" s="506"/>
      <c r="AV1266" s="513">
        <v>5</v>
      </c>
    </row>
    <row r="1267" spans="1:48" s="507" customFormat="1" ht="13.5" outlineLevel="2">
      <c r="A1267" s="681"/>
      <c r="B1267" s="691" t="s">
        <v>226</v>
      </c>
      <c r="C1267" s="460" t="s">
        <v>915</v>
      </c>
      <c r="D1267" s="474" t="s">
        <v>306</v>
      </c>
      <c r="E1267" s="461" t="s">
        <v>918</v>
      </c>
      <c r="F1267" s="475"/>
      <c r="G1267" s="459" t="s">
        <v>111</v>
      </c>
      <c r="H1267" s="476" t="str">
        <f t="shared" si="160"/>
        <v>AM-5</v>
      </c>
      <c r="I1267" s="463">
        <v>5</v>
      </c>
      <c r="J1267" s="475"/>
      <c r="K1267" s="473">
        <v>0</v>
      </c>
      <c r="L1267" s="473"/>
      <c r="M1267" s="471" cm="1">
        <f t="array" ref="M1267">IFERROR(_xlfn.IFS(N1267=1,1,O1267=1,1,P1267=1,1,Q1267=1,1),0)</f>
        <v>1</v>
      </c>
      <c r="N1267" s="505" t="s">
        <v>224</v>
      </c>
      <c r="O1267" s="505"/>
      <c r="P1267" s="505">
        <v>1</v>
      </c>
      <c r="Q1267" s="505"/>
      <c r="R1267" s="471" cm="1">
        <f t="array" ref="R1267">IFERROR(_xlfn.IFS(S1267=1,1,T1267=1,1,U1267=1,1,V1267=1,1),0)</f>
        <v>0</v>
      </c>
      <c r="S1267" s="505"/>
      <c r="T1267" s="505"/>
      <c r="U1267" s="505"/>
      <c r="V1267" s="505"/>
      <c r="W1267" s="473"/>
      <c r="X1267" s="473"/>
      <c r="Y1267" s="471"/>
      <c r="Z1267" s="505"/>
      <c r="AA1267" s="505"/>
      <c r="AB1267" s="505"/>
      <c r="AC1267" s="505"/>
      <c r="AD1267" s="471"/>
      <c r="AE1267" s="505"/>
      <c r="AF1267" s="505"/>
      <c r="AG1267" s="505"/>
      <c r="AH1267" s="505"/>
      <c r="AI1267" s="473"/>
      <c r="AJ1267" s="473"/>
      <c r="AK1267" s="505"/>
      <c r="AL1267" s="505"/>
      <c r="AM1267" s="505"/>
      <c r="AN1267" s="505"/>
      <c r="AO1267" s="505"/>
      <c r="AP1267" s="505"/>
      <c r="AQ1267" s="505"/>
      <c r="AR1267" s="505"/>
      <c r="AS1267" s="505"/>
      <c r="AT1267" s="505"/>
      <c r="AU1267" s="506"/>
      <c r="AV1267" s="513">
        <v>5</v>
      </c>
    </row>
    <row r="1268" spans="1:48" s="507" customFormat="1" ht="13.5" outlineLevel="2">
      <c r="A1268" s="681"/>
      <c r="B1268" s="691"/>
      <c r="C1268" s="460"/>
      <c r="D1268" s="474"/>
      <c r="E1268" s="461"/>
      <c r="F1268" s="475"/>
      <c r="G1268" s="459"/>
      <c r="H1268" s="476"/>
      <c r="I1268" s="463"/>
      <c r="J1268" s="475"/>
      <c r="K1268" s="473"/>
      <c r="L1268" s="473"/>
      <c r="M1268" s="471"/>
      <c r="N1268" s="505" t="s">
        <v>224</v>
      </c>
      <c r="O1268" s="505"/>
      <c r="P1268" s="505"/>
      <c r="Q1268" s="505"/>
      <c r="R1268" s="505"/>
      <c r="S1268" s="505"/>
      <c r="T1268" s="505"/>
      <c r="U1268" s="505"/>
      <c r="V1268" s="505"/>
      <c r="W1268" s="473"/>
      <c r="X1268" s="473"/>
      <c r="Y1268" s="505"/>
      <c r="Z1268" s="505"/>
      <c r="AA1268" s="505"/>
      <c r="AB1268" s="505"/>
      <c r="AC1268" s="505"/>
      <c r="AD1268" s="505"/>
      <c r="AE1268" s="505"/>
      <c r="AF1268" s="505"/>
      <c r="AG1268" s="505"/>
      <c r="AH1268" s="505"/>
      <c r="AI1268" s="473"/>
      <c r="AJ1268" s="473"/>
      <c r="AK1268" s="505"/>
      <c r="AL1268" s="505"/>
      <c r="AM1268" s="505"/>
      <c r="AN1268" s="505"/>
      <c r="AO1268" s="505"/>
      <c r="AP1268" s="505"/>
      <c r="AQ1268" s="505"/>
      <c r="AR1268" s="505"/>
      <c r="AS1268" s="505"/>
      <c r="AT1268" s="505"/>
      <c r="AU1268" s="506"/>
      <c r="AV1268" s="513"/>
    </row>
    <row r="1269" spans="1:48" s="507" customFormat="1" ht="13.5" outlineLevel="2">
      <c r="A1269" s="681"/>
      <c r="B1269" s="691" t="s">
        <v>749</v>
      </c>
      <c r="C1269" s="460"/>
      <c r="D1269" s="474"/>
      <c r="E1269" s="461"/>
      <c r="F1269" s="475"/>
      <c r="G1269" s="459"/>
      <c r="H1269" s="476"/>
      <c r="I1269" s="463"/>
      <c r="J1269" s="475"/>
      <c r="K1269" s="473"/>
      <c r="L1269" s="473"/>
      <c r="M1269" s="471"/>
      <c r="N1269" s="505" t="s">
        <v>224</v>
      </c>
      <c r="O1269" s="505"/>
      <c r="P1269" s="505"/>
      <c r="Q1269" s="505"/>
      <c r="R1269" s="505"/>
      <c r="S1269" s="505"/>
      <c r="T1269" s="505"/>
      <c r="U1269" s="505"/>
      <c r="V1269" s="505"/>
      <c r="W1269" s="473"/>
      <c r="X1269" s="473"/>
      <c r="Y1269" s="505"/>
      <c r="Z1269" s="505"/>
      <c r="AA1269" s="505"/>
      <c r="AB1269" s="505"/>
      <c r="AC1269" s="505"/>
      <c r="AD1269" s="505"/>
      <c r="AE1269" s="505"/>
      <c r="AF1269" s="505"/>
      <c r="AG1269" s="505"/>
      <c r="AH1269" s="505"/>
      <c r="AI1269" s="473"/>
      <c r="AJ1269" s="473"/>
      <c r="AK1269" s="505"/>
      <c r="AL1269" s="505"/>
      <c r="AM1269" s="505"/>
      <c r="AN1269" s="505"/>
      <c r="AO1269" s="505"/>
      <c r="AP1269" s="505"/>
      <c r="AQ1269" s="505"/>
      <c r="AR1269" s="505"/>
      <c r="AS1269" s="505"/>
      <c r="AT1269" s="505"/>
      <c r="AU1269" s="506"/>
      <c r="AV1269" s="513"/>
    </row>
    <row r="1270" spans="1:48" s="507" customFormat="1" ht="13.5" outlineLevel="2">
      <c r="A1270" s="681"/>
      <c r="B1270" s="691" t="s">
        <v>226</v>
      </c>
      <c r="C1270" s="460" t="s">
        <v>915</v>
      </c>
      <c r="D1270" s="474">
        <v>1401</v>
      </c>
      <c r="E1270" s="461" t="s">
        <v>750</v>
      </c>
      <c r="F1270" s="475"/>
      <c r="G1270" s="459" t="s">
        <v>111</v>
      </c>
      <c r="H1270" s="476" t="str">
        <f t="shared" ref="H1270:H1273" si="161">CONCATENATE(G1270,"-",I1270)</f>
        <v>AM-5</v>
      </c>
      <c r="I1270" s="463">
        <v>5</v>
      </c>
      <c r="J1270" s="475"/>
      <c r="K1270" s="473">
        <v>0</v>
      </c>
      <c r="L1270" s="473"/>
      <c r="M1270" s="471" cm="1">
        <f t="array" ref="M1270">IFERROR(_xlfn.IFS(N1270=1,1,O1270=1,1,P1270=1,1,Q1270=1,1),0)</f>
        <v>1</v>
      </c>
      <c r="N1270" s="505" t="s">
        <v>224</v>
      </c>
      <c r="O1270" s="505"/>
      <c r="P1270" s="505">
        <v>1</v>
      </c>
      <c r="Q1270" s="505"/>
      <c r="R1270" s="471" cm="1">
        <f t="array" ref="R1270">IFERROR(_xlfn.IFS(S1270=1,1,T1270=1,1,U1270=1,1,V1270=1,1),0)</f>
        <v>0</v>
      </c>
      <c r="S1270" s="505"/>
      <c r="T1270" s="505"/>
      <c r="U1270" s="505"/>
      <c r="V1270" s="505"/>
      <c r="W1270" s="473"/>
      <c r="X1270" s="473"/>
      <c r="Y1270" s="471"/>
      <c r="Z1270" s="505"/>
      <c r="AA1270" s="505"/>
      <c r="AB1270" s="505"/>
      <c r="AC1270" s="505"/>
      <c r="AD1270" s="471"/>
      <c r="AE1270" s="505"/>
      <c r="AF1270" s="505"/>
      <c r="AG1270" s="505"/>
      <c r="AH1270" s="505"/>
      <c r="AI1270" s="473"/>
      <c r="AJ1270" s="473"/>
      <c r="AK1270" s="505"/>
      <c r="AL1270" s="505"/>
      <c r="AM1270" s="505"/>
      <c r="AN1270" s="505"/>
      <c r="AO1270" s="505"/>
      <c r="AP1270" s="505"/>
      <c r="AQ1270" s="505"/>
      <c r="AR1270" s="505"/>
      <c r="AS1270" s="505"/>
      <c r="AT1270" s="505"/>
      <c r="AU1270" s="506"/>
      <c r="AV1270" s="513">
        <v>5</v>
      </c>
    </row>
    <row r="1271" spans="1:48" s="507" customFormat="1" ht="13.5" outlineLevel="2">
      <c r="A1271" s="681"/>
      <c r="B1271" s="691" t="s">
        <v>226</v>
      </c>
      <c r="C1271" s="460" t="s">
        <v>915</v>
      </c>
      <c r="D1271" s="474">
        <v>1402</v>
      </c>
      <c r="E1271" s="461" t="s">
        <v>919</v>
      </c>
      <c r="F1271" s="475"/>
      <c r="G1271" s="459" t="s">
        <v>111</v>
      </c>
      <c r="H1271" s="476" t="str">
        <f t="shared" si="161"/>
        <v>AM-5</v>
      </c>
      <c r="I1271" s="463">
        <v>5</v>
      </c>
      <c r="J1271" s="475"/>
      <c r="K1271" s="473">
        <v>0</v>
      </c>
      <c r="L1271" s="473"/>
      <c r="M1271" s="471" cm="1">
        <f t="array" ref="M1271">IFERROR(_xlfn.IFS(N1271=1,1,O1271=1,1,P1271=1,1,Q1271=1,1),0)</f>
        <v>1</v>
      </c>
      <c r="N1271" s="505" t="s">
        <v>224</v>
      </c>
      <c r="O1271" s="505"/>
      <c r="P1271" s="505">
        <v>1</v>
      </c>
      <c r="Q1271" s="505"/>
      <c r="R1271" s="471" cm="1">
        <f t="array" ref="R1271">IFERROR(_xlfn.IFS(S1271=1,1,T1271=1,1,U1271=1,1,V1271=1,1),0)</f>
        <v>0</v>
      </c>
      <c r="S1271" s="505"/>
      <c r="T1271" s="505"/>
      <c r="U1271" s="505"/>
      <c r="V1271" s="505"/>
      <c r="W1271" s="473"/>
      <c r="X1271" s="473"/>
      <c r="Y1271" s="471"/>
      <c r="Z1271" s="505"/>
      <c r="AA1271" s="505"/>
      <c r="AB1271" s="505"/>
      <c r="AC1271" s="505"/>
      <c r="AD1271" s="471"/>
      <c r="AE1271" s="505"/>
      <c r="AF1271" s="505"/>
      <c r="AG1271" s="505"/>
      <c r="AH1271" s="505"/>
      <c r="AI1271" s="473"/>
      <c r="AJ1271" s="473"/>
      <c r="AK1271" s="505"/>
      <c r="AL1271" s="505"/>
      <c r="AM1271" s="505"/>
      <c r="AN1271" s="505"/>
      <c r="AO1271" s="505"/>
      <c r="AP1271" s="505"/>
      <c r="AQ1271" s="505"/>
      <c r="AR1271" s="505"/>
      <c r="AS1271" s="505"/>
      <c r="AT1271" s="505"/>
      <c r="AU1271" s="506"/>
      <c r="AV1271" s="513">
        <v>5</v>
      </c>
    </row>
    <row r="1272" spans="1:48" s="507" customFormat="1" ht="13.5" outlineLevel="2">
      <c r="A1272" s="681"/>
      <c r="B1272" s="691" t="s">
        <v>226</v>
      </c>
      <c r="C1272" s="460" t="s">
        <v>915</v>
      </c>
      <c r="D1272" s="474">
        <v>1404</v>
      </c>
      <c r="E1272" s="461" t="s">
        <v>753</v>
      </c>
      <c r="F1272" s="475"/>
      <c r="G1272" s="459" t="s">
        <v>111</v>
      </c>
      <c r="H1272" s="476" t="str">
        <f t="shared" si="161"/>
        <v>AM-5</v>
      </c>
      <c r="I1272" s="463">
        <v>5</v>
      </c>
      <c r="J1272" s="475"/>
      <c r="K1272" s="473">
        <v>0</v>
      </c>
      <c r="L1272" s="473"/>
      <c r="M1272" s="471" cm="1">
        <f t="array" ref="M1272">IFERROR(_xlfn.IFS(N1272=1,1,O1272=1,1,P1272=1,1,Q1272=1,1),0)</f>
        <v>1</v>
      </c>
      <c r="N1272" s="505" t="s">
        <v>224</v>
      </c>
      <c r="O1272" s="505"/>
      <c r="P1272" s="505">
        <v>1</v>
      </c>
      <c r="Q1272" s="505"/>
      <c r="R1272" s="471" cm="1">
        <f t="array" ref="R1272">IFERROR(_xlfn.IFS(S1272=1,1,T1272=1,1,U1272=1,1,V1272=1,1),0)</f>
        <v>0</v>
      </c>
      <c r="S1272" s="505"/>
      <c r="T1272" s="505"/>
      <c r="U1272" s="505"/>
      <c r="V1272" s="505"/>
      <c r="W1272" s="473"/>
      <c r="X1272" s="473"/>
      <c r="Y1272" s="471"/>
      <c r="Z1272" s="505"/>
      <c r="AA1272" s="505"/>
      <c r="AB1272" s="505"/>
      <c r="AC1272" s="505"/>
      <c r="AD1272" s="471"/>
      <c r="AE1272" s="505"/>
      <c r="AF1272" s="505"/>
      <c r="AG1272" s="505"/>
      <c r="AH1272" s="505"/>
      <c r="AI1272" s="473"/>
      <c r="AJ1272" s="473"/>
      <c r="AK1272" s="505"/>
      <c r="AL1272" s="505"/>
      <c r="AM1272" s="505"/>
      <c r="AN1272" s="505"/>
      <c r="AO1272" s="505"/>
      <c r="AP1272" s="505"/>
      <c r="AQ1272" s="505"/>
      <c r="AR1272" s="505"/>
      <c r="AS1272" s="505"/>
      <c r="AT1272" s="505"/>
      <c r="AU1272" s="506"/>
      <c r="AV1272" s="513">
        <v>5</v>
      </c>
    </row>
    <row r="1273" spans="1:48" s="507" customFormat="1" ht="13.5" outlineLevel="2">
      <c r="A1273" s="681"/>
      <c r="B1273" s="691" t="s">
        <v>226</v>
      </c>
      <c r="C1273" s="460" t="s">
        <v>915</v>
      </c>
      <c r="D1273" s="474" t="s">
        <v>383</v>
      </c>
      <c r="E1273" s="461" t="s">
        <v>754</v>
      </c>
      <c r="F1273" s="475"/>
      <c r="G1273" s="459" t="s">
        <v>111</v>
      </c>
      <c r="H1273" s="476" t="str">
        <f t="shared" si="161"/>
        <v>AM-5</v>
      </c>
      <c r="I1273" s="463">
        <v>5</v>
      </c>
      <c r="J1273" s="475"/>
      <c r="K1273" s="473">
        <v>0</v>
      </c>
      <c r="L1273" s="473"/>
      <c r="M1273" s="471" cm="1">
        <f t="array" ref="M1273">IFERROR(_xlfn.IFS(N1273=1,1,O1273=1,1,P1273=1,1,Q1273=1,1),0)</f>
        <v>1</v>
      </c>
      <c r="N1273" s="505" t="s">
        <v>224</v>
      </c>
      <c r="O1273" s="505"/>
      <c r="P1273" s="505">
        <v>1</v>
      </c>
      <c r="Q1273" s="505"/>
      <c r="R1273" s="471" cm="1">
        <f t="array" ref="R1273">IFERROR(_xlfn.IFS(S1273=1,1,T1273=1,1,U1273=1,1,V1273=1,1),0)</f>
        <v>0</v>
      </c>
      <c r="S1273" s="505"/>
      <c r="T1273" s="505"/>
      <c r="U1273" s="505"/>
      <c r="V1273" s="505"/>
      <c r="W1273" s="473"/>
      <c r="X1273" s="473"/>
      <c r="Y1273" s="471"/>
      <c r="Z1273" s="505"/>
      <c r="AA1273" s="505"/>
      <c r="AB1273" s="505"/>
      <c r="AC1273" s="505"/>
      <c r="AD1273" s="471"/>
      <c r="AE1273" s="505"/>
      <c r="AF1273" s="505"/>
      <c r="AG1273" s="505"/>
      <c r="AH1273" s="505"/>
      <c r="AI1273" s="473"/>
      <c r="AJ1273" s="473"/>
      <c r="AK1273" s="505"/>
      <c r="AL1273" s="505"/>
      <c r="AM1273" s="505"/>
      <c r="AN1273" s="505"/>
      <c r="AO1273" s="505"/>
      <c r="AP1273" s="505"/>
      <c r="AQ1273" s="505"/>
      <c r="AR1273" s="505"/>
      <c r="AS1273" s="505"/>
      <c r="AT1273" s="505"/>
      <c r="AU1273" s="506"/>
      <c r="AV1273" s="513">
        <v>5</v>
      </c>
    </row>
    <row r="1274" spans="1:48" s="507" customFormat="1" ht="13.5" outlineLevel="2">
      <c r="A1274" s="681"/>
      <c r="B1274" s="691"/>
      <c r="C1274" s="460"/>
      <c r="D1274" s="474"/>
      <c r="E1274" s="461"/>
      <c r="F1274" s="475"/>
      <c r="G1274" s="459"/>
      <c r="H1274" s="476"/>
      <c r="I1274" s="463"/>
      <c r="J1274" s="475"/>
      <c r="K1274" s="473"/>
      <c r="L1274" s="473"/>
      <c r="M1274" s="471"/>
      <c r="N1274" s="505" t="s">
        <v>224</v>
      </c>
      <c r="O1274" s="505"/>
      <c r="P1274" s="505"/>
      <c r="Q1274" s="505"/>
      <c r="R1274" s="505"/>
      <c r="S1274" s="505"/>
      <c r="T1274" s="505"/>
      <c r="U1274" s="505"/>
      <c r="V1274" s="505"/>
      <c r="W1274" s="473"/>
      <c r="X1274" s="473"/>
      <c r="Y1274" s="505"/>
      <c r="Z1274" s="505"/>
      <c r="AA1274" s="505"/>
      <c r="AB1274" s="505"/>
      <c r="AC1274" s="505"/>
      <c r="AD1274" s="505"/>
      <c r="AE1274" s="505"/>
      <c r="AF1274" s="505"/>
      <c r="AG1274" s="505"/>
      <c r="AH1274" s="505"/>
      <c r="AI1274" s="473"/>
      <c r="AJ1274" s="473"/>
      <c r="AK1274" s="505"/>
      <c r="AL1274" s="505"/>
      <c r="AM1274" s="505"/>
      <c r="AN1274" s="505"/>
      <c r="AO1274" s="505"/>
      <c r="AP1274" s="505"/>
      <c r="AQ1274" s="505"/>
      <c r="AR1274" s="505"/>
      <c r="AS1274" s="505"/>
      <c r="AT1274" s="505"/>
      <c r="AU1274" s="506"/>
      <c r="AV1274" s="513"/>
    </row>
    <row r="1275" spans="1:48" s="507" customFormat="1" ht="13.5" outlineLevel="2">
      <c r="A1275" s="681"/>
      <c r="B1275" s="691" t="s">
        <v>833</v>
      </c>
      <c r="C1275" s="460"/>
      <c r="D1275" s="474"/>
      <c r="E1275" s="461"/>
      <c r="F1275" s="475"/>
      <c r="G1275" s="459"/>
      <c r="H1275" s="476"/>
      <c r="I1275" s="463"/>
      <c r="J1275" s="475"/>
      <c r="K1275" s="473"/>
      <c r="L1275" s="473"/>
      <c r="M1275" s="471"/>
      <c r="N1275" s="505" t="s">
        <v>224</v>
      </c>
      <c r="O1275" s="505"/>
      <c r="P1275" s="505"/>
      <c r="Q1275" s="505"/>
      <c r="R1275" s="505"/>
      <c r="S1275" s="505"/>
      <c r="T1275" s="505"/>
      <c r="U1275" s="505"/>
      <c r="V1275" s="505"/>
      <c r="W1275" s="473"/>
      <c r="X1275" s="473"/>
      <c r="Y1275" s="505"/>
      <c r="Z1275" s="505"/>
      <c r="AA1275" s="505"/>
      <c r="AB1275" s="505"/>
      <c r="AC1275" s="505"/>
      <c r="AD1275" s="505"/>
      <c r="AE1275" s="505"/>
      <c r="AF1275" s="505"/>
      <c r="AG1275" s="505"/>
      <c r="AH1275" s="505"/>
      <c r="AI1275" s="473"/>
      <c r="AJ1275" s="473"/>
      <c r="AK1275" s="505"/>
      <c r="AL1275" s="505"/>
      <c r="AM1275" s="505"/>
      <c r="AN1275" s="505"/>
      <c r="AO1275" s="505"/>
      <c r="AP1275" s="505"/>
      <c r="AQ1275" s="505"/>
      <c r="AR1275" s="505"/>
      <c r="AS1275" s="505"/>
      <c r="AT1275" s="505"/>
      <c r="AU1275" s="506"/>
      <c r="AV1275" s="513"/>
    </row>
    <row r="1276" spans="1:48" s="507" customFormat="1" ht="13.5" outlineLevel="2">
      <c r="A1276" s="681"/>
      <c r="B1276" s="691" t="s">
        <v>226</v>
      </c>
      <c r="C1276" s="460" t="s">
        <v>915</v>
      </c>
      <c r="D1276" s="474" t="s">
        <v>243</v>
      </c>
      <c r="E1276" s="461" t="s">
        <v>920</v>
      </c>
      <c r="F1276" s="475"/>
      <c r="G1276" s="459" t="s">
        <v>111</v>
      </c>
      <c r="H1276" s="476" t="str">
        <f t="shared" ref="H1276:H1277" si="162">CONCATENATE(G1276,"-",I1276)</f>
        <v>AM-5</v>
      </c>
      <c r="I1276" s="463">
        <v>5</v>
      </c>
      <c r="J1276" s="475"/>
      <c r="K1276" s="473">
        <v>0</v>
      </c>
      <c r="L1276" s="473"/>
      <c r="M1276" s="471" cm="1">
        <f t="array" ref="M1276">IFERROR(_xlfn.IFS(N1276=1,1,O1276=1,1,P1276=1,1,Q1276=1,1),0)</f>
        <v>1</v>
      </c>
      <c r="N1276" s="505" t="s">
        <v>224</v>
      </c>
      <c r="O1276" s="505"/>
      <c r="P1276" s="505">
        <v>1</v>
      </c>
      <c r="Q1276" s="505"/>
      <c r="R1276" s="471" cm="1">
        <f t="array" ref="R1276">IFERROR(_xlfn.IFS(S1276=1,1,T1276=1,1,U1276=1,1,V1276=1,1),0)</f>
        <v>0</v>
      </c>
      <c r="S1276" s="505"/>
      <c r="T1276" s="505"/>
      <c r="U1276" s="505"/>
      <c r="V1276" s="505"/>
      <c r="W1276" s="473"/>
      <c r="X1276" s="473"/>
      <c r="Y1276" s="471"/>
      <c r="Z1276" s="505"/>
      <c r="AA1276" s="505"/>
      <c r="AB1276" s="505"/>
      <c r="AC1276" s="505"/>
      <c r="AD1276" s="471"/>
      <c r="AE1276" s="505"/>
      <c r="AF1276" s="505"/>
      <c r="AG1276" s="505"/>
      <c r="AH1276" s="505"/>
      <c r="AI1276" s="473"/>
      <c r="AJ1276" s="473"/>
      <c r="AK1276" s="505"/>
      <c r="AL1276" s="505"/>
      <c r="AM1276" s="505"/>
      <c r="AN1276" s="505"/>
      <c r="AO1276" s="505"/>
      <c r="AP1276" s="505"/>
      <c r="AQ1276" s="505"/>
      <c r="AR1276" s="505"/>
      <c r="AS1276" s="505"/>
      <c r="AT1276" s="505"/>
      <c r="AU1276" s="506"/>
      <c r="AV1276" s="513">
        <v>5</v>
      </c>
    </row>
    <row r="1277" spans="1:48" s="507" customFormat="1" ht="13.5" outlineLevel="2">
      <c r="A1277" s="681"/>
      <c r="B1277" s="691" t="s">
        <v>226</v>
      </c>
      <c r="C1277" s="460" t="s">
        <v>915</v>
      </c>
      <c r="D1277" s="474" t="s">
        <v>499</v>
      </c>
      <c r="E1277" s="461" t="s">
        <v>921</v>
      </c>
      <c r="F1277" s="475"/>
      <c r="G1277" s="459" t="s">
        <v>111</v>
      </c>
      <c r="H1277" s="476" t="str">
        <f t="shared" si="162"/>
        <v>AM-5</v>
      </c>
      <c r="I1277" s="463">
        <v>5</v>
      </c>
      <c r="J1277" s="475"/>
      <c r="K1277" s="473">
        <v>0</v>
      </c>
      <c r="L1277" s="473"/>
      <c r="M1277" s="471" cm="1">
        <f t="array" ref="M1277">IFERROR(_xlfn.IFS(N1277=1,1,O1277=1,1,P1277=1,1,Q1277=1,1),0)</f>
        <v>1</v>
      </c>
      <c r="N1277" s="505" t="s">
        <v>224</v>
      </c>
      <c r="O1277" s="505"/>
      <c r="P1277" s="505">
        <v>1</v>
      </c>
      <c r="Q1277" s="505"/>
      <c r="R1277" s="471" cm="1">
        <f t="array" ref="R1277">IFERROR(_xlfn.IFS(S1277=1,1,T1277=1,1,U1277=1,1,V1277=1,1),0)</f>
        <v>0</v>
      </c>
      <c r="S1277" s="505"/>
      <c r="T1277" s="505"/>
      <c r="U1277" s="505"/>
      <c r="V1277" s="505"/>
      <c r="W1277" s="473"/>
      <c r="X1277" s="473"/>
      <c r="Y1277" s="471"/>
      <c r="Z1277" s="505"/>
      <c r="AA1277" s="505"/>
      <c r="AB1277" s="505"/>
      <c r="AC1277" s="505"/>
      <c r="AD1277" s="471"/>
      <c r="AE1277" s="505"/>
      <c r="AF1277" s="505"/>
      <c r="AG1277" s="505"/>
      <c r="AH1277" s="505"/>
      <c r="AI1277" s="473"/>
      <c r="AJ1277" s="473"/>
      <c r="AK1277" s="505"/>
      <c r="AL1277" s="505"/>
      <c r="AM1277" s="505"/>
      <c r="AN1277" s="505"/>
      <c r="AO1277" s="505"/>
      <c r="AP1277" s="505"/>
      <c r="AQ1277" s="505"/>
      <c r="AR1277" s="505"/>
      <c r="AS1277" s="505"/>
      <c r="AT1277" s="505"/>
      <c r="AU1277" s="506"/>
      <c r="AV1277" s="513">
        <v>5</v>
      </c>
    </row>
    <row r="1278" spans="1:48" s="507" customFormat="1" ht="13.5" outlineLevel="2">
      <c r="A1278" s="681"/>
      <c r="B1278" s="691"/>
      <c r="C1278" s="460"/>
      <c r="D1278" s="474"/>
      <c r="E1278" s="461"/>
      <c r="F1278" s="475"/>
      <c r="G1278" s="459"/>
      <c r="H1278" s="476"/>
      <c r="I1278" s="463"/>
      <c r="J1278" s="475"/>
      <c r="K1278" s="473"/>
      <c r="L1278" s="473"/>
      <c r="M1278" s="471"/>
      <c r="N1278" s="505" t="s">
        <v>224</v>
      </c>
      <c r="O1278" s="505"/>
      <c r="P1278" s="505"/>
      <c r="Q1278" s="505"/>
      <c r="R1278" s="505"/>
      <c r="S1278" s="505"/>
      <c r="T1278" s="505"/>
      <c r="U1278" s="505"/>
      <c r="V1278" s="505"/>
      <c r="W1278" s="473"/>
      <c r="X1278" s="473"/>
      <c r="Y1278" s="505"/>
      <c r="Z1278" s="505"/>
      <c r="AA1278" s="505"/>
      <c r="AB1278" s="505"/>
      <c r="AC1278" s="505"/>
      <c r="AD1278" s="505"/>
      <c r="AE1278" s="505"/>
      <c r="AF1278" s="505"/>
      <c r="AG1278" s="505"/>
      <c r="AH1278" s="505"/>
      <c r="AI1278" s="473"/>
      <c r="AJ1278" s="473"/>
      <c r="AK1278" s="505"/>
      <c r="AL1278" s="505"/>
      <c r="AM1278" s="505"/>
      <c r="AN1278" s="505"/>
      <c r="AO1278" s="505"/>
      <c r="AP1278" s="505"/>
      <c r="AQ1278" s="505"/>
      <c r="AR1278" s="505"/>
      <c r="AS1278" s="505"/>
      <c r="AT1278" s="505"/>
      <c r="AU1278" s="506"/>
      <c r="AV1278" s="513"/>
    </row>
    <row r="1279" spans="1:48" s="507" customFormat="1" ht="13.5" outlineLevel="2">
      <c r="A1279" s="681"/>
      <c r="B1279" s="691" t="s">
        <v>755</v>
      </c>
      <c r="C1279" s="460"/>
      <c r="D1279" s="474"/>
      <c r="E1279" s="461"/>
      <c r="F1279" s="475"/>
      <c r="G1279" s="459"/>
      <c r="H1279" s="476"/>
      <c r="I1279" s="463"/>
      <c r="J1279" s="475"/>
      <c r="K1279" s="473"/>
      <c r="L1279" s="473"/>
      <c r="M1279" s="471"/>
      <c r="N1279" s="505" t="s">
        <v>224</v>
      </c>
      <c r="O1279" s="505"/>
      <c r="P1279" s="505"/>
      <c r="Q1279" s="505"/>
      <c r="R1279" s="505"/>
      <c r="S1279" s="505"/>
      <c r="T1279" s="505"/>
      <c r="U1279" s="505"/>
      <c r="V1279" s="505"/>
      <c r="W1279" s="473"/>
      <c r="X1279" s="473"/>
      <c r="Y1279" s="505"/>
      <c r="Z1279" s="505"/>
      <c r="AA1279" s="505"/>
      <c r="AB1279" s="505"/>
      <c r="AC1279" s="505"/>
      <c r="AD1279" s="505"/>
      <c r="AE1279" s="505"/>
      <c r="AF1279" s="505"/>
      <c r="AG1279" s="505"/>
      <c r="AH1279" s="505"/>
      <c r="AI1279" s="473"/>
      <c r="AJ1279" s="473"/>
      <c r="AK1279" s="505"/>
      <c r="AL1279" s="505"/>
      <c r="AM1279" s="505"/>
      <c r="AN1279" s="505"/>
      <c r="AO1279" s="505"/>
      <c r="AP1279" s="505"/>
      <c r="AQ1279" s="505"/>
      <c r="AR1279" s="505"/>
      <c r="AS1279" s="505"/>
      <c r="AT1279" s="505"/>
      <c r="AU1279" s="506"/>
      <c r="AV1279" s="513"/>
    </row>
    <row r="1280" spans="1:48" s="507" customFormat="1" ht="13.5" outlineLevel="2">
      <c r="A1280" s="681"/>
      <c r="B1280" s="691" t="s">
        <v>226</v>
      </c>
      <c r="C1280" s="460" t="s">
        <v>915</v>
      </c>
      <c r="D1280" s="474" t="s">
        <v>273</v>
      </c>
      <c r="E1280" s="461" t="s">
        <v>756</v>
      </c>
      <c r="F1280" s="475"/>
      <c r="G1280" s="459" t="s">
        <v>111</v>
      </c>
      <c r="H1280" s="476" t="str">
        <f>CONCATENATE(G1280,"-",I1280)</f>
        <v>AM-5</v>
      </c>
      <c r="I1280" s="463">
        <v>5</v>
      </c>
      <c r="J1280" s="475"/>
      <c r="K1280" s="473">
        <v>0</v>
      </c>
      <c r="L1280" s="473"/>
      <c r="M1280" s="471" cm="1">
        <f t="array" ref="M1280">IFERROR(_xlfn.IFS(N1280=1,1,O1280=1,1,P1280=1,1,Q1280=1,1),0)</f>
        <v>1</v>
      </c>
      <c r="N1280" s="505" t="s">
        <v>224</v>
      </c>
      <c r="O1280" s="505"/>
      <c r="P1280" s="505">
        <v>1</v>
      </c>
      <c r="Q1280" s="505"/>
      <c r="R1280" s="471" cm="1">
        <f t="array" ref="R1280">IFERROR(_xlfn.IFS(S1280=1,1,T1280=1,1,U1280=1,1,V1280=1,1),0)</f>
        <v>0</v>
      </c>
      <c r="S1280" s="505"/>
      <c r="T1280" s="505"/>
      <c r="U1280" s="505"/>
      <c r="V1280" s="505"/>
      <c r="W1280" s="473"/>
      <c r="X1280" s="473"/>
      <c r="Y1280" s="471"/>
      <c r="Z1280" s="505"/>
      <c r="AA1280" s="505"/>
      <c r="AB1280" s="505"/>
      <c r="AC1280" s="505"/>
      <c r="AD1280" s="471"/>
      <c r="AE1280" s="505"/>
      <c r="AF1280" s="505"/>
      <c r="AG1280" s="505"/>
      <c r="AH1280" s="505"/>
      <c r="AI1280" s="473"/>
      <c r="AJ1280" s="473"/>
      <c r="AK1280" s="505"/>
      <c r="AL1280" s="505"/>
      <c r="AM1280" s="505"/>
      <c r="AN1280" s="505"/>
      <c r="AO1280" s="505"/>
      <c r="AP1280" s="505"/>
      <c r="AQ1280" s="505"/>
      <c r="AR1280" s="505"/>
      <c r="AS1280" s="505"/>
      <c r="AT1280" s="505"/>
      <c r="AU1280" s="506"/>
      <c r="AV1280" s="513">
        <v>5</v>
      </c>
    </row>
    <row r="1281" spans="1:48" s="507" customFormat="1" ht="13.5" outlineLevel="2">
      <c r="A1281" s="681"/>
      <c r="B1281" s="691"/>
      <c r="C1281" s="460"/>
      <c r="D1281" s="474"/>
      <c r="E1281" s="461"/>
      <c r="F1281" s="475"/>
      <c r="G1281" s="459"/>
      <c r="H1281" s="476"/>
      <c r="I1281" s="463"/>
      <c r="J1281" s="475"/>
      <c r="K1281" s="473"/>
      <c r="L1281" s="473"/>
      <c r="M1281" s="471"/>
      <c r="N1281" s="505" t="s">
        <v>224</v>
      </c>
      <c r="O1281" s="505"/>
      <c r="P1281" s="505"/>
      <c r="Q1281" s="505"/>
      <c r="R1281" s="505"/>
      <c r="S1281" s="505"/>
      <c r="T1281" s="505"/>
      <c r="U1281" s="505"/>
      <c r="V1281" s="505"/>
      <c r="W1281" s="473"/>
      <c r="X1281" s="473"/>
      <c r="Y1281" s="505"/>
      <c r="Z1281" s="505"/>
      <c r="AA1281" s="505"/>
      <c r="AB1281" s="505"/>
      <c r="AC1281" s="505"/>
      <c r="AD1281" s="505"/>
      <c r="AE1281" s="505"/>
      <c r="AF1281" s="505"/>
      <c r="AG1281" s="505"/>
      <c r="AH1281" s="505"/>
      <c r="AI1281" s="473"/>
      <c r="AJ1281" s="473"/>
      <c r="AK1281" s="505"/>
      <c r="AL1281" s="505"/>
      <c r="AM1281" s="505"/>
      <c r="AN1281" s="505"/>
      <c r="AO1281" s="505"/>
      <c r="AP1281" s="505"/>
      <c r="AQ1281" s="505"/>
      <c r="AR1281" s="505"/>
      <c r="AS1281" s="505"/>
      <c r="AT1281" s="505"/>
      <c r="AU1281" s="506"/>
      <c r="AV1281" s="513"/>
    </row>
    <row r="1282" spans="1:48" s="507" customFormat="1" ht="13.5" outlineLevel="2">
      <c r="A1282" s="681"/>
      <c r="B1282" s="691" t="s">
        <v>757</v>
      </c>
      <c r="C1282" s="460"/>
      <c r="D1282" s="474"/>
      <c r="E1282" s="461"/>
      <c r="F1282" s="475"/>
      <c r="G1282" s="459"/>
      <c r="H1282" s="476"/>
      <c r="I1282" s="463"/>
      <c r="J1282" s="475"/>
      <c r="K1282" s="473"/>
      <c r="L1282" s="473"/>
      <c r="M1282" s="471"/>
      <c r="N1282" s="505" t="s">
        <v>224</v>
      </c>
      <c r="O1282" s="505"/>
      <c r="P1282" s="505"/>
      <c r="Q1282" s="505"/>
      <c r="R1282" s="505"/>
      <c r="S1282" s="505"/>
      <c r="T1282" s="505"/>
      <c r="U1282" s="505"/>
      <c r="V1282" s="505"/>
      <c r="W1282" s="473"/>
      <c r="X1282" s="473"/>
      <c r="Y1282" s="505"/>
      <c r="Z1282" s="505"/>
      <c r="AA1282" s="505"/>
      <c r="AB1282" s="505"/>
      <c r="AC1282" s="505"/>
      <c r="AD1282" s="505"/>
      <c r="AE1282" s="505"/>
      <c r="AF1282" s="505"/>
      <c r="AG1282" s="505"/>
      <c r="AH1282" s="505"/>
      <c r="AI1282" s="473"/>
      <c r="AJ1282" s="473"/>
      <c r="AK1282" s="505"/>
      <c r="AL1282" s="505"/>
      <c r="AM1282" s="505"/>
      <c r="AN1282" s="505"/>
      <c r="AO1282" s="505"/>
      <c r="AP1282" s="505"/>
      <c r="AQ1282" s="505"/>
      <c r="AR1282" s="505"/>
      <c r="AS1282" s="505"/>
      <c r="AT1282" s="505"/>
      <c r="AU1282" s="506"/>
      <c r="AV1282" s="513"/>
    </row>
    <row r="1283" spans="1:48" s="507" customFormat="1" ht="13.5" outlineLevel="2">
      <c r="A1283" s="681"/>
      <c r="B1283" s="691" t="s">
        <v>226</v>
      </c>
      <c r="C1283" s="460" t="s">
        <v>915</v>
      </c>
      <c r="D1283" s="474" t="s">
        <v>280</v>
      </c>
      <c r="E1283" s="461" t="s">
        <v>758</v>
      </c>
      <c r="F1283" s="475"/>
      <c r="G1283" s="459" t="s">
        <v>111</v>
      </c>
      <c r="H1283" s="476" t="str">
        <f t="shared" ref="H1283:H1284" si="163">CONCATENATE(G1283,"-",I1283)</f>
        <v>AM-5</v>
      </c>
      <c r="I1283" s="463">
        <v>5</v>
      </c>
      <c r="J1283" s="475"/>
      <c r="K1283" s="473">
        <v>0</v>
      </c>
      <c r="L1283" s="473"/>
      <c r="M1283" s="471" cm="1">
        <f t="array" ref="M1283">IFERROR(_xlfn.IFS(N1283=1,1,O1283=1,1,P1283=1,1,Q1283=1,1),0)</f>
        <v>1</v>
      </c>
      <c r="N1283" s="505" t="s">
        <v>224</v>
      </c>
      <c r="O1283" s="505"/>
      <c r="P1283" s="505">
        <v>1</v>
      </c>
      <c r="Q1283" s="505"/>
      <c r="R1283" s="471" cm="1">
        <f t="array" ref="R1283">IFERROR(_xlfn.IFS(S1283=1,1,T1283=1,1,U1283=1,1,V1283=1,1),0)</f>
        <v>0</v>
      </c>
      <c r="S1283" s="505"/>
      <c r="T1283" s="505"/>
      <c r="U1283" s="505"/>
      <c r="V1283" s="505"/>
      <c r="W1283" s="473"/>
      <c r="X1283" s="473"/>
      <c r="Y1283" s="471"/>
      <c r="Z1283" s="505"/>
      <c r="AA1283" s="505"/>
      <c r="AB1283" s="505"/>
      <c r="AC1283" s="505"/>
      <c r="AD1283" s="471"/>
      <c r="AE1283" s="505"/>
      <c r="AF1283" s="505"/>
      <c r="AG1283" s="505"/>
      <c r="AH1283" s="505"/>
      <c r="AI1283" s="473"/>
      <c r="AJ1283" s="473"/>
      <c r="AK1283" s="505"/>
      <c r="AL1283" s="505"/>
      <c r="AM1283" s="505"/>
      <c r="AN1283" s="505"/>
      <c r="AO1283" s="505"/>
      <c r="AP1283" s="505"/>
      <c r="AQ1283" s="505"/>
      <c r="AR1283" s="505"/>
      <c r="AS1283" s="505"/>
      <c r="AT1283" s="505"/>
      <c r="AU1283" s="506"/>
      <c r="AV1283" s="513">
        <v>5</v>
      </c>
    </row>
    <row r="1284" spans="1:48" s="507" customFormat="1" ht="13.5" outlineLevel="2">
      <c r="A1284" s="681"/>
      <c r="B1284" s="691" t="s">
        <v>226</v>
      </c>
      <c r="C1284" s="460" t="s">
        <v>915</v>
      </c>
      <c r="D1284" s="474" t="s">
        <v>282</v>
      </c>
      <c r="E1284" s="461" t="s">
        <v>758</v>
      </c>
      <c r="F1284" s="475"/>
      <c r="G1284" s="459" t="s">
        <v>111</v>
      </c>
      <c r="H1284" s="476" t="str">
        <f t="shared" si="163"/>
        <v>AM-5</v>
      </c>
      <c r="I1284" s="463">
        <v>5</v>
      </c>
      <c r="J1284" s="475"/>
      <c r="K1284" s="473">
        <v>0</v>
      </c>
      <c r="L1284" s="473"/>
      <c r="M1284" s="471" cm="1">
        <f t="array" ref="M1284">IFERROR(_xlfn.IFS(N1284=1,1,O1284=1,1,P1284=1,1,Q1284=1,1),0)</f>
        <v>1</v>
      </c>
      <c r="N1284" s="505" t="s">
        <v>224</v>
      </c>
      <c r="O1284" s="505"/>
      <c r="P1284" s="505">
        <v>1</v>
      </c>
      <c r="Q1284" s="505"/>
      <c r="R1284" s="471" cm="1">
        <f t="array" ref="R1284">IFERROR(_xlfn.IFS(S1284=1,1,T1284=1,1,U1284=1,1,V1284=1,1),0)</f>
        <v>0</v>
      </c>
      <c r="S1284" s="505"/>
      <c r="T1284" s="505"/>
      <c r="U1284" s="505"/>
      <c r="V1284" s="505"/>
      <c r="W1284" s="473"/>
      <c r="X1284" s="473"/>
      <c r="Y1284" s="471"/>
      <c r="Z1284" s="505"/>
      <c r="AA1284" s="505"/>
      <c r="AB1284" s="505"/>
      <c r="AC1284" s="505"/>
      <c r="AD1284" s="471"/>
      <c r="AE1284" s="505"/>
      <c r="AF1284" s="505"/>
      <c r="AG1284" s="505"/>
      <c r="AH1284" s="505"/>
      <c r="AI1284" s="473"/>
      <c r="AJ1284" s="473"/>
      <c r="AK1284" s="505"/>
      <c r="AL1284" s="505"/>
      <c r="AM1284" s="505"/>
      <c r="AN1284" s="505"/>
      <c r="AO1284" s="505"/>
      <c r="AP1284" s="505"/>
      <c r="AQ1284" s="505"/>
      <c r="AR1284" s="505"/>
      <c r="AS1284" s="505"/>
      <c r="AT1284" s="505"/>
      <c r="AU1284" s="506"/>
      <c r="AV1284" s="513">
        <v>5</v>
      </c>
    </row>
    <row r="1285" spans="1:48" s="507" customFormat="1" ht="13.5" outlineLevel="2">
      <c r="A1285" s="681"/>
      <c r="B1285" s="691"/>
      <c r="C1285" s="460"/>
      <c r="D1285" s="474"/>
      <c r="E1285" s="461"/>
      <c r="F1285" s="475"/>
      <c r="G1285" s="459"/>
      <c r="H1285" s="476"/>
      <c r="I1285" s="463"/>
      <c r="J1285" s="475"/>
      <c r="K1285" s="473"/>
      <c r="L1285" s="473"/>
      <c r="M1285" s="471"/>
      <c r="N1285" s="505" t="s">
        <v>224</v>
      </c>
      <c r="O1285" s="505"/>
      <c r="P1285" s="505"/>
      <c r="Q1285" s="505"/>
      <c r="R1285" s="505"/>
      <c r="S1285" s="505"/>
      <c r="T1285" s="505"/>
      <c r="U1285" s="505"/>
      <c r="V1285" s="505"/>
      <c r="W1285" s="473"/>
      <c r="X1285" s="473"/>
      <c r="Y1285" s="505"/>
      <c r="Z1285" s="505"/>
      <c r="AA1285" s="505"/>
      <c r="AB1285" s="505"/>
      <c r="AC1285" s="505"/>
      <c r="AD1285" s="505"/>
      <c r="AE1285" s="505"/>
      <c r="AF1285" s="505"/>
      <c r="AG1285" s="505"/>
      <c r="AH1285" s="505"/>
      <c r="AI1285" s="473"/>
      <c r="AJ1285" s="473"/>
      <c r="AK1285" s="505"/>
      <c r="AL1285" s="505"/>
      <c r="AM1285" s="505"/>
      <c r="AN1285" s="505"/>
      <c r="AO1285" s="505"/>
      <c r="AP1285" s="505"/>
      <c r="AQ1285" s="505"/>
      <c r="AR1285" s="505"/>
      <c r="AS1285" s="505"/>
      <c r="AT1285" s="505"/>
      <c r="AU1285" s="506"/>
      <c r="AV1285" s="513"/>
    </row>
    <row r="1286" spans="1:48" s="507" customFormat="1" ht="13.5" outlineLevel="2">
      <c r="A1286" s="681"/>
      <c r="B1286" s="691" t="s">
        <v>843</v>
      </c>
      <c r="C1286" s="460"/>
      <c r="D1286" s="474"/>
      <c r="E1286" s="461"/>
      <c r="F1286" s="475"/>
      <c r="G1286" s="459"/>
      <c r="H1286" s="476"/>
      <c r="I1286" s="463"/>
      <c r="J1286" s="475"/>
      <c r="K1286" s="473"/>
      <c r="L1286" s="473"/>
      <c r="M1286" s="471"/>
      <c r="N1286" s="505" t="s">
        <v>224</v>
      </c>
      <c r="O1286" s="505"/>
      <c r="P1286" s="505"/>
      <c r="Q1286" s="505"/>
      <c r="R1286" s="505"/>
      <c r="S1286" s="505"/>
      <c r="T1286" s="505"/>
      <c r="U1286" s="505"/>
      <c r="V1286" s="505"/>
      <c r="W1286" s="473"/>
      <c r="X1286" s="473"/>
      <c r="Y1286" s="505"/>
      <c r="Z1286" s="505"/>
      <c r="AA1286" s="505"/>
      <c r="AB1286" s="505"/>
      <c r="AC1286" s="505"/>
      <c r="AD1286" s="505"/>
      <c r="AE1286" s="505"/>
      <c r="AF1286" s="505"/>
      <c r="AG1286" s="505"/>
      <c r="AH1286" s="505"/>
      <c r="AI1286" s="473"/>
      <c r="AJ1286" s="473"/>
      <c r="AK1286" s="505"/>
      <c r="AL1286" s="505"/>
      <c r="AM1286" s="505"/>
      <c r="AN1286" s="505"/>
      <c r="AO1286" s="505"/>
      <c r="AP1286" s="505"/>
      <c r="AQ1286" s="505"/>
      <c r="AR1286" s="505"/>
      <c r="AS1286" s="505"/>
      <c r="AT1286" s="505"/>
      <c r="AU1286" s="506"/>
      <c r="AV1286" s="513"/>
    </row>
    <row r="1287" spans="1:48" s="507" customFormat="1" ht="13.5" outlineLevel="2">
      <c r="A1287" s="681"/>
      <c r="B1287" s="691" t="s">
        <v>226</v>
      </c>
      <c r="C1287" s="460" t="s">
        <v>915</v>
      </c>
      <c r="D1287" s="474">
        <v>4001</v>
      </c>
      <c r="E1287" s="461" t="s">
        <v>922</v>
      </c>
      <c r="F1287" s="475"/>
      <c r="G1287" s="459" t="s">
        <v>111</v>
      </c>
      <c r="H1287" s="476" t="str">
        <f t="shared" ref="H1287:H1290" si="164">CONCATENATE(G1287,"-",I1287)</f>
        <v>AM-5</v>
      </c>
      <c r="I1287" s="463">
        <v>5</v>
      </c>
      <c r="J1287" s="475"/>
      <c r="K1287" s="473">
        <v>0</v>
      </c>
      <c r="L1287" s="473"/>
      <c r="M1287" s="471" cm="1">
        <f t="array" ref="M1287">IFERROR(_xlfn.IFS(N1287=1,1,O1287=1,1,P1287=1,1,Q1287=1,1),0)</f>
        <v>1</v>
      </c>
      <c r="N1287" s="505" t="s">
        <v>224</v>
      </c>
      <c r="O1287" s="505"/>
      <c r="P1287" s="505">
        <v>1</v>
      </c>
      <c r="Q1287" s="505"/>
      <c r="R1287" s="471" cm="1">
        <f t="array" ref="R1287">IFERROR(_xlfn.IFS(S1287=1,1,T1287=1,1,U1287=1,1,V1287=1,1),0)</f>
        <v>0</v>
      </c>
      <c r="S1287" s="505"/>
      <c r="T1287" s="505"/>
      <c r="U1287" s="505"/>
      <c r="V1287" s="505"/>
      <c r="W1287" s="473"/>
      <c r="X1287" s="473"/>
      <c r="Y1287" s="471"/>
      <c r="Z1287" s="505"/>
      <c r="AA1287" s="505"/>
      <c r="AB1287" s="505"/>
      <c r="AC1287" s="505"/>
      <c r="AD1287" s="471"/>
      <c r="AE1287" s="505"/>
      <c r="AF1287" s="505"/>
      <c r="AG1287" s="505"/>
      <c r="AH1287" s="505"/>
      <c r="AI1287" s="473"/>
      <c r="AJ1287" s="473"/>
      <c r="AK1287" s="505"/>
      <c r="AL1287" s="505"/>
      <c r="AM1287" s="505"/>
      <c r="AN1287" s="505"/>
      <c r="AO1287" s="505"/>
      <c r="AP1287" s="505"/>
      <c r="AQ1287" s="505"/>
      <c r="AR1287" s="505"/>
      <c r="AS1287" s="505"/>
      <c r="AT1287" s="505"/>
      <c r="AU1287" s="506"/>
      <c r="AV1287" s="513">
        <v>5</v>
      </c>
    </row>
    <row r="1288" spans="1:48" s="507" customFormat="1" ht="13.5" outlineLevel="2">
      <c r="A1288" s="681"/>
      <c r="B1288" s="691" t="s">
        <v>226</v>
      </c>
      <c r="C1288" s="460" t="s">
        <v>915</v>
      </c>
      <c r="D1288" s="474">
        <v>4002</v>
      </c>
      <c r="E1288" s="461" t="s">
        <v>923</v>
      </c>
      <c r="F1288" s="475"/>
      <c r="G1288" s="459" t="s">
        <v>111</v>
      </c>
      <c r="H1288" s="476" t="str">
        <f t="shared" si="164"/>
        <v>AM-5</v>
      </c>
      <c r="I1288" s="463">
        <v>5</v>
      </c>
      <c r="J1288" s="475"/>
      <c r="K1288" s="473">
        <v>0</v>
      </c>
      <c r="L1288" s="473"/>
      <c r="M1288" s="471" cm="1">
        <f t="array" ref="M1288">IFERROR(_xlfn.IFS(N1288=1,1,O1288=1,1,P1288=1,1,Q1288=1,1),0)</f>
        <v>1</v>
      </c>
      <c r="N1288" s="505" t="s">
        <v>224</v>
      </c>
      <c r="O1288" s="505"/>
      <c r="P1288" s="505">
        <v>1</v>
      </c>
      <c r="Q1288" s="505"/>
      <c r="R1288" s="471" cm="1">
        <f t="array" ref="R1288">IFERROR(_xlfn.IFS(S1288=1,1,T1288=1,1,U1288=1,1,V1288=1,1),0)</f>
        <v>0</v>
      </c>
      <c r="S1288" s="505"/>
      <c r="T1288" s="505"/>
      <c r="U1288" s="505"/>
      <c r="V1288" s="505"/>
      <c r="W1288" s="473"/>
      <c r="X1288" s="473"/>
      <c r="Y1288" s="471"/>
      <c r="Z1288" s="505"/>
      <c r="AA1288" s="505"/>
      <c r="AB1288" s="505"/>
      <c r="AC1288" s="505"/>
      <c r="AD1288" s="471"/>
      <c r="AE1288" s="505"/>
      <c r="AF1288" s="505"/>
      <c r="AG1288" s="505"/>
      <c r="AH1288" s="505"/>
      <c r="AI1288" s="473"/>
      <c r="AJ1288" s="473"/>
      <c r="AK1288" s="505"/>
      <c r="AL1288" s="505"/>
      <c r="AM1288" s="505"/>
      <c r="AN1288" s="505"/>
      <c r="AO1288" s="505"/>
      <c r="AP1288" s="505"/>
      <c r="AQ1288" s="505"/>
      <c r="AR1288" s="505"/>
      <c r="AS1288" s="505"/>
      <c r="AT1288" s="505"/>
      <c r="AU1288" s="506"/>
      <c r="AV1288" s="513">
        <v>5</v>
      </c>
    </row>
    <row r="1289" spans="1:48" s="507" customFormat="1" ht="13.5" outlineLevel="2">
      <c r="A1289" s="681"/>
      <c r="B1289" s="691" t="s">
        <v>226</v>
      </c>
      <c r="C1289" s="460" t="s">
        <v>915</v>
      </c>
      <c r="D1289" s="474">
        <v>4003</v>
      </c>
      <c r="E1289" s="461" t="s">
        <v>924</v>
      </c>
      <c r="F1289" s="475"/>
      <c r="G1289" s="459" t="s">
        <v>111</v>
      </c>
      <c r="H1289" s="476" t="str">
        <f t="shared" si="164"/>
        <v>AM-5</v>
      </c>
      <c r="I1289" s="463">
        <v>5</v>
      </c>
      <c r="J1289" s="475"/>
      <c r="K1289" s="473">
        <v>0</v>
      </c>
      <c r="L1289" s="473"/>
      <c r="M1289" s="471" cm="1">
        <f t="array" ref="M1289">IFERROR(_xlfn.IFS(N1289=1,1,O1289=1,1,P1289=1,1,Q1289=1,1),0)</f>
        <v>1</v>
      </c>
      <c r="N1289" s="505" t="s">
        <v>224</v>
      </c>
      <c r="O1289" s="505"/>
      <c r="P1289" s="505">
        <v>1</v>
      </c>
      <c r="Q1289" s="505"/>
      <c r="R1289" s="471" cm="1">
        <f t="array" ref="R1289">IFERROR(_xlfn.IFS(S1289=1,1,T1289=1,1,U1289=1,1,V1289=1,1),0)</f>
        <v>0</v>
      </c>
      <c r="S1289" s="505"/>
      <c r="T1289" s="505"/>
      <c r="U1289" s="505"/>
      <c r="V1289" s="505"/>
      <c r="W1289" s="473"/>
      <c r="X1289" s="473"/>
      <c r="Y1289" s="471"/>
      <c r="Z1289" s="505"/>
      <c r="AA1289" s="505"/>
      <c r="AB1289" s="505"/>
      <c r="AC1289" s="505"/>
      <c r="AD1289" s="471"/>
      <c r="AE1289" s="505"/>
      <c r="AF1289" s="505"/>
      <c r="AG1289" s="505"/>
      <c r="AH1289" s="505"/>
      <c r="AI1289" s="473"/>
      <c r="AJ1289" s="473"/>
      <c r="AK1289" s="505"/>
      <c r="AL1289" s="505"/>
      <c r="AM1289" s="505"/>
      <c r="AN1289" s="505"/>
      <c r="AO1289" s="505"/>
      <c r="AP1289" s="505"/>
      <c r="AQ1289" s="505"/>
      <c r="AR1289" s="505"/>
      <c r="AS1289" s="505"/>
      <c r="AT1289" s="505"/>
      <c r="AU1289" s="506"/>
      <c r="AV1289" s="513">
        <v>5</v>
      </c>
    </row>
    <row r="1290" spans="1:48" s="507" customFormat="1" ht="13.5" outlineLevel="2">
      <c r="A1290" s="681"/>
      <c r="B1290" s="691" t="s">
        <v>226</v>
      </c>
      <c r="C1290" s="460" t="s">
        <v>915</v>
      </c>
      <c r="D1290" s="474">
        <v>4004</v>
      </c>
      <c r="E1290" s="461" t="s">
        <v>925</v>
      </c>
      <c r="F1290" s="475"/>
      <c r="G1290" s="459" t="s">
        <v>111</v>
      </c>
      <c r="H1290" s="476" t="str">
        <f t="shared" si="164"/>
        <v>AM-5</v>
      </c>
      <c r="I1290" s="463">
        <v>5</v>
      </c>
      <c r="J1290" s="475"/>
      <c r="K1290" s="473">
        <v>0</v>
      </c>
      <c r="L1290" s="473"/>
      <c r="M1290" s="471" cm="1">
        <f t="array" ref="M1290">IFERROR(_xlfn.IFS(N1290=1,1,O1290=1,1,P1290=1,1,Q1290=1,1),0)</f>
        <v>1</v>
      </c>
      <c r="N1290" s="505" t="s">
        <v>224</v>
      </c>
      <c r="O1290" s="505"/>
      <c r="P1290" s="505">
        <v>1</v>
      </c>
      <c r="Q1290" s="505"/>
      <c r="R1290" s="471" cm="1">
        <f t="array" ref="R1290">IFERROR(_xlfn.IFS(S1290=1,1,T1290=1,1,U1290=1,1,V1290=1,1),0)</f>
        <v>0</v>
      </c>
      <c r="S1290" s="505"/>
      <c r="T1290" s="505"/>
      <c r="U1290" s="505"/>
      <c r="V1290" s="505"/>
      <c r="W1290" s="473"/>
      <c r="X1290" s="473"/>
      <c r="Y1290" s="471"/>
      <c r="Z1290" s="505"/>
      <c r="AA1290" s="505"/>
      <c r="AB1290" s="505"/>
      <c r="AC1290" s="505"/>
      <c r="AD1290" s="471"/>
      <c r="AE1290" s="505"/>
      <c r="AF1290" s="505"/>
      <c r="AG1290" s="505"/>
      <c r="AH1290" s="505"/>
      <c r="AI1290" s="473"/>
      <c r="AJ1290" s="473"/>
      <c r="AK1290" s="505"/>
      <c r="AL1290" s="505"/>
      <c r="AM1290" s="505"/>
      <c r="AN1290" s="505"/>
      <c r="AO1290" s="505"/>
      <c r="AP1290" s="505"/>
      <c r="AQ1290" s="505"/>
      <c r="AR1290" s="505"/>
      <c r="AS1290" s="505"/>
      <c r="AT1290" s="505"/>
      <c r="AU1290" s="506"/>
      <c r="AV1290" s="513">
        <v>5</v>
      </c>
    </row>
    <row r="1291" spans="1:48" s="507" customFormat="1" ht="13.5" outlineLevel="2">
      <c r="A1291" s="681"/>
      <c r="B1291" s="691"/>
      <c r="C1291" s="460"/>
      <c r="D1291" s="474"/>
      <c r="E1291" s="461"/>
      <c r="F1291" s="475"/>
      <c r="G1291" s="459"/>
      <c r="H1291" s="476"/>
      <c r="I1291" s="463"/>
      <c r="J1291" s="475"/>
      <c r="K1291" s="473"/>
      <c r="L1291" s="473"/>
      <c r="M1291" s="471"/>
      <c r="N1291" s="505" t="s">
        <v>224</v>
      </c>
      <c r="O1291" s="505"/>
      <c r="P1291" s="505"/>
      <c r="Q1291" s="505"/>
      <c r="R1291" s="505"/>
      <c r="S1291" s="505"/>
      <c r="T1291" s="505"/>
      <c r="U1291" s="505"/>
      <c r="V1291" s="505"/>
      <c r="W1291" s="473"/>
      <c r="X1291" s="473"/>
      <c r="Y1291" s="505"/>
      <c r="Z1291" s="505"/>
      <c r="AA1291" s="505"/>
      <c r="AB1291" s="505"/>
      <c r="AC1291" s="505"/>
      <c r="AD1291" s="505"/>
      <c r="AE1291" s="505"/>
      <c r="AF1291" s="505"/>
      <c r="AG1291" s="505"/>
      <c r="AH1291" s="505"/>
      <c r="AI1291" s="473"/>
      <c r="AJ1291" s="473"/>
      <c r="AK1291" s="505"/>
      <c r="AL1291" s="505"/>
      <c r="AM1291" s="505"/>
      <c r="AN1291" s="505"/>
      <c r="AO1291" s="505"/>
      <c r="AP1291" s="505"/>
      <c r="AQ1291" s="505"/>
      <c r="AR1291" s="505"/>
      <c r="AS1291" s="505"/>
      <c r="AT1291" s="505"/>
      <c r="AU1291" s="506"/>
      <c r="AV1291" s="513"/>
    </row>
    <row r="1292" spans="1:48" s="507" customFormat="1" ht="13.5" outlineLevel="2">
      <c r="A1292" s="681"/>
      <c r="B1292" s="691" t="s">
        <v>759</v>
      </c>
      <c r="C1292" s="460"/>
      <c r="D1292" s="474"/>
      <c r="E1292" s="461"/>
      <c r="F1292" s="475"/>
      <c r="G1292" s="459"/>
      <c r="H1292" s="476"/>
      <c r="I1292" s="463"/>
      <c r="J1292" s="475"/>
      <c r="K1292" s="473"/>
      <c r="L1292" s="473"/>
      <c r="M1292" s="471"/>
      <c r="N1292" s="505" t="s">
        <v>224</v>
      </c>
      <c r="O1292" s="505"/>
      <c r="P1292" s="505"/>
      <c r="Q1292" s="505"/>
      <c r="R1292" s="505"/>
      <c r="S1292" s="505"/>
      <c r="T1292" s="505"/>
      <c r="U1292" s="505"/>
      <c r="V1292" s="505"/>
      <c r="W1292" s="473"/>
      <c r="X1292" s="473"/>
      <c r="Y1292" s="505"/>
      <c r="Z1292" s="505"/>
      <c r="AA1292" s="505"/>
      <c r="AB1292" s="505"/>
      <c r="AC1292" s="505"/>
      <c r="AD1292" s="505"/>
      <c r="AE1292" s="505"/>
      <c r="AF1292" s="505"/>
      <c r="AG1292" s="505"/>
      <c r="AH1292" s="505"/>
      <c r="AI1292" s="473"/>
      <c r="AJ1292" s="473"/>
      <c r="AK1292" s="505"/>
      <c r="AL1292" s="505"/>
      <c r="AM1292" s="505"/>
      <c r="AN1292" s="505"/>
      <c r="AO1292" s="505"/>
      <c r="AP1292" s="505"/>
      <c r="AQ1292" s="505"/>
      <c r="AR1292" s="505"/>
      <c r="AS1292" s="505"/>
      <c r="AT1292" s="505"/>
      <c r="AU1292" s="506"/>
      <c r="AV1292" s="513"/>
    </row>
    <row r="1293" spans="1:48" s="507" customFormat="1" ht="13.5" outlineLevel="2">
      <c r="A1293" s="681"/>
      <c r="B1293" s="691" t="s">
        <v>226</v>
      </c>
      <c r="C1293" s="460" t="s">
        <v>915</v>
      </c>
      <c r="D1293" s="474">
        <v>4401</v>
      </c>
      <c r="E1293" s="461" t="s">
        <v>760</v>
      </c>
      <c r="F1293" s="475"/>
      <c r="G1293" s="459" t="s">
        <v>111</v>
      </c>
      <c r="H1293" s="476" t="str">
        <f t="shared" ref="H1293:H1294" si="165">CONCATENATE(G1293,"-",I1293)</f>
        <v>AM-5</v>
      </c>
      <c r="I1293" s="463">
        <v>5</v>
      </c>
      <c r="J1293" s="475"/>
      <c r="K1293" s="473">
        <v>0</v>
      </c>
      <c r="L1293" s="473"/>
      <c r="M1293" s="471" cm="1">
        <f t="array" ref="M1293">IFERROR(_xlfn.IFS(N1293=1,1,O1293=1,1,P1293=1,1,Q1293=1,1),0)</f>
        <v>1</v>
      </c>
      <c r="N1293" s="505" t="s">
        <v>224</v>
      </c>
      <c r="O1293" s="505"/>
      <c r="P1293" s="505">
        <v>1</v>
      </c>
      <c r="Q1293" s="505"/>
      <c r="R1293" s="471" cm="1">
        <f t="array" ref="R1293">IFERROR(_xlfn.IFS(S1293=1,1,T1293=1,1,U1293=1,1,V1293=1,1),0)</f>
        <v>0</v>
      </c>
      <c r="S1293" s="505"/>
      <c r="T1293" s="505"/>
      <c r="U1293" s="505"/>
      <c r="V1293" s="505"/>
      <c r="W1293" s="473"/>
      <c r="X1293" s="473"/>
      <c r="Y1293" s="471"/>
      <c r="Z1293" s="505"/>
      <c r="AA1293" s="505"/>
      <c r="AB1293" s="505"/>
      <c r="AC1293" s="505"/>
      <c r="AD1293" s="471"/>
      <c r="AE1293" s="505"/>
      <c r="AF1293" s="505"/>
      <c r="AG1293" s="505"/>
      <c r="AH1293" s="505"/>
      <c r="AI1293" s="473"/>
      <c r="AJ1293" s="473"/>
      <c r="AK1293" s="505"/>
      <c r="AL1293" s="505"/>
      <c r="AM1293" s="505"/>
      <c r="AN1293" s="505"/>
      <c r="AO1293" s="505"/>
      <c r="AP1293" s="505"/>
      <c r="AQ1293" s="505"/>
      <c r="AR1293" s="505"/>
      <c r="AS1293" s="505"/>
      <c r="AT1293" s="505"/>
      <c r="AU1293" s="506"/>
      <c r="AV1293" s="513">
        <v>5</v>
      </c>
    </row>
    <row r="1294" spans="1:48" s="507" customFormat="1" ht="13.5" outlineLevel="2">
      <c r="A1294" s="681"/>
      <c r="B1294" s="691" t="s">
        <v>226</v>
      </c>
      <c r="C1294" s="460" t="s">
        <v>915</v>
      </c>
      <c r="D1294" s="474">
        <v>4402</v>
      </c>
      <c r="E1294" s="461" t="s">
        <v>761</v>
      </c>
      <c r="F1294" s="475"/>
      <c r="G1294" s="459" t="s">
        <v>111</v>
      </c>
      <c r="H1294" s="476" t="str">
        <f t="shared" si="165"/>
        <v>AM-5</v>
      </c>
      <c r="I1294" s="463">
        <v>5</v>
      </c>
      <c r="J1294" s="475"/>
      <c r="K1294" s="473">
        <v>0</v>
      </c>
      <c r="L1294" s="473"/>
      <c r="M1294" s="471" cm="1">
        <f t="array" ref="M1294">IFERROR(_xlfn.IFS(N1294=1,1,O1294=1,1,P1294=1,1,Q1294=1,1),0)</f>
        <v>1</v>
      </c>
      <c r="N1294" s="505" t="s">
        <v>224</v>
      </c>
      <c r="O1294" s="505"/>
      <c r="P1294" s="505">
        <v>1</v>
      </c>
      <c r="Q1294" s="505"/>
      <c r="R1294" s="471" cm="1">
        <f t="array" ref="R1294">IFERROR(_xlfn.IFS(S1294=1,1,T1294=1,1,U1294=1,1,V1294=1,1),0)</f>
        <v>0</v>
      </c>
      <c r="S1294" s="505"/>
      <c r="T1294" s="505"/>
      <c r="U1294" s="505"/>
      <c r="V1294" s="505"/>
      <c r="W1294" s="473"/>
      <c r="X1294" s="473"/>
      <c r="Y1294" s="471"/>
      <c r="Z1294" s="505"/>
      <c r="AA1294" s="505"/>
      <c r="AB1294" s="505"/>
      <c r="AC1294" s="505"/>
      <c r="AD1294" s="471"/>
      <c r="AE1294" s="505"/>
      <c r="AF1294" s="505"/>
      <c r="AG1294" s="505"/>
      <c r="AH1294" s="505"/>
      <c r="AI1294" s="473"/>
      <c r="AJ1294" s="473"/>
      <c r="AK1294" s="505"/>
      <c r="AL1294" s="505"/>
      <c r="AM1294" s="505"/>
      <c r="AN1294" s="505"/>
      <c r="AO1294" s="505"/>
      <c r="AP1294" s="505"/>
      <c r="AQ1294" s="505"/>
      <c r="AR1294" s="505"/>
      <c r="AS1294" s="505"/>
      <c r="AT1294" s="505"/>
      <c r="AU1294" s="506"/>
      <c r="AV1294" s="513">
        <v>5</v>
      </c>
    </row>
    <row r="1295" spans="1:48" s="507" customFormat="1" ht="13.5" outlineLevel="2">
      <c r="A1295" s="681"/>
      <c r="B1295" s="691"/>
      <c r="C1295" s="460"/>
      <c r="D1295" s="474"/>
      <c r="E1295" s="461"/>
      <c r="F1295" s="475"/>
      <c r="G1295" s="459"/>
      <c r="H1295" s="476"/>
      <c r="I1295" s="463"/>
      <c r="J1295" s="475"/>
      <c r="K1295" s="473"/>
      <c r="L1295" s="473"/>
      <c r="M1295" s="471"/>
      <c r="N1295" s="505" t="s">
        <v>224</v>
      </c>
      <c r="O1295" s="505"/>
      <c r="P1295" s="505"/>
      <c r="Q1295" s="505"/>
      <c r="R1295" s="505"/>
      <c r="S1295" s="505"/>
      <c r="T1295" s="505"/>
      <c r="U1295" s="505"/>
      <c r="V1295" s="505"/>
      <c r="W1295" s="473"/>
      <c r="X1295" s="473"/>
      <c r="Y1295" s="505"/>
      <c r="Z1295" s="505"/>
      <c r="AA1295" s="505"/>
      <c r="AB1295" s="505"/>
      <c r="AC1295" s="505"/>
      <c r="AD1295" s="505"/>
      <c r="AE1295" s="505"/>
      <c r="AF1295" s="505"/>
      <c r="AG1295" s="505"/>
      <c r="AH1295" s="505"/>
      <c r="AI1295" s="473"/>
      <c r="AJ1295" s="473"/>
      <c r="AK1295" s="505"/>
      <c r="AL1295" s="505"/>
      <c r="AM1295" s="505"/>
      <c r="AN1295" s="505"/>
      <c r="AO1295" s="505"/>
      <c r="AP1295" s="505"/>
      <c r="AQ1295" s="505"/>
      <c r="AR1295" s="505"/>
      <c r="AS1295" s="505"/>
      <c r="AT1295" s="505"/>
      <c r="AU1295" s="506"/>
      <c r="AV1295" s="513"/>
    </row>
    <row r="1296" spans="1:48" s="507" customFormat="1" ht="13.5" outlineLevel="2">
      <c r="A1296" s="681"/>
      <c r="B1296" s="691" t="s">
        <v>291</v>
      </c>
      <c r="C1296" s="460"/>
      <c r="D1296" s="474"/>
      <c r="E1296" s="461"/>
      <c r="F1296" s="475"/>
      <c r="G1296" s="459"/>
      <c r="H1296" s="476"/>
      <c r="I1296" s="463"/>
      <c r="J1296" s="475"/>
      <c r="K1296" s="473"/>
      <c r="L1296" s="473"/>
      <c r="M1296" s="471"/>
      <c r="N1296" s="505" t="s">
        <v>224</v>
      </c>
      <c r="O1296" s="505"/>
      <c r="P1296" s="505"/>
      <c r="Q1296" s="505"/>
      <c r="R1296" s="505"/>
      <c r="S1296" s="505"/>
      <c r="T1296" s="505"/>
      <c r="U1296" s="505"/>
      <c r="V1296" s="505"/>
      <c r="W1296" s="473"/>
      <c r="X1296" s="473"/>
      <c r="Y1296" s="505"/>
      <c r="Z1296" s="505"/>
      <c r="AA1296" s="505"/>
      <c r="AB1296" s="505"/>
      <c r="AC1296" s="505"/>
      <c r="AD1296" s="505"/>
      <c r="AE1296" s="505"/>
      <c r="AF1296" s="505"/>
      <c r="AG1296" s="505"/>
      <c r="AH1296" s="505"/>
      <c r="AI1296" s="473"/>
      <c r="AJ1296" s="473"/>
      <c r="AK1296" s="505"/>
      <c r="AL1296" s="505"/>
      <c r="AM1296" s="505"/>
      <c r="AN1296" s="505"/>
      <c r="AO1296" s="505"/>
      <c r="AP1296" s="505"/>
      <c r="AQ1296" s="505"/>
      <c r="AR1296" s="505"/>
      <c r="AS1296" s="505"/>
      <c r="AT1296" s="505"/>
      <c r="AU1296" s="506"/>
      <c r="AV1296" s="513"/>
    </row>
    <row r="1297" spans="1:48" s="507" customFormat="1" ht="13.5" outlineLevel="2">
      <c r="A1297" s="681"/>
      <c r="B1297" s="691" t="s">
        <v>226</v>
      </c>
      <c r="C1297" s="460" t="s">
        <v>915</v>
      </c>
      <c r="D1297" s="474">
        <v>4601</v>
      </c>
      <c r="E1297" s="461" t="s">
        <v>763</v>
      </c>
      <c r="F1297" s="475"/>
      <c r="G1297" s="459" t="s">
        <v>111</v>
      </c>
      <c r="H1297" s="476" t="str">
        <f>CONCATENATE(G1297,"-",I1297)</f>
        <v>AM-5</v>
      </c>
      <c r="I1297" s="463">
        <v>5</v>
      </c>
      <c r="J1297" s="475"/>
      <c r="K1297" s="473">
        <v>0</v>
      </c>
      <c r="L1297" s="473"/>
      <c r="M1297" s="471" cm="1">
        <f t="array" ref="M1297">IFERROR(_xlfn.IFS(N1297=1,1,O1297=1,1,P1297=1,1,Q1297=1,1),0)</f>
        <v>1</v>
      </c>
      <c r="N1297" s="505" t="s">
        <v>224</v>
      </c>
      <c r="O1297" s="505"/>
      <c r="P1297" s="505">
        <v>1</v>
      </c>
      <c r="Q1297" s="505"/>
      <c r="R1297" s="471" cm="1">
        <f t="array" ref="R1297">IFERROR(_xlfn.IFS(S1297=1,1,T1297=1,1,U1297=1,1,V1297=1,1),0)</f>
        <v>0</v>
      </c>
      <c r="S1297" s="505"/>
      <c r="T1297" s="505"/>
      <c r="U1297" s="505"/>
      <c r="V1297" s="505"/>
      <c r="W1297" s="473"/>
      <c r="X1297" s="473"/>
      <c r="Y1297" s="471"/>
      <c r="Z1297" s="505"/>
      <c r="AA1297" s="505"/>
      <c r="AB1297" s="505"/>
      <c r="AC1297" s="505"/>
      <c r="AD1297" s="471"/>
      <c r="AE1297" s="505"/>
      <c r="AF1297" s="505"/>
      <c r="AG1297" s="505"/>
      <c r="AH1297" s="505"/>
      <c r="AI1297" s="473"/>
      <c r="AJ1297" s="473"/>
      <c r="AK1297" s="505"/>
      <c r="AL1297" s="505"/>
      <c r="AM1297" s="505"/>
      <c r="AN1297" s="505"/>
      <c r="AO1297" s="505"/>
      <c r="AP1297" s="505"/>
      <c r="AQ1297" s="505"/>
      <c r="AR1297" s="505"/>
      <c r="AS1297" s="505"/>
      <c r="AT1297" s="505"/>
      <c r="AU1297" s="506"/>
      <c r="AV1297" s="513">
        <v>5</v>
      </c>
    </row>
    <row r="1298" spans="1:48" s="507" customFormat="1" ht="13.5" outlineLevel="2">
      <c r="A1298" s="681"/>
      <c r="B1298" s="691"/>
      <c r="C1298" s="460"/>
      <c r="D1298" s="474"/>
      <c r="E1298" s="461"/>
      <c r="F1298" s="475"/>
      <c r="G1298" s="459"/>
      <c r="H1298" s="476"/>
      <c r="I1298" s="463"/>
      <c r="J1298" s="475"/>
      <c r="K1298" s="473"/>
      <c r="L1298" s="473"/>
      <c r="M1298" s="471"/>
      <c r="N1298" s="505" t="s">
        <v>224</v>
      </c>
      <c r="O1298" s="505"/>
      <c r="P1298" s="505"/>
      <c r="Q1298" s="505"/>
      <c r="R1298" s="505"/>
      <c r="S1298" s="505"/>
      <c r="T1298" s="505"/>
      <c r="U1298" s="505"/>
      <c r="V1298" s="505"/>
      <c r="W1298" s="473"/>
      <c r="X1298" s="473"/>
      <c r="Y1298" s="505"/>
      <c r="Z1298" s="505"/>
      <c r="AA1298" s="505"/>
      <c r="AB1298" s="505"/>
      <c r="AC1298" s="505"/>
      <c r="AD1298" s="505"/>
      <c r="AE1298" s="505"/>
      <c r="AF1298" s="505"/>
      <c r="AG1298" s="505"/>
      <c r="AH1298" s="505"/>
      <c r="AI1298" s="473"/>
      <c r="AJ1298" s="473"/>
      <c r="AK1298" s="505"/>
      <c r="AL1298" s="505"/>
      <c r="AM1298" s="505"/>
      <c r="AN1298" s="505"/>
      <c r="AO1298" s="505"/>
      <c r="AP1298" s="505"/>
      <c r="AQ1298" s="505"/>
      <c r="AR1298" s="505"/>
      <c r="AS1298" s="505"/>
      <c r="AT1298" s="505"/>
      <c r="AU1298" s="506"/>
      <c r="AV1298" s="513"/>
    </row>
    <row r="1299" spans="1:48" s="507" customFormat="1" ht="13.5" outlineLevel="2">
      <c r="A1299" s="681"/>
      <c r="B1299" s="691" t="s">
        <v>764</v>
      </c>
      <c r="C1299" s="460"/>
      <c r="D1299" s="474"/>
      <c r="E1299" s="461"/>
      <c r="F1299" s="475"/>
      <c r="G1299" s="459"/>
      <c r="H1299" s="476"/>
      <c r="I1299" s="463"/>
      <c r="J1299" s="475"/>
      <c r="K1299" s="473"/>
      <c r="L1299" s="473"/>
      <c r="M1299" s="471"/>
      <c r="N1299" s="505" t="s">
        <v>224</v>
      </c>
      <c r="O1299" s="505"/>
      <c r="P1299" s="505"/>
      <c r="Q1299" s="505"/>
      <c r="R1299" s="505"/>
      <c r="S1299" s="505"/>
      <c r="T1299" s="505"/>
      <c r="U1299" s="505"/>
      <c r="V1299" s="505"/>
      <c r="W1299" s="473"/>
      <c r="X1299" s="473"/>
      <c r="Y1299" s="505"/>
      <c r="Z1299" s="505"/>
      <c r="AA1299" s="505"/>
      <c r="AB1299" s="505"/>
      <c r="AC1299" s="505"/>
      <c r="AD1299" s="505"/>
      <c r="AE1299" s="505"/>
      <c r="AF1299" s="505"/>
      <c r="AG1299" s="505"/>
      <c r="AH1299" s="505"/>
      <c r="AI1299" s="473"/>
      <c r="AJ1299" s="473"/>
      <c r="AK1299" s="505"/>
      <c r="AL1299" s="505"/>
      <c r="AM1299" s="505"/>
      <c r="AN1299" s="505"/>
      <c r="AO1299" s="505"/>
      <c r="AP1299" s="505"/>
      <c r="AQ1299" s="505"/>
      <c r="AR1299" s="505"/>
      <c r="AS1299" s="505"/>
      <c r="AT1299" s="505"/>
      <c r="AU1299" s="506"/>
      <c r="AV1299" s="513"/>
    </row>
    <row r="1300" spans="1:48" s="507" customFormat="1" ht="13.5" outlineLevel="2">
      <c r="A1300" s="681"/>
      <c r="B1300" s="691" t="s">
        <v>226</v>
      </c>
      <c r="C1300" s="460" t="s">
        <v>915</v>
      </c>
      <c r="D1300" s="474" t="s">
        <v>421</v>
      </c>
      <c r="E1300" s="461" t="s">
        <v>507</v>
      </c>
      <c r="F1300" s="475"/>
      <c r="G1300" s="459" t="s">
        <v>111</v>
      </c>
      <c r="H1300" s="476" t="str">
        <f t="shared" ref="H1300:H1303" si="166">CONCATENATE(G1300,"-",I1300)</f>
        <v>AM-5</v>
      </c>
      <c r="I1300" s="463">
        <v>5</v>
      </c>
      <c r="J1300" s="475"/>
      <c r="K1300" s="473">
        <v>0</v>
      </c>
      <c r="L1300" s="473"/>
      <c r="M1300" s="471" cm="1">
        <f t="array" ref="M1300">IFERROR(_xlfn.IFS(N1300=1,1,O1300=1,1,P1300=1,1,Q1300=1,1),0)</f>
        <v>1</v>
      </c>
      <c r="N1300" s="505" t="s">
        <v>224</v>
      </c>
      <c r="O1300" s="505"/>
      <c r="P1300" s="505">
        <v>1</v>
      </c>
      <c r="Q1300" s="505"/>
      <c r="R1300" s="471" cm="1">
        <f t="array" ref="R1300">IFERROR(_xlfn.IFS(S1300=1,1,T1300=1,1,U1300=1,1,V1300=1,1),0)</f>
        <v>0</v>
      </c>
      <c r="S1300" s="505"/>
      <c r="T1300" s="505"/>
      <c r="U1300" s="505"/>
      <c r="V1300" s="505"/>
      <c r="W1300" s="473"/>
      <c r="X1300" s="473"/>
      <c r="Y1300" s="471"/>
      <c r="Z1300" s="505"/>
      <c r="AA1300" s="505"/>
      <c r="AB1300" s="505"/>
      <c r="AC1300" s="505"/>
      <c r="AD1300" s="471"/>
      <c r="AE1300" s="505"/>
      <c r="AF1300" s="505"/>
      <c r="AG1300" s="505"/>
      <c r="AH1300" s="505"/>
      <c r="AI1300" s="473"/>
      <c r="AJ1300" s="473"/>
      <c r="AK1300" s="505"/>
      <c r="AL1300" s="505"/>
      <c r="AM1300" s="505"/>
      <c r="AN1300" s="505"/>
      <c r="AO1300" s="505"/>
      <c r="AP1300" s="505"/>
      <c r="AQ1300" s="505"/>
      <c r="AR1300" s="505"/>
      <c r="AS1300" s="505"/>
      <c r="AT1300" s="505"/>
      <c r="AU1300" s="506"/>
      <c r="AV1300" s="513">
        <v>5</v>
      </c>
    </row>
    <row r="1301" spans="1:48" s="507" customFormat="1" ht="13.5" outlineLevel="2">
      <c r="A1301" s="681"/>
      <c r="B1301" s="691" t="s">
        <v>226</v>
      </c>
      <c r="C1301" s="460" t="s">
        <v>915</v>
      </c>
      <c r="D1301" s="474" t="s">
        <v>423</v>
      </c>
      <c r="E1301" s="461" t="s">
        <v>508</v>
      </c>
      <c r="F1301" s="475"/>
      <c r="G1301" s="459" t="s">
        <v>111</v>
      </c>
      <c r="H1301" s="476" t="str">
        <f t="shared" si="166"/>
        <v>AM-5</v>
      </c>
      <c r="I1301" s="463">
        <v>5</v>
      </c>
      <c r="J1301" s="475"/>
      <c r="K1301" s="473">
        <v>0</v>
      </c>
      <c r="L1301" s="473"/>
      <c r="M1301" s="471" cm="1">
        <f t="array" ref="M1301">IFERROR(_xlfn.IFS(N1301=1,1,O1301=1,1,P1301=1,1,Q1301=1,1),0)</f>
        <v>1</v>
      </c>
      <c r="N1301" s="505" t="s">
        <v>224</v>
      </c>
      <c r="O1301" s="505"/>
      <c r="P1301" s="505">
        <v>1</v>
      </c>
      <c r="Q1301" s="505"/>
      <c r="R1301" s="471" cm="1">
        <f t="array" ref="R1301">IFERROR(_xlfn.IFS(S1301=1,1,T1301=1,1,U1301=1,1,V1301=1,1),0)</f>
        <v>0</v>
      </c>
      <c r="S1301" s="505"/>
      <c r="T1301" s="505"/>
      <c r="U1301" s="505"/>
      <c r="V1301" s="505"/>
      <c r="W1301" s="473"/>
      <c r="X1301" s="473"/>
      <c r="Y1301" s="471"/>
      <c r="Z1301" s="505"/>
      <c r="AA1301" s="505"/>
      <c r="AB1301" s="505"/>
      <c r="AC1301" s="505"/>
      <c r="AD1301" s="471"/>
      <c r="AE1301" s="505"/>
      <c r="AF1301" s="505"/>
      <c r="AG1301" s="505"/>
      <c r="AH1301" s="505"/>
      <c r="AI1301" s="473"/>
      <c r="AJ1301" s="473"/>
      <c r="AK1301" s="505"/>
      <c r="AL1301" s="505"/>
      <c r="AM1301" s="505"/>
      <c r="AN1301" s="505"/>
      <c r="AO1301" s="505"/>
      <c r="AP1301" s="505"/>
      <c r="AQ1301" s="505"/>
      <c r="AR1301" s="505"/>
      <c r="AS1301" s="505"/>
      <c r="AT1301" s="505"/>
      <c r="AU1301" s="506"/>
      <c r="AV1301" s="513">
        <v>5</v>
      </c>
    </row>
    <row r="1302" spans="1:48" s="507" customFormat="1" ht="13.5" outlineLevel="2">
      <c r="A1302" s="681"/>
      <c r="B1302" s="691" t="s">
        <v>226</v>
      </c>
      <c r="C1302" s="460" t="s">
        <v>915</v>
      </c>
      <c r="D1302" s="474" t="s">
        <v>425</v>
      </c>
      <c r="E1302" s="461" t="s">
        <v>509</v>
      </c>
      <c r="F1302" s="475"/>
      <c r="G1302" s="459" t="s">
        <v>111</v>
      </c>
      <c r="H1302" s="476" t="str">
        <f t="shared" si="166"/>
        <v>AM-5</v>
      </c>
      <c r="I1302" s="463">
        <v>5</v>
      </c>
      <c r="J1302" s="475"/>
      <c r="K1302" s="473">
        <v>0</v>
      </c>
      <c r="L1302" s="473"/>
      <c r="M1302" s="471" cm="1">
        <f t="array" ref="M1302">IFERROR(_xlfn.IFS(N1302=1,1,O1302=1,1,P1302=1,1,Q1302=1,1),0)</f>
        <v>1</v>
      </c>
      <c r="N1302" s="505" t="s">
        <v>224</v>
      </c>
      <c r="O1302" s="505"/>
      <c r="P1302" s="505">
        <v>1</v>
      </c>
      <c r="Q1302" s="505"/>
      <c r="R1302" s="471" cm="1">
        <f t="array" ref="R1302">IFERROR(_xlfn.IFS(S1302=1,1,T1302=1,1,U1302=1,1,V1302=1,1),0)</f>
        <v>0</v>
      </c>
      <c r="S1302" s="505"/>
      <c r="T1302" s="505"/>
      <c r="U1302" s="505"/>
      <c r="V1302" s="505"/>
      <c r="W1302" s="473"/>
      <c r="X1302" s="473"/>
      <c r="Y1302" s="471"/>
      <c r="Z1302" s="505"/>
      <c r="AA1302" s="505"/>
      <c r="AB1302" s="505"/>
      <c r="AC1302" s="505"/>
      <c r="AD1302" s="471"/>
      <c r="AE1302" s="505"/>
      <c r="AF1302" s="505"/>
      <c r="AG1302" s="505"/>
      <c r="AH1302" s="505"/>
      <c r="AI1302" s="473"/>
      <c r="AJ1302" s="473"/>
      <c r="AK1302" s="505"/>
      <c r="AL1302" s="505"/>
      <c r="AM1302" s="505"/>
      <c r="AN1302" s="505"/>
      <c r="AO1302" s="505"/>
      <c r="AP1302" s="505"/>
      <c r="AQ1302" s="505"/>
      <c r="AR1302" s="505"/>
      <c r="AS1302" s="505"/>
      <c r="AT1302" s="505"/>
      <c r="AU1302" s="506"/>
      <c r="AV1302" s="513">
        <v>5</v>
      </c>
    </row>
    <row r="1303" spans="1:48" s="507" customFormat="1" ht="13.5" outlineLevel="2">
      <c r="A1303" s="681"/>
      <c r="B1303" s="691" t="s">
        <v>226</v>
      </c>
      <c r="C1303" s="460" t="s">
        <v>915</v>
      </c>
      <c r="D1303" s="474" t="s">
        <v>427</v>
      </c>
      <c r="E1303" s="461" t="s">
        <v>510</v>
      </c>
      <c r="F1303" s="475"/>
      <c r="G1303" s="459" t="s">
        <v>111</v>
      </c>
      <c r="H1303" s="476" t="str">
        <f t="shared" si="166"/>
        <v>AM-5</v>
      </c>
      <c r="I1303" s="463">
        <v>5</v>
      </c>
      <c r="J1303" s="475"/>
      <c r="K1303" s="473">
        <v>0</v>
      </c>
      <c r="L1303" s="473"/>
      <c r="M1303" s="471" cm="1">
        <f t="array" ref="M1303">IFERROR(_xlfn.IFS(N1303=1,1,O1303=1,1,P1303=1,1,Q1303=1,1),0)</f>
        <v>1</v>
      </c>
      <c r="N1303" s="505" t="s">
        <v>224</v>
      </c>
      <c r="O1303" s="505"/>
      <c r="P1303" s="505">
        <v>1</v>
      </c>
      <c r="Q1303" s="505"/>
      <c r="R1303" s="471" cm="1">
        <f t="array" ref="R1303">IFERROR(_xlfn.IFS(S1303=1,1,T1303=1,1,U1303=1,1,V1303=1,1),0)</f>
        <v>0</v>
      </c>
      <c r="S1303" s="505"/>
      <c r="T1303" s="505"/>
      <c r="U1303" s="505"/>
      <c r="V1303" s="505"/>
      <c r="W1303" s="473"/>
      <c r="X1303" s="473"/>
      <c r="Y1303" s="471"/>
      <c r="Z1303" s="505"/>
      <c r="AA1303" s="505"/>
      <c r="AB1303" s="505"/>
      <c r="AC1303" s="505"/>
      <c r="AD1303" s="471"/>
      <c r="AE1303" s="505"/>
      <c r="AF1303" s="505"/>
      <c r="AG1303" s="505"/>
      <c r="AH1303" s="505"/>
      <c r="AI1303" s="473"/>
      <c r="AJ1303" s="473"/>
      <c r="AK1303" s="505"/>
      <c r="AL1303" s="505"/>
      <c r="AM1303" s="505"/>
      <c r="AN1303" s="505"/>
      <c r="AO1303" s="505"/>
      <c r="AP1303" s="505"/>
      <c r="AQ1303" s="505"/>
      <c r="AR1303" s="505"/>
      <c r="AS1303" s="505"/>
      <c r="AT1303" s="505"/>
      <c r="AU1303" s="506"/>
      <c r="AV1303" s="513">
        <v>5</v>
      </c>
    </row>
    <row r="1304" spans="1:48" s="507" customFormat="1" ht="13.5" outlineLevel="2">
      <c r="A1304" s="681"/>
      <c r="B1304" s="691"/>
      <c r="C1304" s="460"/>
      <c r="D1304" s="474"/>
      <c r="E1304" s="461"/>
      <c r="F1304" s="475"/>
      <c r="G1304" s="459"/>
      <c r="H1304" s="476"/>
      <c r="I1304" s="463"/>
      <c r="J1304" s="475"/>
      <c r="K1304" s="473"/>
      <c r="L1304" s="473"/>
      <c r="M1304" s="471"/>
      <c r="N1304" s="505" t="s">
        <v>224</v>
      </c>
      <c r="O1304" s="505"/>
      <c r="P1304" s="505"/>
      <c r="Q1304" s="505"/>
      <c r="R1304" s="505"/>
      <c r="S1304" s="505"/>
      <c r="T1304" s="505"/>
      <c r="U1304" s="505"/>
      <c r="V1304" s="505"/>
      <c r="W1304" s="473"/>
      <c r="X1304" s="473"/>
      <c r="Y1304" s="505"/>
      <c r="Z1304" s="505"/>
      <c r="AA1304" s="505"/>
      <c r="AB1304" s="505"/>
      <c r="AC1304" s="505"/>
      <c r="AD1304" s="505"/>
      <c r="AE1304" s="505"/>
      <c r="AF1304" s="505"/>
      <c r="AG1304" s="505"/>
      <c r="AH1304" s="505"/>
      <c r="AI1304" s="473"/>
      <c r="AJ1304" s="473"/>
      <c r="AK1304" s="505"/>
      <c r="AL1304" s="505"/>
      <c r="AM1304" s="505"/>
      <c r="AN1304" s="505"/>
      <c r="AO1304" s="505"/>
      <c r="AP1304" s="505"/>
      <c r="AQ1304" s="505"/>
      <c r="AR1304" s="505"/>
      <c r="AS1304" s="505"/>
      <c r="AT1304" s="505"/>
      <c r="AU1304" s="506"/>
      <c r="AV1304" s="513"/>
    </row>
    <row r="1305" spans="1:48" s="507" customFormat="1" ht="13.5" outlineLevel="2">
      <c r="A1305" s="681"/>
      <c r="B1305" s="691" t="s">
        <v>881</v>
      </c>
      <c r="C1305" s="460"/>
      <c r="D1305" s="474"/>
      <c r="E1305" s="461"/>
      <c r="F1305" s="475"/>
      <c r="G1305" s="459"/>
      <c r="H1305" s="476"/>
      <c r="I1305" s="463"/>
      <c r="J1305" s="475"/>
      <c r="K1305" s="473"/>
      <c r="L1305" s="473"/>
      <c r="M1305" s="471"/>
      <c r="N1305" s="505" t="s">
        <v>224</v>
      </c>
      <c r="O1305" s="505"/>
      <c r="P1305" s="505"/>
      <c r="Q1305" s="505"/>
      <c r="R1305" s="505"/>
      <c r="S1305" s="505"/>
      <c r="T1305" s="505"/>
      <c r="U1305" s="505"/>
      <c r="V1305" s="505"/>
      <c r="W1305" s="473"/>
      <c r="X1305" s="473"/>
      <c r="Y1305" s="505"/>
      <c r="Z1305" s="505"/>
      <c r="AA1305" s="505"/>
      <c r="AB1305" s="505"/>
      <c r="AC1305" s="505"/>
      <c r="AD1305" s="505"/>
      <c r="AE1305" s="505"/>
      <c r="AF1305" s="505"/>
      <c r="AG1305" s="505"/>
      <c r="AH1305" s="505"/>
      <c r="AI1305" s="473"/>
      <c r="AJ1305" s="473"/>
      <c r="AK1305" s="505"/>
      <c r="AL1305" s="505"/>
      <c r="AM1305" s="505"/>
      <c r="AN1305" s="505"/>
      <c r="AO1305" s="505"/>
      <c r="AP1305" s="505"/>
      <c r="AQ1305" s="505"/>
      <c r="AR1305" s="505"/>
      <c r="AS1305" s="505"/>
      <c r="AT1305" s="505"/>
      <c r="AU1305" s="506"/>
      <c r="AV1305" s="513"/>
    </row>
    <row r="1306" spans="1:48" s="507" customFormat="1" ht="13.5" outlineLevel="2">
      <c r="A1306" s="681"/>
      <c r="B1306" s="691" t="s">
        <v>226</v>
      </c>
      <c r="C1306" s="460" t="s">
        <v>769</v>
      </c>
      <c r="D1306" s="474">
        <v>5501</v>
      </c>
      <c r="E1306" s="461" t="s">
        <v>926</v>
      </c>
      <c r="F1306" s="475"/>
      <c r="G1306" s="459" t="s">
        <v>111</v>
      </c>
      <c r="H1306" s="476" t="str">
        <f t="shared" ref="H1306:H1308" si="167">CONCATENATE(G1306,"-",I1306)</f>
        <v>AM-5</v>
      </c>
      <c r="I1306" s="463">
        <v>5</v>
      </c>
      <c r="J1306" s="475"/>
      <c r="K1306" s="473">
        <v>0</v>
      </c>
      <c r="L1306" s="473"/>
      <c r="M1306" s="471" cm="1">
        <f t="array" ref="M1306">IFERROR(_xlfn.IFS(N1306=1,1,O1306=1,1,P1306=1,1,Q1306=1,1),0)</f>
        <v>1</v>
      </c>
      <c r="N1306" s="505" t="s">
        <v>224</v>
      </c>
      <c r="O1306" s="505"/>
      <c r="P1306" s="505">
        <v>1</v>
      </c>
      <c r="Q1306" s="505"/>
      <c r="R1306" s="471" cm="1">
        <f t="array" ref="R1306">IFERROR(_xlfn.IFS(S1306=1,1,T1306=1,1,U1306=1,1,V1306=1,1),0)</f>
        <v>0</v>
      </c>
      <c r="S1306" s="505"/>
      <c r="T1306" s="505"/>
      <c r="U1306" s="505"/>
      <c r="V1306" s="505"/>
      <c r="W1306" s="473"/>
      <c r="X1306" s="473"/>
      <c r="Y1306" s="471"/>
      <c r="Z1306" s="505"/>
      <c r="AA1306" s="505"/>
      <c r="AB1306" s="505"/>
      <c r="AC1306" s="505"/>
      <c r="AD1306" s="471"/>
      <c r="AE1306" s="505"/>
      <c r="AF1306" s="505"/>
      <c r="AG1306" s="505"/>
      <c r="AH1306" s="505"/>
      <c r="AI1306" s="473"/>
      <c r="AJ1306" s="473"/>
      <c r="AK1306" s="505"/>
      <c r="AL1306" s="505"/>
      <c r="AM1306" s="505"/>
      <c r="AN1306" s="505"/>
      <c r="AO1306" s="505"/>
      <c r="AP1306" s="505"/>
      <c r="AQ1306" s="505"/>
      <c r="AR1306" s="505"/>
      <c r="AS1306" s="505"/>
      <c r="AT1306" s="505"/>
      <c r="AU1306" s="506"/>
      <c r="AV1306" s="513">
        <v>5</v>
      </c>
    </row>
    <row r="1307" spans="1:48" s="507" customFormat="1" ht="13.5" outlineLevel="2">
      <c r="A1307" s="681"/>
      <c r="B1307" s="691" t="s">
        <v>226</v>
      </c>
      <c r="C1307" s="460" t="s">
        <v>769</v>
      </c>
      <c r="D1307" s="474">
        <v>5502</v>
      </c>
      <c r="E1307" s="461" t="s">
        <v>927</v>
      </c>
      <c r="F1307" s="475"/>
      <c r="G1307" s="459" t="s">
        <v>111</v>
      </c>
      <c r="H1307" s="476" t="str">
        <f t="shared" si="167"/>
        <v>AM-5</v>
      </c>
      <c r="I1307" s="463">
        <v>5</v>
      </c>
      <c r="J1307" s="475"/>
      <c r="K1307" s="473">
        <v>0</v>
      </c>
      <c r="L1307" s="473"/>
      <c r="M1307" s="471" cm="1">
        <f t="array" ref="M1307">IFERROR(_xlfn.IFS(N1307=1,1,O1307=1,1,P1307=1,1,Q1307=1,1),0)</f>
        <v>1</v>
      </c>
      <c r="N1307" s="505" t="s">
        <v>224</v>
      </c>
      <c r="O1307" s="505"/>
      <c r="P1307" s="505">
        <v>1</v>
      </c>
      <c r="Q1307" s="505"/>
      <c r="R1307" s="471" cm="1">
        <f t="array" ref="R1307">IFERROR(_xlfn.IFS(S1307=1,1,T1307=1,1,U1307=1,1,V1307=1,1),0)</f>
        <v>0</v>
      </c>
      <c r="S1307" s="505"/>
      <c r="T1307" s="505"/>
      <c r="U1307" s="505"/>
      <c r="V1307" s="505"/>
      <c r="W1307" s="473"/>
      <c r="X1307" s="473"/>
      <c r="Y1307" s="471"/>
      <c r="Z1307" s="505"/>
      <c r="AA1307" s="505"/>
      <c r="AB1307" s="505"/>
      <c r="AC1307" s="505"/>
      <c r="AD1307" s="471"/>
      <c r="AE1307" s="505"/>
      <c r="AF1307" s="505"/>
      <c r="AG1307" s="505"/>
      <c r="AH1307" s="505"/>
      <c r="AI1307" s="473"/>
      <c r="AJ1307" s="473"/>
      <c r="AK1307" s="505"/>
      <c r="AL1307" s="505"/>
      <c r="AM1307" s="505"/>
      <c r="AN1307" s="505"/>
      <c r="AO1307" s="505"/>
      <c r="AP1307" s="505"/>
      <c r="AQ1307" s="505"/>
      <c r="AR1307" s="505"/>
      <c r="AS1307" s="505"/>
      <c r="AT1307" s="505"/>
      <c r="AU1307" s="506"/>
      <c r="AV1307" s="513">
        <v>5</v>
      </c>
    </row>
    <row r="1308" spans="1:48" s="507" customFormat="1" ht="13.5" outlineLevel="2">
      <c r="A1308" s="681"/>
      <c r="B1308" s="691" t="s">
        <v>226</v>
      </c>
      <c r="C1308" s="460" t="s">
        <v>769</v>
      </c>
      <c r="D1308" s="474">
        <v>5503</v>
      </c>
      <c r="E1308" s="461" t="s">
        <v>928</v>
      </c>
      <c r="F1308" s="475"/>
      <c r="G1308" s="459" t="s">
        <v>111</v>
      </c>
      <c r="H1308" s="476" t="str">
        <f t="shared" si="167"/>
        <v>AM-5</v>
      </c>
      <c r="I1308" s="463">
        <v>5</v>
      </c>
      <c r="J1308" s="475"/>
      <c r="K1308" s="473">
        <v>0</v>
      </c>
      <c r="L1308" s="473"/>
      <c r="M1308" s="471" cm="1">
        <f t="array" ref="M1308">IFERROR(_xlfn.IFS(N1308=1,1,O1308=1,1,P1308=1,1,Q1308=1,1),0)</f>
        <v>1</v>
      </c>
      <c r="N1308" s="505" t="s">
        <v>224</v>
      </c>
      <c r="O1308" s="505"/>
      <c r="P1308" s="505">
        <v>1</v>
      </c>
      <c r="Q1308" s="505"/>
      <c r="R1308" s="471" cm="1">
        <f t="array" ref="R1308">IFERROR(_xlfn.IFS(S1308=1,1,T1308=1,1,U1308=1,1,V1308=1,1),0)</f>
        <v>0</v>
      </c>
      <c r="S1308" s="505"/>
      <c r="T1308" s="505"/>
      <c r="U1308" s="505"/>
      <c r="V1308" s="505"/>
      <c r="W1308" s="473"/>
      <c r="X1308" s="473"/>
      <c r="Y1308" s="471"/>
      <c r="Z1308" s="505"/>
      <c r="AA1308" s="505"/>
      <c r="AB1308" s="505"/>
      <c r="AC1308" s="505"/>
      <c r="AD1308" s="471"/>
      <c r="AE1308" s="505"/>
      <c r="AF1308" s="505"/>
      <c r="AG1308" s="505"/>
      <c r="AH1308" s="505"/>
      <c r="AI1308" s="473"/>
      <c r="AJ1308" s="473"/>
      <c r="AK1308" s="505"/>
      <c r="AL1308" s="505"/>
      <c r="AM1308" s="505"/>
      <c r="AN1308" s="505"/>
      <c r="AO1308" s="505"/>
      <c r="AP1308" s="505"/>
      <c r="AQ1308" s="505"/>
      <c r="AR1308" s="505"/>
      <c r="AS1308" s="505"/>
      <c r="AT1308" s="505"/>
      <c r="AU1308" s="506"/>
      <c r="AV1308" s="513">
        <v>5</v>
      </c>
    </row>
    <row r="1309" spans="1:48" s="507" customFormat="1" ht="13.5" outlineLevel="2">
      <c r="A1309" s="681"/>
      <c r="B1309" s="691"/>
      <c r="C1309" s="460"/>
      <c r="D1309" s="474"/>
      <c r="E1309" s="461"/>
      <c r="F1309" s="475"/>
      <c r="G1309" s="459"/>
      <c r="H1309" s="476"/>
      <c r="I1309" s="463"/>
      <c r="J1309" s="475"/>
      <c r="K1309" s="473"/>
      <c r="L1309" s="473"/>
      <c r="M1309" s="471"/>
      <c r="N1309" s="505" t="s">
        <v>224</v>
      </c>
      <c r="O1309" s="505"/>
      <c r="P1309" s="505"/>
      <c r="Q1309" s="505"/>
      <c r="R1309" s="505"/>
      <c r="S1309" s="505"/>
      <c r="T1309" s="505"/>
      <c r="U1309" s="505"/>
      <c r="V1309" s="505"/>
      <c r="W1309" s="473"/>
      <c r="X1309" s="473"/>
      <c r="Y1309" s="505"/>
      <c r="Z1309" s="505"/>
      <c r="AA1309" s="505"/>
      <c r="AB1309" s="505"/>
      <c r="AC1309" s="505"/>
      <c r="AD1309" s="505"/>
      <c r="AE1309" s="505"/>
      <c r="AF1309" s="505"/>
      <c r="AG1309" s="505"/>
      <c r="AH1309" s="505"/>
      <c r="AI1309" s="473"/>
      <c r="AJ1309" s="473"/>
      <c r="AK1309" s="505"/>
      <c r="AL1309" s="505"/>
      <c r="AM1309" s="505"/>
      <c r="AN1309" s="505"/>
      <c r="AO1309" s="505"/>
      <c r="AP1309" s="505"/>
      <c r="AQ1309" s="505"/>
      <c r="AR1309" s="505"/>
      <c r="AS1309" s="505"/>
      <c r="AT1309" s="505"/>
      <c r="AU1309" s="506"/>
      <c r="AV1309" s="513"/>
    </row>
    <row r="1310" spans="1:48" s="507" customFormat="1" ht="13.5" outlineLevel="2">
      <c r="A1310" s="681"/>
      <c r="B1310" s="691" t="s">
        <v>765</v>
      </c>
      <c r="C1310" s="460"/>
      <c r="D1310" s="474"/>
      <c r="E1310" s="461"/>
      <c r="F1310" s="475"/>
      <c r="G1310" s="459"/>
      <c r="H1310" s="476"/>
      <c r="I1310" s="463"/>
      <c r="J1310" s="475"/>
      <c r="K1310" s="473"/>
      <c r="L1310" s="473"/>
      <c r="M1310" s="471"/>
      <c r="N1310" s="505" t="s">
        <v>224</v>
      </c>
      <c r="O1310" s="505"/>
      <c r="P1310" s="505"/>
      <c r="Q1310" s="505"/>
      <c r="R1310" s="505"/>
      <c r="S1310" s="505"/>
      <c r="T1310" s="505"/>
      <c r="U1310" s="505"/>
      <c r="V1310" s="505"/>
      <c r="W1310" s="473"/>
      <c r="X1310" s="473"/>
      <c r="Y1310" s="505"/>
      <c r="Z1310" s="505"/>
      <c r="AA1310" s="505"/>
      <c r="AB1310" s="505"/>
      <c r="AC1310" s="505"/>
      <c r="AD1310" s="505"/>
      <c r="AE1310" s="505"/>
      <c r="AF1310" s="505"/>
      <c r="AG1310" s="505"/>
      <c r="AH1310" s="505"/>
      <c r="AI1310" s="473"/>
      <c r="AJ1310" s="473"/>
      <c r="AK1310" s="505"/>
      <c r="AL1310" s="505"/>
      <c r="AM1310" s="505"/>
      <c r="AN1310" s="505"/>
      <c r="AO1310" s="505"/>
      <c r="AP1310" s="505"/>
      <c r="AQ1310" s="505"/>
      <c r="AR1310" s="505"/>
      <c r="AS1310" s="505"/>
      <c r="AT1310" s="505"/>
      <c r="AU1310" s="506"/>
      <c r="AV1310" s="513"/>
    </row>
    <row r="1311" spans="1:48" s="507" customFormat="1" ht="13.5" outlineLevel="2">
      <c r="A1311" s="681"/>
      <c r="B1311" s="691" t="s">
        <v>226</v>
      </c>
      <c r="C1311" s="460" t="s">
        <v>769</v>
      </c>
      <c r="D1311" s="474">
        <v>6601</v>
      </c>
      <c r="E1311" s="461" t="s">
        <v>766</v>
      </c>
      <c r="F1311" s="475"/>
      <c r="G1311" s="459" t="s">
        <v>111</v>
      </c>
      <c r="H1311" s="476" t="str">
        <f t="shared" ref="H1311:H1312" si="168">CONCATENATE(G1311,"-",I1311)</f>
        <v>AM-5</v>
      </c>
      <c r="I1311" s="463">
        <v>5</v>
      </c>
      <c r="J1311" s="475"/>
      <c r="K1311" s="473">
        <v>0</v>
      </c>
      <c r="L1311" s="473"/>
      <c r="M1311" s="471" cm="1">
        <f t="array" ref="M1311">IFERROR(_xlfn.IFS(N1311=1,1,O1311=1,1,P1311=1,1,Q1311=1,1),0)</f>
        <v>1</v>
      </c>
      <c r="N1311" s="505" t="s">
        <v>224</v>
      </c>
      <c r="O1311" s="505"/>
      <c r="P1311" s="505">
        <v>1</v>
      </c>
      <c r="Q1311" s="505"/>
      <c r="R1311" s="471" cm="1">
        <f t="array" ref="R1311">IFERROR(_xlfn.IFS(S1311=1,1,T1311=1,1,U1311=1,1,V1311=1,1),0)</f>
        <v>0</v>
      </c>
      <c r="S1311" s="505"/>
      <c r="T1311" s="505"/>
      <c r="U1311" s="505"/>
      <c r="V1311" s="505"/>
      <c r="W1311" s="473"/>
      <c r="X1311" s="473"/>
      <c r="Y1311" s="471"/>
      <c r="Z1311" s="505"/>
      <c r="AA1311" s="505"/>
      <c r="AB1311" s="505"/>
      <c r="AC1311" s="505"/>
      <c r="AD1311" s="471"/>
      <c r="AE1311" s="505"/>
      <c r="AF1311" s="505"/>
      <c r="AG1311" s="505"/>
      <c r="AH1311" s="505"/>
      <c r="AI1311" s="473"/>
      <c r="AJ1311" s="473"/>
      <c r="AK1311" s="505"/>
      <c r="AL1311" s="505"/>
      <c r="AM1311" s="505"/>
      <c r="AN1311" s="505"/>
      <c r="AO1311" s="505"/>
      <c r="AP1311" s="505"/>
      <c r="AQ1311" s="505"/>
      <c r="AR1311" s="505"/>
      <c r="AS1311" s="505"/>
      <c r="AT1311" s="505"/>
      <c r="AU1311" s="506"/>
      <c r="AV1311" s="513">
        <v>5</v>
      </c>
    </row>
    <row r="1312" spans="1:48" s="507" customFormat="1" ht="13.5" outlineLevel="2">
      <c r="A1312" s="681"/>
      <c r="B1312" s="691" t="s">
        <v>226</v>
      </c>
      <c r="C1312" s="460" t="s">
        <v>769</v>
      </c>
      <c r="D1312" s="474">
        <v>6602</v>
      </c>
      <c r="E1312" s="461" t="s">
        <v>767</v>
      </c>
      <c r="F1312" s="475"/>
      <c r="G1312" s="459" t="s">
        <v>111</v>
      </c>
      <c r="H1312" s="476" t="str">
        <f t="shared" si="168"/>
        <v>AM-5</v>
      </c>
      <c r="I1312" s="463">
        <v>5</v>
      </c>
      <c r="J1312" s="475"/>
      <c r="K1312" s="473">
        <v>0</v>
      </c>
      <c r="L1312" s="473"/>
      <c r="M1312" s="471" cm="1">
        <f t="array" ref="M1312">IFERROR(_xlfn.IFS(N1312=1,1,O1312=1,1,P1312=1,1,Q1312=1,1),0)</f>
        <v>1</v>
      </c>
      <c r="N1312" s="505" t="s">
        <v>224</v>
      </c>
      <c r="O1312" s="505"/>
      <c r="P1312" s="505">
        <v>1</v>
      </c>
      <c r="Q1312" s="505"/>
      <c r="R1312" s="471" cm="1">
        <f t="array" ref="R1312">IFERROR(_xlfn.IFS(S1312=1,1,T1312=1,1,U1312=1,1,V1312=1,1),0)</f>
        <v>0</v>
      </c>
      <c r="S1312" s="505"/>
      <c r="T1312" s="505"/>
      <c r="U1312" s="505"/>
      <c r="V1312" s="505"/>
      <c r="W1312" s="473"/>
      <c r="X1312" s="473"/>
      <c r="Y1312" s="471"/>
      <c r="Z1312" s="505"/>
      <c r="AA1312" s="505"/>
      <c r="AB1312" s="505"/>
      <c r="AC1312" s="505"/>
      <c r="AD1312" s="471"/>
      <c r="AE1312" s="505"/>
      <c r="AF1312" s="505"/>
      <c r="AG1312" s="505"/>
      <c r="AH1312" s="505"/>
      <c r="AI1312" s="473"/>
      <c r="AJ1312" s="473"/>
      <c r="AK1312" s="505"/>
      <c r="AL1312" s="505"/>
      <c r="AM1312" s="505"/>
      <c r="AN1312" s="505"/>
      <c r="AO1312" s="505"/>
      <c r="AP1312" s="505"/>
      <c r="AQ1312" s="505"/>
      <c r="AR1312" s="505"/>
      <c r="AS1312" s="505"/>
      <c r="AT1312" s="505"/>
      <c r="AU1312" s="506"/>
      <c r="AV1312" s="513">
        <v>5</v>
      </c>
    </row>
    <row r="1313" spans="1:121" s="507" customFormat="1" ht="13.5" outlineLevel="2">
      <c r="A1313" s="681"/>
      <c r="B1313" s="691"/>
      <c r="C1313" s="460"/>
      <c r="D1313" s="474"/>
      <c r="E1313" s="461"/>
      <c r="F1313" s="475"/>
      <c r="G1313" s="459"/>
      <c r="H1313" s="476"/>
      <c r="I1313" s="463"/>
      <c r="J1313" s="475"/>
      <c r="K1313" s="473"/>
      <c r="L1313" s="473"/>
      <c r="M1313" s="471"/>
      <c r="N1313" s="505" t="s">
        <v>224</v>
      </c>
      <c r="O1313" s="505"/>
      <c r="P1313" s="505"/>
      <c r="Q1313" s="505"/>
      <c r="R1313" s="505"/>
      <c r="S1313" s="505"/>
      <c r="T1313" s="505"/>
      <c r="U1313" s="505"/>
      <c r="V1313" s="505"/>
      <c r="W1313" s="473"/>
      <c r="X1313" s="473"/>
      <c r="Y1313" s="505"/>
      <c r="Z1313" s="505"/>
      <c r="AA1313" s="505"/>
      <c r="AB1313" s="505"/>
      <c r="AC1313" s="505"/>
      <c r="AD1313" s="505"/>
      <c r="AE1313" s="505"/>
      <c r="AF1313" s="505"/>
      <c r="AG1313" s="505"/>
      <c r="AH1313" s="505"/>
      <c r="AI1313" s="473"/>
      <c r="AJ1313" s="473"/>
      <c r="AK1313" s="505"/>
      <c r="AL1313" s="505"/>
      <c r="AM1313" s="505"/>
      <c r="AN1313" s="505"/>
      <c r="AO1313" s="505"/>
      <c r="AP1313" s="505"/>
      <c r="AQ1313" s="505"/>
      <c r="AR1313" s="505"/>
      <c r="AS1313" s="505"/>
      <c r="AT1313" s="505"/>
      <c r="AU1313" s="506"/>
      <c r="AV1313" s="513"/>
    </row>
    <row r="1314" spans="1:121" s="507" customFormat="1" ht="13.5" outlineLevel="2">
      <c r="A1314" s="681"/>
      <c r="B1314" s="691" t="s">
        <v>929</v>
      </c>
      <c r="C1314" s="460"/>
      <c r="D1314" s="474"/>
      <c r="E1314" s="461"/>
      <c r="F1314" s="475"/>
      <c r="G1314" s="459"/>
      <c r="H1314" s="476"/>
      <c r="I1314" s="463"/>
      <c r="J1314" s="475"/>
      <c r="K1314" s="473"/>
      <c r="L1314" s="473"/>
      <c r="M1314" s="471"/>
      <c r="N1314" s="505" t="s">
        <v>224</v>
      </c>
      <c r="O1314" s="505"/>
      <c r="P1314" s="505"/>
      <c r="Q1314" s="505"/>
      <c r="R1314" s="505"/>
      <c r="S1314" s="505"/>
      <c r="T1314" s="505"/>
      <c r="U1314" s="505"/>
      <c r="V1314" s="505"/>
      <c r="W1314" s="473"/>
      <c r="X1314" s="473"/>
      <c r="Y1314" s="505"/>
      <c r="Z1314" s="505"/>
      <c r="AA1314" s="505"/>
      <c r="AB1314" s="505"/>
      <c r="AC1314" s="505"/>
      <c r="AD1314" s="505"/>
      <c r="AE1314" s="505"/>
      <c r="AF1314" s="505"/>
      <c r="AG1314" s="505"/>
      <c r="AH1314" s="505"/>
      <c r="AI1314" s="473"/>
      <c r="AJ1314" s="473"/>
      <c r="AK1314" s="505"/>
      <c r="AL1314" s="505"/>
      <c r="AM1314" s="505"/>
      <c r="AN1314" s="505"/>
      <c r="AO1314" s="505"/>
      <c r="AP1314" s="505"/>
      <c r="AQ1314" s="505"/>
      <c r="AR1314" s="505"/>
      <c r="AS1314" s="505"/>
      <c r="AT1314" s="505"/>
      <c r="AU1314" s="506"/>
      <c r="AV1314" s="513"/>
    </row>
    <row r="1315" spans="1:121" s="507" customFormat="1" ht="13.5" outlineLevel="2">
      <c r="A1315" s="681"/>
      <c r="B1315" s="691" t="s">
        <v>226</v>
      </c>
      <c r="C1315" s="460" t="s">
        <v>769</v>
      </c>
      <c r="D1315" s="474">
        <v>8001</v>
      </c>
      <c r="E1315" s="461" t="s">
        <v>770</v>
      </c>
      <c r="F1315" s="475"/>
      <c r="G1315" s="459" t="s">
        <v>111</v>
      </c>
      <c r="H1315" s="476" t="str">
        <f t="shared" ref="H1315:H1316" si="169">CONCATENATE(G1315,"-",I1315)</f>
        <v>AM-5</v>
      </c>
      <c r="I1315" s="463">
        <v>5</v>
      </c>
      <c r="J1315" s="475"/>
      <c r="K1315" s="473">
        <v>0</v>
      </c>
      <c r="L1315" s="473"/>
      <c r="M1315" s="471" cm="1">
        <f t="array" ref="M1315">IFERROR(_xlfn.IFS(N1315=1,1,O1315=1,1,P1315=1,1,Q1315=1,1),0)</f>
        <v>1</v>
      </c>
      <c r="N1315" s="505" t="s">
        <v>224</v>
      </c>
      <c r="O1315" s="505"/>
      <c r="P1315" s="505">
        <v>1</v>
      </c>
      <c r="Q1315" s="505"/>
      <c r="R1315" s="471" cm="1">
        <f t="array" ref="R1315">IFERROR(_xlfn.IFS(S1315=1,1,T1315=1,1,U1315=1,1,V1315=1,1),0)</f>
        <v>0</v>
      </c>
      <c r="S1315" s="505"/>
      <c r="T1315" s="505"/>
      <c r="U1315" s="505"/>
      <c r="V1315" s="505"/>
      <c r="W1315" s="473"/>
      <c r="X1315" s="473"/>
      <c r="Y1315" s="471"/>
      <c r="Z1315" s="505"/>
      <c r="AA1315" s="505"/>
      <c r="AB1315" s="505"/>
      <c r="AC1315" s="505"/>
      <c r="AD1315" s="471"/>
      <c r="AE1315" s="505"/>
      <c r="AF1315" s="505"/>
      <c r="AG1315" s="505"/>
      <c r="AH1315" s="505"/>
      <c r="AI1315" s="473"/>
      <c r="AJ1315" s="473"/>
      <c r="AK1315" s="505"/>
      <c r="AL1315" s="505"/>
      <c r="AM1315" s="505"/>
      <c r="AN1315" s="505"/>
      <c r="AO1315" s="505"/>
      <c r="AP1315" s="505"/>
      <c r="AQ1315" s="505"/>
      <c r="AR1315" s="505"/>
      <c r="AS1315" s="505"/>
      <c r="AT1315" s="505"/>
      <c r="AU1315" s="506"/>
      <c r="AV1315" s="513">
        <v>5</v>
      </c>
    </row>
    <row r="1316" spans="1:121" s="507" customFormat="1" ht="13.5" outlineLevel="2">
      <c r="A1316" s="681"/>
      <c r="B1316" s="691" t="s">
        <v>226</v>
      </c>
      <c r="C1316" s="460" t="s">
        <v>769</v>
      </c>
      <c r="D1316" s="474">
        <v>8002</v>
      </c>
      <c r="E1316" s="461" t="s">
        <v>771</v>
      </c>
      <c r="F1316" s="475"/>
      <c r="G1316" s="459" t="s">
        <v>111</v>
      </c>
      <c r="H1316" s="476" t="str">
        <f t="shared" si="169"/>
        <v>AM-5</v>
      </c>
      <c r="I1316" s="463">
        <v>5</v>
      </c>
      <c r="J1316" s="475"/>
      <c r="K1316" s="473">
        <v>0</v>
      </c>
      <c r="L1316" s="473"/>
      <c r="M1316" s="471" cm="1">
        <f t="array" ref="M1316">IFERROR(_xlfn.IFS(N1316=1,1,O1316=1,1,P1316=1,1,Q1316=1,1),0)</f>
        <v>1</v>
      </c>
      <c r="N1316" s="505" t="s">
        <v>224</v>
      </c>
      <c r="O1316" s="505"/>
      <c r="P1316" s="505">
        <v>1</v>
      </c>
      <c r="Q1316" s="505"/>
      <c r="R1316" s="471" cm="1">
        <f t="array" ref="R1316">IFERROR(_xlfn.IFS(S1316=1,1,T1316=1,1,U1316=1,1,V1316=1,1),0)</f>
        <v>0</v>
      </c>
      <c r="S1316" s="505"/>
      <c r="T1316" s="505"/>
      <c r="U1316" s="505"/>
      <c r="V1316" s="505"/>
      <c r="W1316" s="473"/>
      <c r="X1316" s="473"/>
      <c r="Y1316" s="471"/>
      <c r="Z1316" s="505"/>
      <c r="AA1316" s="505"/>
      <c r="AB1316" s="505"/>
      <c r="AC1316" s="505"/>
      <c r="AD1316" s="471"/>
      <c r="AE1316" s="505"/>
      <c r="AF1316" s="505"/>
      <c r="AG1316" s="505"/>
      <c r="AH1316" s="505"/>
      <c r="AI1316" s="473"/>
      <c r="AJ1316" s="473"/>
      <c r="AK1316" s="505"/>
      <c r="AL1316" s="505"/>
      <c r="AM1316" s="505"/>
      <c r="AN1316" s="505"/>
      <c r="AO1316" s="505"/>
      <c r="AP1316" s="505"/>
      <c r="AQ1316" s="505"/>
      <c r="AR1316" s="505"/>
      <c r="AS1316" s="505"/>
      <c r="AT1316" s="505"/>
      <c r="AU1316" s="506"/>
      <c r="AV1316" s="513">
        <v>5</v>
      </c>
    </row>
    <row r="1317" spans="1:121" s="507" customFormat="1" ht="13.5" outlineLevel="2">
      <c r="A1317" s="681"/>
      <c r="B1317" s="691"/>
      <c r="C1317" s="460"/>
      <c r="D1317" s="474"/>
      <c r="E1317" s="461"/>
      <c r="F1317" s="475"/>
      <c r="G1317" s="459"/>
      <c r="H1317" s="476"/>
      <c r="I1317" s="463"/>
      <c r="J1317" s="475"/>
      <c r="K1317" s="473"/>
      <c r="L1317" s="473"/>
      <c r="M1317" s="471"/>
      <c r="N1317" s="505" t="s">
        <v>224</v>
      </c>
      <c r="O1317" s="505"/>
      <c r="P1317" s="505"/>
      <c r="Q1317" s="505"/>
      <c r="R1317" s="505"/>
      <c r="S1317" s="505"/>
      <c r="T1317" s="505"/>
      <c r="U1317" s="505"/>
      <c r="V1317" s="505"/>
      <c r="W1317" s="473"/>
      <c r="X1317" s="473"/>
      <c r="Y1317" s="505"/>
      <c r="Z1317" s="505"/>
      <c r="AA1317" s="505"/>
      <c r="AB1317" s="505"/>
      <c r="AC1317" s="505"/>
      <c r="AD1317" s="505"/>
      <c r="AE1317" s="505"/>
      <c r="AF1317" s="505"/>
      <c r="AG1317" s="505"/>
      <c r="AH1317" s="505"/>
      <c r="AI1317" s="473"/>
      <c r="AJ1317" s="473"/>
      <c r="AK1317" s="505"/>
      <c r="AL1317" s="505"/>
      <c r="AM1317" s="505"/>
      <c r="AN1317" s="505"/>
      <c r="AO1317" s="505"/>
      <c r="AP1317" s="505"/>
      <c r="AQ1317" s="505"/>
      <c r="AR1317" s="505"/>
      <c r="AS1317" s="505"/>
      <c r="AT1317" s="505"/>
      <c r="AU1317" s="506"/>
      <c r="AV1317" s="513"/>
    </row>
    <row r="1318" spans="1:121" s="507" customFormat="1" ht="13.5" outlineLevel="2">
      <c r="A1318" s="681"/>
      <c r="B1318" s="691" t="s">
        <v>908</v>
      </c>
      <c r="C1318" s="460"/>
      <c r="D1318" s="474"/>
      <c r="E1318" s="461"/>
      <c r="F1318" s="475"/>
      <c r="G1318" s="459"/>
      <c r="H1318" s="476"/>
      <c r="I1318" s="463"/>
      <c r="J1318" s="475"/>
      <c r="K1318" s="473"/>
      <c r="L1318" s="473"/>
      <c r="M1318" s="471"/>
      <c r="N1318" s="505" t="s">
        <v>224</v>
      </c>
      <c r="O1318" s="505"/>
      <c r="P1318" s="505"/>
      <c r="Q1318" s="505"/>
      <c r="R1318" s="505"/>
      <c r="S1318" s="505"/>
      <c r="T1318" s="505"/>
      <c r="U1318" s="505"/>
      <c r="V1318" s="505"/>
      <c r="W1318" s="473"/>
      <c r="X1318" s="473"/>
      <c r="Y1318" s="505"/>
      <c r="Z1318" s="505"/>
      <c r="AA1318" s="505"/>
      <c r="AB1318" s="505"/>
      <c r="AC1318" s="505"/>
      <c r="AD1318" s="505"/>
      <c r="AE1318" s="505"/>
      <c r="AF1318" s="505"/>
      <c r="AG1318" s="505"/>
      <c r="AH1318" s="505"/>
      <c r="AI1318" s="473"/>
      <c r="AJ1318" s="473"/>
      <c r="AK1318" s="505"/>
      <c r="AL1318" s="505"/>
      <c r="AM1318" s="505"/>
      <c r="AN1318" s="505"/>
      <c r="AO1318" s="505"/>
      <c r="AP1318" s="505"/>
      <c r="AQ1318" s="505"/>
      <c r="AR1318" s="505"/>
      <c r="AS1318" s="505"/>
      <c r="AT1318" s="505"/>
      <c r="AU1318" s="506"/>
      <c r="AV1318" s="513"/>
    </row>
    <row r="1319" spans="1:121" s="507" customFormat="1" ht="13.5" outlineLevel="2">
      <c r="A1319" s="531"/>
      <c r="B1319" s="691" t="s">
        <v>226</v>
      </c>
      <c r="C1319" s="460" t="s">
        <v>769</v>
      </c>
      <c r="D1319" s="474">
        <v>8101</v>
      </c>
      <c r="E1319" s="461" t="s">
        <v>888</v>
      </c>
      <c r="F1319" s="475"/>
      <c r="G1319" s="459" t="s">
        <v>111</v>
      </c>
      <c r="H1319" s="476" t="str">
        <f t="shared" ref="H1319:H1320" si="170">CONCATENATE(G1319,"-",I1319)</f>
        <v>AM-5</v>
      </c>
      <c r="I1319" s="463">
        <v>5</v>
      </c>
      <c r="J1319" s="475"/>
      <c r="K1319" s="473">
        <v>0</v>
      </c>
      <c r="L1319" s="473"/>
      <c r="M1319" s="471" cm="1">
        <f t="array" ref="M1319">IFERROR(_xlfn.IFS(N1319=1,1,O1319=1,1,P1319=1,1,Q1319=1,1),0)</f>
        <v>1</v>
      </c>
      <c r="N1319" s="505" t="s">
        <v>224</v>
      </c>
      <c r="O1319" s="505"/>
      <c r="P1319" s="505">
        <v>1</v>
      </c>
      <c r="Q1319" s="505"/>
      <c r="R1319" s="471" cm="1">
        <f t="array" ref="R1319">IFERROR(_xlfn.IFS(S1319=1,1,T1319=1,1,U1319=1,1,V1319=1,1),0)</f>
        <v>0</v>
      </c>
      <c r="S1319" s="505"/>
      <c r="T1319" s="505"/>
      <c r="U1319" s="505"/>
      <c r="V1319" s="505"/>
      <c r="W1319" s="473"/>
      <c r="X1319" s="473"/>
      <c r="Y1319" s="471"/>
      <c r="Z1319" s="505"/>
      <c r="AA1319" s="505"/>
      <c r="AB1319" s="505"/>
      <c r="AC1319" s="505"/>
      <c r="AD1319" s="471"/>
      <c r="AE1319" s="505"/>
      <c r="AF1319" s="505"/>
      <c r="AG1319" s="505"/>
      <c r="AH1319" s="505"/>
      <c r="AI1319" s="473"/>
      <c r="AJ1319" s="473"/>
      <c r="AK1319" s="505"/>
      <c r="AL1319" s="505"/>
      <c r="AM1319" s="505"/>
      <c r="AN1319" s="505"/>
      <c r="AO1319" s="505"/>
      <c r="AP1319" s="505"/>
      <c r="AQ1319" s="505"/>
      <c r="AR1319" s="505"/>
      <c r="AS1319" s="505"/>
      <c r="AT1319" s="505"/>
      <c r="AU1319" s="506"/>
      <c r="AV1319" s="513">
        <v>5</v>
      </c>
    </row>
    <row r="1320" spans="1:121" s="507" customFormat="1" ht="13.5" outlineLevel="2">
      <c r="A1320" s="531"/>
      <c r="B1320" s="691" t="s">
        <v>226</v>
      </c>
      <c r="C1320" s="460" t="s">
        <v>769</v>
      </c>
      <c r="D1320" s="474">
        <v>8102</v>
      </c>
      <c r="E1320" s="461" t="s">
        <v>889</v>
      </c>
      <c r="F1320" s="475"/>
      <c r="G1320" s="459" t="s">
        <v>111</v>
      </c>
      <c r="H1320" s="476" t="str">
        <f t="shared" si="170"/>
        <v>AM-5</v>
      </c>
      <c r="I1320" s="463">
        <v>5</v>
      </c>
      <c r="J1320" s="475"/>
      <c r="K1320" s="473">
        <v>0</v>
      </c>
      <c r="L1320" s="473"/>
      <c r="M1320" s="471" cm="1">
        <f t="array" ref="M1320">IFERROR(_xlfn.IFS(N1320=1,1,O1320=1,1,P1320=1,1,Q1320=1,1),0)</f>
        <v>1</v>
      </c>
      <c r="N1320" s="505" t="s">
        <v>224</v>
      </c>
      <c r="O1320" s="505"/>
      <c r="P1320" s="505">
        <v>1</v>
      </c>
      <c r="Q1320" s="505"/>
      <c r="R1320" s="471" cm="1">
        <f t="array" ref="R1320">IFERROR(_xlfn.IFS(S1320=1,1,T1320=1,1,U1320=1,1,V1320=1,1),0)</f>
        <v>0</v>
      </c>
      <c r="S1320" s="505"/>
      <c r="T1320" s="505"/>
      <c r="U1320" s="505"/>
      <c r="V1320" s="505"/>
      <c r="W1320" s="473"/>
      <c r="X1320" s="473"/>
      <c r="Y1320" s="471"/>
      <c r="Z1320" s="505"/>
      <c r="AA1320" s="505"/>
      <c r="AB1320" s="505"/>
      <c r="AC1320" s="505"/>
      <c r="AD1320" s="471"/>
      <c r="AE1320" s="505"/>
      <c r="AF1320" s="505"/>
      <c r="AG1320" s="505"/>
      <c r="AH1320" s="505"/>
      <c r="AI1320" s="473"/>
      <c r="AJ1320" s="473"/>
      <c r="AK1320" s="505"/>
      <c r="AL1320" s="505"/>
      <c r="AM1320" s="505"/>
      <c r="AN1320" s="505"/>
      <c r="AO1320" s="505"/>
      <c r="AP1320" s="505"/>
      <c r="AQ1320" s="505"/>
      <c r="AR1320" s="505"/>
      <c r="AS1320" s="505"/>
      <c r="AT1320" s="505"/>
      <c r="AU1320" s="506"/>
      <c r="AV1320" s="513">
        <v>5</v>
      </c>
    </row>
    <row r="1321" spans="1:121" ht="3" customHeight="1">
      <c r="B1321" s="691"/>
      <c r="C1321" s="460"/>
      <c r="D1321" s="474"/>
      <c r="E1321" s="461"/>
      <c r="F1321" s="475"/>
      <c r="G1321" s="459"/>
      <c r="H1321" s="476"/>
      <c r="I1321" s="463"/>
      <c r="J1321" s="475"/>
      <c r="K1321" s="473"/>
      <c r="L1321" s="473"/>
      <c r="M1321" s="471"/>
      <c r="N1321" s="505" t="s">
        <v>224</v>
      </c>
      <c r="O1321" s="505"/>
      <c r="P1321" s="505"/>
      <c r="Q1321" s="505"/>
      <c r="R1321" s="505"/>
      <c r="S1321" s="505"/>
      <c r="T1321" s="505"/>
      <c r="U1321" s="505"/>
      <c r="V1321" s="505"/>
      <c r="W1321" s="473"/>
      <c r="X1321" s="473"/>
      <c r="Y1321" s="505"/>
      <c r="Z1321" s="505"/>
      <c r="AA1321" s="505"/>
      <c r="AB1321" s="505"/>
      <c r="AC1321" s="505"/>
      <c r="AD1321" s="505"/>
      <c r="AE1321" s="505"/>
      <c r="AF1321" s="505"/>
      <c r="AG1321" s="505"/>
      <c r="AH1321" s="505"/>
      <c r="AI1321" s="473"/>
      <c r="AJ1321" s="473"/>
      <c r="AK1321" s="505"/>
      <c r="AL1321" s="505"/>
      <c r="AM1321" s="505"/>
      <c r="AN1321" s="505"/>
      <c r="AO1321" s="505"/>
      <c r="AP1321" s="505"/>
      <c r="AQ1321" s="505"/>
      <c r="AR1321" s="505"/>
      <c r="AS1321" s="505"/>
      <c r="AT1321" s="505"/>
      <c r="AU1321" s="506"/>
      <c r="AV1321" s="523"/>
    </row>
    <row r="1322" spans="1:121" ht="13.5">
      <c r="B1322" s="691"/>
      <c r="C1322" s="460"/>
      <c r="D1322" s="474"/>
      <c r="E1322" s="461"/>
      <c r="F1322" s="475"/>
      <c r="G1322" s="459"/>
      <c r="H1322" s="476"/>
      <c r="I1322" s="463"/>
      <c r="J1322" s="475"/>
      <c r="K1322" s="473"/>
      <c r="L1322" s="473"/>
      <c r="N1322" s="505" t="s">
        <v>224</v>
      </c>
      <c r="O1322" s="505"/>
      <c r="P1322" s="505"/>
      <c r="Q1322" s="505"/>
      <c r="R1322" s="505"/>
      <c r="S1322" s="505"/>
      <c r="T1322" s="505"/>
      <c r="U1322" s="505"/>
      <c r="V1322" s="505"/>
      <c r="W1322" s="473"/>
      <c r="X1322" s="473"/>
      <c r="Y1322" s="505"/>
      <c r="Z1322" s="505"/>
      <c r="AA1322" s="505"/>
      <c r="AB1322" s="505"/>
      <c r="AC1322" s="505"/>
      <c r="AD1322" s="505"/>
      <c r="AE1322" s="505"/>
      <c r="AF1322" s="505"/>
      <c r="AG1322" s="505"/>
      <c r="AH1322" s="505"/>
      <c r="AI1322" s="473"/>
      <c r="AJ1322" s="473"/>
      <c r="AK1322" s="505"/>
      <c r="AL1322" s="505"/>
      <c r="AM1322" s="505"/>
      <c r="AN1322" s="505"/>
      <c r="AO1322" s="505"/>
      <c r="AP1322" s="505"/>
      <c r="AQ1322" s="505"/>
      <c r="AR1322" s="505"/>
      <c r="AS1322" s="505"/>
      <c r="AT1322" s="505"/>
      <c r="AU1322" s="506"/>
      <c r="AV1322" s="523"/>
    </row>
    <row r="1323" spans="1:121" ht="13.5">
      <c r="B1323" s="691"/>
      <c r="C1323" s="460"/>
      <c r="D1323" s="474"/>
      <c r="E1323" s="461"/>
      <c r="F1323" s="475"/>
      <c r="G1323" s="459"/>
      <c r="H1323" s="476"/>
      <c r="I1323" s="463"/>
      <c r="J1323" s="475"/>
      <c r="K1323" s="473"/>
      <c r="L1323" s="473"/>
      <c r="N1323" s="505" t="s">
        <v>224</v>
      </c>
      <c r="O1323" s="505"/>
      <c r="P1323" s="505"/>
      <c r="Q1323" s="505"/>
      <c r="R1323" s="505"/>
      <c r="S1323" s="505"/>
      <c r="T1323" s="505"/>
      <c r="U1323" s="505"/>
      <c r="V1323" s="505"/>
      <c r="W1323" s="473"/>
      <c r="X1323" s="473"/>
      <c r="Y1323" s="505"/>
      <c r="Z1323" s="505"/>
      <c r="AA1323" s="505"/>
      <c r="AB1323" s="505"/>
      <c r="AC1323" s="505"/>
      <c r="AD1323" s="505"/>
      <c r="AE1323" s="505"/>
      <c r="AF1323" s="505"/>
      <c r="AG1323" s="505"/>
      <c r="AH1323" s="505"/>
      <c r="AI1323" s="473"/>
      <c r="AJ1323" s="473"/>
      <c r="AK1323" s="505"/>
      <c r="AL1323" s="505"/>
      <c r="AM1323" s="505"/>
      <c r="AN1323" s="505"/>
      <c r="AO1323" s="505"/>
      <c r="AP1323" s="505"/>
      <c r="AQ1323" s="505"/>
      <c r="AR1323" s="505"/>
      <c r="AS1323" s="505"/>
      <c r="AT1323" s="505"/>
      <c r="AU1323" s="506"/>
    </row>
    <row r="1324" spans="1:121" s="526" customFormat="1" ht="3" customHeight="1">
      <c r="A1324" s="531"/>
      <c r="B1324" s="691"/>
      <c r="C1324" s="460"/>
      <c r="D1324" s="474"/>
      <c r="E1324" s="461"/>
      <c r="F1324" s="475"/>
      <c r="G1324" s="459"/>
      <c r="H1324" s="476"/>
      <c r="I1324" s="463"/>
      <c r="J1324" s="475"/>
      <c r="K1324" s="473"/>
      <c r="L1324" s="473"/>
      <c r="M1324" s="525"/>
      <c r="N1324" s="505" t="s">
        <v>224</v>
      </c>
      <c r="O1324" s="505"/>
      <c r="P1324" s="505"/>
      <c r="Q1324" s="505"/>
      <c r="R1324" s="505"/>
      <c r="S1324" s="505"/>
      <c r="T1324" s="505"/>
      <c r="U1324" s="505"/>
      <c r="V1324" s="505"/>
      <c r="W1324" s="473"/>
      <c r="X1324" s="473"/>
      <c r="Y1324" s="505"/>
      <c r="Z1324" s="505"/>
      <c r="AA1324" s="505"/>
      <c r="AB1324" s="505"/>
      <c r="AC1324" s="505"/>
      <c r="AD1324" s="505"/>
      <c r="AE1324" s="505"/>
      <c r="AF1324" s="505"/>
      <c r="AG1324" s="505"/>
      <c r="AH1324" s="505"/>
      <c r="AI1324" s="473"/>
      <c r="AJ1324" s="473"/>
      <c r="AK1324" s="505"/>
      <c r="AL1324" s="505"/>
      <c r="AM1324" s="505"/>
      <c r="AN1324" s="505"/>
      <c r="AO1324" s="505"/>
      <c r="AP1324" s="505"/>
      <c r="AQ1324" s="505"/>
      <c r="AR1324" s="505"/>
      <c r="AS1324" s="505"/>
      <c r="AT1324" s="505"/>
      <c r="AU1324" s="506"/>
    </row>
    <row r="1325" spans="1:121" s="528" customFormat="1" ht="3" customHeight="1">
      <c r="A1325" s="688"/>
      <c r="B1325" s="688"/>
      <c r="C1325" s="527"/>
      <c r="D1325" s="527"/>
      <c r="E1325" s="527"/>
      <c r="F1325" s="527"/>
      <c r="G1325" s="527"/>
      <c r="H1325" s="527"/>
      <c r="I1325" s="527"/>
      <c r="J1325" s="527"/>
      <c r="K1325" s="527"/>
      <c r="L1325" s="527"/>
      <c r="M1325" s="527"/>
      <c r="N1325" s="527"/>
      <c r="O1325" s="527"/>
      <c r="P1325" s="527"/>
      <c r="Q1325" s="527"/>
      <c r="R1325" s="527"/>
      <c r="S1325" s="527"/>
      <c r="T1325" s="527"/>
      <c r="U1325" s="527"/>
      <c r="V1325" s="527"/>
      <c r="W1325" s="527"/>
      <c r="X1325" s="527"/>
      <c r="Y1325" s="527"/>
      <c r="Z1325" s="527"/>
      <c r="AA1325" s="527"/>
      <c r="AB1325" s="527"/>
      <c r="AC1325" s="527"/>
      <c r="AD1325" s="527"/>
      <c r="AE1325" s="527"/>
      <c r="AF1325" s="527"/>
      <c r="AG1325" s="527"/>
      <c r="AH1325" s="527"/>
      <c r="AI1325" s="527"/>
      <c r="AJ1325" s="527"/>
      <c r="AK1325" s="527"/>
      <c r="AL1325" s="527"/>
      <c r="AM1325" s="527"/>
      <c r="AN1325" s="527"/>
      <c r="AO1325" s="527"/>
      <c r="AP1325" s="527"/>
      <c r="AQ1325" s="527"/>
      <c r="AR1325" s="527"/>
      <c r="AS1325" s="527"/>
      <c r="AT1325" s="527"/>
      <c r="AU1325" s="506"/>
      <c r="AV1325" s="506"/>
      <c r="AW1325" s="506"/>
      <c r="AX1325" s="506"/>
      <c r="AY1325" s="506"/>
      <c r="AZ1325" s="506"/>
      <c r="BA1325" s="506"/>
      <c r="BB1325" s="506"/>
      <c r="BC1325" s="506"/>
      <c r="BD1325" s="506"/>
      <c r="BE1325" s="506"/>
      <c r="BF1325" s="506"/>
      <c r="BG1325" s="506"/>
      <c r="BH1325" s="506"/>
      <c r="BI1325" s="506"/>
      <c r="BJ1325" s="506"/>
      <c r="BK1325" s="506"/>
      <c r="BL1325" s="506"/>
      <c r="BM1325" s="506"/>
      <c r="BN1325" s="506"/>
      <c r="BO1325" s="506"/>
      <c r="BP1325" s="506"/>
      <c r="BQ1325" s="506"/>
      <c r="BR1325" s="506"/>
      <c r="BS1325" s="506"/>
      <c r="BT1325" s="506"/>
      <c r="BU1325" s="506"/>
      <c r="BV1325" s="506"/>
      <c r="BW1325" s="506"/>
      <c r="BX1325" s="506"/>
      <c r="BY1325" s="506"/>
      <c r="BZ1325" s="506"/>
      <c r="CA1325" s="506"/>
      <c r="CB1325" s="506"/>
      <c r="CC1325" s="506"/>
      <c r="CD1325" s="506"/>
      <c r="CE1325" s="506"/>
      <c r="CF1325" s="506"/>
      <c r="CG1325" s="506"/>
      <c r="CH1325" s="506"/>
      <c r="CI1325" s="506"/>
      <c r="CJ1325" s="506"/>
      <c r="CK1325" s="506"/>
      <c r="CL1325" s="506"/>
      <c r="CM1325" s="506"/>
      <c r="CN1325" s="506"/>
      <c r="CO1325" s="506"/>
      <c r="CP1325" s="506"/>
      <c r="CQ1325" s="506"/>
      <c r="CR1325" s="506"/>
      <c r="CS1325" s="506"/>
      <c r="CT1325" s="506"/>
      <c r="CU1325" s="506"/>
      <c r="CV1325" s="506"/>
      <c r="CW1325" s="506"/>
      <c r="CX1325" s="506"/>
      <c r="CY1325" s="506"/>
      <c r="CZ1325" s="506"/>
      <c r="DA1325" s="506"/>
      <c r="DB1325" s="506"/>
      <c r="DC1325" s="506"/>
      <c r="DD1325" s="506"/>
      <c r="DE1325" s="506"/>
      <c r="DF1325" s="506"/>
      <c r="DG1325" s="506"/>
      <c r="DH1325" s="506"/>
      <c r="DI1325" s="506"/>
      <c r="DJ1325" s="506"/>
      <c r="DK1325" s="506"/>
      <c r="DL1325" s="506"/>
      <c r="DM1325" s="506"/>
      <c r="DN1325" s="506"/>
      <c r="DO1325" s="506"/>
      <c r="DP1325" s="506"/>
      <c r="DQ1325" s="506"/>
    </row>
    <row r="1326" spans="1:121" s="526" customFormat="1" ht="3" customHeight="1">
      <c r="A1326" s="531"/>
      <c r="B1326" s="691"/>
      <c r="C1326" s="460"/>
      <c r="D1326" s="474"/>
      <c r="E1326" s="461"/>
      <c r="F1326" s="475"/>
      <c r="G1326" s="459"/>
      <c r="H1326" s="476"/>
      <c r="I1326" s="463"/>
      <c r="J1326" s="475"/>
      <c r="K1326" s="473"/>
      <c r="L1326" s="473"/>
      <c r="M1326" s="525"/>
      <c r="N1326" s="505" t="s">
        <v>224</v>
      </c>
      <c r="O1326" s="505"/>
      <c r="P1326" s="505"/>
      <c r="Q1326" s="505"/>
      <c r="R1326" s="505"/>
      <c r="S1326" s="505"/>
      <c r="T1326" s="505"/>
      <c r="U1326" s="505"/>
      <c r="V1326" s="505"/>
      <c r="W1326" s="473"/>
      <c r="X1326" s="473"/>
      <c r="Y1326" s="505"/>
      <c r="Z1326" s="505"/>
      <c r="AA1326" s="505"/>
      <c r="AB1326" s="505"/>
      <c r="AC1326" s="505"/>
      <c r="AD1326" s="505"/>
      <c r="AE1326" s="505"/>
      <c r="AF1326" s="505"/>
      <c r="AG1326" s="505"/>
      <c r="AH1326" s="505"/>
      <c r="AI1326" s="473"/>
      <c r="AJ1326" s="473"/>
      <c r="AK1326" s="505"/>
      <c r="AL1326" s="505"/>
      <c r="AM1326" s="505"/>
      <c r="AN1326" s="505"/>
      <c r="AO1326" s="505"/>
      <c r="AP1326" s="505"/>
      <c r="AQ1326" s="505"/>
      <c r="AR1326" s="505"/>
      <c r="AS1326" s="505"/>
      <c r="AT1326" s="505"/>
      <c r="AU1326" s="506"/>
    </row>
    <row r="1327" spans="1:121">
      <c r="B1327" s="691"/>
      <c r="C1327" s="460"/>
      <c r="D1327" s="474"/>
      <c r="E1327" s="461"/>
      <c r="F1327" s="475"/>
      <c r="G1327" s="459"/>
      <c r="H1327" s="476"/>
      <c r="I1327" s="463"/>
      <c r="J1327" s="475"/>
    </row>
    <row r="1328" spans="1:121" s="526" customFormat="1" ht="13.5">
      <c r="A1328" s="531"/>
      <c r="B1328" s="691" t="s">
        <v>930</v>
      </c>
      <c r="C1328" s="460"/>
      <c r="D1328" s="474"/>
      <c r="E1328" s="461"/>
      <c r="F1328" s="475"/>
      <c r="G1328" s="459"/>
      <c r="H1328" s="476"/>
      <c r="I1328" s="463"/>
      <c r="J1328" s="475"/>
      <c r="K1328" s="473"/>
      <c r="L1328" s="473"/>
      <c r="M1328" s="525"/>
      <c r="N1328" s="505" t="s">
        <v>224</v>
      </c>
      <c r="O1328" s="505"/>
      <c r="P1328" s="505"/>
      <c r="Q1328" s="505"/>
      <c r="R1328" s="505"/>
      <c r="S1328" s="505"/>
      <c r="T1328" s="505"/>
      <c r="U1328" s="505"/>
      <c r="V1328" s="505"/>
      <c r="W1328" s="473"/>
      <c r="X1328" s="473"/>
      <c r="Y1328" s="505"/>
      <c r="Z1328" s="505"/>
      <c r="AA1328" s="505"/>
      <c r="AB1328" s="505"/>
      <c r="AC1328" s="505"/>
      <c r="AD1328" s="505"/>
      <c r="AE1328" s="505"/>
      <c r="AF1328" s="505"/>
      <c r="AG1328" s="505"/>
      <c r="AH1328" s="505"/>
      <c r="AI1328" s="473"/>
      <c r="AJ1328" s="473"/>
      <c r="AK1328" s="505"/>
      <c r="AL1328" s="505"/>
      <c r="AM1328" s="505"/>
      <c r="AN1328" s="505"/>
      <c r="AO1328" s="505"/>
      <c r="AP1328" s="505"/>
      <c r="AQ1328" s="505"/>
      <c r="AR1328" s="505"/>
      <c r="AS1328" s="505"/>
      <c r="AT1328" s="505"/>
      <c r="AU1328" s="506"/>
    </row>
    <row r="1329" spans="1:47" s="526" customFormat="1" ht="13.5">
      <c r="A1329" s="531"/>
      <c r="B1329" s="691"/>
      <c r="C1329" s="460"/>
      <c r="D1329" s="474"/>
      <c r="E1329" s="461"/>
      <c r="F1329" s="475"/>
      <c r="G1329" s="459"/>
      <c r="H1329" s="476"/>
      <c r="I1329" s="463"/>
      <c r="J1329" s="475"/>
      <c r="K1329" s="473"/>
      <c r="L1329" s="473"/>
      <c r="M1329" s="525"/>
      <c r="N1329" s="505" t="s">
        <v>224</v>
      </c>
      <c r="O1329" s="505"/>
      <c r="P1329" s="505"/>
      <c r="Q1329" s="505"/>
      <c r="R1329" s="505"/>
      <c r="S1329" s="505"/>
      <c r="T1329" s="505"/>
      <c r="U1329" s="505"/>
      <c r="V1329" s="505"/>
      <c r="W1329" s="473"/>
      <c r="X1329" s="473"/>
      <c r="Y1329" s="505"/>
      <c r="Z1329" s="505"/>
      <c r="AA1329" s="505"/>
      <c r="AB1329" s="505"/>
      <c r="AC1329" s="505"/>
      <c r="AD1329" s="505"/>
      <c r="AE1329" s="505"/>
      <c r="AF1329" s="505"/>
      <c r="AG1329" s="505"/>
      <c r="AH1329" s="505"/>
      <c r="AI1329" s="473"/>
      <c r="AJ1329" s="473"/>
      <c r="AK1329" s="505"/>
      <c r="AL1329" s="505"/>
      <c r="AM1329" s="505"/>
      <c r="AN1329" s="505"/>
      <c r="AO1329" s="505"/>
      <c r="AP1329" s="505"/>
      <c r="AQ1329" s="505"/>
      <c r="AR1329" s="505"/>
      <c r="AS1329" s="505"/>
      <c r="AT1329" s="505"/>
      <c r="AU1329" s="506"/>
    </row>
    <row r="1330" spans="1:47" s="526" customFormat="1" ht="13.5">
      <c r="A1330" s="531" t="s">
        <v>931</v>
      </c>
      <c r="B1330" s="691"/>
      <c r="C1330" s="460"/>
      <c r="D1330" s="474"/>
      <c r="E1330" s="461"/>
      <c r="F1330" s="475"/>
      <c r="G1330" s="459"/>
      <c r="H1330" s="476"/>
      <c r="I1330" s="463"/>
      <c r="J1330" s="475"/>
      <c r="K1330" s="473"/>
      <c r="L1330" s="473"/>
      <c r="M1330" s="525"/>
      <c r="N1330" s="505" t="s">
        <v>224</v>
      </c>
      <c r="O1330" s="505"/>
      <c r="P1330" s="505"/>
      <c r="Q1330" s="505"/>
      <c r="R1330" s="505"/>
      <c r="S1330" s="505"/>
      <c r="T1330" s="505"/>
      <c r="U1330" s="505"/>
      <c r="V1330" s="505"/>
      <c r="W1330" s="473"/>
      <c r="X1330" s="473"/>
      <c r="Y1330" s="505"/>
      <c r="Z1330" s="505"/>
      <c r="AA1330" s="505"/>
      <c r="AB1330" s="505"/>
      <c r="AC1330" s="505"/>
      <c r="AD1330" s="505"/>
      <c r="AE1330" s="505"/>
      <c r="AF1330" s="505"/>
      <c r="AG1330" s="505"/>
      <c r="AH1330" s="505"/>
      <c r="AI1330" s="473"/>
      <c r="AJ1330" s="473"/>
      <c r="AK1330" s="505"/>
      <c r="AL1330" s="505"/>
      <c r="AM1330" s="505"/>
      <c r="AN1330" s="505"/>
      <c r="AO1330" s="505"/>
      <c r="AP1330" s="505"/>
      <c r="AQ1330" s="505"/>
      <c r="AR1330" s="505"/>
      <c r="AS1330" s="505"/>
      <c r="AT1330" s="505"/>
      <c r="AU1330" s="506"/>
    </row>
    <row r="1331" spans="1:47" s="526" customFormat="1" ht="13.5">
      <c r="A1331" s="531"/>
      <c r="B1331" s="691" t="s">
        <v>226</v>
      </c>
      <c r="C1331" s="460" t="s">
        <v>335</v>
      </c>
      <c r="D1331" s="474">
        <v>0</v>
      </c>
      <c r="E1331" s="461" t="s">
        <v>932</v>
      </c>
      <c r="F1331" s="475"/>
      <c r="G1331" s="459" t="s">
        <v>52</v>
      </c>
      <c r="H1331" s="476"/>
      <c r="I1331" s="463">
        <v>1</v>
      </c>
      <c r="J1331" s="475"/>
      <c r="K1331" s="473">
        <v>0</v>
      </c>
      <c r="L1331" s="473"/>
      <c r="M1331" s="471" cm="1">
        <f t="array" ref="M1331">IFERROR(_xlfn.IFS(N1331=1,1,O1331=1,1,P1331=1,1,Q1331=1,1),0)</f>
        <v>0</v>
      </c>
      <c r="N1331" s="505" t="s">
        <v>224</v>
      </c>
      <c r="O1331" s="505"/>
      <c r="P1331" s="505"/>
      <c r="Q1331" s="505"/>
      <c r="R1331" s="471" cm="1">
        <f t="array" ref="R1331">IFERROR(_xlfn.IFS(S1331=1,1,T1331=1,1,U1331=1,1,V1331=1,1),0)</f>
        <v>0</v>
      </c>
      <c r="S1331" s="505"/>
      <c r="T1331" s="505"/>
      <c r="U1331" s="505"/>
      <c r="V1331" s="505"/>
      <c r="W1331" s="473"/>
      <c r="X1331" s="473"/>
      <c r="Y1331" s="471"/>
      <c r="Z1331" s="505"/>
      <c r="AA1331" s="505"/>
      <c r="AB1331" s="505"/>
      <c r="AC1331" s="505"/>
      <c r="AD1331" s="471"/>
      <c r="AE1331" s="505"/>
      <c r="AF1331" s="505"/>
      <c r="AG1331" s="505"/>
      <c r="AH1331" s="505"/>
      <c r="AI1331" s="473"/>
      <c r="AJ1331" s="473"/>
      <c r="AK1331" s="505"/>
      <c r="AL1331" s="505"/>
      <c r="AM1331" s="505"/>
      <c r="AN1331" s="505"/>
      <c r="AO1331" s="505"/>
      <c r="AP1331" s="505"/>
      <c r="AQ1331" s="505"/>
      <c r="AR1331" s="505"/>
      <c r="AS1331" s="505"/>
      <c r="AT1331" s="505"/>
      <c r="AU1331" s="506"/>
    </row>
    <row r="1332" spans="1:47" s="526" customFormat="1" ht="13.5">
      <c r="A1332" s="531"/>
      <c r="B1332" s="691" t="s">
        <v>226</v>
      </c>
      <c r="C1332" s="460" t="s">
        <v>335</v>
      </c>
      <c r="D1332" s="474">
        <v>1</v>
      </c>
      <c r="E1332" s="461" t="s">
        <v>933</v>
      </c>
      <c r="F1332" s="475"/>
      <c r="G1332" s="459" t="s">
        <v>52</v>
      </c>
      <c r="H1332" s="476"/>
      <c r="I1332" s="463">
        <v>1</v>
      </c>
      <c r="J1332" s="475"/>
      <c r="K1332" s="473">
        <v>0</v>
      </c>
      <c r="L1332" s="473"/>
      <c r="M1332" s="471" cm="1">
        <f t="array" ref="M1332">IFERROR(_xlfn.IFS(N1332=1,1,O1332=1,1,P1332=1,1,Q1332=1,1),0)</f>
        <v>0</v>
      </c>
      <c r="N1332" s="505" t="s">
        <v>224</v>
      </c>
      <c r="O1332" s="505"/>
      <c r="P1332" s="505"/>
      <c r="Q1332" s="505"/>
      <c r="R1332" s="471" cm="1">
        <f t="array" ref="R1332">IFERROR(_xlfn.IFS(S1332=1,1,T1332=1,1,U1332=1,1,V1332=1,1),0)</f>
        <v>0</v>
      </c>
      <c r="S1332" s="505"/>
      <c r="T1332" s="505"/>
      <c r="U1332" s="505"/>
      <c r="V1332" s="505"/>
      <c r="W1332" s="473"/>
      <c r="X1332" s="473"/>
      <c r="Y1332" s="471"/>
      <c r="Z1332" s="505"/>
      <c r="AA1332" s="505"/>
      <c r="AB1332" s="505"/>
      <c r="AC1332" s="505"/>
      <c r="AD1332" s="471"/>
      <c r="AE1332" s="505"/>
      <c r="AF1332" s="505"/>
      <c r="AG1332" s="505"/>
      <c r="AH1332" s="505"/>
      <c r="AI1332" s="473"/>
      <c r="AJ1332" s="473"/>
      <c r="AK1332" s="505"/>
      <c r="AL1332" s="505"/>
      <c r="AM1332" s="505"/>
      <c r="AN1332" s="505"/>
      <c r="AO1332" s="505"/>
      <c r="AP1332" s="505"/>
      <c r="AQ1332" s="505"/>
      <c r="AR1332" s="505"/>
      <c r="AS1332" s="505"/>
      <c r="AT1332" s="505"/>
      <c r="AU1332" s="506"/>
    </row>
    <row r="1333" spans="1:47" s="526" customFormat="1" ht="13.5">
      <c r="A1333" s="531"/>
      <c r="B1333" s="691"/>
      <c r="C1333" s="460"/>
      <c r="D1333" s="474"/>
      <c r="E1333" s="461" t="s">
        <v>934</v>
      </c>
      <c r="F1333" s="475"/>
      <c r="G1333" s="459"/>
      <c r="H1333" s="476"/>
      <c r="I1333" s="463"/>
      <c r="J1333" s="475"/>
      <c r="K1333" s="473"/>
      <c r="L1333" s="473"/>
      <c r="M1333" s="525"/>
      <c r="N1333" s="505" t="s">
        <v>224</v>
      </c>
      <c r="O1333" s="505"/>
      <c r="P1333" s="505"/>
      <c r="Q1333" s="505"/>
      <c r="R1333" s="505"/>
      <c r="S1333" s="505"/>
      <c r="T1333" s="505"/>
      <c r="U1333" s="505"/>
      <c r="V1333" s="505"/>
      <c r="W1333" s="473"/>
      <c r="X1333" s="473"/>
      <c r="Y1333" s="505"/>
      <c r="Z1333" s="505"/>
      <c r="AA1333" s="505"/>
      <c r="AB1333" s="505"/>
      <c r="AC1333" s="505"/>
      <c r="AD1333" s="505"/>
      <c r="AE1333" s="505"/>
      <c r="AF1333" s="505"/>
      <c r="AG1333" s="505"/>
      <c r="AH1333" s="505"/>
      <c r="AI1333" s="473"/>
      <c r="AJ1333" s="473"/>
      <c r="AK1333" s="505"/>
      <c r="AL1333" s="505"/>
      <c r="AM1333" s="505"/>
      <c r="AN1333" s="505"/>
      <c r="AO1333" s="505"/>
      <c r="AP1333" s="505"/>
      <c r="AQ1333" s="505"/>
      <c r="AR1333" s="505"/>
      <c r="AS1333" s="505"/>
      <c r="AT1333" s="505"/>
      <c r="AU1333" s="506"/>
    </row>
    <row r="1334" spans="1:47" s="526" customFormat="1" ht="13.5">
      <c r="A1334" s="531" t="s">
        <v>935</v>
      </c>
      <c r="B1334" s="691"/>
      <c r="C1334" s="460"/>
      <c r="D1334" s="474"/>
      <c r="E1334" s="461"/>
      <c r="F1334" s="475"/>
      <c r="G1334" s="459"/>
      <c r="H1334" s="476"/>
      <c r="I1334" s="463"/>
      <c r="J1334" s="475"/>
      <c r="K1334" s="473"/>
      <c r="L1334" s="473"/>
      <c r="M1334" s="525"/>
      <c r="N1334" s="505" t="s">
        <v>224</v>
      </c>
      <c r="O1334" s="505"/>
      <c r="P1334" s="505"/>
      <c r="Q1334" s="505"/>
      <c r="R1334" s="505"/>
      <c r="S1334" s="505"/>
      <c r="T1334" s="505"/>
      <c r="U1334" s="505"/>
      <c r="V1334" s="505"/>
      <c r="W1334" s="473"/>
      <c r="X1334" s="473"/>
      <c r="Y1334" s="505"/>
      <c r="Z1334" s="505"/>
      <c r="AA1334" s="505"/>
      <c r="AB1334" s="505"/>
      <c r="AC1334" s="505"/>
      <c r="AD1334" s="505"/>
      <c r="AE1334" s="505"/>
      <c r="AF1334" s="505"/>
      <c r="AG1334" s="505"/>
      <c r="AH1334" s="505"/>
      <c r="AI1334" s="473"/>
      <c r="AJ1334" s="473"/>
      <c r="AK1334" s="505"/>
      <c r="AL1334" s="505"/>
      <c r="AM1334" s="505"/>
      <c r="AN1334" s="505"/>
      <c r="AO1334" s="505"/>
      <c r="AP1334" s="505"/>
      <c r="AQ1334" s="505"/>
      <c r="AR1334" s="505"/>
      <c r="AS1334" s="505"/>
      <c r="AT1334" s="505"/>
      <c r="AU1334" s="506"/>
    </row>
    <row r="1335" spans="1:47" s="526" customFormat="1" ht="13.5">
      <c r="A1335" s="531"/>
      <c r="B1335" s="691" t="s">
        <v>226</v>
      </c>
      <c r="C1335" s="460" t="s">
        <v>343</v>
      </c>
      <c r="D1335" s="474">
        <v>5</v>
      </c>
      <c r="E1335" s="461" t="s">
        <v>936</v>
      </c>
      <c r="F1335" s="475"/>
      <c r="G1335" s="459" t="s">
        <v>52</v>
      </c>
      <c r="H1335" s="476"/>
      <c r="I1335" s="463">
        <v>1</v>
      </c>
      <c r="J1335" s="475"/>
      <c r="K1335" s="473">
        <v>0</v>
      </c>
      <c r="L1335" s="473"/>
      <c r="M1335" s="471" cm="1">
        <f t="array" ref="M1335">IFERROR(_xlfn.IFS(N1335=1,1,O1335=1,1,P1335=1,1,Q1335=1,1),0)</f>
        <v>0</v>
      </c>
      <c r="N1335" s="505" t="s">
        <v>224</v>
      </c>
      <c r="O1335" s="505"/>
      <c r="P1335" s="505"/>
      <c r="Q1335" s="505"/>
      <c r="R1335" s="471" cm="1">
        <f t="array" ref="R1335">IFERROR(_xlfn.IFS(S1335=1,1,T1335=1,1,U1335=1,1,V1335=1,1),0)</f>
        <v>0</v>
      </c>
      <c r="S1335" s="505"/>
      <c r="T1335" s="505"/>
      <c r="U1335" s="505"/>
      <c r="V1335" s="505"/>
      <c r="W1335" s="473"/>
      <c r="X1335" s="473"/>
      <c r="Y1335" s="471"/>
      <c r="Z1335" s="505"/>
      <c r="AA1335" s="505"/>
      <c r="AB1335" s="505"/>
      <c r="AC1335" s="505"/>
      <c r="AD1335" s="471"/>
      <c r="AE1335" s="505"/>
      <c r="AF1335" s="505"/>
      <c r="AG1335" s="505"/>
      <c r="AH1335" s="505"/>
      <c r="AI1335" s="473"/>
      <c r="AJ1335" s="473"/>
      <c r="AK1335" s="505"/>
      <c r="AL1335" s="505"/>
      <c r="AM1335" s="505"/>
      <c r="AN1335" s="505"/>
      <c r="AO1335" s="505"/>
      <c r="AP1335" s="505"/>
      <c r="AQ1335" s="505"/>
      <c r="AR1335" s="505"/>
      <c r="AS1335" s="505"/>
      <c r="AT1335" s="505"/>
      <c r="AU1335" s="506"/>
    </row>
    <row r="1336" spans="1:47" s="526" customFormat="1" ht="13.5">
      <c r="A1336" s="531"/>
      <c r="B1336" s="691" t="s">
        <v>226</v>
      </c>
      <c r="C1336" s="460" t="s">
        <v>343</v>
      </c>
      <c r="D1336" s="474">
        <v>6</v>
      </c>
      <c r="E1336" s="461" t="s">
        <v>937</v>
      </c>
      <c r="F1336" s="475"/>
      <c r="G1336" s="459" t="s">
        <v>52</v>
      </c>
      <c r="H1336" s="476"/>
      <c r="I1336" s="463">
        <v>1</v>
      </c>
      <c r="J1336" s="475"/>
      <c r="K1336" s="473">
        <v>0</v>
      </c>
      <c r="L1336" s="473"/>
      <c r="M1336" s="471" cm="1">
        <f t="array" ref="M1336">IFERROR(_xlfn.IFS(N1336=1,1,O1336=1,1,P1336=1,1,Q1336=1,1),0)</f>
        <v>0</v>
      </c>
      <c r="N1336" s="505" t="s">
        <v>224</v>
      </c>
      <c r="O1336" s="505"/>
      <c r="P1336" s="505"/>
      <c r="Q1336" s="505"/>
      <c r="R1336" s="471" cm="1">
        <f t="array" ref="R1336">IFERROR(_xlfn.IFS(S1336=1,1,T1336=1,1,U1336=1,1,V1336=1,1),0)</f>
        <v>0</v>
      </c>
      <c r="S1336" s="505"/>
      <c r="T1336" s="505"/>
      <c r="U1336" s="505"/>
      <c r="V1336" s="505"/>
      <c r="W1336" s="473"/>
      <c r="X1336" s="473"/>
      <c r="Y1336" s="471"/>
      <c r="Z1336" s="505"/>
      <c r="AA1336" s="505"/>
      <c r="AB1336" s="505"/>
      <c r="AC1336" s="505"/>
      <c r="AD1336" s="471"/>
      <c r="AE1336" s="505"/>
      <c r="AF1336" s="505"/>
      <c r="AG1336" s="505"/>
      <c r="AH1336" s="505"/>
      <c r="AI1336" s="473"/>
      <c r="AJ1336" s="473"/>
      <c r="AK1336" s="505"/>
      <c r="AL1336" s="505"/>
      <c r="AM1336" s="505"/>
      <c r="AN1336" s="505"/>
      <c r="AO1336" s="505"/>
      <c r="AP1336" s="505"/>
      <c r="AQ1336" s="505"/>
      <c r="AR1336" s="505"/>
      <c r="AS1336" s="505"/>
      <c r="AT1336" s="505"/>
      <c r="AU1336" s="506"/>
    </row>
    <row r="1337" spans="1:47" s="526" customFormat="1" ht="13.5">
      <c r="A1337" s="531"/>
      <c r="B1337" s="691"/>
      <c r="C1337" s="460"/>
      <c r="D1337" s="474"/>
      <c r="E1337" s="461" t="s">
        <v>934</v>
      </c>
      <c r="F1337" s="475"/>
      <c r="G1337" s="459"/>
      <c r="H1337" s="476"/>
      <c r="I1337" s="463"/>
      <c r="J1337" s="475"/>
      <c r="K1337" s="473"/>
      <c r="L1337" s="473"/>
      <c r="M1337" s="525"/>
      <c r="N1337" s="505" t="s">
        <v>224</v>
      </c>
      <c r="O1337" s="505"/>
      <c r="P1337" s="505"/>
      <c r="Q1337" s="505"/>
      <c r="R1337" s="505"/>
      <c r="S1337" s="505"/>
      <c r="T1337" s="505"/>
      <c r="U1337" s="505"/>
      <c r="V1337" s="505"/>
      <c r="W1337" s="473"/>
      <c r="X1337" s="473"/>
      <c r="Y1337" s="505"/>
      <c r="Z1337" s="505"/>
      <c r="AA1337" s="505"/>
      <c r="AB1337" s="505"/>
      <c r="AC1337" s="505"/>
      <c r="AD1337" s="505"/>
      <c r="AE1337" s="505"/>
      <c r="AF1337" s="505"/>
      <c r="AG1337" s="505"/>
      <c r="AH1337" s="505"/>
      <c r="AI1337" s="473"/>
      <c r="AJ1337" s="473"/>
      <c r="AK1337" s="505"/>
      <c r="AL1337" s="505"/>
      <c r="AM1337" s="505"/>
      <c r="AN1337" s="505"/>
      <c r="AO1337" s="505"/>
      <c r="AP1337" s="505"/>
      <c r="AQ1337" s="505"/>
      <c r="AR1337" s="505"/>
      <c r="AS1337" s="505"/>
      <c r="AT1337" s="505"/>
      <c r="AU1337" s="506"/>
    </row>
    <row r="1338" spans="1:47" s="526" customFormat="1" ht="13.5">
      <c r="A1338" s="531" t="s">
        <v>284</v>
      </c>
      <c r="B1338" s="691"/>
      <c r="C1338" s="460"/>
      <c r="D1338" s="474"/>
      <c r="E1338" s="461"/>
      <c r="F1338" s="475"/>
      <c r="G1338" s="459"/>
      <c r="H1338" s="476"/>
      <c r="I1338" s="463"/>
      <c r="J1338" s="475"/>
      <c r="K1338" s="473"/>
      <c r="L1338" s="473"/>
      <c r="M1338" s="525"/>
      <c r="N1338" s="505" t="s">
        <v>224</v>
      </c>
      <c r="O1338" s="505"/>
      <c r="P1338" s="505"/>
      <c r="Q1338" s="505"/>
      <c r="R1338" s="505"/>
      <c r="S1338" s="505"/>
      <c r="T1338" s="505"/>
      <c r="U1338" s="505"/>
      <c r="V1338" s="505"/>
      <c r="W1338" s="473"/>
      <c r="X1338" s="473"/>
      <c r="Y1338" s="505"/>
      <c r="Z1338" s="505"/>
      <c r="AA1338" s="505"/>
      <c r="AB1338" s="505"/>
      <c r="AC1338" s="505"/>
      <c r="AD1338" s="505"/>
      <c r="AE1338" s="505"/>
      <c r="AF1338" s="505"/>
      <c r="AG1338" s="505"/>
      <c r="AH1338" s="505"/>
      <c r="AI1338" s="473"/>
      <c r="AJ1338" s="473"/>
      <c r="AK1338" s="505"/>
      <c r="AL1338" s="505"/>
      <c r="AM1338" s="505"/>
      <c r="AN1338" s="505"/>
      <c r="AO1338" s="505"/>
      <c r="AP1338" s="505"/>
      <c r="AQ1338" s="505"/>
      <c r="AR1338" s="505"/>
      <c r="AS1338" s="505"/>
      <c r="AT1338" s="505"/>
      <c r="AU1338" s="506"/>
    </row>
    <row r="1339" spans="1:47" s="526" customFormat="1" ht="13.5">
      <c r="A1339" s="531"/>
      <c r="B1339" s="691"/>
      <c r="C1339" s="460"/>
      <c r="D1339" s="474"/>
      <c r="E1339" s="461" t="s">
        <v>934</v>
      </c>
      <c r="F1339" s="475"/>
      <c r="G1339" s="459"/>
      <c r="H1339" s="476"/>
      <c r="I1339" s="463"/>
      <c r="J1339" s="475"/>
      <c r="K1339" s="473"/>
      <c r="L1339" s="473"/>
      <c r="M1339" s="525"/>
      <c r="N1339" s="505" t="s">
        <v>224</v>
      </c>
      <c r="O1339" s="505"/>
      <c r="P1339" s="505"/>
      <c r="Q1339" s="505"/>
      <c r="R1339" s="505"/>
      <c r="S1339" s="505"/>
      <c r="T1339" s="505"/>
      <c r="U1339" s="505"/>
      <c r="V1339" s="505"/>
      <c r="W1339" s="473"/>
      <c r="X1339" s="473"/>
      <c r="Y1339" s="505"/>
      <c r="Z1339" s="505"/>
      <c r="AA1339" s="505"/>
      <c r="AB1339" s="505"/>
      <c r="AC1339" s="505"/>
      <c r="AD1339" s="505"/>
      <c r="AE1339" s="505"/>
      <c r="AF1339" s="505"/>
      <c r="AG1339" s="505"/>
      <c r="AH1339" s="505"/>
      <c r="AI1339" s="473"/>
      <c r="AJ1339" s="473"/>
      <c r="AK1339" s="505"/>
      <c r="AL1339" s="505"/>
      <c r="AM1339" s="505"/>
      <c r="AN1339" s="505"/>
      <c r="AO1339" s="505"/>
      <c r="AP1339" s="505"/>
      <c r="AQ1339" s="505"/>
      <c r="AR1339" s="505"/>
      <c r="AS1339" s="505"/>
      <c r="AT1339" s="505"/>
      <c r="AU1339" s="506"/>
    </row>
    <row r="1340" spans="1:47" s="526" customFormat="1" ht="13.5">
      <c r="A1340" s="531"/>
      <c r="B1340" s="691" t="s">
        <v>226</v>
      </c>
      <c r="C1340" s="460" t="s">
        <v>343</v>
      </c>
      <c r="D1340" s="474">
        <v>1001</v>
      </c>
      <c r="E1340" s="461" t="s">
        <v>938</v>
      </c>
      <c r="F1340" s="475"/>
      <c r="G1340" s="459" t="s">
        <v>52</v>
      </c>
      <c r="H1340" s="476"/>
      <c r="I1340" s="463">
        <v>2</v>
      </c>
      <c r="J1340" s="475"/>
      <c r="K1340" s="473">
        <v>0</v>
      </c>
      <c r="L1340" s="473"/>
      <c r="M1340" s="471" cm="1">
        <f t="array" ref="M1340">IFERROR(_xlfn.IFS(N1340=1,1,O1340=1,1,P1340=1,1,Q1340=1,1),0)</f>
        <v>0</v>
      </c>
      <c r="N1340" s="505" t="s">
        <v>224</v>
      </c>
      <c r="O1340" s="505"/>
      <c r="P1340" s="505"/>
      <c r="Q1340" s="505"/>
      <c r="R1340" s="471" cm="1">
        <f t="array" ref="R1340">IFERROR(_xlfn.IFS(S1340=1,1,T1340=1,1,U1340=1,1,V1340=1,1),0)</f>
        <v>0</v>
      </c>
      <c r="S1340" s="505"/>
      <c r="T1340" s="505"/>
      <c r="U1340" s="505"/>
      <c r="V1340" s="505"/>
      <c r="W1340" s="473"/>
      <c r="X1340" s="473"/>
      <c r="Y1340" s="471"/>
      <c r="Z1340" s="505"/>
      <c r="AA1340" s="505"/>
      <c r="AB1340" s="505"/>
      <c r="AC1340" s="505"/>
      <c r="AD1340" s="471"/>
      <c r="AE1340" s="505"/>
      <c r="AF1340" s="505"/>
      <c r="AG1340" s="505"/>
      <c r="AH1340" s="505"/>
      <c r="AI1340" s="473"/>
      <c r="AJ1340" s="473"/>
      <c r="AK1340" s="505"/>
      <c r="AL1340" s="505"/>
      <c r="AM1340" s="505"/>
      <c r="AN1340" s="505"/>
      <c r="AO1340" s="505"/>
      <c r="AP1340" s="505"/>
      <c r="AQ1340" s="505"/>
      <c r="AR1340" s="505"/>
      <c r="AS1340" s="505"/>
      <c r="AT1340" s="505"/>
      <c r="AU1340" s="506"/>
    </row>
    <row r="1341" spans="1:47" s="526" customFormat="1" ht="13.5">
      <c r="A1341" s="531"/>
      <c r="B1341" s="691" t="s">
        <v>226</v>
      </c>
      <c r="C1341" s="460" t="s">
        <v>343</v>
      </c>
      <c r="D1341" s="474">
        <v>1002</v>
      </c>
      <c r="E1341" s="461" t="s">
        <v>939</v>
      </c>
      <c r="F1341" s="475"/>
      <c r="G1341" s="459" t="s">
        <v>52</v>
      </c>
      <c r="H1341" s="476"/>
      <c r="I1341" s="463">
        <v>2</v>
      </c>
      <c r="J1341" s="475"/>
      <c r="K1341" s="473">
        <v>0</v>
      </c>
      <c r="L1341" s="473"/>
      <c r="M1341" s="471" cm="1">
        <f t="array" ref="M1341">IFERROR(_xlfn.IFS(N1341=1,1,O1341=1,1,P1341=1,1,Q1341=1,1),0)</f>
        <v>0</v>
      </c>
      <c r="N1341" s="505" t="s">
        <v>224</v>
      </c>
      <c r="O1341" s="505"/>
      <c r="P1341" s="505"/>
      <c r="Q1341" s="505"/>
      <c r="R1341" s="471" cm="1">
        <f t="array" ref="R1341">IFERROR(_xlfn.IFS(S1341=1,1,T1341=1,1,U1341=1,1,V1341=1,1),0)</f>
        <v>0</v>
      </c>
      <c r="S1341" s="505"/>
      <c r="T1341" s="505"/>
      <c r="U1341" s="505"/>
      <c r="V1341" s="505"/>
      <c r="W1341" s="473"/>
      <c r="X1341" s="473"/>
      <c r="Y1341" s="471"/>
      <c r="Z1341" s="505"/>
      <c r="AA1341" s="505"/>
      <c r="AB1341" s="505"/>
      <c r="AC1341" s="505"/>
      <c r="AD1341" s="471"/>
      <c r="AE1341" s="505"/>
      <c r="AF1341" s="505"/>
      <c r="AG1341" s="505"/>
      <c r="AH1341" s="505"/>
      <c r="AI1341" s="473"/>
      <c r="AJ1341" s="473"/>
      <c r="AK1341" s="505"/>
      <c r="AL1341" s="505"/>
      <c r="AM1341" s="505"/>
      <c r="AN1341" s="505"/>
      <c r="AO1341" s="505"/>
      <c r="AP1341" s="505"/>
      <c r="AQ1341" s="505"/>
      <c r="AR1341" s="505"/>
      <c r="AS1341" s="505"/>
      <c r="AT1341" s="505"/>
      <c r="AU1341" s="506"/>
    </row>
    <row r="1342" spans="1:47" s="526" customFormat="1" ht="13.5">
      <c r="A1342" s="531"/>
      <c r="B1342" s="691" t="s">
        <v>226</v>
      </c>
      <c r="C1342" s="460" t="s">
        <v>343</v>
      </c>
      <c r="D1342" s="474">
        <v>1003</v>
      </c>
      <c r="E1342" s="461" t="s">
        <v>940</v>
      </c>
      <c r="F1342" s="475"/>
      <c r="G1342" s="459" t="s">
        <v>52</v>
      </c>
      <c r="H1342" s="476"/>
      <c r="I1342" s="463">
        <v>2</v>
      </c>
      <c r="J1342" s="475"/>
      <c r="K1342" s="473">
        <v>0</v>
      </c>
      <c r="L1342" s="473"/>
      <c r="M1342" s="471" cm="1">
        <f t="array" ref="M1342">IFERROR(_xlfn.IFS(N1342=1,1,O1342=1,1,P1342=1,1,Q1342=1,1),0)</f>
        <v>0</v>
      </c>
      <c r="N1342" s="505" t="s">
        <v>224</v>
      </c>
      <c r="O1342" s="505"/>
      <c r="P1342" s="505"/>
      <c r="Q1342" s="505"/>
      <c r="R1342" s="471" cm="1">
        <f t="array" ref="R1342">IFERROR(_xlfn.IFS(S1342=1,1,T1342=1,1,U1342=1,1,V1342=1,1),0)</f>
        <v>0</v>
      </c>
      <c r="S1342" s="505"/>
      <c r="T1342" s="505"/>
      <c r="U1342" s="505"/>
      <c r="V1342" s="505"/>
      <c r="W1342" s="473"/>
      <c r="X1342" s="473"/>
      <c r="Y1342" s="471"/>
      <c r="Z1342" s="505"/>
      <c r="AA1342" s="505"/>
      <c r="AB1342" s="505"/>
      <c r="AC1342" s="505"/>
      <c r="AD1342" s="471"/>
      <c r="AE1342" s="505"/>
      <c r="AF1342" s="505"/>
      <c r="AG1342" s="505"/>
      <c r="AH1342" s="505"/>
      <c r="AI1342" s="473"/>
      <c r="AJ1342" s="473"/>
      <c r="AK1342" s="505"/>
      <c r="AL1342" s="505"/>
      <c r="AM1342" s="505"/>
      <c r="AN1342" s="505"/>
      <c r="AO1342" s="505"/>
      <c r="AP1342" s="505"/>
      <c r="AQ1342" s="505"/>
      <c r="AR1342" s="505"/>
      <c r="AS1342" s="505"/>
      <c r="AT1342" s="505"/>
      <c r="AU1342" s="506"/>
    </row>
    <row r="1343" spans="1:47" s="526" customFormat="1" ht="13.5">
      <c r="A1343" s="531"/>
      <c r="B1343" s="691" t="s">
        <v>226</v>
      </c>
      <c r="C1343" s="460" t="s">
        <v>343</v>
      </c>
      <c r="D1343" s="474">
        <v>1004</v>
      </c>
      <c r="E1343" s="461" t="s">
        <v>941</v>
      </c>
      <c r="F1343" s="475"/>
      <c r="G1343" s="459" t="s">
        <v>52</v>
      </c>
      <c r="H1343" s="476"/>
      <c r="I1343" s="463">
        <v>2</v>
      </c>
      <c r="J1343" s="475"/>
      <c r="K1343" s="473">
        <v>0</v>
      </c>
      <c r="L1343" s="473"/>
      <c r="M1343" s="471" cm="1">
        <f t="array" ref="M1343">IFERROR(_xlfn.IFS(N1343=1,1,O1343=1,1,P1343=1,1,Q1343=1,1),0)</f>
        <v>0</v>
      </c>
      <c r="N1343" s="505" t="s">
        <v>224</v>
      </c>
      <c r="O1343" s="505"/>
      <c r="P1343" s="505"/>
      <c r="Q1343" s="505"/>
      <c r="R1343" s="471" cm="1">
        <f t="array" ref="R1343">IFERROR(_xlfn.IFS(S1343=1,1,T1343=1,1,U1343=1,1,V1343=1,1),0)</f>
        <v>0</v>
      </c>
      <c r="S1343" s="505"/>
      <c r="T1343" s="505"/>
      <c r="U1343" s="505"/>
      <c r="V1343" s="505"/>
      <c r="W1343" s="473"/>
      <c r="X1343" s="473"/>
      <c r="Y1343" s="471"/>
      <c r="Z1343" s="505"/>
      <c r="AA1343" s="505"/>
      <c r="AB1343" s="505"/>
      <c r="AC1343" s="505"/>
      <c r="AD1343" s="471"/>
      <c r="AE1343" s="505"/>
      <c r="AF1343" s="505"/>
      <c r="AG1343" s="505"/>
      <c r="AH1343" s="505"/>
      <c r="AI1343" s="473"/>
      <c r="AJ1343" s="473"/>
      <c r="AK1343" s="505"/>
      <c r="AL1343" s="505"/>
      <c r="AM1343" s="505"/>
      <c r="AN1343" s="505"/>
      <c r="AO1343" s="505"/>
      <c r="AP1343" s="505"/>
      <c r="AQ1343" s="505"/>
      <c r="AR1343" s="505"/>
      <c r="AS1343" s="505"/>
      <c r="AT1343" s="505"/>
      <c r="AU1343" s="506"/>
    </row>
    <row r="1344" spans="1:47" s="526" customFormat="1" ht="13.5">
      <c r="A1344" s="531"/>
      <c r="B1344" s="691"/>
      <c r="C1344" s="460"/>
      <c r="D1344" s="474"/>
      <c r="E1344" s="461" t="s">
        <v>934</v>
      </c>
      <c r="F1344" s="475"/>
      <c r="G1344" s="459"/>
      <c r="H1344" s="476"/>
      <c r="I1344" s="463"/>
      <c r="J1344" s="475"/>
      <c r="K1344" s="473"/>
      <c r="L1344" s="473"/>
      <c r="M1344" s="525"/>
      <c r="N1344" s="505" t="s">
        <v>224</v>
      </c>
      <c r="O1344" s="505"/>
      <c r="P1344" s="505"/>
      <c r="Q1344" s="505"/>
      <c r="R1344" s="505"/>
      <c r="S1344" s="505"/>
      <c r="T1344" s="505"/>
      <c r="U1344" s="505"/>
      <c r="V1344" s="505"/>
      <c r="W1344" s="473"/>
      <c r="X1344" s="473"/>
      <c r="Y1344" s="505"/>
      <c r="Z1344" s="505"/>
      <c r="AA1344" s="505"/>
      <c r="AB1344" s="505"/>
      <c r="AC1344" s="505"/>
      <c r="AD1344" s="505"/>
      <c r="AE1344" s="505"/>
      <c r="AF1344" s="505"/>
      <c r="AG1344" s="505"/>
      <c r="AH1344" s="505"/>
      <c r="AI1344" s="473"/>
      <c r="AJ1344" s="473"/>
      <c r="AK1344" s="505"/>
      <c r="AL1344" s="505"/>
      <c r="AM1344" s="505"/>
      <c r="AN1344" s="505"/>
      <c r="AO1344" s="505"/>
      <c r="AP1344" s="505"/>
      <c r="AQ1344" s="505"/>
      <c r="AR1344" s="505"/>
      <c r="AS1344" s="505"/>
      <c r="AT1344" s="505"/>
      <c r="AU1344" s="506"/>
    </row>
    <row r="1345" spans="1:47" s="526" customFormat="1" ht="13.5">
      <c r="A1345" s="531"/>
      <c r="B1345" s="691" t="s">
        <v>226</v>
      </c>
      <c r="C1345" s="460" t="s">
        <v>335</v>
      </c>
      <c r="D1345" s="474">
        <v>1000</v>
      </c>
      <c r="E1345" s="461" t="s">
        <v>942</v>
      </c>
      <c r="F1345" s="475"/>
      <c r="G1345" s="459" t="s">
        <v>52</v>
      </c>
      <c r="H1345" s="476"/>
      <c r="I1345" s="463">
        <v>2</v>
      </c>
      <c r="J1345" s="475"/>
      <c r="K1345" s="473">
        <v>0</v>
      </c>
      <c r="L1345" s="473"/>
      <c r="M1345" s="471" cm="1">
        <f t="array" ref="M1345">IFERROR(_xlfn.IFS(N1345=1,1,O1345=1,1,P1345=1,1,Q1345=1,1),0)</f>
        <v>0</v>
      </c>
      <c r="N1345" s="505" t="s">
        <v>224</v>
      </c>
      <c r="O1345" s="505"/>
      <c r="P1345" s="505"/>
      <c r="Q1345" s="505"/>
      <c r="R1345" s="471" cm="1">
        <f t="array" ref="R1345">IFERROR(_xlfn.IFS(S1345=1,1,T1345=1,1,U1345=1,1,V1345=1,1),0)</f>
        <v>0</v>
      </c>
      <c r="S1345" s="505"/>
      <c r="T1345" s="505"/>
      <c r="U1345" s="505"/>
      <c r="V1345" s="505"/>
      <c r="W1345" s="473"/>
      <c r="X1345" s="473"/>
      <c r="Y1345" s="471"/>
      <c r="Z1345" s="505"/>
      <c r="AA1345" s="505"/>
      <c r="AB1345" s="505"/>
      <c r="AC1345" s="505"/>
      <c r="AD1345" s="471"/>
      <c r="AE1345" s="505"/>
      <c r="AF1345" s="505"/>
      <c r="AG1345" s="505"/>
      <c r="AH1345" s="505"/>
      <c r="AI1345" s="473"/>
      <c r="AJ1345" s="473"/>
      <c r="AK1345" s="505"/>
      <c r="AL1345" s="505"/>
      <c r="AM1345" s="505"/>
      <c r="AN1345" s="505"/>
      <c r="AO1345" s="505"/>
      <c r="AP1345" s="505"/>
      <c r="AQ1345" s="505"/>
      <c r="AR1345" s="505"/>
      <c r="AS1345" s="505"/>
      <c r="AT1345" s="505"/>
      <c r="AU1345" s="506"/>
    </row>
    <row r="1346" spans="1:47" s="526" customFormat="1" ht="13.5">
      <c r="A1346" s="531"/>
      <c r="B1346" s="691"/>
      <c r="C1346" s="460"/>
      <c r="D1346" s="474"/>
      <c r="E1346" s="461" t="s">
        <v>934</v>
      </c>
      <c r="F1346" s="475"/>
      <c r="G1346" s="459"/>
      <c r="H1346" s="476"/>
      <c r="I1346" s="463"/>
      <c r="J1346" s="475"/>
      <c r="K1346" s="473"/>
      <c r="L1346" s="473"/>
      <c r="M1346" s="525"/>
      <c r="N1346" s="505" t="s">
        <v>224</v>
      </c>
      <c r="O1346" s="505"/>
      <c r="P1346" s="505"/>
      <c r="Q1346" s="505"/>
      <c r="R1346" s="505"/>
      <c r="S1346" s="505"/>
      <c r="T1346" s="505"/>
      <c r="U1346" s="505"/>
      <c r="V1346" s="505"/>
      <c r="W1346" s="473"/>
      <c r="X1346" s="473"/>
      <c r="Y1346" s="505"/>
      <c r="Z1346" s="505"/>
      <c r="AA1346" s="505"/>
      <c r="AB1346" s="505"/>
      <c r="AC1346" s="505"/>
      <c r="AD1346" s="505"/>
      <c r="AE1346" s="505"/>
      <c r="AF1346" s="505"/>
      <c r="AG1346" s="505"/>
      <c r="AH1346" s="505"/>
      <c r="AI1346" s="473"/>
      <c r="AJ1346" s="473"/>
      <c r="AK1346" s="505"/>
      <c r="AL1346" s="505"/>
      <c r="AM1346" s="505"/>
      <c r="AN1346" s="505"/>
      <c r="AO1346" s="505"/>
      <c r="AP1346" s="505"/>
      <c r="AQ1346" s="505"/>
      <c r="AR1346" s="505"/>
      <c r="AS1346" s="505"/>
      <c r="AT1346" s="505"/>
      <c r="AU1346" s="506"/>
    </row>
    <row r="1347" spans="1:47" s="526" customFormat="1" ht="13.5">
      <c r="A1347" s="531"/>
      <c r="B1347" s="691" t="s">
        <v>226</v>
      </c>
      <c r="C1347" s="460" t="s">
        <v>335</v>
      </c>
      <c r="D1347" s="474">
        <v>1001</v>
      </c>
      <c r="E1347" s="461" t="s">
        <v>943</v>
      </c>
      <c r="F1347" s="475"/>
      <c r="G1347" s="459" t="s">
        <v>52</v>
      </c>
      <c r="H1347" s="476"/>
      <c r="I1347" s="463">
        <v>4</v>
      </c>
      <c r="J1347" s="475"/>
      <c r="K1347" s="473">
        <v>0</v>
      </c>
      <c r="L1347" s="473"/>
      <c r="M1347" s="471" cm="1">
        <f t="array" ref="M1347">IFERROR(_xlfn.IFS(N1347=1,1,O1347=1,1,P1347=1,1,Q1347=1,1),0)</f>
        <v>0</v>
      </c>
      <c r="N1347" s="505" t="s">
        <v>224</v>
      </c>
      <c r="O1347" s="505"/>
      <c r="P1347" s="505"/>
      <c r="Q1347" s="505"/>
      <c r="R1347" s="471" cm="1">
        <f t="array" ref="R1347">IFERROR(_xlfn.IFS(S1347=1,1,T1347=1,1,U1347=1,1,V1347=1,1),0)</f>
        <v>0</v>
      </c>
      <c r="S1347" s="505"/>
      <c r="T1347" s="505"/>
      <c r="U1347" s="505"/>
      <c r="V1347" s="505"/>
      <c r="W1347" s="473"/>
      <c r="X1347" s="473"/>
      <c r="Y1347" s="471"/>
      <c r="Z1347" s="505"/>
      <c r="AA1347" s="505"/>
      <c r="AB1347" s="505"/>
      <c r="AC1347" s="505"/>
      <c r="AD1347" s="471"/>
      <c r="AE1347" s="505"/>
      <c r="AF1347" s="505"/>
      <c r="AG1347" s="505"/>
      <c r="AH1347" s="505"/>
      <c r="AI1347" s="473"/>
      <c r="AJ1347" s="473"/>
      <c r="AK1347" s="505"/>
      <c r="AL1347" s="505"/>
      <c r="AM1347" s="505"/>
      <c r="AN1347" s="505"/>
      <c r="AO1347" s="505"/>
      <c r="AP1347" s="505"/>
      <c r="AQ1347" s="505"/>
      <c r="AR1347" s="505"/>
      <c r="AS1347" s="505"/>
      <c r="AT1347" s="505"/>
      <c r="AU1347" s="506"/>
    </row>
    <row r="1348" spans="1:47" s="526" customFormat="1" ht="13.5">
      <c r="A1348" s="531"/>
      <c r="B1348" s="691" t="s">
        <v>226</v>
      </c>
      <c r="C1348" s="460" t="s">
        <v>335</v>
      </c>
      <c r="D1348" s="474">
        <v>1002</v>
      </c>
      <c r="E1348" s="461" t="s">
        <v>944</v>
      </c>
      <c r="F1348" s="475"/>
      <c r="G1348" s="459" t="s">
        <v>52</v>
      </c>
      <c r="H1348" s="476"/>
      <c r="I1348" s="463">
        <v>5</v>
      </c>
      <c r="J1348" s="475"/>
      <c r="K1348" s="473">
        <v>0</v>
      </c>
      <c r="L1348" s="473"/>
      <c r="M1348" s="471" cm="1">
        <f t="array" ref="M1348">IFERROR(_xlfn.IFS(N1348=1,1,O1348=1,1,P1348=1,1,Q1348=1,1),0)</f>
        <v>0</v>
      </c>
      <c r="N1348" s="505" t="s">
        <v>224</v>
      </c>
      <c r="O1348" s="505"/>
      <c r="P1348" s="505"/>
      <c r="Q1348" s="505"/>
      <c r="R1348" s="471" cm="1">
        <f t="array" ref="R1348">IFERROR(_xlfn.IFS(S1348=1,1,T1348=1,1,U1348=1,1,V1348=1,1),0)</f>
        <v>0</v>
      </c>
      <c r="S1348" s="505"/>
      <c r="T1348" s="505"/>
      <c r="U1348" s="505"/>
      <c r="V1348" s="505"/>
      <c r="W1348" s="473"/>
      <c r="X1348" s="473"/>
      <c r="Y1348" s="471"/>
      <c r="Z1348" s="505"/>
      <c r="AA1348" s="505"/>
      <c r="AB1348" s="505"/>
      <c r="AC1348" s="505"/>
      <c r="AD1348" s="471"/>
      <c r="AE1348" s="505"/>
      <c r="AF1348" s="505"/>
      <c r="AG1348" s="505"/>
      <c r="AH1348" s="505"/>
      <c r="AI1348" s="473"/>
      <c r="AJ1348" s="473"/>
      <c r="AK1348" s="505"/>
      <c r="AL1348" s="505"/>
      <c r="AM1348" s="505"/>
      <c r="AN1348" s="505"/>
      <c r="AO1348" s="505"/>
      <c r="AP1348" s="505"/>
      <c r="AQ1348" s="505"/>
      <c r="AR1348" s="505"/>
      <c r="AS1348" s="505"/>
      <c r="AT1348" s="505"/>
      <c r="AU1348" s="506"/>
    </row>
    <row r="1349" spans="1:47" s="526" customFormat="1" ht="13.5">
      <c r="A1349" s="531"/>
      <c r="B1349" s="691" t="s">
        <v>226</v>
      </c>
      <c r="C1349" s="460" t="s">
        <v>335</v>
      </c>
      <c r="D1349" s="474">
        <v>1003</v>
      </c>
      <c r="E1349" s="461" t="s">
        <v>945</v>
      </c>
      <c r="F1349" s="475"/>
      <c r="G1349" s="459" t="s">
        <v>52</v>
      </c>
      <c r="H1349" s="476"/>
      <c r="I1349" s="463">
        <v>6</v>
      </c>
      <c r="J1349" s="475"/>
      <c r="K1349" s="473">
        <v>0</v>
      </c>
      <c r="L1349" s="473"/>
      <c r="M1349" s="471" cm="1">
        <f t="array" ref="M1349">IFERROR(_xlfn.IFS(N1349=1,1,O1349=1,1,P1349=1,1,Q1349=1,1),0)</f>
        <v>0</v>
      </c>
      <c r="N1349" s="505" t="s">
        <v>224</v>
      </c>
      <c r="O1349" s="505"/>
      <c r="P1349" s="505"/>
      <c r="Q1349" s="505"/>
      <c r="R1349" s="471" cm="1">
        <f t="array" ref="R1349">IFERROR(_xlfn.IFS(S1349=1,1,T1349=1,1,U1349=1,1,V1349=1,1),0)</f>
        <v>0</v>
      </c>
      <c r="S1349" s="505"/>
      <c r="T1349" s="505"/>
      <c r="U1349" s="505"/>
      <c r="V1349" s="505"/>
      <c r="W1349" s="473"/>
      <c r="X1349" s="473"/>
      <c r="Y1349" s="471"/>
      <c r="Z1349" s="505"/>
      <c r="AA1349" s="505"/>
      <c r="AB1349" s="505"/>
      <c r="AC1349" s="505"/>
      <c r="AD1349" s="471"/>
      <c r="AE1349" s="505"/>
      <c r="AF1349" s="505"/>
      <c r="AG1349" s="505"/>
      <c r="AH1349" s="505"/>
      <c r="AI1349" s="473"/>
      <c r="AJ1349" s="473"/>
      <c r="AK1349" s="505"/>
      <c r="AL1349" s="505"/>
      <c r="AM1349" s="505"/>
      <c r="AN1349" s="505"/>
      <c r="AO1349" s="505"/>
      <c r="AP1349" s="505"/>
      <c r="AQ1349" s="505"/>
      <c r="AR1349" s="505"/>
      <c r="AS1349" s="505"/>
      <c r="AT1349" s="505"/>
      <c r="AU1349" s="506"/>
    </row>
    <row r="1350" spans="1:47" s="526" customFormat="1" ht="13.5">
      <c r="A1350" s="531"/>
      <c r="B1350" s="691" t="s">
        <v>226</v>
      </c>
      <c r="C1350" s="460" t="s">
        <v>335</v>
      </c>
      <c r="D1350" s="474">
        <v>1019</v>
      </c>
      <c r="E1350" s="461" t="s">
        <v>946</v>
      </c>
      <c r="F1350" s="475"/>
      <c r="G1350" s="459" t="s">
        <v>52</v>
      </c>
      <c r="H1350" s="476"/>
      <c r="I1350" s="463">
        <v>6</v>
      </c>
      <c r="J1350" s="475"/>
      <c r="K1350" s="473">
        <v>0</v>
      </c>
      <c r="L1350" s="473"/>
      <c r="M1350" s="471" cm="1">
        <f t="array" ref="M1350">IFERROR(_xlfn.IFS(N1350=1,1,O1350=1,1,P1350=1,1,Q1350=1,1),0)</f>
        <v>0</v>
      </c>
      <c r="N1350" s="505" t="s">
        <v>224</v>
      </c>
      <c r="O1350" s="505"/>
      <c r="P1350" s="505"/>
      <c r="Q1350" s="505"/>
      <c r="R1350" s="471" cm="1">
        <f t="array" ref="R1350">IFERROR(_xlfn.IFS(S1350=1,1,T1350=1,1,U1350=1,1,V1350=1,1),0)</f>
        <v>0</v>
      </c>
      <c r="S1350" s="505"/>
      <c r="T1350" s="505"/>
      <c r="U1350" s="505"/>
      <c r="V1350" s="505"/>
      <c r="W1350" s="473"/>
      <c r="X1350" s="473"/>
      <c r="Y1350" s="471"/>
      <c r="Z1350" s="505"/>
      <c r="AA1350" s="505"/>
      <c r="AB1350" s="505"/>
      <c r="AC1350" s="505"/>
      <c r="AD1350" s="471"/>
      <c r="AE1350" s="505"/>
      <c r="AF1350" s="505"/>
      <c r="AG1350" s="505"/>
      <c r="AH1350" s="505"/>
      <c r="AI1350" s="473"/>
      <c r="AJ1350" s="473"/>
      <c r="AK1350" s="505"/>
      <c r="AL1350" s="505"/>
      <c r="AM1350" s="505"/>
      <c r="AN1350" s="505"/>
      <c r="AO1350" s="505"/>
      <c r="AP1350" s="505"/>
      <c r="AQ1350" s="505"/>
      <c r="AR1350" s="505"/>
      <c r="AS1350" s="505"/>
      <c r="AT1350" s="505"/>
      <c r="AU1350" s="506"/>
    </row>
    <row r="1351" spans="1:47" s="526" customFormat="1" ht="13.5">
      <c r="A1351" s="531"/>
      <c r="B1351" s="691" t="s">
        <v>226</v>
      </c>
      <c r="C1351" s="460" t="s">
        <v>335</v>
      </c>
      <c r="D1351" s="474">
        <v>1031</v>
      </c>
      <c r="E1351" s="461" t="s">
        <v>947</v>
      </c>
      <c r="F1351" s="475"/>
      <c r="G1351" s="459" t="s">
        <v>52</v>
      </c>
      <c r="H1351" s="476"/>
      <c r="I1351" s="463">
        <v>6</v>
      </c>
      <c r="J1351" s="475"/>
      <c r="K1351" s="473">
        <v>0</v>
      </c>
      <c r="L1351" s="473"/>
      <c r="M1351" s="471" cm="1">
        <f t="array" ref="M1351">IFERROR(_xlfn.IFS(N1351=1,1,O1351=1,1,P1351=1,1,Q1351=1,1),0)</f>
        <v>0</v>
      </c>
      <c r="N1351" s="505" t="s">
        <v>224</v>
      </c>
      <c r="O1351" s="505"/>
      <c r="P1351" s="505"/>
      <c r="Q1351" s="505"/>
      <c r="R1351" s="471" cm="1">
        <f t="array" ref="R1351">IFERROR(_xlfn.IFS(S1351=1,1,T1351=1,1,U1351=1,1,V1351=1,1),0)</f>
        <v>0</v>
      </c>
      <c r="S1351" s="505"/>
      <c r="T1351" s="505"/>
      <c r="U1351" s="505"/>
      <c r="V1351" s="505"/>
      <c r="W1351" s="473"/>
      <c r="X1351" s="473"/>
      <c r="Y1351" s="471"/>
      <c r="Z1351" s="505"/>
      <c r="AA1351" s="505"/>
      <c r="AB1351" s="505"/>
      <c r="AC1351" s="505"/>
      <c r="AD1351" s="471"/>
      <c r="AE1351" s="505"/>
      <c r="AF1351" s="505"/>
      <c r="AG1351" s="505"/>
      <c r="AH1351" s="505"/>
      <c r="AI1351" s="473"/>
      <c r="AJ1351" s="473"/>
      <c r="AK1351" s="505"/>
      <c r="AL1351" s="505"/>
      <c r="AM1351" s="505"/>
      <c r="AN1351" s="505"/>
      <c r="AO1351" s="505"/>
      <c r="AP1351" s="505"/>
      <c r="AQ1351" s="505"/>
      <c r="AR1351" s="505"/>
      <c r="AS1351" s="505"/>
      <c r="AT1351" s="505"/>
      <c r="AU1351" s="506"/>
    </row>
    <row r="1352" spans="1:47" s="526" customFormat="1" ht="13.5">
      <c r="A1352" s="531"/>
      <c r="B1352" s="691" t="s">
        <v>226</v>
      </c>
      <c r="C1352" s="460" t="s">
        <v>335</v>
      </c>
      <c r="D1352" s="474">
        <v>1032</v>
      </c>
      <c r="E1352" s="461" t="s">
        <v>948</v>
      </c>
      <c r="F1352" s="475"/>
      <c r="G1352" s="459" t="s">
        <v>52</v>
      </c>
      <c r="H1352" s="476"/>
      <c r="I1352" s="463">
        <v>5</v>
      </c>
      <c r="J1352" s="475"/>
      <c r="K1352" s="473">
        <v>0</v>
      </c>
      <c r="L1352" s="473"/>
      <c r="M1352" s="471" cm="1">
        <f t="array" ref="M1352">IFERROR(_xlfn.IFS(N1352=1,1,O1352=1,1,P1352=1,1,Q1352=1,1),0)</f>
        <v>0</v>
      </c>
      <c r="N1352" s="505" t="s">
        <v>224</v>
      </c>
      <c r="O1352" s="505"/>
      <c r="P1352" s="505"/>
      <c r="Q1352" s="505"/>
      <c r="R1352" s="471" cm="1">
        <f t="array" ref="R1352">IFERROR(_xlfn.IFS(S1352=1,1,T1352=1,1,U1352=1,1,V1352=1,1),0)</f>
        <v>0</v>
      </c>
      <c r="S1352" s="505"/>
      <c r="T1352" s="505"/>
      <c r="U1352" s="505"/>
      <c r="V1352" s="505"/>
      <c r="W1352" s="473"/>
      <c r="X1352" s="473"/>
      <c r="Y1352" s="471"/>
      <c r="Z1352" s="505"/>
      <c r="AA1352" s="505"/>
      <c r="AB1352" s="505"/>
      <c r="AC1352" s="505"/>
      <c r="AD1352" s="471"/>
      <c r="AE1352" s="505"/>
      <c r="AF1352" s="505"/>
      <c r="AG1352" s="505"/>
      <c r="AH1352" s="505"/>
      <c r="AI1352" s="473"/>
      <c r="AJ1352" s="473"/>
      <c r="AK1352" s="505"/>
      <c r="AL1352" s="505"/>
      <c r="AM1352" s="505"/>
      <c r="AN1352" s="505"/>
      <c r="AO1352" s="505"/>
      <c r="AP1352" s="505"/>
      <c r="AQ1352" s="505"/>
      <c r="AR1352" s="505"/>
      <c r="AS1352" s="505"/>
      <c r="AT1352" s="505"/>
      <c r="AU1352" s="506"/>
    </row>
    <row r="1353" spans="1:47" s="526" customFormat="1" ht="13.5">
      <c r="A1353" s="531"/>
      <c r="B1353" s="691" t="s">
        <v>226</v>
      </c>
      <c r="C1353" s="460" t="s">
        <v>335</v>
      </c>
      <c r="D1353" s="474">
        <v>1033</v>
      </c>
      <c r="E1353" s="461" t="s">
        <v>949</v>
      </c>
      <c r="F1353" s="475"/>
      <c r="G1353" s="459" t="s">
        <v>52</v>
      </c>
      <c r="H1353" s="476"/>
      <c r="I1353" s="463">
        <v>8</v>
      </c>
      <c r="J1353" s="475"/>
      <c r="K1353" s="473">
        <v>0</v>
      </c>
      <c r="L1353" s="473"/>
      <c r="M1353" s="471" cm="1">
        <f t="array" ref="M1353">IFERROR(_xlfn.IFS(N1353=1,1,O1353=1,1,P1353=1,1,Q1353=1,1),0)</f>
        <v>0</v>
      </c>
      <c r="N1353" s="505" t="s">
        <v>224</v>
      </c>
      <c r="O1353" s="505"/>
      <c r="P1353" s="505"/>
      <c r="Q1353" s="505"/>
      <c r="R1353" s="471" cm="1">
        <f t="array" ref="R1353">IFERROR(_xlfn.IFS(S1353=1,1,T1353=1,1,U1353=1,1,V1353=1,1),0)</f>
        <v>0</v>
      </c>
      <c r="S1353" s="505"/>
      <c r="T1353" s="505"/>
      <c r="U1353" s="505"/>
      <c r="V1353" s="505"/>
      <c r="W1353" s="473"/>
      <c r="X1353" s="473"/>
      <c r="Y1353" s="471"/>
      <c r="Z1353" s="505"/>
      <c r="AA1353" s="505"/>
      <c r="AB1353" s="505"/>
      <c r="AC1353" s="505"/>
      <c r="AD1353" s="471"/>
      <c r="AE1353" s="505"/>
      <c r="AF1353" s="505"/>
      <c r="AG1353" s="505"/>
      <c r="AH1353" s="505"/>
      <c r="AI1353" s="473"/>
      <c r="AJ1353" s="473"/>
      <c r="AK1353" s="505"/>
      <c r="AL1353" s="505"/>
      <c r="AM1353" s="505"/>
      <c r="AN1353" s="505"/>
      <c r="AO1353" s="505"/>
      <c r="AP1353" s="505"/>
      <c r="AQ1353" s="505"/>
      <c r="AR1353" s="505"/>
      <c r="AS1353" s="505"/>
      <c r="AT1353" s="505"/>
      <c r="AU1353" s="506"/>
    </row>
    <row r="1354" spans="1:47" s="526" customFormat="1" ht="13.5">
      <c r="A1354" s="531"/>
      <c r="B1354" s="691" t="s">
        <v>226</v>
      </c>
      <c r="C1354" s="460" t="s">
        <v>335</v>
      </c>
      <c r="D1354" s="474">
        <v>1034</v>
      </c>
      <c r="E1354" s="461" t="s">
        <v>950</v>
      </c>
      <c r="F1354" s="475"/>
      <c r="G1354" s="459" t="s">
        <v>52</v>
      </c>
      <c r="H1354" s="476"/>
      <c r="I1354" s="463">
        <v>9</v>
      </c>
      <c r="J1354" s="475"/>
      <c r="K1354" s="473">
        <v>0</v>
      </c>
      <c r="L1354" s="473"/>
      <c r="M1354" s="471" cm="1">
        <f t="array" ref="M1354">IFERROR(_xlfn.IFS(N1354=1,1,O1354=1,1,P1354=1,1,Q1354=1,1),0)</f>
        <v>0</v>
      </c>
      <c r="N1354" s="505" t="s">
        <v>224</v>
      </c>
      <c r="O1354" s="505"/>
      <c r="P1354" s="505"/>
      <c r="Q1354" s="505"/>
      <c r="R1354" s="471" cm="1">
        <f t="array" ref="R1354">IFERROR(_xlfn.IFS(S1354=1,1,T1354=1,1,U1354=1,1,V1354=1,1),0)</f>
        <v>0</v>
      </c>
      <c r="S1354" s="505"/>
      <c r="T1354" s="505"/>
      <c r="U1354" s="505"/>
      <c r="V1354" s="505"/>
      <c r="W1354" s="473"/>
      <c r="X1354" s="473"/>
      <c r="Y1354" s="471"/>
      <c r="Z1354" s="505"/>
      <c r="AA1354" s="505"/>
      <c r="AB1354" s="505"/>
      <c r="AC1354" s="505"/>
      <c r="AD1354" s="471"/>
      <c r="AE1354" s="505"/>
      <c r="AF1354" s="505"/>
      <c r="AG1354" s="505"/>
      <c r="AH1354" s="505"/>
      <c r="AI1354" s="473"/>
      <c r="AJ1354" s="473"/>
      <c r="AK1354" s="505"/>
      <c r="AL1354" s="505"/>
      <c r="AM1354" s="505"/>
      <c r="AN1354" s="505"/>
      <c r="AO1354" s="505"/>
      <c r="AP1354" s="505"/>
      <c r="AQ1354" s="505"/>
      <c r="AR1354" s="505"/>
      <c r="AS1354" s="505"/>
      <c r="AT1354" s="505"/>
      <c r="AU1354" s="506"/>
    </row>
    <row r="1355" spans="1:47" s="526" customFormat="1" ht="13.5">
      <c r="A1355" s="531"/>
      <c r="B1355" s="691"/>
      <c r="C1355" s="460"/>
      <c r="D1355" s="474"/>
      <c r="E1355" s="461" t="s">
        <v>934</v>
      </c>
      <c r="F1355" s="475"/>
      <c r="G1355" s="459"/>
      <c r="H1355" s="476"/>
      <c r="I1355" s="463"/>
      <c r="J1355" s="475"/>
      <c r="K1355" s="473"/>
      <c r="L1355" s="473"/>
      <c r="M1355" s="525"/>
      <c r="N1355" s="505" t="s">
        <v>224</v>
      </c>
      <c r="O1355" s="505"/>
      <c r="P1355" s="505"/>
      <c r="Q1355" s="505"/>
      <c r="R1355" s="505"/>
      <c r="S1355" s="505"/>
      <c r="T1355" s="505"/>
      <c r="U1355" s="505"/>
      <c r="V1355" s="505"/>
      <c r="W1355" s="473"/>
      <c r="X1355" s="473"/>
      <c r="Y1355" s="505"/>
      <c r="Z1355" s="505"/>
      <c r="AA1355" s="505"/>
      <c r="AB1355" s="505"/>
      <c r="AC1355" s="505"/>
      <c r="AD1355" s="505"/>
      <c r="AE1355" s="505"/>
      <c r="AF1355" s="505"/>
      <c r="AG1355" s="505"/>
      <c r="AH1355" s="505"/>
      <c r="AI1355" s="473"/>
      <c r="AJ1355" s="473"/>
      <c r="AK1355" s="505"/>
      <c r="AL1355" s="505"/>
      <c r="AM1355" s="505"/>
      <c r="AN1355" s="505"/>
      <c r="AO1355" s="505"/>
      <c r="AP1355" s="505"/>
      <c r="AQ1355" s="505"/>
      <c r="AR1355" s="505"/>
      <c r="AS1355" s="505"/>
      <c r="AT1355" s="505"/>
      <c r="AU1355" s="506"/>
    </row>
    <row r="1356" spans="1:47" s="526" customFormat="1" ht="13.5">
      <c r="A1356" s="531" t="s">
        <v>951</v>
      </c>
      <c r="B1356" s="691"/>
      <c r="C1356" s="460"/>
      <c r="D1356" s="474"/>
      <c r="E1356" s="461"/>
      <c r="F1356" s="475"/>
      <c r="G1356" s="459"/>
      <c r="H1356" s="476"/>
      <c r="I1356" s="463"/>
      <c r="J1356" s="475"/>
      <c r="K1356" s="473"/>
      <c r="L1356" s="473"/>
      <c r="M1356" s="525"/>
      <c r="N1356" s="505" t="s">
        <v>224</v>
      </c>
      <c r="O1356" s="505"/>
      <c r="P1356" s="505"/>
      <c r="Q1356" s="505"/>
      <c r="R1356" s="505"/>
      <c r="S1356" s="505"/>
      <c r="T1356" s="505"/>
      <c r="U1356" s="505"/>
      <c r="V1356" s="505"/>
      <c r="W1356" s="473"/>
      <c r="X1356" s="473"/>
      <c r="Y1356" s="505"/>
      <c r="Z1356" s="505"/>
      <c r="AA1356" s="505"/>
      <c r="AB1356" s="505"/>
      <c r="AC1356" s="505"/>
      <c r="AD1356" s="505"/>
      <c r="AE1356" s="505"/>
      <c r="AF1356" s="505"/>
      <c r="AG1356" s="505"/>
      <c r="AH1356" s="505"/>
      <c r="AI1356" s="473"/>
      <c r="AJ1356" s="473"/>
      <c r="AK1356" s="505"/>
      <c r="AL1356" s="505"/>
      <c r="AM1356" s="505"/>
      <c r="AN1356" s="505"/>
      <c r="AO1356" s="505"/>
      <c r="AP1356" s="505"/>
      <c r="AQ1356" s="505"/>
      <c r="AR1356" s="505"/>
      <c r="AS1356" s="505"/>
      <c r="AT1356" s="505"/>
      <c r="AU1356" s="506"/>
    </row>
    <row r="1357" spans="1:47" s="526" customFormat="1" ht="13.5">
      <c r="A1357" s="531"/>
      <c r="B1357" s="691" t="s">
        <v>226</v>
      </c>
      <c r="C1357" s="460" t="s">
        <v>343</v>
      </c>
      <c r="D1357" s="474">
        <v>1101</v>
      </c>
      <c r="E1357" s="461" t="s">
        <v>952</v>
      </c>
      <c r="F1357" s="475"/>
      <c r="G1357" s="459" t="s">
        <v>52</v>
      </c>
      <c r="H1357" s="476"/>
      <c r="I1357" s="463">
        <v>3</v>
      </c>
      <c r="J1357" s="475"/>
      <c r="K1357" s="473">
        <v>0</v>
      </c>
      <c r="L1357" s="473"/>
      <c r="M1357" s="471" cm="1">
        <f t="array" ref="M1357">IFERROR(_xlfn.IFS(N1357=1,1,O1357=1,1,P1357=1,1,Q1357=1,1),0)</f>
        <v>0</v>
      </c>
      <c r="N1357" s="505" t="s">
        <v>224</v>
      </c>
      <c r="O1357" s="505"/>
      <c r="P1357" s="505"/>
      <c r="Q1357" s="505"/>
      <c r="R1357" s="471" cm="1">
        <f t="array" ref="R1357">IFERROR(_xlfn.IFS(S1357=1,1,T1357=1,1,U1357=1,1,V1357=1,1),0)</f>
        <v>0</v>
      </c>
      <c r="S1357" s="505"/>
      <c r="T1357" s="505"/>
      <c r="U1357" s="505"/>
      <c r="V1357" s="505"/>
      <c r="W1357" s="473"/>
      <c r="X1357" s="473"/>
      <c r="Y1357" s="471"/>
      <c r="Z1357" s="505"/>
      <c r="AA1357" s="505"/>
      <c r="AB1357" s="505"/>
      <c r="AC1357" s="505"/>
      <c r="AD1357" s="471"/>
      <c r="AE1357" s="505"/>
      <c r="AF1357" s="505"/>
      <c r="AG1357" s="505"/>
      <c r="AH1357" s="505"/>
      <c r="AI1357" s="473"/>
      <c r="AJ1357" s="473"/>
      <c r="AK1357" s="505"/>
      <c r="AL1357" s="505"/>
      <c r="AM1357" s="505"/>
      <c r="AN1357" s="505"/>
      <c r="AO1357" s="505"/>
      <c r="AP1357" s="505"/>
      <c r="AQ1357" s="505"/>
      <c r="AR1357" s="505"/>
      <c r="AS1357" s="505"/>
      <c r="AT1357" s="505"/>
      <c r="AU1357" s="506"/>
    </row>
    <row r="1358" spans="1:47" s="526" customFormat="1" ht="13.5">
      <c r="A1358" s="531"/>
      <c r="B1358" s="691" t="s">
        <v>226</v>
      </c>
      <c r="C1358" s="460" t="s">
        <v>343</v>
      </c>
      <c r="D1358" s="474">
        <v>1102</v>
      </c>
      <c r="E1358" s="461" t="s">
        <v>953</v>
      </c>
      <c r="F1358" s="475"/>
      <c r="G1358" s="459" t="s">
        <v>52</v>
      </c>
      <c r="H1358" s="476"/>
      <c r="I1358" s="463">
        <v>3</v>
      </c>
      <c r="J1358" s="475"/>
      <c r="K1358" s="473">
        <v>0</v>
      </c>
      <c r="L1358" s="473"/>
      <c r="M1358" s="471" cm="1">
        <f t="array" ref="M1358">IFERROR(_xlfn.IFS(N1358=1,1,O1358=1,1,P1358=1,1,Q1358=1,1),0)</f>
        <v>0</v>
      </c>
      <c r="N1358" s="505" t="s">
        <v>224</v>
      </c>
      <c r="O1358" s="505"/>
      <c r="P1358" s="505"/>
      <c r="Q1358" s="505"/>
      <c r="R1358" s="471" cm="1">
        <f t="array" ref="R1358">IFERROR(_xlfn.IFS(S1358=1,1,T1358=1,1,U1358=1,1,V1358=1,1),0)</f>
        <v>0</v>
      </c>
      <c r="S1358" s="505"/>
      <c r="T1358" s="505"/>
      <c r="U1358" s="505"/>
      <c r="V1358" s="505"/>
      <c r="W1358" s="473"/>
      <c r="X1358" s="473"/>
      <c r="Y1358" s="471"/>
      <c r="Z1358" s="505"/>
      <c r="AA1358" s="505"/>
      <c r="AB1358" s="505"/>
      <c r="AC1358" s="505"/>
      <c r="AD1358" s="471"/>
      <c r="AE1358" s="505"/>
      <c r="AF1358" s="505"/>
      <c r="AG1358" s="505"/>
      <c r="AH1358" s="505"/>
      <c r="AI1358" s="473"/>
      <c r="AJ1358" s="473"/>
      <c r="AK1358" s="505"/>
      <c r="AL1358" s="505"/>
      <c r="AM1358" s="505"/>
      <c r="AN1358" s="505"/>
      <c r="AO1358" s="505"/>
      <c r="AP1358" s="505"/>
      <c r="AQ1358" s="505"/>
      <c r="AR1358" s="505"/>
      <c r="AS1358" s="505"/>
      <c r="AT1358" s="505"/>
      <c r="AU1358" s="506"/>
    </row>
    <row r="1359" spans="1:47" s="526" customFormat="1" ht="13.5">
      <c r="A1359" s="531"/>
      <c r="B1359" s="691" t="s">
        <v>226</v>
      </c>
      <c r="C1359" s="460" t="s">
        <v>343</v>
      </c>
      <c r="D1359" s="474">
        <v>1103</v>
      </c>
      <c r="E1359" s="461" t="s">
        <v>954</v>
      </c>
      <c r="F1359" s="475"/>
      <c r="G1359" s="459" t="s">
        <v>52</v>
      </c>
      <c r="H1359" s="476"/>
      <c r="I1359" s="463">
        <v>3</v>
      </c>
      <c r="J1359" s="475"/>
      <c r="K1359" s="473">
        <v>0</v>
      </c>
      <c r="L1359" s="473"/>
      <c r="M1359" s="471" cm="1">
        <f t="array" ref="M1359">IFERROR(_xlfn.IFS(N1359=1,1,O1359=1,1,P1359=1,1,Q1359=1,1),0)</f>
        <v>0</v>
      </c>
      <c r="N1359" s="505" t="s">
        <v>224</v>
      </c>
      <c r="O1359" s="505"/>
      <c r="P1359" s="505"/>
      <c r="Q1359" s="505"/>
      <c r="R1359" s="471" cm="1">
        <f t="array" ref="R1359">IFERROR(_xlfn.IFS(S1359=1,1,T1359=1,1,U1359=1,1,V1359=1,1),0)</f>
        <v>0</v>
      </c>
      <c r="S1359" s="505"/>
      <c r="T1359" s="505"/>
      <c r="U1359" s="505"/>
      <c r="V1359" s="505"/>
      <c r="W1359" s="473"/>
      <c r="X1359" s="473"/>
      <c r="Y1359" s="471"/>
      <c r="Z1359" s="505"/>
      <c r="AA1359" s="505"/>
      <c r="AB1359" s="505"/>
      <c r="AC1359" s="505"/>
      <c r="AD1359" s="471"/>
      <c r="AE1359" s="505"/>
      <c r="AF1359" s="505"/>
      <c r="AG1359" s="505"/>
      <c r="AH1359" s="505"/>
      <c r="AI1359" s="473"/>
      <c r="AJ1359" s="473"/>
      <c r="AK1359" s="505"/>
      <c r="AL1359" s="505"/>
      <c r="AM1359" s="505"/>
      <c r="AN1359" s="505"/>
      <c r="AO1359" s="505"/>
      <c r="AP1359" s="505"/>
      <c r="AQ1359" s="505"/>
      <c r="AR1359" s="505"/>
      <c r="AS1359" s="505"/>
      <c r="AT1359" s="505"/>
      <c r="AU1359" s="506"/>
    </row>
    <row r="1360" spans="1:47" s="526" customFormat="1" ht="13.5">
      <c r="A1360" s="531"/>
      <c r="B1360" s="691" t="s">
        <v>226</v>
      </c>
      <c r="C1360" s="460" t="s">
        <v>343</v>
      </c>
      <c r="D1360" s="474">
        <v>1104</v>
      </c>
      <c r="E1360" s="461" t="s">
        <v>955</v>
      </c>
      <c r="F1360" s="475"/>
      <c r="G1360" s="459" t="s">
        <v>52</v>
      </c>
      <c r="H1360" s="476"/>
      <c r="I1360" s="463">
        <v>3</v>
      </c>
      <c r="J1360" s="475"/>
      <c r="K1360" s="473">
        <v>0</v>
      </c>
      <c r="L1360" s="473"/>
      <c r="M1360" s="471" cm="1">
        <f t="array" ref="M1360">IFERROR(_xlfn.IFS(N1360=1,1,O1360=1,1,P1360=1,1,Q1360=1,1),0)</f>
        <v>0</v>
      </c>
      <c r="N1360" s="505" t="s">
        <v>224</v>
      </c>
      <c r="O1360" s="505"/>
      <c r="P1360" s="505"/>
      <c r="Q1360" s="505"/>
      <c r="R1360" s="471" cm="1">
        <f t="array" ref="R1360">IFERROR(_xlfn.IFS(S1360=1,1,T1360=1,1,U1360=1,1,V1360=1,1),0)</f>
        <v>0</v>
      </c>
      <c r="S1360" s="505"/>
      <c r="T1360" s="505"/>
      <c r="U1360" s="505"/>
      <c r="V1360" s="505"/>
      <c r="W1360" s="473"/>
      <c r="X1360" s="473"/>
      <c r="Y1360" s="471"/>
      <c r="Z1360" s="505"/>
      <c r="AA1360" s="505"/>
      <c r="AB1360" s="505"/>
      <c r="AC1360" s="505"/>
      <c r="AD1360" s="471"/>
      <c r="AE1360" s="505"/>
      <c r="AF1360" s="505"/>
      <c r="AG1360" s="505"/>
      <c r="AH1360" s="505"/>
      <c r="AI1360" s="473"/>
      <c r="AJ1360" s="473"/>
      <c r="AK1360" s="505"/>
      <c r="AL1360" s="505"/>
      <c r="AM1360" s="505"/>
      <c r="AN1360" s="505"/>
      <c r="AO1360" s="505"/>
      <c r="AP1360" s="505"/>
      <c r="AQ1360" s="505"/>
      <c r="AR1360" s="505"/>
      <c r="AS1360" s="505"/>
      <c r="AT1360" s="505"/>
      <c r="AU1360" s="506"/>
    </row>
    <row r="1361" spans="1:47" s="526" customFormat="1" ht="13.5">
      <c r="A1361" s="531"/>
      <c r="B1361" s="691"/>
      <c r="C1361" s="460"/>
      <c r="D1361" s="474"/>
      <c r="E1361" s="461" t="s">
        <v>934</v>
      </c>
      <c r="F1361" s="475"/>
      <c r="G1361" s="459"/>
      <c r="H1361" s="476"/>
      <c r="I1361" s="463"/>
      <c r="J1361" s="475"/>
      <c r="K1361" s="473"/>
      <c r="L1361" s="473"/>
      <c r="M1361" s="525"/>
      <c r="N1361" s="505" t="s">
        <v>224</v>
      </c>
      <c r="O1361" s="505"/>
      <c r="P1361" s="505"/>
      <c r="Q1361" s="505"/>
      <c r="R1361" s="505"/>
      <c r="S1361" s="505"/>
      <c r="T1361" s="505"/>
      <c r="U1361" s="505"/>
      <c r="V1361" s="505"/>
      <c r="W1361" s="473"/>
      <c r="X1361" s="473"/>
      <c r="Y1361" s="505"/>
      <c r="Z1361" s="505"/>
      <c r="AA1361" s="505"/>
      <c r="AB1361" s="505"/>
      <c r="AC1361" s="505"/>
      <c r="AD1361" s="505"/>
      <c r="AE1361" s="505"/>
      <c r="AF1361" s="505"/>
      <c r="AG1361" s="505"/>
      <c r="AH1361" s="505"/>
      <c r="AI1361" s="473"/>
      <c r="AJ1361" s="473"/>
      <c r="AK1361" s="505"/>
      <c r="AL1361" s="505"/>
      <c r="AM1361" s="505"/>
      <c r="AN1361" s="505"/>
      <c r="AO1361" s="505"/>
      <c r="AP1361" s="505"/>
      <c r="AQ1361" s="505"/>
      <c r="AR1361" s="505"/>
      <c r="AS1361" s="505"/>
      <c r="AT1361" s="505"/>
      <c r="AU1361" s="506"/>
    </row>
    <row r="1362" spans="1:47" s="526" customFormat="1" ht="13.5">
      <c r="A1362" s="531"/>
      <c r="B1362" s="691" t="s">
        <v>226</v>
      </c>
      <c r="C1362" s="460" t="s">
        <v>335</v>
      </c>
      <c r="D1362" s="474">
        <v>1100</v>
      </c>
      <c r="E1362" s="461" t="s">
        <v>956</v>
      </c>
      <c r="F1362" s="475"/>
      <c r="G1362" s="459" t="s">
        <v>52</v>
      </c>
      <c r="H1362" s="476"/>
      <c r="I1362" s="463">
        <v>3</v>
      </c>
      <c r="J1362" s="475"/>
      <c r="K1362" s="473">
        <v>0</v>
      </c>
      <c r="L1362" s="473"/>
      <c r="M1362" s="471" cm="1">
        <f t="array" ref="M1362">IFERROR(_xlfn.IFS(N1362=1,1,O1362=1,1,P1362=1,1,Q1362=1,1),0)</f>
        <v>0</v>
      </c>
      <c r="N1362" s="505" t="s">
        <v>224</v>
      </c>
      <c r="O1362" s="505"/>
      <c r="P1362" s="505"/>
      <c r="Q1362" s="505"/>
      <c r="R1362" s="471" cm="1">
        <f t="array" ref="R1362">IFERROR(_xlfn.IFS(S1362=1,1,T1362=1,1,U1362=1,1,V1362=1,1),0)</f>
        <v>0</v>
      </c>
      <c r="S1362" s="505"/>
      <c r="T1362" s="505"/>
      <c r="U1362" s="505"/>
      <c r="V1362" s="505"/>
      <c r="W1362" s="473"/>
      <c r="X1362" s="473"/>
      <c r="Y1362" s="471"/>
      <c r="Z1362" s="505"/>
      <c r="AA1362" s="505"/>
      <c r="AB1362" s="505"/>
      <c r="AC1362" s="505"/>
      <c r="AD1362" s="471"/>
      <c r="AE1362" s="505"/>
      <c r="AF1362" s="505"/>
      <c r="AG1362" s="505"/>
      <c r="AH1362" s="505"/>
      <c r="AI1362" s="473"/>
      <c r="AJ1362" s="473"/>
      <c r="AK1362" s="505"/>
      <c r="AL1362" s="505"/>
      <c r="AM1362" s="505"/>
      <c r="AN1362" s="505"/>
      <c r="AO1362" s="505"/>
      <c r="AP1362" s="505"/>
      <c r="AQ1362" s="505"/>
      <c r="AR1362" s="505"/>
      <c r="AS1362" s="505"/>
      <c r="AT1362" s="505"/>
      <c r="AU1362" s="506"/>
    </row>
    <row r="1363" spans="1:47" s="526" customFormat="1" ht="13.5">
      <c r="A1363" s="531"/>
      <c r="B1363" s="691"/>
      <c r="C1363" s="460"/>
      <c r="D1363" s="474"/>
      <c r="E1363" s="461" t="s">
        <v>934</v>
      </c>
      <c r="F1363" s="475"/>
      <c r="G1363" s="459"/>
      <c r="H1363" s="476"/>
      <c r="I1363" s="463"/>
      <c r="J1363" s="475"/>
      <c r="K1363" s="473"/>
      <c r="L1363" s="473"/>
      <c r="M1363" s="525"/>
      <c r="N1363" s="505" t="s">
        <v>224</v>
      </c>
      <c r="O1363" s="505"/>
      <c r="P1363" s="505"/>
      <c r="Q1363" s="505"/>
      <c r="R1363" s="505"/>
      <c r="S1363" s="505"/>
      <c r="T1363" s="505"/>
      <c r="U1363" s="505"/>
      <c r="V1363" s="505"/>
      <c r="W1363" s="473"/>
      <c r="X1363" s="473"/>
      <c r="Y1363" s="505"/>
      <c r="Z1363" s="505"/>
      <c r="AA1363" s="505"/>
      <c r="AB1363" s="505"/>
      <c r="AC1363" s="505"/>
      <c r="AD1363" s="505"/>
      <c r="AE1363" s="505"/>
      <c r="AF1363" s="505"/>
      <c r="AG1363" s="505"/>
      <c r="AH1363" s="505"/>
      <c r="AI1363" s="473"/>
      <c r="AJ1363" s="473"/>
      <c r="AK1363" s="505"/>
      <c r="AL1363" s="505"/>
      <c r="AM1363" s="505"/>
      <c r="AN1363" s="505"/>
      <c r="AO1363" s="505"/>
      <c r="AP1363" s="505"/>
      <c r="AQ1363" s="505"/>
      <c r="AR1363" s="505"/>
      <c r="AS1363" s="505"/>
      <c r="AT1363" s="505"/>
      <c r="AU1363" s="506"/>
    </row>
    <row r="1364" spans="1:47" s="526" customFormat="1" ht="13.5">
      <c r="A1364" s="531"/>
      <c r="B1364" s="691" t="s">
        <v>226</v>
      </c>
      <c r="C1364" s="460" t="s">
        <v>957</v>
      </c>
      <c r="D1364" s="474">
        <v>1101</v>
      </c>
      <c r="E1364" s="461" t="s">
        <v>958</v>
      </c>
      <c r="F1364" s="475"/>
      <c r="G1364" s="459" t="s">
        <v>52</v>
      </c>
      <c r="H1364" s="476"/>
      <c r="I1364" s="463">
        <v>4</v>
      </c>
      <c r="J1364" s="475"/>
      <c r="K1364" s="473">
        <v>0</v>
      </c>
      <c r="L1364" s="473"/>
      <c r="M1364" s="471" cm="1">
        <f t="array" ref="M1364">IFERROR(_xlfn.IFS(N1364=1,1,O1364=1,1,P1364=1,1,Q1364=1,1),0)</f>
        <v>0</v>
      </c>
      <c r="N1364" s="505" t="s">
        <v>224</v>
      </c>
      <c r="O1364" s="505"/>
      <c r="P1364" s="505"/>
      <c r="Q1364" s="505"/>
      <c r="R1364" s="471" cm="1">
        <f t="array" ref="R1364">IFERROR(_xlfn.IFS(S1364=1,1,T1364=1,1,U1364=1,1,V1364=1,1),0)</f>
        <v>0</v>
      </c>
      <c r="S1364" s="505"/>
      <c r="T1364" s="505"/>
      <c r="U1364" s="505"/>
      <c r="V1364" s="505"/>
      <c r="W1364" s="473"/>
      <c r="X1364" s="473"/>
      <c r="Y1364" s="471"/>
      <c r="Z1364" s="505"/>
      <c r="AA1364" s="505"/>
      <c r="AB1364" s="505"/>
      <c r="AC1364" s="505"/>
      <c r="AD1364" s="471"/>
      <c r="AE1364" s="505"/>
      <c r="AF1364" s="505"/>
      <c r="AG1364" s="505"/>
      <c r="AH1364" s="505"/>
      <c r="AI1364" s="473"/>
      <c r="AJ1364" s="473"/>
      <c r="AK1364" s="505"/>
      <c r="AL1364" s="505"/>
      <c r="AM1364" s="505"/>
      <c r="AN1364" s="505"/>
      <c r="AO1364" s="505"/>
      <c r="AP1364" s="505"/>
      <c r="AQ1364" s="505"/>
      <c r="AR1364" s="505"/>
      <c r="AS1364" s="505"/>
      <c r="AT1364" s="505"/>
      <c r="AU1364" s="506"/>
    </row>
    <row r="1365" spans="1:47" s="526" customFormat="1" ht="13.5">
      <c r="A1365" s="531"/>
      <c r="B1365" s="691" t="s">
        <v>226</v>
      </c>
      <c r="C1365" s="460" t="s">
        <v>957</v>
      </c>
      <c r="D1365" s="474">
        <v>1102</v>
      </c>
      <c r="E1365" s="461" t="s">
        <v>959</v>
      </c>
      <c r="F1365" s="475"/>
      <c r="G1365" s="459" t="s">
        <v>52</v>
      </c>
      <c r="H1365" s="476"/>
      <c r="I1365" s="463">
        <v>7</v>
      </c>
      <c r="J1365" s="475"/>
      <c r="K1365" s="473">
        <v>0</v>
      </c>
      <c r="L1365" s="473"/>
      <c r="M1365" s="471" cm="1">
        <f t="array" ref="M1365">IFERROR(_xlfn.IFS(N1365=1,1,O1365=1,1,P1365=1,1,Q1365=1,1),0)</f>
        <v>0</v>
      </c>
      <c r="N1365" s="505" t="s">
        <v>224</v>
      </c>
      <c r="O1365" s="505"/>
      <c r="P1365" s="505"/>
      <c r="Q1365" s="505"/>
      <c r="R1365" s="471" cm="1">
        <f t="array" ref="R1365">IFERROR(_xlfn.IFS(S1365=1,1,T1365=1,1,U1365=1,1,V1365=1,1),0)</f>
        <v>0</v>
      </c>
      <c r="S1365" s="505"/>
      <c r="T1365" s="505"/>
      <c r="U1365" s="505"/>
      <c r="V1365" s="505"/>
      <c r="W1365" s="473"/>
      <c r="X1365" s="473"/>
      <c r="Y1365" s="471"/>
      <c r="Z1365" s="505"/>
      <c r="AA1365" s="505"/>
      <c r="AB1365" s="505"/>
      <c r="AC1365" s="505"/>
      <c r="AD1365" s="471"/>
      <c r="AE1365" s="505"/>
      <c r="AF1365" s="505"/>
      <c r="AG1365" s="505"/>
      <c r="AH1365" s="505"/>
      <c r="AI1365" s="473"/>
      <c r="AJ1365" s="473"/>
      <c r="AK1365" s="505"/>
      <c r="AL1365" s="505"/>
      <c r="AM1365" s="505"/>
      <c r="AN1365" s="505"/>
      <c r="AO1365" s="505"/>
      <c r="AP1365" s="505"/>
      <c r="AQ1365" s="505"/>
      <c r="AR1365" s="505"/>
      <c r="AS1365" s="505"/>
      <c r="AT1365" s="505"/>
      <c r="AU1365" s="506"/>
    </row>
    <row r="1366" spans="1:47" s="526" customFormat="1" ht="13.5">
      <c r="A1366" s="531"/>
      <c r="B1366" s="691" t="s">
        <v>226</v>
      </c>
      <c r="C1366" s="460" t="s">
        <v>957</v>
      </c>
      <c r="D1366" s="474">
        <v>1103</v>
      </c>
      <c r="E1366" s="461" t="s">
        <v>960</v>
      </c>
      <c r="F1366" s="475"/>
      <c r="G1366" s="459" t="s">
        <v>52</v>
      </c>
      <c r="H1366" s="476"/>
      <c r="I1366" s="463">
        <v>7</v>
      </c>
      <c r="J1366" s="475"/>
      <c r="K1366" s="473">
        <v>0</v>
      </c>
      <c r="L1366" s="473"/>
      <c r="M1366" s="471" cm="1">
        <f t="array" ref="M1366">IFERROR(_xlfn.IFS(N1366=1,1,O1366=1,1,P1366=1,1,Q1366=1,1),0)</f>
        <v>0</v>
      </c>
      <c r="N1366" s="505" t="s">
        <v>224</v>
      </c>
      <c r="O1366" s="505"/>
      <c r="P1366" s="505"/>
      <c r="Q1366" s="505"/>
      <c r="R1366" s="471" cm="1">
        <f t="array" ref="R1366">IFERROR(_xlfn.IFS(S1366=1,1,T1366=1,1,U1366=1,1,V1366=1,1),0)</f>
        <v>0</v>
      </c>
      <c r="S1366" s="505"/>
      <c r="T1366" s="505"/>
      <c r="U1366" s="505"/>
      <c r="V1366" s="505"/>
      <c r="W1366" s="473"/>
      <c r="X1366" s="473"/>
      <c r="Y1366" s="471"/>
      <c r="Z1366" s="505"/>
      <c r="AA1366" s="505"/>
      <c r="AB1366" s="505"/>
      <c r="AC1366" s="505"/>
      <c r="AD1366" s="471"/>
      <c r="AE1366" s="505"/>
      <c r="AF1366" s="505"/>
      <c r="AG1366" s="505"/>
      <c r="AH1366" s="505"/>
      <c r="AI1366" s="473"/>
      <c r="AJ1366" s="473"/>
      <c r="AK1366" s="505"/>
      <c r="AL1366" s="505"/>
      <c r="AM1366" s="505"/>
      <c r="AN1366" s="505"/>
      <c r="AO1366" s="505"/>
      <c r="AP1366" s="505"/>
      <c r="AQ1366" s="505"/>
      <c r="AR1366" s="505"/>
      <c r="AS1366" s="505"/>
      <c r="AT1366" s="505"/>
      <c r="AU1366" s="506"/>
    </row>
    <row r="1367" spans="1:47" s="526" customFormat="1" ht="13.5">
      <c r="A1367" s="531"/>
      <c r="B1367" s="691" t="s">
        <v>226</v>
      </c>
      <c r="C1367" s="460" t="s">
        <v>957</v>
      </c>
      <c r="D1367" s="474">
        <v>1119</v>
      </c>
      <c r="E1367" s="461" t="s">
        <v>961</v>
      </c>
      <c r="F1367" s="475"/>
      <c r="G1367" s="459" t="s">
        <v>52</v>
      </c>
      <c r="H1367" s="476"/>
      <c r="I1367" s="463">
        <v>7</v>
      </c>
      <c r="J1367" s="475"/>
      <c r="K1367" s="473">
        <v>0</v>
      </c>
      <c r="L1367" s="473"/>
      <c r="M1367" s="471" cm="1">
        <f t="array" ref="M1367">IFERROR(_xlfn.IFS(N1367=1,1,O1367=1,1,P1367=1,1,Q1367=1,1),0)</f>
        <v>0</v>
      </c>
      <c r="N1367" s="505" t="s">
        <v>224</v>
      </c>
      <c r="O1367" s="505"/>
      <c r="P1367" s="505"/>
      <c r="Q1367" s="505"/>
      <c r="R1367" s="471" cm="1">
        <f t="array" ref="R1367">IFERROR(_xlfn.IFS(S1367=1,1,T1367=1,1,U1367=1,1,V1367=1,1),0)</f>
        <v>0</v>
      </c>
      <c r="S1367" s="505"/>
      <c r="T1367" s="505"/>
      <c r="U1367" s="505"/>
      <c r="V1367" s="505"/>
      <c r="W1367" s="473"/>
      <c r="X1367" s="473"/>
      <c r="Y1367" s="471"/>
      <c r="Z1367" s="505"/>
      <c r="AA1367" s="505"/>
      <c r="AB1367" s="505"/>
      <c r="AC1367" s="505"/>
      <c r="AD1367" s="471"/>
      <c r="AE1367" s="505"/>
      <c r="AF1367" s="505"/>
      <c r="AG1367" s="505"/>
      <c r="AH1367" s="505"/>
      <c r="AI1367" s="473"/>
      <c r="AJ1367" s="473"/>
      <c r="AK1367" s="505"/>
      <c r="AL1367" s="505"/>
      <c r="AM1367" s="505"/>
      <c r="AN1367" s="505"/>
      <c r="AO1367" s="505"/>
      <c r="AP1367" s="505"/>
      <c r="AQ1367" s="505"/>
      <c r="AR1367" s="505"/>
      <c r="AS1367" s="505"/>
      <c r="AT1367" s="505"/>
      <c r="AU1367" s="506"/>
    </row>
    <row r="1368" spans="1:47" s="526" customFormat="1" ht="13.5">
      <c r="A1368" s="531"/>
      <c r="B1368" s="691" t="s">
        <v>226</v>
      </c>
      <c r="C1368" s="460" t="s">
        <v>957</v>
      </c>
      <c r="D1368" s="474">
        <v>1131</v>
      </c>
      <c r="E1368" s="461" t="s">
        <v>962</v>
      </c>
      <c r="F1368" s="475"/>
      <c r="G1368" s="459" t="s">
        <v>52</v>
      </c>
      <c r="H1368" s="476"/>
      <c r="I1368" s="463">
        <v>7</v>
      </c>
      <c r="J1368" s="475"/>
      <c r="K1368" s="473">
        <v>0</v>
      </c>
      <c r="L1368" s="473"/>
      <c r="M1368" s="471" cm="1">
        <f t="array" ref="M1368">IFERROR(_xlfn.IFS(N1368=1,1,O1368=1,1,P1368=1,1,Q1368=1,1),0)</f>
        <v>0</v>
      </c>
      <c r="N1368" s="505" t="s">
        <v>224</v>
      </c>
      <c r="O1368" s="505"/>
      <c r="P1368" s="505"/>
      <c r="Q1368" s="505"/>
      <c r="R1368" s="471" cm="1">
        <f t="array" ref="R1368">IFERROR(_xlfn.IFS(S1368=1,1,T1368=1,1,U1368=1,1,V1368=1,1),0)</f>
        <v>0</v>
      </c>
      <c r="S1368" s="505"/>
      <c r="T1368" s="505"/>
      <c r="U1368" s="505"/>
      <c r="V1368" s="505"/>
      <c r="W1368" s="473"/>
      <c r="X1368" s="473"/>
      <c r="Y1368" s="471"/>
      <c r="Z1368" s="505"/>
      <c r="AA1368" s="505"/>
      <c r="AB1368" s="505"/>
      <c r="AC1368" s="505"/>
      <c r="AD1368" s="471"/>
      <c r="AE1368" s="505"/>
      <c r="AF1368" s="505"/>
      <c r="AG1368" s="505"/>
      <c r="AH1368" s="505"/>
      <c r="AI1368" s="473"/>
      <c r="AJ1368" s="473"/>
      <c r="AK1368" s="505"/>
      <c r="AL1368" s="505"/>
      <c r="AM1368" s="505"/>
      <c r="AN1368" s="505"/>
      <c r="AO1368" s="505"/>
      <c r="AP1368" s="505"/>
      <c r="AQ1368" s="505"/>
      <c r="AR1368" s="505"/>
      <c r="AS1368" s="505"/>
      <c r="AT1368" s="505"/>
      <c r="AU1368" s="506"/>
    </row>
    <row r="1369" spans="1:47" s="526" customFormat="1" ht="13.5">
      <c r="A1369" s="531"/>
      <c r="B1369" s="691" t="s">
        <v>226</v>
      </c>
      <c r="C1369" s="460" t="s">
        <v>957</v>
      </c>
      <c r="D1369" s="474">
        <v>1132</v>
      </c>
      <c r="E1369" s="461" t="s">
        <v>963</v>
      </c>
      <c r="F1369" s="475"/>
      <c r="G1369" s="459" t="s">
        <v>52</v>
      </c>
      <c r="H1369" s="476"/>
      <c r="I1369" s="463">
        <v>7</v>
      </c>
      <c r="J1369" s="475"/>
      <c r="K1369" s="473">
        <v>0</v>
      </c>
      <c r="L1369" s="473"/>
      <c r="M1369" s="471" cm="1">
        <f t="array" ref="M1369">IFERROR(_xlfn.IFS(N1369=1,1,O1369=1,1,P1369=1,1,Q1369=1,1),0)</f>
        <v>0</v>
      </c>
      <c r="N1369" s="505" t="s">
        <v>224</v>
      </c>
      <c r="O1369" s="505"/>
      <c r="P1369" s="505"/>
      <c r="Q1369" s="505"/>
      <c r="R1369" s="471" cm="1">
        <f t="array" ref="R1369">IFERROR(_xlfn.IFS(S1369=1,1,T1369=1,1,U1369=1,1,V1369=1,1),0)</f>
        <v>0</v>
      </c>
      <c r="S1369" s="505"/>
      <c r="T1369" s="505"/>
      <c r="U1369" s="505"/>
      <c r="V1369" s="505"/>
      <c r="W1369" s="473"/>
      <c r="X1369" s="473"/>
      <c r="Y1369" s="471"/>
      <c r="Z1369" s="505"/>
      <c r="AA1369" s="505"/>
      <c r="AB1369" s="505"/>
      <c r="AC1369" s="505"/>
      <c r="AD1369" s="471"/>
      <c r="AE1369" s="505"/>
      <c r="AF1369" s="505"/>
      <c r="AG1369" s="505"/>
      <c r="AH1369" s="505"/>
      <c r="AI1369" s="473"/>
      <c r="AJ1369" s="473"/>
      <c r="AK1369" s="505"/>
      <c r="AL1369" s="505"/>
      <c r="AM1369" s="505"/>
      <c r="AN1369" s="505"/>
      <c r="AO1369" s="505"/>
      <c r="AP1369" s="505"/>
      <c r="AQ1369" s="505"/>
      <c r="AR1369" s="505"/>
      <c r="AS1369" s="505"/>
      <c r="AT1369" s="505"/>
      <c r="AU1369" s="506"/>
    </row>
    <row r="1370" spans="1:47" s="526" customFormat="1" ht="13.5">
      <c r="A1370" s="531"/>
      <c r="B1370" s="691" t="s">
        <v>226</v>
      </c>
      <c r="C1370" s="460" t="s">
        <v>957</v>
      </c>
      <c r="D1370" s="474">
        <v>1133</v>
      </c>
      <c r="E1370" s="461" t="s">
        <v>964</v>
      </c>
      <c r="F1370" s="475"/>
      <c r="G1370" s="459" t="s">
        <v>52</v>
      </c>
      <c r="H1370" s="476"/>
      <c r="I1370" s="463">
        <v>10</v>
      </c>
      <c r="J1370" s="475"/>
      <c r="K1370" s="473">
        <v>0</v>
      </c>
      <c r="L1370" s="473"/>
      <c r="M1370" s="471" cm="1">
        <f t="array" ref="M1370">IFERROR(_xlfn.IFS(N1370=1,1,O1370=1,1,P1370=1,1,Q1370=1,1),0)</f>
        <v>0</v>
      </c>
      <c r="N1370" s="505" t="s">
        <v>224</v>
      </c>
      <c r="O1370" s="505"/>
      <c r="P1370" s="505"/>
      <c r="Q1370" s="505"/>
      <c r="R1370" s="471" cm="1">
        <f t="array" ref="R1370">IFERROR(_xlfn.IFS(S1370=1,1,T1370=1,1,U1370=1,1,V1370=1,1),0)</f>
        <v>0</v>
      </c>
      <c r="S1370" s="505"/>
      <c r="T1370" s="505"/>
      <c r="U1370" s="505"/>
      <c r="V1370" s="505"/>
      <c r="W1370" s="473"/>
      <c r="X1370" s="473"/>
      <c r="Y1370" s="471"/>
      <c r="Z1370" s="505"/>
      <c r="AA1370" s="505"/>
      <c r="AB1370" s="505"/>
      <c r="AC1370" s="505"/>
      <c r="AD1370" s="471"/>
      <c r="AE1370" s="505"/>
      <c r="AF1370" s="505"/>
      <c r="AG1370" s="505"/>
      <c r="AH1370" s="505"/>
      <c r="AI1370" s="473"/>
      <c r="AJ1370" s="473"/>
      <c r="AK1370" s="505"/>
      <c r="AL1370" s="505"/>
      <c r="AM1370" s="505"/>
      <c r="AN1370" s="505"/>
      <c r="AO1370" s="505"/>
      <c r="AP1370" s="505"/>
      <c r="AQ1370" s="505"/>
      <c r="AR1370" s="505"/>
      <c r="AS1370" s="505"/>
      <c r="AT1370" s="505"/>
      <c r="AU1370" s="506"/>
    </row>
    <row r="1371" spans="1:47" s="526" customFormat="1" ht="13.5">
      <c r="A1371" s="531"/>
      <c r="B1371" s="691"/>
      <c r="C1371" s="460"/>
      <c r="D1371" s="474"/>
      <c r="E1371" s="461" t="s">
        <v>934</v>
      </c>
      <c r="F1371" s="475"/>
      <c r="G1371" s="459"/>
      <c r="H1371" s="476"/>
      <c r="I1371" s="463"/>
      <c r="J1371" s="475"/>
      <c r="K1371" s="473"/>
      <c r="L1371" s="473"/>
      <c r="M1371" s="525"/>
      <c r="N1371" s="505" t="s">
        <v>224</v>
      </c>
      <c r="O1371" s="505"/>
      <c r="P1371" s="505"/>
      <c r="Q1371" s="505"/>
      <c r="R1371" s="505"/>
      <c r="S1371" s="505"/>
      <c r="T1371" s="505"/>
      <c r="U1371" s="505"/>
      <c r="V1371" s="505"/>
      <c r="W1371" s="473"/>
      <c r="X1371" s="473"/>
      <c r="Y1371" s="505"/>
      <c r="Z1371" s="505"/>
      <c r="AA1371" s="505"/>
      <c r="AB1371" s="505"/>
      <c r="AC1371" s="505"/>
      <c r="AD1371" s="505"/>
      <c r="AE1371" s="505"/>
      <c r="AF1371" s="505"/>
      <c r="AG1371" s="505"/>
      <c r="AH1371" s="505"/>
      <c r="AI1371" s="473"/>
      <c r="AJ1371" s="473"/>
      <c r="AK1371" s="505"/>
      <c r="AL1371" s="505"/>
      <c r="AM1371" s="505"/>
      <c r="AN1371" s="505"/>
      <c r="AO1371" s="505"/>
      <c r="AP1371" s="505"/>
      <c r="AQ1371" s="505"/>
      <c r="AR1371" s="505"/>
      <c r="AS1371" s="505"/>
      <c r="AT1371" s="505"/>
      <c r="AU1371" s="506"/>
    </row>
    <row r="1372" spans="1:47" s="526" customFormat="1" ht="13.5">
      <c r="A1372" s="531"/>
      <c r="B1372" s="691" t="s">
        <v>226</v>
      </c>
      <c r="C1372" s="460" t="s">
        <v>965</v>
      </c>
      <c r="D1372" s="474">
        <v>1101</v>
      </c>
      <c r="E1372" s="461" t="s">
        <v>966</v>
      </c>
      <c r="F1372" s="475"/>
      <c r="G1372" s="459" t="s">
        <v>52</v>
      </c>
      <c r="H1372" s="476"/>
      <c r="I1372" s="463">
        <v>4</v>
      </c>
      <c r="J1372" s="475"/>
      <c r="K1372" s="473">
        <v>0</v>
      </c>
      <c r="L1372" s="473"/>
      <c r="M1372" s="471" cm="1">
        <f t="array" ref="M1372">IFERROR(_xlfn.IFS(N1372=1,1,O1372=1,1,P1372=1,1,Q1372=1,1),0)</f>
        <v>0</v>
      </c>
      <c r="N1372" s="505" t="s">
        <v>224</v>
      </c>
      <c r="O1372" s="505"/>
      <c r="P1372" s="505"/>
      <c r="Q1372" s="505"/>
      <c r="R1372" s="471" cm="1">
        <f t="array" ref="R1372">IFERROR(_xlfn.IFS(S1372=1,1,T1372=1,1,U1372=1,1,V1372=1,1),0)</f>
        <v>0</v>
      </c>
      <c r="S1372" s="505"/>
      <c r="T1372" s="505"/>
      <c r="U1372" s="505"/>
      <c r="V1372" s="505"/>
      <c r="W1372" s="473"/>
      <c r="X1372" s="473"/>
      <c r="Y1372" s="471"/>
      <c r="Z1372" s="505"/>
      <c r="AA1372" s="505"/>
      <c r="AB1372" s="505"/>
      <c r="AC1372" s="505"/>
      <c r="AD1372" s="471"/>
      <c r="AE1372" s="505"/>
      <c r="AF1372" s="505"/>
      <c r="AG1372" s="505"/>
      <c r="AH1372" s="505"/>
      <c r="AI1372" s="473"/>
      <c r="AJ1372" s="473"/>
      <c r="AK1372" s="505"/>
      <c r="AL1372" s="505"/>
      <c r="AM1372" s="505"/>
      <c r="AN1372" s="505"/>
      <c r="AO1372" s="505"/>
      <c r="AP1372" s="505"/>
      <c r="AQ1372" s="505"/>
      <c r="AR1372" s="505"/>
      <c r="AS1372" s="505"/>
      <c r="AT1372" s="505"/>
      <c r="AU1372" s="506"/>
    </row>
    <row r="1373" spans="1:47" s="526" customFormat="1" ht="13.5">
      <c r="A1373" s="531"/>
      <c r="B1373" s="691" t="s">
        <v>226</v>
      </c>
      <c r="C1373" s="460" t="s">
        <v>965</v>
      </c>
      <c r="D1373" s="474">
        <v>1102</v>
      </c>
      <c r="E1373" s="461" t="s">
        <v>967</v>
      </c>
      <c r="F1373" s="475"/>
      <c r="G1373" s="459" t="s">
        <v>52</v>
      </c>
      <c r="H1373" s="476"/>
      <c r="I1373" s="463">
        <v>7</v>
      </c>
      <c r="J1373" s="475"/>
      <c r="K1373" s="473">
        <v>0</v>
      </c>
      <c r="L1373" s="473"/>
      <c r="M1373" s="471" cm="1">
        <f t="array" ref="M1373">IFERROR(_xlfn.IFS(N1373=1,1,O1373=1,1,P1373=1,1,Q1373=1,1),0)</f>
        <v>0</v>
      </c>
      <c r="N1373" s="505" t="s">
        <v>224</v>
      </c>
      <c r="O1373" s="505"/>
      <c r="P1373" s="505"/>
      <c r="Q1373" s="505"/>
      <c r="R1373" s="471" cm="1">
        <f t="array" ref="R1373">IFERROR(_xlfn.IFS(S1373=1,1,T1373=1,1,U1373=1,1,V1373=1,1),0)</f>
        <v>0</v>
      </c>
      <c r="S1373" s="505"/>
      <c r="T1373" s="505"/>
      <c r="U1373" s="505"/>
      <c r="V1373" s="505"/>
      <c r="W1373" s="473"/>
      <c r="X1373" s="473"/>
      <c r="Y1373" s="471"/>
      <c r="Z1373" s="505"/>
      <c r="AA1373" s="505"/>
      <c r="AB1373" s="505"/>
      <c r="AC1373" s="505"/>
      <c r="AD1373" s="471"/>
      <c r="AE1373" s="505"/>
      <c r="AF1373" s="505"/>
      <c r="AG1373" s="505"/>
      <c r="AH1373" s="505"/>
      <c r="AI1373" s="473"/>
      <c r="AJ1373" s="473"/>
      <c r="AK1373" s="505"/>
      <c r="AL1373" s="505"/>
      <c r="AM1373" s="505"/>
      <c r="AN1373" s="505"/>
      <c r="AO1373" s="505"/>
      <c r="AP1373" s="505"/>
      <c r="AQ1373" s="505"/>
      <c r="AR1373" s="505"/>
      <c r="AS1373" s="505"/>
      <c r="AT1373" s="505"/>
      <c r="AU1373" s="506"/>
    </row>
    <row r="1374" spans="1:47" s="526" customFormat="1" ht="13.5">
      <c r="A1374" s="531"/>
      <c r="B1374" s="691" t="s">
        <v>226</v>
      </c>
      <c r="C1374" s="460" t="s">
        <v>965</v>
      </c>
      <c r="D1374" s="474">
        <v>1103</v>
      </c>
      <c r="E1374" s="461" t="s">
        <v>968</v>
      </c>
      <c r="F1374" s="475"/>
      <c r="G1374" s="459" t="s">
        <v>52</v>
      </c>
      <c r="H1374" s="476"/>
      <c r="I1374" s="463">
        <v>7</v>
      </c>
      <c r="J1374" s="475"/>
      <c r="K1374" s="473">
        <v>0</v>
      </c>
      <c r="L1374" s="473"/>
      <c r="M1374" s="471" cm="1">
        <f t="array" ref="M1374">IFERROR(_xlfn.IFS(N1374=1,1,O1374=1,1,P1374=1,1,Q1374=1,1),0)</f>
        <v>0</v>
      </c>
      <c r="N1374" s="505" t="s">
        <v>224</v>
      </c>
      <c r="O1374" s="505"/>
      <c r="P1374" s="505"/>
      <c r="Q1374" s="505"/>
      <c r="R1374" s="471" cm="1">
        <f t="array" ref="R1374">IFERROR(_xlfn.IFS(S1374=1,1,T1374=1,1,U1374=1,1,V1374=1,1),0)</f>
        <v>0</v>
      </c>
      <c r="S1374" s="505"/>
      <c r="T1374" s="505"/>
      <c r="U1374" s="505"/>
      <c r="V1374" s="505"/>
      <c r="W1374" s="473"/>
      <c r="X1374" s="473"/>
      <c r="Y1374" s="471"/>
      <c r="Z1374" s="505"/>
      <c r="AA1374" s="505"/>
      <c r="AB1374" s="505"/>
      <c r="AC1374" s="505"/>
      <c r="AD1374" s="471"/>
      <c r="AE1374" s="505"/>
      <c r="AF1374" s="505"/>
      <c r="AG1374" s="505"/>
      <c r="AH1374" s="505"/>
      <c r="AI1374" s="473"/>
      <c r="AJ1374" s="473"/>
      <c r="AK1374" s="505"/>
      <c r="AL1374" s="505"/>
      <c r="AM1374" s="505"/>
      <c r="AN1374" s="505"/>
      <c r="AO1374" s="505"/>
      <c r="AP1374" s="505"/>
      <c r="AQ1374" s="505"/>
      <c r="AR1374" s="505"/>
      <c r="AS1374" s="505"/>
      <c r="AT1374" s="505"/>
      <c r="AU1374" s="506"/>
    </row>
    <row r="1375" spans="1:47" s="526" customFormat="1" ht="13.5">
      <c r="A1375" s="531"/>
      <c r="B1375" s="691" t="s">
        <v>226</v>
      </c>
      <c r="C1375" s="460" t="s">
        <v>965</v>
      </c>
      <c r="D1375" s="474">
        <v>1119</v>
      </c>
      <c r="E1375" s="461" t="s">
        <v>969</v>
      </c>
      <c r="F1375" s="475"/>
      <c r="G1375" s="459" t="s">
        <v>52</v>
      </c>
      <c r="H1375" s="476"/>
      <c r="I1375" s="463">
        <v>7</v>
      </c>
      <c r="J1375" s="475"/>
      <c r="K1375" s="473">
        <v>0</v>
      </c>
      <c r="L1375" s="473"/>
      <c r="M1375" s="471" cm="1">
        <f t="array" ref="M1375">IFERROR(_xlfn.IFS(N1375=1,1,O1375=1,1,P1375=1,1,Q1375=1,1),0)</f>
        <v>0</v>
      </c>
      <c r="N1375" s="505" t="s">
        <v>224</v>
      </c>
      <c r="O1375" s="505"/>
      <c r="P1375" s="505"/>
      <c r="Q1375" s="505"/>
      <c r="R1375" s="471" cm="1">
        <f t="array" ref="R1375">IFERROR(_xlfn.IFS(S1375=1,1,T1375=1,1,U1375=1,1,V1375=1,1),0)</f>
        <v>0</v>
      </c>
      <c r="S1375" s="505"/>
      <c r="T1375" s="505"/>
      <c r="U1375" s="505"/>
      <c r="V1375" s="505"/>
      <c r="W1375" s="473"/>
      <c r="X1375" s="473"/>
      <c r="Y1375" s="471"/>
      <c r="Z1375" s="505"/>
      <c r="AA1375" s="505"/>
      <c r="AB1375" s="505"/>
      <c r="AC1375" s="505"/>
      <c r="AD1375" s="471"/>
      <c r="AE1375" s="505"/>
      <c r="AF1375" s="505"/>
      <c r="AG1375" s="505"/>
      <c r="AH1375" s="505"/>
      <c r="AI1375" s="473"/>
      <c r="AJ1375" s="473"/>
      <c r="AK1375" s="505"/>
      <c r="AL1375" s="505"/>
      <c r="AM1375" s="505"/>
      <c r="AN1375" s="505"/>
      <c r="AO1375" s="505"/>
      <c r="AP1375" s="505"/>
      <c r="AQ1375" s="505"/>
      <c r="AR1375" s="505"/>
      <c r="AS1375" s="505"/>
      <c r="AT1375" s="505"/>
      <c r="AU1375" s="506"/>
    </row>
    <row r="1376" spans="1:47" s="526" customFormat="1" ht="13.5">
      <c r="A1376" s="531"/>
      <c r="B1376" s="691" t="s">
        <v>226</v>
      </c>
      <c r="C1376" s="460" t="s">
        <v>965</v>
      </c>
      <c r="D1376" s="474">
        <v>1131</v>
      </c>
      <c r="E1376" s="461" t="s">
        <v>970</v>
      </c>
      <c r="F1376" s="475"/>
      <c r="G1376" s="459" t="s">
        <v>52</v>
      </c>
      <c r="H1376" s="476"/>
      <c r="I1376" s="463">
        <v>7</v>
      </c>
      <c r="J1376" s="475"/>
      <c r="K1376" s="473">
        <v>0</v>
      </c>
      <c r="L1376" s="473"/>
      <c r="M1376" s="471" cm="1">
        <f t="array" ref="M1376">IFERROR(_xlfn.IFS(N1376=1,1,O1376=1,1,P1376=1,1,Q1376=1,1),0)</f>
        <v>0</v>
      </c>
      <c r="N1376" s="505" t="s">
        <v>224</v>
      </c>
      <c r="O1376" s="505"/>
      <c r="P1376" s="505"/>
      <c r="Q1376" s="505"/>
      <c r="R1376" s="471" cm="1">
        <f t="array" ref="R1376">IFERROR(_xlfn.IFS(S1376=1,1,T1376=1,1,U1376=1,1,V1376=1,1),0)</f>
        <v>0</v>
      </c>
      <c r="S1376" s="505"/>
      <c r="T1376" s="505"/>
      <c r="U1376" s="505"/>
      <c r="V1376" s="505"/>
      <c r="W1376" s="473"/>
      <c r="X1376" s="473"/>
      <c r="Y1376" s="471"/>
      <c r="Z1376" s="505"/>
      <c r="AA1376" s="505"/>
      <c r="AB1376" s="505"/>
      <c r="AC1376" s="505"/>
      <c r="AD1376" s="471"/>
      <c r="AE1376" s="505"/>
      <c r="AF1376" s="505"/>
      <c r="AG1376" s="505"/>
      <c r="AH1376" s="505"/>
      <c r="AI1376" s="473"/>
      <c r="AJ1376" s="473"/>
      <c r="AK1376" s="505"/>
      <c r="AL1376" s="505"/>
      <c r="AM1376" s="505"/>
      <c r="AN1376" s="505"/>
      <c r="AO1376" s="505"/>
      <c r="AP1376" s="505"/>
      <c r="AQ1376" s="505"/>
      <c r="AR1376" s="505"/>
      <c r="AS1376" s="505"/>
      <c r="AT1376" s="505"/>
      <c r="AU1376" s="506"/>
    </row>
    <row r="1377" spans="1:47" s="526" customFormat="1" ht="13.5">
      <c r="A1377" s="531"/>
      <c r="B1377" s="691" t="s">
        <v>226</v>
      </c>
      <c r="C1377" s="460" t="s">
        <v>965</v>
      </c>
      <c r="D1377" s="474">
        <v>1132</v>
      </c>
      <c r="E1377" s="461" t="s">
        <v>971</v>
      </c>
      <c r="F1377" s="475"/>
      <c r="G1377" s="459" t="s">
        <v>52</v>
      </c>
      <c r="H1377" s="476"/>
      <c r="I1377" s="463">
        <v>7</v>
      </c>
      <c r="J1377" s="475"/>
      <c r="K1377" s="473">
        <v>0</v>
      </c>
      <c r="L1377" s="473"/>
      <c r="M1377" s="471" cm="1">
        <f t="array" ref="M1377">IFERROR(_xlfn.IFS(N1377=1,1,O1377=1,1,P1377=1,1,Q1377=1,1),0)</f>
        <v>0</v>
      </c>
      <c r="N1377" s="505" t="s">
        <v>224</v>
      </c>
      <c r="O1377" s="505"/>
      <c r="P1377" s="505"/>
      <c r="Q1377" s="505"/>
      <c r="R1377" s="471" cm="1">
        <f t="array" ref="R1377">IFERROR(_xlfn.IFS(S1377=1,1,T1377=1,1,U1377=1,1,V1377=1,1),0)</f>
        <v>0</v>
      </c>
      <c r="S1377" s="505"/>
      <c r="T1377" s="505"/>
      <c r="U1377" s="505"/>
      <c r="V1377" s="505"/>
      <c r="W1377" s="473"/>
      <c r="X1377" s="473"/>
      <c r="Y1377" s="471"/>
      <c r="Z1377" s="505"/>
      <c r="AA1377" s="505"/>
      <c r="AB1377" s="505"/>
      <c r="AC1377" s="505"/>
      <c r="AD1377" s="471"/>
      <c r="AE1377" s="505"/>
      <c r="AF1377" s="505"/>
      <c r="AG1377" s="505"/>
      <c r="AH1377" s="505"/>
      <c r="AI1377" s="473"/>
      <c r="AJ1377" s="473"/>
      <c r="AK1377" s="505"/>
      <c r="AL1377" s="505"/>
      <c r="AM1377" s="505"/>
      <c r="AN1377" s="505"/>
      <c r="AO1377" s="505"/>
      <c r="AP1377" s="505"/>
      <c r="AQ1377" s="505"/>
      <c r="AR1377" s="505"/>
      <c r="AS1377" s="505"/>
      <c r="AT1377" s="505"/>
      <c r="AU1377" s="506"/>
    </row>
    <row r="1378" spans="1:47" s="526" customFormat="1" ht="13.5">
      <c r="A1378" s="531"/>
      <c r="B1378" s="691" t="s">
        <v>226</v>
      </c>
      <c r="C1378" s="460" t="s">
        <v>965</v>
      </c>
      <c r="D1378" s="474">
        <v>1133</v>
      </c>
      <c r="E1378" s="461" t="s">
        <v>972</v>
      </c>
      <c r="F1378" s="475"/>
      <c r="G1378" s="459" t="s">
        <v>52</v>
      </c>
      <c r="H1378" s="476"/>
      <c r="I1378" s="463">
        <v>10</v>
      </c>
      <c r="J1378" s="475"/>
      <c r="K1378" s="473">
        <v>0</v>
      </c>
      <c r="L1378" s="473"/>
      <c r="M1378" s="471" cm="1">
        <f t="array" ref="M1378">IFERROR(_xlfn.IFS(N1378=1,1,O1378=1,1,P1378=1,1,Q1378=1,1),0)</f>
        <v>0</v>
      </c>
      <c r="N1378" s="505" t="s">
        <v>224</v>
      </c>
      <c r="O1378" s="505"/>
      <c r="P1378" s="505"/>
      <c r="Q1378" s="505"/>
      <c r="R1378" s="471" cm="1">
        <f t="array" ref="R1378">IFERROR(_xlfn.IFS(S1378=1,1,T1378=1,1,U1378=1,1,V1378=1,1),0)</f>
        <v>0</v>
      </c>
      <c r="S1378" s="505"/>
      <c r="T1378" s="505"/>
      <c r="U1378" s="505"/>
      <c r="V1378" s="505"/>
      <c r="W1378" s="473"/>
      <c r="X1378" s="473"/>
      <c r="Y1378" s="471"/>
      <c r="Z1378" s="505"/>
      <c r="AA1378" s="505"/>
      <c r="AB1378" s="505"/>
      <c r="AC1378" s="505"/>
      <c r="AD1378" s="471"/>
      <c r="AE1378" s="505"/>
      <c r="AF1378" s="505"/>
      <c r="AG1378" s="505"/>
      <c r="AH1378" s="505"/>
      <c r="AI1378" s="473"/>
      <c r="AJ1378" s="473"/>
      <c r="AK1378" s="505"/>
      <c r="AL1378" s="505"/>
      <c r="AM1378" s="505"/>
      <c r="AN1378" s="505"/>
      <c r="AO1378" s="505"/>
      <c r="AP1378" s="505"/>
      <c r="AQ1378" s="505"/>
      <c r="AR1378" s="505"/>
      <c r="AS1378" s="505"/>
      <c r="AT1378" s="505"/>
      <c r="AU1378" s="506"/>
    </row>
    <row r="1379" spans="1:47" s="526" customFormat="1" ht="13.5">
      <c r="A1379" s="531"/>
      <c r="B1379" s="691"/>
      <c r="C1379" s="460"/>
      <c r="D1379" s="474"/>
      <c r="E1379" s="461" t="s">
        <v>934</v>
      </c>
      <c r="F1379" s="475"/>
      <c r="G1379" s="459"/>
      <c r="H1379" s="476"/>
      <c r="I1379" s="463"/>
      <c r="J1379" s="475"/>
      <c r="K1379" s="473"/>
      <c r="L1379" s="473"/>
      <c r="M1379" s="525"/>
      <c r="N1379" s="505" t="s">
        <v>224</v>
      </c>
      <c r="O1379" s="505"/>
      <c r="P1379" s="505"/>
      <c r="Q1379" s="505"/>
      <c r="R1379" s="505"/>
      <c r="S1379" s="505"/>
      <c r="T1379" s="505"/>
      <c r="U1379" s="505"/>
      <c r="V1379" s="505"/>
      <c r="W1379" s="473"/>
      <c r="X1379" s="473"/>
      <c r="Y1379" s="505"/>
      <c r="Z1379" s="505"/>
      <c r="AA1379" s="505"/>
      <c r="AB1379" s="505"/>
      <c r="AC1379" s="505"/>
      <c r="AD1379" s="505"/>
      <c r="AE1379" s="505"/>
      <c r="AF1379" s="505"/>
      <c r="AG1379" s="505"/>
      <c r="AH1379" s="505"/>
      <c r="AI1379" s="473"/>
      <c r="AJ1379" s="473"/>
      <c r="AK1379" s="505"/>
      <c r="AL1379" s="505"/>
      <c r="AM1379" s="505"/>
      <c r="AN1379" s="505"/>
      <c r="AO1379" s="505"/>
      <c r="AP1379" s="505"/>
      <c r="AQ1379" s="505"/>
      <c r="AR1379" s="505"/>
      <c r="AS1379" s="505"/>
      <c r="AT1379" s="505"/>
      <c r="AU1379" s="506"/>
    </row>
    <row r="1380" spans="1:47" s="526" customFormat="1" ht="13.5">
      <c r="A1380" s="531"/>
      <c r="B1380" s="691" t="s">
        <v>226</v>
      </c>
      <c r="C1380" s="460" t="s">
        <v>335</v>
      </c>
      <c r="D1380" s="474">
        <v>1134</v>
      </c>
      <c r="E1380" s="461" t="s">
        <v>973</v>
      </c>
      <c r="F1380" s="475"/>
      <c r="G1380" s="459" t="s">
        <v>52</v>
      </c>
      <c r="H1380" s="476"/>
      <c r="I1380" s="463">
        <v>10</v>
      </c>
      <c r="J1380" s="475"/>
      <c r="K1380" s="473">
        <v>0</v>
      </c>
      <c r="L1380" s="473"/>
      <c r="M1380" s="471" cm="1">
        <f t="array" ref="M1380">IFERROR(_xlfn.IFS(N1380=1,1,O1380=1,1,P1380=1,1,Q1380=1,1),0)</f>
        <v>0</v>
      </c>
      <c r="N1380" s="505" t="s">
        <v>224</v>
      </c>
      <c r="O1380" s="505"/>
      <c r="P1380" s="505"/>
      <c r="Q1380" s="505"/>
      <c r="R1380" s="471" cm="1">
        <f t="array" ref="R1380">IFERROR(_xlfn.IFS(S1380=1,1,T1380=1,1,U1380=1,1,V1380=1,1),0)</f>
        <v>0</v>
      </c>
      <c r="S1380" s="505"/>
      <c r="T1380" s="505"/>
      <c r="U1380" s="505"/>
      <c r="V1380" s="505"/>
      <c r="W1380" s="473"/>
      <c r="X1380" s="473"/>
      <c r="Y1380" s="471"/>
      <c r="Z1380" s="505"/>
      <c r="AA1380" s="505"/>
      <c r="AB1380" s="505"/>
      <c r="AC1380" s="505"/>
      <c r="AD1380" s="471"/>
      <c r="AE1380" s="505"/>
      <c r="AF1380" s="505"/>
      <c r="AG1380" s="505"/>
      <c r="AH1380" s="505"/>
      <c r="AI1380" s="473"/>
      <c r="AJ1380" s="473"/>
      <c r="AK1380" s="505"/>
      <c r="AL1380" s="505"/>
      <c r="AM1380" s="505"/>
      <c r="AN1380" s="505"/>
      <c r="AO1380" s="505"/>
      <c r="AP1380" s="505"/>
      <c r="AQ1380" s="505"/>
      <c r="AR1380" s="505"/>
      <c r="AS1380" s="505"/>
      <c r="AT1380" s="505"/>
      <c r="AU1380" s="506"/>
    </row>
    <row r="1381" spans="1:47" s="526" customFormat="1" ht="13.5">
      <c r="A1381" s="531"/>
      <c r="B1381" s="691"/>
      <c r="C1381" s="460"/>
      <c r="D1381" s="474"/>
      <c r="E1381" s="461" t="s">
        <v>934</v>
      </c>
      <c r="F1381" s="475"/>
      <c r="G1381" s="459"/>
      <c r="H1381" s="476"/>
      <c r="I1381" s="463"/>
      <c r="J1381" s="475"/>
      <c r="K1381" s="473"/>
      <c r="L1381" s="473"/>
      <c r="M1381" s="525"/>
      <c r="N1381" s="505" t="s">
        <v>224</v>
      </c>
      <c r="O1381" s="505"/>
      <c r="P1381" s="505"/>
      <c r="Q1381" s="505"/>
      <c r="R1381" s="505"/>
      <c r="S1381" s="505"/>
      <c r="T1381" s="505"/>
      <c r="U1381" s="505"/>
      <c r="V1381" s="505"/>
      <c r="W1381" s="473"/>
      <c r="X1381" s="473"/>
      <c r="Y1381" s="505"/>
      <c r="Z1381" s="505"/>
      <c r="AA1381" s="505"/>
      <c r="AB1381" s="505"/>
      <c r="AC1381" s="505"/>
      <c r="AD1381" s="505"/>
      <c r="AE1381" s="505"/>
      <c r="AF1381" s="505"/>
      <c r="AG1381" s="505"/>
      <c r="AH1381" s="505"/>
      <c r="AI1381" s="473"/>
      <c r="AJ1381" s="473"/>
      <c r="AK1381" s="505"/>
      <c r="AL1381" s="505"/>
      <c r="AM1381" s="505"/>
      <c r="AN1381" s="505"/>
      <c r="AO1381" s="505"/>
      <c r="AP1381" s="505"/>
      <c r="AQ1381" s="505"/>
      <c r="AR1381" s="505"/>
      <c r="AS1381" s="505"/>
      <c r="AT1381" s="505"/>
      <c r="AU1381" s="506"/>
    </row>
    <row r="1382" spans="1:47" s="526" customFormat="1" ht="13.5">
      <c r="A1382" s="531" t="s">
        <v>974</v>
      </c>
      <c r="B1382" s="691"/>
      <c r="C1382" s="460"/>
      <c r="D1382" s="474"/>
      <c r="E1382" s="461"/>
      <c r="F1382" s="475"/>
      <c r="G1382" s="459"/>
      <c r="H1382" s="476"/>
      <c r="I1382" s="463"/>
      <c r="J1382" s="475"/>
      <c r="K1382" s="473"/>
      <c r="L1382" s="473"/>
      <c r="M1382" s="525"/>
      <c r="N1382" s="505" t="s">
        <v>224</v>
      </c>
      <c r="O1382" s="505"/>
      <c r="P1382" s="505"/>
      <c r="Q1382" s="505"/>
      <c r="R1382" s="505"/>
      <c r="S1382" s="505"/>
      <c r="T1382" s="505"/>
      <c r="U1382" s="505"/>
      <c r="V1382" s="505"/>
      <c r="W1382" s="473"/>
      <c r="X1382" s="473"/>
      <c r="Y1382" s="505"/>
      <c r="Z1382" s="505"/>
      <c r="AA1382" s="505"/>
      <c r="AB1382" s="505"/>
      <c r="AC1382" s="505"/>
      <c r="AD1382" s="505"/>
      <c r="AE1382" s="505"/>
      <c r="AF1382" s="505"/>
      <c r="AG1382" s="505"/>
      <c r="AH1382" s="505"/>
      <c r="AI1382" s="473"/>
      <c r="AJ1382" s="473"/>
      <c r="AK1382" s="505"/>
      <c r="AL1382" s="505"/>
      <c r="AM1382" s="505"/>
      <c r="AN1382" s="505"/>
      <c r="AO1382" s="505"/>
      <c r="AP1382" s="505"/>
      <c r="AQ1382" s="505"/>
      <c r="AR1382" s="505"/>
      <c r="AS1382" s="505"/>
      <c r="AT1382" s="505"/>
      <c r="AU1382" s="506"/>
    </row>
    <row r="1383" spans="1:47" s="526" customFormat="1" ht="13.5">
      <c r="A1383" s="531"/>
      <c r="B1383" s="691" t="s">
        <v>226</v>
      </c>
      <c r="C1383" s="460" t="s">
        <v>343</v>
      </c>
      <c r="D1383" s="474">
        <v>1400</v>
      </c>
      <c r="E1383" s="461" t="s">
        <v>975</v>
      </c>
      <c r="F1383" s="475"/>
      <c r="G1383" s="459" t="s">
        <v>52</v>
      </c>
      <c r="H1383" s="476"/>
      <c r="I1383" s="463">
        <v>1</v>
      </c>
      <c r="J1383" s="475"/>
      <c r="K1383" s="473">
        <v>0</v>
      </c>
      <c r="L1383" s="473"/>
      <c r="M1383" s="471" cm="1">
        <f t="array" ref="M1383">IFERROR(_xlfn.IFS(N1383=1,1,O1383=1,1,P1383=1,1,Q1383=1,1),0)</f>
        <v>0</v>
      </c>
      <c r="N1383" s="505" t="s">
        <v>224</v>
      </c>
      <c r="O1383" s="505"/>
      <c r="P1383" s="505"/>
      <c r="Q1383" s="505"/>
      <c r="R1383" s="471" cm="1">
        <f t="array" ref="R1383">IFERROR(_xlfn.IFS(S1383=1,1,T1383=1,1,U1383=1,1,V1383=1,1),0)</f>
        <v>0</v>
      </c>
      <c r="S1383" s="505"/>
      <c r="T1383" s="505"/>
      <c r="U1383" s="505"/>
      <c r="V1383" s="505"/>
      <c r="W1383" s="473"/>
      <c r="X1383" s="473"/>
      <c r="Y1383" s="471"/>
      <c r="Z1383" s="505"/>
      <c r="AA1383" s="505"/>
      <c r="AB1383" s="505"/>
      <c r="AC1383" s="505"/>
      <c r="AD1383" s="471"/>
      <c r="AE1383" s="505"/>
      <c r="AF1383" s="505"/>
      <c r="AG1383" s="505"/>
      <c r="AH1383" s="505"/>
      <c r="AI1383" s="473"/>
      <c r="AJ1383" s="473"/>
      <c r="AK1383" s="505"/>
      <c r="AL1383" s="505"/>
      <c r="AM1383" s="505"/>
      <c r="AN1383" s="505"/>
      <c r="AO1383" s="505"/>
      <c r="AP1383" s="505"/>
      <c r="AQ1383" s="505"/>
      <c r="AR1383" s="505"/>
      <c r="AS1383" s="505"/>
      <c r="AT1383" s="505"/>
      <c r="AU1383" s="506"/>
    </row>
    <row r="1384" spans="1:47" s="526" customFormat="1" ht="13.5">
      <c r="A1384" s="531"/>
      <c r="B1384" s="691"/>
      <c r="C1384" s="460"/>
      <c r="D1384" s="474"/>
      <c r="E1384" s="461" t="s">
        <v>934</v>
      </c>
      <c r="F1384" s="475"/>
      <c r="G1384" s="459"/>
      <c r="H1384" s="476"/>
      <c r="I1384" s="463"/>
      <c r="J1384" s="475"/>
      <c r="K1384" s="473"/>
      <c r="L1384" s="473"/>
      <c r="M1384" s="525"/>
      <c r="N1384" s="505" t="s">
        <v>224</v>
      </c>
      <c r="O1384" s="505"/>
      <c r="P1384" s="505"/>
      <c r="Q1384" s="505"/>
      <c r="R1384" s="505"/>
      <c r="S1384" s="505"/>
      <c r="T1384" s="505"/>
      <c r="U1384" s="505"/>
      <c r="V1384" s="505"/>
      <c r="W1384" s="473"/>
      <c r="X1384" s="473"/>
      <c r="Y1384" s="505"/>
      <c r="Z1384" s="505"/>
      <c r="AA1384" s="505"/>
      <c r="AB1384" s="505"/>
      <c r="AC1384" s="505"/>
      <c r="AD1384" s="505"/>
      <c r="AE1384" s="505"/>
      <c r="AF1384" s="505"/>
      <c r="AG1384" s="505"/>
      <c r="AH1384" s="505"/>
      <c r="AI1384" s="473"/>
      <c r="AJ1384" s="473"/>
      <c r="AK1384" s="505"/>
      <c r="AL1384" s="505"/>
      <c r="AM1384" s="505"/>
      <c r="AN1384" s="505"/>
      <c r="AO1384" s="505"/>
      <c r="AP1384" s="505"/>
      <c r="AQ1384" s="505"/>
      <c r="AR1384" s="505"/>
      <c r="AS1384" s="505"/>
      <c r="AT1384" s="505"/>
      <c r="AU1384" s="506"/>
    </row>
    <row r="1385" spans="1:47" s="526" customFormat="1" ht="13.5">
      <c r="A1385" s="531"/>
      <c r="B1385" s="691" t="s">
        <v>226</v>
      </c>
      <c r="C1385" s="460" t="s">
        <v>343</v>
      </c>
      <c r="D1385" s="474">
        <v>1401</v>
      </c>
      <c r="E1385" s="461" t="s">
        <v>976</v>
      </c>
      <c r="F1385" s="475"/>
      <c r="G1385" s="459" t="s">
        <v>52</v>
      </c>
      <c r="H1385" s="476"/>
      <c r="I1385" s="463">
        <v>2</v>
      </c>
      <c r="J1385" s="475"/>
      <c r="K1385" s="473">
        <v>0</v>
      </c>
      <c r="L1385" s="473"/>
      <c r="M1385" s="471" cm="1">
        <f t="array" ref="M1385">IFERROR(_xlfn.IFS(N1385=1,1,O1385=1,1,P1385=1,1,Q1385=1,1),0)</f>
        <v>0</v>
      </c>
      <c r="N1385" s="505" t="s">
        <v>224</v>
      </c>
      <c r="O1385" s="505"/>
      <c r="P1385" s="505"/>
      <c r="Q1385" s="505"/>
      <c r="R1385" s="471" cm="1">
        <f t="array" ref="R1385">IFERROR(_xlfn.IFS(S1385=1,1,T1385=1,1,U1385=1,1,V1385=1,1),0)</f>
        <v>0</v>
      </c>
      <c r="S1385" s="505"/>
      <c r="T1385" s="505"/>
      <c r="U1385" s="505"/>
      <c r="V1385" s="505"/>
      <c r="W1385" s="473"/>
      <c r="X1385" s="473"/>
      <c r="Y1385" s="471"/>
      <c r="Z1385" s="505"/>
      <c r="AA1385" s="505"/>
      <c r="AB1385" s="505"/>
      <c r="AC1385" s="505"/>
      <c r="AD1385" s="471"/>
      <c r="AE1385" s="505"/>
      <c r="AF1385" s="505"/>
      <c r="AG1385" s="505"/>
      <c r="AH1385" s="505"/>
      <c r="AI1385" s="473"/>
      <c r="AJ1385" s="473"/>
      <c r="AK1385" s="505"/>
      <c r="AL1385" s="505"/>
      <c r="AM1385" s="505"/>
      <c r="AN1385" s="505"/>
      <c r="AO1385" s="505"/>
      <c r="AP1385" s="505"/>
      <c r="AQ1385" s="505"/>
      <c r="AR1385" s="505"/>
      <c r="AS1385" s="505"/>
      <c r="AT1385" s="505"/>
      <c r="AU1385" s="506"/>
    </row>
    <row r="1386" spans="1:47" s="526" customFormat="1" ht="13.5">
      <c r="A1386" s="531"/>
      <c r="B1386" s="691" t="s">
        <v>226</v>
      </c>
      <c r="C1386" s="460" t="s">
        <v>343</v>
      </c>
      <c r="D1386" s="474">
        <v>1402</v>
      </c>
      <c r="E1386" s="461" t="s">
        <v>977</v>
      </c>
      <c r="F1386" s="475"/>
      <c r="G1386" s="459" t="s">
        <v>52</v>
      </c>
      <c r="H1386" s="476"/>
      <c r="I1386" s="463">
        <v>2</v>
      </c>
      <c r="J1386" s="475"/>
      <c r="K1386" s="473">
        <v>0</v>
      </c>
      <c r="L1386" s="473"/>
      <c r="M1386" s="471" cm="1">
        <f t="array" ref="M1386">IFERROR(_xlfn.IFS(N1386=1,1,O1386=1,1,P1386=1,1,Q1386=1,1),0)</f>
        <v>0</v>
      </c>
      <c r="N1386" s="505" t="s">
        <v>224</v>
      </c>
      <c r="O1386" s="505"/>
      <c r="P1386" s="505"/>
      <c r="Q1386" s="505"/>
      <c r="R1386" s="471" cm="1">
        <f t="array" ref="R1386">IFERROR(_xlfn.IFS(S1386=1,1,T1386=1,1,U1386=1,1,V1386=1,1),0)</f>
        <v>0</v>
      </c>
      <c r="S1386" s="505"/>
      <c r="T1386" s="505"/>
      <c r="U1386" s="505"/>
      <c r="V1386" s="505"/>
      <c r="W1386" s="473"/>
      <c r="X1386" s="473"/>
      <c r="Y1386" s="471"/>
      <c r="Z1386" s="505"/>
      <c r="AA1386" s="505"/>
      <c r="AB1386" s="505"/>
      <c r="AC1386" s="505"/>
      <c r="AD1386" s="471"/>
      <c r="AE1386" s="505"/>
      <c r="AF1386" s="505"/>
      <c r="AG1386" s="505"/>
      <c r="AH1386" s="505"/>
      <c r="AI1386" s="473"/>
      <c r="AJ1386" s="473"/>
      <c r="AK1386" s="505"/>
      <c r="AL1386" s="505"/>
      <c r="AM1386" s="505"/>
      <c r="AN1386" s="505"/>
      <c r="AO1386" s="505"/>
      <c r="AP1386" s="505"/>
      <c r="AQ1386" s="505"/>
      <c r="AR1386" s="505"/>
      <c r="AS1386" s="505"/>
      <c r="AT1386" s="505"/>
      <c r="AU1386" s="506"/>
    </row>
    <row r="1387" spans="1:47" s="526" customFormat="1" ht="13.5">
      <c r="A1387" s="531"/>
      <c r="B1387" s="691" t="s">
        <v>226</v>
      </c>
      <c r="C1387" s="460" t="s">
        <v>343</v>
      </c>
      <c r="D1387" s="474">
        <v>1403</v>
      </c>
      <c r="E1387" s="461" t="s">
        <v>978</v>
      </c>
      <c r="F1387" s="475"/>
      <c r="G1387" s="459" t="s">
        <v>52</v>
      </c>
      <c r="H1387" s="476"/>
      <c r="I1387" s="463">
        <v>2</v>
      </c>
      <c r="J1387" s="475"/>
      <c r="K1387" s="473">
        <v>0</v>
      </c>
      <c r="L1387" s="473"/>
      <c r="M1387" s="471" cm="1">
        <f t="array" ref="M1387">IFERROR(_xlfn.IFS(N1387=1,1,O1387=1,1,P1387=1,1,Q1387=1,1),0)</f>
        <v>0</v>
      </c>
      <c r="N1387" s="505" t="s">
        <v>224</v>
      </c>
      <c r="O1387" s="505"/>
      <c r="P1387" s="505"/>
      <c r="Q1387" s="505"/>
      <c r="R1387" s="471" cm="1">
        <f t="array" ref="R1387">IFERROR(_xlfn.IFS(S1387=1,1,T1387=1,1,U1387=1,1,V1387=1,1),0)</f>
        <v>0</v>
      </c>
      <c r="S1387" s="505"/>
      <c r="T1387" s="505"/>
      <c r="U1387" s="505"/>
      <c r="V1387" s="505"/>
      <c r="W1387" s="473"/>
      <c r="X1387" s="473"/>
      <c r="Y1387" s="471"/>
      <c r="Z1387" s="505"/>
      <c r="AA1387" s="505"/>
      <c r="AB1387" s="505"/>
      <c r="AC1387" s="505"/>
      <c r="AD1387" s="471"/>
      <c r="AE1387" s="505"/>
      <c r="AF1387" s="505"/>
      <c r="AG1387" s="505"/>
      <c r="AH1387" s="505"/>
      <c r="AI1387" s="473"/>
      <c r="AJ1387" s="473"/>
      <c r="AK1387" s="505"/>
      <c r="AL1387" s="505"/>
      <c r="AM1387" s="505"/>
      <c r="AN1387" s="505"/>
      <c r="AO1387" s="505"/>
      <c r="AP1387" s="505"/>
      <c r="AQ1387" s="505"/>
      <c r="AR1387" s="505"/>
      <c r="AS1387" s="505"/>
      <c r="AT1387" s="505"/>
      <c r="AU1387" s="506"/>
    </row>
    <row r="1388" spans="1:47" s="526" customFormat="1" ht="13.5">
      <c r="A1388" s="531"/>
      <c r="B1388" s="691" t="s">
        <v>226</v>
      </c>
      <c r="C1388" s="460" t="s">
        <v>343</v>
      </c>
      <c r="D1388" s="474">
        <v>1404</v>
      </c>
      <c r="E1388" s="461" t="s">
        <v>979</v>
      </c>
      <c r="F1388" s="475"/>
      <c r="G1388" s="459" t="s">
        <v>52</v>
      </c>
      <c r="H1388" s="476"/>
      <c r="I1388" s="463">
        <v>2</v>
      </c>
      <c r="J1388" s="475"/>
      <c r="K1388" s="473">
        <v>0</v>
      </c>
      <c r="L1388" s="473"/>
      <c r="M1388" s="471" cm="1">
        <f t="array" ref="M1388">IFERROR(_xlfn.IFS(N1388=1,1,O1388=1,1,P1388=1,1,Q1388=1,1),0)</f>
        <v>0</v>
      </c>
      <c r="N1388" s="505" t="s">
        <v>224</v>
      </c>
      <c r="O1388" s="505"/>
      <c r="P1388" s="505"/>
      <c r="Q1388" s="505"/>
      <c r="R1388" s="471" cm="1">
        <f t="array" ref="R1388">IFERROR(_xlfn.IFS(S1388=1,1,T1388=1,1,U1388=1,1,V1388=1,1),0)</f>
        <v>0</v>
      </c>
      <c r="S1388" s="505"/>
      <c r="T1388" s="505"/>
      <c r="U1388" s="505"/>
      <c r="V1388" s="505"/>
      <c r="W1388" s="473"/>
      <c r="X1388" s="473"/>
      <c r="Y1388" s="471"/>
      <c r="Z1388" s="505"/>
      <c r="AA1388" s="505"/>
      <c r="AB1388" s="505"/>
      <c r="AC1388" s="505"/>
      <c r="AD1388" s="471"/>
      <c r="AE1388" s="505"/>
      <c r="AF1388" s="505"/>
      <c r="AG1388" s="505"/>
      <c r="AH1388" s="505"/>
      <c r="AI1388" s="473"/>
      <c r="AJ1388" s="473"/>
      <c r="AK1388" s="505"/>
      <c r="AL1388" s="505"/>
      <c r="AM1388" s="505"/>
      <c r="AN1388" s="505"/>
      <c r="AO1388" s="505"/>
      <c r="AP1388" s="505"/>
      <c r="AQ1388" s="505"/>
      <c r="AR1388" s="505"/>
      <c r="AS1388" s="505"/>
      <c r="AT1388" s="505"/>
      <c r="AU1388" s="506"/>
    </row>
    <row r="1389" spans="1:47" s="526" customFormat="1" ht="13.5">
      <c r="A1389" s="531"/>
      <c r="B1389" s="691"/>
      <c r="C1389" s="460"/>
      <c r="D1389" s="474"/>
      <c r="E1389" s="461" t="s">
        <v>934</v>
      </c>
      <c r="F1389" s="475"/>
      <c r="G1389" s="459"/>
      <c r="H1389" s="476"/>
      <c r="I1389" s="463"/>
      <c r="J1389" s="475"/>
      <c r="K1389" s="473"/>
      <c r="L1389" s="473"/>
      <c r="M1389" s="525"/>
      <c r="N1389" s="505" t="s">
        <v>224</v>
      </c>
      <c r="O1389" s="505"/>
      <c r="P1389" s="505"/>
      <c r="Q1389" s="505"/>
      <c r="R1389" s="505"/>
      <c r="S1389" s="505"/>
      <c r="T1389" s="505"/>
      <c r="U1389" s="505"/>
      <c r="V1389" s="505"/>
      <c r="W1389" s="473"/>
      <c r="X1389" s="473"/>
      <c r="Y1389" s="505"/>
      <c r="Z1389" s="505"/>
      <c r="AA1389" s="505"/>
      <c r="AB1389" s="505"/>
      <c r="AC1389" s="505"/>
      <c r="AD1389" s="505"/>
      <c r="AE1389" s="505"/>
      <c r="AF1389" s="505"/>
      <c r="AG1389" s="505"/>
      <c r="AH1389" s="505"/>
      <c r="AI1389" s="473"/>
      <c r="AJ1389" s="473"/>
      <c r="AK1389" s="505"/>
      <c r="AL1389" s="505"/>
      <c r="AM1389" s="505"/>
      <c r="AN1389" s="505"/>
      <c r="AO1389" s="505"/>
      <c r="AP1389" s="505"/>
      <c r="AQ1389" s="505"/>
      <c r="AR1389" s="505"/>
      <c r="AS1389" s="505"/>
      <c r="AT1389" s="505"/>
      <c r="AU1389" s="506"/>
    </row>
    <row r="1390" spans="1:47" s="526" customFormat="1" ht="13.5">
      <c r="A1390" s="531"/>
      <c r="B1390" s="691" t="s">
        <v>226</v>
      </c>
      <c r="C1390" s="460" t="s">
        <v>335</v>
      </c>
      <c r="D1390" s="474">
        <v>1400</v>
      </c>
      <c r="E1390" s="461" t="s">
        <v>980</v>
      </c>
      <c r="F1390" s="475"/>
      <c r="G1390" s="459" t="s">
        <v>52</v>
      </c>
      <c r="H1390" s="476"/>
      <c r="I1390" s="463">
        <v>2</v>
      </c>
      <c r="J1390" s="475"/>
      <c r="K1390" s="473">
        <v>0</v>
      </c>
      <c r="L1390" s="473"/>
      <c r="M1390" s="471" cm="1">
        <f t="array" ref="M1390">IFERROR(_xlfn.IFS(N1390=1,1,O1390=1,1,P1390=1,1,Q1390=1,1),0)</f>
        <v>0</v>
      </c>
      <c r="N1390" s="505" t="s">
        <v>224</v>
      </c>
      <c r="O1390" s="505"/>
      <c r="P1390" s="505"/>
      <c r="Q1390" s="505"/>
      <c r="R1390" s="471" cm="1">
        <f t="array" ref="R1390">IFERROR(_xlfn.IFS(S1390=1,1,T1390=1,1,U1390=1,1,V1390=1,1),0)</f>
        <v>0</v>
      </c>
      <c r="S1390" s="505"/>
      <c r="T1390" s="505"/>
      <c r="U1390" s="505"/>
      <c r="V1390" s="505"/>
      <c r="W1390" s="473"/>
      <c r="X1390" s="473"/>
      <c r="Y1390" s="471"/>
      <c r="Z1390" s="505"/>
      <c r="AA1390" s="505"/>
      <c r="AB1390" s="505"/>
      <c r="AC1390" s="505"/>
      <c r="AD1390" s="471"/>
      <c r="AE1390" s="505"/>
      <c r="AF1390" s="505"/>
      <c r="AG1390" s="505"/>
      <c r="AH1390" s="505"/>
      <c r="AI1390" s="473"/>
      <c r="AJ1390" s="473"/>
      <c r="AK1390" s="505"/>
      <c r="AL1390" s="505"/>
      <c r="AM1390" s="505"/>
      <c r="AN1390" s="505"/>
      <c r="AO1390" s="505"/>
      <c r="AP1390" s="505"/>
      <c r="AQ1390" s="505"/>
      <c r="AR1390" s="505"/>
      <c r="AS1390" s="505"/>
      <c r="AT1390" s="505"/>
      <c r="AU1390" s="506"/>
    </row>
    <row r="1391" spans="1:47" s="526" customFormat="1" ht="13.5">
      <c r="A1391" s="531"/>
      <c r="B1391" s="691" t="s">
        <v>226</v>
      </c>
      <c r="C1391" s="460" t="s">
        <v>335</v>
      </c>
      <c r="D1391" s="474">
        <v>1401</v>
      </c>
      <c r="E1391" s="461" t="s">
        <v>981</v>
      </c>
      <c r="F1391" s="475"/>
      <c r="G1391" s="459" t="s">
        <v>52</v>
      </c>
      <c r="H1391" s="476"/>
      <c r="I1391" s="463">
        <v>4</v>
      </c>
      <c r="J1391" s="475"/>
      <c r="K1391" s="473">
        <v>0</v>
      </c>
      <c r="L1391" s="473"/>
      <c r="M1391" s="471" cm="1">
        <f t="array" ref="M1391">IFERROR(_xlfn.IFS(N1391=1,1,O1391=1,1,P1391=1,1,Q1391=1,1),0)</f>
        <v>0</v>
      </c>
      <c r="N1391" s="505" t="s">
        <v>224</v>
      </c>
      <c r="O1391" s="505"/>
      <c r="P1391" s="505"/>
      <c r="Q1391" s="505"/>
      <c r="R1391" s="471" cm="1">
        <f t="array" ref="R1391">IFERROR(_xlfn.IFS(S1391=1,1,T1391=1,1,U1391=1,1,V1391=1,1),0)</f>
        <v>0</v>
      </c>
      <c r="S1391" s="505"/>
      <c r="T1391" s="505"/>
      <c r="U1391" s="505"/>
      <c r="V1391" s="505"/>
      <c r="W1391" s="473"/>
      <c r="X1391" s="473"/>
      <c r="Y1391" s="471"/>
      <c r="Z1391" s="505"/>
      <c r="AA1391" s="505"/>
      <c r="AB1391" s="505"/>
      <c r="AC1391" s="505"/>
      <c r="AD1391" s="471"/>
      <c r="AE1391" s="505"/>
      <c r="AF1391" s="505"/>
      <c r="AG1391" s="505"/>
      <c r="AH1391" s="505"/>
      <c r="AI1391" s="473"/>
      <c r="AJ1391" s="473"/>
      <c r="AK1391" s="505"/>
      <c r="AL1391" s="505"/>
      <c r="AM1391" s="505"/>
      <c r="AN1391" s="505"/>
      <c r="AO1391" s="505"/>
      <c r="AP1391" s="505"/>
      <c r="AQ1391" s="505"/>
      <c r="AR1391" s="505"/>
      <c r="AS1391" s="505"/>
      <c r="AT1391" s="505"/>
      <c r="AU1391" s="506"/>
    </row>
    <row r="1392" spans="1:47" s="526" customFormat="1" ht="13.5">
      <c r="A1392" s="531"/>
      <c r="B1392" s="691" t="s">
        <v>226</v>
      </c>
      <c r="C1392" s="460" t="s">
        <v>335</v>
      </c>
      <c r="D1392" s="474">
        <v>1402</v>
      </c>
      <c r="E1392" s="461" t="s">
        <v>982</v>
      </c>
      <c r="F1392" s="475"/>
      <c r="G1392" s="459" t="s">
        <v>52</v>
      </c>
      <c r="H1392" s="476"/>
      <c r="I1392" s="463">
        <v>5</v>
      </c>
      <c r="J1392" s="475"/>
      <c r="K1392" s="473">
        <v>0</v>
      </c>
      <c r="L1392" s="473"/>
      <c r="M1392" s="471" cm="1">
        <f t="array" ref="M1392">IFERROR(_xlfn.IFS(N1392=1,1,O1392=1,1,P1392=1,1,Q1392=1,1),0)</f>
        <v>0</v>
      </c>
      <c r="N1392" s="505" t="s">
        <v>224</v>
      </c>
      <c r="O1392" s="505"/>
      <c r="P1392" s="505"/>
      <c r="Q1392" s="505"/>
      <c r="R1392" s="471" cm="1">
        <f t="array" ref="R1392">IFERROR(_xlfn.IFS(S1392=1,1,T1392=1,1,U1392=1,1,V1392=1,1),0)</f>
        <v>0</v>
      </c>
      <c r="S1392" s="505"/>
      <c r="T1392" s="505"/>
      <c r="U1392" s="505"/>
      <c r="V1392" s="505"/>
      <c r="W1392" s="473"/>
      <c r="X1392" s="473"/>
      <c r="Y1392" s="471"/>
      <c r="Z1392" s="505"/>
      <c r="AA1392" s="505"/>
      <c r="AB1392" s="505"/>
      <c r="AC1392" s="505"/>
      <c r="AD1392" s="471"/>
      <c r="AE1392" s="505"/>
      <c r="AF1392" s="505"/>
      <c r="AG1392" s="505"/>
      <c r="AH1392" s="505"/>
      <c r="AI1392" s="473"/>
      <c r="AJ1392" s="473"/>
      <c r="AK1392" s="505"/>
      <c r="AL1392" s="505"/>
      <c r="AM1392" s="505"/>
      <c r="AN1392" s="505"/>
      <c r="AO1392" s="505"/>
      <c r="AP1392" s="505"/>
      <c r="AQ1392" s="505"/>
      <c r="AR1392" s="505"/>
      <c r="AS1392" s="505"/>
      <c r="AT1392" s="505"/>
      <c r="AU1392" s="506"/>
    </row>
    <row r="1393" spans="1:47" s="526" customFormat="1" ht="13.5">
      <c r="A1393" s="531"/>
      <c r="B1393" s="691" t="s">
        <v>226</v>
      </c>
      <c r="C1393" s="460" t="s">
        <v>335</v>
      </c>
      <c r="D1393" s="474">
        <v>1403</v>
      </c>
      <c r="E1393" s="461" t="s">
        <v>983</v>
      </c>
      <c r="F1393" s="475"/>
      <c r="G1393" s="459" t="s">
        <v>52</v>
      </c>
      <c r="H1393" s="476"/>
      <c r="I1393" s="463">
        <v>6</v>
      </c>
      <c r="J1393" s="475"/>
      <c r="K1393" s="473">
        <v>0</v>
      </c>
      <c r="L1393" s="473"/>
      <c r="M1393" s="471" cm="1">
        <f t="array" ref="M1393">IFERROR(_xlfn.IFS(N1393=1,1,O1393=1,1,P1393=1,1,Q1393=1,1),0)</f>
        <v>0</v>
      </c>
      <c r="N1393" s="505" t="s">
        <v>224</v>
      </c>
      <c r="O1393" s="505"/>
      <c r="P1393" s="505"/>
      <c r="Q1393" s="505"/>
      <c r="R1393" s="471" cm="1">
        <f t="array" ref="R1393">IFERROR(_xlfn.IFS(S1393=1,1,T1393=1,1,U1393=1,1,V1393=1,1),0)</f>
        <v>0</v>
      </c>
      <c r="S1393" s="505"/>
      <c r="T1393" s="505"/>
      <c r="U1393" s="505"/>
      <c r="V1393" s="505"/>
      <c r="W1393" s="473"/>
      <c r="X1393" s="473"/>
      <c r="Y1393" s="471"/>
      <c r="Z1393" s="505"/>
      <c r="AA1393" s="505"/>
      <c r="AB1393" s="505"/>
      <c r="AC1393" s="505"/>
      <c r="AD1393" s="471"/>
      <c r="AE1393" s="505"/>
      <c r="AF1393" s="505"/>
      <c r="AG1393" s="505"/>
      <c r="AH1393" s="505"/>
      <c r="AI1393" s="473"/>
      <c r="AJ1393" s="473"/>
      <c r="AK1393" s="505"/>
      <c r="AL1393" s="505"/>
      <c r="AM1393" s="505"/>
      <c r="AN1393" s="505"/>
      <c r="AO1393" s="505"/>
      <c r="AP1393" s="505"/>
      <c r="AQ1393" s="505"/>
      <c r="AR1393" s="505"/>
      <c r="AS1393" s="505"/>
      <c r="AT1393" s="505"/>
      <c r="AU1393" s="506"/>
    </row>
    <row r="1394" spans="1:47" s="526" customFormat="1" ht="13.5">
      <c r="A1394" s="531"/>
      <c r="B1394" s="691" t="s">
        <v>226</v>
      </c>
      <c r="C1394" s="460" t="s">
        <v>335</v>
      </c>
      <c r="D1394" s="474">
        <v>1419</v>
      </c>
      <c r="E1394" s="461" t="s">
        <v>984</v>
      </c>
      <c r="F1394" s="475"/>
      <c r="G1394" s="459" t="s">
        <v>52</v>
      </c>
      <c r="H1394" s="476"/>
      <c r="I1394" s="463">
        <v>6</v>
      </c>
      <c r="J1394" s="475"/>
      <c r="K1394" s="473">
        <v>0</v>
      </c>
      <c r="L1394" s="473"/>
      <c r="M1394" s="471" cm="1">
        <f t="array" ref="M1394">IFERROR(_xlfn.IFS(N1394=1,1,O1394=1,1,P1394=1,1,Q1394=1,1),0)</f>
        <v>0</v>
      </c>
      <c r="N1394" s="505" t="s">
        <v>224</v>
      </c>
      <c r="O1394" s="505"/>
      <c r="P1394" s="505"/>
      <c r="Q1394" s="505"/>
      <c r="R1394" s="471" cm="1">
        <f t="array" ref="R1394">IFERROR(_xlfn.IFS(S1394=1,1,T1394=1,1,U1394=1,1,V1394=1,1),0)</f>
        <v>0</v>
      </c>
      <c r="S1394" s="505"/>
      <c r="T1394" s="505"/>
      <c r="U1394" s="505"/>
      <c r="V1394" s="505"/>
      <c r="W1394" s="473"/>
      <c r="X1394" s="473"/>
      <c r="Y1394" s="471"/>
      <c r="Z1394" s="505"/>
      <c r="AA1394" s="505"/>
      <c r="AB1394" s="505"/>
      <c r="AC1394" s="505"/>
      <c r="AD1394" s="471"/>
      <c r="AE1394" s="505"/>
      <c r="AF1394" s="505"/>
      <c r="AG1394" s="505"/>
      <c r="AH1394" s="505"/>
      <c r="AI1394" s="473"/>
      <c r="AJ1394" s="473"/>
      <c r="AK1394" s="505"/>
      <c r="AL1394" s="505"/>
      <c r="AM1394" s="505"/>
      <c r="AN1394" s="505"/>
      <c r="AO1394" s="505"/>
      <c r="AP1394" s="505"/>
      <c r="AQ1394" s="505"/>
      <c r="AR1394" s="505"/>
      <c r="AS1394" s="505"/>
      <c r="AT1394" s="505"/>
      <c r="AU1394" s="506"/>
    </row>
    <row r="1395" spans="1:47" s="526" customFormat="1" ht="13.5">
      <c r="A1395" s="531"/>
      <c r="B1395" s="691" t="s">
        <v>226</v>
      </c>
      <c r="C1395" s="460" t="s">
        <v>335</v>
      </c>
      <c r="D1395" s="474">
        <v>1431</v>
      </c>
      <c r="E1395" s="461" t="s">
        <v>985</v>
      </c>
      <c r="F1395" s="475"/>
      <c r="G1395" s="459" t="s">
        <v>52</v>
      </c>
      <c r="H1395" s="476"/>
      <c r="I1395" s="463">
        <v>6</v>
      </c>
      <c r="J1395" s="475"/>
      <c r="K1395" s="473">
        <v>0</v>
      </c>
      <c r="L1395" s="473"/>
      <c r="M1395" s="471" cm="1">
        <f t="array" ref="M1395">IFERROR(_xlfn.IFS(N1395=1,1,O1395=1,1,P1395=1,1,Q1395=1,1),0)</f>
        <v>0</v>
      </c>
      <c r="N1395" s="505" t="s">
        <v>224</v>
      </c>
      <c r="O1395" s="505"/>
      <c r="P1395" s="505"/>
      <c r="Q1395" s="505"/>
      <c r="R1395" s="471" cm="1">
        <f t="array" ref="R1395">IFERROR(_xlfn.IFS(S1395=1,1,T1395=1,1,U1395=1,1,V1395=1,1),0)</f>
        <v>0</v>
      </c>
      <c r="S1395" s="505"/>
      <c r="T1395" s="505"/>
      <c r="U1395" s="505"/>
      <c r="V1395" s="505"/>
      <c r="W1395" s="473"/>
      <c r="X1395" s="473"/>
      <c r="Y1395" s="471"/>
      <c r="Z1395" s="505"/>
      <c r="AA1395" s="505"/>
      <c r="AB1395" s="505"/>
      <c r="AC1395" s="505"/>
      <c r="AD1395" s="471"/>
      <c r="AE1395" s="505"/>
      <c r="AF1395" s="505"/>
      <c r="AG1395" s="505"/>
      <c r="AH1395" s="505"/>
      <c r="AI1395" s="473"/>
      <c r="AJ1395" s="473"/>
      <c r="AK1395" s="505"/>
      <c r="AL1395" s="505"/>
      <c r="AM1395" s="505"/>
      <c r="AN1395" s="505"/>
      <c r="AO1395" s="505"/>
      <c r="AP1395" s="505"/>
      <c r="AQ1395" s="505"/>
      <c r="AR1395" s="505"/>
      <c r="AS1395" s="505"/>
      <c r="AT1395" s="505"/>
      <c r="AU1395" s="506"/>
    </row>
    <row r="1396" spans="1:47" s="526" customFormat="1" ht="13.5">
      <c r="A1396" s="531"/>
      <c r="B1396" s="691" t="s">
        <v>226</v>
      </c>
      <c r="C1396" s="460" t="s">
        <v>335</v>
      </c>
      <c r="D1396" s="474">
        <v>1432</v>
      </c>
      <c r="E1396" s="461" t="s">
        <v>986</v>
      </c>
      <c r="F1396" s="475"/>
      <c r="G1396" s="459" t="s">
        <v>52</v>
      </c>
      <c r="H1396" s="476"/>
      <c r="I1396" s="463">
        <v>5</v>
      </c>
      <c r="J1396" s="475"/>
      <c r="K1396" s="473">
        <v>0</v>
      </c>
      <c r="L1396" s="473"/>
      <c r="M1396" s="471" cm="1">
        <f t="array" ref="M1396">IFERROR(_xlfn.IFS(N1396=1,1,O1396=1,1,P1396=1,1,Q1396=1,1),0)</f>
        <v>0</v>
      </c>
      <c r="N1396" s="505" t="s">
        <v>224</v>
      </c>
      <c r="O1396" s="505"/>
      <c r="P1396" s="505"/>
      <c r="Q1396" s="505"/>
      <c r="R1396" s="471" cm="1">
        <f t="array" ref="R1396">IFERROR(_xlfn.IFS(S1396=1,1,T1396=1,1,U1396=1,1,V1396=1,1),0)</f>
        <v>0</v>
      </c>
      <c r="S1396" s="505"/>
      <c r="T1396" s="505"/>
      <c r="U1396" s="505"/>
      <c r="V1396" s="505"/>
      <c r="W1396" s="473"/>
      <c r="X1396" s="473"/>
      <c r="Y1396" s="471"/>
      <c r="Z1396" s="505"/>
      <c r="AA1396" s="505"/>
      <c r="AB1396" s="505"/>
      <c r="AC1396" s="505"/>
      <c r="AD1396" s="471"/>
      <c r="AE1396" s="505"/>
      <c r="AF1396" s="505"/>
      <c r="AG1396" s="505"/>
      <c r="AH1396" s="505"/>
      <c r="AI1396" s="473"/>
      <c r="AJ1396" s="473"/>
      <c r="AK1396" s="505"/>
      <c r="AL1396" s="505"/>
      <c r="AM1396" s="505"/>
      <c r="AN1396" s="505"/>
      <c r="AO1396" s="505"/>
      <c r="AP1396" s="505"/>
      <c r="AQ1396" s="505"/>
      <c r="AR1396" s="505"/>
      <c r="AS1396" s="505"/>
      <c r="AT1396" s="505"/>
      <c r="AU1396" s="506"/>
    </row>
    <row r="1397" spans="1:47" s="526" customFormat="1" ht="13.5">
      <c r="A1397" s="531"/>
      <c r="B1397" s="691" t="s">
        <v>226</v>
      </c>
      <c r="C1397" s="460" t="s">
        <v>335</v>
      </c>
      <c r="D1397" s="474">
        <v>1433</v>
      </c>
      <c r="E1397" s="461" t="s">
        <v>987</v>
      </c>
      <c r="F1397" s="475"/>
      <c r="G1397" s="459" t="s">
        <v>52</v>
      </c>
      <c r="H1397" s="476"/>
      <c r="I1397" s="463">
        <v>8</v>
      </c>
      <c r="J1397" s="475"/>
      <c r="K1397" s="473">
        <v>0</v>
      </c>
      <c r="L1397" s="473"/>
      <c r="M1397" s="471" cm="1">
        <f t="array" ref="M1397">IFERROR(_xlfn.IFS(N1397=1,1,O1397=1,1,P1397=1,1,Q1397=1,1),0)</f>
        <v>0</v>
      </c>
      <c r="N1397" s="505" t="s">
        <v>224</v>
      </c>
      <c r="O1397" s="505"/>
      <c r="P1397" s="505"/>
      <c r="Q1397" s="505"/>
      <c r="R1397" s="471" cm="1">
        <f t="array" ref="R1397">IFERROR(_xlfn.IFS(S1397=1,1,T1397=1,1,U1397=1,1,V1397=1,1),0)</f>
        <v>0</v>
      </c>
      <c r="S1397" s="505"/>
      <c r="T1397" s="505"/>
      <c r="U1397" s="505"/>
      <c r="V1397" s="505"/>
      <c r="W1397" s="473"/>
      <c r="X1397" s="473"/>
      <c r="Y1397" s="471"/>
      <c r="Z1397" s="505"/>
      <c r="AA1397" s="505"/>
      <c r="AB1397" s="505"/>
      <c r="AC1397" s="505"/>
      <c r="AD1397" s="471"/>
      <c r="AE1397" s="505"/>
      <c r="AF1397" s="505"/>
      <c r="AG1397" s="505"/>
      <c r="AH1397" s="505"/>
      <c r="AI1397" s="473"/>
      <c r="AJ1397" s="473"/>
      <c r="AK1397" s="505"/>
      <c r="AL1397" s="505"/>
      <c r="AM1397" s="505"/>
      <c r="AN1397" s="505"/>
      <c r="AO1397" s="505"/>
      <c r="AP1397" s="505"/>
      <c r="AQ1397" s="505"/>
      <c r="AR1397" s="505"/>
      <c r="AS1397" s="505"/>
      <c r="AT1397" s="505"/>
      <c r="AU1397" s="506"/>
    </row>
    <row r="1398" spans="1:47" s="526" customFormat="1" ht="13.5">
      <c r="A1398" s="531"/>
      <c r="B1398" s="691" t="s">
        <v>226</v>
      </c>
      <c r="C1398" s="460" t="s">
        <v>335</v>
      </c>
      <c r="D1398" s="474">
        <v>1434</v>
      </c>
      <c r="E1398" s="461" t="s">
        <v>988</v>
      </c>
      <c r="F1398" s="475"/>
      <c r="G1398" s="459" t="s">
        <v>52</v>
      </c>
      <c r="H1398" s="476"/>
      <c r="I1398" s="463">
        <v>9</v>
      </c>
      <c r="J1398" s="475"/>
      <c r="K1398" s="473">
        <v>0</v>
      </c>
      <c r="L1398" s="473"/>
      <c r="M1398" s="471" cm="1">
        <f t="array" ref="M1398">IFERROR(_xlfn.IFS(N1398=1,1,O1398=1,1,P1398=1,1,Q1398=1,1),0)</f>
        <v>0</v>
      </c>
      <c r="N1398" s="505" t="s">
        <v>224</v>
      </c>
      <c r="O1398" s="505"/>
      <c r="P1398" s="505"/>
      <c r="Q1398" s="505"/>
      <c r="R1398" s="471" cm="1">
        <f t="array" ref="R1398">IFERROR(_xlfn.IFS(S1398=1,1,T1398=1,1,U1398=1,1,V1398=1,1),0)</f>
        <v>0</v>
      </c>
      <c r="S1398" s="505"/>
      <c r="T1398" s="505"/>
      <c r="U1398" s="505"/>
      <c r="V1398" s="505"/>
      <c r="W1398" s="473"/>
      <c r="X1398" s="473"/>
      <c r="Y1398" s="471"/>
      <c r="Z1398" s="505"/>
      <c r="AA1398" s="505"/>
      <c r="AB1398" s="505"/>
      <c r="AC1398" s="505"/>
      <c r="AD1398" s="471"/>
      <c r="AE1398" s="505"/>
      <c r="AF1398" s="505"/>
      <c r="AG1398" s="505"/>
      <c r="AH1398" s="505"/>
      <c r="AI1398" s="473"/>
      <c r="AJ1398" s="473"/>
      <c r="AK1398" s="505"/>
      <c r="AL1398" s="505"/>
      <c r="AM1398" s="505"/>
      <c r="AN1398" s="505"/>
      <c r="AO1398" s="505"/>
      <c r="AP1398" s="505"/>
      <c r="AQ1398" s="505"/>
      <c r="AR1398" s="505"/>
      <c r="AS1398" s="505"/>
      <c r="AT1398" s="505"/>
      <c r="AU1398" s="506"/>
    </row>
    <row r="1399" spans="1:47" s="526" customFormat="1" ht="13.5">
      <c r="A1399" s="531"/>
      <c r="B1399" s="691"/>
      <c r="C1399" s="460"/>
      <c r="D1399" s="474"/>
      <c r="E1399" s="461" t="s">
        <v>934</v>
      </c>
      <c r="F1399" s="475"/>
      <c r="G1399" s="459"/>
      <c r="H1399" s="476"/>
      <c r="I1399" s="463"/>
      <c r="J1399" s="475"/>
      <c r="K1399" s="473"/>
      <c r="L1399" s="473"/>
      <c r="M1399" s="525"/>
      <c r="N1399" s="505" t="s">
        <v>224</v>
      </c>
      <c r="O1399" s="505"/>
      <c r="P1399" s="505"/>
      <c r="Q1399" s="505"/>
      <c r="R1399" s="505"/>
      <c r="S1399" s="505"/>
      <c r="T1399" s="505"/>
      <c r="U1399" s="505"/>
      <c r="V1399" s="505"/>
      <c r="W1399" s="473"/>
      <c r="X1399" s="473"/>
      <c r="Y1399" s="505"/>
      <c r="Z1399" s="505"/>
      <c r="AA1399" s="505"/>
      <c r="AB1399" s="505"/>
      <c r="AC1399" s="505"/>
      <c r="AD1399" s="505"/>
      <c r="AE1399" s="505"/>
      <c r="AF1399" s="505"/>
      <c r="AG1399" s="505"/>
      <c r="AH1399" s="505"/>
      <c r="AI1399" s="473"/>
      <c r="AJ1399" s="473"/>
      <c r="AK1399" s="505"/>
      <c r="AL1399" s="505"/>
      <c r="AM1399" s="505"/>
      <c r="AN1399" s="505"/>
      <c r="AO1399" s="505"/>
      <c r="AP1399" s="505"/>
      <c r="AQ1399" s="505"/>
      <c r="AR1399" s="505"/>
      <c r="AS1399" s="505"/>
      <c r="AT1399" s="505"/>
      <c r="AU1399" s="506"/>
    </row>
    <row r="1400" spans="1:47" s="526" customFormat="1" ht="13.5">
      <c r="A1400" s="531" t="s">
        <v>271</v>
      </c>
      <c r="B1400" s="691"/>
      <c r="C1400" s="460"/>
      <c r="D1400" s="474"/>
      <c r="E1400" s="461"/>
      <c r="F1400" s="475"/>
      <c r="G1400" s="459"/>
      <c r="H1400" s="476"/>
      <c r="I1400" s="463"/>
      <c r="J1400" s="475"/>
      <c r="K1400" s="473"/>
      <c r="L1400" s="473"/>
      <c r="M1400" s="525"/>
      <c r="N1400" s="505" t="s">
        <v>224</v>
      </c>
      <c r="O1400" s="505"/>
      <c r="P1400" s="505"/>
      <c r="Q1400" s="505"/>
      <c r="R1400" s="505"/>
      <c r="S1400" s="505"/>
      <c r="T1400" s="505"/>
      <c r="U1400" s="505"/>
      <c r="V1400" s="505"/>
      <c r="W1400" s="473"/>
      <c r="X1400" s="473"/>
      <c r="Y1400" s="505"/>
      <c r="Z1400" s="505"/>
      <c r="AA1400" s="505"/>
      <c r="AB1400" s="505"/>
      <c r="AC1400" s="505"/>
      <c r="AD1400" s="505"/>
      <c r="AE1400" s="505"/>
      <c r="AF1400" s="505"/>
      <c r="AG1400" s="505"/>
      <c r="AH1400" s="505"/>
      <c r="AI1400" s="473"/>
      <c r="AJ1400" s="473"/>
      <c r="AK1400" s="505"/>
      <c r="AL1400" s="505"/>
      <c r="AM1400" s="505"/>
      <c r="AN1400" s="505"/>
      <c r="AO1400" s="505"/>
      <c r="AP1400" s="505"/>
      <c r="AQ1400" s="505"/>
      <c r="AR1400" s="505"/>
      <c r="AS1400" s="505"/>
      <c r="AT1400" s="505"/>
      <c r="AU1400" s="506"/>
    </row>
    <row r="1401" spans="1:47" s="526" customFormat="1" ht="13.5">
      <c r="A1401" s="531"/>
      <c r="B1401" s="691" t="s">
        <v>226</v>
      </c>
      <c r="C1401" s="460" t="s">
        <v>335</v>
      </c>
      <c r="D1401" s="474">
        <v>2001</v>
      </c>
      <c r="E1401" s="461" t="s">
        <v>989</v>
      </c>
      <c r="F1401" s="475"/>
      <c r="G1401" s="459" t="s">
        <v>52</v>
      </c>
      <c r="H1401" s="476"/>
      <c r="I1401" s="463">
        <v>1</v>
      </c>
      <c r="J1401" s="475"/>
      <c r="K1401" s="473">
        <v>0</v>
      </c>
      <c r="L1401" s="473"/>
      <c r="M1401" s="471" cm="1">
        <f t="array" ref="M1401">IFERROR(_xlfn.IFS(N1401=1,1,O1401=1,1,P1401=1,1,Q1401=1,1),0)</f>
        <v>0</v>
      </c>
      <c r="N1401" s="505" t="s">
        <v>224</v>
      </c>
      <c r="O1401" s="505"/>
      <c r="P1401" s="505"/>
      <c r="Q1401" s="505"/>
      <c r="R1401" s="471" cm="1">
        <f t="array" ref="R1401">IFERROR(_xlfn.IFS(S1401=1,1,T1401=1,1,U1401=1,1,V1401=1,1),0)</f>
        <v>0</v>
      </c>
      <c r="S1401" s="505"/>
      <c r="T1401" s="505"/>
      <c r="U1401" s="505"/>
      <c r="V1401" s="505"/>
      <c r="W1401" s="473"/>
      <c r="X1401" s="473"/>
      <c r="Y1401" s="471"/>
      <c r="Z1401" s="505"/>
      <c r="AA1401" s="505"/>
      <c r="AB1401" s="505"/>
      <c r="AC1401" s="505"/>
      <c r="AD1401" s="471"/>
      <c r="AE1401" s="505"/>
      <c r="AF1401" s="505"/>
      <c r="AG1401" s="505"/>
      <c r="AH1401" s="505"/>
      <c r="AI1401" s="473"/>
      <c r="AJ1401" s="473"/>
      <c r="AK1401" s="505"/>
      <c r="AL1401" s="505"/>
      <c r="AM1401" s="505"/>
      <c r="AN1401" s="505"/>
      <c r="AO1401" s="505"/>
      <c r="AP1401" s="505"/>
      <c r="AQ1401" s="505"/>
      <c r="AR1401" s="505"/>
      <c r="AS1401" s="505"/>
      <c r="AT1401" s="505"/>
      <c r="AU1401" s="506"/>
    </row>
    <row r="1402" spans="1:47" s="526" customFormat="1" ht="13.5">
      <c r="A1402" s="531"/>
      <c r="B1402" s="691" t="s">
        <v>226</v>
      </c>
      <c r="C1402" s="460" t="s">
        <v>335</v>
      </c>
      <c r="D1402" s="474">
        <v>2002</v>
      </c>
      <c r="E1402" s="461" t="s">
        <v>990</v>
      </c>
      <c r="F1402" s="475"/>
      <c r="G1402" s="459" t="s">
        <v>52</v>
      </c>
      <c r="H1402" s="476"/>
      <c r="I1402" s="463">
        <v>1</v>
      </c>
      <c r="J1402" s="475"/>
      <c r="K1402" s="473">
        <v>0</v>
      </c>
      <c r="L1402" s="473"/>
      <c r="M1402" s="471" cm="1">
        <f t="array" ref="M1402">IFERROR(_xlfn.IFS(N1402=1,1,O1402=1,1,P1402=1,1,Q1402=1,1),0)</f>
        <v>0</v>
      </c>
      <c r="N1402" s="505" t="s">
        <v>224</v>
      </c>
      <c r="O1402" s="505"/>
      <c r="P1402" s="505"/>
      <c r="Q1402" s="505"/>
      <c r="R1402" s="471" cm="1">
        <f t="array" ref="R1402">IFERROR(_xlfn.IFS(S1402=1,1,T1402=1,1,U1402=1,1,V1402=1,1),0)</f>
        <v>0</v>
      </c>
      <c r="S1402" s="505"/>
      <c r="T1402" s="505"/>
      <c r="U1402" s="505"/>
      <c r="V1402" s="505"/>
      <c r="W1402" s="473"/>
      <c r="X1402" s="473"/>
      <c r="Y1402" s="471"/>
      <c r="Z1402" s="505"/>
      <c r="AA1402" s="505"/>
      <c r="AB1402" s="505"/>
      <c r="AC1402" s="505"/>
      <c r="AD1402" s="471"/>
      <c r="AE1402" s="505"/>
      <c r="AF1402" s="505"/>
      <c r="AG1402" s="505"/>
      <c r="AH1402" s="505"/>
      <c r="AI1402" s="473"/>
      <c r="AJ1402" s="473"/>
      <c r="AK1402" s="505"/>
      <c r="AL1402" s="505"/>
      <c r="AM1402" s="505"/>
      <c r="AN1402" s="505"/>
      <c r="AO1402" s="505"/>
      <c r="AP1402" s="505"/>
      <c r="AQ1402" s="505"/>
      <c r="AR1402" s="505"/>
      <c r="AS1402" s="505"/>
      <c r="AT1402" s="505"/>
      <c r="AU1402" s="506"/>
    </row>
    <row r="1403" spans="1:47" s="526" customFormat="1" ht="13.5">
      <c r="A1403" s="531"/>
      <c r="B1403" s="691" t="s">
        <v>226</v>
      </c>
      <c r="C1403" s="460" t="s">
        <v>335</v>
      </c>
      <c r="D1403" s="474">
        <v>2003</v>
      </c>
      <c r="E1403" s="461" t="s">
        <v>991</v>
      </c>
      <c r="F1403" s="475"/>
      <c r="G1403" s="459" t="s">
        <v>52</v>
      </c>
      <c r="H1403" s="476"/>
      <c r="I1403" s="463">
        <v>1</v>
      </c>
      <c r="J1403" s="475"/>
      <c r="K1403" s="473">
        <v>0</v>
      </c>
      <c r="L1403" s="473"/>
      <c r="M1403" s="471" cm="1">
        <f t="array" ref="M1403">IFERROR(_xlfn.IFS(N1403=1,1,O1403=1,1,P1403=1,1,Q1403=1,1),0)</f>
        <v>0</v>
      </c>
      <c r="N1403" s="505" t="s">
        <v>224</v>
      </c>
      <c r="O1403" s="505"/>
      <c r="P1403" s="505"/>
      <c r="Q1403" s="505"/>
      <c r="R1403" s="471" cm="1">
        <f t="array" ref="R1403">IFERROR(_xlfn.IFS(S1403=1,1,T1403=1,1,U1403=1,1,V1403=1,1),0)</f>
        <v>0</v>
      </c>
      <c r="S1403" s="505"/>
      <c r="T1403" s="505"/>
      <c r="U1403" s="505"/>
      <c r="V1403" s="505"/>
      <c r="W1403" s="473"/>
      <c r="X1403" s="473"/>
      <c r="Y1403" s="471"/>
      <c r="Z1403" s="505"/>
      <c r="AA1403" s="505"/>
      <c r="AB1403" s="505"/>
      <c r="AC1403" s="505"/>
      <c r="AD1403" s="471"/>
      <c r="AE1403" s="505"/>
      <c r="AF1403" s="505"/>
      <c r="AG1403" s="505"/>
      <c r="AH1403" s="505"/>
      <c r="AI1403" s="473"/>
      <c r="AJ1403" s="473"/>
      <c r="AK1403" s="505"/>
      <c r="AL1403" s="505"/>
      <c r="AM1403" s="505"/>
      <c r="AN1403" s="505"/>
      <c r="AO1403" s="505"/>
      <c r="AP1403" s="505"/>
      <c r="AQ1403" s="505"/>
      <c r="AR1403" s="505"/>
      <c r="AS1403" s="505"/>
      <c r="AT1403" s="505"/>
      <c r="AU1403" s="506"/>
    </row>
    <row r="1404" spans="1:47" s="526" customFormat="1" ht="13.5">
      <c r="A1404" s="531"/>
      <c r="B1404" s="691" t="s">
        <v>226</v>
      </c>
      <c r="C1404" s="460" t="s">
        <v>335</v>
      </c>
      <c r="D1404" s="474">
        <v>2004</v>
      </c>
      <c r="E1404" s="461" t="s">
        <v>992</v>
      </c>
      <c r="F1404" s="475"/>
      <c r="G1404" s="459" t="s">
        <v>52</v>
      </c>
      <c r="H1404" s="476"/>
      <c r="I1404" s="463">
        <v>1</v>
      </c>
      <c r="J1404" s="475"/>
      <c r="K1404" s="473">
        <v>0</v>
      </c>
      <c r="L1404" s="473"/>
      <c r="M1404" s="471" cm="1">
        <f t="array" ref="M1404">IFERROR(_xlfn.IFS(N1404=1,1,O1404=1,1,P1404=1,1,Q1404=1,1),0)</f>
        <v>0</v>
      </c>
      <c r="N1404" s="505" t="s">
        <v>224</v>
      </c>
      <c r="O1404" s="505"/>
      <c r="P1404" s="505"/>
      <c r="Q1404" s="505"/>
      <c r="R1404" s="471" cm="1">
        <f t="array" ref="R1404">IFERROR(_xlfn.IFS(S1404=1,1,T1404=1,1,U1404=1,1,V1404=1,1),0)</f>
        <v>0</v>
      </c>
      <c r="S1404" s="505"/>
      <c r="T1404" s="505"/>
      <c r="U1404" s="505"/>
      <c r="V1404" s="505"/>
      <c r="W1404" s="473"/>
      <c r="X1404" s="473"/>
      <c r="Y1404" s="471"/>
      <c r="Z1404" s="505"/>
      <c r="AA1404" s="505"/>
      <c r="AB1404" s="505"/>
      <c r="AC1404" s="505"/>
      <c r="AD1404" s="471"/>
      <c r="AE1404" s="505"/>
      <c r="AF1404" s="505"/>
      <c r="AG1404" s="505"/>
      <c r="AH1404" s="505"/>
      <c r="AI1404" s="473"/>
      <c r="AJ1404" s="473"/>
      <c r="AK1404" s="505"/>
      <c r="AL1404" s="505"/>
      <c r="AM1404" s="505"/>
      <c r="AN1404" s="505"/>
      <c r="AO1404" s="505"/>
      <c r="AP1404" s="505"/>
      <c r="AQ1404" s="505"/>
      <c r="AR1404" s="505"/>
      <c r="AS1404" s="505"/>
      <c r="AT1404" s="505"/>
      <c r="AU1404" s="506"/>
    </row>
    <row r="1405" spans="1:47" s="526" customFormat="1" ht="13.5">
      <c r="A1405" s="531"/>
      <c r="B1405" s="691"/>
      <c r="C1405" s="460"/>
      <c r="D1405" s="474"/>
      <c r="E1405" s="461" t="s">
        <v>934</v>
      </c>
      <c r="F1405" s="475"/>
      <c r="G1405" s="459"/>
      <c r="H1405" s="476"/>
      <c r="I1405" s="463"/>
      <c r="J1405" s="475"/>
      <c r="K1405" s="473"/>
      <c r="L1405" s="473"/>
      <c r="M1405" s="525"/>
      <c r="N1405" s="505" t="s">
        <v>224</v>
      </c>
      <c r="O1405" s="505"/>
      <c r="P1405" s="505"/>
      <c r="Q1405" s="505"/>
      <c r="R1405" s="505"/>
      <c r="S1405" s="505"/>
      <c r="T1405" s="505"/>
      <c r="U1405" s="505"/>
      <c r="V1405" s="505"/>
      <c r="W1405" s="473"/>
      <c r="X1405" s="473"/>
      <c r="Y1405" s="505"/>
      <c r="Z1405" s="505"/>
      <c r="AA1405" s="505"/>
      <c r="AB1405" s="505"/>
      <c r="AC1405" s="505"/>
      <c r="AD1405" s="505"/>
      <c r="AE1405" s="505"/>
      <c r="AF1405" s="505"/>
      <c r="AG1405" s="505"/>
      <c r="AH1405" s="505"/>
      <c r="AI1405" s="473"/>
      <c r="AJ1405" s="473"/>
      <c r="AK1405" s="505"/>
      <c r="AL1405" s="505"/>
      <c r="AM1405" s="505"/>
      <c r="AN1405" s="505"/>
      <c r="AO1405" s="505"/>
      <c r="AP1405" s="505"/>
      <c r="AQ1405" s="505"/>
      <c r="AR1405" s="505"/>
      <c r="AS1405" s="505"/>
      <c r="AT1405" s="505"/>
      <c r="AU1405" s="506"/>
    </row>
    <row r="1406" spans="1:47" s="526" customFormat="1" ht="13.5">
      <c r="A1406" s="531" t="s">
        <v>279</v>
      </c>
      <c r="B1406" s="691"/>
      <c r="C1406" s="460"/>
      <c r="D1406" s="474"/>
      <c r="E1406" s="461"/>
      <c r="F1406" s="475"/>
      <c r="G1406" s="459"/>
      <c r="H1406" s="476"/>
      <c r="I1406" s="463"/>
      <c r="J1406" s="475"/>
      <c r="K1406" s="473"/>
      <c r="L1406" s="473"/>
      <c r="M1406" s="525"/>
      <c r="N1406" s="505" t="s">
        <v>224</v>
      </c>
      <c r="O1406" s="505"/>
      <c r="P1406" s="505"/>
      <c r="Q1406" s="505"/>
      <c r="R1406" s="505"/>
      <c r="S1406" s="505"/>
      <c r="T1406" s="505"/>
      <c r="U1406" s="505"/>
      <c r="V1406" s="505"/>
      <c r="W1406" s="473"/>
      <c r="X1406" s="473"/>
      <c r="Y1406" s="505"/>
      <c r="Z1406" s="505"/>
      <c r="AA1406" s="505"/>
      <c r="AB1406" s="505"/>
      <c r="AC1406" s="505"/>
      <c r="AD1406" s="505"/>
      <c r="AE1406" s="505"/>
      <c r="AF1406" s="505"/>
      <c r="AG1406" s="505"/>
      <c r="AH1406" s="505"/>
      <c r="AI1406" s="473"/>
      <c r="AJ1406" s="473"/>
      <c r="AK1406" s="505"/>
      <c r="AL1406" s="505"/>
      <c r="AM1406" s="505"/>
      <c r="AN1406" s="505"/>
      <c r="AO1406" s="505"/>
      <c r="AP1406" s="505"/>
      <c r="AQ1406" s="505"/>
      <c r="AR1406" s="505"/>
      <c r="AS1406" s="505"/>
      <c r="AT1406" s="505"/>
      <c r="AU1406" s="506"/>
    </row>
    <row r="1407" spans="1:47" s="526" customFormat="1" ht="13.5">
      <c r="A1407" s="531"/>
      <c r="B1407" s="691" t="s">
        <v>226</v>
      </c>
      <c r="C1407" s="460" t="s">
        <v>335</v>
      </c>
      <c r="D1407" s="474">
        <v>3001</v>
      </c>
      <c r="E1407" s="461" t="s">
        <v>993</v>
      </c>
      <c r="F1407" s="475"/>
      <c r="G1407" s="459" t="s">
        <v>52</v>
      </c>
      <c r="H1407" s="476"/>
      <c r="I1407" s="463">
        <v>1</v>
      </c>
      <c r="J1407" s="475"/>
      <c r="K1407" s="473">
        <v>0</v>
      </c>
      <c r="L1407" s="473"/>
      <c r="M1407" s="471" cm="1">
        <f t="array" ref="M1407">IFERROR(_xlfn.IFS(N1407=1,1,O1407=1,1,P1407=1,1,Q1407=1,1),0)</f>
        <v>0</v>
      </c>
      <c r="N1407" s="505" t="s">
        <v>224</v>
      </c>
      <c r="O1407" s="505"/>
      <c r="P1407" s="505"/>
      <c r="Q1407" s="505"/>
      <c r="R1407" s="471" cm="1">
        <f t="array" ref="R1407">IFERROR(_xlfn.IFS(S1407=1,1,T1407=1,1,U1407=1,1,V1407=1,1),0)</f>
        <v>0</v>
      </c>
      <c r="S1407" s="505"/>
      <c r="T1407" s="505"/>
      <c r="U1407" s="505"/>
      <c r="V1407" s="505"/>
      <c r="W1407" s="473"/>
      <c r="X1407" s="473"/>
      <c r="Y1407" s="471"/>
      <c r="Z1407" s="505"/>
      <c r="AA1407" s="505"/>
      <c r="AB1407" s="505"/>
      <c r="AC1407" s="505"/>
      <c r="AD1407" s="471"/>
      <c r="AE1407" s="505"/>
      <c r="AF1407" s="505"/>
      <c r="AG1407" s="505"/>
      <c r="AH1407" s="505"/>
      <c r="AI1407" s="473"/>
      <c r="AJ1407" s="473"/>
      <c r="AK1407" s="505"/>
      <c r="AL1407" s="505"/>
      <c r="AM1407" s="505"/>
      <c r="AN1407" s="505"/>
      <c r="AO1407" s="505"/>
      <c r="AP1407" s="505"/>
      <c r="AQ1407" s="505"/>
      <c r="AR1407" s="505"/>
      <c r="AS1407" s="505"/>
      <c r="AT1407" s="505"/>
      <c r="AU1407" s="506"/>
    </row>
    <row r="1408" spans="1:47" s="526" customFormat="1" ht="13.5">
      <c r="A1408" s="531"/>
      <c r="B1408" s="691" t="s">
        <v>226</v>
      </c>
      <c r="C1408" s="460" t="s">
        <v>335</v>
      </c>
      <c r="D1408" s="474">
        <v>3002</v>
      </c>
      <c r="E1408" s="461" t="s">
        <v>994</v>
      </c>
      <c r="F1408" s="475"/>
      <c r="G1408" s="459" t="s">
        <v>52</v>
      </c>
      <c r="H1408" s="476"/>
      <c r="I1408" s="463">
        <v>1</v>
      </c>
      <c r="J1408" s="475"/>
      <c r="K1408" s="473">
        <v>0</v>
      </c>
      <c r="L1408" s="473"/>
      <c r="M1408" s="471" cm="1">
        <f t="array" ref="M1408">IFERROR(_xlfn.IFS(N1408=1,1,O1408=1,1,P1408=1,1,Q1408=1,1),0)</f>
        <v>0</v>
      </c>
      <c r="N1408" s="505" t="s">
        <v>224</v>
      </c>
      <c r="O1408" s="505"/>
      <c r="P1408" s="505"/>
      <c r="Q1408" s="505"/>
      <c r="R1408" s="471" cm="1">
        <f t="array" ref="R1408">IFERROR(_xlfn.IFS(S1408=1,1,T1408=1,1,U1408=1,1,V1408=1,1),0)</f>
        <v>0</v>
      </c>
      <c r="S1408" s="505"/>
      <c r="T1408" s="505"/>
      <c r="U1408" s="505"/>
      <c r="V1408" s="505"/>
      <c r="W1408" s="473"/>
      <c r="X1408" s="473"/>
      <c r="Y1408" s="471"/>
      <c r="Z1408" s="505"/>
      <c r="AA1408" s="505"/>
      <c r="AB1408" s="505"/>
      <c r="AC1408" s="505"/>
      <c r="AD1408" s="471"/>
      <c r="AE1408" s="505"/>
      <c r="AF1408" s="505"/>
      <c r="AG1408" s="505"/>
      <c r="AH1408" s="505"/>
      <c r="AI1408" s="473"/>
      <c r="AJ1408" s="473"/>
      <c r="AK1408" s="505"/>
      <c r="AL1408" s="505"/>
      <c r="AM1408" s="505"/>
      <c r="AN1408" s="505"/>
      <c r="AO1408" s="505"/>
      <c r="AP1408" s="505"/>
      <c r="AQ1408" s="505"/>
      <c r="AR1408" s="505"/>
      <c r="AS1408" s="505"/>
      <c r="AT1408" s="505"/>
      <c r="AU1408" s="506"/>
    </row>
    <row r="1409" spans="1:47" s="526" customFormat="1" ht="13.5">
      <c r="A1409" s="531"/>
      <c r="B1409" s="691" t="s">
        <v>226</v>
      </c>
      <c r="C1409" s="460" t="s">
        <v>335</v>
      </c>
      <c r="D1409" s="474">
        <v>3003</v>
      </c>
      <c r="E1409" s="461" t="s">
        <v>995</v>
      </c>
      <c r="F1409" s="475"/>
      <c r="G1409" s="459" t="s">
        <v>52</v>
      </c>
      <c r="H1409" s="476"/>
      <c r="I1409" s="463">
        <v>1</v>
      </c>
      <c r="J1409" s="475"/>
      <c r="K1409" s="473">
        <v>0</v>
      </c>
      <c r="L1409" s="473"/>
      <c r="M1409" s="471" cm="1">
        <f t="array" ref="M1409">IFERROR(_xlfn.IFS(N1409=1,1,O1409=1,1,P1409=1,1,Q1409=1,1),0)</f>
        <v>0</v>
      </c>
      <c r="N1409" s="505" t="s">
        <v>224</v>
      </c>
      <c r="O1409" s="505"/>
      <c r="P1409" s="505"/>
      <c r="Q1409" s="505"/>
      <c r="R1409" s="471" cm="1">
        <f t="array" ref="R1409">IFERROR(_xlfn.IFS(S1409=1,1,T1409=1,1,U1409=1,1,V1409=1,1),0)</f>
        <v>0</v>
      </c>
      <c r="S1409" s="505"/>
      <c r="T1409" s="505"/>
      <c r="U1409" s="505"/>
      <c r="V1409" s="505"/>
      <c r="W1409" s="473"/>
      <c r="X1409" s="473"/>
      <c r="Y1409" s="471"/>
      <c r="Z1409" s="505"/>
      <c r="AA1409" s="505"/>
      <c r="AB1409" s="505"/>
      <c r="AC1409" s="505"/>
      <c r="AD1409" s="471"/>
      <c r="AE1409" s="505"/>
      <c r="AF1409" s="505"/>
      <c r="AG1409" s="505"/>
      <c r="AH1409" s="505"/>
      <c r="AI1409" s="473"/>
      <c r="AJ1409" s="473"/>
      <c r="AK1409" s="505"/>
      <c r="AL1409" s="505"/>
      <c r="AM1409" s="505"/>
      <c r="AN1409" s="505"/>
      <c r="AO1409" s="505"/>
      <c r="AP1409" s="505"/>
      <c r="AQ1409" s="505"/>
      <c r="AR1409" s="505"/>
      <c r="AS1409" s="505"/>
      <c r="AT1409" s="505"/>
      <c r="AU1409" s="506"/>
    </row>
    <row r="1410" spans="1:47" s="526" customFormat="1" ht="13.5">
      <c r="A1410" s="531"/>
      <c r="B1410" s="691" t="s">
        <v>226</v>
      </c>
      <c r="C1410" s="460" t="s">
        <v>335</v>
      </c>
      <c r="D1410" s="474">
        <v>3004</v>
      </c>
      <c r="E1410" s="461" t="s">
        <v>996</v>
      </c>
      <c r="F1410" s="475"/>
      <c r="G1410" s="459" t="s">
        <v>52</v>
      </c>
      <c r="H1410" s="476"/>
      <c r="I1410" s="463">
        <v>1</v>
      </c>
      <c r="J1410" s="475"/>
      <c r="K1410" s="473">
        <v>0</v>
      </c>
      <c r="L1410" s="473"/>
      <c r="M1410" s="471" cm="1">
        <f t="array" ref="M1410">IFERROR(_xlfn.IFS(N1410=1,1,O1410=1,1,P1410=1,1,Q1410=1,1),0)</f>
        <v>0</v>
      </c>
      <c r="N1410" s="505" t="s">
        <v>224</v>
      </c>
      <c r="O1410" s="505"/>
      <c r="P1410" s="505"/>
      <c r="Q1410" s="505"/>
      <c r="R1410" s="471" cm="1">
        <f t="array" ref="R1410">IFERROR(_xlfn.IFS(S1410=1,1,T1410=1,1,U1410=1,1,V1410=1,1),0)</f>
        <v>0</v>
      </c>
      <c r="S1410" s="505"/>
      <c r="T1410" s="505"/>
      <c r="U1410" s="505"/>
      <c r="V1410" s="505"/>
      <c r="W1410" s="473"/>
      <c r="X1410" s="473"/>
      <c r="Y1410" s="471"/>
      <c r="Z1410" s="505"/>
      <c r="AA1410" s="505"/>
      <c r="AB1410" s="505"/>
      <c r="AC1410" s="505"/>
      <c r="AD1410" s="471"/>
      <c r="AE1410" s="505"/>
      <c r="AF1410" s="505"/>
      <c r="AG1410" s="505"/>
      <c r="AH1410" s="505"/>
      <c r="AI1410" s="473"/>
      <c r="AJ1410" s="473"/>
      <c r="AK1410" s="505"/>
      <c r="AL1410" s="505"/>
      <c r="AM1410" s="505"/>
      <c r="AN1410" s="505"/>
      <c r="AO1410" s="505"/>
      <c r="AP1410" s="505"/>
      <c r="AQ1410" s="505"/>
      <c r="AR1410" s="505"/>
      <c r="AS1410" s="505"/>
      <c r="AT1410" s="505"/>
      <c r="AU1410" s="506"/>
    </row>
    <row r="1411" spans="1:47" s="526" customFormat="1" ht="13.5">
      <c r="A1411" s="531"/>
      <c r="B1411" s="691" t="s">
        <v>226</v>
      </c>
      <c r="C1411" s="460" t="s">
        <v>335</v>
      </c>
      <c r="D1411" s="474">
        <v>3005</v>
      </c>
      <c r="E1411" s="461" t="s">
        <v>997</v>
      </c>
      <c r="F1411" s="475"/>
      <c r="G1411" s="459" t="s">
        <v>52</v>
      </c>
      <c r="H1411" s="476"/>
      <c r="I1411" s="463">
        <v>1</v>
      </c>
      <c r="J1411" s="475"/>
      <c r="K1411" s="473">
        <v>0</v>
      </c>
      <c r="L1411" s="473"/>
      <c r="M1411" s="471" cm="1">
        <f t="array" ref="M1411">IFERROR(_xlfn.IFS(N1411=1,1,O1411=1,1,P1411=1,1,Q1411=1,1),0)</f>
        <v>0</v>
      </c>
      <c r="N1411" s="505" t="s">
        <v>224</v>
      </c>
      <c r="O1411" s="505"/>
      <c r="P1411" s="505"/>
      <c r="Q1411" s="505"/>
      <c r="R1411" s="471" cm="1">
        <f t="array" ref="R1411">IFERROR(_xlfn.IFS(S1411=1,1,T1411=1,1,U1411=1,1,V1411=1,1),0)</f>
        <v>0</v>
      </c>
      <c r="S1411" s="505"/>
      <c r="T1411" s="505"/>
      <c r="U1411" s="505"/>
      <c r="V1411" s="505"/>
      <c r="W1411" s="473"/>
      <c r="X1411" s="473"/>
      <c r="Y1411" s="471"/>
      <c r="Z1411" s="505"/>
      <c r="AA1411" s="505"/>
      <c r="AB1411" s="505"/>
      <c r="AC1411" s="505"/>
      <c r="AD1411" s="471"/>
      <c r="AE1411" s="505"/>
      <c r="AF1411" s="505"/>
      <c r="AG1411" s="505"/>
      <c r="AH1411" s="505"/>
      <c r="AI1411" s="473"/>
      <c r="AJ1411" s="473"/>
      <c r="AK1411" s="505"/>
      <c r="AL1411" s="505"/>
      <c r="AM1411" s="505"/>
      <c r="AN1411" s="505"/>
      <c r="AO1411" s="505"/>
      <c r="AP1411" s="505"/>
      <c r="AQ1411" s="505"/>
      <c r="AR1411" s="505"/>
      <c r="AS1411" s="505"/>
      <c r="AT1411" s="505"/>
      <c r="AU1411" s="506"/>
    </row>
    <row r="1412" spans="1:47" s="526" customFormat="1" ht="13.5">
      <c r="A1412" s="531"/>
      <c r="B1412" s="691" t="s">
        <v>226</v>
      </c>
      <c r="C1412" s="460" t="s">
        <v>335</v>
      </c>
      <c r="D1412" s="474">
        <v>3006</v>
      </c>
      <c r="E1412" s="461" t="s">
        <v>998</v>
      </c>
      <c r="F1412" s="475"/>
      <c r="G1412" s="459" t="s">
        <v>52</v>
      </c>
      <c r="H1412" s="476"/>
      <c r="I1412" s="463">
        <v>1</v>
      </c>
      <c r="J1412" s="475"/>
      <c r="K1412" s="473">
        <v>0</v>
      </c>
      <c r="L1412" s="473"/>
      <c r="M1412" s="471" cm="1">
        <f t="array" ref="M1412">IFERROR(_xlfn.IFS(N1412=1,1,O1412=1,1,P1412=1,1,Q1412=1,1),0)</f>
        <v>0</v>
      </c>
      <c r="N1412" s="505" t="s">
        <v>224</v>
      </c>
      <c r="O1412" s="505"/>
      <c r="P1412" s="505"/>
      <c r="Q1412" s="505"/>
      <c r="R1412" s="471" cm="1">
        <f t="array" ref="R1412">IFERROR(_xlfn.IFS(S1412=1,1,T1412=1,1,U1412=1,1,V1412=1,1),0)</f>
        <v>0</v>
      </c>
      <c r="S1412" s="505"/>
      <c r="T1412" s="505"/>
      <c r="U1412" s="505"/>
      <c r="V1412" s="505"/>
      <c r="W1412" s="473"/>
      <c r="X1412" s="473"/>
      <c r="Y1412" s="471"/>
      <c r="Z1412" s="505"/>
      <c r="AA1412" s="505"/>
      <c r="AB1412" s="505"/>
      <c r="AC1412" s="505"/>
      <c r="AD1412" s="471"/>
      <c r="AE1412" s="505"/>
      <c r="AF1412" s="505"/>
      <c r="AG1412" s="505"/>
      <c r="AH1412" s="505"/>
      <c r="AI1412" s="473"/>
      <c r="AJ1412" s="473"/>
      <c r="AK1412" s="505"/>
      <c r="AL1412" s="505"/>
      <c r="AM1412" s="505"/>
      <c r="AN1412" s="505"/>
      <c r="AO1412" s="505"/>
      <c r="AP1412" s="505"/>
      <c r="AQ1412" s="505"/>
      <c r="AR1412" s="505"/>
      <c r="AS1412" s="505"/>
      <c r="AT1412" s="505"/>
      <c r="AU1412" s="506"/>
    </row>
    <row r="1413" spans="1:47" s="526" customFormat="1" ht="13.5">
      <c r="A1413" s="531"/>
      <c r="B1413" s="691"/>
      <c r="C1413" s="460"/>
      <c r="D1413" s="474"/>
      <c r="E1413" s="461" t="s">
        <v>934</v>
      </c>
      <c r="F1413" s="475"/>
      <c r="G1413" s="459"/>
      <c r="H1413" s="476"/>
      <c r="I1413" s="463"/>
      <c r="J1413" s="475"/>
      <c r="K1413" s="473"/>
      <c r="L1413" s="473"/>
      <c r="M1413" s="525"/>
      <c r="N1413" s="505" t="s">
        <v>224</v>
      </c>
      <c r="O1413" s="505"/>
      <c r="P1413" s="505"/>
      <c r="Q1413" s="505"/>
      <c r="R1413" s="505"/>
      <c r="S1413" s="505"/>
      <c r="T1413" s="505"/>
      <c r="U1413" s="505"/>
      <c r="V1413" s="505"/>
      <c r="W1413" s="473"/>
      <c r="X1413" s="473"/>
      <c r="Y1413" s="505"/>
      <c r="Z1413" s="505"/>
      <c r="AA1413" s="505"/>
      <c r="AB1413" s="505"/>
      <c r="AC1413" s="505"/>
      <c r="AD1413" s="505"/>
      <c r="AE1413" s="505"/>
      <c r="AF1413" s="505"/>
      <c r="AG1413" s="505"/>
      <c r="AH1413" s="505"/>
      <c r="AI1413" s="473"/>
      <c r="AJ1413" s="473"/>
      <c r="AK1413" s="505"/>
      <c r="AL1413" s="505"/>
      <c r="AM1413" s="505"/>
      <c r="AN1413" s="505"/>
      <c r="AO1413" s="505"/>
      <c r="AP1413" s="505"/>
      <c r="AQ1413" s="505"/>
      <c r="AR1413" s="505"/>
      <c r="AS1413" s="505"/>
      <c r="AT1413" s="505"/>
      <c r="AU1413" s="506"/>
    </row>
    <row r="1414" spans="1:47" s="526" customFormat="1" ht="13.5">
      <c r="A1414" s="531" t="s">
        <v>316</v>
      </c>
      <c r="B1414" s="691"/>
      <c r="C1414" s="460"/>
      <c r="D1414" s="474"/>
      <c r="E1414" s="461"/>
      <c r="F1414" s="475"/>
      <c r="G1414" s="459"/>
      <c r="H1414" s="476"/>
      <c r="I1414" s="463"/>
      <c r="J1414" s="475"/>
      <c r="K1414" s="473"/>
      <c r="L1414" s="473"/>
      <c r="M1414" s="525"/>
      <c r="N1414" s="505" t="s">
        <v>224</v>
      </c>
      <c r="O1414" s="505"/>
      <c r="P1414" s="505"/>
      <c r="Q1414" s="505"/>
      <c r="R1414" s="505"/>
      <c r="S1414" s="505"/>
      <c r="T1414" s="505"/>
      <c r="U1414" s="505"/>
      <c r="V1414" s="505"/>
      <c r="W1414" s="473"/>
      <c r="X1414" s="473"/>
      <c r="Y1414" s="505"/>
      <c r="Z1414" s="505"/>
      <c r="AA1414" s="505"/>
      <c r="AB1414" s="505"/>
      <c r="AC1414" s="505"/>
      <c r="AD1414" s="505"/>
      <c r="AE1414" s="505"/>
      <c r="AF1414" s="505"/>
      <c r="AG1414" s="505"/>
      <c r="AH1414" s="505"/>
      <c r="AI1414" s="473"/>
      <c r="AJ1414" s="473"/>
      <c r="AK1414" s="505"/>
      <c r="AL1414" s="505"/>
      <c r="AM1414" s="505"/>
      <c r="AN1414" s="505"/>
      <c r="AO1414" s="505"/>
      <c r="AP1414" s="505"/>
      <c r="AQ1414" s="505"/>
      <c r="AR1414" s="505"/>
      <c r="AS1414" s="505"/>
      <c r="AT1414" s="505"/>
      <c r="AU1414" s="506"/>
    </row>
    <row r="1415" spans="1:47" s="526" customFormat="1" ht="13.5">
      <c r="A1415" s="531"/>
      <c r="B1415" s="691"/>
      <c r="C1415" s="460"/>
      <c r="D1415" s="474"/>
      <c r="E1415" s="461" t="s">
        <v>934</v>
      </c>
      <c r="F1415" s="475"/>
      <c r="G1415" s="459"/>
      <c r="H1415" s="476"/>
      <c r="I1415" s="463"/>
      <c r="J1415" s="475"/>
      <c r="K1415" s="473"/>
      <c r="L1415" s="473"/>
      <c r="M1415" s="525"/>
      <c r="N1415" s="505" t="s">
        <v>224</v>
      </c>
      <c r="O1415" s="505"/>
      <c r="P1415" s="505"/>
      <c r="Q1415" s="505"/>
      <c r="R1415" s="505"/>
      <c r="S1415" s="505"/>
      <c r="T1415" s="505"/>
      <c r="U1415" s="505"/>
      <c r="V1415" s="505"/>
      <c r="W1415" s="473"/>
      <c r="X1415" s="473"/>
      <c r="Y1415" s="505"/>
      <c r="Z1415" s="505"/>
      <c r="AA1415" s="505"/>
      <c r="AB1415" s="505"/>
      <c r="AC1415" s="505"/>
      <c r="AD1415" s="505"/>
      <c r="AE1415" s="505"/>
      <c r="AF1415" s="505"/>
      <c r="AG1415" s="505"/>
      <c r="AH1415" s="505"/>
      <c r="AI1415" s="473"/>
      <c r="AJ1415" s="473"/>
      <c r="AK1415" s="505"/>
      <c r="AL1415" s="505"/>
      <c r="AM1415" s="505"/>
      <c r="AN1415" s="505"/>
      <c r="AO1415" s="505"/>
      <c r="AP1415" s="505"/>
      <c r="AQ1415" s="505"/>
      <c r="AR1415" s="505"/>
      <c r="AS1415" s="505"/>
      <c r="AT1415" s="505"/>
      <c r="AU1415" s="506"/>
    </row>
    <row r="1416" spans="1:47" s="526" customFormat="1" ht="13.5">
      <c r="A1416" s="531"/>
      <c r="B1416" s="691" t="s">
        <v>226</v>
      </c>
      <c r="C1416" s="460" t="s">
        <v>335</v>
      </c>
      <c r="D1416" s="474">
        <v>4000</v>
      </c>
      <c r="E1416" s="461" t="s">
        <v>999</v>
      </c>
      <c r="F1416" s="475"/>
      <c r="G1416" s="459" t="s">
        <v>52</v>
      </c>
      <c r="H1416" s="476"/>
      <c r="I1416" s="463">
        <v>3</v>
      </c>
      <c r="J1416" s="475"/>
      <c r="K1416" s="473">
        <v>0</v>
      </c>
      <c r="L1416" s="473"/>
      <c r="M1416" s="471" cm="1">
        <f t="array" ref="M1416">IFERROR(_xlfn.IFS(N1416=1,1,O1416=1,1,P1416=1,1,Q1416=1,1),0)</f>
        <v>0</v>
      </c>
      <c r="N1416" s="505" t="s">
        <v>224</v>
      </c>
      <c r="O1416" s="505"/>
      <c r="P1416" s="505"/>
      <c r="Q1416" s="505"/>
      <c r="R1416" s="471" cm="1">
        <f t="array" ref="R1416">IFERROR(_xlfn.IFS(S1416=1,1,T1416=1,1,U1416=1,1,V1416=1,1),0)</f>
        <v>0</v>
      </c>
      <c r="S1416" s="505"/>
      <c r="T1416" s="505"/>
      <c r="U1416" s="505"/>
      <c r="V1416" s="505"/>
      <c r="W1416" s="473"/>
      <c r="X1416" s="473"/>
      <c r="Y1416" s="471"/>
      <c r="Z1416" s="505"/>
      <c r="AA1416" s="505"/>
      <c r="AB1416" s="505"/>
      <c r="AC1416" s="505"/>
      <c r="AD1416" s="471"/>
      <c r="AE1416" s="505"/>
      <c r="AF1416" s="505"/>
      <c r="AG1416" s="505"/>
      <c r="AH1416" s="505"/>
      <c r="AI1416" s="473"/>
      <c r="AJ1416" s="473"/>
      <c r="AK1416" s="505"/>
      <c r="AL1416" s="505"/>
      <c r="AM1416" s="505"/>
      <c r="AN1416" s="505"/>
      <c r="AO1416" s="505"/>
      <c r="AP1416" s="505"/>
      <c r="AQ1416" s="505"/>
      <c r="AR1416" s="505"/>
      <c r="AS1416" s="505"/>
      <c r="AT1416" s="505"/>
      <c r="AU1416" s="506"/>
    </row>
    <row r="1417" spans="1:47" s="526" customFormat="1" ht="13.5">
      <c r="A1417" s="531"/>
      <c r="B1417" s="691"/>
      <c r="C1417" s="460"/>
      <c r="D1417" s="474"/>
      <c r="E1417" s="461" t="s">
        <v>934</v>
      </c>
      <c r="F1417" s="475"/>
      <c r="G1417" s="459"/>
      <c r="H1417" s="476"/>
      <c r="I1417" s="463"/>
      <c r="J1417" s="475"/>
      <c r="K1417" s="473"/>
      <c r="L1417" s="473"/>
      <c r="M1417" s="525"/>
      <c r="N1417" s="505" t="s">
        <v>224</v>
      </c>
      <c r="O1417" s="505"/>
      <c r="P1417" s="505"/>
      <c r="Q1417" s="505"/>
      <c r="R1417" s="505"/>
      <c r="S1417" s="505"/>
      <c r="T1417" s="505"/>
      <c r="U1417" s="505"/>
      <c r="V1417" s="505"/>
      <c r="W1417" s="473"/>
      <c r="X1417" s="473"/>
      <c r="Y1417" s="505"/>
      <c r="Z1417" s="505"/>
      <c r="AA1417" s="505"/>
      <c r="AB1417" s="505"/>
      <c r="AC1417" s="505"/>
      <c r="AD1417" s="505"/>
      <c r="AE1417" s="505"/>
      <c r="AF1417" s="505"/>
      <c r="AG1417" s="505"/>
      <c r="AH1417" s="505"/>
      <c r="AI1417" s="473"/>
      <c r="AJ1417" s="473"/>
      <c r="AK1417" s="505"/>
      <c r="AL1417" s="505"/>
      <c r="AM1417" s="505"/>
      <c r="AN1417" s="505"/>
      <c r="AO1417" s="505"/>
      <c r="AP1417" s="505"/>
      <c r="AQ1417" s="505"/>
      <c r="AR1417" s="505"/>
      <c r="AS1417" s="505"/>
      <c r="AT1417" s="505"/>
      <c r="AU1417" s="506"/>
    </row>
    <row r="1418" spans="1:47" s="526" customFormat="1" ht="13.5">
      <c r="A1418" s="531"/>
      <c r="B1418" s="691" t="s">
        <v>226</v>
      </c>
      <c r="C1418" s="460" t="s">
        <v>335</v>
      </c>
      <c r="D1418" s="474">
        <v>4001</v>
      </c>
      <c r="E1418" s="461" t="s">
        <v>1000</v>
      </c>
      <c r="F1418" s="475"/>
      <c r="G1418" s="459" t="s">
        <v>52</v>
      </c>
      <c r="H1418" s="476"/>
      <c r="I1418" s="463">
        <v>3</v>
      </c>
      <c r="J1418" s="475"/>
      <c r="K1418" s="473">
        <v>0</v>
      </c>
      <c r="L1418" s="473"/>
      <c r="M1418" s="471" cm="1">
        <f t="array" ref="M1418">IFERROR(_xlfn.IFS(N1418=1,1,O1418=1,1,P1418=1,1,Q1418=1,1),0)</f>
        <v>0</v>
      </c>
      <c r="N1418" s="505" t="s">
        <v>224</v>
      </c>
      <c r="O1418" s="505"/>
      <c r="P1418" s="505"/>
      <c r="Q1418" s="505"/>
      <c r="R1418" s="471" cm="1">
        <f t="array" ref="R1418">IFERROR(_xlfn.IFS(S1418=1,1,T1418=1,1,U1418=1,1,V1418=1,1),0)</f>
        <v>0</v>
      </c>
      <c r="S1418" s="505"/>
      <c r="T1418" s="505"/>
      <c r="U1418" s="505"/>
      <c r="V1418" s="505"/>
      <c r="W1418" s="473"/>
      <c r="X1418" s="473"/>
      <c r="Y1418" s="471"/>
      <c r="Z1418" s="505"/>
      <c r="AA1418" s="505"/>
      <c r="AB1418" s="505"/>
      <c r="AC1418" s="505"/>
      <c r="AD1418" s="471"/>
      <c r="AE1418" s="505"/>
      <c r="AF1418" s="505"/>
      <c r="AG1418" s="505"/>
      <c r="AH1418" s="505"/>
      <c r="AI1418" s="473"/>
      <c r="AJ1418" s="473"/>
      <c r="AK1418" s="505"/>
      <c r="AL1418" s="505"/>
      <c r="AM1418" s="505"/>
      <c r="AN1418" s="505"/>
      <c r="AO1418" s="505"/>
      <c r="AP1418" s="505"/>
      <c r="AQ1418" s="505"/>
      <c r="AR1418" s="505"/>
      <c r="AS1418" s="505"/>
      <c r="AT1418" s="505"/>
      <c r="AU1418" s="506"/>
    </row>
    <row r="1419" spans="1:47" s="526" customFormat="1" ht="13.5">
      <c r="A1419" s="531"/>
      <c r="B1419" s="691" t="s">
        <v>226</v>
      </c>
      <c r="C1419" s="460" t="s">
        <v>335</v>
      </c>
      <c r="D1419" s="474">
        <v>4002</v>
      </c>
      <c r="E1419" s="461" t="s">
        <v>1000</v>
      </c>
      <c r="F1419" s="475"/>
      <c r="G1419" s="459" t="s">
        <v>52</v>
      </c>
      <c r="H1419" s="476"/>
      <c r="I1419" s="463">
        <v>3</v>
      </c>
      <c r="J1419" s="475"/>
      <c r="K1419" s="473">
        <v>0</v>
      </c>
      <c r="L1419" s="473"/>
      <c r="M1419" s="471" cm="1">
        <f t="array" ref="M1419">IFERROR(_xlfn.IFS(N1419=1,1,O1419=1,1,P1419=1,1,Q1419=1,1),0)</f>
        <v>0</v>
      </c>
      <c r="N1419" s="505" t="s">
        <v>224</v>
      </c>
      <c r="O1419" s="505"/>
      <c r="P1419" s="505"/>
      <c r="Q1419" s="505"/>
      <c r="R1419" s="471" cm="1">
        <f t="array" ref="R1419">IFERROR(_xlfn.IFS(S1419=1,1,T1419=1,1,U1419=1,1,V1419=1,1),0)</f>
        <v>0</v>
      </c>
      <c r="S1419" s="505"/>
      <c r="T1419" s="505"/>
      <c r="U1419" s="505"/>
      <c r="V1419" s="505"/>
      <c r="W1419" s="473"/>
      <c r="X1419" s="473"/>
      <c r="Y1419" s="471"/>
      <c r="Z1419" s="505"/>
      <c r="AA1419" s="505"/>
      <c r="AB1419" s="505"/>
      <c r="AC1419" s="505"/>
      <c r="AD1419" s="471"/>
      <c r="AE1419" s="505"/>
      <c r="AF1419" s="505"/>
      <c r="AG1419" s="505"/>
      <c r="AH1419" s="505"/>
      <c r="AI1419" s="473"/>
      <c r="AJ1419" s="473"/>
      <c r="AK1419" s="505"/>
      <c r="AL1419" s="505"/>
      <c r="AM1419" s="505"/>
      <c r="AN1419" s="505"/>
      <c r="AO1419" s="505"/>
      <c r="AP1419" s="505"/>
      <c r="AQ1419" s="505"/>
      <c r="AR1419" s="505"/>
      <c r="AS1419" s="505"/>
      <c r="AT1419" s="505"/>
      <c r="AU1419" s="506"/>
    </row>
    <row r="1420" spans="1:47" s="526" customFormat="1" ht="13.5">
      <c r="A1420" s="531"/>
      <c r="B1420" s="691" t="s">
        <v>226</v>
      </c>
      <c r="C1420" s="460" t="s">
        <v>335</v>
      </c>
      <c r="D1420" s="474">
        <v>4003</v>
      </c>
      <c r="E1420" s="461" t="s">
        <v>1001</v>
      </c>
      <c r="F1420" s="475"/>
      <c r="G1420" s="459" t="s">
        <v>52</v>
      </c>
      <c r="H1420" s="476"/>
      <c r="I1420" s="463">
        <v>3</v>
      </c>
      <c r="J1420" s="475"/>
      <c r="K1420" s="473">
        <v>0</v>
      </c>
      <c r="L1420" s="473"/>
      <c r="M1420" s="471" cm="1">
        <f t="array" ref="M1420">IFERROR(_xlfn.IFS(N1420=1,1,O1420=1,1,P1420=1,1,Q1420=1,1),0)</f>
        <v>0</v>
      </c>
      <c r="N1420" s="505" t="s">
        <v>224</v>
      </c>
      <c r="O1420" s="505"/>
      <c r="P1420" s="505"/>
      <c r="Q1420" s="505"/>
      <c r="R1420" s="471" cm="1">
        <f t="array" ref="R1420">IFERROR(_xlfn.IFS(S1420=1,1,T1420=1,1,U1420=1,1,V1420=1,1),0)</f>
        <v>0</v>
      </c>
      <c r="S1420" s="505"/>
      <c r="T1420" s="505"/>
      <c r="U1420" s="505"/>
      <c r="V1420" s="505"/>
      <c r="W1420" s="473"/>
      <c r="X1420" s="473"/>
      <c r="Y1420" s="471"/>
      <c r="Z1420" s="505"/>
      <c r="AA1420" s="505"/>
      <c r="AB1420" s="505"/>
      <c r="AC1420" s="505"/>
      <c r="AD1420" s="471"/>
      <c r="AE1420" s="505"/>
      <c r="AF1420" s="505"/>
      <c r="AG1420" s="505"/>
      <c r="AH1420" s="505"/>
      <c r="AI1420" s="473"/>
      <c r="AJ1420" s="473"/>
      <c r="AK1420" s="505"/>
      <c r="AL1420" s="505"/>
      <c r="AM1420" s="505"/>
      <c r="AN1420" s="505"/>
      <c r="AO1420" s="505"/>
      <c r="AP1420" s="505"/>
      <c r="AQ1420" s="505"/>
      <c r="AR1420" s="505"/>
      <c r="AS1420" s="505"/>
      <c r="AT1420" s="505"/>
      <c r="AU1420" s="506"/>
    </row>
    <row r="1421" spans="1:47" s="526" customFormat="1" ht="13.5">
      <c r="A1421" s="531"/>
      <c r="B1421" s="691"/>
      <c r="C1421" s="460"/>
      <c r="D1421" s="474"/>
      <c r="E1421" s="461" t="s">
        <v>934</v>
      </c>
      <c r="F1421" s="475"/>
      <c r="G1421" s="459"/>
      <c r="H1421" s="476"/>
      <c r="I1421" s="463"/>
      <c r="J1421" s="475"/>
      <c r="K1421" s="473"/>
      <c r="L1421" s="473"/>
      <c r="M1421" s="525"/>
      <c r="N1421" s="505" t="s">
        <v>224</v>
      </c>
      <c r="O1421" s="505"/>
      <c r="P1421" s="505"/>
      <c r="Q1421" s="505"/>
      <c r="R1421" s="505"/>
      <c r="S1421" s="505"/>
      <c r="T1421" s="505"/>
      <c r="U1421" s="505"/>
      <c r="V1421" s="505"/>
      <c r="W1421" s="473"/>
      <c r="X1421" s="473"/>
      <c r="Y1421" s="505"/>
      <c r="Z1421" s="505"/>
      <c r="AA1421" s="505"/>
      <c r="AB1421" s="505"/>
      <c r="AC1421" s="505"/>
      <c r="AD1421" s="505"/>
      <c r="AE1421" s="505"/>
      <c r="AF1421" s="505"/>
      <c r="AG1421" s="505"/>
      <c r="AH1421" s="505"/>
      <c r="AI1421" s="473"/>
      <c r="AJ1421" s="473"/>
      <c r="AK1421" s="505"/>
      <c r="AL1421" s="505"/>
      <c r="AM1421" s="505"/>
      <c r="AN1421" s="505"/>
      <c r="AO1421" s="505"/>
      <c r="AP1421" s="505"/>
      <c r="AQ1421" s="505"/>
      <c r="AR1421" s="505"/>
      <c r="AS1421" s="505"/>
      <c r="AT1421" s="505"/>
      <c r="AU1421" s="506"/>
    </row>
    <row r="1422" spans="1:47" s="526" customFormat="1" ht="13.5">
      <c r="A1422" s="531"/>
      <c r="B1422" s="691" t="s">
        <v>226</v>
      </c>
      <c r="C1422" s="460" t="s">
        <v>335</v>
      </c>
      <c r="D1422" s="474">
        <v>4005</v>
      </c>
      <c r="E1422" s="461" t="s">
        <v>1002</v>
      </c>
      <c r="F1422" s="475"/>
      <c r="G1422" s="459" t="s">
        <v>52</v>
      </c>
      <c r="H1422" s="476"/>
      <c r="I1422" s="463">
        <v>4</v>
      </c>
      <c r="J1422" s="475"/>
      <c r="K1422" s="473">
        <v>0</v>
      </c>
      <c r="L1422" s="473"/>
      <c r="M1422" s="471" cm="1">
        <f t="array" ref="M1422">IFERROR(_xlfn.IFS(N1422=1,1,O1422=1,1,P1422=1,1,Q1422=1,1),0)</f>
        <v>0</v>
      </c>
      <c r="N1422" s="505" t="s">
        <v>224</v>
      </c>
      <c r="O1422" s="505"/>
      <c r="P1422" s="505"/>
      <c r="Q1422" s="505"/>
      <c r="R1422" s="471" cm="1">
        <f t="array" ref="R1422">IFERROR(_xlfn.IFS(S1422=1,1,T1422=1,1,U1422=1,1,V1422=1,1),0)</f>
        <v>0</v>
      </c>
      <c r="S1422" s="505"/>
      <c r="T1422" s="505"/>
      <c r="U1422" s="505"/>
      <c r="V1422" s="505"/>
      <c r="W1422" s="473"/>
      <c r="X1422" s="473"/>
      <c r="Y1422" s="471"/>
      <c r="Z1422" s="505"/>
      <c r="AA1422" s="505"/>
      <c r="AB1422" s="505"/>
      <c r="AC1422" s="505"/>
      <c r="AD1422" s="471"/>
      <c r="AE1422" s="505"/>
      <c r="AF1422" s="505"/>
      <c r="AG1422" s="505"/>
      <c r="AH1422" s="505"/>
      <c r="AI1422" s="473"/>
      <c r="AJ1422" s="473"/>
      <c r="AK1422" s="505"/>
      <c r="AL1422" s="505"/>
      <c r="AM1422" s="505"/>
      <c r="AN1422" s="505"/>
      <c r="AO1422" s="505"/>
      <c r="AP1422" s="505"/>
      <c r="AQ1422" s="505"/>
      <c r="AR1422" s="505"/>
      <c r="AS1422" s="505"/>
      <c r="AT1422" s="505"/>
      <c r="AU1422" s="506"/>
    </row>
    <row r="1423" spans="1:47" s="526" customFormat="1" ht="13.5">
      <c r="A1423" s="531"/>
      <c r="B1423" s="691"/>
      <c r="C1423" s="460"/>
      <c r="D1423" s="474"/>
      <c r="E1423" s="461" t="s">
        <v>934</v>
      </c>
      <c r="F1423" s="475"/>
      <c r="G1423" s="459"/>
      <c r="H1423" s="476"/>
      <c r="I1423" s="463"/>
      <c r="J1423" s="475"/>
      <c r="K1423" s="473"/>
      <c r="L1423" s="473"/>
      <c r="M1423" s="525"/>
      <c r="N1423" s="505" t="s">
        <v>224</v>
      </c>
      <c r="O1423" s="505"/>
      <c r="P1423" s="505"/>
      <c r="Q1423" s="505"/>
      <c r="R1423" s="505"/>
      <c r="S1423" s="505"/>
      <c r="T1423" s="505"/>
      <c r="U1423" s="505"/>
      <c r="V1423" s="505"/>
      <c r="W1423" s="473"/>
      <c r="X1423" s="473"/>
      <c r="Y1423" s="505"/>
      <c r="Z1423" s="505"/>
      <c r="AA1423" s="505"/>
      <c r="AB1423" s="505"/>
      <c r="AC1423" s="505"/>
      <c r="AD1423" s="505"/>
      <c r="AE1423" s="505"/>
      <c r="AF1423" s="505"/>
      <c r="AG1423" s="505"/>
      <c r="AH1423" s="505"/>
      <c r="AI1423" s="473"/>
      <c r="AJ1423" s="473"/>
      <c r="AK1423" s="505"/>
      <c r="AL1423" s="505"/>
      <c r="AM1423" s="505"/>
      <c r="AN1423" s="505"/>
      <c r="AO1423" s="505"/>
      <c r="AP1423" s="505"/>
      <c r="AQ1423" s="505"/>
      <c r="AR1423" s="505"/>
      <c r="AS1423" s="505"/>
      <c r="AT1423" s="505"/>
      <c r="AU1423" s="506"/>
    </row>
    <row r="1424" spans="1:47" s="526" customFormat="1" ht="13.5">
      <c r="A1424" s="531"/>
      <c r="B1424" s="691" t="s">
        <v>226</v>
      </c>
      <c r="C1424" s="460" t="s">
        <v>335</v>
      </c>
      <c r="D1424" s="474">
        <v>4011</v>
      </c>
      <c r="E1424" s="461" t="s">
        <v>1003</v>
      </c>
      <c r="F1424" s="475"/>
      <c r="G1424" s="459" t="s">
        <v>52</v>
      </c>
      <c r="H1424" s="476"/>
      <c r="I1424" s="463">
        <v>4</v>
      </c>
      <c r="J1424" s="475"/>
      <c r="K1424" s="473">
        <v>0</v>
      </c>
      <c r="L1424" s="473"/>
      <c r="M1424" s="471" cm="1">
        <f t="array" ref="M1424">IFERROR(_xlfn.IFS(N1424=1,1,O1424=1,1,P1424=1,1,Q1424=1,1),0)</f>
        <v>0</v>
      </c>
      <c r="N1424" s="505" t="s">
        <v>224</v>
      </c>
      <c r="O1424" s="505"/>
      <c r="P1424" s="505"/>
      <c r="Q1424" s="505"/>
      <c r="R1424" s="471" cm="1">
        <f t="array" ref="R1424">IFERROR(_xlfn.IFS(S1424=1,1,T1424=1,1,U1424=1,1,V1424=1,1),0)</f>
        <v>0</v>
      </c>
      <c r="S1424" s="505"/>
      <c r="T1424" s="505"/>
      <c r="U1424" s="505"/>
      <c r="V1424" s="505"/>
      <c r="W1424" s="473"/>
      <c r="X1424" s="473"/>
      <c r="Y1424" s="471"/>
      <c r="Z1424" s="505"/>
      <c r="AA1424" s="505"/>
      <c r="AB1424" s="505"/>
      <c r="AC1424" s="505"/>
      <c r="AD1424" s="471"/>
      <c r="AE1424" s="505"/>
      <c r="AF1424" s="505"/>
      <c r="AG1424" s="505"/>
      <c r="AH1424" s="505"/>
      <c r="AI1424" s="473"/>
      <c r="AJ1424" s="473"/>
      <c r="AK1424" s="505"/>
      <c r="AL1424" s="505"/>
      <c r="AM1424" s="505"/>
      <c r="AN1424" s="505"/>
      <c r="AO1424" s="505"/>
      <c r="AP1424" s="505"/>
      <c r="AQ1424" s="505"/>
      <c r="AR1424" s="505"/>
      <c r="AS1424" s="505"/>
      <c r="AT1424" s="505"/>
      <c r="AU1424" s="506"/>
    </row>
    <row r="1425" spans="1:47" s="526" customFormat="1" ht="13.5">
      <c r="A1425" s="531"/>
      <c r="B1425" s="691"/>
      <c r="C1425" s="460"/>
      <c r="D1425" s="474"/>
      <c r="E1425" s="461" t="s">
        <v>934</v>
      </c>
      <c r="F1425" s="475"/>
      <c r="G1425" s="459"/>
      <c r="H1425" s="476"/>
      <c r="I1425" s="463"/>
      <c r="J1425" s="475"/>
      <c r="K1425" s="473"/>
      <c r="L1425" s="473"/>
      <c r="M1425" s="525"/>
      <c r="N1425" s="505" t="s">
        <v>224</v>
      </c>
      <c r="O1425" s="505"/>
      <c r="P1425" s="505"/>
      <c r="Q1425" s="505"/>
      <c r="R1425" s="505"/>
      <c r="S1425" s="505"/>
      <c r="T1425" s="505"/>
      <c r="U1425" s="505"/>
      <c r="V1425" s="505"/>
      <c r="W1425" s="473"/>
      <c r="X1425" s="473"/>
      <c r="Y1425" s="505"/>
      <c r="Z1425" s="505"/>
      <c r="AA1425" s="505"/>
      <c r="AB1425" s="505"/>
      <c r="AC1425" s="505"/>
      <c r="AD1425" s="505"/>
      <c r="AE1425" s="505"/>
      <c r="AF1425" s="505"/>
      <c r="AG1425" s="505"/>
      <c r="AH1425" s="505"/>
      <c r="AI1425" s="473"/>
      <c r="AJ1425" s="473"/>
      <c r="AK1425" s="505"/>
      <c r="AL1425" s="505"/>
      <c r="AM1425" s="505"/>
      <c r="AN1425" s="505"/>
      <c r="AO1425" s="505"/>
      <c r="AP1425" s="505"/>
      <c r="AQ1425" s="505"/>
      <c r="AR1425" s="505"/>
      <c r="AS1425" s="505"/>
      <c r="AT1425" s="505"/>
      <c r="AU1425" s="506"/>
    </row>
    <row r="1426" spans="1:47" s="526" customFormat="1" ht="13.5">
      <c r="A1426" s="531"/>
      <c r="B1426" s="691" t="s">
        <v>226</v>
      </c>
      <c r="C1426" s="460" t="s">
        <v>335</v>
      </c>
      <c r="D1426" s="474">
        <v>4015</v>
      </c>
      <c r="E1426" s="461" t="s">
        <v>1004</v>
      </c>
      <c r="F1426" s="475"/>
      <c r="G1426" s="459" t="s">
        <v>52</v>
      </c>
      <c r="H1426" s="476"/>
      <c r="I1426" s="463">
        <v>4</v>
      </c>
      <c r="J1426" s="475"/>
      <c r="K1426" s="473">
        <v>0</v>
      </c>
      <c r="L1426" s="473"/>
      <c r="M1426" s="471" cm="1">
        <f t="array" ref="M1426">IFERROR(_xlfn.IFS(N1426=1,1,O1426=1,1,P1426=1,1,Q1426=1,1),0)</f>
        <v>0</v>
      </c>
      <c r="N1426" s="505" t="s">
        <v>224</v>
      </c>
      <c r="O1426" s="505"/>
      <c r="P1426" s="505"/>
      <c r="Q1426" s="505"/>
      <c r="R1426" s="471" cm="1">
        <f t="array" ref="R1426">IFERROR(_xlfn.IFS(S1426=1,1,T1426=1,1,U1426=1,1,V1426=1,1),0)</f>
        <v>0</v>
      </c>
      <c r="S1426" s="505"/>
      <c r="T1426" s="505"/>
      <c r="U1426" s="505"/>
      <c r="V1426" s="505"/>
      <c r="W1426" s="473"/>
      <c r="X1426" s="473"/>
      <c r="Y1426" s="471"/>
      <c r="Z1426" s="505"/>
      <c r="AA1426" s="505"/>
      <c r="AB1426" s="505"/>
      <c r="AC1426" s="505"/>
      <c r="AD1426" s="471"/>
      <c r="AE1426" s="505"/>
      <c r="AF1426" s="505"/>
      <c r="AG1426" s="505"/>
      <c r="AH1426" s="505"/>
      <c r="AI1426" s="473"/>
      <c r="AJ1426" s="473"/>
      <c r="AK1426" s="505"/>
      <c r="AL1426" s="505"/>
      <c r="AM1426" s="505"/>
      <c r="AN1426" s="505"/>
      <c r="AO1426" s="505"/>
      <c r="AP1426" s="505"/>
      <c r="AQ1426" s="505"/>
      <c r="AR1426" s="505"/>
      <c r="AS1426" s="505"/>
      <c r="AT1426" s="505"/>
      <c r="AU1426" s="506"/>
    </row>
    <row r="1427" spans="1:47" s="526" customFormat="1" ht="13.5">
      <c r="A1427" s="531"/>
      <c r="B1427" s="691"/>
      <c r="C1427" s="460"/>
      <c r="D1427" s="474"/>
      <c r="E1427" s="461" t="s">
        <v>934</v>
      </c>
      <c r="F1427" s="475"/>
      <c r="G1427" s="459"/>
      <c r="H1427" s="476"/>
      <c r="I1427" s="463"/>
      <c r="J1427" s="475"/>
      <c r="K1427" s="473"/>
      <c r="L1427" s="473"/>
      <c r="M1427" s="525"/>
      <c r="N1427" s="505" t="s">
        <v>224</v>
      </c>
      <c r="O1427" s="505"/>
      <c r="P1427" s="505"/>
      <c r="Q1427" s="505"/>
      <c r="R1427" s="505"/>
      <c r="S1427" s="505"/>
      <c r="T1427" s="505"/>
      <c r="U1427" s="505"/>
      <c r="V1427" s="505"/>
      <c r="W1427" s="473"/>
      <c r="X1427" s="473"/>
      <c r="Y1427" s="505"/>
      <c r="Z1427" s="505"/>
      <c r="AA1427" s="505"/>
      <c r="AB1427" s="505"/>
      <c r="AC1427" s="505"/>
      <c r="AD1427" s="505"/>
      <c r="AE1427" s="505"/>
      <c r="AF1427" s="505"/>
      <c r="AG1427" s="505"/>
      <c r="AH1427" s="505"/>
      <c r="AI1427" s="473"/>
      <c r="AJ1427" s="473"/>
      <c r="AK1427" s="505"/>
      <c r="AL1427" s="505"/>
      <c r="AM1427" s="505"/>
      <c r="AN1427" s="505"/>
      <c r="AO1427" s="505"/>
      <c r="AP1427" s="505"/>
      <c r="AQ1427" s="505"/>
      <c r="AR1427" s="505"/>
      <c r="AS1427" s="505"/>
      <c r="AT1427" s="505"/>
      <c r="AU1427" s="506"/>
    </row>
    <row r="1428" spans="1:47" s="526" customFormat="1" ht="13.5">
      <c r="A1428" s="531"/>
      <c r="B1428" s="691" t="s">
        <v>226</v>
      </c>
      <c r="C1428" s="460" t="s">
        <v>335</v>
      </c>
      <c r="D1428" s="474">
        <v>4021</v>
      </c>
      <c r="E1428" s="461" t="s">
        <v>1005</v>
      </c>
      <c r="F1428" s="475"/>
      <c r="G1428" s="459" t="s">
        <v>52</v>
      </c>
      <c r="H1428" s="476"/>
      <c r="I1428" s="463">
        <v>4</v>
      </c>
      <c r="J1428" s="475"/>
      <c r="K1428" s="473">
        <v>0</v>
      </c>
      <c r="L1428" s="473"/>
      <c r="M1428" s="471" cm="1">
        <f t="array" ref="M1428">IFERROR(_xlfn.IFS(N1428=1,1,O1428=1,1,P1428=1,1,Q1428=1,1),0)</f>
        <v>0</v>
      </c>
      <c r="N1428" s="505" t="s">
        <v>224</v>
      </c>
      <c r="O1428" s="505"/>
      <c r="P1428" s="505"/>
      <c r="Q1428" s="505"/>
      <c r="R1428" s="471" cm="1">
        <f t="array" ref="R1428">IFERROR(_xlfn.IFS(S1428=1,1,T1428=1,1,U1428=1,1,V1428=1,1),0)</f>
        <v>0</v>
      </c>
      <c r="S1428" s="505"/>
      <c r="T1428" s="505"/>
      <c r="U1428" s="505"/>
      <c r="V1428" s="505"/>
      <c r="W1428" s="473"/>
      <c r="X1428" s="473"/>
      <c r="Y1428" s="471"/>
      <c r="Z1428" s="505"/>
      <c r="AA1428" s="505"/>
      <c r="AB1428" s="505"/>
      <c r="AC1428" s="505"/>
      <c r="AD1428" s="471"/>
      <c r="AE1428" s="505"/>
      <c r="AF1428" s="505"/>
      <c r="AG1428" s="505"/>
      <c r="AH1428" s="505"/>
      <c r="AI1428" s="473"/>
      <c r="AJ1428" s="473"/>
      <c r="AK1428" s="505"/>
      <c r="AL1428" s="505"/>
      <c r="AM1428" s="505"/>
      <c r="AN1428" s="505"/>
      <c r="AO1428" s="505"/>
      <c r="AP1428" s="505"/>
      <c r="AQ1428" s="505"/>
      <c r="AR1428" s="505"/>
      <c r="AS1428" s="505"/>
      <c r="AT1428" s="505"/>
      <c r="AU1428" s="506"/>
    </row>
    <row r="1429" spans="1:47" s="526" customFormat="1" ht="13.5">
      <c r="A1429" s="531"/>
      <c r="B1429" s="691"/>
      <c r="C1429" s="460"/>
      <c r="D1429" s="474"/>
      <c r="E1429" s="461" t="s">
        <v>934</v>
      </c>
      <c r="F1429" s="475"/>
      <c r="G1429" s="459"/>
      <c r="H1429" s="476"/>
      <c r="I1429" s="463"/>
      <c r="J1429" s="475"/>
      <c r="K1429" s="473"/>
      <c r="L1429" s="473"/>
      <c r="M1429" s="525"/>
      <c r="N1429" s="505" t="s">
        <v>224</v>
      </c>
      <c r="O1429" s="505"/>
      <c r="P1429" s="505"/>
      <c r="Q1429" s="505"/>
      <c r="R1429" s="505"/>
      <c r="S1429" s="505"/>
      <c r="T1429" s="505"/>
      <c r="U1429" s="505"/>
      <c r="V1429" s="505"/>
      <c r="W1429" s="473"/>
      <c r="X1429" s="473"/>
      <c r="Y1429" s="505"/>
      <c r="Z1429" s="505"/>
      <c r="AA1429" s="505"/>
      <c r="AB1429" s="505"/>
      <c r="AC1429" s="505"/>
      <c r="AD1429" s="505"/>
      <c r="AE1429" s="505"/>
      <c r="AF1429" s="505"/>
      <c r="AG1429" s="505"/>
      <c r="AH1429" s="505"/>
      <c r="AI1429" s="473"/>
      <c r="AJ1429" s="473"/>
      <c r="AK1429" s="505"/>
      <c r="AL1429" s="505"/>
      <c r="AM1429" s="505"/>
      <c r="AN1429" s="505"/>
      <c r="AO1429" s="505"/>
      <c r="AP1429" s="505"/>
      <c r="AQ1429" s="505"/>
      <c r="AR1429" s="505"/>
      <c r="AS1429" s="505"/>
      <c r="AT1429" s="505"/>
      <c r="AU1429" s="506"/>
    </row>
    <row r="1430" spans="1:47" s="526" customFormat="1" ht="13.5">
      <c r="A1430" s="531"/>
      <c r="B1430" s="691" t="s">
        <v>226</v>
      </c>
      <c r="C1430" s="460" t="s">
        <v>335</v>
      </c>
      <c r="D1430" s="474">
        <v>4025</v>
      </c>
      <c r="E1430" s="461" t="s">
        <v>1006</v>
      </c>
      <c r="F1430" s="475"/>
      <c r="G1430" s="459" t="s">
        <v>52</v>
      </c>
      <c r="H1430" s="476"/>
      <c r="I1430" s="463">
        <v>4</v>
      </c>
      <c r="J1430" s="475"/>
      <c r="K1430" s="473">
        <v>0</v>
      </c>
      <c r="L1430" s="473"/>
      <c r="M1430" s="471" cm="1">
        <f t="array" ref="M1430">IFERROR(_xlfn.IFS(N1430=1,1,O1430=1,1,P1430=1,1,Q1430=1,1),0)</f>
        <v>0</v>
      </c>
      <c r="N1430" s="505" t="s">
        <v>224</v>
      </c>
      <c r="O1430" s="505"/>
      <c r="P1430" s="505"/>
      <c r="Q1430" s="505"/>
      <c r="R1430" s="471" cm="1">
        <f t="array" ref="R1430">IFERROR(_xlfn.IFS(S1430=1,1,T1430=1,1,U1430=1,1,V1430=1,1),0)</f>
        <v>0</v>
      </c>
      <c r="S1430" s="505"/>
      <c r="T1430" s="505"/>
      <c r="U1430" s="505"/>
      <c r="V1430" s="505"/>
      <c r="W1430" s="473"/>
      <c r="X1430" s="473"/>
      <c r="Y1430" s="471"/>
      <c r="Z1430" s="505"/>
      <c r="AA1430" s="505"/>
      <c r="AB1430" s="505"/>
      <c r="AC1430" s="505"/>
      <c r="AD1430" s="471"/>
      <c r="AE1430" s="505"/>
      <c r="AF1430" s="505"/>
      <c r="AG1430" s="505"/>
      <c r="AH1430" s="505"/>
      <c r="AI1430" s="473"/>
      <c r="AJ1430" s="473"/>
      <c r="AK1430" s="505"/>
      <c r="AL1430" s="505"/>
      <c r="AM1430" s="505"/>
      <c r="AN1430" s="505"/>
      <c r="AO1430" s="505"/>
      <c r="AP1430" s="505"/>
      <c r="AQ1430" s="505"/>
      <c r="AR1430" s="505"/>
      <c r="AS1430" s="505"/>
      <c r="AT1430" s="505"/>
      <c r="AU1430" s="506"/>
    </row>
    <row r="1431" spans="1:47" s="526" customFormat="1" ht="13.5">
      <c r="A1431" s="531"/>
      <c r="B1431" s="691"/>
      <c r="C1431" s="460"/>
      <c r="D1431" s="474"/>
      <c r="E1431" s="461" t="s">
        <v>934</v>
      </c>
      <c r="F1431" s="475"/>
      <c r="G1431" s="459"/>
      <c r="H1431" s="476"/>
      <c r="I1431" s="463"/>
      <c r="J1431" s="475"/>
      <c r="K1431" s="473"/>
      <c r="L1431" s="473"/>
      <c r="M1431" s="525"/>
      <c r="N1431" s="505" t="s">
        <v>224</v>
      </c>
      <c r="O1431" s="505"/>
      <c r="P1431" s="505"/>
      <c r="Q1431" s="505"/>
      <c r="R1431" s="505"/>
      <c r="S1431" s="505"/>
      <c r="T1431" s="505"/>
      <c r="U1431" s="505"/>
      <c r="V1431" s="505"/>
      <c r="W1431" s="473"/>
      <c r="X1431" s="473"/>
      <c r="Y1431" s="505"/>
      <c r="Z1431" s="505"/>
      <c r="AA1431" s="505"/>
      <c r="AB1431" s="505"/>
      <c r="AC1431" s="505"/>
      <c r="AD1431" s="505"/>
      <c r="AE1431" s="505"/>
      <c r="AF1431" s="505"/>
      <c r="AG1431" s="505"/>
      <c r="AH1431" s="505"/>
      <c r="AI1431" s="473"/>
      <c r="AJ1431" s="473"/>
      <c r="AK1431" s="505"/>
      <c r="AL1431" s="505"/>
      <c r="AM1431" s="505"/>
      <c r="AN1431" s="505"/>
      <c r="AO1431" s="505"/>
      <c r="AP1431" s="505"/>
      <c r="AQ1431" s="505"/>
      <c r="AR1431" s="505"/>
      <c r="AS1431" s="505"/>
      <c r="AT1431" s="505"/>
      <c r="AU1431" s="506"/>
    </row>
    <row r="1432" spans="1:47" s="526" customFormat="1" ht="13.5">
      <c r="A1432" s="531" t="s">
        <v>251</v>
      </c>
      <c r="B1432" s="691"/>
      <c r="C1432" s="460"/>
      <c r="D1432" s="474"/>
      <c r="E1432" s="461"/>
      <c r="F1432" s="475"/>
      <c r="G1432" s="459"/>
      <c r="H1432" s="476"/>
      <c r="I1432" s="463"/>
      <c r="J1432" s="475"/>
      <c r="K1432" s="473"/>
      <c r="L1432" s="473"/>
      <c r="M1432" s="525"/>
      <c r="N1432" s="505" t="s">
        <v>224</v>
      </c>
      <c r="O1432" s="505"/>
      <c r="P1432" s="505"/>
      <c r="Q1432" s="505"/>
      <c r="R1432" s="505"/>
      <c r="S1432" s="505"/>
      <c r="T1432" s="505"/>
      <c r="U1432" s="505"/>
      <c r="V1432" s="505"/>
      <c r="W1432" s="473"/>
      <c r="X1432" s="473"/>
      <c r="Y1432" s="505"/>
      <c r="Z1432" s="505"/>
      <c r="AA1432" s="505"/>
      <c r="AB1432" s="505"/>
      <c r="AC1432" s="505"/>
      <c r="AD1432" s="505"/>
      <c r="AE1432" s="505"/>
      <c r="AF1432" s="505"/>
      <c r="AG1432" s="505"/>
      <c r="AH1432" s="505"/>
      <c r="AI1432" s="473"/>
      <c r="AJ1432" s="473"/>
      <c r="AK1432" s="505"/>
      <c r="AL1432" s="505"/>
      <c r="AM1432" s="505"/>
      <c r="AN1432" s="505"/>
      <c r="AO1432" s="505"/>
      <c r="AP1432" s="505"/>
      <c r="AQ1432" s="505"/>
      <c r="AR1432" s="505"/>
      <c r="AS1432" s="505"/>
      <c r="AT1432" s="505"/>
      <c r="AU1432" s="506"/>
    </row>
    <row r="1433" spans="1:47" s="526" customFormat="1" ht="13.5">
      <c r="A1433" s="531"/>
      <c r="B1433" s="691" t="s">
        <v>226</v>
      </c>
      <c r="C1433" s="460" t="s">
        <v>957</v>
      </c>
      <c r="D1433" s="474">
        <v>4101</v>
      </c>
      <c r="E1433" s="461" t="s">
        <v>1007</v>
      </c>
      <c r="F1433" s="475"/>
      <c r="G1433" s="459" t="s">
        <v>52</v>
      </c>
      <c r="H1433" s="476"/>
      <c r="I1433" s="463">
        <v>7</v>
      </c>
      <c r="J1433" s="475"/>
      <c r="K1433" s="473">
        <v>0</v>
      </c>
      <c r="L1433" s="473"/>
      <c r="M1433" s="471" cm="1">
        <f t="array" ref="M1433">IFERROR(_xlfn.IFS(N1433=1,1,O1433=1,1,P1433=1,1,Q1433=1,1),0)</f>
        <v>0</v>
      </c>
      <c r="N1433" s="505" t="s">
        <v>224</v>
      </c>
      <c r="O1433" s="505"/>
      <c r="P1433" s="505"/>
      <c r="Q1433" s="505"/>
      <c r="R1433" s="471" cm="1">
        <f t="array" ref="R1433">IFERROR(_xlfn.IFS(S1433=1,1,T1433=1,1,U1433=1,1,V1433=1,1),0)</f>
        <v>0</v>
      </c>
      <c r="S1433" s="505"/>
      <c r="T1433" s="505"/>
      <c r="U1433" s="505"/>
      <c r="V1433" s="505"/>
      <c r="W1433" s="473"/>
      <c r="X1433" s="473"/>
      <c r="Y1433" s="471"/>
      <c r="Z1433" s="505"/>
      <c r="AA1433" s="505"/>
      <c r="AB1433" s="505"/>
      <c r="AC1433" s="505"/>
      <c r="AD1433" s="471"/>
      <c r="AE1433" s="505"/>
      <c r="AF1433" s="505"/>
      <c r="AG1433" s="505"/>
      <c r="AH1433" s="505"/>
      <c r="AI1433" s="473"/>
      <c r="AJ1433" s="473"/>
      <c r="AK1433" s="505"/>
      <c r="AL1433" s="505"/>
      <c r="AM1433" s="505"/>
      <c r="AN1433" s="505"/>
      <c r="AO1433" s="505"/>
      <c r="AP1433" s="505"/>
      <c r="AQ1433" s="505"/>
      <c r="AR1433" s="505"/>
      <c r="AS1433" s="505"/>
      <c r="AT1433" s="505"/>
      <c r="AU1433" s="506"/>
    </row>
    <row r="1434" spans="1:47" s="526" customFormat="1" ht="13.5">
      <c r="A1434" s="531"/>
      <c r="B1434" s="691" t="s">
        <v>226</v>
      </c>
      <c r="C1434" s="460" t="s">
        <v>957</v>
      </c>
      <c r="D1434" s="474">
        <v>4102</v>
      </c>
      <c r="E1434" s="461" t="s">
        <v>1007</v>
      </c>
      <c r="F1434" s="475"/>
      <c r="G1434" s="459" t="s">
        <v>52</v>
      </c>
      <c r="H1434" s="476"/>
      <c r="I1434" s="463">
        <v>7</v>
      </c>
      <c r="J1434" s="475"/>
      <c r="K1434" s="473">
        <v>0</v>
      </c>
      <c r="L1434" s="473"/>
      <c r="M1434" s="471" cm="1">
        <f t="array" ref="M1434">IFERROR(_xlfn.IFS(N1434=1,1,O1434=1,1,P1434=1,1,Q1434=1,1),0)</f>
        <v>0</v>
      </c>
      <c r="N1434" s="505" t="s">
        <v>224</v>
      </c>
      <c r="O1434" s="505"/>
      <c r="P1434" s="505"/>
      <c r="Q1434" s="505"/>
      <c r="R1434" s="471" cm="1">
        <f t="array" ref="R1434">IFERROR(_xlfn.IFS(S1434=1,1,T1434=1,1,U1434=1,1,V1434=1,1),0)</f>
        <v>0</v>
      </c>
      <c r="S1434" s="505"/>
      <c r="T1434" s="505"/>
      <c r="U1434" s="505"/>
      <c r="V1434" s="505"/>
      <c r="W1434" s="473"/>
      <c r="X1434" s="473"/>
      <c r="Y1434" s="471"/>
      <c r="Z1434" s="505"/>
      <c r="AA1434" s="505"/>
      <c r="AB1434" s="505"/>
      <c r="AC1434" s="505"/>
      <c r="AD1434" s="471"/>
      <c r="AE1434" s="505"/>
      <c r="AF1434" s="505"/>
      <c r="AG1434" s="505"/>
      <c r="AH1434" s="505"/>
      <c r="AI1434" s="473"/>
      <c r="AJ1434" s="473"/>
      <c r="AK1434" s="505"/>
      <c r="AL1434" s="505"/>
      <c r="AM1434" s="505"/>
      <c r="AN1434" s="505"/>
      <c r="AO1434" s="505"/>
      <c r="AP1434" s="505"/>
      <c r="AQ1434" s="505"/>
      <c r="AR1434" s="505"/>
      <c r="AS1434" s="505"/>
      <c r="AT1434" s="505"/>
      <c r="AU1434" s="506"/>
    </row>
    <row r="1435" spans="1:47" s="526" customFormat="1" ht="13.5">
      <c r="A1435" s="531"/>
      <c r="B1435" s="691" t="s">
        <v>226</v>
      </c>
      <c r="C1435" s="460" t="s">
        <v>957</v>
      </c>
      <c r="D1435" s="474">
        <v>4103</v>
      </c>
      <c r="E1435" s="461" t="s">
        <v>1007</v>
      </c>
      <c r="F1435" s="475"/>
      <c r="G1435" s="459" t="s">
        <v>52</v>
      </c>
      <c r="H1435" s="476"/>
      <c r="I1435" s="463">
        <v>7</v>
      </c>
      <c r="J1435" s="475"/>
      <c r="K1435" s="473">
        <v>0</v>
      </c>
      <c r="L1435" s="473"/>
      <c r="M1435" s="471" cm="1">
        <f t="array" ref="M1435">IFERROR(_xlfn.IFS(N1435=1,1,O1435=1,1,P1435=1,1,Q1435=1,1),0)</f>
        <v>0</v>
      </c>
      <c r="N1435" s="505" t="s">
        <v>224</v>
      </c>
      <c r="O1435" s="505"/>
      <c r="P1435" s="505"/>
      <c r="Q1435" s="505"/>
      <c r="R1435" s="471" cm="1">
        <f t="array" ref="R1435">IFERROR(_xlfn.IFS(S1435=1,1,T1435=1,1,U1435=1,1,V1435=1,1),0)</f>
        <v>0</v>
      </c>
      <c r="S1435" s="505"/>
      <c r="T1435" s="505"/>
      <c r="U1435" s="505"/>
      <c r="V1435" s="505"/>
      <c r="W1435" s="473"/>
      <c r="X1435" s="473"/>
      <c r="Y1435" s="471"/>
      <c r="Z1435" s="505"/>
      <c r="AA1435" s="505"/>
      <c r="AB1435" s="505"/>
      <c r="AC1435" s="505"/>
      <c r="AD1435" s="471"/>
      <c r="AE1435" s="505"/>
      <c r="AF1435" s="505"/>
      <c r="AG1435" s="505"/>
      <c r="AH1435" s="505"/>
      <c r="AI1435" s="473"/>
      <c r="AJ1435" s="473"/>
      <c r="AK1435" s="505"/>
      <c r="AL1435" s="505"/>
      <c r="AM1435" s="505"/>
      <c r="AN1435" s="505"/>
      <c r="AO1435" s="505"/>
      <c r="AP1435" s="505"/>
      <c r="AQ1435" s="505"/>
      <c r="AR1435" s="505"/>
      <c r="AS1435" s="505"/>
      <c r="AT1435" s="505"/>
      <c r="AU1435" s="506"/>
    </row>
    <row r="1436" spans="1:47" s="526" customFormat="1" ht="13.5">
      <c r="A1436" s="531"/>
      <c r="B1436" s="691"/>
      <c r="C1436" s="460"/>
      <c r="D1436" s="474"/>
      <c r="E1436" s="461" t="s">
        <v>934</v>
      </c>
      <c r="F1436" s="475"/>
      <c r="G1436" s="459"/>
      <c r="H1436" s="476"/>
      <c r="I1436" s="463"/>
      <c r="J1436" s="475"/>
      <c r="K1436" s="473"/>
      <c r="L1436" s="473"/>
      <c r="M1436" s="525"/>
      <c r="N1436" s="505" t="s">
        <v>224</v>
      </c>
      <c r="O1436" s="505"/>
      <c r="P1436" s="505"/>
      <c r="Q1436" s="505"/>
      <c r="R1436" s="505"/>
      <c r="S1436" s="505"/>
      <c r="T1436" s="505"/>
      <c r="U1436" s="505"/>
      <c r="V1436" s="505"/>
      <c r="W1436" s="473"/>
      <c r="X1436" s="473"/>
      <c r="Y1436" s="505"/>
      <c r="Z1436" s="505"/>
      <c r="AA1436" s="505"/>
      <c r="AB1436" s="505"/>
      <c r="AC1436" s="505"/>
      <c r="AD1436" s="505"/>
      <c r="AE1436" s="505"/>
      <c r="AF1436" s="505"/>
      <c r="AG1436" s="505"/>
      <c r="AH1436" s="505"/>
      <c r="AI1436" s="473"/>
      <c r="AJ1436" s="473"/>
      <c r="AK1436" s="505"/>
      <c r="AL1436" s="505"/>
      <c r="AM1436" s="505"/>
      <c r="AN1436" s="505"/>
      <c r="AO1436" s="505"/>
      <c r="AP1436" s="505"/>
      <c r="AQ1436" s="505"/>
      <c r="AR1436" s="505"/>
      <c r="AS1436" s="505"/>
      <c r="AT1436" s="505"/>
      <c r="AU1436" s="506"/>
    </row>
    <row r="1437" spans="1:47" s="526" customFormat="1" ht="13.5">
      <c r="A1437" s="531"/>
      <c r="B1437" s="691" t="s">
        <v>226</v>
      </c>
      <c r="C1437" s="460" t="s">
        <v>335</v>
      </c>
      <c r="D1437" s="474">
        <v>4111</v>
      </c>
      <c r="E1437" s="461" t="s">
        <v>1008</v>
      </c>
      <c r="F1437" s="475"/>
      <c r="G1437" s="459" t="s">
        <v>52</v>
      </c>
      <c r="H1437" s="476"/>
      <c r="I1437" s="463">
        <v>4</v>
      </c>
      <c r="J1437" s="475"/>
      <c r="K1437" s="473">
        <v>0</v>
      </c>
      <c r="L1437" s="473"/>
      <c r="M1437" s="471" cm="1">
        <f t="array" ref="M1437">IFERROR(_xlfn.IFS(N1437=1,1,O1437=1,1,P1437=1,1,Q1437=1,1),0)</f>
        <v>0</v>
      </c>
      <c r="N1437" s="505" t="s">
        <v>224</v>
      </c>
      <c r="O1437" s="505"/>
      <c r="P1437" s="505"/>
      <c r="Q1437" s="505"/>
      <c r="R1437" s="471" cm="1">
        <f t="array" ref="R1437">IFERROR(_xlfn.IFS(S1437=1,1,T1437=1,1,U1437=1,1,V1437=1,1),0)</f>
        <v>0</v>
      </c>
      <c r="S1437" s="505"/>
      <c r="T1437" s="505"/>
      <c r="U1437" s="505"/>
      <c r="V1437" s="505"/>
      <c r="W1437" s="473"/>
      <c r="X1437" s="473"/>
      <c r="Y1437" s="471"/>
      <c r="Z1437" s="505"/>
      <c r="AA1437" s="505"/>
      <c r="AB1437" s="505"/>
      <c r="AC1437" s="505"/>
      <c r="AD1437" s="471"/>
      <c r="AE1437" s="505"/>
      <c r="AF1437" s="505"/>
      <c r="AG1437" s="505"/>
      <c r="AH1437" s="505"/>
      <c r="AI1437" s="473"/>
      <c r="AJ1437" s="473"/>
      <c r="AK1437" s="505"/>
      <c r="AL1437" s="505"/>
      <c r="AM1437" s="505"/>
      <c r="AN1437" s="505"/>
      <c r="AO1437" s="505"/>
      <c r="AP1437" s="505"/>
      <c r="AQ1437" s="505"/>
      <c r="AR1437" s="505"/>
      <c r="AS1437" s="505"/>
      <c r="AT1437" s="505"/>
      <c r="AU1437" s="506"/>
    </row>
    <row r="1438" spans="1:47" s="526" customFormat="1" ht="13.5">
      <c r="A1438" s="531"/>
      <c r="B1438" s="691"/>
      <c r="C1438" s="460"/>
      <c r="D1438" s="474"/>
      <c r="E1438" s="461" t="s">
        <v>934</v>
      </c>
      <c r="F1438" s="475"/>
      <c r="G1438" s="459"/>
      <c r="H1438" s="476"/>
      <c r="I1438" s="463"/>
      <c r="J1438" s="475"/>
      <c r="K1438" s="473"/>
      <c r="L1438" s="473"/>
      <c r="M1438" s="525"/>
      <c r="N1438" s="505" t="s">
        <v>224</v>
      </c>
      <c r="O1438" s="505"/>
      <c r="P1438" s="505"/>
      <c r="Q1438" s="505"/>
      <c r="R1438" s="505"/>
      <c r="S1438" s="505"/>
      <c r="T1438" s="505"/>
      <c r="U1438" s="505"/>
      <c r="V1438" s="505"/>
      <c r="W1438" s="473"/>
      <c r="X1438" s="473"/>
      <c r="Y1438" s="505"/>
      <c r="Z1438" s="505"/>
      <c r="AA1438" s="505"/>
      <c r="AB1438" s="505"/>
      <c r="AC1438" s="505"/>
      <c r="AD1438" s="505"/>
      <c r="AE1438" s="505"/>
      <c r="AF1438" s="505"/>
      <c r="AG1438" s="505"/>
      <c r="AH1438" s="505"/>
      <c r="AI1438" s="473"/>
      <c r="AJ1438" s="473"/>
      <c r="AK1438" s="505"/>
      <c r="AL1438" s="505"/>
      <c r="AM1438" s="505"/>
      <c r="AN1438" s="505"/>
      <c r="AO1438" s="505"/>
      <c r="AP1438" s="505"/>
      <c r="AQ1438" s="505"/>
      <c r="AR1438" s="505"/>
      <c r="AS1438" s="505"/>
      <c r="AT1438" s="505"/>
      <c r="AU1438" s="506"/>
    </row>
    <row r="1439" spans="1:47" s="526" customFormat="1" ht="13.5">
      <c r="A1439" s="531"/>
      <c r="B1439" s="691" t="s">
        <v>226</v>
      </c>
      <c r="C1439" s="460" t="s">
        <v>335</v>
      </c>
      <c r="D1439" s="474">
        <v>4113</v>
      </c>
      <c r="E1439" s="461" t="s">
        <v>1009</v>
      </c>
      <c r="F1439" s="475"/>
      <c r="G1439" s="459" t="s">
        <v>52</v>
      </c>
      <c r="H1439" s="476"/>
      <c r="I1439" s="463">
        <v>3</v>
      </c>
      <c r="J1439" s="475"/>
      <c r="K1439" s="473">
        <v>0</v>
      </c>
      <c r="L1439" s="473"/>
      <c r="M1439" s="471" cm="1">
        <f t="array" ref="M1439">IFERROR(_xlfn.IFS(N1439=1,1,O1439=1,1,P1439=1,1,Q1439=1,1),0)</f>
        <v>0</v>
      </c>
      <c r="N1439" s="505" t="s">
        <v>224</v>
      </c>
      <c r="O1439" s="505"/>
      <c r="P1439" s="505"/>
      <c r="Q1439" s="505"/>
      <c r="R1439" s="471" cm="1">
        <f t="array" ref="R1439">IFERROR(_xlfn.IFS(S1439=1,1,T1439=1,1,U1439=1,1,V1439=1,1),0)</f>
        <v>0</v>
      </c>
      <c r="S1439" s="505"/>
      <c r="T1439" s="505"/>
      <c r="U1439" s="505"/>
      <c r="V1439" s="505"/>
      <c r="W1439" s="473"/>
      <c r="X1439" s="473"/>
      <c r="Y1439" s="471"/>
      <c r="Z1439" s="505"/>
      <c r="AA1439" s="505"/>
      <c r="AB1439" s="505"/>
      <c r="AC1439" s="505"/>
      <c r="AD1439" s="471"/>
      <c r="AE1439" s="505"/>
      <c r="AF1439" s="505"/>
      <c r="AG1439" s="505"/>
      <c r="AH1439" s="505"/>
      <c r="AI1439" s="473"/>
      <c r="AJ1439" s="473"/>
      <c r="AK1439" s="505"/>
      <c r="AL1439" s="505"/>
      <c r="AM1439" s="505"/>
      <c r="AN1439" s="505"/>
      <c r="AO1439" s="505"/>
      <c r="AP1439" s="505"/>
      <c r="AQ1439" s="505"/>
      <c r="AR1439" s="505"/>
      <c r="AS1439" s="505"/>
      <c r="AT1439" s="505"/>
      <c r="AU1439" s="506"/>
    </row>
    <row r="1440" spans="1:47" s="526" customFormat="1" ht="13.5">
      <c r="A1440" s="531"/>
      <c r="B1440" s="691" t="s">
        <v>226</v>
      </c>
      <c r="C1440" s="460" t="s">
        <v>335</v>
      </c>
      <c r="D1440" s="474">
        <v>4114</v>
      </c>
      <c r="E1440" s="461" t="s">
        <v>1010</v>
      </c>
      <c r="F1440" s="475"/>
      <c r="G1440" s="459" t="s">
        <v>52</v>
      </c>
      <c r="H1440" s="476"/>
      <c r="I1440" s="463">
        <v>3</v>
      </c>
      <c r="J1440" s="475"/>
      <c r="K1440" s="473">
        <v>0</v>
      </c>
      <c r="L1440" s="473"/>
      <c r="M1440" s="471" cm="1">
        <f t="array" ref="M1440">IFERROR(_xlfn.IFS(N1440=1,1,O1440=1,1,P1440=1,1,Q1440=1,1),0)</f>
        <v>0</v>
      </c>
      <c r="N1440" s="505" t="s">
        <v>224</v>
      </c>
      <c r="O1440" s="505"/>
      <c r="P1440" s="505"/>
      <c r="Q1440" s="505"/>
      <c r="R1440" s="471" cm="1">
        <f t="array" ref="R1440">IFERROR(_xlfn.IFS(S1440=1,1,T1440=1,1,U1440=1,1,V1440=1,1),0)</f>
        <v>0</v>
      </c>
      <c r="S1440" s="505"/>
      <c r="T1440" s="505"/>
      <c r="U1440" s="505"/>
      <c r="V1440" s="505"/>
      <c r="W1440" s="473"/>
      <c r="X1440" s="473"/>
      <c r="Y1440" s="471"/>
      <c r="Z1440" s="505"/>
      <c r="AA1440" s="505"/>
      <c r="AB1440" s="505"/>
      <c r="AC1440" s="505"/>
      <c r="AD1440" s="471"/>
      <c r="AE1440" s="505"/>
      <c r="AF1440" s="505"/>
      <c r="AG1440" s="505"/>
      <c r="AH1440" s="505"/>
      <c r="AI1440" s="473"/>
      <c r="AJ1440" s="473"/>
      <c r="AK1440" s="505"/>
      <c r="AL1440" s="505"/>
      <c r="AM1440" s="505"/>
      <c r="AN1440" s="505"/>
      <c r="AO1440" s="505"/>
      <c r="AP1440" s="505"/>
      <c r="AQ1440" s="505"/>
      <c r="AR1440" s="505"/>
      <c r="AS1440" s="505"/>
      <c r="AT1440" s="505"/>
      <c r="AU1440" s="506"/>
    </row>
    <row r="1441" spans="1:47" s="526" customFormat="1" ht="13.5">
      <c r="A1441" s="531"/>
      <c r="B1441" s="691"/>
      <c r="C1441" s="460"/>
      <c r="D1441" s="474"/>
      <c r="E1441" s="461" t="s">
        <v>934</v>
      </c>
      <c r="F1441" s="475"/>
      <c r="G1441" s="459"/>
      <c r="H1441" s="476"/>
      <c r="I1441" s="463"/>
      <c r="J1441" s="475"/>
      <c r="K1441" s="473"/>
      <c r="L1441" s="473"/>
      <c r="M1441" s="525"/>
      <c r="N1441" s="505" t="s">
        <v>224</v>
      </c>
      <c r="O1441" s="505"/>
      <c r="P1441" s="505"/>
      <c r="Q1441" s="505"/>
      <c r="R1441" s="505"/>
      <c r="S1441" s="505"/>
      <c r="T1441" s="505"/>
      <c r="U1441" s="505"/>
      <c r="V1441" s="505"/>
      <c r="W1441" s="473"/>
      <c r="X1441" s="473"/>
      <c r="Y1441" s="505"/>
      <c r="Z1441" s="505"/>
      <c r="AA1441" s="505"/>
      <c r="AB1441" s="505"/>
      <c r="AC1441" s="505"/>
      <c r="AD1441" s="505"/>
      <c r="AE1441" s="505"/>
      <c r="AF1441" s="505"/>
      <c r="AG1441" s="505"/>
      <c r="AH1441" s="505"/>
      <c r="AI1441" s="473"/>
      <c r="AJ1441" s="473"/>
      <c r="AK1441" s="505"/>
      <c r="AL1441" s="505"/>
      <c r="AM1441" s="505"/>
      <c r="AN1441" s="505"/>
      <c r="AO1441" s="505"/>
      <c r="AP1441" s="505"/>
      <c r="AQ1441" s="505"/>
      <c r="AR1441" s="505"/>
      <c r="AS1441" s="505"/>
      <c r="AT1441" s="505"/>
      <c r="AU1441" s="506"/>
    </row>
    <row r="1442" spans="1:47" s="526" customFormat="1" ht="13.5">
      <c r="A1442" s="531"/>
      <c r="B1442" s="691" t="s">
        <v>226</v>
      </c>
      <c r="C1442" s="460" t="s">
        <v>335</v>
      </c>
      <c r="D1442" s="474">
        <v>4115</v>
      </c>
      <c r="E1442" s="461" t="s">
        <v>1011</v>
      </c>
      <c r="F1442" s="475"/>
      <c r="G1442" s="459" t="s">
        <v>52</v>
      </c>
      <c r="H1442" s="476"/>
      <c r="I1442" s="463">
        <v>3</v>
      </c>
      <c r="J1442" s="475"/>
      <c r="K1442" s="473">
        <v>0</v>
      </c>
      <c r="L1442" s="473"/>
      <c r="M1442" s="471" cm="1">
        <f t="array" ref="M1442">IFERROR(_xlfn.IFS(N1442=1,1,O1442=1,1,P1442=1,1,Q1442=1,1),0)</f>
        <v>0</v>
      </c>
      <c r="N1442" s="505" t="s">
        <v>224</v>
      </c>
      <c r="O1442" s="505"/>
      <c r="P1442" s="505"/>
      <c r="Q1442" s="505"/>
      <c r="R1442" s="471" cm="1">
        <f t="array" ref="R1442">IFERROR(_xlfn.IFS(S1442=1,1,T1442=1,1,U1442=1,1,V1442=1,1),0)</f>
        <v>0</v>
      </c>
      <c r="S1442" s="505"/>
      <c r="T1442" s="505"/>
      <c r="U1442" s="505"/>
      <c r="V1442" s="505"/>
      <c r="W1442" s="473"/>
      <c r="X1442" s="473"/>
      <c r="Y1442" s="471"/>
      <c r="Z1442" s="505"/>
      <c r="AA1442" s="505"/>
      <c r="AB1442" s="505"/>
      <c r="AC1442" s="505"/>
      <c r="AD1442" s="471"/>
      <c r="AE1442" s="505"/>
      <c r="AF1442" s="505"/>
      <c r="AG1442" s="505"/>
      <c r="AH1442" s="505"/>
      <c r="AI1442" s="473"/>
      <c r="AJ1442" s="473"/>
      <c r="AK1442" s="505"/>
      <c r="AL1442" s="505"/>
      <c r="AM1442" s="505"/>
      <c r="AN1442" s="505"/>
      <c r="AO1442" s="505"/>
      <c r="AP1442" s="505"/>
      <c r="AQ1442" s="505"/>
      <c r="AR1442" s="505"/>
      <c r="AS1442" s="505"/>
      <c r="AT1442" s="505"/>
      <c r="AU1442" s="506"/>
    </row>
    <row r="1443" spans="1:47" s="526" customFormat="1" ht="13.5">
      <c r="A1443" s="531"/>
      <c r="B1443" s="691" t="s">
        <v>226</v>
      </c>
      <c r="C1443" s="460" t="s">
        <v>335</v>
      </c>
      <c r="D1443" s="474">
        <v>4116</v>
      </c>
      <c r="E1443" s="461" t="s">
        <v>1011</v>
      </c>
      <c r="F1443" s="475"/>
      <c r="G1443" s="459" t="s">
        <v>52</v>
      </c>
      <c r="H1443" s="476"/>
      <c r="I1443" s="463">
        <v>3</v>
      </c>
      <c r="J1443" s="475"/>
      <c r="K1443" s="473">
        <v>0</v>
      </c>
      <c r="L1443" s="473"/>
      <c r="M1443" s="471" cm="1">
        <f t="array" ref="M1443">IFERROR(_xlfn.IFS(N1443=1,1,O1443=1,1,P1443=1,1,Q1443=1,1),0)</f>
        <v>0</v>
      </c>
      <c r="N1443" s="505" t="s">
        <v>224</v>
      </c>
      <c r="O1443" s="505"/>
      <c r="P1443" s="505"/>
      <c r="Q1443" s="505"/>
      <c r="R1443" s="471" cm="1">
        <f t="array" ref="R1443">IFERROR(_xlfn.IFS(S1443=1,1,T1443=1,1,U1443=1,1,V1443=1,1),0)</f>
        <v>0</v>
      </c>
      <c r="S1443" s="505"/>
      <c r="T1443" s="505"/>
      <c r="U1443" s="505"/>
      <c r="V1443" s="505"/>
      <c r="W1443" s="473"/>
      <c r="X1443" s="473"/>
      <c r="Y1443" s="471"/>
      <c r="Z1443" s="505"/>
      <c r="AA1443" s="505"/>
      <c r="AB1443" s="505"/>
      <c r="AC1443" s="505"/>
      <c r="AD1443" s="471"/>
      <c r="AE1443" s="505"/>
      <c r="AF1443" s="505"/>
      <c r="AG1443" s="505"/>
      <c r="AH1443" s="505"/>
      <c r="AI1443" s="473"/>
      <c r="AJ1443" s="473"/>
      <c r="AK1443" s="505"/>
      <c r="AL1443" s="505"/>
      <c r="AM1443" s="505"/>
      <c r="AN1443" s="505"/>
      <c r="AO1443" s="505"/>
      <c r="AP1443" s="505"/>
      <c r="AQ1443" s="505"/>
      <c r="AR1443" s="505"/>
      <c r="AS1443" s="505"/>
      <c r="AT1443" s="505"/>
      <c r="AU1443" s="506"/>
    </row>
    <row r="1444" spans="1:47" s="526" customFormat="1" ht="13.5">
      <c r="A1444" s="531"/>
      <c r="B1444" s="691" t="s">
        <v>226</v>
      </c>
      <c r="C1444" s="460" t="s">
        <v>335</v>
      </c>
      <c r="D1444" s="474">
        <v>4117</v>
      </c>
      <c r="E1444" s="461" t="s">
        <v>1012</v>
      </c>
      <c r="F1444" s="475"/>
      <c r="G1444" s="459" t="s">
        <v>52</v>
      </c>
      <c r="H1444" s="476"/>
      <c r="I1444" s="463">
        <v>3</v>
      </c>
      <c r="J1444" s="475"/>
      <c r="K1444" s="473">
        <v>0</v>
      </c>
      <c r="L1444" s="473"/>
      <c r="M1444" s="471" cm="1">
        <f t="array" ref="M1444">IFERROR(_xlfn.IFS(N1444=1,1,O1444=1,1,P1444=1,1,Q1444=1,1),0)</f>
        <v>0</v>
      </c>
      <c r="N1444" s="505" t="s">
        <v>224</v>
      </c>
      <c r="O1444" s="505"/>
      <c r="P1444" s="505"/>
      <c r="Q1444" s="505"/>
      <c r="R1444" s="471" cm="1">
        <f t="array" ref="R1444">IFERROR(_xlfn.IFS(S1444=1,1,T1444=1,1,U1444=1,1,V1444=1,1),0)</f>
        <v>0</v>
      </c>
      <c r="S1444" s="505"/>
      <c r="T1444" s="505"/>
      <c r="U1444" s="505"/>
      <c r="V1444" s="505"/>
      <c r="W1444" s="473"/>
      <c r="X1444" s="473"/>
      <c r="Y1444" s="471"/>
      <c r="Z1444" s="505"/>
      <c r="AA1444" s="505"/>
      <c r="AB1444" s="505"/>
      <c r="AC1444" s="505"/>
      <c r="AD1444" s="471"/>
      <c r="AE1444" s="505"/>
      <c r="AF1444" s="505"/>
      <c r="AG1444" s="505"/>
      <c r="AH1444" s="505"/>
      <c r="AI1444" s="473"/>
      <c r="AJ1444" s="473"/>
      <c r="AK1444" s="505"/>
      <c r="AL1444" s="505"/>
      <c r="AM1444" s="505"/>
      <c r="AN1444" s="505"/>
      <c r="AO1444" s="505"/>
      <c r="AP1444" s="505"/>
      <c r="AQ1444" s="505"/>
      <c r="AR1444" s="505"/>
      <c r="AS1444" s="505"/>
      <c r="AT1444" s="505"/>
      <c r="AU1444" s="506"/>
    </row>
    <row r="1445" spans="1:47" s="526" customFormat="1" ht="13.5">
      <c r="A1445" s="531"/>
      <c r="B1445" s="691" t="s">
        <v>226</v>
      </c>
      <c r="C1445" s="460" t="s">
        <v>335</v>
      </c>
      <c r="D1445" s="474">
        <v>4118</v>
      </c>
      <c r="E1445" s="461" t="s">
        <v>1012</v>
      </c>
      <c r="F1445" s="475"/>
      <c r="G1445" s="459" t="s">
        <v>52</v>
      </c>
      <c r="H1445" s="476"/>
      <c r="I1445" s="463">
        <v>3</v>
      </c>
      <c r="J1445" s="475"/>
      <c r="K1445" s="473">
        <v>0</v>
      </c>
      <c r="L1445" s="473"/>
      <c r="M1445" s="471" cm="1">
        <f t="array" ref="M1445">IFERROR(_xlfn.IFS(N1445=1,1,O1445=1,1,P1445=1,1,Q1445=1,1),0)</f>
        <v>0</v>
      </c>
      <c r="N1445" s="505" t="s">
        <v>224</v>
      </c>
      <c r="O1445" s="505"/>
      <c r="P1445" s="505"/>
      <c r="Q1445" s="505"/>
      <c r="R1445" s="471" cm="1">
        <f t="array" ref="R1445">IFERROR(_xlfn.IFS(S1445=1,1,T1445=1,1,U1445=1,1,V1445=1,1),0)</f>
        <v>0</v>
      </c>
      <c r="S1445" s="505"/>
      <c r="T1445" s="505"/>
      <c r="U1445" s="505"/>
      <c r="V1445" s="505"/>
      <c r="W1445" s="473"/>
      <c r="X1445" s="473"/>
      <c r="Y1445" s="471"/>
      <c r="Z1445" s="505"/>
      <c r="AA1445" s="505"/>
      <c r="AB1445" s="505"/>
      <c r="AC1445" s="505"/>
      <c r="AD1445" s="471"/>
      <c r="AE1445" s="505"/>
      <c r="AF1445" s="505"/>
      <c r="AG1445" s="505"/>
      <c r="AH1445" s="505"/>
      <c r="AI1445" s="473"/>
      <c r="AJ1445" s="473"/>
      <c r="AK1445" s="505"/>
      <c r="AL1445" s="505"/>
      <c r="AM1445" s="505"/>
      <c r="AN1445" s="505"/>
      <c r="AO1445" s="505"/>
      <c r="AP1445" s="505"/>
      <c r="AQ1445" s="505"/>
      <c r="AR1445" s="505"/>
      <c r="AS1445" s="505"/>
      <c r="AT1445" s="505"/>
      <c r="AU1445" s="506"/>
    </row>
    <row r="1446" spans="1:47" s="526" customFormat="1" ht="13.5">
      <c r="A1446" s="531"/>
      <c r="B1446" s="691"/>
      <c r="C1446" s="460"/>
      <c r="D1446" s="474"/>
      <c r="E1446" s="461" t="s">
        <v>934</v>
      </c>
      <c r="F1446" s="475"/>
      <c r="G1446" s="459"/>
      <c r="H1446" s="476"/>
      <c r="I1446" s="463"/>
      <c r="J1446" s="475"/>
      <c r="K1446" s="473"/>
      <c r="L1446" s="473"/>
      <c r="M1446" s="525"/>
      <c r="N1446" s="505" t="s">
        <v>224</v>
      </c>
      <c r="O1446" s="505"/>
      <c r="P1446" s="505"/>
      <c r="Q1446" s="505"/>
      <c r="R1446" s="505"/>
      <c r="S1446" s="505"/>
      <c r="T1446" s="505"/>
      <c r="U1446" s="505"/>
      <c r="V1446" s="505"/>
      <c r="W1446" s="473"/>
      <c r="X1446" s="473"/>
      <c r="Y1446" s="505"/>
      <c r="Z1446" s="505"/>
      <c r="AA1446" s="505"/>
      <c r="AB1446" s="505"/>
      <c r="AC1446" s="505"/>
      <c r="AD1446" s="505"/>
      <c r="AE1446" s="505"/>
      <c r="AF1446" s="505"/>
      <c r="AG1446" s="505"/>
      <c r="AH1446" s="505"/>
      <c r="AI1446" s="473"/>
      <c r="AJ1446" s="473"/>
      <c r="AK1446" s="505"/>
      <c r="AL1446" s="505"/>
      <c r="AM1446" s="505"/>
      <c r="AN1446" s="505"/>
      <c r="AO1446" s="505"/>
      <c r="AP1446" s="505"/>
      <c r="AQ1446" s="505"/>
      <c r="AR1446" s="505"/>
      <c r="AS1446" s="505"/>
      <c r="AT1446" s="505"/>
      <c r="AU1446" s="506"/>
    </row>
    <row r="1447" spans="1:47" s="526" customFormat="1" ht="13.5">
      <c r="A1447" s="531"/>
      <c r="B1447" s="691" t="s">
        <v>226</v>
      </c>
      <c r="C1447" s="460" t="s">
        <v>343</v>
      </c>
      <c r="D1447" s="474">
        <v>4120</v>
      </c>
      <c r="E1447" s="461" t="s">
        <v>1013</v>
      </c>
      <c r="F1447" s="475"/>
      <c r="G1447" s="459" t="s">
        <v>52</v>
      </c>
      <c r="H1447" s="476"/>
      <c r="I1447" s="463">
        <v>3</v>
      </c>
      <c r="J1447" s="475"/>
      <c r="K1447" s="473">
        <v>0</v>
      </c>
      <c r="L1447" s="473"/>
      <c r="M1447" s="471" cm="1">
        <f t="array" ref="M1447">IFERROR(_xlfn.IFS(N1447=1,1,O1447=1,1,P1447=1,1,Q1447=1,1),0)</f>
        <v>0</v>
      </c>
      <c r="N1447" s="505" t="s">
        <v>224</v>
      </c>
      <c r="O1447" s="505"/>
      <c r="P1447" s="505"/>
      <c r="Q1447" s="505"/>
      <c r="R1447" s="471" cm="1">
        <f t="array" ref="R1447">IFERROR(_xlfn.IFS(S1447=1,1,T1447=1,1,U1447=1,1,V1447=1,1),0)</f>
        <v>0</v>
      </c>
      <c r="S1447" s="505"/>
      <c r="T1447" s="505"/>
      <c r="U1447" s="505"/>
      <c r="V1447" s="505"/>
      <c r="W1447" s="473"/>
      <c r="X1447" s="473"/>
      <c r="Y1447" s="471"/>
      <c r="Z1447" s="505"/>
      <c r="AA1447" s="505"/>
      <c r="AB1447" s="505"/>
      <c r="AC1447" s="505"/>
      <c r="AD1447" s="471"/>
      <c r="AE1447" s="505"/>
      <c r="AF1447" s="505"/>
      <c r="AG1447" s="505"/>
      <c r="AH1447" s="505"/>
      <c r="AI1447" s="473"/>
      <c r="AJ1447" s="473"/>
      <c r="AK1447" s="505"/>
      <c r="AL1447" s="505"/>
      <c r="AM1447" s="505"/>
      <c r="AN1447" s="505"/>
      <c r="AO1447" s="505"/>
      <c r="AP1447" s="505"/>
      <c r="AQ1447" s="505"/>
      <c r="AR1447" s="505"/>
      <c r="AS1447" s="505"/>
      <c r="AT1447" s="505"/>
      <c r="AU1447" s="506"/>
    </row>
    <row r="1448" spans="1:47" s="526" customFormat="1" ht="13.5">
      <c r="A1448" s="531"/>
      <c r="B1448" s="691"/>
      <c r="C1448" s="460"/>
      <c r="D1448" s="474"/>
      <c r="E1448" s="461" t="s">
        <v>934</v>
      </c>
      <c r="F1448" s="475"/>
      <c r="G1448" s="459"/>
      <c r="H1448" s="476"/>
      <c r="I1448" s="463"/>
      <c r="J1448" s="475"/>
      <c r="K1448" s="473"/>
      <c r="L1448" s="473"/>
      <c r="M1448" s="525"/>
      <c r="N1448" s="505" t="s">
        <v>224</v>
      </c>
      <c r="O1448" s="505"/>
      <c r="P1448" s="505"/>
      <c r="Q1448" s="505"/>
      <c r="R1448" s="505"/>
      <c r="S1448" s="505"/>
      <c r="T1448" s="505"/>
      <c r="U1448" s="505"/>
      <c r="V1448" s="505"/>
      <c r="W1448" s="473"/>
      <c r="X1448" s="473"/>
      <c r="Y1448" s="505"/>
      <c r="Z1448" s="505"/>
      <c r="AA1448" s="505"/>
      <c r="AB1448" s="505"/>
      <c r="AC1448" s="505"/>
      <c r="AD1448" s="505"/>
      <c r="AE1448" s="505"/>
      <c r="AF1448" s="505"/>
      <c r="AG1448" s="505"/>
      <c r="AH1448" s="505"/>
      <c r="AI1448" s="473"/>
      <c r="AJ1448" s="473"/>
      <c r="AK1448" s="505"/>
      <c r="AL1448" s="505"/>
      <c r="AM1448" s="505"/>
      <c r="AN1448" s="505"/>
      <c r="AO1448" s="505"/>
      <c r="AP1448" s="505"/>
      <c r="AQ1448" s="505"/>
      <c r="AR1448" s="505"/>
      <c r="AS1448" s="505"/>
      <c r="AT1448" s="505"/>
      <c r="AU1448" s="506"/>
    </row>
    <row r="1449" spans="1:47" s="526" customFormat="1" ht="13.5">
      <c r="A1449" s="531"/>
      <c r="B1449" s="691" t="s">
        <v>226</v>
      </c>
      <c r="C1449" s="460" t="s">
        <v>343</v>
      </c>
      <c r="D1449" s="474">
        <v>4121</v>
      </c>
      <c r="E1449" s="461" t="s">
        <v>1014</v>
      </c>
      <c r="F1449" s="475"/>
      <c r="G1449" s="459" t="s">
        <v>52</v>
      </c>
      <c r="H1449" s="476"/>
      <c r="I1449" s="463">
        <v>3</v>
      </c>
      <c r="J1449" s="475"/>
      <c r="K1449" s="473">
        <v>0</v>
      </c>
      <c r="L1449" s="473"/>
      <c r="M1449" s="471" cm="1">
        <f t="array" ref="M1449">IFERROR(_xlfn.IFS(N1449=1,1,O1449=1,1,P1449=1,1,Q1449=1,1),0)</f>
        <v>0</v>
      </c>
      <c r="N1449" s="505" t="s">
        <v>224</v>
      </c>
      <c r="O1449" s="505"/>
      <c r="P1449" s="505"/>
      <c r="Q1449" s="505"/>
      <c r="R1449" s="471" cm="1">
        <f t="array" ref="R1449">IFERROR(_xlfn.IFS(S1449=1,1,T1449=1,1,U1449=1,1,V1449=1,1),0)</f>
        <v>0</v>
      </c>
      <c r="S1449" s="505"/>
      <c r="T1449" s="505"/>
      <c r="U1449" s="505"/>
      <c r="V1449" s="505"/>
      <c r="W1449" s="473"/>
      <c r="X1449" s="473"/>
      <c r="Y1449" s="471"/>
      <c r="Z1449" s="505"/>
      <c r="AA1449" s="505"/>
      <c r="AB1449" s="505"/>
      <c r="AC1449" s="505"/>
      <c r="AD1449" s="471"/>
      <c r="AE1449" s="505"/>
      <c r="AF1449" s="505"/>
      <c r="AG1449" s="505"/>
      <c r="AH1449" s="505"/>
      <c r="AI1449" s="473"/>
      <c r="AJ1449" s="473"/>
      <c r="AK1449" s="505"/>
      <c r="AL1449" s="505"/>
      <c r="AM1449" s="505"/>
      <c r="AN1449" s="505"/>
      <c r="AO1449" s="505"/>
      <c r="AP1449" s="505"/>
      <c r="AQ1449" s="505"/>
      <c r="AR1449" s="505"/>
      <c r="AS1449" s="505"/>
      <c r="AT1449" s="505"/>
      <c r="AU1449" s="506"/>
    </row>
    <row r="1450" spans="1:47" s="526" customFormat="1" ht="13.5">
      <c r="A1450" s="531"/>
      <c r="B1450" s="691" t="s">
        <v>226</v>
      </c>
      <c r="C1450" s="460" t="s">
        <v>343</v>
      </c>
      <c r="D1450" s="474">
        <v>4122</v>
      </c>
      <c r="E1450" s="461" t="s">
        <v>1015</v>
      </c>
      <c r="F1450" s="475"/>
      <c r="G1450" s="459" t="s">
        <v>52</v>
      </c>
      <c r="H1450" s="476"/>
      <c r="I1450" s="463">
        <v>3</v>
      </c>
      <c r="J1450" s="475"/>
      <c r="K1450" s="473">
        <v>0</v>
      </c>
      <c r="L1450" s="473"/>
      <c r="M1450" s="471" cm="1">
        <f t="array" ref="M1450">IFERROR(_xlfn.IFS(N1450=1,1,O1450=1,1,P1450=1,1,Q1450=1,1),0)</f>
        <v>0</v>
      </c>
      <c r="N1450" s="505" t="s">
        <v>224</v>
      </c>
      <c r="O1450" s="505"/>
      <c r="P1450" s="505"/>
      <c r="Q1450" s="505"/>
      <c r="R1450" s="471" cm="1">
        <f t="array" ref="R1450">IFERROR(_xlfn.IFS(S1450=1,1,T1450=1,1,U1450=1,1,V1450=1,1),0)</f>
        <v>0</v>
      </c>
      <c r="S1450" s="505"/>
      <c r="T1450" s="505"/>
      <c r="U1450" s="505"/>
      <c r="V1450" s="505"/>
      <c r="W1450" s="473"/>
      <c r="X1450" s="473"/>
      <c r="Y1450" s="471"/>
      <c r="Z1450" s="505"/>
      <c r="AA1450" s="505"/>
      <c r="AB1450" s="505"/>
      <c r="AC1450" s="505"/>
      <c r="AD1450" s="471"/>
      <c r="AE1450" s="505"/>
      <c r="AF1450" s="505"/>
      <c r="AG1450" s="505"/>
      <c r="AH1450" s="505"/>
      <c r="AI1450" s="473"/>
      <c r="AJ1450" s="473"/>
      <c r="AK1450" s="505"/>
      <c r="AL1450" s="505"/>
      <c r="AM1450" s="505"/>
      <c r="AN1450" s="505"/>
      <c r="AO1450" s="505"/>
      <c r="AP1450" s="505"/>
      <c r="AQ1450" s="505"/>
      <c r="AR1450" s="505"/>
      <c r="AS1450" s="505"/>
      <c r="AT1450" s="505"/>
      <c r="AU1450" s="506"/>
    </row>
    <row r="1451" spans="1:47" s="526" customFormat="1" ht="13.5">
      <c r="A1451" s="531"/>
      <c r="B1451" s="691"/>
      <c r="C1451" s="460"/>
      <c r="D1451" s="474"/>
      <c r="E1451" s="461" t="s">
        <v>934</v>
      </c>
      <c r="F1451" s="475"/>
      <c r="G1451" s="459"/>
      <c r="H1451" s="476"/>
      <c r="I1451" s="463"/>
      <c r="J1451" s="475"/>
      <c r="K1451" s="473"/>
      <c r="L1451" s="473"/>
      <c r="M1451" s="525"/>
      <c r="N1451" s="505" t="s">
        <v>224</v>
      </c>
      <c r="O1451" s="505"/>
      <c r="P1451" s="505"/>
      <c r="Q1451" s="505"/>
      <c r="R1451" s="505"/>
      <c r="S1451" s="505"/>
      <c r="T1451" s="505"/>
      <c r="U1451" s="505"/>
      <c r="V1451" s="505"/>
      <c r="W1451" s="473"/>
      <c r="X1451" s="473"/>
      <c r="Y1451" s="505"/>
      <c r="Z1451" s="505"/>
      <c r="AA1451" s="505"/>
      <c r="AB1451" s="505"/>
      <c r="AC1451" s="505"/>
      <c r="AD1451" s="505"/>
      <c r="AE1451" s="505"/>
      <c r="AF1451" s="505"/>
      <c r="AG1451" s="505"/>
      <c r="AH1451" s="505"/>
      <c r="AI1451" s="473"/>
      <c r="AJ1451" s="473"/>
      <c r="AK1451" s="505"/>
      <c r="AL1451" s="505"/>
      <c r="AM1451" s="505"/>
      <c r="AN1451" s="505"/>
      <c r="AO1451" s="505"/>
      <c r="AP1451" s="505"/>
      <c r="AQ1451" s="505"/>
      <c r="AR1451" s="505"/>
      <c r="AS1451" s="505"/>
      <c r="AT1451" s="505"/>
      <c r="AU1451" s="506"/>
    </row>
    <row r="1452" spans="1:47" s="526" customFormat="1" ht="13.5">
      <c r="A1452" s="531"/>
      <c r="B1452" s="691" t="s">
        <v>226</v>
      </c>
      <c r="C1452" s="460" t="s">
        <v>343</v>
      </c>
      <c r="D1452" s="474">
        <v>4125</v>
      </c>
      <c r="E1452" s="461" t="s">
        <v>1016</v>
      </c>
      <c r="F1452" s="475"/>
      <c r="G1452" s="459" t="s">
        <v>52</v>
      </c>
      <c r="H1452" s="476"/>
      <c r="I1452" s="463">
        <v>3</v>
      </c>
      <c r="J1452" s="475"/>
      <c r="K1452" s="473">
        <v>0</v>
      </c>
      <c r="L1452" s="473"/>
      <c r="M1452" s="471" cm="1">
        <f t="array" ref="M1452">IFERROR(_xlfn.IFS(N1452=1,1,O1452=1,1,P1452=1,1,Q1452=1,1),0)</f>
        <v>0</v>
      </c>
      <c r="N1452" s="505" t="s">
        <v>224</v>
      </c>
      <c r="O1452" s="505"/>
      <c r="P1452" s="505"/>
      <c r="Q1452" s="505"/>
      <c r="R1452" s="471" cm="1">
        <f t="array" ref="R1452">IFERROR(_xlfn.IFS(S1452=1,1,T1452=1,1,U1452=1,1,V1452=1,1),0)</f>
        <v>0</v>
      </c>
      <c r="S1452" s="505"/>
      <c r="T1452" s="505"/>
      <c r="U1452" s="505"/>
      <c r="V1452" s="505"/>
      <c r="W1452" s="473"/>
      <c r="X1452" s="473"/>
      <c r="Y1452" s="471"/>
      <c r="Z1452" s="505"/>
      <c r="AA1452" s="505"/>
      <c r="AB1452" s="505"/>
      <c r="AC1452" s="505"/>
      <c r="AD1452" s="471"/>
      <c r="AE1452" s="505"/>
      <c r="AF1452" s="505"/>
      <c r="AG1452" s="505"/>
      <c r="AH1452" s="505"/>
      <c r="AI1452" s="473"/>
      <c r="AJ1452" s="473"/>
      <c r="AK1452" s="505"/>
      <c r="AL1452" s="505"/>
      <c r="AM1452" s="505"/>
      <c r="AN1452" s="505"/>
      <c r="AO1452" s="505"/>
      <c r="AP1452" s="505"/>
      <c r="AQ1452" s="505"/>
      <c r="AR1452" s="505"/>
      <c r="AS1452" s="505"/>
      <c r="AT1452" s="505"/>
      <c r="AU1452" s="506"/>
    </row>
    <row r="1453" spans="1:47" s="526" customFormat="1" ht="13.5">
      <c r="A1453" s="531"/>
      <c r="B1453" s="691" t="s">
        <v>226</v>
      </c>
      <c r="C1453" s="460" t="s">
        <v>343</v>
      </c>
      <c r="D1453" s="474">
        <v>4126</v>
      </c>
      <c r="E1453" s="461" t="s">
        <v>1016</v>
      </c>
      <c r="F1453" s="475"/>
      <c r="G1453" s="459" t="s">
        <v>52</v>
      </c>
      <c r="H1453" s="476"/>
      <c r="I1453" s="463">
        <v>3</v>
      </c>
      <c r="J1453" s="475"/>
      <c r="K1453" s="473">
        <v>0</v>
      </c>
      <c r="L1453" s="473"/>
      <c r="M1453" s="471" cm="1">
        <f t="array" ref="M1453">IFERROR(_xlfn.IFS(N1453=1,1,O1453=1,1,P1453=1,1,Q1453=1,1),0)</f>
        <v>0</v>
      </c>
      <c r="N1453" s="505" t="s">
        <v>224</v>
      </c>
      <c r="O1453" s="505"/>
      <c r="P1453" s="505"/>
      <c r="Q1453" s="505"/>
      <c r="R1453" s="471" cm="1">
        <f t="array" ref="R1453">IFERROR(_xlfn.IFS(S1453=1,1,T1453=1,1,U1453=1,1,V1453=1,1),0)</f>
        <v>0</v>
      </c>
      <c r="S1453" s="505"/>
      <c r="T1453" s="505"/>
      <c r="U1453" s="505"/>
      <c r="V1453" s="505"/>
      <c r="W1453" s="473"/>
      <c r="X1453" s="473"/>
      <c r="Y1453" s="471"/>
      <c r="Z1453" s="505"/>
      <c r="AA1453" s="505"/>
      <c r="AB1453" s="505"/>
      <c r="AC1453" s="505"/>
      <c r="AD1453" s="471"/>
      <c r="AE1453" s="505"/>
      <c r="AF1453" s="505"/>
      <c r="AG1453" s="505"/>
      <c r="AH1453" s="505"/>
      <c r="AI1453" s="473"/>
      <c r="AJ1453" s="473"/>
      <c r="AK1453" s="505"/>
      <c r="AL1453" s="505"/>
      <c r="AM1453" s="505"/>
      <c r="AN1453" s="505"/>
      <c r="AO1453" s="505"/>
      <c r="AP1453" s="505"/>
      <c r="AQ1453" s="505"/>
      <c r="AR1453" s="505"/>
      <c r="AS1453" s="505"/>
      <c r="AT1453" s="505"/>
      <c r="AU1453" s="506"/>
    </row>
    <row r="1454" spans="1:47" s="526" customFormat="1" ht="13.5">
      <c r="A1454" s="531"/>
      <c r="B1454" s="691" t="s">
        <v>226</v>
      </c>
      <c r="C1454" s="460" t="s">
        <v>343</v>
      </c>
      <c r="D1454" s="474">
        <v>4127</v>
      </c>
      <c r="E1454" s="461" t="s">
        <v>1016</v>
      </c>
      <c r="F1454" s="475"/>
      <c r="G1454" s="459" t="s">
        <v>52</v>
      </c>
      <c r="H1454" s="476"/>
      <c r="I1454" s="463">
        <v>3</v>
      </c>
      <c r="J1454" s="475"/>
      <c r="K1454" s="473">
        <v>0</v>
      </c>
      <c r="L1454" s="473"/>
      <c r="M1454" s="471" cm="1">
        <f t="array" ref="M1454">IFERROR(_xlfn.IFS(N1454=1,1,O1454=1,1,P1454=1,1,Q1454=1,1),0)</f>
        <v>0</v>
      </c>
      <c r="N1454" s="505" t="s">
        <v>224</v>
      </c>
      <c r="O1454" s="505"/>
      <c r="P1454" s="505"/>
      <c r="Q1454" s="505"/>
      <c r="R1454" s="471" cm="1">
        <f t="array" ref="R1454">IFERROR(_xlfn.IFS(S1454=1,1,T1454=1,1,U1454=1,1,V1454=1,1),0)</f>
        <v>0</v>
      </c>
      <c r="S1454" s="505"/>
      <c r="T1454" s="505"/>
      <c r="U1454" s="505"/>
      <c r="V1454" s="505"/>
      <c r="W1454" s="473"/>
      <c r="X1454" s="473"/>
      <c r="Y1454" s="471"/>
      <c r="Z1454" s="505"/>
      <c r="AA1454" s="505"/>
      <c r="AB1454" s="505"/>
      <c r="AC1454" s="505"/>
      <c r="AD1454" s="471"/>
      <c r="AE1454" s="505"/>
      <c r="AF1454" s="505"/>
      <c r="AG1454" s="505"/>
      <c r="AH1454" s="505"/>
      <c r="AI1454" s="473"/>
      <c r="AJ1454" s="473"/>
      <c r="AK1454" s="505"/>
      <c r="AL1454" s="505"/>
      <c r="AM1454" s="505"/>
      <c r="AN1454" s="505"/>
      <c r="AO1454" s="505"/>
      <c r="AP1454" s="505"/>
      <c r="AQ1454" s="505"/>
      <c r="AR1454" s="505"/>
      <c r="AS1454" s="505"/>
      <c r="AT1454" s="505"/>
      <c r="AU1454" s="506"/>
    </row>
    <row r="1455" spans="1:47" s="526" customFormat="1" ht="13.5">
      <c r="A1455" s="531"/>
      <c r="B1455" s="691"/>
      <c r="C1455" s="460"/>
      <c r="D1455" s="474"/>
      <c r="E1455" s="461" t="s">
        <v>934</v>
      </c>
      <c r="F1455" s="475"/>
      <c r="G1455" s="459"/>
      <c r="H1455" s="476"/>
      <c r="I1455" s="463"/>
      <c r="J1455" s="475"/>
      <c r="K1455" s="473"/>
      <c r="L1455" s="473"/>
      <c r="M1455" s="525"/>
      <c r="N1455" s="505" t="s">
        <v>224</v>
      </c>
      <c r="O1455" s="505"/>
      <c r="P1455" s="505"/>
      <c r="Q1455" s="505"/>
      <c r="R1455" s="505"/>
      <c r="S1455" s="505"/>
      <c r="T1455" s="505"/>
      <c r="U1455" s="505"/>
      <c r="V1455" s="505"/>
      <c r="W1455" s="473"/>
      <c r="X1455" s="473"/>
      <c r="Y1455" s="505"/>
      <c r="Z1455" s="505"/>
      <c r="AA1455" s="505"/>
      <c r="AB1455" s="505"/>
      <c r="AC1455" s="505"/>
      <c r="AD1455" s="505"/>
      <c r="AE1455" s="505"/>
      <c r="AF1455" s="505"/>
      <c r="AG1455" s="505"/>
      <c r="AH1455" s="505"/>
      <c r="AI1455" s="473"/>
      <c r="AJ1455" s="473"/>
      <c r="AK1455" s="505"/>
      <c r="AL1455" s="505"/>
      <c r="AM1455" s="505"/>
      <c r="AN1455" s="505"/>
      <c r="AO1455" s="505"/>
      <c r="AP1455" s="505"/>
      <c r="AQ1455" s="505"/>
      <c r="AR1455" s="505"/>
      <c r="AS1455" s="505"/>
      <c r="AT1455" s="505"/>
      <c r="AU1455" s="506"/>
    </row>
    <row r="1456" spans="1:47" s="526" customFormat="1" ht="13.5">
      <c r="A1456" s="531"/>
      <c r="B1456" s="691" t="s">
        <v>226</v>
      </c>
      <c r="C1456" s="460" t="s">
        <v>343</v>
      </c>
      <c r="D1456" s="474">
        <v>4130</v>
      </c>
      <c r="E1456" s="461" t="s">
        <v>1017</v>
      </c>
      <c r="F1456" s="475"/>
      <c r="G1456" s="459" t="s">
        <v>52</v>
      </c>
      <c r="H1456" s="476"/>
      <c r="I1456" s="463">
        <v>3</v>
      </c>
      <c r="J1456" s="475"/>
      <c r="K1456" s="473">
        <v>0</v>
      </c>
      <c r="L1456" s="473"/>
      <c r="M1456" s="471" cm="1">
        <f t="array" ref="M1456">IFERROR(_xlfn.IFS(N1456=1,1,O1456=1,1,P1456=1,1,Q1456=1,1),0)</f>
        <v>0</v>
      </c>
      <c r="N1456" s="505" t="s">
        <v>224</v>
      </c>
      <c r="O1456" s="505"/>
      <c r="P1456" s="505"/>
      <c r="Q1456" s="505"/>
      <c r="R1456" s="471" cm="1">
        <f t="array" ref="R1456">IFERROR(_xlfn.IFS(S1456=1,1,T1456=1,1,U1456=1,1,V1456=1,1),0)</f>
        <v>0</v>
      </c>
      <c r="S1456" s="505"/>
      <c r="T1456" s="505"/>
      <c r="U1456" s="505"/>
      <c r="V1456" s="505"/>
      <c r="W1456" s="473"/>
      <c r="X1456" s="473"/>
      <c r="Y1456" s="471"/>
      <c r="Z1456" s="505"/>
      <c r="AA1456" s="505"/>
      <c r="AB1456" s="505"/>
      <c r="AC1456" s="505"/>
      <c r="AD1456" s="471"/>
      <c r="AE1456" s="505"/>
      <c r="AF1456" s="505"/>
      <c r="AG1456" s="505"/>
      <c r="AH1456" s="505"/>
      <c r="AI1456" s="473"/>
      <c r="AJ1456" s="473"/>
      <c r="AK1456" s="505"/>
      <c r="AL1456" s="505"/>
      <c r="AM1456" s="505"/>
      <c r="AN1456" s="505"/>
      <c r="AO1456" s="505"/>
      <c r="AP1456" s="505"/>
      <c r="AQ1456" s="505"/>
      <c r="AR1456" s="505"/>
      <c r="AS1456" s="505"/>
      <c r="AT1456" s="505"/>
      <c r="AU1456" s="506"/>
    </row>
    <row r="1457" spans="1:47" s="526" customFormat="1" ht="13.5">
      <c r="A1457" s="531"/>
      <c r="B1457" s="691" t="s">
        <v>226</v>
      </c>
      <c r="C1457" s="460" t="s">
        <v>343</v>
      </c>
      <c r="D1457" s="474">
        <v>4131</v>
      </c>
      <c r="E1457" s="461" t="s">
        <v>1017</v>
      </c>
      <c r="F1457" s="475"/>
      <c r="G1457" s="459" t="s">
        <v>52</v>
      </c>
      <c r="H1457" s="476"/>
      <c r="I1457" s="463">
        <v>3</v>
      </c>
      <c r="J1457" s="475"/>
      <c r="K1457" s="473">
        <v>0</v>
      </c>
      <c r="L1457" s="473"/>
      <c r="M1457" s="471" cm="1">
        <f t="array" ref="M1457">IFERROR(_xlfn.IFS(N1457=1,1,O1457=1,1,P1457=1,1,Q1457=1,1),0)</f>
        <v>0</v>
      </c>
      <c r="N1457" s="505" t="s">
        <v>224</v>
      </c>
      <c r="O1457" s="505"/>
      <c r="P1457" s="505"/>
      <c r="Q1457" s="505"/>
      <c r="R1457" s="471" cm="1">
        <f t="array" ref="R1457">IFERROR(_xlfn.IFS(S1457=1,1,T1457=1,1,U1457=1,1,V1457=1,1),0)</f>
        <v>0</v>
      </c>
      <c r="S1457" s="505"/>
      <c r="T1457" s="505"/>
      <c r="U1457" s="505"/>
      <c r="V1457" s="505"/>
      <c r="W1457" s="473"/>
      <c r="X1457" s="473"/>
      <c r="Y1457" s="471"/>
      <c r="Z1457" s="505"/>
      <c r="AA1457" s="505"/>
      <c r="AB1457" s="505"/>
      <c r="AC1457" s="505"/>
      <c r="AD1457" s="471"/>
      <c r="AE1457" s="505"/>
      <c r="AF1457" s="505"/>
      <c r="AG1457" s="505"/>
      <c r="AH1457" s="505"/>
      <c r="AI1457" s="473"/>
      <c r="AJ1457" s="473"/>
      <c r="AK1457" s="505"/>
      <c r="AL1457" s="505"/>
      <c r="AM1457" s="505"/>
      <c r="AN1457" s="505"/>
      <c r="AO1457" s="505"/>
      <c r="AP1457" s="505"/>
      <c r="AQ1457" s="505"/>
      <c r="AR1457" s="505"/>
      <c r="AS1457" s="505"/>
      <c r="AT1457" s="505"/>
      <c r="AU1457" s="506"/>
    </row>
    <row r="1458" spans="1:47" s="526" customFormat="1" ht="13.5">
      <c r="A1458" s="531"/>
      <c r="B1458" s="691" t="s">
        <v>226</v>
      </c>
      <c r="C1458" s="460" t="s">
        <v>343</v>
      </c>
      <c r="D1458" s="474">
        <v>4132</v>
      </c>
      <c r="E1458" s="461" t="s">
        <v>1017</v>
      </c>
      <c r="F1458" s="475"/>
      <c r="G1458" s="459" t="s">
        <v>52</v>
      </c>
      <c r="H1458" s="476"/>
      <c r="I1458" s="463">
        <v>3</v>
      </c>
      <c r="J1458" s="475"/>
      <c r="K1458" s="473">
        <v>0</v>
      </c>
      <c r="L1458" s="473"/>
      <c r="M1458" s="471" cm="1">
        <f t="array" ref="M1458">IFERROR(_xlfn.IFS(N1458=1,1,O1458=1,1,P1458=1,1,Q1458=1,1),0)</f>
        <v>0</v>
      </c>
      <c r="N1458" s="505" t="s">
        <v>224</v>
      </c>
      <c r="O1458" s="505"/>
      <c r="P1458" s="505"/>
      <c r="Q1458" s="505"/>
      <c r="R1458" s="471" cm="1">
        <f t="array" ref="R1458">IFERROR(_xlfn.IFS(S1458=1,1,T1458=1,1,U1458=1,1,V1458=1,1),0)</f>
        <v>0</v>
      </c>
      <c r="S1458" s="505"/>
      <c r="T1458" s="505"/>
      <c r="U1458" s="505"/>
      <c r="V1458" s="505"/>
      <c r="W1458" s="473"/>
      <c r="X1458" s="473"/>
      <c r="Y1458" s="471"/>
      <c r="Z1458" s="505"/>
      <c r="AA1458" s="505"/>
      <c r="AB1458" s="505"/>
      <c r="AC1458" s="505"/>
      <c r="AD1458" s="471"/>
      <c r="AE1458" s="505"/>
      <c r="AF1458" s="505"/>
      <c r="AG1458" s="505"/>
      <c r="AH1458" s="505"/>
      <c r="AI1458" s="473"/>
      <c r="AJ1458" s="473"/>
      <c r="AK1458" s="505"/>
      <c r="AL1458" s="505"/>
      <c r="AM1458" s="505"/>
      <c r="AN1458" s="505"/>
      <c r="AO1458" s="505"/>
      <c r="AP1458" s="505"/>
      <c r="AQ1458" s="505"/>
      <c r="AR1458" s="505"/>
      <c r="AS1458" s="505"/>
      <c r="AT1458" s="505"/>
      <c r="AU1458" s="506"/>
    </row>
    <row r="1459" spans="1:47" s="526" customFormat="1" ht="13.5">
      <c r="A1459" s="531"/>
      <c r="B1459" s="691"/>
      <c r="C1459" s="460"/>
      <c r="D1459" s="474"/>
      <c r="E1459" s="461" t="s">
        <v>934</v>
      </c>
      <c r="F1459" s="475"/>
      <c r="G1459" s="459"/>
      <c r="H1459" s="476"/>
      <c r="I1459" s="463"/>
      <c r="J1459" s="475"/>
      <c r="K1459" s="473"/>
      <c r="L1459" s="473"/>
      <c r="M1459" s="525"/>
      <c r="N1459" s="505" t="s">
        <v>224</v>
      </c>
      <c r="O1459" s="505"/>
      <c r="P1459" s="505"/>
      <c r="Q1459" s="505"/>
      <c r="R1459" s="505"/>
      <c r="S1459" s="505"/>
      <c r="T1459" s="505"/>
      <c r="U1459" s="505"/>
      <c r="V1459" s="505"/>
      <c r="W1459" s="473"/>
      <c r="X1459" s="473"/>
      <c r="Y1459" s="505"/>
      <c r="Z1459" s="505"/>
      <c r="AA1459" s="505"/>
      <c r="AB1459" s="505"/>
      <c r="AC1459" s="505"/>
      <c r="AD1459" s="505"/>
      <c r="AE1459" s="505"/>
      <c r="AF1459" s="505"/>
      <c r="AG1459" s="505"/>
      <c r="AH1459" s="505"/>
      <c r="AI1459" s="473"/>
      <c r="AJ1459" s="473"/>
      <c r="AK1459" s="505"/>
      <c r="AL1459" s="505"/>
      <c r="AM1459" s="505"/>
      <c r="AN1459" s="505"/>
      <c r="AO1459" s="505"/>
      <c r="AP1459" s="505"/>
      <c r="AQ1459" s="505"/>
      <c r="AR1459" s="505"/>
      <c r="AS1459" s="505"/>
      <c r="AT1459" s="505"/>
      <c r="AU1459" s="506"/>
    </row>
    <row r="1460" spans="1:47" s="526" customFormat="1" ht="13.5">
      <c r="A1460" s="531"/>
      <c r="B1460" s="691" t="s">
        <v>226</v>
      </c>
      <c r="C1460" s="460" t="s">
        <v>957</v>
      </c>
      <c r="D1460" s="474">
        <v>4135</v>
      </c>
      <c r="E1460" s="461" t="s">
        <v>1018</v>
      </c>
      <c r="F1460" s="475"/>
      <c r="G1460" s="459" t="s">
        <v>52</v>
      </c>
      <c r="H1460" s="476"/>
      <c r="I1460" s="463">
        <v>9</v>
      </c>
      <c r="J1460" s="475"/>
      <c r="K1460" s="473">
        <v>0</v>
      </c>
      <c r="L1460" s="473"/>
      <c r="M1460" s="471" cm="1">
        <f t="array" ref="M1460">IFERROR(_xlfn.IFS(N1460=1,1,O1460=1,1,P1460=1,1,Q1460=1,1),0)</f>
        <v>0</v>
      </c>
      <c r="N1460" s="505" t="s">
        <v>224</v>
      </c>
      <c r="O1460" s="505"/>
      <c r="P1460" s="505"/>
      <c r="Q1460" s="505"/>
      <c r="R1460" s="471" cm="1">
        <f t="array" ref="R1460">IFERROR(_xlfn.IFS(S1460=1,1,T1460=1,1,U1460=1,1,V1460=1,1),0)</f>
        <v>0</v>
      </c>
      <c r="S1460" s="505"/>
      <c r="T1460" s="505"/>
      <c r="U1460" s="505"/>
      <c r="V1460" s="505"/>
      <c r="W1460" s="473"/>
      <c r="X1460" s="473"/>
      <c r="Y1460" s="471"/>
      <c r="Z1460" s="505"/>
      <c r="AA1460" s="505"/>
      <c r="AB1460" s="505"/>
      <c r="AC1460" s="505"/>
      <c r="AD1460" s="471"/>
      <c r="AE1460" s="505"/>
      <c r="AF1460" s="505"/>
      <c r="AG1460" s="505"/>
      <c r="AH1460" s="505"/>
      <c r="AI1460" s="473"/>
      <c r="AJ1460" s="473"/>
      <c r="AK1460" s="505"/>
      <c r="AL1460" s="505"/>
      <c r="AM1460" s="505"/>
      <c r="AN1460" s="505"/>
      <c r="AO1460" s="505"/>
      <c r="AP1460" s="505"/>
      <c r="AQ1460" s="505"/>
      <c r="AR1460" s="505"/>
      <c r="AS1460" s="505"/>
      <c r="AT1460" s="505"/>
      <c r="AU1460" s="506"/>
    </row>
    <row r="1461" spans="1:47" s="526" customFormat="1" ht="13.5">
      <c r="A1461" s="531"/>
      <c r="B1461" s="691" t="s">
        <v>226</v>
      </c>
      <c r="C1461" s="460" t="s">
        <v>957</v>
      </c>
      <c r="D1461" s="474">
        <v>4136</v>
      </c>
      <c r="E1461" s="461" t="s">
        <v>1018</v>
      </c>
      <c r="F1461" s="475"/>
      <c r="G1461" s="459" t="s">
        <v>52</v>
      </c>
      <c r="H1461" s="476"/>
      <c r="I1461" s="463">
        <v>9</v>
      </c>
      <c r="J1461" s="475"/>
      <c r="K1461" s="473">
        <v>0</v>
      </c>
      <c r="L1461" s="473"/>
      <c r="M1461" s="471" cm="1">
        <f t="array" ref="M1461">IFERROR(_xlfn.IFS(N1461=1,1,O1461=1,1,P1461=1,1,Q1461=1,1),0)</f>
        <v>0</v>
      </c>
      <c r="N1461" s="505" t="s">
        <v>224</v>
      </c>
      <c r="O1461" s="505"/>
      <c r="P1461" s="505"/>
      <c r="Q1461" s="505"/>
      <c r="R1461" s="471" cm="1">
        <f t="array" ref="R1461">IFERROR(_xlfn.IFS(S1461=1,1,T1461=1,1,U1461=1,1,V1461=1,1),0)</f>
        <v>0</v>
      </c>
      <c r="S1461" s="505"/>
      <c r="T1461" s="505"/>
      <c r="U1461" s="505"/>
      <c r="V1461" s="505"/>
      <c r="W1461" s="473"/>
      <c r="X1461" s="473"/>
      <c r="Y1461" s="471"/>
      <c r="Z1461" s="505"/>
      <c r="AA1461" s="505"/>
      <c r="AB1461" s="505"/>
      <c r="AC1461" s="505"/>
      <c r="AD1461" s="471"/>
      <c r="AE1461" s="505"/>
      <c r="AF1461" s="505"/>
      <c r="AG1461" s="505"/>
      <c r="AH1461" s="505"/>
      <c r="AI1461" s="473"/>
      <c r="AJ1461" s="473"/>
      <c r="AK1461" s="505"/>
      <c r="AL1461" s="505"/>
      <c r="AM1461" s="505"/>
      <c r="AN1461" s="505"/>
      <c r="AO1461" s="505"/>
      <c r="AP1461" s="505"/>
      <c r="AQ1461" s="505"/>
      <c r="AR1461" s="505"/>
      <c r="AS1461" s="505"/>
      <c r="AT1461" s="505"/>
      <c r="AU1461" s="506"/>
    </row>
    <row r="1462" spans="1:47" s="526" customFormat="1" ht="13.5">
      <c r="A1462" s="531"/>
      <c r="B1462" s="691"/>
      <c r="C1462" s="460"/>
      <c r="D1462" s="474"/>
      <c r="E1462" s="461" t="s">
        <v>934</v>
      </c>
      <c r="F1462" s="475"/>
      <c r="G1462" s="459"/>
      <c r="H1462" s="476"/>
      <c r="I1462" s="463"/>
      <c r="J1462" s="475"/>
      <c r="K1462" s="473"/>
      <c r="L1462" s="473"/>
      <c r="M1462" s="525"/>
      <c r="N1462" s="505" t="s">
        <v>224</v>
      </c>
      <c r="O1462" s="505"/>
      <c r="P1462" s="505"/>
      <c r="Q1462" s="505"/>
      <c r="R1462" s="505"/>
      <c r="S1462" s="505"/>
      <c r="T1462" s="505"/>
      <c r="U1462" s="505"/>
      <c r="V1462" s="505"/>
      <c r="W1462" s="473"/>
      <c r="X1462" s="473"/>
      <c r="Y1462" s="505"/>
      <c r="Z1462" s="505"/>
      <c r="AA1462" s="505"/>
      <c r="AB1462" s="505"/>
      <c r="AC1462" s="505"/>
      <c r="AD1462" s="505"/>
      <c r="AE1462" s="505"/>
      <c r="AF1462" s="505"/>
      <c r="AG1462" s="505"/>
      <c r="AH1462" s="505"/>
      <c r="AI1462" s="473"/>
      <c r="AJ1462" s="473"/>
      <c r="AK1462" s="505"/>
      <c r="AL1462" s="505"/>
      <c r="AM1462" s="505"/>
      <c r="AN1462" s="505"/>
      <c r="AO1462" s="505"/>
      <c r="AP1462" s="505"/>
      <c r="AQ1462" s="505"/>
      <c r="AR1462" s="505"/>
      <c r="AS1462" s="505"/>
      <c r="AT1462" s="505"/>
      <c r="AU1462" s="506"/>
    </row>
    <row r="1463" spans="1:47" s="526" customFormat="1" ht="13.5">
      <c r="A1463" s="531"/>
      <c r="B1463" s="691" t="s">
        <v>226</v>
      </c>
      <c r="C1463" s="460" t="s">
        <v>965</v>
      </c>
      <c r="D1463" s="474">
        <v>4137</v>
      </c>
      <c r="E1463" s="461" t="s">
        <v>1019</v>
      </c>
      <c r="F1463" s="475"/>
      <c r="G1463" s="459" t="s">
        <v>52</v>
      </c>
      <c r="H1463" s="476"/>
      <c r="I1463" s="463">
        <v>9</v>
      </c>
      <c r="J1463" s="475"/>
      <c r="K1463" s="473">
        <v>0</v>
      </c>
      <c r="L1463" s="473"/>
      <c r="M1463" s="471" cm="1">
        <f t="array" ref="M1463">IFERROR(_xlfn.IFS(N1463=1,1,O1463=1,1,P1463=1,1,Q1463=1,1),0)</f>
        <v>0</v>
      </c>
      <c r="N1463" s="505" t="s">
        <v>224</v>
      </c>
      <c r="O1463" s="505"/>
      <c r="P1463" s="505"/>
      <c r="Q1463" s="505"/>
      <c r="R1463" s="471" cm="1">
        <f t="array" ref="R1463">IFERROR(_xlfn.IFS(S1463=1,1,T1463=1,1,U1463=1,1,V1463=1,1),0)</f>
        <v>0</v>
      </c>
      <c r="S1463" s="505"/>
      <c r="T1463" s="505"/>
      <c r="U1463" s="505"/>
      <c r="V1463" s="505"/>
      <c r="W1463" s="473"/>
      <c r="X1463" s="473"/>
      <c r="Y1463" s="471"/>
      <c r="Z1463" s="505"/>
      <c r="AA1463" s="505"/>
      <c r="AB1463" s="505"/>
      <c r="AC1463" s="505"/>
      <c r="AD1463" s="471"/>
      <c r="AE1463" s="505"/>
      <c r="AF1463" s="505"/>
      <c r="AG1463" s="505"/>
      <c r="AH1463" s="505"/>
      <c r="AI1463" s="473"/>
      <c r="AJ1463" s="473"/>
      <c r="AK1463" s="505"/>
      <c r="AL1463" s="505"/>
      <c r="AM1463" s="505"/>
      <c r="AN1463" s="505"/>
      <c r="AO1463" s="505"/>
      <c r="AP1463" s="505"/>
      <c r="AQ1463" s="505"/>
      <c r="AR1463" s="505"/>
      <c r="AS1463" s="505"/>
      <c r="AT1463" s="505"/>
      <c r="AU1463" s="506"/>
    </row>
    <row r="1464" spans="1:47" s="526" customFormat="1" ht="13.5">
      <c r="A1464" s="531"/>
      <c r="B1464" s="691" t="s">
        <v>226</v>
      </c>
      <c r="C1464" s="460" t="s">
        <v>965</v>
      </c>
      <c r="D1464" s="474">
        <v>4138</v>
      </c>
      <c r="E1464" s="461" t="s">
        <v>1019</v>
      </c>
      <c r="F1464" s="475"/>
      <c r="G1464" s="459" t="s">
        <v>52</v>
      </c>
      <c r="H1464" s="476"/>
      <c r="I1464" s="463">
        <v>9</v>
      </c>
      <c r="J1464" s="475"/>
      <c r="K1464" s="473">
        <v>0</v>
      </c>
      <c r="L1464" s="473"/>
      <c r="M1464" s="471" cm="1">
        <f t="array" ref="M1464">IFERROR(_xlfn.IFS(N1464=1,1,O1464=1,1,P1464=1,1,Q1464=1,1),0)</f>
        <v>0</v>
      </c>
      <c r="N1464" s="505" t="s">
        <v>224</v>
      </c>
      <c r="O1464" s="505"/>
      <c r="P1464" s="505"/>
      <c r="Q1464" s="505"/>
      <c r="R1464" s="471" cm="1">
        <f t="array" ref="R1464">IFERROR(_xlfn.IFS(S1464=1,1,T1464=1,1,U1464=1,1,V1464=1,1),0)</f>
        <v>0</v>
      </c>
      <c r="S1464" s="505"/>
      <c r="T1464" s="505"/>
      <c r="U1464" s="505"/>
      <c r="V1464" s="505"/>
      <c r="W1464" s="473"/>
      <c r="X1464" s="473"/>
      <c r="Y1464" s="471"/>
      <c r="Z1464" s="505"/>
      <c r="AA1464" s="505"/>
      <c r="AB1464" s="505"/>
      <c r="AC1464" s="505"/>
      <c r="AD1464" s="471"/>
      <c r="AE1464" s="505"/>
      <c r="AF1464" s="505"/>
      <c r="AG1464" s="505"/>
      <c r="AH1464" s="505"/>
      <c r="AI1464" s="473"/>
      <c r="AJ1464" s="473"/>
      <c r="AK1464" s="505"/>
      <c r="AL1464" s="505"/>
      <c r="AM1464" s="505"/>
      <c r="AN1464" s="505"/>
      <c r="AO1464" s="505"/>
      <c r="AP1464" s="505"/>
      <c r="AQ1464" s="505"/>
      <c r="AR1464" s="505"/>
      <c r="AS1464" s="505"/>
      <c r="AT1464" s="505"/>
      <c r="AU1464" s="506"/>
    </row>
    <row r="1465" spans="1:47" s="526" customFormat="1" ht="13.5">
      <c r="A1465" s="531"/>
      <c r="B1465" s="691"/>
      <c r="C1465" s="460"/>
      <c r="D1465" s="474"/>
      <c r="E1465" s="461" t="s">
        <v>934</v>
      </c>
      <c r="F1465" s="475"/>
      <c r="G1465" s="459"/>
      <c r="H1465" s="476"/>
      <c r="I1465" s="463"/>
      <c r="J1465" s="475"/>
      <c r="K1465" s="473"/>
      <c r="L1465" s="473"/>
      <c r="M1465" s="525"/>
      <c r="N1465" s="505" t="s">
        <v>224</v>
      </c>
      <c r="O1465" s="505"/>
      <c r="P1465" s="505"/>
      <c r="Q1465" s="505"/>
      <c r="R1465" s="505"/>
      <c r="S1465" s="505"/>
      <c r="T1465" s="505"/>
      <c r="U1465" s="505"/>
      <c r="V1465" s="505"/>
      <c r="W1465" s="473"/>
      <c r="X1465" s="473"/>
      <c r="Y1465" s="505"/>
      <c r="Z1465" s="505"/>
      <c r="AA1465" s="505"/>
      <c r="AB1465" s="505"/>
      <c r="AC1465" s="505"/>
      <c r="AD1465" s="505"/>
      <c r="AE1465" s="505"/>
      <c r="AF1465" s="505"/>
      <c r="AG1465" s="505"/>
      <c r="AH1465" s="505"/>
      <c r="AI1465" s="473"/>
      <c r="AJ1465" s="473"/>
      <c r="AK1465" s="505"/>
      <c r="AL1465" s="505"/>
      <c r="AM1465" s="505"/>
      <c r="AN1465" s="505"/>
      <c r="AO1465" s="505"/>
      <c r="AP1465" s="505"/>
      <c r="AQ1465" s="505"/>
      <c r="AR1465" s="505"/>
      <c r="AS1465" s="505"/>
      <c r="AT1465" s="505"/>
      <c r="AU1465" s="506"/>
    </row>
    <row r="1466" spans="1:47" s="526" customFormat="1" ht="13.5">
      <c r="A1466" s="531"/>
      <c r="B1466" s="691" t="s">
        <v>226</v>
      </c>
      <c r="C1466" s="460" t="s">
        <v>343</v>
      </c>
      <c r="D1466" s="474">
        <v>4140</v>
      </c>
      <c r="E1466" s="461" t="s">
        <v>1020</v>
      </c>
      <c r="F1466" s="475"/>
      <c r="G1466" s="459" t="s">
        <v>52</v>
      </c>
      <c r="H1466" s="476"/>
      <c r="I1466" s="463">
        <v>4</v>
      </c>
      <c r="J1466" s="475"/>
      <c r="K1466" s="473">
        <v>0</v>
      </c>
      <c r="L1466" s="473"/>
      <c r="M1466" s="471" cm="1">
        <f t="array" ref="M1466">IFERROR(_xlfn.IFS(N1466=1,1,O1466=1,1,P1466=1,1,Q1466=1,1),0)</f>
        <v>0</v>
      </c>
      <c r="N1466" s="505" t="s">
        <v>224</v>
      </c>
      <c r="O1466" s="505"/>
      <c r="P1466" s="505"/>
      <c r="Q1466" s="505"/>
      <c r="R1466" s="471" cm="1">
        <f t="array" ref="R1466">IFERROR(_xlfn.IFS(S1466=1,1,T1466=1,1,U1466=1,1,V1466=1,1),0)</f>
        <v>0</v>
      </c>
      <c r="S1466" s="505"/>
      <c r="T1466" s="505"/>
      <c r="U1466" s="505"/>
      <c r="V1466" s="505"/>
      <c r="W1466" s="473"/>
      <c r="X1466" s="473"/>
      <c r="Y1466" s="471"/>
      <c r="Z1466" s="505"/>
      <c r="AA1466" s="505"/>
      <c r="AB1466" s="505"/>
      <c r="AC1466" s="505"/>
      <c r="AD1466" s="471"/>
      <c r="AE1466" s="505"/>
      <c r="AF1466" s="505"/>
      <c r="AG1466" s="505"/>
      <c r="AH1466" s="505"/>
      <c r="AI1466" s="473"/>
      <c r="AJ1466" s="473"/>
      <c r="AK1466" s="505"/>
      <c r="AL1466" s="505"/>
      <c r="AM1466" s="505"/>
      <c r="AN1466" s="505"/>
      <c r="AO1466" s="505"/>
      <c r="AP1466" s="505"/>
      <c r="AQ1466" s="505"/>
      <c r="AR1466" s="505"/>
      <c r="AS1466" s="505"/>
      <c r="AT1466" s="505"/>
      <c r="AU1466" s="506"/>
    </row>
    <row r="1467" spans="1:47" s="526" customFormat="1" ht="13.5">
      <c r="A1467" s="531"/>
      <c r="B1467" s="691" t="s">
        <v>226</v>
      </c>
      <c r="C1467" s="460" t="s">
        <v>343</v>
      </c>
      <c r="D1467" s="474">
        <v>4141</v>
      </c>
      <c r="E1467" s="461" t="s">
        <v>1021</v>
      </c>
      <c r="F1467" s="475"/>
      <c r="G1467" s="459" t="s">
        <v>52</v>
      </c>
      <c r="H1467" s="476"/>
      <c r="I1467" s="463">
        <v>4</v>
      </c>
      <c r="J1467" s="475"/>
      <c r="K1467" s="473">
        <v>0</v>
      </c>
      <c r="L1467" s="473"/>
      <c r="M1467" s="471" cm="1">
        <f t="array" ref="M1467">IFERROR(_xlfn.IFS(N1467=1,1,O1467=1,1,P1467=1,1,Q1467=1,1),0)</f>
        <v>0</v>
      </c>
      <c r="N1467" s="505" t="s">
        <v>224</v>
      </c>
      <c r="O1467" s="505"/>
      <c r="P1467" s="505"/>
      <c r="Q1467" s="505"/>
      <c r="R1467" s="471" cm="1">
        <f t="array" ref="R1467">IFERROR(_xlfn.IFS(S1467=1,1,T1467=1,1,U1467=1,1,V1467=1,1),0)</f>
        <v>0</v>
      </c>
      <c r="S1467" s="505"/>
      <c r="T1467" s="505"/>
      <c r="U1467" s="505"/>
      <c r="V1467" s="505"/>
      <c r="W1467" s="473"/>
      <c r="X1467" s="473"/>
      <c r="Y1467" s="471"/>
      <c r="Z1467" s="505"/>
      <c r="AA1467" s="505"/>
      <c r="AB1467" s="505"/>
      <c r="AC1467" s="505"/>
      <c r="AD1467" s="471"/>
      <c r="AE1467" s="505"/>
      <c r="AF1467" s="505"/>
      <c r="AG1467" s="505"/>
      <c r="AH1467" s="505"/>
      <c r="AI1467" s="473"/>
      <c r="AJ1467" s="473"/>
      <c r="AK1467" s="505"/>
      <c r="AL1467" s="505"/>
      <c r="AM1467" s="505"/>
      <c r="AN1467" s="505"/>
      <c r="AO1467" s="505"/>
      <c r="AP1467" s="505"/>
      <c r="AQ1467" s="505"/>
      <c r="AR1467" s="505"/>
      <c r="AS1467" s="505"/>
      <c r="AT1467" s="505"/>
      <c r="AU1467" s="506"/>
    </row>
    <row r="1468" spans="1:47" s="526" customFormat="1" ht="13.5">
      <c r="A1468" s="531"/>
      <c r="B1468" s="691"/>
      <c r="C1468" s="460"/>
      <c r="D1468" s="474"/>
      <c r="E1468" s="461" t="s">
        <v>934</v>
      </c>
      <c r="F1468" s="475"/>
      <c r="G1468" s="459"/>
      <c r="H1468" s="476"/>
      <c r="I1468" s="463"/>
      <c r="J1468" s="475"/>
      <c r="K1468" s="473"/>
      <c r="L1468" s="473"/>
      <c r="M1468" s="525"/>
      <c r="N1468" s="505" t="s">
        <v>224</v>
      </c>
      <c r="O1468" s="505"/>
      <c r="P1468" s="505"/>
      <c r="Q1468" s="505"/>
      <c r="R1468" s="505"/>
      <c r="S1468" s="505"/>
      <c r="T1468" s="505"/>
      <c r="U1468" s="505"/>
      <c r="V1468" s="505"/>
      <c r="W1468" s="473"/>
      <c r="X1468" s="473"/>
      <c r="Y1468" s="505"/>
      <c r="Z1468" s="505"/>
      <c r="AA1468" s="505"/>
      <c r="AB1468" s="505"/>
      <c r="AC1468" s="505"/>
      <c r="AD1468" s="505"/>
      <c r="AE1468" s="505"/>
      <c r="AF1468" s="505"/>
      <c r="AG1468" s="505"/>
      <c r="AH1468" s="505"/>
      <c r="AI1468" s="473"/>
      <c r="AJ1468" s="473"/>
      <c r="AK1468" s="505"/>
      <c r="AL1468" s="505"/>
      <c r="AM1468" s="505"/>
      <c r="AN1468" s="505"/>
      <c r="AO1468" s="505"/>
      <c r="AP1468" s="505"/>
      <c r="AQ1468" s="505"/>
      <c r="AR1468" s="505"/>
      <c r="AS1468" s="505"/>
      <c r="AT1468" s="505"/>
      <c r="AU1468" s="506"/>
    </row>
    <row r="1469" spans="1:47" ht="13.5">
      <c r="A1469" s="531" t="s">
        <v>1022</v>
      </c>
      <c r="B1469" s="691"/>
      <c r="C1469" s="460"/>
      <c r="D1469" s="474"/>
      <c r="E1469" s="461"/>
      <c r="F1469" s="475"/>
      <c r="G1469" s="459"/>
      <c r="H1469" s="476"/>
      <c r="I1469" s="463"/>
      <c r="J1469" s="475"/>
      <c r="K1469" s="473"/>
      <c r="L1469" s="473"/>
      <c r="N1469" s="505" t="s">
        <v>224</v>
      </c>
      <c r="O1469" s="505"/>
      <c r="P1469" s="505"/>
      <c r="Q1469" s="505"/>
      <c r="R1469" s="505"/>
      <c r="S1469" s="505"/>
      <c r="T1469" s="505"/>
      <c r="U1469" s="505"/>
      <c r="V1469" s="505"/>
      <c r="W1469" s="473"/>
      <c r="X1469" s="473"/>
      <c r="Y1469" s="505"/>
      <c r="Z1469" s="505"/>
      <c r="AA1469" s="505"/>
      <c r="AB1469" s="505"/>
      <c r="AC1469" s="505"/>
      <c r="AD1469" s="505"/>
      <c r="AE1469" s="505"/>
      <c r="AF1469" s="505"/>
      <c r="AG1469" s="505"/>
      <c r="AH1469" s="505"/>
      <c r="AI1469" s="473"/>
      <c r="AJ1469" s="473"/>
      <c r="AK1469" s="505"/>
      <c r="AL1469" s="505"/>
      <c r="AM1469" s="505"/>
      <c r="AN1469" s="505"/>
      <c r="AO1469" s="505"/>
      <c r="AP1469" s="505"/>
      <c r="AQ1469" s="505"/>
      <c r="AR1469" s="505"/>
      <c r="AS1469" s="505"/>
      <c r="AT1469" s="505"/>
      <c r="AU1469" s="506"/>
    </row>
    <row r="1470" spans="1:47" ht="13.5">
      <c r="B1470" s="691" t="s">
        <v>226</v>
      </c>
      <c r="C1470" s="460" t="s">
        <v>957</v>
      </c>
      <c r="D1470" s="474">
        <v>4401</v>
      </c>
      <c r="E1470" s="461" t="s">
        <v>1023</v>
      </c>
      <c r="F1470" s="475"/>
      <c r="G1470" s="459" t="s">
        <v>52</v>
      </c>
      <c r="H1470" s="476"/>
      <c r="I1470" s="463">
        <v>1</v>
      </c>
      <c r="J1470" s="475"/>
      <c r="K1470" s="473">
        <v>0</v>
      </c>
      <c r="L1470" s="473"/>
      <c r="M1470" s="471" cm="1">
        <f t="array" ref="M1470">IFERROR(_xlfn.IFS(N1470=1,1,O1470=1,1,P1470=1,1,Q1470=1,1),0)</f>
        <v>0</v>
      </c>
      <c r="N1470" s="505" t="s">
        <v>224</v>
      </c>
      <c r="O1470" s="505"/>
      <c r="P1470" s="505"/>
      <c r="Q1470" s="505"/>
      <c r="R1470" s="471" cm="1">
        <f t="array" ref="R1470">IFERROR(_xlfn.IFS(S1470=1,1,T1470=1,1,U1470=1,1,V1470=1,1),0)</f>
        <v>0</v>
      </c>
      <c r="S1470" s="505"/>
      <c r="T1470" s="505"/>
      <c r="U1470" s="505"/>
      <c r="V1470" s="505"/>
      <c r="W1470" s="473"/>
      <c r="X1470" s="473"/>
      <c r="Y1470" s="471"/>
      <c r="Z1470" s="505"/>
      <c r="AA1470" s="505"/>
      <c r="AB1470" s="505"/>
      <c r="AC1470" s="505"/>
      <c r="AD1470" s="471"/>
      <c r="AE1470" s="505"/>
      <c r="AF1470" s="505"/>
      <c r="AG1470" s="505"/>
      <c r="AH1470" s="505"/>
      <c r="AI1470" s="473"/>
      <c r="AJ1470" s="473"/>
      <c r="AK1470" s="505"/>
      <c r="AL1470" s="505"/>
      <c r="AM1470" s="505"/>
      <c r="AN1470" s="505"/>
      <c r="AO1470" s="505"/>
      <c r="AP1470" s="505"/>
      <c r="AQ1470" s="505"/>
      <c r="AR1470" s="505"/>
      <c r="AS1470" s="505"/>
      <c r="AT1470" s="505"/>
      <c r="AU1470" s="506"/>
    </row>
    <row r="1471" spans="1:47" ht="13.5">
      <c r="B1471" s="691" t="s">
        <v>226</v>
      </c>
      <c r="C1471" s="460" t="s">
        <v>957</v>
      </c>
      <c r="D1471" s="474">
        <v>4402</v>
      </c>
      <c r="E1471" s="461" t="s">
        <v>1024</v>
      </c>
      <c r="F1471" s="475"/>
      <c r="G1471" s="459" t="s">
        <v>52</v>
      </c>
      <c r="H1471" s="476"/>
      <c r="I1471" s="463">
        <v>4</v>
      </c>
      <c r="J1471" s="475"/>
      <c r="K1471" s="473">
        <v>0</v>
      </c>
      <c r="L1471" s="473"/>
      <c r="M1471" s="471" cm="1">
        <f t="array" ref="M1471">IFERROR(_xlfn.IFS(N1471=1,1,O1471=1,1,P1471=1,1,Q1471=1,1),0)</f>
        <v>0</v>
      </c>
      <c r="N1471" s="505" t="s">
        <v>224</v>
      </c>
      <c r="O1471" s="505"/>
      <c r="P1471" s="505"/>
      <c r="Q1471" s="505"/>
      <c r="R1471" s="471" cm="1">
        <f t="array" ref="R1471">IFERROR(_xlfn.IFS(S1471=1,1,T1471=1,1,U1471=1,1,V1471=1,1),0)</f>
        <v>0</v>
      </c>
      <c r="S1471" s="505"/>
      <c r="T1471" s="505"/>
      <c r="U1471" s="505"/>
      <c r="V1471" s="505"/>
      <c r="W1471" s="473"/>
      <c r="X1471" s="473"/>
      <c r="Y1471" s="471"/>
      <c r="Z1471" s="505"/>
      <c r="AA1471" s="505"/>
      <c r="AB1471" s="505"/>
      <c r="AC1471" s="505"/>
      <c r="AD1471" s="471"/>
      <c r="AE1471" s="505"/>
      <c r="AF1471" s="505"/>
      <c r="AG1471" s="505"/>
      <c r="AH1471" s="505"/>
      <c r="AI1471" s="473"/>
      <c r="AJ1471" s="473"/>
      <c r="AK1471" s="505"/>
      <c r="AL1471" s="505"/>
      <c r="AM1471" s="505"/>
      <c r="AN1471" s="505"/>
      <c r="AO1471" s="505"/>
      <c r="AP1471" s="505"/>
      <c r="AQ1471" s="505"/>
      <c r="AR1471" s="505"/>
      <c r="AS1471" s="505"/>
      <c r="AT1471" s="505"/>
      <c r="AU1471" s="506"/>
    </row>
    <row r="1472" spans="1:47" ht="13.5">
      <c r="B1472" s="691" t="s">
        <v>226</v>
      </c>
      <c r="C1472" s="460" t="s">
        <v>957</v>
      </c>
      <c r="D1472" s="474">
        <v>4403</v>
      </c>
      <c r="E1472" s="461" t="s">
        <v>1024</v>
      </c>
      <c r="F1472" s="475"/>
      <c r="G1472" s="459" t="s">
        <v>52</v>
      </c>
      <c r="H1472" s="476"/>
      <c r="I1472" s="463">
        <v>4</v>
      </c>
      <c r="J1472" s="475"/>
      <c r="K1472" s="473">
        <v>0</v>
      </c>
      <c r="L1472" s="473"/>
      <c r="M1472" s="471" cm="1">
        <f t="array" ref="M1472">IFERROR(_xlfn.IFS(N1472=1,1,O1472=1,1,P1472=1,1,Q1472=1,1),0)</f>
        <v>0</v>
      </c>
      <c r="N1472" s="505" t="s">
        <v>224</v>
      </c>
      <c r="O1472" s="505"/>
      <c r="P1472" s="505"/>
      <c r="Q1472" s="505"/>
      <c r="R1472" s="471" cm="1">
        <f t="array" ref="R1472">IFERROR(_xlfn.IFS(S1472=1,1,T1472=1,1,U1472=1,1,V1472=1,1),0)</f>
        <v>0</v>
      </c>
      <c r="S1472" s="505"/>
      <c r="T1472" s="505"/>
      <c r="U1472" s="505"/>
      <c r="V1472" s="505"/>
      <c r="W1472" s="473"/>
      <c r="X1472" s="473"/>
      <c r="Y1472" s="471"/>
      <c r="Z1472" s="505"/>
      <c r="AA1472" s="505"/>
      <c r="AB1472" s="505"/>
      <c r="AC1472" s="505"/>
      <c r="AD1472" s="471"/>
      <c r="AE1472" s="505"/>
      <c r="AF1472" s="505"/>
      <c r="AG1472" s="505"/>
      <c r="AH1472" s="505"/>
      <c r="AI1472" s="473"/>
      <c r="AJ1472" s="473"/>
      <c r="AK1472" s="505"/>
      <c r="AL1472" s="505"/>
      <c r="AM1472" s="505"/>
      <c r="AN1472" s="505"/>
      <c r="AO1472" s="505"/>
      <c r="AP1472" s="505"/>
      <c r="AQ1472" s="505"/>
      <c r="AR1472" s="505"/>
      <c r="AS1472" s="505"/>
      <c r="AT1472" s="505"/>
      <c r="AU1472" s="506"/>
    </row>
    <row r="1473" spans="2:47" ht="13.5">
      <c r="B1473" s="691" t="s">
        <v>226</v>
      </c>
      <c r="C1473" s="460" t="s">
        <v>957</v>
      </c>
      <c r="D1473" s="474">
        <v>4404</v>
      </c>
      <c r="E1473" s="461" t="s">
        <v>1024</v>
      </c>
      <c r="F1473" s="475"/>
      <c r="G1473" s="459" t="s">
        <v>52</v>
      </c>
      <c r="H1473" s="476"/>
      <c r="I1473" s="463">
        <v>4</v>
      </c>
      <c r="J1473" s="475"/>
      <c r="K1473" s="473">
        <v>0</v>
      </c>
      <c r="L1473" s="473"/>
      <c r="M1473" s="471" cm="1">
        <f t="array" ref="M1473">IFERROR(_xlfn.IFS(N1473=1,1,O1473=1,1,P1473=1,1,Q1473=1,1),0)</f>
        <v>0</v>
      </c>
      <c r="N1473" s="505" t="s">
        <v>224</v>
      </c>
      <c r="O1473" s="505"/>
      <c r="P1473" s="505"/>
      <c r="Q1473" s="505"/>
      <c r="R1473" s="471" cm="1">
        <f t="array" ref="R1473">IFERROR(_xlfn.IFS(S1473=1,1,T1473=1,1,U1473=1,1,V1473=1,1),0)</f>
        <v>0</v>
      </c>
      <c r="S1473" s="505"/>
      <c r="T1473" s="505"/>
      <c r="U1473" s="505"/>
      <c r="V1473" s="505"/>
      <c r="W1473" s="473"/>
      <c r="X1473" s="473"/>
      <c r="Y1473" s="471"/>
      <c r="Z1473" s="505"/>
      <c r="AA1473" s="505"/>
      <c r="AB1473" s="505"/>
      <c r="AC1473" s="505"/>
      <c r="AD1473" s="471"/>
      <c r="AE1473" s="505"/>
      <c r="AF1473" s="505"/>
      <c r="AG1473" s="505"/>
      <c r="AH1473" s="505"/>
      <c r="AI1473" s="473"/>
      <c r="AJ1473" s="473"/>
      <c r="AK1473" s="505"/>
      <c r="AL1473" s="505"/>
      <c r="AM1473" s="505"/>
      <c r="AN1473" s="505"/>
      <c r="AO1473" s="505"/>
      <c r="AP1473" s="505"/>
      <c r="AQ1473" s="505"/>
      <c r="AR1473" s="505"/>
      <c r="AS1473" s="505"/>
      <c r="AT1473" s="505"/>
      <c r="AU1473" s="506"/>
    </row>
    <row r="1474" spans="2:47" ht="13.5">
      <c r="B1474" s="691"/>
      <c r="C1474" s="460"/>
      <c r="D1474" s="474"/>
      <c r="E1474" s="461" t="s">
        <v>934</v>
      </c>
      <c r="F1474" s="475"/>
      <c r="G1474" s="459"/>
      <c r="H1474" s="476"/>
      <c r="I1474" s="463"/>
      <c r="J1474" s="475"/>
      <c r="K1474" s="473"/>
      <c r="L1474" s="473"/>
      <c r="N1474" s="505" t="s">
        <v>224</v>
      </c>
      <c r="O1474" s="505"/>
      <c r="P1474" s="505"/>
      <c r="Q1474" s="505"/>
      <c r="R1474" s="505"/>
      <c r="S1474" s="505"/>
      <c r="T1474" s="505"/>
      <c r="U1474" s="505"/>
      <c r="V1474" s="505"/>
      <c r="W1474" s="473"/>
      <c r="X1474" s="473"/>
      <c r="Y1474" s="505"/>
      <c r="Z1474" s="505"/>
      <c r="AA1474" s="505"/>
      <c r="AB1474" s="505"/>
      <c r="AC1474" s="505"/>
      <c r="AD1474" s="505"/>
      <c r="AE1474" s="505"/>
      <c r="AF1474" s="505"/>
      <c r="AG1474" s="505"/>
      <c r="AH1474" s="505"/>
      <c r="AI1474" s="473"/>
      <c r="AJ1474" s="473"/>
      <c r="AK1474" s="505"/>
      <c r="AL1474" s="505"/>
      <c r="AM1474" s="505"/>
      <c r="AN1474" s="505"/>
      <c r="AO1474" s="505"/>
      <c r="AP1474" s="505"/>
      <c r="AQ1474" s="505"/>
      <c r="AR1474" s="505"/>
      <c r="AS1474" s="505"/>
      <c r="AT1474" s="505"/>
      <c r="AU1474" s="506"/>
    </row>
    <row r="1475" spans="2:47" ht="13.5">
      <c r="B1475" s="691" t="s">
        <v>226</v>
      </c>
      <c r="C1475" s="460" t="s">
        <v>957</v>
      </c>
      <c r="D1475" s="474">
        <v>4405</v>
      </c>
      <c r="E1475" s="461" t="s">
        <v>1025</v>
      </c>
      <c r="F1475" s="475"/>
      <c r="G1475" s="459" t="s">
        <v>52</v>
      </c>
      <c r="H1475" s="476"/>
      <c r="I1475" s="463">
        <v>7</v>
      </c>
      <c r="J1475" s="475"/>
      <c r="K1475" s="473">
        <v>0</v>
      </c>
      <c r="L1475" s="473"/>
      <c r="M1475" s="471" cm="1">
        <f t="array" ref="M1475">IFERROR(_xlfn.IFS(N1475=1,1,O1475=1,1,P1475=1,1,Q1475=1,1),0)</f>
        <v>0</v>
      </c>
      <c r="N1475" s="505" t="s">
        <v>224</v>
      </c>
      <c r="O1475" s="505"/>
      <c r="P1475" s="505"/>
      <c r="Q1475" s="505"/>
      <c r="R1475" s="471" cm="1">
        <f t="array" ref="R1475">IFERROR(_xlfn.IFS(S1475=1,1,T1475=1,1,U1475=1,1,V1475=1,1),0)</f>
        <v>0</v>
      </c>
      <c r="S1475" s="505"/>
      <c r="T1475" s="505"/>
      <c r="U1475" s="505"/>
      <c r="V1475" s="505"/>
      <c r="W1475" s="473"/>
      <c r="X1475" s="473"/>
      <c r="Y1475" s="471"/>
      <c r="Z1475" s="505"/>
      <c r="AA1475" s="505"/>
      <c r="AB1475" s="505"/>
      <c r="AC1475" s="505"/>
      <c r="AD1475" s="471"/>
      <c r="AE1475" s="505"/>
      <c r="AF1475" s="505"/>
      <c r="AG1475" s="505"/>
      <c r="AH1475" s="505"/>
      <c r="AI1475" s="473"/>
      <c r="AJ1475" s="473"/>
      <c r="AK1475" s="505"/>
      <c r="AL1475" s="505"/>
      <c r="AM1475" s="505"/>
      <c r="AN1475" s="505"/>
      <c r="AO1475" s="505"/>
      <c r="AP1475" s="505"/>
      <c r="AQ1475" s="505"/>
      <c r="AR1475" s="505"/>
      <c r="AS1475" s="505"/>
      <c r="AT1475" s="505"/>
      <c r="AU1475" s="506"/>
    </row>
    <row r="1476" spans="2:47" ht="13.5">
      <c r="B1476" s="691" t="s">
        <v>226</v>
      </c>
      <c r="C1476" s="460" t="s">
        <v>957</v>
      </c>
      <c r="D1476" s="474">
        <v>4406</v>
      </c>
      <c r="E1476" s="461" t="s">
        <v>1026</v>
      </c>
      <c r="F1476" s="475"/>
      <c r="G1476" s="459" t="s">
        <v>52</v>
      </c>
      <c r="H1476" s="476"/>
      <c r="I1476" s="463">
        <v>7</v>
      </c>
      <c r="J1476" s="475"/>
      <c r="K1476" s="473">
        <v>0</v>
      </c>
      <c r="L1476" s="473"/>
      <c r="M1476" s="471" cm="1">
        <f t="array" ref="M1476">IFERROR(_xlfn.IFS(N1476=1,1,O1476=1,1,P1476=1,1,Q1476=1,1),0)</f>
        <v>0</v>
      </c>
      <c r="N1476" s="505" t="s">
        <v>224</v>
      </c>
      <c r="O1476" s="505"/>
      <c r="P1476" s="505"/>
      <c r="Q1476" s="505"/>
      <c r="R1476" s="471" cm="1">
        <f t="array" ref="R1476">IFERROR(_xlfn.IFS(S1476=1,1,T1476=1,1,U1476=1,1,V1476=1,1),0)</f>
        <v>0</v>
      </c>
      <c r="S1476" s="505"/>
      <c r="T1476" s="505"/>
      <c r="U1476" s="505"/>
      <c r="V1476" s="505"/>
      <c r="W1476" s="473"/>
      <c r="X1476" s="473"/>
      <c r="Y1476" s="471"/>
      <c r="Z1476" s="505"/>
      <c r="AA1476" s="505"/>
      <c r="AB1476" s="505"/>
      <c r="AC1476" s="505"/>
      <c r="AD1476" s="471"/>
      <c r="AE1476" s="505"/>
      <c r="AF1476" s="505"/>
      <c r="AG1476" s="505"/>
      <c r="AH1476" s="505"/>
      <c r="AI1476" s="473"/>
      <c r="AJ1476" s="473"/>
      <c r="AK1476" s="505"/>
      <c r="AL1476" s="505"/>
      <c r="AM1476" s="505"/>
      <c r="AN1476" s="505"/>
      <c r="AO1476" s="505"/>
      <c r="AP1476" s="505"/>
      <c r="AQ1476" s="505"/>
      <c r="AR1476" s="505"/>
      <c r="AS1476" s="505"/>
      <c r="AT1476" s="505"/>
      <c r="AU1476" s="506"/>
    </row>
    <row r="1477" spans="2:47" ht="13.5">
      <c r="B1477" s="691" t="s">
        <v>226</v>
      </c>
      <c r="C1477" s="460" t="s">
        <v>957</v>
      </c>
      <c r="D1477" s="474">
        <v>4407</v>
      </c>
      <c r="E1477" s="461" t="s">
        <v>1026</v>
      </c>
      <c r="F1477" s="475"/>
      <c r="G1477" s="459" t="s">
        <v>52</v>
      </c>
      <c r="H1477" s="476"/>
      <c r="I1477" s="463">
        <v>7</v>
      </c>
      <c r="J1477" s="475"/>
      <c r="K1477" s="473">
        <v>0</v>
      </c>
      <c r="L1477" s="473"/>
      <c r="M1477" s="471" cm="1">
        <f t="array" ref="M1477">IFERROR(_xlfn.IFS(N1477=1,1,O1477=1,1,P1477=1,1,Q1477=1,1),0)</f>
        <v>0</v>
      </c>
      <c r="N1477" s="505" t="s">
        <v>224</v>
      </c>
      <c r="O1477" s="505"/>
      <c r="P1477" s="505"/>
      <c r="Q1477" s="505"/>
      <c r="R1477" s="471" cm="1">
        <f t="array" ref="R1477">IFERROR(_xlfn.IFS(S1477=1,1,T1477=1,1,U1477=1,1,V1477=1,1),0)</f>
        <v>0</v>
      </c>
      <c r="S1477" s="505"/>
      <c r="T1477" s="505"/>
      <c r="U1477" s="505"/>
      <c r="V1477" s="505"/>
      <c r="W1477" s="473"/>
      <c r="X1477" s="473"/>
      <c r="Y1477" s="471"/>
      <c r="Z1477" s="505"/>
      <c r="AA1477" s="505"/>
      <c r="AB1477" s="505"/>
      <c r="AC1477" s="505"/>
      <c r="AD1477" s="471"/>
      <c r="AE1477" s="505"/>
      <c r="AF1477" s="505"/>
      <c r="AG1477" s="505"/>
      <c r="AH1477" s="505"/>
      <c r="AI1477" s="473"/>
      <c r="AJ1477" s="473"/>
      <c r="AK1477" s="505"/>
      <c r="AL1477" s="505"/>
      <c r="AM1477" s="505"/>
      <c r="AN1477" s="505"/>
      <c r="AO1477" s="505"/>
      <c r="AP1477" s="505"/>
      <c r="AQ1477" s="505"/>
      <c r="AR1477" s="505"/>
      <c r="AS1477" s="505"/>
      <c r="AT1477" s="505"/>
      <c r="AU1477" s="506"/>
    </row>
    <row r="1478" spans="2:47" ht="13.5">
      <c r="B1478" s="691"/>
      <c r="C1478" s="460"/>
      <c r="D1478" s="474"/>
      <c r="E1478" s="461" t="s">
        <v>934</v>
      </c>
      <c r="F1478" s="475"/>
      <c r="G1478" s="459"/>
      <c r="H1478" s="476"/>
      <c r="I1478" s="463"/>
      <c r="J1478" s="475"/>
      <c r="K1478" s="473"/>
      <c r="L1478" s="473"/>
      <c r="N1478" s="505" t="s">
        <v>224</v>
      </c>
      <c r="O1478" s="505"/>
      <c r="P1478" s="505"/>
      <c r="Q1478" s="505"/>
      <c r="R1478" s="505"/>
      <c r="S1478" s="505"/>
      <c r="T1478" s="505"/>
      <c r="U1478" s="505"/>
      <c r="V1478" s="505"/>
      <c r="W1478" s="473"/>
      <c r="X1478" s="473"/>
      <c r="Y1478" s="505"/>
      <c r="Z1478" s="505"/>
      <c r="AA1478" s="505"/>
      <c r="AB1478" s="505"/>
      <c r="AC1478" s="505"/>
      <c r="AD1478" s="505"/>
      <c r="AE1478" s="505"/>
      <c r="AF1478" s="505"/>
      <c r="AG1478" s="505"/>
      <c r="AH1478" s="505"/>
      <c r="AI1478" s="473"/>
      <c r="AJ1478" s="473"/>
      <c r="AK1478" s="505"/>
      <c r="AL1478" s="505"/>
      <c r="AM1478" s="505"/>
      <c r="AN1478" s="505"/>
      <c r="AO1478" s="505"/>
      <c r="AP1478" s="505"/>
      <c r="AQ1478" s="505"/>
      <c r="AR1478" s="505"/>
      <c r="AS1478" s="505"/>
      <c r="AT1478" s="505"/>
      <c r="AU1478" s="506"/>
    </row>
    <row r="1479" spans="2:47" ht="13.5">
      <c r="B1479" s="691" t="s">
        <v>226</v>
      </c>
      <c r="C1479" s="460" t="s">
        <v>965</v>
      </c>
      <c r="D1479" s="474">
        <v>4401</v>
      </c>
      <c r="E1479" s="461" t="s">
        <v>1023</v>
      </c>
      <c r="F1479" s="475"/>
      <c r="G1479" s="459" t="s">
        <v>52</v>
      </c>
      <c r="H1479" s="476"/>
      <c r="I1479" s="463">
        <v>7</v>
      </c>
      <c r="J1479" s="475"/>
      <c r="K1479" s="473">
        <v>0</v>
      </c>
      <c r="L1479" s="473"/>
      <c r="M1479" s="471" cm="1">
        <f t="array" ref="M1479">IFERROR(_xlfn.IFS(N1479=1,1,O1479=1,1,P1479=1,1,Q1479=1,1),0)</f>
        <v>0</v>
      </c>
      <c r="N1479" s="505" t="s">
        <v>224</v>
      </c>
      <c r="O1479" s="505"/>
      <c r="P1479" s="505"/>
      <c r="Q1479" s="505"/>
      <c r="R1479" s="471" cm="1">
        <f t="array" ref="R1479">IFERROR(_xlfn.IFS(S1479=1,1,T1479=1,1,U1479=1,1,V1479=1,1),0)</f>
        <v>0</v>
      </c>
      <c r="S1479" s="505"/>
      <c r="T1479" s="505"/>
      <c r="U1479" s="505"/>
      <c r="V1479" s="505"/>
      <c r="W1479" s="473"/>
      <c r="X1479" s="473"/>
      <c r="Y1479" s="471"/>
      <c r="Z1479" s="505"/>
      <c r="AA1479" s="505"/>
      <c r="AB1479" s="505"/>
      <c r="AC1479" s="505"/>
      <c r="AD1479" s="471"/>
      <c r="AE1479" s="505"/>
      <c r="AF1479" s="505"/>
      <c r="AG1479" s="505"/>
      <c r="AH1479" s="505"/>
      <c r="AI1479" s="473"/>
      <c r="AJ1479" s="473"/>
      <c r="AK1479" s="505"/>
      <c r="AL1479" s="505"/>
      <c r="AM1479" s="505"/>
      <c r="AN1479" s="505"/>
      <c r="AO1479" s="505"/>
      <c r="AP1479" s="505"/>
      <c r="AQ1479" s="505"/>
      <c r="AR1479" s="505"/>
      <c r="AS1479" s="505"/>
      <c r="AT1479" s="505"/>
      <c r="AU1479" s="506"/>
    </row>
    <row r="1480" spans="2:47" ht="13.5">
      <c r="B1480" s="691" t="s">
        <v>226</v>
      </c>
      <c r="C1480" s="460" t="s">
        <v>965</v>
      </c>
      <c r="D1480" s="474">
        <v>4402</v>
      </c>
      <c r="E1480" s="461" t="s">
        <v>1024</v>
      </c>
      <c r="F1480" s="475"/>
      <c r="G1480" s="459" t="s">
        <v>52</v>
      </c>
      <c r="H1480" s="476"/>
      <c r="I1480" s="463">
        <v>7</v>
      </c>
      <c r="J1480" s="475"/>
      <c r="K1480" s="473">
        <v>0</v>
      </c>
      <c r="L1480" s="473"/>
      <c r="M1480" s="471" cm="1">
        <f t="array" ref="M1480">IFERROR(_xlfn.IFS(N1480=1,1,O1480=1,1,P1480=1,1,Q1480=1,1),0)</f>
        <v>0</v>
      </c>
      <c r="N1480" s="505" t="s">
        <v>224</v>
      </c>
      <c r="O1480" s="505"/>
      <c r="P1480" s="505"/>
      <c r="Q1480" s="505"/>
      <c r="R1480" s="471" cm="1">
        <f t="array" ref="R1480">IFERROR(_xlfn.IFS(S1480=1,1,T1480=1,1,U1480=1,1,V1480=1,1),0)</f>
        <v>0</v>
      </c>
      <c r="S1480" s="505"/>
      <c r="T1480" s="505"/>
      <c r="U1480" s="505"/>
      <c r="V1480" s="505"/>
      <c r="W1480" s="473"/>
      <c r="X1480" s="473"/>
      <c r="Y1480" s="471"/>
      <c r="Z1480" s="505"/>
      <c r="AA1480" s="505"/>
      <c r="AB1480" s="505"/>
      <c r="AC1480" s="505"/>
      <c r="AD1480" s="471"/>
      <c r="AE1480" s="505"/>
      <c r="AF1480" s="505"/>
      <c r="AG1480" s="505"/>
      <c r="AH1480" s="505"/>
      <c r="AI1480" s="473"/>
      <c r="AJ1480" s="473"/>
      <c r="AK1480" s="505"/>
      <c r="AL1480" s="505"/>
      <c r="AM1480" s="505"/>
      <c r="AN1480" s="505"/>
      <c r="AO1480" s="505"/>
      <c r="AP1480" s="505"/>
      <c r="AQ1480" s="505"/>
      <c r="AR1480" s="505"/>
      <c r="AS1480" s="505"/>
      <c r="AT1480" s="505"/>
      <c r="AU1480" s="506"/>
    </row>
    <row r="1481" spans="2:47" ht="13.5">
      <c r="B1481" s="691" t="s">
        <v>226</v>
      </c>
      <c r="C1481" s="460" t="s">
        <v>965</v>
      </c>
      <c r="D1481" s="474" t="s">
        <v>410</v>
      </c>
      <c r="E1481" s="461" t="s">
        <v>1024</v>
      </c>
      <c r="F1481" s="475"/>
      <c r="G1481" s="459" t="s">
        <v>52</v>
      </c>
      <c r="H1481" s="476"/>
      <c r="I1481" s="463">
        <v>7</v>
      </c>
      <c r="J1481" s="475"/>
      <c r="K1481" s="473">
        <v>0</v>
      </c>
      <c r="L1481" s="473"/>
      <c r="M1481" s="471" cm="1">
        <f t="array" ref="M1481">IFERROR(_xlfn.IFS(N1481=1,1,O1481=1,1,P1481=1,1,Q1481=1,1),0)</f>
        <v>0</v>
      </c>
      <c r="N1481" s="505" t="s">
        <v>224</v>
      </c>
      <c r="O1481" s="505"/>
      <c r="P1481" s="505"/>
      <c r="Q1481" s="505"/>
      <c r="R1481" s="471" cm="1">
        <f t="array" ref="R1481">IFERROR(_xlfn.IFS(S1481=1,1,T1481=1,1,U1481=1,1,V1481=1,1),0)</f>
        <v>0</v>
      </c>
      <c r="S1481" s="505"/>
      <c r="T1481" s="505"/>
      <c r="U1481" s="505"/>
      <c r="V1481" s="505"/>
      <c r="W1481" s="473"/>
      <c r="X1481" s="473"/>
      <c r="Y1481" s="471"/>
      <c r="Z1481" s="505"/>
      <c r="AA1481" s="505"/>
      <c r="AB1481" s="505"/>
      <c r="AC1481" s="505"/>
      <c r="AD1481" s="471"/>
      <c r="AE1481" s="505"/>
      <c r="AF1481" s="505"/>
      <c r="AG1481" s="505"/>
      <c r="AH1481" s="505"/>
      <c r="AI1481" s="473"/>
      <c r="AJ1481" s="473"/>
      <c r="AK1481" s="505"/>
      <c r="AL1481" s="505"/>
      <c r="AM1481" s="505"/>
      <c r="AN1481" s="505"/>
      <c r="AO1481" s="505"/>
      <c r="AP1481" s="505"/>
      <c r="AQ1481" s="505"/>
      <c r="AR1481" s="505"/>
      <c r="AS1481" s="505"/>
      <c r="AT1481" s="505"/>
      <c r="AU1481" s="506"/>
    </row>
    <row r="1482" spans="2:47" ht="13.5">
      <c r="B1482" s="691" t="s">
        <v>226</v>
      </c>
      <c r="C1482" s="460" t="s">
        <v>965</v>
      </c>
      <c r="D1482" s="474" t="s">
        <v>1027</v>
      </c>
      <c r="E1482" s="461" t="s">
        <v>1024</v>
      </c>
      <c r="F1482" s="475"/>
      <c r="G1482" s="459" t="s">
        <v>52</v>
      </c>
      <c r="H1482" s="476"/>
      <c r="I1482" s="463">
        <v>7</v>
      </c>
      <c r="J1482" s="475"/>
      <c r="K1482" s="473">
        <v>0</v>
      </c>
      <c r="L1482" s="473"/>
      <c r="M1482" s="471" cm="1">
        <f t="array" ref="M1482">IFERROR(_xlfn.IFS(N1482=1,1,O1482=1,1,P1482=1,1,Q1482=1,1),0)</f>
        <v>0</v>
      </c>
      <c r="N1482" s="505" t="s">
        <v>224</v>
      </c>
      <c r="O1482" s="505"/>
      <c r="P1482" s="505"/>
      <c r="Q1482" s="505"/>
      <c r="R1482" s="471" cm="1">
        <f t="array" ref="R1482">IFERROR(_xlfn.IFS(S1482=1,1,T1482=1,1,U1482=1,1,V1482=1,1),0)</f>
        <v>0</v>
      </c>
      <c r="S1482" s="505"/>
      <c r="T1482" s="505"/>
      <c r="U1482" s="505"/>
      <c r="V1482" s="505"/>
      <c r="W1482" s="473"/>
      <c r="X1482" s="473"/>
      <c r="Y1482" s="471"/>
      <c r="Z1482" s="505"/>
      <c r="AA1482" s="505"/>
      <c r="AB1482" s="505"/>
      <c r="AC1482" s="505"/>
      <c r="AD1482" s="471"/>
      <c r="AE1482" s="505"/>
      <c r="AF1482" s="505"/>
      <c r="AG1482" s="505"/>
      <c r="AH1482" s="505"/>
      <c r="AI1482" s="473"/>
      <c r="AJ1482" s="473"/>
      <c r="AK1482" s="505"/>
      <c r="AL1482" s="505"/>
      <c r="AM1482" s="505"/>
      <c r="AN1482" s="505"/>
      <c r="AO1482" s="505"/>
      <c r="AP1482" s="505"/>
      <c r="AQ1482" s="505"/>
      <c r="AR1482" s="505"/>
      <c r="AS1482" s="505"/>
      <c r="AT1482" s="505"/>
      <c r="AU1482" s="506"/>
    </row>
    <row r="1483" spans="2:47" ht="13.5">
      <c r="B1483" s="691"/>
      <c r="C1483" s="460"/>
      <c r="D1483" s="474"/>
      <c r="E1483" s="461" t="s">
        <v>934</v>
      </c>
      <c r="F1483" s="475"/>
      <c r="G1483" s="459"/>
      <c r="H1483" s="476"/>
      <c r="I1483" s="463"/>
      <c r="J1483" s="475"/>
      <c r="K1483" s="473"/>
      <c r="L1483" s="473"/>
      <c r="M1483" s="524"/>
      <c r="N1483" s="505" t="s">
        <v>224</v>
      </c>
      <c r="O1483" s="505"/>
      <c r="P1483" s="505"/>
      <c r="Q1483" s="505"/>
      <c r="R1483" s="505"/>
      <c r="S1483" s="505"/>
      <c r="T1483" s="505"/>
      <c r="U1483" s="505"/>
      <c r="V1483" s="505"/>
      <c r="W1483" s="473"/>
      <c r="X1483" s="473"/>
      <c r="Y1483" s="505"/>
      <c r="Z1483" s="505"/>
      <c r="AA1483" s="505"/>
      <c r="AB1483" s="505"/>
      <c r="AC1483" s="505"/>
      <c r="AD1483" s="505"/>
      <c r="AE1483" s="505"/>
      <c r="AF1483" s="505"/>
      <c r="AG1483" s="505"/>
      <c r="AH1483" s="505"/>
      <c r="AI1483" s="473"/>
      <c r="AJ1483" s="473"/>
      <c r="AK1483" s="505"/>
      <c r="AL1483" s="505"/>
      <c r="AM1483" s="505"/>
      <c r="AN1483" s="505"/>
      <c r="AO1483" s="505"/>
      <c r="AP1483" s="505"/>
      <c r="AQ1483" s="505"/>
      <c r="AR1483" s="505"/>
      <c r="AS1483" s="505"/>
      <c r="AT1483" s="505"/>
      <c r="AU1483" s="506"/>
    </row>
    <row r="1484" spans="2:47" ht="13.5">
      <c r="B1484" s="691" t="s">
        <v>226</v>
      </c>
      <c r="C1484" s="460" t="s">
        <v>965</v>
      </c>
      <c r="D1484" s="474" t="s">
        <v>408</v>
      </c>
      <c r="E1484" s="461" t="s">
        <v>1028</v>
      </c>
      <c r="F1484" s="475"/>
      <c r="G1484" s="459" t="s">
        <v>52</v>
      </c>
      <c r="H1484" s="476"/>
      <c r="I1484" s="463">
        <v>7</v>
      </c>
      <c r="J1484" s="475"/>
      <c r="K1484" s="473">
        <v>0</v>
      </c>
      <c r="L1484" s="473"/>
      <c r="M1484" s="471" cm="1">
        <f t="array" ref="M1484">IFERROR(_xlfn.IFS(N1484=1,1,O1484=1,1,P1484=1,1,Q1484=1,1),0)</f>
        <v>0</v>
      </c>
      <c r="N1484" s="505" t="s">
        <v>224</v>
      </c>
      <c r="O1484" s="505"/>
      <c r="P1484" s="505"/>
      <c r="Q1484" s="505"/>
      <c r="R1484" s="471" cm="1">
        <f t="array" ref="R1484">IFERROR(_xlfn.IFS(S1484=1,1,T1484=1,1,U1484=1,1,V1484=1,1),0)</f>
        <v>0</v>
      </c>
      <c r="S1484" s="505"/>
      <c r="T1484" s="505"/>
      <c r="U1484" s="505"/>
      <c r="V1484" s="505"/>
      <c r="W1484" s="473"/>
      <c r="X1484" s="473"/>
      <c r="Y1484" s="471"/>
      <c r="Z1484" s="505"/>
      <c r="AA1484" s="505"/>
      <c r="AB1484" s="505"/>
      <c r="AC1484" s="505"/>
      <c r="AD1484" s="471"/>
      <c r="AE1484" s="505"/>
      <c r="AF1484" s="505"/>
      <c r="AG1484" s="505"/>
      <c r="AH1484" s="505"/>
      <c r="AI1484" s="473"/>
      <c r="AJ1484" s="473"/>
      <c r="AK1484" s="505"/>
      <c r="AL1484" s="505"/>
      <c r="AM1484" s="505"/>
      <c r="AN1484" s="505"/>
      <c r="AO1484" s="505"/>
      <c r="AP1484" s="505"/>
      <c r="AQ1484" s="505"/>
      <c r="AR1484" s="505"/>
      <c r="AS1484" s="505"/>
      <c r="AT1484" s="505"/>
      <c r="AU1484" s="506"/>
    </row>
    <row r="1485" spans="2:47" ht="13.5">
      <c r="B1485" s="691" t="s">
        <v>226</v>
      </c>
      <c r="C1485" s="460" t="s">
        <v>965</v>
      </c>
      <c r="D1485" s="474" t="s">
        <v>410</v>
      </c>
      <c r="E1485" s="461" t="s">
        <v>1029</v>
      </c>
      <c r="F1485" s="475"/>
      <c r="G1485" s="459" t="s">
        <v>52</v>
      </c>
      <c r="H1485" s="476"/>
      <c r="I1485" s="463">
        <v>7</v>
      </c>
      <c r="J1485" s="475"/>
      <c r="K1485" s="473">
        <v>0</v>
      </c>
      <c r="L1485" s="473"/>
      <c r="M1485" s="471" cm="1">
        <f t="array" ref="M1485">IFERROR(_xlfn.IFS(N1485=1,1,O1485=1,1,P1485=1,1,Q1485=1,1),0)</f>
        <v>0</v>
      </c>
      <c r="N1485" s="505" t="s">
        <v>224</v>
      </c>
      <c r="O1485" s="505"/>
      <c r="P1485" s="505"/>
      <c r="Q1485" s="505"/>
      <c r="R1485" s="471" cm="1">
        <f t="array" ref="R1485">IFERROR(_xlfn.IFS(S1485=1,1,T1485=1,1,U1485=1,1,V1485=1,1),0)</f>
        <v>0</v>
      </c>
      <c r="S1485" s="505"/>
      <c r="T1485" s="505"/>
      <c r="U1485" s="505"/>
      <c r="V1485" s="505"/>
      <c r="W1485" s="473"/>
      <c r="X1485" s="473"/>
      <c r="Y1485" s="471"/>
      <c r="Z1485" s="505"/>
      <c r="AA1485" s="505"/>
      <c r="AB1485" s="505"/>
      <c r="AC1485" s="505"/>
      <c r="AD1485" s="471"/>
      <c r="AE1485" s="505"/>
      <c r="AF1485" s="505"/>
      <c r="AG1485" s="505"/>
      <c r="AH1485" s="505"/>
      <c r="AI1485" s="473"/>
      <c r="AJ1485" s="473"/>
      <c r="AK1485" s="505"/>
      <c r="AL1485" s="505"/>
      <c r="AM1485" s="505"/>
      <c r="AN1485" s="505"/>
      <c r="AO1485" s="505"/>
      <c r="AP1485" s="505"/>
      <c r="AQ1485" s="505"/>
      <c r="AR1485" s="505"/>
      <c r="AS1485" s="505"/>
      <c r="AT1485" s="505"/>
      <c r="AU1485" s="506"/>
    </row>
    <row r="1486" spans="2:47" ht="13.5">
      <c r="B1486" s="691" t="s">
        <v>226</v>
      </c>
      <c r="C1486" s="460" t="s">
        <v>965</v>
      </c>
      <c r="D1486" s="474" t="s">
        <v>1027</v>
      </c>
      <c r="E1486" s="461" t="s">
        <v>1029</v>
      </c>
      <c r="F1486" s="475"/>
      <c r="G1486" s="459" t="s">
        <v>52</v>
      </c>
      <c r="H1486" s="476"/>
      <c r="I1486" s="463">
        <v>7</v>
      </c>
      <c r="J1486" s="475"/>
      <c r="K1486" s="473">
        <v>0</v>
      </c>
      <c r="L1486" s="473"/>
      <c r="M1486" s="471" cm="1">
        <f t="array" ref="M1486">IFERROR(_xlfn.IFS(N1486=1,1,O1486=1,1,P1486=1,1,Q1486=1,1),0)</f>
        <v>0</v>
      </c>
      <c r="N1486" s="505" t="s">
        <v>224</v>
      </c>
      <c r="O1486" s="505"/>
      <c r="P1486" s="505"/>
      <c r="Q1486" s="505"/>
      <c r="R1486" s="471" cm="1">
        <f t="array" ref="R1486">IFERROR(_xlfn.IFS(S1486=1,1,T1486=1,1,U1486=1,1,V1486=1,1),0)</f>
        <v>0</v>
      </c>
      <c r="S1486" s="505"/>
      <c r="T1486" s="505"/>
      <c r="U1486" s="505"/>
      <c r="V1486" s="505"/>
      <c r="W1486" s="473"/>
      <c r="X1486" s="473"/>
      <c r="Y1486" s="471"/>
      <c r="Z1486" s="505"/>
      <c r="AA1486" s="505"/>
      <c r="AB1486" s="505"/>
      <c r="AC1486" s="505"/>
      <c r="AD1486" s="471"/>
      <c r="AE1486" s="505"/>
      <c r="AF1486" s="505"/>
      <c r="AG1486" s="505"/>
      <c r="AH1486" s="505"/>
      <c r="AI1486" s="473"/>
      <c r="AJ1486" s="473"/>
      <c r="AK1486" s="505"/>
      <c r="AL1486" s="505"/>
      <c r="AM1486" s="505"/>
      <c r="AN1486" s="505"/>
      <c r="AO1486" s="505"/>
      <c r="AP1486" s="505"/>
      <c r="AQ1486" s="505"/>
      <c r="AR1486" s="505"/>
      <c r="AS1486" s="505"/>
      <c r="AT1486" s="505"/>
      <c r="AU1486" s="506"/>
    </row>
    <row r="1487" spans="2:47" ht="13.5">
      <c r="B1487" s="691"/>
      <c r="C1487" s="460"/>
      <c r="D1487" s="474"/>
      <c r="E1487" s="461" t="s">
        <v>934</v>
      </c>
      <c r="F1487" s="475"/>
      <c r="G1487" s="459"/>
      <c r="H1487" s="476"/>
      <c r="I1487" s="463"/>
      <c r="J1487" s="475"/>
      <c r="K1487" s="473"/>
      <c r="L1487" s="473"/>
      <c r="M1487" s="524"/>
      <c r="N1487" s="505" t="s">
        <v>224</v>
      </c>
      <c r="O1487" s="505"/>
      <c r="P1487" s="505"/>
      <c r="Q1487" s="505"/>
      <c r="R1487" s="505"/>
      <c r="S1487" s="505"/>
      <c r="T1487" s="505"/>
      <c r="U1487" s="505"/>
      <c r="V1487" s="505"/>
      <c r="W1487" s="473"/>
      <c r="X1487" s="473"/>
      <c r="Y1487" s="505"/>
      <c r="Z1487" s="505"/>
      <c r="AA1487" s="505"/>
      <c r="AB1487" s="505"/>
      <c r="AC1487" s="505"/>
      <c r="AD1487" s="505"/>
      <c r="AE1487" s="505"/>
      <c r="AF1487" s="505"/>
      <c r="AG1487" s="505"/>
      <c r="AH1487" s="505"/>
      <c r="AI1487" s="473"/>
      <c r="AJ1487" s="473"/>
      <c r="AK1487" s="505"/>
      <c r="AL1487" s="505"/>
      <c r="AM1487" s="505"/>
      <c r="AN1487" s="505"/>
      <c r="AO1487" s="505"/>
      <c r="AP1487" s="505"/>
      <c r="AQ1487" s="505"/>
      <c r="AR1487" s="505"/>
      <c r="AS1487" s="505"/>
      <c r="AT1487" s="505"/>
      <c r="AU1487" s="506"/>
    </row>
    <row r="1488" spans="2:47" ht="13.5">
      <c r="B1488" s="691" t="s">
        <v>226</v>
      </c>
      <c r="C1488" s="460" t="s">
        <v>335</v>
      </c>
      <c r="D1488" s="474" t="s">
        <v>1030</v>
      </c>
      <c r="E1488" s="461" t="s">
        <v>1031</v>
      </c>
      <c r="F1488" s="475"/>
      <c r="G1488" s="459" t="s">
        <v>52</v>
      </c>
      <c r="H1488" s="476"/>
      <c r="I1488" s="463">
        <v>7</v>
      </c>
      <c r="J1488" s="475"/>
      <c r="K1488" s="473">
        <v>0</v>
      </c>
      <c r="L1488" s="473"/>
      <c r="M1488" s="471" cm="1">
        <f t="array" ref="M1488">IFERROR(_xlfn.IFS(N1488=1,1,O1488=1,1,P1488=1,1,Q1488=1,1),0)</f>
        <v>0</v>
      </c>
      <c r="N1488" s="505" t="s">
        <v>224</v>
      </c>
      <c r="O1488" s="505"/>
      <c r="P1488" s="505"/>
      <c r="Q1488" s="505"/>
      <c r="R1488" s="471" cm="1">
        <f t="array" ref="R1488">IFERROR(_xlfn.IFS(S1488=1,1,T1488=1,1,U1488=1,1,V1488=1,1),0)</f>
        <v>0</v>
      </c>
      <c r="S1488" s="505"/>
      <c r="T1488" s="505"/>
      <c r="U1488" s="505"/>
      <c r="V1488" s="505"/>
      <c r="W1488" s="473"/>
      <c r="X1488" s="473"/>
      <c r="Y1488" s="471"/>
      <c r="Z1488" s="505"/>
      <c r="AA1488" s="505"/>
      <c r="AB1488" s="505"/>
      <c r="AC1488" s="505"/>
      <c r="AD1488" s="471"/>
      <c r="AE1488" s="505"/>
      <c r="AF1488" s="505"/>
      <c r="AG1488" s="505"/>
      <c r="AH1488" s="505"/>
      <c r="AI1488" s="473"/>
      <c r="AJ1488" s="473"/>
      <c r="AK1488" s="505"/>
      <c r="AL1488" s="505"/>
      <c r="AM1488" s="505"/>
      <c r="AN1488" s="505"/>
      <c r="AO1488" s="505"/>
      <c r="AP1488" s="505"/>
      <c r="AQ1488" s="505"/>
      <c r="AR1488" s="505"/>
      <c r="AS1488" s="505"/>
      <c r="AT1488" s="505"/>
      <c r="AU1488" s="506"/>
    </row>
    <row r="1489" spans="1:47" ht="13.5">
      <c r="B1489" s="691" t="s">
        <v>226</v>
      </c>
      <c r="C1489" s="460" t="s">
        <v>335</v>
      </c>
      <c r="D1489" s="474" t="s">
        <v>1032</v>
      </c>
      <c r="E1489" s="461" t="s">
        <v>1031</v>
      </c>
      <c r="F1489" s="475"/>
      <c r="G1489" s="459" t="s">
        <v>52</v>
      </c>
      <c r="H1489" s="476"/>
      <c r="I1489" s="463">
        <v>7</v>
      </c>
      <c r="J1489" s="475"/>
      <c r="K1489" s="473">
        <v>0</v>
      </c>
      <c r="L1489" s="473"/>
      <c r="M1489" s="471" cm="1">
        <f t="array" ref="M1489">IFERROR(_xlfn.IFS(N1489=1,1,O1489=1,1,P1489=1,1,Q1489=1,1),0)</f>
        <v>0</v>
      </c>
      <c r="N1489" s="505" t="s">
        <v>224</v>
      </c>
      <c r="O1489" s="505"/>
      <c r="P1489" s="505"/>
      <c r="Q1489" s="505"/>
      <c r="R1489" s="471" cm="1">
        <f t="array" ref="R1489">IFERROR(_xlfn.IFS(S1489=1,1,T1489=1,1,U1489=1,1,V1489=1,1),0)</f>
        <v>0</v>
      </c>
      <c r="S1489" s="505"/>
      <c r="T1489" s="505"/>
      <c r="U1489" s="505"/>
      <c r="V1489" s="505"/>
      <c r="W1489" s="473"/>
      <c r="X1489" s="473"/>
      <c r="Y1489" s="471"/>
      <c r="Z1489" s="505"/>
      <c r="AA1489" s="505"/>
      <c r="AB1489" s="505"/>
      <c r="AC1489" s="505"/>
      <c r="AD1489" s="471"/>
      <c r="AE1489" s="505"/>
      <c r="AF1489" s="505"/>
      <c r="AG1489" s="505"/>
      <c r="AH1489" s="505"/>
      <c r="AI1489" s="473"/>
      <c r="AJ1489" s="473"/>
      <c r="AK1489" s="505"/>
      <c r="AL1489" s="505"/>
      <c r="AM1489" s="505"/>
      <c r="AN1489" s="505"/>
      <c r="AO1489" s="505"/>
      <c r="AP1489" s="505"/>
      <c r="AQ1489" s="505"/>
      <c r="AR1489" s="505"/>
      <c r="AS1489" s="505"/>
      <c r="AT1489" s="505"/>
      <c r="AU1489" s="506"/>
    </row>
    <row r="1490" spans="1:47" ht="13.5">
      <c r="B1490" s="691" t="s">
        <v>226</v>
      </c>
      <c r="C1490" s="460" t="s">
        <v>335</v>
      </c>
      <c r="D1490" s="474" t="s">
        <v>1033</v>
      </c>
      <c r="E1490" s="461" t="s">
        <v>1031</v>
      </c>
      <c r="F1490" s="475"/>
      <c r="G1490" s="459" t="s">
        <v>52</v>
      </c>
      <c r="H1490" s="476"/>
      <c r="I1490" s="463">
        <v>7</v>
      </c>
      <c r="J1490" s="475"/>
      <c r="K1490" s="473">
        <v>0</v>
      </c>
      <c r="L1490" s="473"/>
      <c r="M1490" s="471" cm="1">
        <f t="array" ref="M1490">IFERROR(_xlfn.IFS(N1490=1,1,O1490=1,1,P1490=1,1,Q1490=1,1),0)</f>
        <v>0</v>
      </c>
      <c r="N1490" s="505" t="s">
        <v>224</v>
      </c>
      <c r="O1490" s="505"/>
      <c r="P1490" s="505"/>
      <c r="Q1490" s="505"/>
      <c r="R1490" s="471" cm="1">
        <f t="array" ref="R1490">IFERROR(_xlfn.IFS(S1490=1,1,T1490=1,1,U1490=1,1,V1490=1,1),0)</f>
        <v>0</v>
      </c>
      <c r="S1490" s="505"/>
      <c r="T1490" s="505"/>
      <c r="U1490" s="505"/>
      <c r="V1490" s="505"/>
      <c r="W1490" s="473"/>
      <c r="X1490" s="473"/>
      <c r="Y1490" s="471"/>
      <c r="Z1490" s="505"/>
      <c r="AA1490" s="505"/>
      <c r="AB1490" s="505"/>
      <c r="AC1490" s="505"/>
      <c r="AD1490" s="471"/>
      <c r="AE1490" s="505"/>
      <c r="AF1490" s="505"/>
      <c r="AG1490" s="505"/>
      <c r="AH1490" s="505"/>
      <c r="AI1490" s="473"/>
      <c r="AJ1490" s="473"/>
      <c r="AK1490" s="505"/>
      <c r="AL1490" s="505"/>
      <c r="AM1490" s="505"/>
      <c r="AN1490" s="505"/>
      <c r="AO1490" s="505"/>
      <c r="AP1490" s="505"/>
      <c r="AQ1490" s="505"/>
      <c r="AR1490" s="505"/>
      <c r="AS1490" s="505"/>
      <c r="AT1490" s="505"/>
      <c r="AU1490" s="506"/>
    </row>
    <row r="1491" spans="1:47" ht="13.5">
      <c r="B1491" s="691" t="s">
        <v>226</v>
      </c>
      <c r="C1491" s="460" t="s">
        <v>335</v>
      </c>
      <c r="D1491" s="474" t="s">
        <v>1034</v>
      </c>
      <c r="E1491" s="461" t="s">
        <v>1031</v>
      </c>
      <c r="F1491" s="475"/>
      <c r="G1491" s="459" t="s">
        <v>52</v>
      </c>
      <c r="H1491" s="476"/>
      <c r="I1491" s="463">
        <v>7</v>
      </c>
      <c r="J1491" s="475"/>
      <c r="K1491" s="473">
        <v>0</v>
      </c>
      <c r="L1491" s="473"/>
      <c r="M1491" s="471" cm="1">
        <f t="array" ref="M1491">IFERROR(_xlfn.IFS(N1491=1,1,O1491=1,1,P1491=1,1,Q1491=1,1),0)</f>
        <v>0</v>
      </c>
      <c r="N1491" s="505" t="s">
        <v>224</v>
      </c>
      <c r="O1491" s="505"/>
      <c r="P1491" s="505"/>
      <c r="Q1491" s="505"/>
      <c r="R1491" s="471" cm="1">
        <f t="array" ref="R1491">IFERROR(_xlfn.IFS(S1491=1,1,T1491=1,1,U1491=1,1,V1491=1,1),0)</f>
        <v>0</v>
      </c>
      <c r="S1491" s="505"/>
      <c r="T1491" s="505"/>
      <c r="U1491" s="505"/>
      <c r="V1491" s="505"/>
      <c r="W1491" s="473"/>
      <c r="X1491" s="473"/>
      <c r="Y1491" s="471"/>
      <c r="Z1491" s="505"/>
      <c r="AA1491" s="505"/>
      <c r="AB1491" s="505"/>
      <c r="AC1491" s="505"/>
      <c r="AD1491" s="471"/>
      <c r="AE1491" s="505"/>
      <c r="AF1491" s="505"/>
      <c r="AG1491" s="505"/>
      <c r="AH1491" s="505"/>
      <c r="AI1491" s="473"/>
      <c r="AJ1491" s="473"/>
      <c r="AK1491" s="505"/>
      <c r="AL1491" s="505"/>
      <c r="AM1491" s="505"/>
      <c r="AN1491" s="505"/>
      <c r="AO1491" s="505"/>
      <c r="AP1491" s="505"/>
      <c r="AQ1491" s="505"/>
      <c r="AR1491" s="505"/>
      <c r="AS1491" s="505"/>
      <c r="AT1491" s="505"/>
      <c r="AU1491" s="506"/>
    </row>
    <row r="1492" spans="1:47" ht="13.5">
      <c r="B1492" s="691" t="s">
        <v>226</v>
      </c>
      <c r="C1492" s="460" t="s">
        <v>335</v>
      </c>
      <c r="D1492" s="474" t="s">
        <v>1035</v>
      </c>
      <c r="E1492" s="461" t="s">
        <v>1031</v>
      </c>
      <c r="F1492" s="475"/>
      <c r="G1492" s="459" t="s">
        <v>52</v>
      </c>
      <c r="H1492" s="476"/>
      <c r="I1492" s="463">
        <v>7</v>
      </c>
      <c r="J1492" s="475"/>
      <c r="K1492" s="473">
        <v>0</v>
      </c>
      <c r="L1492" s="473"/>
      <c r="M1492" s="471" cm="1">
        <f t="array" ref="M1492">IFERROR(_xlfn.IFS(N1492=1,1,O1492=1,1,P1492=1,1,Q1492=1,1),0)</f>
        <v>0</v>
      </c>
      <c r="N1492" s="505" t="s">
        <v>224</v>
      </c>
      <c r="O1492" s="505"/>
      <c r="P1492" s="505"/>
      <c r="Q1492" s="505"/>
      <c r="R1492" s="471" cm="1">
        <f t="array" ref="R1492">IFERROR(_xlfn.IFS(S1492=1,1,T1492=1,1,U1492=1,1,V1492=1,1),0)</f>
        <v>0</v>
      </c>
      <c r="S1492" s="505"/>
      <c r="T1492" s="505"/>
      <c r="U1492" s="505"/>
      <c r="V1492" s="505"/>
      <c r="W1492" s="473"/>
      <c r="X1492" s="473"/>
      <c r="Y1492" s="471"/>
      <c r="Z1492" s="505"/>
      <c r="AA1492" s="505"/>
      <c r="AB1492" s="505"/>
      <c r="AC1492" s="505"/>
      <c r="AD1492" s="471"/>
      <c r="AE1492" s="505"/>
      <c r="AF1492" s="505"/>
      <c r="AG1492" s="505"/>
      <c r="AH1492" s="505"/>
      <c r="AI1492" s="473"/>
      <c r="AJ1492" s="473"/>
      <c r="AK1492" s="505"/>
      <c r="AL1492" s="505"/>
      <c r="AM1492" s="505"/>
      <c r="AN1492" s="505"/>
      <c r="AO1492" s="505"/>
      <c r="AP1492" s="505"/>
      <c r="AQ1492" s="505"/>
      <c r="AR1492" s="505"/>
      <c r="AS1492" s="505"/>
      <c r="AT1492" s="505"/>
      <c r="AU1492" s="506"/>
    </row>
    <row r="1493" spans="1:47" ht="13.5">
      <c r="B1493" s="691" t="s">
        <v>226</v>
      </c>
      <c r="C1493" s="460" t="s">
        <v>335</v>
      </c>
      <c r="D1493" s="474" t="s">
        <v>1036</v>
      </c>
      <c r="E1493" s="461" t="s">
        <v>1031</v>
      </c>
      <c r="F1493" s="475"/>
      <c r="G1493" s="459" t="s">
        <v>52</v>
      </c>
      <c r="H1493" s="476"/>
      <c r="I1493" s="463">
        <v>7</v>
      </c>
      <c r="J1493" s="475"/>
      <c r="K1493" s="473">
        <v>0</v>
      </c>
      <c r="L1493" s="473"/>
      <c r="M1493" s="471" cm="1">
        <f t="array" ref="M1493">IFERROR(_xlfn.IFS(N1493=1,1,O1493=1,1,P1493=1,1,Q1493=1,1),0)</f>
        <v>0</v>
      </c>
      <c r="N1493" s="505" t="s">
        <v>224</v>
      </c>
      <c r="O1493" s="505"/>
      <c r="P1493" s="505"/>
      <c r="Q1493" s="505"/>
      <c r="R1493" s="471" cm="1">
        <f t="array" ref="R1493">IFERROR(_xlfn.IFS(S1493=1,1,T1493=1,1,U1493=1,1,V1493=1,1),0)</f>
        <v>0</v>
      </c>
      <c r="S1493" s="505"/>
      <c r="T1493" s="505"/>
      <c r="U1493" s="505"/>
      <c r="V1493" s="505"/>
      <c r="W1493" s="473"/>
      <c r="X1493" s="473"/>
      <c r="Y1493" s="471"/>
      <c r="Z1493" s="505"/>
      <c r="AA1493" s="505"/>
      <c r="AB1493" s="505"/>
      <c r="AC1493" s="505"/>
      <c r="AD1493" s="471"/>
      <c r="AE1493" s="505"/>
      <c r="AF1493" s="505"/>
      <c r="AG1493" s="505"/>
      <c r="AH1493" s="505"/>
      <c r="AI1493" s="473"/>
      <c r="AJ1493" s="473"/>
      <c r="AK1493" s="505"/>
      <c r="AL1493" s="505"/>
      <c r="AM1493" s="505"/>
      <c r="AN1493" s="505"/>
      <c r="AO1493" s="505"/>
      <c r="AP1493" s="505"/>
      <c r="AQ1493" s="505"/>
      <c r="AR1493" s="505"/>
      <c r="AS1493" s="505"/>
      <c r="AT1493" s="505"/>
      <c r="AU1493" s="506"/>
    </row>
    <row r="1494" spans="1:47" ht="13.5">
      <c r="B1494" s="691" t="s">
        <v>226</v>
      </c>
      <c r="C1494" s="460" t="s">
        <v>335</v>
      </c>
      <c r="D1494" s="474" t="s">
        <v>1037</v>
      </c>
      <c r="E1494" s="461" t="s">
        <v>1031</v>
      </c>
      <c r="F1494" s="475"/>
      <c r="G1494" s="459" t="s">
        <v>52</v>
      </c>
      <c r="H1494" s="476"/>
      <c r="I1494" s="463">
        <v>7</v>
      </c>
      <c r="J1494" s="475"/>
      <c r="K1494" s="473">
        <v>0</v>
      </c>
      <c r="L1494" s="473"/>
      <c r="M1494" s="471" cm="1">
        <f t="array" ref="M1494">IFERROR(_xlfn.IFS(N1494=1,1,O1494=1,1,P1494=1,1,Q1494=1,1),0)</f>
        <v>0</v>
      </c>
      <c r="N1494" s="505" t="s">
        <v>224</v>
      </c>
      <c r="O1494" s="505"/>
      <c r="P1494" s="505"/>
      <c r="Q1494" s="505"/>
      <c r="R1494" s="471" cm="1">
        <f t="array" ref="R1494">IFERROR(_xlfn.IFS(S1494=1,1,T1494=1,1,U1494=1,1,V1494=1,1),0)</f>
        <v>0</v>
      </c>
      <c r="S1494" s="505"/>
      <c r="T1494" s="505"/>
      <c r="U1494" s="505"/>
      <c r="V1494" s="505"/>
      <c r="W1494" s="473"/>
      <c r="X1494" s="473"/>
      <c r="Y1494" s="471"/>
      <c r="Z1494" s="505"/>
      <c r="AA1494" s="505"/>
      <c r="AB1494" s="505"/>
      <c r="AC1494" s="505"/>
      <c r="AD1494" s="471"/>
      <c r="AE1494" s="505"/>
      <c r="AF1494" s="505"/>
      <c r="AG1494" s="505"/>
      <c r="AH1494" s="505"/>
      <c r="AI1494" s="473"/>
      <c r="AJ1494" s="473"/>
      <c r="AK1494" s="505"/>
      <c r="AL1494" s="505"/>
      <c r="AM1494" s="505"/>
      <c r="AN1494" s="505"/>
      <c r="AO1494" s="505"/>
      <c r="AP1494" s="505"/>
      <c r="AQ1494" s="505"/>
      <c r="AR1494" s="505"/>
      <c r="AS1494" s="505"/>
      <c r="AT1494" s="505"/>
      <c r="AU1494" s="506"/>
    </row>
    <row r="1495" spans="1:47" ht="13.5">
      <c r="B1495" s="691" t="s">
        <v>226</v>
      </c>
      <c r="C1495" s="460" t="s">
        <v>335</v>
      </c>
      <c r="D1495" s="474" t="s">
        <v>1038</v>
      </c>
      <c r="E1495" s="461" t="s">
        <v>1031</v>
      </c>
      <c r="F1495" s="475"/>
      <c r="G1495" s="459" t="s">
        <v>52</v>
      </c>
      <c r="H1495" s="476"/>
      <c r="I1495" s="463">
        <v>7</v>
      </c>
      <c r="J1495" s="475"/>
      <c r="K1495" s="473">
        <v>0</v>
      </c>
      <c r="L1495" s="473"/>
      <c r="M1495" s="471" cm="1">
        <f t="array" ref="M1495">IFERROR(_xlfn.IFS(N1495=1,1,O1495=1,1,P1495=1,1,Q1495=1,1),0)</f>
        <v>0</v>
      </c>
      <c r="N1495" s="505" t="s">
        <v>224</v>
      </c>
      <c r="O1495" s="505"/>
      <c r="P1495" s="505"/>
      <c r="Q1495" s="505"/>
      <c r="R1495" s="471" cm="1">
        <f t="array" ref="R1495">IFERROR(_xlfn.IFS(S1495=1,1,T1495=1,1,U1495=1,1,V1495=1,1),0)</f>
        <v>0</v>
      </c>
      <c r="S1495" s="505"/>
      <c r="T1495" s="505"/>
      <c r="U1495" s="505"/>
      <c r="V1495" s="505"/>
      <c r="W1495" s="473"/>
      <c r="X1495" s="473"/>
      <c r="Y1495" s="471"/>
      <c r="Z1495" s="505"/>
      <c r="AA1495" s="505"/>
      <c r="AB1495" s="505"/>
      <c r="AC1495" s="505"/>
      <c r="AD1495" s="471"/>
      <c r="AE1495" s="505"/>
      <c r="AF1495" s="505"/>
      <c r="AG1495" s="505"/>
      <c r="AH1495" s="505"/>
      <c r="AI1495" s="473"/>
      <c r="AJ1495" s="473"/>
      <c r="AK1495" s="505"/>
      <c r="AL1495" s="505"/>
      <c r="AM1495" s="505"/>
      <c r="AN1495" s="505"/>
      <c r="AO1495" s="505"/>
      <c r="AP1495" s="505"/>
      <c r="AQ1495" s="505"/>
      <c r="AR1495" s="505"/>
      <c r="AS1495" s="505"/>
      <c r="AT1495" s="505"/>
      <c r="AU1495" s="506"/>
    </row>
    <row r="1496" spans="1:47" ht="13.5">
      <c r="B1496" s="691" t="s">
        <v>226</v>
      </c>
      <c r="C1496" s="460" t="s">
        <v>335</v>
      </c>
      <c r="D1496" s="474" t="s">
        <v>1039</v>
      </c>
      <c r="E1496" s="461" t="s">
        <v>1040</v>
      </c>
      <c r="F1496" s="475"/>
      <c r="G1496" s="459" t="s">
        <v>52</v>
      </c>
      <c r="H1496" s="476"/>
      <c r="I1496" s="463">
        <v>7</v>
      </c>
      <c r="J1496" s="475"/>
      <c r="K1496" s="473">
        <v>0</v>
      </c>
      <c r="L1496" s="473"/>
      <c r="M1496" s="471" cm="1">
        <f t="array" ref="M1496">IFERROR(_xlfn.IFS(N1496=1,1,O1496=1,1,P1496=1,1,Q1496=1,1),0)</f>
        <v>0</v>
      </c>
      <c r="N1496" s="505" t="s">
        <v>224</v>
      </c>
      <c r="O1496" s="505"/>
      <c r="P1496" s="505"/>
      <c r="Q1496" s="505"/>
      <c r="R1496" s="471" cm="1">
        <f t="array" ref="R1496">IFERROR(_xlfn.IFS(S1496=1,1,T1496=1,1,U1496=1,1,V1496=1,1),0)</f>
        <v>0</v>
      </c>
      <c r="S1496" s="505"/>
      <c r="T1496" s="505"/>
      <c r="U1496" s="505"/>
      <c r="V1496" s="505"/>
      <c r="W1496" s="473"/>
      <c r="X1496" s="473"/>
      <c r="Y1496" s="471"/>
      <c r="Z1496" s="505"/>
      <c r="AA1496" s="505"/>
      <c r="AB1496" s="505"/>
      <c r="AC1496" s="505"/>
      <c r="AD1496" s="471"/>
      <c r="AE1496" s="505"/>
      <c r="AF1496" s="505"/>
      <c r="AG1496" s="505"/>
      <c r="AH1496" s="505"/>
      <c r="AI1496" s="473"/>
      <c r="AJ1496" s="473"/>
      <c r="AK1496" s="505"/>
      <c r="AL1496" s="505"/>
      <c r="AM1496" s="505"/>
      <c r="AN1496" s="505"/>
      <c r="AO1496" s="505"/>
      <c r="AP1496" s="505"/>
      <c r="AQ1496" s="505"/>
      <c r="AR1496" s="505"/>
      <c r="AS1496" s="505"/>
      <c r="AT1496" s="505"/>
      <c r="AU1496" s="506"/>
    </row>
    <row r="1497" spans="1:47" ht="13.5">
      <c r="B1497" s="691" t="s">
        <v>226</v>
      </c>
      <c r="C1497" s="460" t="s">
        <v>335</v>
      </c>
      <c r="D1497" s="474" t="s">
        <v>1041</v>
      </c>
      <c r="E1497" s="461" t="s">
        <v>1040</v>
      </c>
      <c r="F1497" s="475"/>
      <c r="G1497" s="459" t="s">
        <v>52</v>
      </c>
      <c r="H1497" s="476"/>
      <c r="I1497" s="463">
        <v>7</v>
      </c>
      <c r="J1497" s="475"/>
      <c r="K1497" s="473">
        <v>0</v>
      </c>
      <c r="L1497" s="473"/>
      <c r="M1497" s="471" cm="1">
        <f t="array" ref="M1497">IFERROR(_xlfn.IFS(N1497=1,1,O1497=1,1,P1497=1,1,Q1497=1,1),0)</f>
        <v>0</v>
      </c>
      <c r="N1497" s="505" t="s">
        <v>224</v>
      </c>
      <c r="O1497" s="505"/>
      <c r="P1497" s="505"/>
      <c r="Q1497" s="505"/>
      <c r="R1497" s="471" cm="1">
        <f t="array" ref="R1497">IFERROR(_xlfn.IFS(S1497=1,1,T1497=1,1,U1497=1,1,V1497=1,1),0)</f>
        <v>0</v>
      </c>
      <c r="S1497" s="505"/>
      <c r="T1497" s="505"/>
      <c r="U1497" s="505"/>
      <c r="V1497" s="505"/>
      <c r="W1497" s="473"/>
      <c r="X1497" s="473"/>
      <c r="Y1497" s="471"/>
      <c r="Z1497" s="505"/>
      <c r="AA1497" s="505"/>
      <c r="AB1497" s="505"/>
      <c r="AC1497" s="505"/>
      <c r="AD1497" s="471"/>
      <c r="AE1497" s="505"/>
      <c r="AF1497" s="505"/>
      <c r="AG1497" s="505"/>
      <c r="AH1497" s="505"/>
      <c r="AI1497" s="473"/>
      <c r="AJ1497" s="473"/>
      <c r="AK1497" s="505"/>
      <c r="AL1497" s="505"/>
      <c r="AM1497" s="505"/>
      <c r="AN1497" s="505"/>
      <c r="AO1497" s="505"/>
      <c r="AP1497" s="505"/>
      <c r="AQ1497" s="505"/>
      <c r="AR1497" s="505"/>
      <c r="AS1497" s="505"/>
      <c r="AT1497" s="505"/>
      <c r="AU1497" s="506"/>
    </row>
    <row r="1498" spans="1:47" ht="13.5">
      <c r="B1498" s="691"/>
      <c r="C1498" s="460"/>
      <c r="D1498" s="474"/>
      <c r="E1498" s="461" t="s">
        <v>934</v>
      </c>
      <c r="F1498" s="475"/>
      <c r="G1498" s="459"/>
      <c r="H1498" s="476"/>
      <c r="I1498" s="463"/>
      <c r="J1498" s="475"/>
      <c r="K1498" s="473"/>
      <c r="L1498" s="473"/>
      <c r="M1498" s="524"/>
      <c r="N1498" s="505" t="s">
        <v>224</v>
      </c>
      <c r="O1498" s="505"/>
      <c r="P1498" s="505"/>
      <c r="Q1498" s="505"/>
      <c r="R1498" s="505"/>
      <c r="S1498" s="505"/>
      <c r="T1498" s="505"/>
      <c r="U1498" s="505"/>
      <c r="V1498" s="505"/>
      <c r="W1498" s="473"/>
      <c r="X1498" s="473"/>
      <c r="Y1498" s="505"/>
      <c r="Z1498" s="505"/>
      <c r="AA1498" s="505"/>
      <c r="AB1498" s="505"/>
      <c r="AC1498" s="505"/>
      <c r="AD1498" s="505"/>
      <c r="AE1498" s="505"/>
      <c r="AF1498" s="505"/>
      <c r="AG1498" s="505"/>
      <c r="AH1498" s="505"/>
      <c r="AI1498" s="473"/>
      <c r="AJ1498" s="473"/>
      <c r="AK1498" s="505"/>
      <c r="AL1498" s="505"/>
      <c r="AM1498" s="505"/>
      <c r="AN1498" s="505"/>
      <c r="AO1498" s="505"/>
      <c r="AP1498" s="505"/>
      <c r="AQ1498" s="505"/>
      <c r="AR1498" s="505"/>
      <c r="AS1498" s="505"/>
      <c r="AT1498" s="505"/>
      <c r="AU1498" s="506"/>
    </row>
    <row r="1499" spans="1:47" ht="13.5">
      <c r="B1499" s="691" t="s">
        <v>226</v>
      </c>
      <c r="C1499" s="460" t="s">
        <v>335</v>
      </c>
      <c r="D1499" s="474" t="s">
        <v>1042</v>
      </c>
      <c r="E1499" s="461" t="s">
        <v>1043</v>
      </c>
      <c r="F1499" s="475"/>
      <c r="G1499" s="459" t="s">
        <v>52</v>
      </c>
      <c r="H1499" s="476"/>
      <c r="I1499" s="463">
        <v>7</v>
      </c>
      <c r="J1499" s="475"/>
      <c r="K1499" s="473">
        <v>0</v>
      </c>
      <c r="L1499" s="473"/>
      <c r="M1499" s="471" cm="1">
        <f t="array" ref="M1499">IFERROR(_xlfn.IFS(N1499=1,1,O1499=1,1,P1499=1,1,Q1499=1,1),0)</f>
        <v>0</v>
      </c>
      <c r="N1499" s="505" t="s">
        <v>224</v>
      </c>
      <c r="O1499" s="505"/>
      <c r="P1499" s="505"/>
      <c r="Q1499" s="505"/>
      <c r="R1499" s="471" cm="1">
        <f t="array" ref="R1499">IFERROR(_xlfn.IFS(S1499=1,1,T1499=1,1,U1499=1,1,V1499=1,1),0)</f>
        <v>0</v>
      </c>
      <c r="S1499" s="505"/>
      <c r="T1499" s="505"/>
      <c r="U1499" s="505"/>
      <c r="V1499" s="505"/>
      <c r="W1499" s="473"/>
      <c r="X1499" s="473"/>
      <c r="Y1499" s="471"/>
      <c r="Z1499" s="505"/>
      <c r="AA1499" s="505"/>
      <c r="AB1499" s="505"/>
      <c r="AC1499" s="505"/>
      <c r="AD1499" s="471"/>
      <c r="AE1499" s="505"/>
      <c r="AF1499" s="505"/>
      <c r="AG1499" s="505"/>
      <c r="AH1499" s="505"/>
      <c r="AI1499" s="473"/>
      <c r="AJ1499" s="473"/>
      <c r="AK1499" s="505"/>
      <c r="AL1499" s="505"/>
      <c r="AM1499" s="505"/>
      <c r="AN1499" s="505"/>
      <c r="AO1499" s="505"/>
      <c r="AP1499" s="505"/>
      <c r="AQ1499" s="505"/>
      <c r="AR1499" s="505"/>
      <c r="AS1499" s="505"/>
      <c r="AT1499" s="505"/>
      <c r="AU1499" s="506"/>
    </row>
    <row r="1500" spans="1:47" ht="13.5">
      <c r="B1500" s="691" t="s">
        <v>226</v>
      </c>
      <c r="C1500" s="460" t="s">
        <v>335</v>
      </c>
      <c r="D1500" s="474" t="s">
        <v>1044</v>
      </c>
      <c r="E1500" s="461" t="s">
        <v>1043</v>
      </c>
      <c r="F1500" s="475"/>
      <c r="G1500" s="459" t="s">
        <v>52</v>
      </c>
      <c r="H1500" s="476"/>
      <c r="I1500" s="463">
        <v>7</v>
      </c>
      <c r="J1500" s="475"/>
      <c r="K1500" s="473">
        <v>0</v>
      </c>
      <c r="L1500" s="473"/>
      <c r="M1500" s="471" cm="1">
        <f t="array" ref="M1500">IFERROR(_xlfn.IFS(N1500=1,1,O1500=1,1,P1500=1,1,Q1500=1,1),0)</f>
        <v>0</v>
      </c>
      <c r="N1500" s="505" t="s">
        <v>224</v>
      </c>
      <c r="O1500" s="505"/>
      <c r="P1500" s="505"/>
      <c r="Q1500" s="505"/>
      <c r="R1500" s="471" cm="1">
        <f t="array" ref="R1500">IFERROR(_xlfn.IFS(S1500=1,1,T1500=1,1,U1500=1,1,V1500=1,1),0)</f>
        <v>0</v>
      </c>
      <c r="S1500" s="505"/>
      <c r="T1500" s="505"/>
      <c r="U1500" s="505"/>
      <c r="V1500" s="505"/>
      <c r="W1500" s="473"/>
      <c r="X1500" s="473"/>
      <c r="Y1500" s="471"/>
      <c r="Z1500" s="505"/>
      <c r="AA1500" s="505"/>
      <c r="AB1500" s="505"/>
      <c r="AC1500" s="505"/>
      <c r="AD1500" s="471"/>
      <c r="AE1500" s="505"/>
      <c r="AF1500" s="505"/>
      <c r="AG1500" s="505"/>
      <c r="AH1500" s="505"/>
      <c r="AI1500" s="473"/>
      <c r="AJ1500" s="473"/>
      <c r="AK1500" s="505"/>
      <c r="AL1500" s="505"/>
      <c r="AM1500" s="505"/>
      <c r="AN1500" s="505"/>
      <c r="AO1500" s="505"/>
      <c r="AP1500" s="505"/>
      <c r="AQ1500" s="505"/>
      <c r="AR1500" s="505"/>
      <c r="AS1500" s="505"/>
      <c r="AT1500" s="505"/>
      <c r="AU1500" s="506"/>
    </row>
    <row r="1501" spans="1:47" ht="13.5">
      <c r="B1501" s="691"/>
      <c r="C1501" s="460"/>
      <c r="D1501" s="474"/>
      <c r="E1501" s="461" t="s">
        <v>934</v>
      </c>
      <c r="F1501" s="475"/>
      <c r="G1501" s="459"/>
      <c r="H1501" s="476"/>
      <c r="I1501" s="463"/>
      <c r="J1501" s="475"/>
      <c r="K1501" s="473"/>
      <c r="L1501" s="473"/>
      <c r="M1501" s="524"/>
      <c r="N1501" s="505" t="s">
        <v>224</v>
      </c>
      <c r="O1501" s="505"/>
      <c r="P1501" s="505"/>
      <c r="Q1501" s="505"/>
      <c r="R1501" s="505"/>
      <c r="S1501" s="505"/>
      <c r="T1501" s="505"/>
      <c r="U1501" s="505"/>
      <c r="V1501" s="505"/>
      <c r="W1501" s="473"/>
      <c r="X1501" s="473"/>
      <c r="Y1501" s="505"/>
      <c r="Z1501" s="505"/>
      <c r="AA1501" s="505"/>
      <c r="AB1501" s="505"/>
      <c r="AC1501" s="505"/>
      <c r="AD1501" s="505"/>
      <c r="AE1501" s="505"/>
      <c r="AF1501" s="505"/>
      <c r="AG1501" s="505"/>
      <c r="AH1501" s="505"/>
      <c r="AI1501" s="473"/>
      <c r="AJ1501" s="473"/>
      <c r="AK1501" s="505"/>
      <c r="AL1501" s="505"/>
      <c r="AM1501" s="505"/>
      <c r="AN1501" s="505"/>
      <c r="AO1501" s="505"/>
      <c r="AP1501" s="505"/>
      <c r="AQ1501" s="505"/>
      <c r="AR1501" s="505"/>
      <c r="AS1501" s="505"/>
      <c r="AT1501" s="505"/>
      <c r="AU1501" s="506"/>
    </row>
    <row r="1502" spans="1:47" ht="13.5">
      <c r="B1502" s="691"/>
      <c r="C1502" s="460"/>
      <c r="D1502" s="474"/>
      <c r="E1502" s="461" t="s">
        <v>934</v>
      </c>
      <c r="F1502" s="475"/>
      <c r="G1502" s="459"/>
      <c r="H1502" s="476"/>
      <c r="I1502" s="463"/>
      <c r="J1502" s="475"/>
      <c r="K1502" s="473"/>
      <c r="L1502" s="473"/>
      <c r="M1502" s="524"/>
      <c r="N1502" s="505" t="s">
        <v>224</v>
      </c>
      <c r="O1502" s="505"/>
      <c r="P1502" s="505"/>
      <c r="Q1502" s="505"/>
      <c r="R1502" s="505"/>
      <c r="S1502" s="505"/>
      <c r="T1502" s="505"/>
      <c r="U1502" s="505"/>
      <c r="V1502" s="505"/>
      <c r="W1502" s="473"/>
      <c r="X1502" s="473"/>
      <c r="Y1502" s="505"/>
      <c r="Z1502" s="505"/>
      <c r="AA1502" s="505"/>
      <c r="AB1502" s="505"/>
      <c r="AC1502" s="505"/>
      <c r="AD1502" s="505"/>
      <c r="AE1502" s="505"/>
      <c r="AF1502" s="505"/>
      <c r="AG1502" s="505"/>
      <c r="AH1502" s="505"/>
      <c r="AI1502" s="473"/>
      <c r="AJ1502" s="473"/>
      <c r="AK1502" s="505"/>
      <c r="AL1502" s="505"/>
      <c r="AM1502" s="505"/>
      <c r="AN1502" s="505"/>
      <c r="AO1502" s="505"/>
      <c r="AP1502" s="505"/>
      <c r="AQ1502" s="505"/>
      <c r="AR1502" s="505"/>
      <c r="AS1502" s="505"/>
      <c r="AT1502" s="505"/>
      <c r="AU1502" s="506"/>
    </row>
    <row r="1503" spans="1:47" ht="13.5">
      <c r="A1503" s="531" t="s">
        <v>291</v>
      </c>
      <c r="B1503" s="691"/>
      <c r="C1503" s="460"/>
      <c r="D1503" s="474"/>
      <c r="E1503" s="461"/>
      <c r="F1503" s="475"/>
      <c r="G1503" s="459"/>
      <c r="H1503" s="476"/>
      <c r="I1503" s="463"/>
      <c r="J1503" s="475"/>
      <c r="K1503" s="473"/>
      <c r="L1503" s="473"/>
      <c r="M1503" s="524"/>
      <c r="N1503" s="505" t="s">
        <v>224</v>
      </c>
      <c r="O1503" s="505"/>
      <c r="P1503" s="505"/>
      <c r="Q1503" s="505"/>
      <c r="R1503" s="505"/>
      <c r="S1503" s="505"/>
      <c r="T1503" s="505"/>
      <c r="U1503" s="505"/>
      <c r="V1503" s="505"/>
      <c r="W1503" s="473"/>
      <c r="X1503" s="473"/>
      <c r="Y1503" s="505"/>
      <c r="Z1503" s="505"/>
      <c r="AA1503" s="505"/>
      <c r="AB1503" s="505"/>
      <c r="AC1503" s="505"/>
      <c r="AD1503" s="505"/>
      <c r="AE1503" s="505"/>
      <c r="AF1503" s="505"/>
      <c r="AG1503" s="505"/>
      <c r="AH1503" s="505"/>
      <c r="AI1503" s="473"/>
      <c r="AJ1503" s="473"/>
      <c r="AK1503" s="505"/>
      <c r="AL1503" s="505"/>
      <c r="AM1503" s="505"/>
      <c r="AN1503" s="505"/>
      <c r="AO1503" s="505"/>
      <c r="AP1503" s="505"/>
      <c r="AQ1503" s="505"/>
      <c r="AR1503" s="505"/>
      <c r="AS1503" s="505"/>
      <c r="AT1503" s="505"/>
      <c r="AU1503" s="506"/>
    </row>
    <row r="1504" spans="1:47" ht="13.5">
      <c r="B1504" s="691" t="s">
        <v>226</v>
      </c>
      <c r="C1504" s="460" t="s">
        <v>335</v>
      </c>
      <c r="D1504" s="474" t="s">
        <v>292</v>
      </c>
      <c r="E1504" s="461" t="s">
        <v>1045</v>
      </c>
      <c r="F1504" s="475"/>
      <c r="G1504" s="459" t="s">
        <v>52</v>
      </c>
      <c r="H1504" s="476"/>
      <c r="I1504" s="463">
        <v>2</v>
      </c>
      <c r="J1504" s="475"/>
      <c r="K1504" s="473">
        <v>0</v>
      </c>
      <c r="L1504" s="473"/>
      <c r="M1504" s="471" cm="1">
        <f t="array" ref="M1504">IFERROR(_xlfn.IFS(N1504=1,1,O1504=1,1,P1504=1,1,Q1504=1,1),0)</f>
        <v>0</v>
      </c>
      <c r="N1504" s="505" t="s">
        <v>224</v>
      </c>
      <c r="O1504" s="505"/>
      <c r="P1504" s="505"/>
      <c r="Q1504" s="505"/>
      <c r="R1504" s="471" cm="1">
        <f t="array" ref="R1504">IFERROR(_xlfn.IFS(S1504=1,1,T1504=1,1,U1504=1,1,V1504=1,1),0)</f>
        <v>0</v>
      </c>
      <c r="S1504" s="505"/>
      <c r="T1504" s="505"/>
      <c r="U1504" s="505"/>
      <c r="V1504" s="505"/>
      <c r="W1504" s="473"/>
      <c r="X1504" s="473"/>
      <c r="Y1504" s="471"/>
      <c r="Z1504" s="505"/>
      <c r="AA1504" s="505"/>
      <c r="AB1504" s="505"/>
      <c r="AC1504" s="505"/>
      <c r="AD1504" s="471"/>
      <c r="AE1504" s="505"/>
      <c r="AF1504" s="505"/>
      <c r="AG1504" s="505"/>
      <c r="AH1504" s="505"/>
      <c r="AI1504" s="473"/>
      <c r="AJ1504" s="473"/>
      <c r="AK1504" s="505"/>
      <c r="AL1504" s="505"/>
      <c r="AM1504" s="505"/>
      <c r="AN1504" s="505"/>
      <c r="AO1504" s="505"/>
      <c r="AP1504" s="505"/>
      <c r="AQ1504" s="505"/>
      <c r="AR1504" s="505"/>
      <c r="AS1504" s="505"/>
      <c r="AT1504" s="505"/>
      <c r="AU1504" s="506"/>
    </row>
    <row r="1505" spans="2:47" ht="13.5">
      <c r="B1505" s="691" t="s">
        <v>226</v>
      </c>
      <c r="C1505" s="460" t="s">
        <v>335</v>
      </c>
      <c r="D1505" s="474" t="s">
        <v>294</v>
      </c>
      <c r="E1505" s="461" t="s">
        <v>1046</v>
      </c>
      <c r="F1505" s="475"/>
      <c r="G1505" s="459" t="s">
        <v>52</v>
      </c>
      <c r="H1505" s="476"/>
      <c r="I1505" s="463">
        <v>2</v>
      </c>
      <c r="J1505" s="475"/>
      <c r="K1505" s="473">
        <v>0</v>
      </c>
      <c r="L1505" s="473"/>
      <c r="M1505" s="471" cm="1">
        <f t="array" ref="M1505">IFERROR(_xlfn.IFS(N1505=1,1,O1505=1,1,P1505=1,1,Q1505=1,1),0)</f>
        <v>0</v>
      </c>
      <c r="N1505" s="505" t="s">
        <v>224</v>
      </c>
      <c r="O1505" s="505"/>
      <c r="P1505" s="505"/>
      <c r="Q1505" s="505"/>
      <c r="R1505" s="471" cm="1">
        <f t="array" ref="R1505">IFERROR(_xlfn.IFS(S1505=1,1,T1505=1,1,U1505=1,1,V1505=1,1),0)</f>
        <v>0</v>
      </c>
      <c r="S1505" s="505"/>
      <c r="T1505" s="505"/>
      <c r="U1505" s="505"/>
      <c r="V1505" s="505"/>
      <c r="W1505" s="473"/>
      <c r="X1505" s="473"/>
      <c r="Y1505" s="471"/>
      <c r="Z1505" s="505"/>
      <c r="AA1505" s="505"/>
      <c r="AB1505" s="505"/>
      <c r="AC1505" s="505"/>
      <c r="AD1505" s="471"/>
      <c r="AE1505" s="505"/>
      <c r="AF1505" s="505"/>
      <c r="AG1505" s="505"/>
      <c r="AH1505" s="505"/>
      <c r="AI1505" s="473"/>
      <c r="AJ1505" s="473"/>
      <c r="AK1505" s="505"/>
      <c r="AL1505" s="505"/>
      <c r="AM1505" s="505"/>
      <c r="AN1505" s="505"/>
      <c r="AO1505" s="505"/>
      <c r="AP1505" s="505"/>
      <c r="AQ1505" s="505"/>
      <c r="AR1505" s="505"/>
      <c r="AS1505" s="505"/>
      <c r="AT1505" s="505"/>
      <c r="AU1505" s="506"/>
    </row>
    <row r="1506" spans="2:47" ht="13.5">
      <c r="B1506" s="691" t="s">
        <v>226</v>
      </c>
      <c r="C1506" s="460" t="s">
        <v>335</v>
      </c>
      <c r="D1506" s="474" t="s">
        <v>418</v>
      </c>
      <c r="E1506" s="461" t="s">
        <v>1047</v>
      </c>
      <c r="F1506" s="475"/>
      <c r="G1506" s="459" t="s">
        <v>52</v>
      </c>
      <c r="H1506" s="476"/>
      <c r="I1506" s="463">
        <v>2</v>
      </c>
      <c r="J1506" s="475"/>
      <c r="K1506" s="473">
        <v>0</v>
      </c>
      <c r="L1506" s="473"/>
      <c r="M1506" s="471" cm="1">
        <f t="array" ref="M1506">IFERROR(_xlfn.IFS(N1506=1,1,O1506=1,1,P1506=1,1,Q1506=1,1),0)</f>
        <v>0</v>
      </c>
      <c r="N1506" s="505" t="s">
        <v>224</v>
      </c>
      <c r="O1506" s="505"/>
      <c r="P1506" s="505"/>
      <c r="Q1506" s="505"/>
      <c r="R1506" s="471" cm="1">
        <f t="array" ref="R1506">IFERROR(_xlfn.IFS(S1506=1,1,T1506=1,1,U1506=1,1,V1506=1,1),0)</f>
        <v>0</v>
      </c>
      <c r="S1506" s="505"/>
      <c r="T1506" s="505"/>
      <c r="U1506" s="505"/>
      <c r="V1506" s="505"/>
      <c r="W1506" s="473"/>
      <c r="X1506" s="473"/>
      <c r="Y1506" s="471"/>
      <c r="Z1506" s="505"/>
      <c r="AA1506" s="505"/>
      <c r="AB1506" s="505"/>
      <c r="AC1506" s="505"/>
      <c r="AD1506" s="471"/>
      <c r="AE1506" s="505"/>
      <c r="AF1506" s="505"/>
      <c r="AG1506" s="505"/>
      <c r="AH1506" s="505"/>
      <c r="AI1506" s="473"/>
      <c r="AJ1506" s="473"/>
      <c r="AK1506" s="505"/>
      <c r="AL1506" s="505"/>
      <c r="AM1506" s="505"/>
      <c r="AN1506" s="505"/>
      <c r="AO1506" s="505"/>
      <c r="AP1506" s="505"/>
      <c r="AQ1506" s="505"/>
      <c r="AR1506" s="505"/>
      <c r="AS1506" s="505"/>
      <c r="AT1506" s="505"/>
      <c r="AU1506" s="506"/>
    </row>
    <row r="1507" spans="2:47" ht="13.5">
      <c r="B1507" s="691"/>
      <c r="C1507" s="460"/>
      <c r="D1507" s="474"/>
      <c r="E1507" s="461" t="s">
        <v>934</v>
      </c>
      <c r="F1507" s="475"/>
      <c r="G1507" s="459"/>
      <c r="H1507" s="476"/>
      <c r="I1507" s="463"/>
      <c r="J1507" s="475"/>
      <c r="K1507" s="473"/>
      <c r="L1507" s="473"/>
      <c r="M1507" s="524"/>
      <c r="N1507" s="505" t="s">
        <v>224</v>
      </c>
      <c r="O1507" s="505"/>
      <c r="P1507" s="505"/>
      <c r="Q1507" s="505"/>
      <c r="R1507" s="505"/>
      <c r="S1507" s="505"/>
      <c r="T1507" s="505"/>
      <c r="U1507" s="505"/>
      <c r="V1507" s="505"/>
      <c r="W1507" s="473"/>
      <c r="X1507" s="473"/>
      <c r="Y1507" s="505"/>
      <c r="Z1507" s="505"/>
      <c r="AA1507" s="505"/>
      <c r="AB1507" s="505"/>
      <c r="AC1507" s="505"/>
      <c r="AD1507" s="505"/>
      <c r="AE1507" s="505"/>
      <c r="AF1507" s="505"/>
      <c r="AG1507" s="505"/>
      <c r="AH1507" s="505"/>
      <c r="AI1507" s="473"/>
      <c r="AJ1507" s="473"/>
      <c r="AK1507" s="505"/>
      <c r="AL1507" s="505"/>
      <c r="AM1507" s="505"/>
      <c r="AN1507" s="505"/>
      <c r="AO1507" s="505"/>
      <c r="AP1507" s="505"/>
      <c r="AQ1507" s="505"/>
      <c r="AR1507" s="505"/>
      <c r="AS1507" s="505"/>
      <c r="AT1507" s="505"/>
      <c r="AU1507" s="506"/>
    </row>
    <row r="1508" spans="2:47" ht="13.5">
      <c r="B1508" s="691" t="s">
        <v>226</v>
      </c>
      <c r="C1508" s="460" t="s">
        <v>335</v>
      </c>
      <c r="D1508" s="474" t="s">
        <v>1048</v>
      </c>
      <c r="E1508" s="461" t="s">
        <v>1049</v>
      </c>
      <c r="F1508" s="475"/>
      <c r="G1508" s="459" t="s">
        <v>52</v>
      </c>
      <c r="H1508" s="476"/>
      <c r="I1508" s="463">
        <v>2</v>
      </c>
      <c r="J1508" s="475"/>
      <c r="K1508" s="473">
        <v>0</v>
      </c>
      <c r="L1508" s="473"/>
      <c r="M1508" s="471" cm="1">
        <f t="array" ref="M1508">IFERROR(_xlfn.IFS(N1508=1,1,O1508=1,1,P1508=1,1,Q1508=1,1),0)</f>
        <v>0</v>
      </c>
      <c r="N1508" s="505" t="s">
        <v>224</v>
      </c>
      <c r="O1508" s="505"/>
      <c r="P1508" s="505"/>
      <c r="Q1508" s="505"/>
      <c r="R1508" s="471" cm="1">
        <f t="array" ref="R1508">IFERROR(_xlfn.IFS(S1508=1,1,T1508=1,1,U1508=1,1,V1508=1,1),0)</f>
        <v>0</v>
      </c>
      <c r="S1508" s="505"/>
      <c r="T1508" s="505"/>
      <c r="U1508" s="505"/>
      <c r="V1508" s="505"/>
      <c r="W1508" s="473"/>
      <c r="X1508" s="473"/>
      <c r="Y1508" s="471"/>
      <c r="Z1508" s="505"/>
      <c r="AA1508" s="505"/>
      <c r="AB1508" s="505"/>
      <c r="AC1508" s="505"/>
      <c r="AD1508" s="471"/>
      <c r="AE1508" s="505"/>
      <c r="AF1508" s="505"/>
      <c r="AG1508" s="505"/>
      <c r="AH1508" s="505"/>
      <c r="AI1508" s="473"/>
      <c r="AJ1508" s="473"/>
      <c r="AK1508" s="505"/>
      <c r="AL1508" s="505"/>
      <c r="AM1508" s="505"/>
      <c r="AN1508" s="505"/>
      <c r="AO1508" s="505"/>
      <c r="AP1508" s="505"/>
      <c r="AQ1508" s="505"/>
      <c r="AR1508" s="505"/>
      <c r="AS1508" s="505"/>
      <c r="AT1508" s="505"/>
      <c r="AU1508" s="506"/>
    </row>
    <row r="1509" spans="2:47" ht="13.5">
      <c r="B1509" s="691" t="s">
        <v>226</v>
      </c>
      <c r="C1509" s="460" t="s">
        <v>335</v>
      </c>
      <c r="D1509" s="474" t="s">
        <v>1050</v>
      </c>
      <c r="E1509" s="461" t="s">
        <v>1051</v>
      </c>
      <c r="F1509" s="475"/>
      <c r="G1509" s="459" t="s">
        <v>52</v>
      </c>
      <c r="H1509" s="476"/>
      <c r="I1509" s="463">
        <v>2</v>
      </c>
      <c r="J1509" s="475"/>
      <c r="K1509" s="473">
        <v>0</v>
      </c>
      <c r="L1509" s="473"/>
      <c r="M1509" s="471" cm="1">
        <f t="array" ref="M1509">IFERROR(_xlfn.IFS(N1509=1,1,O1509=1,1,P1509=1,1,Q1509=1,1),0)</f>
        <v>0</v>
      </c>
      <c r="N1509" s="505" t="s">
        <v>224</v>
      </c>
      <c r="O1509" s="505"/>
      <c r="P1509" s="505"/>
      <c r="Q1509" s="505"/>
      <c r="R1509" s="471" cm="1">
        <f t="array" ref="R1509">IFERROR(_xlfn.IFS(S1509=1,1,T1509=1,1,U1509=1,1,V1509=1,1),0)</f>
        <v>0</v>
      </c>
      <c r="S1509" s="505"/>
      <c r="T1509" s="505"/>
      <c r="U1509" s="505"/>
      <c r="V1509" s="505"/>
      <c r="W1509" s="473"/>
      <c r="X1509" s="473"/>
      <c r="Y1509" s="471"/>
      <c r="Z1509" s="505"/>
      <c r="AA1509" s="505"/>
      <c r="AB1509" s="505"/>
      <c r="AC1509" s="505"/>
      <c r="AD1509" s="471"/>
      <c r="AE1509" s="505"/>
      <c r="AF1509" s="505"/>
      <c r="AG1509" s="505"/>
      <c r="AH1509" s="505"/>
      <c r="AI1509" s="473"/>
      <c r="AJ1509" s="473"/>
      <c r="AK1509" s="505"/>
      <c r="AL1509" s="505"/>
      <c r="AM1509" s="505"/>
      <c r="AN1509" s="505"/>
      <c r="AO1509" s="505"/>
      <c r="AP1509" s="505"/>
      <c r="AQ1509" s="505"/>
      <c r="AR1509" s="505"/>
      <c r="AS1509" s="505"/>
      <c r="AT1509" s="505"/>
      <c r="AU1509" s="506"/>
    </row>
    <row r="1510" spans="2:47" ht="13.5">
      <c r="B1510" s="691" t="s">
        <v>226</v>
      </c>
      <c r="C1510" s="460" t="s">
        <v>335</v>
      </c>
      <c r="D1510" s="474" t="s">
        <v>1052</v>
      </c>
      <c r="E1510" s="461" t="s">
        <v>1053</v>
      </c>
      <c r="F1510" s="475"/>
      <c r="G1510" s="459" t="s">
        <v>52</v>
      </c>
      <c r="H1510" s="476"/>
      <c r="I1510" s="463">
        <v>2</v>
      </c>
      <c r="J1510" s="475"/>
      <c r="K1510" s="473">
        <v>0</v>
      </c>
      <c r="L1510" s="473"/>
      <c r="M1510" s="471" cm="1">
        <f t="array" ref="M1510">IFERROR(_xlfn.IFS(N1510=1,1,O1510=1,1,P1510=1,1,Q1510=1,1),0)</f>
        <v>0</v>
      </c>
      <c r="N1510" s="505" t="s">
        <v>224</v>
      </c>
      <c r="O1510" s="505"/>
      <c r="P1510" s="505"/>
      <c r="Q1510" s="505"/>
      <c r="R1510" s="471" cm="1">
        <f t="array" ref="R1510">IFERROR(_xlfn.IFS(S1510=1,1,T1510=1,1,U1510=1,1,V1510=1,1),0)</f>
        <v>0</v>
      </c>
      <c r="S1510" s="505"/>
      <c r="T1510" s="505"/>
      <c r="U1510" s="505"/>
      <c r="V1510" s="505"/>
      <c r="W1510" s="473"/>
      <c r="X1510" s="473"/>
      <c r="Y1510" s="471"/>
      <c r="Z1510" s="505"/>
      <c r="AA1510" s="505"/>
      <c r="AB1510" s="505"/>
      <c r="AC1510" s="505"/>
      <c r="AD1510" s="471"/>
      <c r="AE1510" s="505"/>
      <c r="AF1510" s="505"/>
      <c r="AG1510" s="505"/>
      <c r="AH1510" s="505"/>
      <c r="AI1510" s="473"/>
      <c r="AJ1510" s="473"/>
      <c r="AK1510" s="505"/>
      <c r="AL1510" s="505"/>
      <c r="AM1510" s="505"/>
      <c r="AN1510" s="505"/>
      <c r="AO1510" s="505"/>
      <c r="AP1510" s="505"/>
      <c r="AQ1510" s="505"/>
      <c r="AR1510" s="505"/>
      <c r="AS1510" s="505"/>
      <c r="AT1510" s="505"/>
      <c r="AU1510" s="506"/>
    </row>
    <row r="1511" spans="2:47" ht="13.5">
      <c r="B1511" s="691"/>
      <c r="C1511" s="460"/>
      <c r="D1511" s="474"/>
      <c r="E1511" s="461" t="s">
        <v>934</v>
      </c>
      <c r="F1511" s="475"/>
      <c r="G1511" s="459"/>
      <c r="H1511" s="476"/>
      <c r="I1511" s="463"/>
      <c r="J1511" s="475"/>
      <c r="K1511" s="473"/>
      <c r="L1511" s="473"/>
      <c r="M1511" s="524"/>
      <c r="N1511" s="505" t="s">
        <v>224</v>
      </c>
      <c r="O1511" s="505"/>
      <c r="P1511" s="505"/>
      <c r="Q1511" s="505"/>
      <c r="R1511" s="505"/>
      <c r="S1511" s="505"/>
      <c r="T1511" s="505"/>
      <c r="U1511" s="505"/>
      <c r="V1511" s="505"/>
      <c r="W1511" s="473"/>
      <c r="X1511" s="473"/>
      <c r="Y1511" s="505"/>
      <c r="Z1511" s="505"/>
      <c r="AA1511" s="505"/>
      <c r="AB1511" s="505"/>
      <c r="AC1511" s="505"/>
      <c r="AD1511" s="505"/>
      <c r="AE1511" s="505"/>
      <c r="AF1511" s="505"/>
      <c r="AG1511" s="505"/>
      <c r="AH1511" s="505"/>
      <c r="AI1511" s="473"/>
      <c r="AJ1511" s="473"/>
      <c r="AK1511" s="505"/>
      <c r="AL1511" s="505"/>
      <c r="AM1511" s="505"/>
      <c r="AN1511" s="505"/>
      <c r="AO1511" s="505"/>
      <c r="AP1511" s="505"/>
      <c r="AQ1511" s="505"/>
      <c r="AR1511" s="505"/>
      <c r="AS1511" s="505"/>
      <c r="AT1511" s="505"/>
      <c r="AU1511" s="506"/>
    </row>
    <row r="1512" spans="2:47" ht="13.5">
      <c r="B1512" s="691" t="s">
        <v>226</v>
      </c>
      <c r="C1512" s="460" t="s">
        <v>335</v>
      </c>
      <c r="D1512" s="474" t="s">
        <v>1054</v>
      </c>
      <c r="E1512" s="461" t="s">
        <v>1055</v>
      </c>
      <c r="F1512" s="475"/>
      <c r="G1512" s="459" t="s">
        <v>52</v>
      </c>
      <c r="H1512" s="476"/>
      <c r="I1512" s="463">
        <v>2</v>
      </c>
      <c r="J1512" s="475"/>
      <c r="K1512" s="473">
        <v>0</v>
      </c>
      <c r="L1512" s="473"/>
      <c r="M1512" s="471" cm="1">
        <f t="array" ref="M1512">IFERROR(_xlfn.IFS(N1512=1,1,O1512=1,1,P1512=1,1,Q1512=1,1),0)</f>
        <v>0</v>
      </c>
      <c r="N1512" s="505" t="s">
        <v>224</v>
      </c>
      <c r="O1512" s="505"/>
      <c r="P1512" s="505"/>
      <c r="Q1512" s="505"/>
      <c r="R1512" s="471" cm="1">
        <f t="array" ref="R1512">IFERROR(_xlfn.IFS(S1512=1,1,T1512=1,1,U1512=1,1,V1512=1,1),0)</f>
        <v>0</v>
      </c>
      <c r="S1512" s="505"/>
      <c r="T1512" s="505"/>
      <c r="U1512" s="505"/>
      <c r="V1512" s="505"/>
      <c r="W1512" s="473"/>
      <c r="X1512" s="473"/>
      <c r="Y1512" s="471"/>
      <c r="Z1512" s="505"/>
      <c r="AA1512" s="505"/>
      <c r="AB1512" s="505"/>
      <c r="AC1512" s="505"/>
      <c r="AD1512" s="471"/>
      <c r="AE1512" s="505"/>
      <c r="AF1512" s="505"/>
      <c r="AG1512" s="505"/>
      <c r="AH1512" s="505"/>
      <c r="AI1512" s="473"/>
      <c r="AJ1512" s="473"/>
      <c r="AK1512" s="505"/>
      <c r="AL1512" s="505"/>
      <c r="AM1512" s="505"/>
      <c r="AN1512" s="505"/>
      <c r="AO1512" s="505"/>
      <c r="AP1512" s="505"/>
      <c r="AQ1512" s="505"/>
      <c r="AR1512" s="505"/>
      <c r="AS1512" s="505"/>
      <c r="AT1512" s="505"/>
      <c r="AU1512" s="506"/>
    </row>
    <row r="1513" spans="2:47" ht="13.5">
      <c r="B1513" s="691" t="s">
        <v>226</v>
      </c>
      <c r="C1513" s="460" t="s">
        <v>335</v>
      </c>
      <c r="D1513" s="474" t="s">
        <v>1056</v>
      </c>
      <c r="E1513" s="461" t="s">
        <v>1057</v>
      </c>
      <c r="F1513" s="475"/>
      <c r="G1513" s="459" t="s">
        <v>52</v>
      </c>
      <c r="H1513" s="476"/>
      <c r="I1513" s="463">
        <v>2</v>
      </c>
      <c r="J1513" s="475"/>
      <c r="K1513" s="473">
        <v>0</v>
      </c>
      <c r="L1513" s="473"/>
      <c r="M1513" s="471" cm="1">
        <f t="array" ref="M1513">IFERROR(_xlfn.IFS(N1513=1,1,O1513=1,1,P1513=1,1,Q1513=1,1),0)</f>
        <v>0</v>
      </c>
      <c r="N1513" s="505" t="s">
        <v>224</v>
      </c>
      <c r="O1513" s="505"/>
      <c r="P1513" s="505"/>
      <c r="Q1513" s="505"/>
      <c r="R1513" s="471" cm="1">
        <f t="array" ref="R1513">IFERROR(_xlfn.IFS(S1513=1,1,T1513=1,1,U1513=1,1,V1513=1,1),0)</f>
        <v>0</v>
      </c>
      <c r="S1513" s="505"/>
      <c r="T1513" s="505"/>
      <c r="U1513" s="505"/>
      <c r="V1513" s="505"/>
      <c r="W1513" s="473"/>
      <c r="X1513" s="473"/>
      <c r="Y1513" s="471"/>
      <c r="Z1513" s="505"/>
      <c r="AA1513" s="505"/>
      <c r="AB1513" s="505"/>
      <c r="AC1513" s="505"/>
      <c r="AD1513" s="471"/>
      <c r="AE1513" s="505"/>
      <c r="AF1513" s="505"/>
      <c r="AG1513" s="505"/>
      <c r="AH1513" s="505"/>
      <c r="AI1513" s="473"/>
      <c r="AJ1513" s="473"/>
      <c r="AK1513" s="505"/>
      <c r="AL1513" s="505"/>
      <c r="AM1513" s="505"/>
      <c r="AN1513" s="505"/>
      <c r="AO1513" s="505"/>
      <c r="AP1513" s="505"/>
      <c r="AQ1513" s="505"/>
      <c r="AR1513" s="505"/>
      <c r="AS1513" s="505"/>
      <c r="AT1513" s="505"/>
      <c r="AU1513" s="506"/>
    </row>
    <row r="1514" spans="2:47" ht="13.5">
      <c r="B1514" s="691" t="s">
        <v>226</v>
      </c>
      <c r="C1514" s="460" t="s">
        <v>335</v>
      </c>
      <c r="D1514" s="474" t="s">
        <v>1058</v>
      </c>
      <c r="E1514" s="461" t="s">
        <v>1059</v>
      </c>
      <c r="F1514" s="475"/>
      <c r="G1514" s="459" t="s">
        <v>52</v>
      </c>
      <c r="H1514" s="476"/>
      <c r="I1514" s="463">
        <v>2</v>
      </c>
      <c r="J1514" s="475"/>
      <c r="K1514" s="473">
        <v>0</v>
      </c>
      <c r="L1514" s="473"/>
      <c r="M1514" s="471" cm="1">
        <f t="array" ref="M1514">IFERROR(_xlfn.IFS(N1514=1,1,O1514=1,1,P1514=1,1,Q1514=1,1),0)</f>
        <v>0</v>
      </c>
      <c r="N1514" s="505" t="s">
        <v>224</v>
      </c>
      <c r="O1514" s="505"/>
      <c r="P1514" s="505"/>
      <c r="Q1514" s="505"/>
      <c r="R1514" s="471" cm="1">
        <f t="array" ref="R1514">IFERROR(_xlfn.IFS(S1514=1,1,T1514=1,1,U1514=1,1,V1514=1,1),0)</f>
        <v>0</v>
      </c>
      <c r="S1514" s="505"/>
      <c r="T1514" s="505"/>
      <c r="U1514" s="505"/>
      <c r="V1514" s="505"/>
      <c r="W1514" s="473"/>
      <c r="X1514" s="473"/>
      <c r="Y1514" s="471"/>
      <c r="Z1514" s="505"/>
      <c r="AA1514" s="505"/>
      <c r="AB1514" s="505"/>
      <c r="AC1514" s="505"/>
      <c r="AD1514" s="471"/>
      <c r="AE1514" s="505"/>
      <c r="AF1514" s="505"/>
      <c r="AG1514" s="505"/>
      <c r="AH1514" s="505"/>
      <c r="AI1514" s="473"/>
      <c r="AJ1514" s="473"/>
      <c r="AK1514" s="505"/>
      <c r="AL1514" s="505"/>
      <c r="AM1514" s="505"/>
      <c r="AN1514" s="505"/>
      <c r="AO1514" s="505"/>
      <c r="AP1514" s="505"/>
      <c r="AQ1514" s="505"/>
      <c r="AR1514" s="505"/>
      <c r="AS1514" s="505"/>
      <c r="AT1514" s="505"/>
      <c r="AU1514" s="506"/>
    </row>
    <row r="1515" spans="2:47" ht="13.5">
      <c r="B1515" s="691"/>
      <c r="C1515" s="460"/>
      <c r="D1515" s="474"/>
      <c r="E1515" s="461" t="s">
        <v>934</v>
      </c>
      <c r="F1515" s="475"/>
      <c r="G1515" s="459"/>
      <c r="H1515" s="476"/>
      <c r="I1515" s="463"/>
      <c r="J1515" s="475"/>
      <c r="K1515" s="473"/>
      <c r="L1515" s="473"/>
      <c r="M1515" s="524"/>
      <c r="N1515" s="505" t="s">
        <v>224</v>
      </c>
      <c r="O1515" s="505"/>
      <c r="P1515" s="505"/>
      <c r="Q1515" s="505"/>
      <c r="R1515" s="505"/>
      <c r="S1515" s="505"/>
      <c r="T1515" s="505"/>
      <c r="U1515" s="505"/>
      <c r="V1515" s="505"/>
      <c r="W1515" s="473"/>
      <c r="X1515" s="473"/>
      <c r="Y1515" s="505"/>
      <c r="Z1515" s="505"/>
      <c r="AA1515" s="505"/>
      <c r="AB1515" s="505"/>
      <c r="AC1515" s="505"/>
      <c r="AD1515" s="505"/>
      <c r="AE1515" s="505"/>
      <c r="AF1515" s="505"/>
      <c r="AG1515" s="505"/>
      <c r="AH1515" s="505"/>
      <c r="AI1515" s="473"/>
      <c r="AJ1515" s="473"/>
      <c r="AK1515" s="505"/>
      <c r="AL1515" s="505"/>
      <c r="AM1515" s="505"/>
      <c r="AN1515" s="505"/>
      <c r="AO1515" s="505"/>
      <c r="AP1515" s="505"/>
      <c r="AQ1515" s="505"/>
      <c r="AR1515" s="505"/>
      <c r="AS1515" s="505"/>
      <c r="AT1515" s="505"/>
      <c r="AU1515" s="506"/>
    </row>
    <row r="1516" spans="2:47" ht="13.5">
      <c r="B1516" s="691" t="s">
        <v>226</v>
      </c>
      <c r="C1516" s="460" t="s">
        <v>335</v>
      </c>
      <c r="D1516" s="474" t="s">
        <v>1060</v>
      </c>
      <c r="E1516" s="461" t="s">
        <v>1061</v>
      </c>
      <c r="F1516" s="475"/>
      <c r="G1516" s="459" t="s">
        <v>52</v>
      </c>
      <c r="H1516" s="476"/>
      <c r="I1516" s="463">
        <v>2</v>
      </c>
      <c r="J1516" s="475"/>
      <c r="K1516" s="473">
        <v>0</v>
      </c>
      <c r="L1516" s="473"/>
      <c r="M1516" s="471" cm="1">
        <f t="array" ref="M1516">IFERROR(_xlfn.IFS(N1516=1,1,O1516=1,1,P1516=1,1,Q1516=1,1),0)</f>
        <v>0</v>
      </c>
      <c r="N1516" s="505" t="s">
        <v>224</v>
      </c>
      <c r="O1516" s="505"/>
      <c r="P1516" s="505"/>
      <c r="Q1516" s="505"/>
      <c r="R1516" s="471" cm="1">
        <f t="array" ref="R1516">IFERROR(_xlfn.IFS(S1516=1,1,T1516=1,1,U1516=1,1,V1516=1,1),0)</f>
        <v>0</v>
      </c>
      <c r="S1516" s="505"/>
      <c r="T1516" s="505"/>
      <c r="U1516" s="505"/>
      <c r="V1516" s="505"/>
      <c r="W1516" s="473"/>
      <c r="X1516" s="473"/>
      <c r="Y1516" s="471"/>
      <c r="Z1516" s="505"/>
      <c r="AA1516" s="505"/>
      <c r="AB1516" s="505"/>
      <c r="AC1516" s="505"/>
      <c r="AD1516" s="471"/>
      <c r="AE1516" s="505"/>
      <c r="AF1516" s="505"/>
      <c r="AG1516" s="505"/>
      <c r="AH1516" s="505"/>
      <c r="AI1516" s="473"/>
      <c r="AJ1516" s="473"/>
      <c r="AK1516" s="505"/>
      <c r="AL1516" s="505"/>
      <c r="AM1516" s="505"/>
      <c r="AN1516" s="505"/>
      <c r="AO1516" s="505"/>
      <c r="AP1516" s="505"/>
      <c r="AQ1516" s="505"/>
      <c r="AR1516" s="505"/>
      <c r="AS1516" s="505"/>
      <c r="AT1516" s="505"/>
      <c r="AU1516" s="506"/>
    </row>
    <row r="1517" spans="2:47" ht="13.5">
      <c r="B1517" s="691" t="s">
        <v>226</v>
      </c>
      <c r="C1517" s="460" t="s">
        <v>335</v>
      </c>
      <c r="D1517" s="474" t="s">
        <v>1062</v>
      </c>
      <c r="E1517" s="461" t="s">
        <v>1063</v>
      </c>
      <c r="F1517" s="475"/>
      <c r="G1517" s="459" t="s">
        <v>52</v>
      </c>
      <c r="H1517" s="476"/>
      <c r="I1517" s="463">
        <v>2</v>
      </c>
      <c r="J1517" s="475"/>
      <c r="K1517" s="473">
        <v>0</v>
      </c>
      <c r="L1517" s="473"/>
      <c r="M1517" s="471" cm="1">
        <f t="array" ref="M1517">IFERROR(_xlfn.IFS(N1517=1,1,O1517=1,1,P1517=1,1,Q1517=1,1),0)</f>
        <v>0</v>
      </c>
      <c r="N1517" s="505" t="s">
        <v>224</v>
      </c>
      <c r="O1517" s="505"/>
      <c r="P1517" s="505"/>
      <c r="Q1517" s="505"/>
      <c r="R1517" s="471" cm="1">
        <f t="array" ref="R1517">IFERROR(_xlfn.IFS(S1517=1,1,T1517=1,1,U1517=1,1,V1517=1,1),0)</f>
        <v>0</v>
      </c>
      <c r="S1517" s="505"/>
      <c r="T1517" s="505"/>
      <c r="U1517" s="505"/>
      <c r="V1517" s="505"/>
      <c r="W1517" s="473"/>
      <c r="X1517" s="473"/>
      <c r="Y1517" s="471"/>
      <c r="Z1517" s="505"/>
      <c r="AA1517" s="505"/>
      <c r="AB1517" s="505"/>
      <c r="AC1517" s="505"/>
      <c r="AD1517" s="471"/>
      <c r="AE1517" s="505"/>
      <c r="AF1517" s="505"/>
      <c r="AG1517" s="505"/>
      <c r="AH1517" s="505"/>
      <c r="AI1517" s="473"/>
      <c r="AJ1517" s="473"/>
      <c r="AK1517" s="505"/>
      <c r="AL1517" s="505"/>
      <c r="AM1517" s="505"/>
      <c r="AN1517" s="505"/>
      <c r="AO1517" s="505"/>
      <c r="AP1517" s="505"/>
      <c r="AQ1517" s="505"/>
      <c r="AR1517" s="505"/>
      <c r="AS1517" s="505"/>
      <c r="AT1517" s="505"/>
      <c r="AU1517" s="506"/>
    </row>
    <row r="1518" spans="2:47" ht="13.5">
      <c r="B1518" s="691" t="s">
        <v>226</v>
      </c>
      <c r="C1518" s="460" t="s">
        <v>335</v>
      </c>
      <c r="D1518" s="474" t="s">
        <v>1064</v>
      </c>
      <c r="E1518" s="461" t="s">
        <v>1065</v>
      </c>
      <c r="F1518" s="475"/>
      <c r="G1518" s="459" t="s">
        <v>52</v>
      </c>
      <c r="H1518" s="476"/>
      <c r="I1518" s="463">
        <v>2</v>
      </c>
      <c r="J1518" s="475"/>
      <c r="K1518" s="473">
        <v>0</v>
      </c>
      <c r="L1518" s="473"/>
      <c r="M1518" s="471" cm="1">
        <f t="array" ref="M1518">IFERROR(_xlfn.IFS(N1518=1,1,O1518=1,1,P1518=1,1,Q1518=1,1),0)</f>
        <v>0</v>
      </c>
      <c r="N1518" s="505" t="s">
        <v>224</v>
      </c>
      <c r="O1518" s="505"/>
      <c r="P1518" s="505"/>
      <c r="Q1518" s="505"/>
      <c r="R1518" s="471" cm="1">
        <f t="array" ref="R1518">IFERROR(_xlfn.IFS(S1518=1,1,T1518=1,1,U1518=1,1,V1518=1,1),0)</f>
        <v>0</v>
      </c>
      <c r="S1518" s="505"/>
      <c r="T1518" s="505"/>
      <c r="U1518" s="505"/>
      <c r="V1518" s="505"/>
      <c r="W1518" s="473"/>
      <c r="X1518" s="473"/>
      <c r="Y1518" s="471"/>
      <c r="Z1518" s="505"/>
      <c r="AA1518" s="505"/>
      <c r="AB1518" s="505"/>
      <c r="AC1518" s="505"/>
      <c r="AD1518" s="471"/>
      <c r="AE1518" s="505"/>
      <c r="AF1518" s="505"/>
      <c r="AG1518" s="505"/>
      <c r="AH1518" s="505"/>
      <c r="AI1518" s="473"/>
      <c r="AJ1518" s="473"/>
      <c r="AK1518" s="505"/>
      <c r="AL1518" s="505"/>
      <c r="AM1518" s="505"/>
      <c r="AN1518" s="505"/>
      <c r="AO1518" s="505"/>
      <c r="AP1518" s="505"/>
      <c r="AQ1518" s="505"/>
      <c r="AR1518" s="505"/>
      <c r="AS1518" s="505"/>
      <c r="AT1518" s="505"/>
      <c r="AU1518" s="506"/>
    </row>
    <row r="1519" spans="2:47" ht="13.5">
      <c r="B1519" s="691"/>
      <c r="C1519" s="460"/>
      <c r="D1519" s="474"/>
      <c r="E1519" s="461" t="s">
        <v>934</v>
      </c>
      <c r="F1519" s="475"/>
      <c r="G1519" s="459"/>
      <c r="H1519" s="476"/>
      <c r="I1519" s="463"/>
      <c r="J1519" s="475"/>
      <c r="K1519" s="473"/>
      <c r="L1519" s="473"/>
      <c r="M1519" s="524"/>
      <c r="N1519" s="505" t="s">
        <v>224</v>
      </c>
      <c r="O1519" s="505"/>
      <c r="P1519" s="505"/>
      <c r="Q1519" s="505"/>
      <c r="R1519" s="505"/>
      <c r="S1519" s="505"/>
      <c r="T1519" s="505"/>
      <c r="U1519" s="505"/>
      <c r="V1519" s="505"/>
      <c r="W1519" s="473"/>
      <c r="X1519" s="473"/>
      <c r="Y1519" s="505"/>
      <c r="Z1519" s="505"/>
      <c r="AA1519" s="505"/>
      <c r="AB1519" s="505"/>
      <c r="AC1519" s="505"/>
      <c r="AD1519" s="505"/>
      <c r="AE1519" s="505"/>
      <c r="AF1519" s="505"/>
      <c r="AG1519" s="505"/>
      <c r="AH1519" s="505"/>
      <c r="AI1519" s="473"/>
      <c r="AJ1519" s="473"/>
      <c r="AK1519" s="505"/>
      <c r="AL1519" s="505"/>
      <c r="AM1519" s="505"/>
      <c r="AN1519" s="505"/>
      <c r="AO1519" s="505"/>
      <c r="AP1519" s="505"/>
      <c r="AQ1519" s="505"/>
      <c r="AR1519" s="505"/>
      <c r="AS1519" s="505"/>
      <c r="AT1519" s="505"/>
      <c r="AU1519" s="506"/>
    </row>
    <row r="1520" spans="2:47" ht="13.5">
      <c r="B1520" s="691" t="s">
        <v>226</v>
      </c>
      <c r="C1520" s="460" t="s">
        <v>335</v>
      </c>
      <c r="D1520" s="474" t="s">
        <v>1066</v>
      </c>
      <c r="E1520" s="461" t="s">
        <v>1067</v>
      </c>
      <c r="F1520" s="475"/>
      <c r="G1520" s="459" t="s">
        <v>52</v>
      </c>
      <c r="H1520" s="476"/>
      <c r="I1520" s="463">
        <v>2</v>
      </c>
      <c r="J1520" s="475"/>
      <c r="K1520" s="473">
        <v>0</v>
      </c>
      <c r="L1520" s="473"/>
      <c r="M1520" s="471" cm="1">
        <f t="array" ref="M1520">IFERROR(_xlfn.IFS(N1520=1,1,O1520=1,1,P1520=1,1,Q1520=1,1),0)</f>
        <v>0</v>
      </c>
      <c r="N1520" s="505" t="s">
        <v>224</v>
      </c>
      <c r="O1520" s="505"/>
      <c r="P1520" s="505"/>
      <c r="Q1520" s="505"/>
      <c r="R1520" s="471" cm="1">
        <f t="array" ref="R1520">IFERROR(_xlfn.IFS(S1520=1,1,T1520=1,1,U1520=1,1,V1520=1,1),0)</f>
        <v>0</v>
      </c>
      <c r="S1520" s="505"/>
      <c r="T1520" s="505"/>
      <c r="U1520" s="505"/>
      <c r="V1520" s="505"/>
      <c r="W1520" s="473"/>
      <c r="X1520" s="473"/>
      <c r="Y1520" s="471"/>
      <c r="Z1520" s="505"/>
      <c r="AA1520" s="505"/>
      <c r="AB1520" s="505"/>
      <c r="AC1520" s="505"/>
      <c r="AD1520" s="471"/>
      <c r="AE1520" s="505"/>
      <c r="AF1520" s="505"/>
      <c r="AG1520" s="505"/>
      <c r="AH1520" s="505"/>
      <c r="AI1520" s="473"/>
      <c r="AJ1520" s="473"/>
      <c r="AK1520" s="505"/>
      <c r="AL1520" s="505"/>
      <c r="AM1520" s="505"/>
      <c r="AN1520" s="505"/>
      <c r="AO1520" s="505"/>
      <c r="AP1520" s="505"/>
      <c r="AQ1520" s="505"/>
      <c r="AR1520" s="505"/>
      <c r="AS1520" s="505"/>
      <c r="AT1520" s="505"/>
      <c r="AU1520" s="506"/>
    </row>
    <row r="1521" spans="1:47" ht="13.5">
      <c r="B1521" s="691" t="s">
        <v>226</v>
      </c>
      <c r="C1521" s="460" t="s">
        <v>335</v>
      </c>
      <c r="D1521" s="474" t="s">
        <v>1068</v>
      </c>
      <c r="E1521" s="461" t="s">
        <v>1069</v>
      </c>
      <c r="F1521" s="475"/>
      <c r="G1521" s="459" t="s">
        <v>52</v>
      </c>
      <c r="H1521" s="476"/>
      <c r="I1521" s="463">
        <v>2</v>
      </c>
      <c r="J1521" s="475"/>
      <c r="K1521" s="473">
        <v>0</v>
      </c>
      <c r="L1521" s="473"/>
      <c r="M1521" s="471" cm="1">
        <f t="array" ref="M1521">IFERROR(_xlfn.IFS(N1521=1,1,O1521=1,1,P1521=1,1,Q1521=1,1),0)</f>
        <v>0</v>
      </c>
      <c r="N1521" s="505" t="s">
        <v>224</v>
      </c>
      <c r="O1521" s="505"/>
      <c r="P1521" s="505"/>
      <c r="Q1521" s="505"/>
      <c r="R1521" s="471" cm="1">
        <f t="array" ref="R1521">IFERROR(_xlfn.IFS(S1521=1,1,T1521=1,1,U1521=1,1,V1521=1,1),0)</f>
        <v>0</v>
      </c>
      <c r="S1521" s="505"/>
      <c r="T1521" s="505"/>
      <c r="U1521" s="505"/>
      <c r="V1521" s="505"/>
      <c r="W1521" s="473"/>
      <c r="X1521" s="473"/>
      <c r="Y1521" s="471"/>
      <c r="Z1521" s="505"/>
      <c r="AA1521" s="505"/>
      <c r="AB1521" s="505"/>
      <c r="AC1521" s="505"/>
      <c r="AD1521" s="471"/>
      <c r="AE1521" s="505"/>
      <c r="AF1521" s="505"/>
      <c r="AG1521" s="505"/>
      <c r="AH1521" s="505"/>
      <c r="AI1521" s="473"/>
      <c r="AJ1521" s="473"/>
      <c r="AK1521" s="505"/>
      <c r="AL1521" s="505"/>
      <c r="AM1521" s="505"/>
      <c r="AN1521" s="505"/>
      <c r="AO1521" s="505"/>
      <c r="AP1521" s="505"/>
      <c r="AQ1521" s="505"/>
      <c r="AR1521" s="505"/>
      <c r="AS1521" s="505"/>
      <c r="AT1521" s="505"/>
      <c r="AU1521" s="506"/>
    </row>
    <row r="1522" spans="1:47" ht="13.5">
      <c r="B1522" s="691" t="s">
        <v>226</v>
      </c>
      <c r="C1522" s="460" t="s">
        <v>335</v>
      </c>
      <c r="D1522" s="474" t="s">
        <v>1070</v>
      </c>
      <c r="E1522" s="461" t="s">
        <v>1071</v>
      </c>
      <c r="F1522" s="475"/>
      <c r="G1522" s="459" t="s">
        <v>52</v>
      </c>
      <c r="H1522" s="476"/>
      <c r="I1522" s="463">
        <v>2</v>
      </c>
      <c r="J1522" s="475"/>
      <c r="K1522" s="473">
        <v>0</v>
      </c>
      <c r="L1522" s="473"/>
      <c r="M1522" s="471" cm="1">
        <f t="array" ref="M1522">IFERROR(_xlfn.IFS(N1522=1,1,O1522=1,1,P1522=1,1,Q1522=1,1),0)</f>
        <v>0</v>
      </c>
      <c r="N1522" s="505" t="s">
        <v>224</v>
      </c>
      <c r="O1522" s="505"/>
      <c r="P1522" s="505"/>
      <c r="Q1522" s="505"/>
      <c r="R1522" s="471" cm="1">
        <f t="array" ref="R1522">IFERROR(_xlfn.IFS(S1522=1,1,T1522=1,1,U1522=1,1,V1522=1,1),0)</f>
        <v>0</v>
      </c>
      <c r="S1522" s="505"/>
      <c r="T1522" s="505"/>
      <c r="U1522" s="505"/>
      <c r="V1522" s="505"/>
      <c r="W1522" s="473"/>
      <c r="X1522" s="473"/>
      <c r="Y1522" s="471"/>
      <c r="Z1522" s="505"/>
      <c r="AA1522" s="505"/>
      <c r="AB1522" s="505"/>
      <c r="AC1522" s="505"/>
      <c r="AD1522" s="471"/>
      <c r="AE1522" s="505"/>
      <c r="AF1522" s="505"/>
      <c r="AG1522" s="505"/>
      <c r="AH1522" s="505"/>
      <c r="AI1522" s="473"/>
      <c r="AJ1522" s="473"/>
      <c r="AK1522" s="505"/>
      <c r="AL1522" s="505"/>
      <c r="AM1522" s="505"/>
      <c r="AN1522" s="505"/>
      <c r="AO1522" s="505"/>
      <c r="AP1522" s="505"/>
      <c r="AQ1522" s="505"/>
      <c r="AR1522" s="505"/>
      <c r="AS1522" s="505"/>
      <c r="AT1522" s="505"/>
      <c r="AU1522" s="506"/>
    </row>
    <row r="1523" spans="1:47" ht="13.5">
      <c r="B1523" s="691"/>
      <c r="C1523" s="460"/>
      <c r="D1523" s="474"/>
      <c r="E1523" s="461" t="s">
        <v>934</v>
      </c>
      <c r="F1523" s="475"/>
      <c r="G1523" s="459"/>
      <c r="H1523" s="476"/>
      <c r="I1523" s="463"/>
      <c r="J1523" s="475"/>
      <c r="K1523" s="473"/>
      <c r="L1523" s="473"/>
      <c r="M1523" s="524"/>
      <c r="N1523" s="505" t="s">
        <v>224</v>
      </c>
      <c r="O1523" s="505"/>
      <c r="P1523" s="505"/>
      <c r="Q1523" s="505"/>
      <c r="R1523" s="505"/>
      <c r="S1523" s="505"/>
      <c r="T1523" s="505"/>
      <c r="U1523" s="505"/>
      <c r="V1523" s="505"/>
      <c r="W1523" s="473"/>
      <c r="X1523" s="473"/>
      <c r="Y1523" s="505"/>
      <c r="Z1523" s="505"/>
      <c r="AA1523" s="505"/>
      <c r="AB1523" s="505"/>
      <c r="AC1523" s="505"/>
      <c r="AD1523" s="505"/>
      <c r="AE1523" s="505"/>
      <c r="AF1523" s="505"/>
      <c r="AG1523" s="505"/>
      <c r="AH1523" s="505"/>
      <c r="AI1523" s="473"/>
      <c r="AJ1523" s="473"/>
      <c r="AK1523" s="505"/>
      <c r="AL1523" s="505"/>
      <c r="AM1523" s="505"/>
      <c r="AN1523" s="505"/>
      <c r="AO1523" s="505"/>
      <c r="AP1523" s="505"/>
      <c r="AQ1523" s="505"/>
      <c r="AR1523" s="505"/>
      <c r="AS1523" s="505"/>
      <c r="AT1523" s="505"/>
      <c r="AU1523" s="506"/>
    </row>
    <row r="1524" spans="1:47" ht="13.5">
      <c r="A1524" s="531" t="s">
        <v>420</v>
      </c>
      <c r="B1524" s="691"/>
      <c r="C1524" s="460"/>
      <c r="D1524" s="474"/>
      <c r="E1524" s="461"/>
      <c r="F1524" s="475"/>
      <c r="G1524" s="459"/>
      <c r="H1524" s="476"/>
      <c r="I1524" s="463"/>
      <c r="J1524" s="475"/>
      <c r="K1524" s="473"/>
      <c r="L1524" s="473"/>
      <c r="M1524" s="524"/>
      <c r="N1524" s="505" t="s">
        <v>224</v>
      </c>
      <c r="O1524" s="505"/>
      <c r="P1524" s="505"/>
      <c r="Q1524" s="505"/>
      <c r="R1524" s="505"/>
      <c r="S1524" s="505"/>
      <c r="T1524" s="505"/>
      <c r="U1524" s="505"/>
      <c r="V1524" s="505"/>
      <c r="W1524" s="473"/>
      <c r="X1524" s="473"/>
      <c r="Y1524" s="505"/>
      <c r="Z1524" s="505"/>
      <c r="AA1524" s="505"/>
      <c r="AB1524" s="505"/>
      <c r="AC1524" s="505"/>
      <c r="AD1524" s="505"/>
      <c r="AE1524" s="505"/>
      <c r="AF1524" s="505"/>
      <c r="AG1524" s="505"/>
      <c r="AH1524" s="505"/>
      <c r="AI1524" s="473"/>
      <c r="AJ1524" s="473"/>
      <c r="AK1524" s="505"/>
      <c r="AL1524" s="505"/>
      <c r="AM1524" s="505"/>
      <c r="AN1524" s="505"/>
      <c r="AO1524" s="505"/>
      <c r="AP1524" s="505"/>
      <c r="AQ1524" s="505"/>
      <c r="AR1524" s="505"/>
      <c r="AS1524" s="505"/>
      <c r="AT1524" s="505"/>
      <c r="AU1524" s="506"/>
    </row>
    <row r="1525" spans="1:47" ht="13.5">
      <c r="B1525" s="691" t="s">
        <v>226</v>
      </c>
      <c r="C1525" s="460" t="s">
        <v>335</v>
      </c>
      <c r="D1525" s="474" t="s">
        <v>421</v>
      </c>
      <c r="E1525" s="461" t="s">
        <v>1072</v>
      </c>
      <c r="F1525" s="475"/>
      <c r="G1525" s="459" t="s">
        <v>52</v>
      </c>
      <c r="H1525" s="476"/>
      <c r="I1525" s="463">
        <v>7</v>
      </c>
      <c r="J1525" s="475"/>
      <c r="K1525" s="473">
        <v>0</v>
      </c>
      <c r="L1525" s="473"/>
      <c r="M1525" s="471" cm="1">
        <f t="array" ref="M1525">IFERROR(_xlfn.IFS(N1525=1,1,O1525=1,1,P1525=1,1,Q1525=1,1),0)</f>
        <v>0</v>
      </c>
      <c r="N1525" s="505" t="s">
        <v>224</v>
      </c>
      <c r="O1525" s="505"/>
      <c r="P1525" s="505"/>
      <c r="Q1525" s="505"/>
      <c r="R1525" s="471" cm="1">
        <f t="array" ref="R1525">IFERROR(_xlfn.IFS(S1525=1,1,T1525=1,1,U1525=1,1,V1525=1,1),0)</f>
        <v>0</v>
      </c>
      <c r="S1525" s="505"/>
      <c r="T1525" s="505"/>
      <c r="U1525" s="505"/>
      <c r="V1525" s="505"/>
      <c r="W1525" s="473"/>
      <c r="X1525" s="473"/>
      <c r="Y1525" s="471"/>
      <c r="Z1525" s="505"/>
      <c r="AA1525" s="505"/>
      <c r="AB1525" s="505"/>
      <c r="AC1525" s="505"/>
      <c r="AD1525" s="471"/>
      <c r="AE1525" s="505"/>
      <c r="AF1525" s="505"/>
      <c r="AG1525" s="505"/>
      <c r="AH1525" s="505"/>
      <c r="AI1525" s="473"/>
      <c r="AJ1525" s="473"/>
      <c r="AK1525" s="505"/>
      <c r="AL1525" s="505"/>
      <c r="AM1525" s="505"/>
      <c r="AN1525" s="505"/>
      <c r="AO1525" s="505"/>
      <c r="AP1525" s="505"/>
      <c r="AQ1525" s="505"/>
      <c r="AR1525" s="505"/>
      <c r="AS1525" s="505"/>
      <c r="AT1525" s="505"/>
      <c r="AU1525" s="506"/>
    </row>
    <row r="1526" spans="1:47" ht="13.5">
      <c r="B1526" s="691" t="s">
        <v>226</v>
      </c>
      <c r="C1526" s="460" t="s">
        <v>335</v>
      </c>
      <c r="D1526" s="474" t="s">
        <v>423</v>
      </c>
      <c r="E1526" s="461" t="s">
        <v>1073</v>
      </c>
      <c r="F1526" s="475"/>
      <c r="G1526" s="459" t="s">
        <v>52</v>
      </c>
      <c r="H1526" s="476"/>
      <c r="I1526" s="463">
        <v>7</v>
      </c>
      <c r="J1526" s="475"/>
      <c r="K1526" s="473">
        <v>0</v>
      </c>
      <c r="L1526" s="473"/>
      <c r="M1526" s="471" cm="1">
        <f t="array" ref="M1526">IFERROR(_xlfn.IFS(N1526=1,1,O1526=1,1,P1526=1,1,Q1526=1,1),0)</f>
        <v>0</v>
      </c>
      <c r="N1526" s="505" t="s">
        <v>224</v>
      </c>
      <c r="O1526" s="505"/>
      <c r="P1526" s="505"/>
      <c r="Q1526" s="505"/>
      <c r="R1526" s="471" cm="1">
        <f t="array" ref="R1526">IFERROR(_xlfn.IFS(S1526=1,1,T1526=1,1,U1526=1,1,V1526=1,1),0)</f>
        <v>0</v>
      </c>
      <c r="S1526" s="505"/>
      <c r="T1526" s="505"/>
      <c r="U1526" s="505"/>
      <c r="V1526" s="505"/>
      <c r="W1526" s="473"/>
      <c r="X1526" s="473"/>
      <c r="Y1526" s="471"/>
      <c r="Z1526" s="505"/>
      <c r="AA1526" s="505"/>
      <c r="AB1526" s="505"/>
      <c r="AC1526" s="505"/>
      <c r="AD1526" s="471"/>
      <c r="AE1526" s="505"/>
      <c r="AF1526" s="505"/>
      <c r="AG1526" s="505"/>
      <c r="AH1526" s="505"/>
      <c r="AI1526" s="473"/>
      <c r="AJ1526" s="473"/>
      <c r="AK1526" s="505"/>
      <c r="AL1526" s="505"/>
      <c r="AM1526" s="505"/>
      <c r="AN1526" s="505"/>
      <c r="AO1526" s="505"/>
      <c r="AP1526" s="505"/>
      <c r="AQ1526" s="505"/>
      <c r="AR1526" s="505"/>
      <c r="AS1526" s="505"/>
      <c r="AT1526" s="505"/>
      <c r="AU1526" s="506"/>
    </row>
    <row r="1527" spans="1:47" ht="13.5">
      <c r="B1527" s="691" t="s">
        <v>226</v>
      </c>
      <c r="C1527" s="460" t="s">
        <v>335</v>
      </c>
      <c r="D1527" s="474" t="s">
        <v>425</v>
      </c>
      <c r="E1527" s="461" t="s">
        <v>1074</v>
      </c>
      <c r="F1527" s="475"/>
      <c r="G1527" s="459" t="s">
        <v>52</v>
      </c>
      <c r="H1527" s="476"/>
      <c r="I1527" s="463">
        <v>7</v>
      </c>
      <c r="J1527" s="475"/>
      <c r="K1527" s="473">
        <v>0</v>
      </c>
      <c r="L1527" s="473"/>
      <c r="M1527" s="471" cm="1">
        <f t="array" ref="M1527">IFERROR(_xlfn.IFS(N1527=1,1,O1527=1,1,P1527=1,1,Q1527=1,1),0)</f>
        <v>0</v>
      </c>
      <c r="N1527" s="505" t="s">
        <v>224</v>
      </c>
      <c r="O1527" s="505"/>
      <c r="P1527" s="505"/>
      <c r="Q1527" s="505"/>
      <c r="R1527" s="471" cm="1">
        <f t="array" ref="R1527">IFERROR(_xlfn.IFS(S1527=1,1,T1527=1,1,U1527=1,1,V1527=1,1),0)</f>
        <v>0</v>
      </c>
      <c r="S1527" s="505"/>
      <c r="T1527" s="505"/>
      <c r="U1527" s="505"/>
      <c r="V1527" s="505"/>
      <c r="W1527" s="473"/>
      <c r="X1527" s="473"/>
      <c r="Y1527" s="471"/>
      <c r="Z1527" s="505"/>
      <c r="AA1527" s="505"/>
      <c r="AB1527" s="505"/>
      <c r="AC1527" s="505"/>
      <c r="AD1527" s="471"/>
      <c r="AE1527" s="505"/>
      <c r="AF1527" s="505"/>
      <c r="AG1527" s="505"/>
      <c r="AH1527" s="505"/>
      <c r="AI1527" s="473"/>
      <c r="AJ1527" s="473"/>
      <c r="AK1527" s="505"/>
      <c r="AL1527" s="505"/>
      <c r="AM1527" s="505"/>
      <c r="AN1527" s="505"/>
      <c r="AO1527" s="505"/>
      <c r="AP1527" s="505"/>
      <c r="AQ1527" s="505"/>
      <c r="AR1527" s="505"/>
      <c r="AS1527" s="505"/>
      <c r="AT1527" s="505"/>
      <c r="AU1527" s="506"/>
    </row>
    <row r="1528" spans="1:47" ht="13.5">
      <c r="B1528" s="691" t="s">
        <v>226</v>
      </c>
      <c r="C1528" s="460" t="s">
        <v>335</v>
      </c>
      <c r="D1528" s="474" t="s">
        <v>427</v>
      </c>
      <c r="E1528" s="461" t="s">
        <v>1075</v>
      </c>
      <c r="F1528" s="475"/>
      <c r="G1528" s="459" t="s">
        <v>52</v>
      </c>
      <c r="H1528" s="476"/>
      <c r="I1528" s="463">
        <v>7</v>
      </c>
      <c r="J1528" s="475"/>
      <c r="K1528" s="473">
        <v>0</v>
      </c>
      <c r="L1528" s="473"/>
      <c r="M1528" s="471" cm="1">
        <f t="array" ref="M1528">IFERROR(_xlfn.IFS(N1528=1,1,O1528=1,1,P1528=1,1,Q1528=1,1),0)</f>
        <v>0</v>
      </c>
      <c r="N1528" s="505" t="s">
        <v>224</v>
      </c>
      <c r="O1528" s="505"/>
      <c r="P1528" s="505"/>
      <c r="Q1528" s="505"/>
      <c r="R1528" s="471" cm="1">
        <f t="array" ref="R1528">IFERROR(_xlfn.IFS(S1528=1,1,T1528=1,1,U1528=1,1,V1528=1,1),0)</f>
        <v>0</v>
      </c>
      <c r="S1528" s="505"/>
      <c r="T1528" s="505"/>
      <c r="U1528" s="505"/>
      <c r="V1528" s="505"/>
      <c r="W1528" s="473"/>
      <c r="X1528" s="473"/>
      <c r="Y1528" s="471"/>
      <c r="Z1528" s="505"/>
      <c r="AA1528" s="505"/>
      <c r="AB1528" s="505"/>
      <c r="AC1528" s="505"/>
      <c r="AD1528" s="471"/>
      <c r="AE1528" s="505"/>
      <c r="AF1528" s="505"/>
      <c r="AG1528" s="505"/>
      <c r="AH1528" s="505"/>
      <c r="AI1528" s="473"/>
      <c r="AJ1528" s="473"/>
      <c r="AK1528" s="505"/>
      <c r="AL1528" s="505"/>
      <c r="AM1528" s="505"/>
      <c r="AN1528" s="505"/>
      <c r="AO1528" s="505"/>
      <c r="AP1528" s="505"/>
      <c r="AQ1528" s="505"/>
      <c r="AR1528" s="505"/>
      <c r="AS1528" s="505"/>
      <c r="AT1528" s="505"/>
      <c r="AU1528" s="506"/>
    </row>
    <row r="1529" spans="1:47" ht="13.5">
      <c r="B1529" s="691" t="s">
        <v>226</v>
      </c>
      <c r="C1529" s="460" t="s">
        <v>335</v>
      </c>
      <c r="D1529" s="474" t="s">
        <v>429</v>
      </c>
      <c r="E1529" s="461" t="s">
        <v>1076</v>
      </c>
      <c r="F1529" s="475"/>
      <c r="G1529" s="459" t="s">
        <v>52</v>
      </c>
      <c r="H1529" s="476"/>
      <c r="I1529" s="463">
        <v>7</v>
      </c>
      <c r="J1529" s="475"/>
      <c r="K1529" s="473">
        <v>0</v>
      </c>
      <c r="L1529" s="473"/>
      <c r="M1529" s="471" cm="1">
        <f t="array" ref="M1529">IFERROR(_xlfn.IFS(N1529=1,1,O1529=1,1,P1529=1,1,Q1529=1,1),0)</f>
        <v>0</v>
      </c>
      <c r="N1529" s="505" t="s">
        <v>224</v>
      </c>
      <c r="O1529" s="505"/>
      <c r="P1529" s="505"/>
      <c r="Q1529" s="505"/>
      <c r="R1529" s="471" cm="1">
        <f t="array" ref="R1529">IFERROR(_xlfn.IFS(S1529=1,1,T1529=1,1,U1529=1,1,V1529=1,1),0)</f>
        <v>0</v>
      </c>
      <c r="S1529" s="505"/>
      <c r="T1529" s="505"/>
      <c r="U1529" s="505"/>
      <c r="V1529" s="505"/>
      <c r="W1529" s="473"/>
      <c r="X1529" s="473"/>
      <c r="Y1529" s="471"/>
      <c r="Z1529" s="505"/>
      <c r="AA1529" s="505"/>
      <c r="AB1529" s="505"/>
      <c r="AC1529" s="505"/>
      <c r="AD1529" s="471"/>
      <c r="AE1529" s="505"/>
      <c r="AF1529" s="505"/>
      <c r="AG1529" s="505"/>
      <c r="AH1529" s="505"/>
      <c r="AI1529" s="473"/>
      <c r="AJ1529" s="473"/>
      <c r="AK1529" s="505"/>
      <c r="AL1529" s="505"/>
      <c r="AM1529" s="505"/>
      <c r="AN1529" s="505"/>
      <c r="AO1529" s="505"/>
      <c r="AP1529" s="505"/>
      <c r="AQ1529" s="505"/>
      <c r="AR1529" s="505"/>
      <c r="AS1529" s="505"/>
      <c r="AT1529" s="505"/>
      <c r="AU1529" s="506"/>
    </row>
    <row r="1530" spans="1:47" ht="13.5">
      <c r="B1530" s="691" t="s">
        <v>226</v>
      </c>
      <c r="C1530" s="460" t="s">
        <v>335</v>
      </c>
      <c r="D1530" s="474" t="s">
        <v>431</v>
      </c>
      <c r="E1530" s="461" t="s">
        <v>1077</v>
      </c>
      <c r="F1530" s="475"/>
      <c r="G1530" s="459" t="s">
        <v>52</v>
      </c>
      <c r="H1530" s="476"/>
      <c r="I1530" s="463">
        <v>7</v>
      </c>
      <c r="J1530" s="475"/>
      <c r="K1530" s="473">
        <v>0</v>
      </c>
      <c r="L1530" s="473"/>
      <c r="M1530" s="471" cm="1">
        <f t="array" ref="M1530">IFERROR(_xlfn.IFS(N1530=1,1,O1530=1,1,P1530=1,1,Q1530=1,1),0)</f>
        <v>0</v>
      </c>
      <c r="N1530" s="505" t="s">
        <v>224</v>
      </c>
      <c r="O1530" s="505"/>
      <c r="P1530" s="505"/>
      <c r="Q1530" s="505"/>
      <c r="R1530" s="471" cm="1">
        <f t="array" ref="R1530">IFERROR(_xlfn.IFS(S1530=1,1,T1530=1,1,U1530=1,1,V1530=1,1),0)</f>
        <v>0</v>
      </c>
      <c r="S1530" s="505"/>
      <c r="T1530" s="505"/>
      <c r="U1530" s="505"/>
      <c r="V1530" s="505"/>
      <c r="W1530" s="473"/>
      <c r="X1530" s="473"/>
      <c r="Y1530" s="471"/>
      <c r="Z1530" s="505"/>
      <c r="AA1530" s="505"/>
      <c r="AB1530" s="505"/>
      <c r="AC1530" s="505"/>
      <c r="AD1530" s="471"/>
      <c r="AE1530" s="505"/>
      <c r="AF1530" s="505"/>
      <c r="AG1530" s="505"/>
      <c r="AH1530" s="505"/>
      <c r="AI1530" s="473"/>
      <c r="AJ1530" s="473"/>
      <c r="AK1530" s="505"/>
      <c r="AL1530" s="505"/>
      <c r="AM1530" s="505"/>
      <c r="AN1530" s="505"/>
      <c r="AO1530" s="505"/>
      <c r="AP1530" s="505"/>
      <c r="AQ1530" s="505"/>
      <c r="AR1530" s="505"/>
      <c r="AS1530" s="505"/>
      <c r="AT1530" s="505"/>
      <c r="AU1530" s="506"/>
    </row>
    <row r="1531" spans="1:47" ht="13.5">
      <c r="B1531" s="691" t="s">
        <v>226</v>
      </c>
      <c r="C1531" s="460" t="s">
        <v>335</v>
      </c>
      <c r="D1531" s="474" t="s">
        <v>433</v>
      </c>
      <c r="E1531" s="461" t="s">
        <v>1078</v>
      </c>
      <c r="F1531" s="475"/>
      <c r="G1531" s="459" t="s">
        <v>52</v>
      </c>
      <c r="H1531" s="476"/>
      <c r="I1531" s="463">
        <v>7</v>
      </c>
      <c r="J1531" s="475"/>
      <c r="K1531" s="473">
        <v>0</v>
      </c>
      <c r="L1531" s="473"/>
      <c r="M1531" s="471" cm="1">
        <f t="array" ref="M1531">IFERROR(_xlfn.IFS(N1531=1,1,O1531=1,1,P1531=1,1,Q1531=1,1),0)</f>
        <v>0</v>
      </c>
      <c r="N1531" s="505" t="s">
        <v>224</v>
      </c>
      <c r="O1531" s="505"/>
      <c r="P1531" s="505"/>
      <c r="Q1531" s="505"/>
      <c r="R1531" s="471" cm="1">
        <f t="array" ref="R1531">IFERROR(_xlfn.IFS(S1531=1,1,T1531=1,1,U1531=1,1,V1531=1,1),0)</f>
        <v>0</v>
      </c>
      <c r="S1531" s="505"/>
      <c r="T1531" s="505"/>
      <c r="U1531" s="505"/>
      <c r="V1531" s="505"/>
      <c r="W1531" s="473"/>
      <c r="X1531" s="473"/>
      <c r="Y1531" s="471"/>
      <c r="Z1531" s="505"/>
      <c r="AA1531" s="505"/>
      <c r="AB1531" s="505"/>
      <c r="AC1531" s="505"/>
      <c r="AD1531" s="471"/>
      <c r="AE1531" s="505"/>
      <c r="AF1531" s="505"/>
      <c r="AG1531" s="505"/>
      <c r="AH1531" s="505"/>
      <c r="AI1531" s="473"/>
      <c r="AJ1531" s="473"/>
      <c r="AK1531" s="505"/>
      <c r="AL1531" s="505"/>
      <c r="AM1531" s="505"/>
      <c r="AN1531" s="505"/>
      <c r="AO1531" s="505"/>
      <c r="AP1531" s="505"/>
      <c r="AQ1531" s="505"/>
      <c r="AR1531" s="505"/>
      <c r="AS1531" s="505"/>
      <c r="AT1531" s="505"/>
      <c r="AU1531" s="506"/>
    </row>
    <row r="1532" spans="1:47" ht="13.5">
      <c r="B1532" s="691" t="s">
        <v>226</v>
      </c>
      <c r="C1532" s="460" t="s">
        <v>335</v>
      </c>
      <c r="D1532" s="474" t="s">
        <v>435</v>
      </c>
      <c r="E1532" s="461" t="s">
        <v>1079</v>
      </c>
      <c r="F1532" s="475"/>
      <c r="G1532" s="459" t="s">
        <v>52</v>
      </c>
      <c r="H1532" s="476"/>
      <c r="I1532" s="463">
        <v>7</v>
      </c>
      <c r="J1532" s="475"/>
      <c r="K1532" s="473">
        <v>0</v>
      </c>
      <c r="L1532" s="473"/>
      <c r="M1532" s="471" cm="1">
        <f t="array" ref="M1532">IFERROR(_xlfn.IFS(N1532=1,1,O1532=1,1,P1532=1,1,Q1532=1,1),0)</f>
        <v>0</v>
      </c>
      <c r="N1532" s="505" t="s">
        <v>224</v>
      </c>
      <c r="O1532" s="505"/>
      <c r="P1532" s="505"/>
      <c r="Q1532" s="505"/>
      <c r="R1532" s="471" cm="1">
        <f t="array" ref="R1532">IFERROR(_xlfn.IFS(S1532=1,1,T1532=1,1,U1532=1,1,V1532=1,1),0)</f>
        <v>0</v>
      </c>
      <c r="S1532" s="505"/>
      <c r="T1532" s="505"/>
      <c r="U1532" s="505"/>
      <c r="V1532" s="505"/>
      <c r="W1532" s="473"/>
      <c r="X1532" s="473"/>
      <c r="Y1532" s="471"/>
      <c r="Z1532" s="505"/>
      <c r="AA1532" s="505"/>
      <c r="AB1532" s="505"/>
      <c r="AC1532" s="505"/>
      <c r="AD1532" s="471"/>
      <c r="AE1532" s="505"/>
      <c r="AF1532" s="505"/>
      <c r="AG1532" s="505"/>
      <c r="AH1532" s="505"/>
      <c r="AI1532" s="473"/>
      <c r="AJ1532" s="473"/>
      <c r="AK1532" s="505"/>
      <c r="AL1532" s="505"/>
      <c r="AM1532" s="505"/>
      <c r="AN1532" s="505"/>
      <c r="AO1532" s="505"/>
      <c r="AP1532" s="505"/>
      <c r="AQ1532" s="505"/>
      <c r="AR1532" s="505"/>
      <c r="AS1532" s="505"/>
      <c r="AT1532" s="505"/>
      <c r="AU1532" s="506"/>
    </row>
    <row r="1533" spans="1:47" ht="13.5">
      <c r="B1533" s="691" t="s">
        <v>226</v>
      </c>
      <c r="C1533" s="460" t="s">
        <v>335</v>
      </c>
      <c r="D1533" s="474" t="s">
        <v>437</v>
      </c>
      <c r="E1533" s="461" t="s">
        <v>1080</v>
      </c>
      <c r="F1533" s="475"/>
      <c r="G1533" s="459" t="s">
        <v>52</v>
      </c>
      <c r="H1533" s="476"/>
      <c r="I1533" s="463">
        <v>7</v>
      </c>
      <c r="J1533" s="475"/>
      <c r="K1533" s="473">
        <v>0</v>
      </c>
      <c r="L1533" s="473"/>
      <c r="M1533" s="471" cm="1">
        <f t="array" ref="M1533">IFERROR(_xlfn.IFS(N1533=1,1,O1533=1,1,P1533=1,1,Q1533=1,1),0)</f>
        <v>0</v>
      </c>
      <c r="N1533" s="505" t="s">
        <v>224</v>
      </c>
      <c r="O1533" s="505"/>
      <c r="P1533" s="505"/>
      <c r="Q1533" s="505"/>
      <c r="R1533" s="471" cm="1">
        <f t="array" ref="R1533">IFERROR(_xlfn.IFS(S1533=1,1,T1533=1,1,U1533=1,1,V1533=1,1),0)</f>
        <v>0</v>
      </c>
      <c r="S1533" s="505"/>
      <c r="T1533" s="505"/>
      <c r="U1533" s="505"/>
      <c r="V1533" s="505"/>
      <c r="W1533" s="473"/>
      <c r="X1533" s="473"/>
      <c r="Y1533" s="471"/>
      <c r="Z1533" s="505"/>
      <c r="AA1533" s="505"/>
      <c r="AB1533" s="505"/>
      <c r="AC1533" s="505"/>
      <c r="AD1533" s="471"/>
      <c r="AE1533" s="505"/>
      <c r="AF1533" s="505"/>
      <c r="AG1533" s="505"/>
      <c r="AH1533" s="505"/>
      <c r="AI1533" s="473"/>
      <c r="AJ1533" s="473"/>
      <c r="AK1533" s="505"/>
      <c r="AL1533" s="505"/>
      <c r="AM1533" s="505"/>
      <c r="AN1533" s="505"/>
      <c r="AO1533" s="505"/>
      <c r="AP1533" s="505"/>
      <c r="AQ1533" s="505"/>
      <c r="AR1533" s="505"/>
      <c r="AS1533" s="505"/>
      <c r="AT1533" s="505"/>
      <c r="AU1533" s="506"/>
    </row>
    <row r="1534" spans="1:47" ht="13.5">
      <c r="B1534" s="691" t="s">
        <v>226</v>
      </c>
      <c r="C1534" s="460" t="s">
        <v>335</v>
      </c>
      <c r="D1534" s="474" t="s">
        <v>439</v>
      </c>
      <c r="E1534" s="461" t="s">
        <v>1081</v>
      </c>
      <c r="F1534" s="475"/>
      <c r="G1534" s="459" t="s">
        <v>52</v>
      </c>
      <c r="H1534" s="476"/>
      <c r="I1534" s="463">
        <v>7</v>
      </c>
      <c r="J1534" s="475"/>
      <c r="K1534" s="473">
        <v>0</v>
      </c>
      <c r="L1534" s="473"/>
      <c r="M1534" s="471" cm="1">
        <f t="array" ref="M1534">IFERROR(_xlfn.IFS(N1534=1,1,O1534=1,1,P1534=1,1,Q1534=1,1),0)</f>
        <v>0</v>
      </c>
      <c r="N1534" s="505" t="s">
        <v>224</v>
      </c>
      <c r="O1534" s="505"/>
      <c r="P1534" s="505"/>
      <c r="Q1534" s="505"/>
      <c r="R1534" s="471" cm="1">
        <f t="array" ref="R1534">IFERROR(_xlfn.IFS(S1534=1,1,T1534=1,1,U1534=1,1,V1534=1,1),0)</f>
        <v>0</v>
      </c>
      <c r="S1534" s="505"/>
      <c r="T1534" s="505"/>
      <c r="U1534" s="505"/>
      <c r="V1534" s="505"/>
      <c r="W1534" s="473"/>
      <c r="X1534" s="473"/>
      <c r="Y1534" s="471"/>
      <c r="Z1534" s="505"/>
      <c r="AA1534" s="505"/>
      <c r="AB1534" s="505"/>
      <c r="AC1534" s="505"/>
      <c r="AD1534" s="471"/>
      <c r="AE1534" s="505"/>
      <c r="AF1534" s="505"/>
      <c r="AG1534" s="505"/>
      <c r="AH1534" s="505"/>
      <c r="AI1534" s="473"/>
      <c r="AJ1534" s="473"/>
      <c r="AK1534" s="505"/>
      <c r="AL1534" s="505"/>
      <c r="AM1534" s="505"/>
      <c r="AN1534" s="505"/>
      <c r="AO1534" s="505"/>
      <c r="AP1534" s="505"/>
      <c r="AQ1534" s="505"/>
      <c r="AR1534" s="505"/>
      <c r="AS1534" s="505"/>
      <c r="AT1534" s="505"/>
      <c r="AU1534" s="506"/>
    </row>
    <row r="1535" spans="1:47" ht="13.5">
      <c r="B1535" s="691" t="s">
        <v>226</v>
      </c>
      <c r="C1535" s="460" t="s">
        <v>335</v>
      </c>
      <c r="D1535" s="474" t="s">
        <v>441</v>
      </c>
      <c r="E1535" s="461" t="s">
        <v>1082</v>
      </c>
      <c r="F1535" s="475"/>
      <c r="G1535" s="459" t="s">
        <v>52</v>
      </c>
      <c r="H1535" s="476"/>
      <c r="I1535" s="463">
        <v>7</v>
      </c>
      <c r="J1535" s="475"/>
      <c r="K1535" s="473">
        <v>0</v>
      </c>
      <c r="L1535" s="473"/>
      <c r="M1535" s="471" cm="1">
        <f t="array" ref="M1535">IFERROR(_xlfn.IFS(N1535=1,1,O1535=1,1,P1535=1,1,Q1535=1,1),0)</f>
        <v>0</v>
      </c>
      <c r="N1535" s="505" t="s">
        <v>224</v>
      </c>
      <c r="O1535" s="505"/>
      <c r="P1535" s="505"/>
      <c r="Q1535" s="505"/>
      <c r="R1535" s="471" cm="1">
        <f t="array" ref="R1535">IFERROR(_xlfn.IFS(S1535=1,1,T1535=1,1,U1535=1,1,V1535=1,1),0)</f>
        <v>0</v>
      </c>
      <c r="S1535" s="505"/>
      <c r="T1535" s="505"/>
      <c r="U1535" s="505"/>
      <c r="V1535" s="505"/>
      <c r="W1535" s="473"/>
      <c r="X1535" s="473"/>
      <c r="Y1535" s="471"/>
      <c r="Z1535" s="505"/>
      <c r="AA1535" s="505"/>
      <c r="AB1535" s="505"/>
      <c r="AC1535" s="505"/>
      <c r="AD1535" s="471"/>
      <c r="AE1535" s="505"/>
      <c r="AF1535" s="505"/>
      <c r="AG1535" s="505"/>
      <c r="AH1535" s="505"/>
      <c r="AI1535" s="473"/>
      <c r="AJ1535" s="473"/>
      <c r="AK1535" s="505"/>
      <c r="AL1535" s="505"/>
      <c r="AM1535" s="505"/>
      <c r="AN1535" s="505"/>
      <c r="AO1535" s="505"/>
      <c r="AP1535" s="505"/>
      <c r="AQ1535" s="505"/>
      <c r="AR1535" s="505"/>
      <c r="AS1535" s="505"/>
      <c r="AT1535" s="505"/>
      <c r="AU1535" s="506"/>
    </row>
    <row r="1536" spans="1:47" ht="13.5">
      <c r="B1536" s="691"/>
      <c r="C1536" s="460"/>
      <c r="D1536" s="474"/>
      <c r="E1536" s="461" t="s">
        <v>934</v>
      </c>
      <c r="F1536" s="475"/>
      <c r="G1536" s="459"/>
      <c r="H1536" s="476"/>
      <c r="I1536" s="463"/>
      <c r="J1536" s="475"/>
      <c r="K1536" s="473"/>
      <c r="L1536" s="473"/>
      <c r="M1536" s="524"/>
      <c r="N1536" s="505" t="s">
        <v>224</v>
      </c>
      <c r="O1536" s="505"/>
      <c r="P1536" s="505"/>
      <c r="Q1536" s="505"/>
      <c r="R1536" s="505"/>
      <c r="S1536" s="505"/>
      <c r="T1536" s="505"/>
      <c r="U1536" s="505"/>
      <c r="V1536" s="505"/>
      <c r="W1536" s="473"/>
      <c r="X1536" s="473"/>
      <c r="Y1536" s="505"/>
      <c r="Z1536" s="505"/>
      <c r="AA1536" s="505"/>
      <c r="AB1536" s="505"/>
      <c r="AC1536" s="505"/>
      <c r="AD1536" s="505"/>
      <c r="AE1536" s="505"/>
      <c r="AF1536" s="505"/>
      <c r="AG1536" s="505"/>
      <c r="AH1536" s="505"/>
      <c r="AI1536" s="473"/>
      <c r="AJ1536" s="473"/>
      <c r="AK1536" s="505"/>
      <c r="AL1536" s="505"/>
      <c r="AM1536" s="505"/>
      <c r="AN1536" s="505"/>
      <c r="AO1536" s="505"/>
      <c r="AP1536" s="505"/>
      <c r="AQ1536" s="505"/>
      <c r="AR1536" s="505"/>
      <c r="AS1536" s="505"/>
      <c r="AT1536" s="505"/>
      <c r="AU1536" s="506"/>
    </row>
    <row r="1537" spans="2:47" ht="13.5">
      <c r="B1537" s="691" t="s">
        <v>226</v>
      </c>
      <c r="C1537" s="460" t="s">
        <v>335</v>
      </c>
      <c r="D1537" s="474" t="s">
        <v>449</v>
      </c>
      <c r="E1537" s="461" t="s">
        <v>1083</v>
      </c>
      <c r="F1537" s="475"/>
      <c r="G1537" s="459" t="s">
        <v>52</v>
      </c>
      <c r="H1537" s="476"/>
      <c r="I1537" s="463">
        <v>7</v>
      </c>
      <c r="J1537" s="475"/>
      <c r="K1537" s="473">
        <v>0</v>
      </c>
      <c r="L1537" s="473"/>
      <c r="M1537" s="471" cm="1">
        <f t="array" ref="M1537">IFERROR(_xlfn.IFS(N1537=1,1,O1537=1,1,P1537=1,1,Q1537=1,1),0)</f>
        <v>0</v>
      </c>
      <c r="N1537" s="505" t="s">
        <v>224</v>
      </c>
      <c r="O1537" s="505"/>
      <c r="P1537" s="505"/>
      <c r="Q1537" s="505"/>
      <c r="R1537" s="471" cm="1">
        <f t="array" ref="R1537">IFERROR(_xlfn.IFS(S1537=1,1,T1537=1,1,U1537=1,1,V1537=1,1),0)</f>
        <v>0</v>
      </c>
      <c r="S1537" s="505"/>
      <c r="T1537" s="505"/>
      <c r="U1537" s="505"/>
      <c r="V1537" s="505"/>
      <c r="W1537" s="473"/>
      <c r="X1537" s="473"/>
      <c r="Y1537" s="471"/>
      <c r="Z1537" s="505"/>
      <c r="AA1537" s="505"/>
      <c r="AB1537" s="505"/>
      <c r="AC1537" s="505"/>
      <c r="AD1537" s="471"/>
      <c r="AE1537" s="505"/>
      <c r="AF1537" s="505"/>
      <c r="AG1537" s="505"/>
      <c r="AH1537" s="505"/>
      <c r="AI1537" s="473"/>
      <c r="AJ1537" s="473"/>
      <c r="AK1537" s="505"/>
      <c r="AL1537" s="505"/>
      <c r="AM1537" s="505"/>
      <c r="AN1537" s="505"/>
      <c r="AO1537" s="505"/>
      <c r="AP1537" s="505"/>
      <c r="AQ1537" s="505"/>
      <c r="AR1537" s="505"/>
      <c r="AS1537" s="505"/>
      <c r="AT1537" s="505"/>
      <c r="AU1537" s="506"/>
    </row>
    <row r="1538" spans="2:47" ht="13.5">
      <c r="B1538" s="691" t="s">
        <v>226</v>
      </c>
      <c r="C1538" s="460" t="s">
        <v>335</v>
      </c>
      <c r="D1538" s="474" t="s">
        <v>451</v>
      </c>
      <c r="E1538" s="461" t="s">
        <v>1084</v>
      </c>
      <c r="F1538" s="475"/>
      <c r="G1538" s="459" t="s">
        <v>52</v>
      </c>
      <c r="H1538" s="476"/>
      <c r="I1538" s="463">
        <v>7</v>
      </c>
      <c r="J1538" s="475"/>
      <c r="K1538" s="473">
        <v>0</v>
      </c>
      <c r="L1538" s="473"/>
      <c r="M1538" s="471" cm="1">
        <f t="array" ref="M1538">IFERROR(_xlfn.IFS(N1538=1,1,O1538=1,1,P1538=1,1,Q1538=1,1),0)</f>
        <v>0</v>
      </c>
      <c r="N1538" s="505" t="s">
        <v>224</v>
      </c>
      <c r="O1538" s="505"/>
      <c r="P1538" s="505"/>
      <c r="Q1538" s="505"/>
      <c r="R1538" s="471" cm="1">
        <f t="array" ref="R1538">IFERROR(_xlfn.IFS(S1538=1,1,T1538=1,1,U1538=1,1,V1538=1,1),0)</f>
        <v>0</v>
      </c>
      <c r="S1538" s="505"/>
      <c r="T1538" s="505"/>
      <c r="U1538" s="505"/>
      <c r="V1538" s="505"/>
      <c r="W1538" s="473"/>
      <c r="X1538" s="473"/>
      <c r="Y1538" s="471"/>
      <c r="Z1538" s="505"/>
      <c r="AA1538" s="505"/>
      <c r="AB1538" s="505"/>
      <c r="AC1538" s="505"/>
      <c r="AD1538" s="471"/>
      <c r="AE1538" s="505"/>
      <c r="AF1538" s="505"/>
      <c r="AG1538" s="505"/>
      <c r="AH1538" s="505"/>
      <c r="AI1538" s="473"/>
      <c r="AJ1538" s="473"/>
      <c r="AK1538" s="505"/>
      <c r="AL1538" s="505"/>
      <c r="AM1538" s="505"/>
      <c r="AN1538" s="505"/>
      <c r="AO1538" s="505"/>
      <c r="AP1538" s="505"/>
      <c r="AQ1538" s="505"/>
      <c r="AR1538" s="505"/>
      <c r="AS1538" s="505"/>
      <c r="AT1538" s="505"/>
      <c r="AU1538" s="506"/>
    </row>
    <row r="1539" spans="2:47" ht="13.5">
      <c r="B1539" s="691" t="s">
        <v>226</v>
      </c>
      <c r="C1539" s="460" t="s">
        <v>335</v>
      </c>
      <c r="D1539" s="474" t="s">
        <v>1085</v>
      </c>
      <c r="E1539" s="461" t="s">
        <v>1086</v>
      </c>
      <c r="F1539" s="475"/>
      <c r="G1539" s="459" t="s">
        <v>52</v>
      </c>
      <c r="H1539" s="476"/>
      <c r="I1539" s="463">
        <v>7</v>
      </c>
      <c r="J1539" s="475"/>
      <c r="K1539" s="473">
        <v>0</v>
      </c>
      <c r="L1539" s="473"/>
      <c r="M1539" s="471" cm="1">
        <f t="array" ref="M1539">IFERROR(_xlfn.IFS(N1539=1,1,O1539=1,1,P1539=1,1,Q1539=1,1),0)</f>
        <v>0</v>
      </c>
      <c r="N1539" s="505" t="s">
        <v>224</v>
      </c>
      <c r="O1539" s="505"/>
      <c r="P1539" s="505"/>
      <c r="Q1539" s="505"/>
      <c r="R1539" s="471" cm="1">
        <f t="array" ref="R1539">IFERROR(_xlfn.IFS(S1539=1,1,T1539=1,1,U1539=1,1,V1539=1,1),0)</f>
        <v>0</v>
      </c>
      <c r="S1539" s="505"/>
      <c r="T1539" s="505"/>
      <c r="U1539" s="505"/>
      <c r="V1539" s="505"/>
      <c r="W1539" s="473"/>
      <c r="X1539" s="473"/>
      <c r="Y1539" s="471"/>
      <c r="Z1539" s="505"/>
      <c r="AA1539" s="505"/>
      <c r="AB1539" s="505"/>
      <c r="AC1539" s="505"/>
      <c r="AD1539" s="471"/>
      <c r="AE1539" s="505"/>
      <c r="AF1539" s="505"/>
      <c r="AG1539" s="505"/>
      <c r="AH1539" s="505"/>
      <c r="AI1539" s="473"/>
      <c r="AJ1539" s="473"/>
      <c r="AK1539" s="505"/>
      <c r="AL1539" s="505"/>
      <c r="AM1539" s="505"/>
      <c r="AN1539" s="505"/>
      <c r="AO1539" s="505"/>
      <c r="AP1539" s="505"/>
      <c r="AQ1539" s="505"/>
      <c r="AR1539" s="505"/>
      <c r="AS1539" s="505"/>
      <c r="AT1539" s="505"/>
      <c r="AU1539" s="506"/>
    </row>
    <row r="1540" spans="2:47" ht="13.5">
      <c r="B1540" s="691" t="s">
        <v>226</v>
      </c>
      <c r="C1540" s="460" t="s">
        <v>335</v>
      </c>
      <c r="D1540" s="474" t="s">
        <v>1087</v>
      </c>
      <c r="E1540" s="461" t="s">
        <v>1088</v>
      </c>
      <c r="F1540" s="475"/>
      <c r="G1540" s="459" t="s">
        <v>52</v>
      </c>
      <c r="H1540" s="476"/>
      <c r="I1540" s="463">
        <v>7</v>
      </c>
      <c r="J1540" s="475"/>
      <c r="K1540" s="473">
        <v>0</v>
      </c>
      <c r="L1540" s="473"/>
      <c r="M1540" s="471" cm="1">
        <f t="array" ref="M1540">IFERROR(_xlfn.IFS(N1540=1,1,O1540=1,1,P1540=1,1,Q1540=1,1),0)</f>
        <v>0</v>
      </c>
      <c r="N1540" s="505" t="s">
        <v>224</v>
      </c>
      <c r="O1540" s="505"/>
      <c r="P1540" s="505"/>
      <c r="Q1540" s="505"/>
      <c r="R1540" s="471" cm="1">
        <f t="array" ref="R1540">IFERROR(_xlfn.IFS(S1540=1,1,T1540=1,1,U1540=1,1,V1540=1,1),0)</f>
        <v>0</v>
      </c>
      <c r="S1540" s="505"/>
      <c r="T1540" s="505"/>
      <c r="U1540" s="505"/>
      <c r="V1540" s="505"/>
      <c r="W1540" s="473"/>
      <c r="X1540" s="473"/>
      <c r="Y1540" s="471"/>
      <c r="Z1540" s="505"/>
      <c r="AA1540" s="505"/>
      <c r="AB1540" s="505"/>
      <c r="AC1540" s="505"/>
      <c r="AD1540" s="471"/>
      <c r="AE1540" s="505"/>
      <c r="AF1540" s="505"/>
      <c r="AG1540" s="505"/>
      <c r="AH1540" s="505"/>
      <c r="AI1540" s="473"/>
      <c r="AJ1540" s="473"/>
      <c r="AK1540" s="505"/>
      <c r="AL1540" s="505"/>
      <c r="AM1540" s="505"/>
      <c r="AN1540" s="505"/>
      <c r="AO1540" s="505"/>
      <c r="AP1540" s="505"/>
      <c r="AQ1540" s="505"/>
      <c r="AR1540" s="505"/>
      <c r="AS1540" s="505"/>
      <c r="AT1540" s="505"/>
      <c r="AU1540" s="506"/>
    </row>
    <row r="1541" spans="2:47" ht="13.5">
      <c r="B1541" s="691" t="s">
        <v>226</v>
      </c>
      <c r="C1541" s="460" t="s">
        <v>335</v>
      </c>
      <c r="D1541" s="474" t="s">
        <v>1089</v>
      </c>
      <c r="E1541" s="461" t="s">
        <v>1090</v>
      </c>
      <c r="F1541" s="475"/>
      <c r="G1541" s="459" t="s">
        <v>52</v>
      </c>
      <c r="H1541" s="476"/>
      <c r="I1541" s="463">
        <v>7</v>
      </c>
      <c r="J1541" s="475"/>
      <c r="K1541" s="473">
        <v>0</v>
      </c>
      <c r="L1541" s="473"/>
      <c r="M1541" s="471" cm="1">
        <f t="array" ref="M1541">IFERROR(_xlfn.IFS(N1541=1,1,O1541=1,1,P1541=1,1,Q1541=1,1),0)</f>
        <v>0</v>
      </c>
      <c r="N1541" s="505" t="s">
        <v>224</v>
      </c>
      <c r="O1541" s="505"/>
      <c r="P1541" s="505"/>
      <c r="Q1541" s="505"/>
      <c r="R1541" s="471" cm="1">
        <f t="array" ref="R1541">IFERROR(_xlfn.IFS(S1541=1,1,T1541=1,1,U1541=1,1,V1541=1,1),0)</f>
        <v>0</v>
      </c>
      <c r="S1541" s="505"/>
      <c r="T1541" s="505"/>
      <c r="U1541" s="505"/>
      <c r="V1541" s="505"/>
      <c r="W1541" s="473"/>
      <c r="X1541" s="473"/>
      <c r="Y1541" s="471"/>
      <c r="Z1541" s="505"/>
      <c r="AA1541" s="505"/>
      <c r="AB1541" s="505"/>
      <c r="AC1541" s="505"/>
      <c r="AD1541" s="471"/>
      <c r="AE1541" s="505"/>
      <c r="AF1541" s="505"/>
      <c r="AG1541" s="505"/>
      <c r="AH1541" s="505"/>
      <c r="AI1541" s="473"/>
      <c r="AJ1541" s="473"/>
      <c r="AK1541" s="505"/>
      <c r="AL1541" s="505"/>
      <c r="AM1541" s="505"/>
      <c r="AN1541" s="505"/>
      <c r="AO1541" s="505"/>
      <c r="AP1541" s="505"/>
      <c r="AQ1541" s="505"/>
      <c r="AR1541" s="505"/>
      <c r="AS1541" s="505"/>
      <c r="AT1541" s="505"/>
      <c r="AU1541" s="506"/>
    </row>
    <row r="1542" spans="2:47" ht="13.5">
      <c r="B1542" s="691" t="s">
        <v>226</v>
      </c>
      <c r="C1542" s="460" t="s">
        <v>335</v>
      </c>
      <c r="D1542" s="474" t="s">
        <v>1091</v>
      </c>
      <c r="E1542" s="461" t="s">
        <v>1092</v>
      </c>
      <c r="F1542" s="475"/>
      <c r="G1542" s="459" t="s">
        <v>52</v>
      </c>
      <c r="H1542" s="476"/>
      <c r="I1542" s="463">
        <v>7</v>
      </c>
      <c r="J1542" s="475"/>
      <c r="K1542" s="473">
        <v>0</v>
      </c>
      <c r="L1542" s="473"/>
      <c r="M1542" s="471" cm="1">
        <f t="array" ref="M1542">IFERROR(_xlfn.IFS(N1542=1,1,O1542=1,1,P1542=1,1,Q1542=1,1),0)</f>
        <v>0</v>
      </c>
      <c r="N1542" s="505" t="s">
        <v>224</v>
      </c>
      <c r="O1542" s="505"/>
      <c r="P1542" s="505"/>
      <c r="Q1542" s="505"/>
      <c r="R1542" s="471" cm="1">
        <f t="array" ref="R1542">IFERROR(_xlfn.IFS(S1542=1,1,T1542=1,1,U1542=1,1,V1542=1,1),0)</f>
        <v>0</v>
      </c>
      <c r="S1542" s="505"/>
      <c r="T1542" s="505"/>
      <c r="U1542" s="505"/>
      <c r="V1542" s="505"/>
      <c r="W1542" s="473"/>
      <c r="X1542" s="473"/>
      <c r="Y1542" s="471"/>
      <c r="Z1542" s="505"/>
      <c r="AA1542" s="505"/>
      <c r="AB1542" s="505"/>
      <c r="AC1542" s="505"/>
      <c r="AD1542" s="471"/>
      <c r="AE1542" s="505"/>
      <c r="AF1542" s="505"/>
      <c r="AG1542" s="505"/>
      <c r="AH1542" s="505"/>
      <c r="AI1542" s="473"/>
      <c r="AJ1542" s="473"/>
      <c r="AK1542" s="505"/>
      <c r="AL1542" s="505"/>
      <c r="AM1542" s="505"/>
      <c r="AN1542" s="505"/>
      <c r="AO1542" s="505"/>
      <c r="AP1542" s="505"/>
      <c r="AQ1542" s="505"/>
      <c r="AR1542" s="505"/>
      <c r="AS1542" s="505"/>
      <c r="AT1542" s="505"/>
      <c r="AU1542" s="506"/>
    </row>
    <row r="1543" spans="2:47" ht="13.5">
      <c r="B1543" s="691" t="s">
        <v>226</v>
      </c>
      <c r="C1543" s="460" t="s">
        <v>335</v>
      </c>
      <c r="D1543" s="474" t="s">
        <v>1093</v>
      </c>
      <c r="E1543" s="461" t="s">
        <v>1094</v>
      </c>
      <c r="F1543" s="475"/>
      <c r="G1543" s="459" t="s">
        <v>52</v>
      </c>
      <c r="H1543" s="476"/>
      <c r="I1543" s="463">
        <v>7</v>
      </c>
      <c r="J1543" s="475"/>
      <c r="K1543" s="473">
        <v>0</v>
      </c>
      <c r="L1543" s="473"/>
      <c r="M1543" s="471" cm="1">
        <f t="array" ref="M1543">IFERROR(_xlfn.IFS(N1543=1,1,O1543=1,1,P1543=1,1,Q1543=1,1),0)</f>
        <v>0</v>
      </c>
      <c r="N1543" s="505" t="s">
        <v>224</v>
      </c>
      <c r="O1543" s="505"/>
      <c r="P1543" s="505"/>
      <c r="Q1543" s="505"/>
      <c r="R1543" s="471" cm="1">
        <f t="array" ref="R1543">IFERROR(_xlfn.IFS(S1543=1,1,T1543=1,1,U1543=1,1,V1543=1,1),0)</f>
        <v>0</v>
      </c>
      <c r="S1543" s="505"/>
      <c r="T1543" s="505"/>
      <c r="U1543" s="505"/>
      <c r="V1543" s="505"/>
      <c r="W1543" s="473"/>
      <c r="X1543" s="473"/>
      <c r="Y1543" s="471"/>
      <c r="Z1543" s="505"/>
      <c r="AA1543" s="505"/>
      <c r="AB1543" s="505"/>
      <c r="AC1543" s="505"/>
      <c r="AD1543" s="471"/>
      <c r="AE1543" s="505"/>
      <c r="AF1543" s="505"/>
      <c r="AG1543" s="505"/>
      <c r="AH1543" s="505"/>
      <c r="AI1543" s="473"/>
      <c r="AJ1543" s="473"/>
      <c r="AK1543" s="505"/>
      <c r="AL1543" s="505"/>
      <c r="AM1543" s="505"/>
      <c r="AN1543" s="505"/>
      <c r="AO1543" s="505"/>
      <c r="AP1543" s="505"/>
      <c r="AQ1543" s="505"/>
      <c r="AR1543" s="505"/>
      <c r="AS1543" s="505"/>
      <c r="AT1543" s="505"/>
      <c r="AU1543" s="506"/>
    </row>
    <row r="1544" spans="2:47" ht="13.5">
      <c r="B1544" s="691" t="s">
        <v>226</v>
      </c>
      <c r="C1544" s="460" t="s">
        <v>335</v>
      </c>
      <c r="D1544" s="474" t="s">
        <v>1095</v>
      </c>
      <c r="E1544" s="461" t="s">
        <v>1096</v>
      </c>
      <c r="F1544" s="475"/>
      <c r="G1544" s="459" t="s">
        <v>52</v>
      </c>
      <c r="H1544" s="476"/>
      <c r="I1544" s="463">
        <v>7</v>
      </c>
      <c r="J1544" s="475"/>
      <c r="K1544" s="473">
        <v>0</v>
      </c>
      <c r="L1544" s="473"/>
      <c r="M1544" s="471" cm="1">
        <f t="array" ref="M1544">IFERROR(_xlfn.IFS(N1544=1,1,O1544=1,1,P1544=1,1,Q1544=1,1),0)</f>
        <v>0</v>
      </c>
      <c r="N1544" s="505" t="s">
        <v>224</v>
      </c>
      <c r="O1544" s="505"/>
      <c r="P1544" s="505"/>
      <c r="Q1544" s="505"/>
      <c r="R1544" s="471" cm="1">
        <f t="array" ref="R1544">IFERROR(_xlfn.IFS(S1544=1,1,T1544=1,1,U1544=1,1,V1544=1,1),0)</f>
        <v>0</v>
      </c>
      <c r="S1544" s="505"/>
      <c r="T1544" s="505"/>
      <c r="U1544" s="505"/>
      <c r="V1544" s="505"/>
      <c r="W1544" s="473"/>
      <c r="X1544" s="473"/>
      <c r="Y1544" s="471"/>
      <c r="Z1544" s="505"/>
      <c r="AA1544" s="505"/>
      <c r="AB1544" s="505"/>
      <c r="AC1544" s="505"/>
      <c r="AD1544" s="471"/>
      <c r="AE1544" s="505"/>
      <c r="AF1544" s="505"/>
      <c r="AG1544" s="505"/>
      <c r="AH1544" s="505"/>
      <c r="AI1544" s="473"/>
      <c r="AJ1544" s="473"/>
      <c r="AK1544" s="505"/>
      <c r="AL1544" s="505"/>
      <c r="AM1544" s="505"/>
      <c r="AN1544" s="505"/>
      <c r="AO1544" s="505"/>
      <c r="AP1544" s="505"/>
      <c r="AQ1544" s="505"/>
      <c r="AR1544" s="505"/>
      <c r="AS1544" s="505"/>
      <c r="AT1544" s="505"/>
      <c r="AU1544" s="506"/>
    </row>
    <row r="1545" spans="2:47" ht="13.5">
      <c r="B1545" s="691" t="s">
        <v>226</v>
      </c>
      <c r="C1545" s="460" t="s">
        <v>335</v>
      </c>
      <c r="D1545" s="474" t="s">
        <v>1097</v>
      </c>
      <c r="E1545" s="461" t="s">
        <v>1098</v>
      </c>
      <c r="F1545" s="475"/>
      <c r="G1545" s="459" t="s">
        <v>52</v>
      </c>
      <c r="H1545" s="476"/>
      <c r="I1545" s="463">
        <v>7</v>
      </c>
      <c r="J1545" s="475"/>
      <c r="K1545" s="473">
        <v>0</v>
      </c>
      <c r="L1545" s="473"/>
      <c r="M1545" s="471" cm="1">
        <f t="array" ref="M1545">IFERROR(_xlfn.IFS(N1545=1,1,O1545=1,1,P1545=1,1,Q1545=1,1),0)</f>
        <v>0</v>
      </c>
      <c r="N1545" s="505" t="s">
        <v>224</v>
      </c>
      <c r="O1545" s="505"/>
      <c r="P1545" s="505"/>
      <c r="Q1545" s="505"/>
      <c r="R1545" s="471" cm="1">
        <f t="array" ref="R1545">IFERROR(_xlfn.IFS(S1545=1,1,T1545=1,1,U1545=1,1,V1545=1,1),0)</f>
        <v>0</v>
      </c>
      <c r="S1545" s="505"/>
      <c r="T1545" s="505"/>
      <c r="U1545" s="505"/>
      <c r="V1545" s="505"/>
      <c r="W1545" s="473"/>
      <c r="X1545" s="473"/>
      <c r="Y1545" s="471"/>
      <c r="Z1545" s="505"/>
      <c r="AA1545" s="505"/>
      <c r="AB1545" s="505"/>
      <c r="AC1545" s="505"/>
      <c r="AD1545" s="471"/>
      <c r="AE1545" s="505"/>
      <c r="AF1545" s="505"/>
      <c r="AG1545" s="505"/>
      <c r="AH1545" s="505"/>
      <c r="AI1545" s="473"/>
      <c r="AJ1545" s="473"/>
      <c r="AK1545" s="505"/>
      <c r="AL1545" s="505"/>
      <c r="AM1545" s="505"/>
      <c r="AN1545" s="505"/>
      <c r="AO1545" s="505"/>
      <c r="AP1545" s="505"/>
      <c r="AQ1545" s="505"/>
      <c r="AR1545" s="505"/>
      <c r="AS1545" s="505"/>
      <c r="AT1545" s="505"/>
      <c r="AU1545" s="506"/>
    </row>
    <row r="1546" spans="2:47" ht="13.5">
      <c r="B1546" s="691" t="s">
        <v>226</v>
      </c>
      <c r="C1546" s="460" t="s">
        <v>335</v>
      </c>
      <c r="D1546" s="474" t="s">
        <v>1099</v>
      </c>
      <c r="E1546" s="461" t="s">
        <v>1100</v>
      </c>
      <c r="F1546" s="475"/>
      <c r="G1546" s="459" t="s">
        <v>52</v>
      </c>
      <c r="H1546" s="476"/>
      <c r="I1546" s="463">
        <v>7</v>
      </c>
      <c r="J1546" s="475"/>
      <c r="K1546" s="473">
        <v>0</v>
      </c>
      <c r="L1546" s="473"/>
      <c r="M1546" s="471" cm="1">
        <f t="array" ref="M1546">IFERROR(_xlfn.IFS(N1546=1,1,O1546=1,1,P1546=1,1,Q1546=1,1),0)</f>
        <v>0</v>
      </c>
      <c r="N1546" s="505" t="s">
        <v>224</v>
      </c>
      <c r="O1546" s="505"/>
      <c r="P1546" s="505"/>
      <c r="Q1546" s="505"/>
      <c r="R1546" s="471" cm="1">
        <f t="array" ref="R1546">IFERROR(_xlfn.IFS(S1546=1,1,T1546=1,1,U1546=1,1,V1546=1,1),0)</f>
        <v>0</v>
      </c>
      <c r="S1546" s="505"/>
      <c r="T1546" s="505"/>
      <c r="U1546" s="505"/>
      <c r="V1546" s="505"/>
      <c r="W1546" s="473"/>
      <c r="X1546" s="473"/>
      <c r="Y1546" s="471"/>
      <c r="Z1546" s="505"/>
      <c r="AA1546" s="505"/>
      <c r="AB1546" s="505"/>
      <c r="AC1546" s="505"/>
      <c r="AD1546" s="471"/>
      <c r="AE1546" s="505"/>
      <c r="AF1546" s="505"/>
      <c r="AG1546" s="505"/>
      <c r="AH1546" s="505"/>
      <c r="AI1546" s="473"/>
      <c r="AJ1546" s="473"/>
      <c r="AK1546" s="505"/>
      <c r="AL1546" s="505"/>
      <c r="AM1546" s="505"/>
      <c r="AN1546" s="505"/>
      <c r="AO1546" s="505"/>
      <c r="AP1546" s="505"/>
      <c r="AQ1546" s="505"/>
      <c r="AR1546" s="505"/>
      <c r="AS1546" s="505"/>
      <c r="AT1546" s="505"/>
      <c r="AU1546" s="506"/>
    </row>
    <row r="1547" spans="2:47" ht="13.5">
      <c r="B1547" s="691" t="s">
        <v>226</v>
      </c>
      <c r="C1547" s="460" t="s">
        <v>335</v>
      </c>
      <c r="D1547" s="474" t="s">
        <v>1101</v>
      </c>
      <c r="E1547" s="461" t="s">
        <v>1102</v>
      </c>
      <c r="F1547" s="475"/>
      <c r="G1547" s="459" t="s">
        <v>52</v>
      </c>
      <c r="H1547" s="476"/>
      <c r="I1547" s="463">
        <v>7</v>
      </c>
      <c r="J1547" s="475"/>
      <c r="K1547" s="473">
        <v>0</v>
      </c>
      <c r="L1547" s="473"/>
      <c r="M1547" s="471" cm="1">
        <f t="array" ref="M1547">IFERROR(_xlfn.IFS(N1547=1,1,O1547=1,1,P1547=1,1,Q1547=1,1),0)</f>
        <v>0</v>
      </c>
      <c r="N1547" s="505" t="s">
        <v>224</v>
      </c>
      <c r="O1547" s="505"/>
      <c r="P1547" s="505"/>
      <c r="Q1547" s="505"/>
      <c r="R1547" s="471" cm="1">
        <f t="array" ref="R1547">IFERROR(_xlfn.IFS(S1547=1,1,T1547=1,1,U1547=1,1,V1547=1,1),0)</f>
        <v>0</v>
      </c>
      <c r="S1547" s="505"/>
      <c r="T1547" s="505"/>
      <c r="U1547" s="505"/>
      <c r="V1547" s="505"/>
      <c r="W1547" s="473"/>
      <c r="X1547" s="473"/>
      <c r="Y1547" s="471"/>
      <c r="Z1547" s="505"/>
      <c r="AA1547" s="505"/>
      <c r="AB1547" s="505"/>
      <c r="AC1547" s="505"/>
      <c r="AD1547" s="471"/>
      <c r="AE1547" s="505"/>
      <c r="AF1547" s="505"/>
      <c r="AG1547" s="505"/>
      <c r="AH1547" s="505"/>
      <c r="AI1547" s="473"/>
      <c r="AJ1547" s="473"/>
      <c r="AK1547" s="505"/>
      <c r="AL1547" s="505"/>
      <c r="AM1547" s="505"/>
      <c r="AN1547" s="505"/>
      <c r="AO1547" s="505"/>
      <c r="AP1547" s="505"/>
      <c r="AQ1547" s="505"/>
      <c r="AR1547" s="505"/>
      <c r="AS1547" s="505"/>
      <c r="AT1547" s="505"/>
      <c r="AU1547" s="506"/>
    </row>
    <row r="1548" spans="2:47" ht="13.5">
      <c r="B1548" s="691" t="s">
        <v>226</v>
      </c>
      <c r="C1548" s="460" t="s">
        <v>335</v>
      </c>
      <c r="D1548" s="474" t="s">
        <v>1103</v>
      </c>
      <c r="E1548" s="461" t="s">
        <v>1104</v>
      </c>
      <c r="F1548" s="475"/>
      <c r="G1548" s="459" t="s">
        <v>52</v>
      </c>
      <c r="H1548" s="476"/>
      <c r="I1548" s="463">
        <v>7</v>
      </c>
      <c r="J1548" s="475"/>
      <c r="K1548" s="473">
        <v>0</v>
      </c>
      <c r="L1548" s="473"/>
      <c r="M1548" s="471" cm="1">
        <f t="array" ref="M1548">IFERROR(_xlfn.IFS(N1548=1,1,O1548=1,1,P1548=1,1,Q1548=1,1),0)</f>
        <v>0</v>
      </c>
      <c r="N1548" s="505" t="s">
        <v>224</v>
      </c>
      <c r="O1548" s="505"/>
      <c r="P1548" s="505"/>
      <c r="Q1548" s="505"/>
      <c r="R1548" s="471" cm="1">
        <f t="array" ref="R1548">IFERROR(_xlfn.IFS(S1548=1,1,T1548=1,1,U1548=1,1,V1548=1,1),0)</f>
        <v>0</v>
      </c>
      <c r="S1548" s="505"/>
      <c r="T1548" s="505"/>
      <c r="U1548" s="505"/>
      <c r="V1548" s="505"/>
      <c r="W1548" s="473"/>
      <c r="X1548" s="473"/>
      <c r="Y1548" s="471"/>
      <c r="Z1548" s="505"/>
      <c r="AA1548" s="505"/>
      <c r="AB1548" s="505"/>
      <c r="AC1548" s="505"/>
      <c r="AD1548" s="471"/>
      <c r="AE1548" s="505"/>
      <c r="AF1548" s="505"/>
      <c r="AG1548" s="505"/>
      <c r="AH1548" s="505"/>
      <c r="AI1548" s="473"/>
      <c r="AJ1548" s="473"/>
      <c r="AK1548" s="505"/>
      <c r="AL1548" s="505"/>
      <c r="AM1548" s="505"/>
      <c r="AN1548" s="505"/>
      <c r="AO1548" s="505"/>
      <c r="AP1548" s="505"/>
      <c r="AQ1548" s="505"/>
      <c r="AR1548" s="505"/>
      <c r="AS1548" s="505"/>
      <c r="AT1548" s="505"/>
      <c r="AU1548" s="506"/>
    </row>
    <row r="1549" spans="2:47" ht="13.5">
      <c r="B1549" s="691" t="s">
        <v>226</v>
      </c>
      <c r="C1549" s="460" t="s">
        <v>335</v>
      </c>
      <c r="D1549" s="474" t="s">
        <v>1105</v>
      </c>
      <c r="E1549" s="461" t="s">
        <v>1106</v>
      </c>
      <c r="F1549" s="475"/>
      <c r="G1549" s="459" t="s">
        <v>52</v>
      </c>
      <c r="H1549" s="476"/>
      <c r="I1549" s="463">
        <v>7</v>
      </c>
      <c r="J1549" s="475"/>
      <c r="K1549" s="473">
        <v>0</v>
      </c>
      <c r="L1549" s="473"/>
      <c r="M1549" s="471" cm="1">
        <f t="array" ref="M1549">IFERROR(_xlfn.IFS(N1549=1,1,O1549=1,1,P1549=1,1,Q1549=1,1),0)</f>
        <v>0</v>
      </c>
      <c r="N1549" s="505" t="s">
        <v>224</v>
      </c>
      <c r="O1549" s="505"/>
      <c r="P1549" s="505"/>
      <c r="Q1549" s="505"/>
      <c r="R1549" s="471" cm="1">
        <f t="array" ref="R1549">IFERROR(_xlfn.IFS(S1549=1,1,T1549=1,1,U1549=1,1,V1549=1,1),0)</f>
        <v>0</v>
      </c>
      <c r="S1549" s="505"/>
      <c r="T1549" s="505"/>
      <c r="U1549" s="505"/>
      <c r="V1549" s="505"/>
      <c r="W1549" s="473"/>
      <c r="X1549" s="473"/>
      <c r="Y1549" s="471"/>
      <c r="Z1549" s="505"/>
      <c r="AA1549" s="505"/>
      <c r="AB1549" s="505"/>
      <c r="AC1549" s="505"/>
      <c r="AD1549" s="471"/>
      <c r="AE1549" s="505"/>
      <c r="AF1549" s="505"/>
      <c r="AG1549" s="505"/>
      <c r="AH1549" s="505"/>
      <c r="AI1549" s="473"/>
      <c r="AJ1549" s="473"/>
      <c r="AK1549" s="505"/>
      <c r="AL1549" s="505"/>
      <c r="AM1549" s="505"/>
      <c r="AN1549" s="505"/>
      <c r="AO1549" s="505"/>
      <c r="AP1549" s="505"/>
      <c r="AQ1549" s="505"/>
      <c r="AR1549" s="505"/>
      <c r="AS1549" s="505"/>
      <c r="AT1549" s="505"/>
      <c r="AU1549" s="506"/>
    </row>
    <row r="1550" spans="2:47" ht="13.5">
      <c r="B1550" s="691" t="s">
        <v>226</v>
      </c>
      <c r="C1550" s="460" t="s">
        <v>335</v>
      </c>
      <c r="D1550" s="474" t="s">
        <v>1107</v>
      </c>
      <c r="E1550" s="461" t="s">
        <v>1108</v>
      </c>
      <c r="F1550" s="475"/>
      <c r="G1550" s="459" t="s">
        <v>52</v>
      </c>
      <c r="H1550" s="476"/>
      <c r="I1550" s="463">
        <v>7</v>
      </c>
      <c r="J1550" s="475"/>
      <c r="K1550" s="473">
        <v>0</v>
      </c>
      <c r="L1550" s="473"/>
      <c r="M1550" s="471" cm="1">
        <f t="array" ref="M1550">IFERROR(_xlfn.IFS(N1550=1,1,O1550=1,1,P1550=1,1,Q1550=1,1),0)</f>
        <v>0</v>
      </c>
      <c r="N1550" s="505" t="s">
        <v>224</v>
      </c>
      <c r="O1550" s="505"/>
      <c r="P1550" s="505"/>
      <c r="Q1550" s="505"/>
      <c r="R1550" s="471" cm="1">
        <f t="array" ref="R1550">IFERROR(_xlfn.IFS(S1550=1,1,T1550=1,1,U1550=1,1,V1550=1,1),0)</f>
        <v>0</v>
      </c>
      <c r="S1550" s="505"/>
      <c r="T1550" s="505"/>
      <c r="U1550" s="505"/>
      <c r="V1550" s="505"/>
      <c r="W1550" s="473"/>
      <c r="X1550" s="473"/>
      <c r="Y1550" s="471"/>
      <c r="Z1550" s="505"/>
      <c r="AA1550" s="505"/>
      <c r="AB1550" s="505"/>
      <c r="AC1550" s="505"/>
      <c r="AD1550" s="471"/>
      <c r="AE1550" s="505"/>
      <c r="AF1550" s="505"/>
      <c r="AG1550" s="505"/>
      <c r="AH1550" s="505"/>
      <c r="AI1550" s="473"/>
      <c r="AJ1550" s="473"/>
      <c r="AK1550" s="505"/>
      <c r="AL1550" s="505"/>
      <c r="AM1550" s="505"/>
      <c r="AN1550" s="505"/>
      <c r="AO1550" s="505"/>
      <c r="AP1550" s="505"/>
      <c r="AQ1550" s="505"/>
      <c r="AR1550" s="505"/>
      <c r="AS1550" s="505"/>
      <c r="AT1550" s="505"/>
      <c r="AU1550" s="506"/>
    </row>
    <row r="1551" spans="2:47" ht="13.5">
      <c r="B1551" s="691" t="s">
        <v>226</v>
      </c>
      <c r="C1551" s="460" t="s">
        <v>335</v>
      </c>
      <c r="D1551" s="474">
        <v>4729</v>
      </c>
      <c r="E1551" s="461" t="s">
        <v>1109</v>
      </c>
      <c r="F1551" s="475"/>
      <c r="G1551" s="459" t="s">
        <v>52</v>
      </c>
      <c r="H1551" s="476"/>
      <c r="I1551" s="463">
        <v>7</v>
      </c>
      <c r="J1551" s="475"/>
      <c r="K1551" s="473">
        <v>0</v>
      </c>
      <c r="L1551" s="473"/>
      <c r="M1551" s="471" cm="1">
        <f t="array" ref="M1551">IFERROR(_xlfn.IFS(N1551=1,1,O1551=1,1,P1551=1,1,Q1551=1,1),0)</f>
        <v>0</v>
      </c>
      <c r="N1551" s="505" t="s">
        <v>224</v>
      </c>
      <c r="O1551" s="505"/>
      <c r="P1551" s="505"/>
      <c r="Q1551" s="505"/>
      <c r="R1551" s="471" cm="1">
        <f t="array" ref="R1551">IFERROR(_xlfn.IFS(S1551=1,1,T1551=1,1,U1551=1,1,V1551=1,1),0)</f>
        <v>0</v>
      </c>
      <c r="S1551" s="505"/>
      <c r="T1551" s="505"/>
      <c r="U1551" s="505"/>
      <c r="V1551" s="505"/>
      <c r="W1551" s="473"/>
      <c r="X1551" s="473"/>
      <c r="Y1551" s="471"/>
      <c r="Z1551" s="505"/>
      <c r="AA1551" s="505"/>
      <c r="AB1551" s="505"/>
      <c r="AC1551" s="505"/>
      <c r="AD1551" s="471"/>
      <c r="AE1551" s="505"/>
      <c r="AF1551" s="505"/>
      <c r="AG1551" s="505"/>
      <c r="AH1551" s="505"/>
      <c r="AI1551" s="473"/>
      <c r="AJ1551" s="473"/>
      <c r="AK1551" s="505"/>
      <c r="AL1551" s="505"/>
      <c r="AM1551" s="505"/>
      <c r="AN1551" s="505"/>
      <c r="AO1551" s="505"/>
      <c r="AP1551" s="505"/>
      <c r="AQ1551" s="505"/>
      <c r="AR1551" s="505"/>
      <c r="AS1551" s="505"/>
      <c r="AT1551" s="505"/>
      <c r="AU1551" s="506"/>
    </row>
    <row r="1552" spans="2:47" ht="13.5">
      <c r="B1552" s="691" t="s">
        <v>226</v>
      </c>
      <c r="C1552" s="460" t="s">
        <v>335</v>
      </c>
      <c r="D1552" s="474">
        <v>4730</v>
      </c>
      <c r="E1552" s="461" t="s">
        <v>1110</v>
      </c>
      <c r="F1552" s="475"/>
      <c r="G1552" s="459" t="s">
        <v>52</v>
      </c>
      <c r="H1552" s="476"/>
      <c r="I1552" s="463">
        <v>7</v>
      </c>
      <c r="J1552" s="475"/>
      <c r="K1552" s="473">
        <v>0</v>
      </c>
      <c r="L1552" s="473"/>
      <c r="M1552" s="471" cm="1">
        <f t="array" ref="M1552">IFERROR(_xlfn.IFS(N1552=1,1,O1552=1,1,P1552=1,1,Q1552=1,1),0)</f>
        <v>0</v>
      </c>
      <c r="N1552" s="505" t="s">
        <v>224</v>
      </c>
      <c r="O1552" s="505"/>
      <c r="P1552" s="505"/>
      <c r="Q1552" s="505"/>
      <c r="R1552" s="471" cm="1">
        <f t="array" ref="R1552">IFERROR(_xlfn.IFS(S1552=1,1,T1552=1,1,U1552=1,1,V1552=1,1),0)</f>
        <v>0</v>
      </c>
      <c r="S1552" s="505"/>
      <c r="T1552" s="505"/>
      <c r="U1552" s="505"/>
      <c r="V1552" s="505"/>
      <c r="W1552" s="473"/>
      <c r="X1552" s="473"/>
      <c r="Y1552" s="471"/>
      <c r="Z1552" s="505"/>
      <c r="AA1552" s="505"/>
      <c r="AB1552" s="505"/>
      <c r="AC1552" s="505"/>
      <c r="AD1552" s="471"/>
      <c r="AE1552" s="505"/>
      <c r="AF1552" s="505"/>
      <c r="AG1552" s="505"/>
      <c r="AH1552" s="505"/>
      <c r="AI1552" s="473"/>
      <c r="AJ1552" s="473"/>
      <c r="AK1552" s="505"/>
      <c r="AL1552" s="505"/>
      <c r="AM1552" s="505"/>
      <c r="AN1552" s="505"/>
      <c r="AO1552" s="505"/>
      <c r="AP1552" s="505"/>
      <c r="AQ1552" s="505"/>
      <c r="AR1552" s="505"/>
      <c r="AS1552" s="505"/>
      <c r="AT1552" s="505"/>
      <c r="AU1552" s="506"/>
    </row>
    <row r="1553" spans="2:47" ht="13.5">
      <c r="B1553" s="691" t="s">
        <v>226</v>
      </c>
      <c r="C1553" s="460" t="s">
        <v>335</v>
      </c>
      <c r="D1553" s="474">
        <v>4731</v>
      </c>
      <c r="E1553" s="461" t="s">
        <v>1111</v>
      </c>
      <c r="F1553" s="475"/>
      <c r="G1553" s="459" t="s">
        <v>52</v>
      </c>
      <c r="H1553" s="476"/>
      <c r="I1553" s="463">
        <v>7</v>
      </c>
      <c r="J1553" s="475"/>
      <c r="K1553" s="473">
        <v>0</v>
      </c>
      <c r="L1553" s="473"/>
      <c r="M1553" s="471" cm="1">
        <f t="array" ref="M1553">IFERROR(_xlfn.IFS(N1553=1,1,O1553=1,1,P1553=1,1,Q1553=1,1),0)</f>
        <v>0</v>
      </c>
      <c r="N1553" s="505" t="s">
        <v>224</v>
      </c>
      <c r="O1553" s="505"/>
      <c r="P1553" s="505"/>
      <c r="Q1553" s="505"/>
      <c r="R1553" s="471" cm="1">
        <f t="array" ref="R1553">IFERROR(_xlfn.IFS(S1553=1,1,T1553=1,1,U1553=1,1,V1553=1,1),0)</f>
        <v>0</v>
      </c>
      <c r="S1553" s="505"/>
      <c r="T1553" s="505"/>
      <c r="U1553" s="505"/>
      <c r="V1553" s="505"/>
      <c r="W1553" s="473"/>
      <c r="X1553" s="473"/>
      <c r="Y1553" s="471"/>
      <c r="Z1553" s="505"/>
      <c r="AA1553" s="505"/>
      <c r="AB1553" s="505"/>
      <c r="AC1553" s="505"/>
      <c r="AD1553" s="471"/>
      <c r="AE1553" s="505"/>
      <c r="AF1553" s="505"/>
      <c r="AG1553" s="505"/>
      <c r="AH1553" s="505"/>
      <c r="AI1553" s="473"/>
      <c r="AJ1553" s="473"/>
      <c r="AK1553" s="505"/>
      <c r="AL1553" s="505"/>
      <c r="AM1553" s="505"/>
      <c r="AN1553" s="505"/>
      <c r="AO1553" s="505"/>
      <c r="AP1553" s="505"/>
      <c r="AQ1553" s="505"/>
      <c r="AR1553" s="505"/>
      <c r="AS1553" s="505"/>
      <c r="AT1553" s="505"/>
      <c r="AU1553" s="506"/>
    </row>
    <row r="1554" spans="2:47" ht="13.5">
      <c r="B1554" s="691" t="s">
        <v>226</v>
      </c>
      <c r="C1554" s="460" t="s">
        <v>335</v>
      </c>
      <c r="D1554" s="474">
        <v>4732</v>
      </c>
      <c r="E1554" s="461" t="s">
        <v>1112</v>
      </c>
      <c r="F1554" s="475"/>
      <c r="G1554" s="459" t="s">
        <v>52</v>
      </c>
      <c r="H1554" s="476"/>
      <c r="I1554" s="463">
        <v>7</v>
      </c>
      <c r="J1554" s="475"/>
      <c r="K1554" s="473">
        <v>0</v>
      </c>
      <c r="L1554" s="473"/>
      <c r="M1554" s="471" cm="1">
        <f t="array" ref="M1554">IFERROR(_xlfn.IFS(N1554=1,1,O1554=1,1,P1554=1,1,Q1554=1,1),0)</f>
        <v>0</v>
      </c>
      <c r="N1554" s="505" t="s">
        <v>224</v>
      </c>
      <c r="O1554" s="505"/>
      <c r="P1554" s="505"/>
      <c r="Q1554" s="505"/>
      <c r="R1554" s="471" cm="1">
        <f t="array" ref="R1554">IFERROR(_xlfn.IFS(S1554=1,1,T1554=1,1,U1554=1,1,V1554=1,1),0)</f>
        <v>0</v>
      </c>
      <c r="S1554" s="505"/>
      <c r="T1554" s="505"/>
      <c r="U1554" s="505"/>
      <c r="V1554" s="505"/>
      <c r="W1554" s="473"/>
      <c r="X1554" s="473"/>
      <c r="Y1554" s="471"/>
      <c r="Z1554" s="505"/>
      <c r="AA1554" s="505"/>
      <c r="AB1554" s="505"/>
      <c r="AC1554" s="505"/>
      <c r="AD1554" s="471"/>
      <c r="AE1554" s="505"/>
      <c r="AF1554" s="505"/>
      <c r="AG1554" s="505"/>
      <c r="AH1554" s="505"/>
      <c r="AI1554" s="473"/>
      <c r="AJ1554" s="473"/>
      <c r="AK1554" s="505"/>
      <c r="AL1554" s="505"/>
      <c r="AM1554" s="505"/>
      <c r="AN1554" s="505"/>
      <c r="AO1554" s="505"/>
      <c r="AP1554" s="505"/>
      <c r="AQ1554" s="505"/>
      <c r="AR1554" s="505"/>
      <c r="AS1554" s="505"/>
      <c r="AT1554" s="505"/>
      <c r="AU1554" s="506"/>
    </row>
    <row r="1555" spans="2:47" ht="13.5">
      <c r="B1555" s="691" t="s">
        <v>226</v>
      </c>
      <c r="C1555" s="460" t="s">
        <v>335</v>
      </c>
      <c r="D1555" s="474">
        <v>4733</v>
      </c>
      <c r="E1555" s="461" t="s">
        <v>1113</v>
      </c>
      <c r="F1555" s="475"/>
      <c r="G1555" s="459" t="s">
        <v>52</v>
      </c>
      <c r="H1555" s="476"/>
      <c r="I1555" s="463">
        <v>7</v>
      </c>
      <c r="J1555" s="475"/>
      <c r="K1555" s="473">
        <v>0</v>
      </c>
      <c r="L1555" s="473"/>
      <c r="M1555" s="471" cm="1">
        <f t="array" ref="M1555">IFERROR(_xlfn.IFS(N1555=1,1,O1555=1,1,P1555=1,1,Q1555=1,1),0)</f>
        <v>0</v>
      </c>
      <c r="N1555" s="505" t="s">
        <v>224</v>
      </c>
      <c r="O1555" s="505"/>
      <c r="P1555" s="505"/>
      <c r="Q1555" s="505"/>
      <c r="R1555" s="471" cm="1">
        <f t="array" ref="R1555">IFERROR(_xlfn.IFS(S1555=1,1,T1555=1,1,U1555=1,1,V1555=1,1),0)</f>
        <v>0</v>
      </c>
      <c r="S1555" s="505"/>
      <c r="T1555" s="505"/>
      <c r="U1555" s="505"/>
      <c r="V1555" s="505"/>
      <c r="W1555" s="473"/>
      <c r="X1555" s="473"/>
      <c r="Y1555" s="471"/>
      <c r="Z1555" s="505"/>
      <c r="AA1555" s="505"/>
      <c r="AB1555" s="505"/>
      <c r="AC1555" s="505"/>
      <c r="AD1555" s="471"/>
      <c r="AE1555" s="505"/>
      <c r="AF1555" s="505"/>
      <c r="AG1555" s="505"/>
      <c r="AH1555" s="505"/>
      <c r="AI1555" s="473"/>
      <c r="AJ1555" s="473"/>
      <c r="AK1555" s="505"/>
      <c r="AL1555" s="505"/>
      <c r="AM1555" s="505"/>
      <c r="AN1555" s="505"/>
      <c r="AO1555" s="505"/>
      <c r="AP1555" s="505"/>
      <c r="AQ1555" s="505"/>
      <c r="AR1555" s="505"/>
      <c r="AS1555" s="505"/>
      <c r="AT1555" s="505"/>
      <c r="AU1555" s="506"/>
    </row>
    <row r="1556" spans="2:47" ht="13.5">
      <c r="B1556" s="691" t="s">
        <v>226</v>
      </c>
      <c r="C1556" s="460" t="s">
        <v>335</v>
      </c>
      <c r="D1556" s="474">
        <v>4734</v>
      </c>
      <c r="E1556" s="461" t="s">
        <v>1114</v>
      </c>
      <c r="F1556" s="475"/>
      <c r="G1556" s="459" t="s">
        <v>52</v>
      </c>
      <c r="H1556" s="476"/>
      <c r="I1556" s="463">
        <v>7</v>
      </c>
      <c r="J1556" s="475"/>
      <c r="K1556" s="473">
        <v>0</v>
      </c>
      <c r="L1556" s="473"/>
      <c r="M1556" s="471" cm="1">
        <f t="array" ref="M1556">IFERROR(_xlfn.IFS(N1556=1,1,O1556=1,1,P1556=1,1,Q1556=1,1),0)</f>
        <v>0</v>
      </c>
      <c r="N1556" s="505" t="s">
        <v>224</v>
      </c>
      <c r="O1556" s="505"/>
      <c r="P1556" s="505"/>
      <c r="Q1556" s="505"/>
      <c r="R1556" s="471" cm="1">
        <f t="array" ref="R1556">IFERROR(_xlfn.IFS(S1556=1,1,T1556=1,1,U1556=1,1,V1556=1,1),0)</f>
        <v>0</v>
      </c>
      <c r="S1556" s="505"/>
      <c r="T1556" s="505"/>
      <c r="U1556" s="505"/>
      <c r="V1556" s="505"/>
      <c r="W1556" s="473"/>
      <c r="X1556" s="473"/>
      <c r="Y1556" s="471"/>
      <c r="Z1556" s="505"/>
      <c r="AA1556" s="505"/>
      <c r="AB1556" s="505"/>
      <c r="AC1556" s="505"/>
      <c r="AD1556" s="471"/>
      <c r="AE1556" s="505"/>
      <c r="AF1556" s="505"/>
      <c r="AG1556" s="505"/>
      <c r="AH1556" s="505"/>
      <c r="AI1556" s="473"/>
      <c r="AJ1556" s="473"/>
      <c r="AK1556" s="505"/>
      <c r="AL1556" s="505"/>
      <c r="AM1556" s="505"/>
      <c r="AN1556" s="505"/>
      <c r="AO1556" s="505"/>
      <c r="AP1556" s="505"/>
      <c r="AQ1556" s="505"/>
      <c r="AR1556" s="505"/>
      <c r="AS1556" s="505"/>
      <c r="AT1556" s="505"/>
      <c r="AU1556" s="506"/>
    </row>
    <row r="1557" spans="2:47" ht="13.5">
      <c r="B1557" s="691" t="s">
        <v>226</v>
      </c>
      <c r="C1557" s="460" t="s">
        <v>335</v>
      </c>
      <c r="D1557" s="474">
        <v>4735</v>
      </c>
      <c r="E1557" s="461" t="s">
        <v>1115</v>
      </c>
      <c r="F1557" s="475"/>
      <c r="G1557" s="459" t="s">
        <v>52</v>
      </c>
      <c r="H1557" s="476"/>
      <c r="I1557" s="463">
        <v>7</v>
      </c>
      <c r="J1557" s="475"/>
      <c r="K1557" s="473">
        <v>0</v>
      </c>
      <c r="L1557" s="473"/>
      <c r="M1557" s="471" cm="1">
        <f t="array" ref="M1557">IFERROR(_xlfn.IFS(N1557=1,1,O1557=1,1,P1557=1,1,Q1557=1,1),0)</f>
        <v>0</v>
      </c>
      <c r="N1557" s="505" t="s">
        <v>224</v>
      </c>
      <c r="O1557" s="505"/>
      <c r="P1557" s="505"/>
      <c r="Q1557" s="505"/>
      <c r="R1557" s="471" cm="1">
        <f t="array" ref="R1557">IFERROR(_xlfn.IFS(S1557=1,1,T1557=1,1,U1557=1,1,V1557=1,1),0)</f>
        <v>0</v>
      </c>
      <c r="S1557" s="505"/>
      <c r="T1557" s="505"/>
      <c r="U1557" s="505"/>
      <c r="V1557" s="505"/>
      <c r="W1557" s="473"/>
      <c r="X1557" s="473"/>
      <c r="Y1557" s="471"/>
      <c r="Z1557" s="505"/>
      <c r="AA1557" s="505"/>
      <c r="AB1557" s="505"/>
      <c r="AC1557" s="505"/>
      <c r="AD1557" s="471"/>
      <c r="AE1557" s="505"/>
      <c r="AF1557" s="505"/>
      <c r="AG1557" s="505"/>
      <c r="AH1557" s="505"/>
      <c r="AI1557" s="473"/>
      <c r="AJ1557" s="473"/>
      <c r="AK1557" s="505"/>
      <c r="AL1557" s="505"/>
      <c r="AM1557" s="505"/>
      <c r="AN1557" s="505"/>
      <c r="AO1557" s="505"/>
      <c r="AP1557" s="505"/>
      <c r="AQ1557" s="505"/>
      <c r="AR1557" s="505"/>
      <c r="AS1557" s="505"/>
      <c r="AT1557" s="505"/>
      <c r="AU1557" s="506"/>
    </row>
    <row r="1558" spans="2:47" ht="13.5">
      <c r="B1558" s="691" t="s">
        <v>226</v>
      </c>
      <c r="C1558" s="460" t="s">
        <v>335</v>
      </c>
      <c r="D1558" s="474">
        <v>4736</v>
      </c>
      <c r="E1558" s="461" t="s">
        <v>1116</v>
      </c>
      <c r="F1558" s="475"/>
      <c r="G1558" s="459" t="s">
        <v>52</v>
      </c>
      <c r="H1558" s="476"/>
      <c r="I1558" s="463">
        <v>7</v>
      </c>
      <c r="J1558" s="475"/>
      <c r="K1558" s="473">
        <v>0</v>
      </c>
      <c r="L1558" s="473"/>
      <c r="M1558" s="471" cm="1">
        <f t="array" ref="M1558">IFERROR(_xlfn.IFS(N1558=1,1,O1558=1,1,P1558=1,1,Q1558=1,1),0)</f>
        <v>0</v>
      </c>
      <c r="N1558" s="505" t="s">
        <v>224</v>
      </c>
      <c r="O1558" s="505"/>
      <c r="P1558" s="505"/>
      <c r="Q1558" s="505"/>
      <c r="R1558" s="471" cm="1">
        <f t="array" ref="R1558">IFERROR(_xlfn.IFS(S1558=1,1,T1558=1,1,U1558=1,1,V1558=1,1),0)</f>
        <v>0</v>
      </c>
      <c r="S1558" s="505"/>
      <c r="T1558" s="505"/>
      <c r="U1558" s="505"/>
      <c r="V1558" s="505"/>
      <c r="W1558" s="473"/>
      <c r="X1558" s="473"/>
      <c r="Y1558" s="471"/>
      <c r="Z1558" s="505"/>
      <c r="AA1558" s="505"/>
      <c r="AB1558" s="505"/>
      <c r="AC1558" s="505"/>
      <c r="AD1558" s="471"/>
      <c r="AE1558" s="505"/>
      <c r="AF1558" s="505"/>
      <c r="AG1558" s="505"/>
      <c r="AH1558" s="505"/>
      <c r="AI1558" s="473"/>
      <c r="AJ1558" s="473"/>
      <c r="AK1558" s="505"/>
      <c r="AL1558" s="505"/>
      <c r="AM1558" s="505"/>
      <c r="AN1558" s="505"/>
      <c r="AO1558" s="505"/>
      <c r="AP1558" s="505"/>
      <c r="AQ1558" s="505"/>
      <c r="AR1558" s="505"/>
      <c r="AS1558" s="505"/>
      <c r="AT1558" s="505"/>
      <c r="AU1558" s="506"/>
    </row>
    <row r="1559" spans="2:47" ht="13.5">
      <c r="B1559" s="691" t="s">
        <v>226</v>
      </c>
      <c r="C1559" s="460" t="s">
        <v>335</v>
      </c>
      <c r="D1559" s="474">
        <v>4737</v>
      </c>
      <c r="E1559" s="461" t="s">
        <v>1117</v>
      </c>
      <c r="F1559" s="475"/>
      <c r="G1559" s="459" t="s">
        <v>52</v>
      </c>
      <c r="H1559" s="476"/>
      <c r="I1559" s="463">
        <v>7</v>
      </c>
      <c r="J1559" s="475"/>
      <c r="K1559" s="473">
        <v>0</v>
      </c>
      <c r="L1559" s="473"/>
      <c r="M1559" s="471" cm="1">
        <f t="array" ref="M1559">IFERROR(_xlfn.IFS(N1559=1,1,O1559=1,1,P1559=1,1,Q1559=1,1),0)</f>
        <v>0</v>
      </c>
      <c r="N1559" s="505" t="s">
        <v>224</v>
      </c>
      <c r="O1559" s="505"/>
      <c r="P1559" s="505"/>
      <c r="Q1559" s="505"/>
      <c r="R1559" s="471" cm="1">
        <f t="array" ref="R1559">IFERROR(_xlfn.IFS(S1559=1,1,T1559=1,1,U1559=1,1,V1559=1,1),0)</f>
        <v>0</v>
      </c>
      <c r="S1559" s="505"/>
      <c r="T1559" s="505"/>
      <c r="U1559" s="505"/>
      <c r="V1559" s="505"/>
      <c r="W1559" s="473"/>
      <c r="X1559" s="473"/>
      <c r="Y1559" s="471"/>
      <c r="Z1559" s="505"/>
      <c r="AA1559" s="505"/>
      <c r="AB1559" s="505"/>
      <c r="AC1559" s="505"/>
      <c r="AD1559" s="471"/>
      <c r="AE1559" s="505"/>
      <c r="AF1559" s="505"/>
      <c r="AG1559" s="505"/>
      <c r="AH1559" s="505"/>
      <c r="AI1559" s="473"/>
      <c r="AJ1559" s="473"/>
      <c r="AK1559" s="505"/>
      <c r="AL1559" s="505"/>
      <c r="AM1559" s="505"/>
      <c r="AN1559" s="505"/>
      <c r="AO1559" s="505"/>
      <c r="AP1559" s="505"/>
      <c r="AQ1559" s="505"/>
      <c r="AR1559" s="505"/>
      <c r="AS1559" s="505"/>
      <c r="AT1559" s="505"/>
      <c r="AU1559" s="506"/>
    </row>
    <row r="1560" spans="2:47" ht="13.5">
      <c r="B1560" s="691"/>
      <c r="C1560" s="460"/>
      <c r="D1560" s="474"/>
      <c r="E1560" s="461" t="s">
        <v>934</v>
      </c>
      <c r="F1560" s="475"/>
      <c r="G1560" s="459"/>
      <c r="H1560" s="476"/>
      <c r="I1560" s="463"/>
      <c r="J1560" s="475"/>
      <c r="K1560" s="473"/>
      <c r="L1560" s="473"/>
      <c r="N1560" s="505" t="s">
        <v>224</v>
      </c>
      <c r="O1560" s="505"/>
      <c r="P1560" s="505"/>
      <c r="Q1560" s="505"/>
      <c r="R1560" s="505"/>
      <c r="S1560" s="505"/>
      <c r="T1560" s="505"/>
      <c r="U1560" s="505"/>
      <c r="V1560" s="505"/>
      <c r="W1560" s="473"/>
      <c r="X1560" s="473"/>
      <c r="Y1560" s="505"/>
      <c r="Z1560" s="505"/>
      <c r="AA1560" s="505"/>
      <c r="AB1560" s="505"/>
      <c r="AC1560" s="505"/>
      <c r="AD1560" s="505"/>
      <c r="AE1560" s="505"/>
      <c r="AF1560" s="505"/>
      <c r="AG1560" s="505"/>
      <c r="AH1560" s="505"/>
      <c r="AI1560" s="473"/>
      <c r="AJ1560" s="473"/>
      <c r="AK1560" s="505"/>
      <c r="AL1560" s="505"/>
      <c r="AM1560" s="505"/>
      <c r="AN1560" s="505"/>
      <c r="AO1560" s="505"/>
      <c r="AP1560" s="505"/>
      <c r="AQ1560" s="505"/>
      <c r="AR1560" s="505"/>
      <c r="AS1560" s="505"/>
      <c r="AT1560" s="505"/>
      <c r="AU1560" s="506"/>
    </row>
    <row r="1561" spans="2:47" ht="13.5">
      <c r="B1561" s="691" t="s">
        <v>226</v>
      </c>
      <c r="C1561" s="460" t="s">
        <v>335</v>
      </c>
      <c r="D1561" s="474">
        <v>4731</v>
      </c>
      <c r="E1561" s="461" t="s">
        <v>1118</v>
      </c>
      <c r="F1561" s="475"/>
      <c r="G1561" s="459" t="s">
        <v>52</v>
      </c>
      <c r="H1561" s="476"/>
      <c r="I1561" s="463">
        <v>7</v>
      </c>
      <c r="J1561" s="475"/>
      <c r="K1561" s="473">
        <v>0</v>
      </c>
      <c r="L1561" s="473"/>
      <c r="M1561" s="471" cm="1">
        <f t="array" ref="M1561">IFERROR(_xlfn.IFS(N1561=1,1,O1561=1,1,P1561=1,1,Q1561=1,1),0)</f>
        <v>0</v>
      </c>
      <c r="N1561" s="505" t="s">
        <v>224</v>
      </c>
      <c r="O1561" s="505"/>
      <c r="P1561" s="505"/>
      <c r="Q1561" s="505"/>
      <c r="R1561" s="471" cm="1">
        <f t="array" ref="R1561">IFERROR(_xlfn.IFS(S1561=1,1,T1561=1,1,U1561=1,1,V1561=1,1),0)</f>
        <v>0</v>
      </c>
      <c r="S1561" s="505"/>
      <c r="T1561" s="505"/>
      <c r="U1561" s="505"/>
      <c r="V1561" s="505"/>
      <c r="W1561" s="473"/>
      <c r="X1561" s="473"/>
      <c r="Y1561" s="471"/>
      <c r="Z1561" s="505"/>
      <c r="AA1561" s="505"/>
      <c r="AB1561" s="505"/>
      <c r="AC1561" s="505"/>
      <c r="AD1561" s="471"/>
      <c r="AE1561" s="505"/>
      <c r="AF1561" s="505"/>
      <c r="AG1561" s="505"/>
      <c r="AH1561" s="505"/>
      <c r="AI1561" s="473"/>
      <c r="AJ1561" s="473"/>
      <c r="AK1561" s="505"/>
      <c r="AL1561" s="505"/>
      <c r="AM1561" s="505"/>
      <c r="AN1561" s="505"/>
      <c r="AO1561" s="505"/>
      <c r="AP1561" s="505"/>
      <c r="AQ1561" s="505"/>
      <c r="AR1561" s="505"/>
      <c r="AS1561" s="505"/>
      <c r="AT1561" s="505"/>
      <c r="AU1561" s="506"/>
    </row>
    <row r="1562" spans="2:47" ht="13.5">
      <c r="B1562" s="691" t="s">
        <v>226</v>
      </c>
      <c r="C1562" s="460" t="s">
        <v>335</v>
      </c>
      <c r="D1562" s="474">
        <v>4732</v>
      </c>
      <c r="E1562" s="461" t="s">
        <v>1119</v>
      </c>
      <c r="F1562" s="475"/>
      <c r="G1562" s="459" t="s">
        <v>52</v>
      </c>
      <c r="H1562" s="476"/>
      <c r="I1562" s="463">
        <v>7</v>
      </c>
      <c r="J1562" s="475"/>
      <c r="K1562" s="473">
        <v>0</v>
      </c>
      <c r="L1562" s="473"/>
      <c r="M1562" s="471" cm="1">
        <f t="array" ref="M1562">IFERROR(_xlfn.IFS(N1562=1,1,O1562=1,1,P1562=1,1,Q1562=1,1),0)</f>
        <v>0</v>
      </c>
      <c r="N1562" s="505" t="s">
        <v>224</v>
      </c>
      <c r="O1562" s="505"/>
      <c r="P1562" s="505"/>
      <c r="Q1562" s="505"/>
      <c r="R1562" s="471" cm="1">
        <f t="array" ref="R1562">IFERROR(_xlfn.IFS(S1562=1,1,T1562=1,1,U1562=1,1,V1562=1,1),0)</f>
        <v>0</v>
      </c>
      <c r="S1562" s="505"/>
      <c r="T1562" s="505"/>
      <c r="U1562" s="505"/>
      <c r="V1562" s="505"/>
      <c r="W1562" s="473"/>
      <c r="X1562" s="473"/>
      <c r="Y1562" s="471"/>
      <c r="Z1562" s="505"/>
      <c r="AA1562" s="505"/>
      <c r="AB1562" s="505"/>
      <c r="AC1562" s="505"/>
      <c r="AD1562" s="471"/>
      <c r="AE1562" s="505"/>
      <c r="AF1562" s="505"/>
      <c r="AG1562" s="505"/>
      <c r="AH1562" s="505"/>
      <c r="AI1562" s="473"/>
      <c r="AJ1562" s="473"/>
      <c r="AK1562" s="505"/>
      <c r="AL1562" s="505"/>
      <c r="AM1562" s="505"/>
      <c r="AN1562" s="505"/>
      <c r="AO1562" s="505"/>
      <c r="AP1562" s="505"/>
      <c r="AQ1562" s="505"/>
      <c r="AR1562" s="505"/>
      <c r="AS1562" s="505"/>
      <c r="AT1562" s="505"/>
      <c r="AU1562" s="506"/>
    </row>
    <row r="1563" spans="2:47" ht="13.5">
      <c r="B1563" s="691" t="s">
        <v>226</v>
      </c>
      <c r="C1563" s="460" t="s">
        <v>335</v>
      </c>
      <c r="D1563" s="474">
        <v>4733</v>
      </c>
      <c r="E1563" s="461" t="s">
        <v>1120</v>
      </c>
      <c r="F1563" s="475"/>
      <c r="G1563" s="459" t="s">
        <v>52</v>
      </c>
      <c r="H1563" s="476"/>
      <c r="I1563" s="463">
        <v>7</v>
      </c>
      <c r="J1563" s="475"/>
      <c r="K1563" s="473">
        <v>0</v>
      </c>
      <c r="L1563" s="473"/>
      <c r="M1563" s="471" cm="1">
        <f t="array" ref="M1563">IFERROR(_xlfn.IFS(N1563=1,1,O1563=1,1,P1563=1,1,Q1563=1,1),0)</f>
        <v>0</v>
      </c>
      <c r="N1563" s="505" t="s">
        <v>224</v>
      </c>
      <c r="O1563" s="505"/>
      <c r="P1563" s="505"/>
      <c r="Q1563" s="505"/>
      <c r="R1563" s="471" cm="1">
        <f t="array" ref="R1563">IFERROR(_xlfn.IFS(S1563=1,1,T1563=1,1,U1563=1,1,V1563=1,1),0)</f>
        <v>0</v>
      </c>
      <c r="S1563" s="505"/>
      <c r="T1563" s="505"/>
      <c r="U1563" s="505"/>
      <c r="V1563" s="505"/>
      <c r="W1563" s="473"/>
      <c r="X1563" s="473"/>
      <c r="Y1563" s="471"/>
      <c r="Z1563" s="505"/>
      <c r="AA1563" s="505"/>
      <c r="AB1563" s="505"/>
      <c r="AC1563" s="505"/>
      <c r="AD1563" s="471"/>
      <c r="AE1563" s="505"/>
      <c r="AF1563" s="505"/>
      <c r="AG1563" s="505"/>
      <c r="AH1563" s="505"/>
      <c r="AI1563" s="473"/>
      <c r="AJ1563" s="473"/>
      <c r="AK1563" s="505"/>
      <c r="AL1563" s="505"/>
      <c r="AM1563" s="505"/>
      <c r="AN1563" s="505"/>
      <c r="AO1563" s="505"/>
      <c r="AP1563" s="505"/>
      <c r="AQ1563" s="505"/>
      <c r="AR1563" s="505"/>
      <c r="AS1563" s="505"/>
      <c r="AT1563" s="505"/>
      <c r="AU1563" s="506"/>
    </row>
    <row r="1564" spans="2:47" ht="13.5">
      <c r="B1564" s="691" t="s">
        <v>226</v>
      </c>
      <c r="C1564" s="460" t="s">
        <v>335</v>
      </c>
      <c r="D1564" s="474">
        <v>4734</v>
      </c>
      <c r="E1564" s="461" t="s">
        <v>1121</v>
      </c>
      <c r="F1564" s="475"/>
      <c r="G1564" s="459" t="s">
        <v>52</v>
      </c>
      <c r="H1564" s="476"/>
      <c r="I1564" s="463">
        <v>7</v>
      </c>
      <c r="J1564" s="475"/>
      <c r="K1564" s="473">
        <v>0</v>
      </c>
      <c r="L1564" s="473"/>
      <c r="M1564" s="471" cm="1">
        <f t="array" ref="M1564">IFERROR(_xlfn.IFS(N1564=1,1,O1564=1,1,P1564=1,1,Q1564=1,1),0)</f>
        <v>0</v>
      </c>
      <c r="N1564" s="505" t="s">
        <v>224</v>
      </c>
      <c r="O1564" s="505"/>
      <c r="P1564" s="505"/>
      <c r="Q1564" s="505"/>
      <c r="R1564" s="471" cm="1">
        <f t="array" ref="R1564">IFERROR(_xlfn.IFS(S1564=1,1,T1564=1,1,U1564=1,1,V1564=1,1),0)</f>
        <v>0</v>
      </c>
      <c r="S1564" s="505"/>
      <c r="T1564" s="505"/>
      <c r="U1564" s="505"/>
      <c r="V1564" s="505"/>
      <c r="W1564" s="473"/>
      <c r="X1564" s="473"/>
      <c r="Y1564" s="471"/>
      <c r="Z1564" s="505"/>
      <c r="AA1564" s="505"/>
      <c r="AB1564" s="505"/>
      <c r="AC1564" s="505"/>
      <c r="AD1564" s="471"/>
      <c r="AE1564" s="505"/>
      <c r="AF1564" s="505"/>
      <c r="AG1564" s="505"/>
      <c r="AH1564" s="505"/>
      <c r="AI1564" s="473"/>
      <c r="AJ1564" s="473"/>
      <c r="AK1564" s="505"/>
      <c r="AL1564" s="505"/>
      <c r="AM1564" s="505"/>
      <c r="AN1564" s="505"/>
      <c r="AO1564" s="505"/>
      <c r="AP1564" s="505"/>
      <c r="AQ1564" s="505"/>
      <c r="AR1564" s="505"/>
      <c r="AS1564" s="505"/>
      <c r="AT1564" s="505"/>
      <c r="AU1564" s="506"/>
    </row>
    <row r="1565" spans="2:47" ht="13.5">
      <c r="B1565" s="691" t="s">
        <v>226</v>
      </c>
      <c r="C1565" s="460" t="s">
        <v>335</v>
      </c>
      <c r="D1565" s="474">
        <v>4735</v>
      </c>
      <c r="E1565" s="461" t="s">
        <v>1122</v>
      </c>
      <c r="F1565" s="475"/>
      <c r="G1565" s="459" t="s">
        <v>52</v>
      </c>
      <c r="H1565" s="476"/>
      <c r="I1565" s="463">
        <v>7</v>
      </c>
      <c r="J1565" s="475"/>
      <c r="K1565" s="473">
        <v>0</v>
      </c>
      <c r="L1565" s="473"/>
      <c r="M1565" s="471" cm="1">
        <f t="array" ref="M1565">IFERROR(_xlfn.IFS(N1565=1,1,O1565=1,1,P1565=1,1,Q1565=1,1),0)</f>
        <v>0</v>
      </c>
      <c r="N1565" s="505" t="s">
        <v>224</v>
      </c>
      <c r="O1565" s="505"/>
      <c r="P1565" s="505"/>
      <c r="Q1565" s="505"/>
      <c r="R1565" s="471" cm="1">
        <f t="array" ref="R1565">IFERROR(_xlfn.IFS(S1565=1,1,T1565=1,1,U1565=1,1,V1565=1,1),0)</f>
        <v>0</v>
      </c>
      <c r="S1565" s="505"/>
      <c r="T1565" s="505"/>
      <c r="U1565" s="505"/>
      <c r="V1565" s="505"/>
      <c r="W1565" s="473"/>
      <c r="X1565" s="473"/>
      <c r="Y1565" s="471"/>
      <c r="Z1565" s="505"/>
      <c r="AA1565" s="505"/>
      <c r="AB1565" s="505"/>
      <c r="AC1565" s="505"/>
      <c r="AD1565" s="471"/>
      <c r="AE1565" s="505"/>
      <c r="AF1565" s="505"/>
      <c r="AG1565" s="505"/>
      <c r="AH1565" s="505"/>
      <c r="AI1565" s="473"/>
      <c r="AJ1565" s="473"/>
      <c r="AK1565" s="505"/>
      <c r="AL1565" s="505"/>
      <c r="AM1565" s="505"/>
      <c r="AN1565" s="505"/>
      <c r="AO1565" s="505"/>
      <c r="AP1565" s="505"/>
      <c r="AQ1565" s="505"/>
      <c r="AR1565" s="505"/>
      <c r="AS1565" s="505"/>
      <c r="AT1565" s="505"/>
      <c r="AU1565" s="506"/>
    </row>
    <row r="1566" spans="2:47" ht="13.5">
      <c r="B1566" s="691" t="s">
        <v>226</v>
      </c>
      <c r="C1566" s="460" t="s">
        <v>335</v>
      </c>
      <c r="D1566" s="474">
        <v>4736</v>
      </c>
      <c r="E1566" s="461" t="s">
        <v>1123</v>
      </c>
      <c r="F1566" s="475"/>
      <c r="G1566" s="459" t="s">
        <v>52</v>
      </c>
      <c r="H1566" s="476"/>
      <c r="I1566" s="463">
        <v>7</v>
      </c>
      <c r="J1566" s="475"/>
      <c r="K1566" s="473">
        <v>0</v>
      </c>
      <c r="L1566" s="473"/>
      <c r="M1566" s="471" cm="1">
        <f t="array" ref="M1566">IFERROR(_xlfn.IFS(N1566=1,1,O1566=1,1,P1566=1,1,Q1566=1,1),0)</f>
        <v>0</v>
      </c>
      <c r="N1566" s="505" t="s">
        <v>224</v>
      </c>
      <c r="O1566" s="505"/>
      <c r="P1566" s="505"/>
      <c r="Q1566" s="505"/>
      <c r="R1566" s="471" cm="1">
        <f t="array" ref="R1566">IFERROR(_xlfn.IFS(S1566=1,1,T1566=1,1,U1566=1,1,V1566=1,1),0)</f>
        <v>0</v>
      </c>
      <c r="S1566" s="505"/>
      <c r="T1566" s="505"/>
      <c r="U1566" s="505"/>
      <c r="V1566" s="505"/>
      <c r="W1566" s="473"/>
      <c r="X1566" s="473"/>
      <c r="Y1566" s="471"/>
      <c r="Z1566" s="505"/>
      <c r="AA1566" s="505"/>
      <c r="AB1566" s="505"/>
      <c r="AC1566" s="505"/>
      <c r="AD1566" s="471"/>
      <c r="AE1566" s="505"/>
      <c r="AF1566" s="505"/>
      <c r="AG1566" s="505"/>
      <c r="AH1566" s="505"/>
      <c r="AI1566" s="473"/>
      <c r="AJ1566" s="473"/>
      <c r="AK1566" s="505"/>
      <c r="AL1566" s="505"/>
      <c r="AM1566" s="505"/>
      <c r="AN1566" s="505"/>
      <c r="AO1566" s="505"/>
      <c r="AP1566" s="505"/>
      <c r="AQ1566" s="505"/>
      <c r="AR1566" s="505"/>
      <c r="AS1566" s="505"/>
      <c r="AT1566" s="505"/>
      <c r="AU1566" s="506"/>
    </row>
    <row r="1567" spans="2:47" ht="13.5">
      <c r="B1567" s="691"/>
      <c r="C1567" s="460"/>
      <c r="D1567" s="474"/>
      <c r="E1567" s="461" t="s">
        <v>934</v>
      </c>
      <c r="F1567" s="475"/>
      <c r="G1567" s="459"/>
      <c r="H1567" s="476"/>
      <c r="I1567" s="463"/>
      <c r="J1567" s="475"/>
      <c r="K1567" s="473"/>
      <c r="L1567" s="473"/>
      <c r="N1567" s="505" t="s">
        <v>224</v>
      </c>
      <c r="O1567" s="505"/>
      <c r="P1567" s="505"/>
      <c r="Q1567" s="505"/>
      <c r="R1567" s="505"/>
      <c r="S1567" s="505"/>
      <c r="T1567" s="505"/>
      <c r="U1567" s="505"/>
      <c r="V1567" s="505"/>
      <c r="W1567" s="473"/>
      <c r="X1567" s="473"/>
      <c r="Y1567" s="505"/>
      <c r="Z1567" s="505"/>
      <c r="AA1567" s="505"/>
      <c r="AB1567" s="505"/>
      <c r="AC1567" s="505"/>
      <c r="AD1567" s="505"/>
      <c r="AE1567" s="505"/>
      <c r="AF1567" s="505"/>
      <c r="AG1567" s="505"/>
      <c r="AH1567" s="505"/>
      <c r="AI1567" s="473"/>
      <c r="AJ1567" s="473"/>
      <c r="AK1567" s="505"/>
      <c r="AL1567" s="505"/>
      <c r="AM1567" s="505"/>
      <c r="AN1567" s="505"/>
      <c r="AO1567" s="505"/>
      <c r="AP1567" s="505"/>
      <c r="AQ1567" s="505"/>
      <c r="AR1567" s="505"/>
      <c r="AS1567" s="505"/>
      <c r="AT1567" s="505"/>
      <c r="AU1567" s="506"/>
    </row>
    <row r="1568" spans="2:47" ht="13.5">
      <c r="B1568" s="691" t="s">
        <v>226</v>
      </c>
      <c r="C1568" s="460" t="s">
        <v>335</v>
      </c>
      <c r="D1568" s="474">
        <v>4741</v>
      </c>
      <c r="E1568" s="461" t="s">
        <v>1124</v>
      </c>
      <c r="F1568" s="475"/>
      <c r="G1568" s="459" t="s">
        <v>52</v>
      </c>
      <c r="H1568" s="476"/>
      <c r="I1568" s="463">
        <v>7</v>
      </c>
      <c r="J1568" s="475"/>
      <c r="K1568" s="473">
        <v>0</v>
      </c>
      <c r="L1568" s="473"/>
      <c r="M1568" s="471" cm="1">
        <f t="array" ref="M1568">IFERROR(_xlfn.IFS(N1568=1,1,O1568=1,1,P1568=1,1,Q1568=1,1),0)</f>
        <v>0</v>
      </c>
      <c r="N1568" s="505" t="s">
        <v>224</v>
      </c>
      <c r="O1568" s="505"/>
      <c r="P1568" s="505"/>
      <c r="Q1568" s="505"/>
      <c r="R1568" s="471" cm="1">
        <f t="array" ref="R1568">IFERROR(_xlfn.IFS(S1568=1,1,T1568=1,1,U1568=1,1,V1568=1,1),0)</f>
        <v>0</v>
      </c>
      <c r="S1568" s="505"/>
      <c r="T1568" s="505"/>
      <c r="U1568" s="505"/>
      <c r="V1568" s="505"/>
      <c r="W1568" s="473"/>
      <c r="X1568" s="473"/>
      <c r="Y1568" s="471"/>
      <c r="Z1568" s="505"/>
      <c r="AA1568" s="505"/>
      <c r="AB1568" s="505"/>
      <c r="AC1568" s="505"/>
      <c r="AD1568" s="471"/>
      <c r="AE1568" s="505"/>
      <c r="AF1568" s="505"/>
      <c r="AG1568" s="505"/>
      <c r="AH1568" s="505"/>
      <c r="AI1568" s="473"/>
      <c r="AJ1568" s="473"/>
      <c r="AK1568" s="505"/>
      <c r="AL1568" s="505"/>
      <c r="AM1568" s="505"/>
      <c r="AN1568" s="505"/>
      <c r="AO1568" s="505"/>
      <c r="AP1568" s="505"/>
      <c r="AQ1568" s="505"/>
      <c r="AR1568" s="505"/>
      <c r="AS1568" s="505"/>
      <c r="AT1568" s="505"/>
      <c r="AU1568" s="506"/>
    </row>
    <row r="1569" spans="1:47" ht="13.5">
      <c r="B1569" s="691" t="s">
        <v>226</v>
      </c>
      <c r="C1569" s="460" t="s">
        <v>335</v>
      </c>
      <c r="D1569" s="474">
        <v>4742</v>
      </c>
      <c r="E1569" s="461" t="s">
        <v>1125</v>
      </c>
      <c r="F1569" s="475"/>
      <c r="G1569" s="459" t="s">
        <v>52</v>
      </c>
      <c r="H1569" s="476"/>
      <c r="I1569" s="463">
        <v>7</v>
      </c>
      <c r="J1569" s="475"/>
      <c r="K1569" s="473">
        <v>0</v>
      </c>
      <c r="L1569" s="473"/>
      <c r="M1569" s="471" cm="1">
        <f t="array" ref="M1569">IFERROR(_xlfn.IFS(N1569=1,1,O1569=1,1,P1569=1,1,Q1569=1,1),0)</f>
        <v>0</v>
      </c>
      <c r="N1569" s="505" t="s">
        <v>224</v>
      </c>
      <c r="O1569" s="505"/>
      <c r="P1569" s="505"/>
      <c r="Q1569" s="505"/>
      <c r="R1569" s="471" cm="1">
        <f t="array" ref="R1569">IFERROR(_xlfn.IFS(S1569=1,1,T1569=1,1,U1569=1,1,V1569=1,1),0)</f>
        <v>0</v>
      </c>
      <c r="S1569" s="505"/>
      <c r="T1569" s="505"/>
      <c r="U1569" s="505"/>
      <c r="V1569" s="505"/>
      <c r="W1569" s="473"/>
      <c r="X1569" s="473"/>
      <c r="Y1569" s="471"/>
      <c r="Z1569" s="505"/>
      <c r="AA1569" s="505"/>
      <c r="AB1569" s="505"/>
      <c r="AC1569" s="505"/>
      <c r="AD1569" s="471"/>
      <c r="AE1569" s="505"/>
      <c r="AF1569" s="505"/>
      <c r="AG1569" s="505"/>
      <c r="AH1569" s="505"/>
      <c r="AI1569" s="473"/>
      <c r="AJ1569" s="473"/>
      <c r="AK1569" s="505"/>
      <c r="AL1569" s="505"/>
      <c r="AM1569" s="505"/>
      <c r="AN1569" s="505"/>
      <c r="AO1569" s="505"/>
      <c r="AP1569" s="505"/>
      <c r="AQ1569" s="505"/>
      <c r="AR1569" s="505"/>
      <c r="AS1569" s="505"/>
      <c r="AT1569" s="505"/>
      <c r="AU1569" s="506"/>
    </row>
    <row r="1570" spans="1:47" ht="13.5">
      <c r="B1570" s="691" t="s">
        <v>226</v>
      </c>
      <c r="C1570" s="460" t="s">
        <v>335</v>
      </c>
      <c r="D1570" s="474">
        <v>4743</v>
      </c>
      <c r="E1570" s="461" t="s">
        <v>1126</v>
      </c>
      <c r="F1570" s="475"/>
      <c r="G1570" s="459" t="s">
        <v>52</v>
      </c>
      <c r="H1570" s="476"/>
      <c r="I1570" s="463">
        <v>7</v>
      </c>
      <c r="J1570" s="475"/>
      <c r="K1570" s="473">
        <v>0</v>
      </c>
      <c r="L1570" s="473"/>
      <c r="M1570" s="471" cm="1">
        <f t="array" ref="M1570">IFERROR(_xlfn.IFS(N1570=1,1,O1570=1,1,P1570=1,1,Q1570=1,1),0)</f>
        <v>0</v>
      </c>
      <c r="N1570" s="505" t="s">
        <v>224</v>
      </c>
      <c r="O1570" s="505"/>
      <c r="P1570" s="505"/>
      <c r="Q1570" s="505"/>
      <c r="R1570" s="471" cm="1">
        <f t="array" ref="R1570">IFERROR(_xlfn.IFS(S1570=1,1,T1570=1,1,U1570=1,1,V1570=1,1),0)</f>
        <v>0</v>
      </c>
      <c r="S1570" s="505"/>
      <c r="T1570" s="505"/>
      <c r="U1570" s="505"/>
      <c r="V1570" s="505"/>
      <c r="W1570" s="473"/>
      <c r="X1570" s="473"/>
      <c r="Y1570" s="471"/>
      <c r="Z1570" s="505"/>
      <c r="AA1570" s="505"/>
      <c r="AB1570" s="505"/>
      <c r="AC1570" s="505"/>
      <c r="AD1570" s="471"/>
      <c r="AE1570" s="505"/>
      <c r="AF1570" s="505"/>
      <c r="AG1570" s="505"/>
      <c r="AH1570" s="505"/>
      <c r="AI1570" s="473"/>
      <c r="AJ1570" s="473"/>
      <c r="AK1570" s="505"/>
      <c r="AL1570" s="505"/>
      <c r="AM1570" s="505"/>
      <c r="AN1570" s="505"/>
      <c r="AO1570" s="505"/>
      <c r="AP1570" s="505"/>
      <c r="AQ1570" s="505"/>
      <c r="AR1570" s="505"/>
      <c r="AS1570" s="505"/>
      <c r="AT1570" s="505"/>
      <c r="AU1570" s="506"/>
    </row>
    <row r="1571" spans="1:47" ht="13.5">
      <c r="B1571" s="691" t="s">
        <v>226</v>
      </c>
      <c r="C1571" s="460" t="s">
        <v>335</v>
      </c>
      <c r="D1571" s="474">
        <v>4744</v>
      </c>
      <c r="E1571" s="461" t="s">
        <v>1127</v>
      </c>
      <c r="F1571" s="475"/>
      <c r="G1571" s="459" t="s">
        <v>52</v>
      </c>
      <c r="H1571" s="476"/>
      <c r="I1571" s="463">
        <v>7</v>
      </c>
      <c r="J1571" s="475"/>
      <c r="K1571" s="473">
        <v>0</v>
      </c>
      <c r="L1571" s="473"/>
      <c r="M1571" s="471" cm="1">
        <f t="array" ref="M1571">IFERROR(_xlfn.IFS(N1571=1,1,O1571=1,1,P1571=1,1,Q1571=1,1),0)</f>
        <v>0</v>
      </c>
      <c r="N1571" s="505" t="s">
        <v>224</v>
      </c>
      <c r="O1571" s="505"/>
      <c r="P1571" s="505"/>
      <c r="Q1571" s="505"/>
      <c r="R1571" s="471" cm="1">
        <f t="array" ref="R1571">IFERROR(_xlfn.IFS(S1571=1,1,T1571=1,1,U1571=1,1,V1571=1,1),0)</f>
        <v>0</v>
      </c>
      <c r="S1571" s="505"/>
      <c r="T1571" s="505"/>
      <c r="U1571" s="505"/>
      <c r="V1571" s="505"/>
      <c r="W1571" s="473"/>
      <c r="X1571" s="473"/>
      <c r="Y1571" s="471"/>
      <c r="Z1571" s="505"/>
      <c r="AA1571" s="505"/>
      <c r="AB1571" s="505"/>
      <c r="AC1571" s="505"/>
      <c r="AD1571" s="471"/>
      <c r="AE1571" s="505"/>
      <c r="AF1571" s="505"/>
      <c r="AG1571" s="505"/>
      <c r="AH1571" s="505"/>
      <c r="AI1571" s="473"/>
      <c r="AJ1571" s="473"/>
      <c r="AK1571" s="505"/>
      <c r="AL1571" s="505"/>
      <c r="AM1571" s="505"/>
      <c r="AN1571" s="505"/>
      <c r="AO1571" s="505"/>
      <c r="AP1571" s="505"/>
      <c r="AQ1571" s="505"/>
      <c r="AR1571" s="505"/>
      <c r="AS1571" s="505"/>
      <c r="AT1571" s="505"/>
      <c r="AU1571" s="506"/>
    </row>
    <row r="1572" spans="1:47" ht="13.5">
      <c r="B1572" s="691" t="s">
        <v>226</v>
      </c>
      <c r="C1572" s="460" t="s">
        <v>335</v>
      </c>
      <c r="D1572" s="474">
        <v>4745</v>
      </c>
      <c r="E1572" s="461" t="s">
        <v>1128</v>
      </c>
      <c r="F1572" s="475"/>
      <c r="G1572" s="459" t="s">
        <v>52</v>
      </c>
      <c r="H1572" s="476"/>
      <c r="I1572" s="463">
        <v>7</v>
      </c>
      <c r="J1572" s="475"/>
      <c r="K1572" s="473">
        <v>0</v>
      </c>
      <c r="L1572" s="473"/>
      <c r="M1572" s="471" cm="1">
        <f t="array" ref="M1572">IFERROR(_xlfn.IFS(N1572=1,1,O1572=1,1,P1572=1,1,Q1572=1,1),0)</f>
        <v>0</v>
      </c>
      <c r="N1572" s="505" t="s">
        <v>224</v>
      </c>
      <c r="O1572" s="505"/>
      <c r="P1572" s="505"/>
      <c r="Q1572" s="505"/>
      <c r="R1572" s="471" cm="1">
        <f t="array" ref="R1572">IFERROR(_xlfn.IFS(S1572=1,1,T1572=1,1,U1572=1,1,V1572=1,1),0)</f>
        <v>0</v>
      </c>
      <c r="S1572" s="505"/>
      <c r="T1572" s="505"/>
      <c r="U1572" s="505"/>
      <c r="V1572" s="505"/>
      <c r="W1572" s="473"/>
      <c r="X1572" s="473"/>
      <c r="Y1572" s="471"/>
      <c r="Z1572" s="505"/>
      <c r="AA1572" s="505"/>
      <c r="AB1572" s="505"/>
      <c r="AC1572" s="505"/>
      <c r="AD1572" s="471"/>
      <c r="AE1572" s="505"/>
      <c r="AF1572" s="505"/>
      <c r="AG1572" s="505"/>
      <c r="AH1572" s="505"/>
      <c r="AI1572" s="473"/>
      <c r="AJ1572" s="473"/>
      <c r="AK1572" s="505"/>
      <c r="AL1572" s="505"/>
      <c r="AM1572" s="505"/>
      <c r="AN1572" s="505"/>
      <c r="AO1572" s="505"/>
      <c r="AP1572" s="505"/>
      <c r="AQ1572" s="505"/>
      <c r="AR1572" s="505"/>
      <c r="AS1572" s="505"/>
      <c r="AT1572" s="505"/>
      <c r="AU1572" s="506"/>
    </row>
    <row r="1573" spans="1:47" ht="13.5">
      <c r="B1573" s="691" t="s">
        <v>226</v>
      </c>
      <c r="C1573" s="460" t="s">
        <v>335</v>
      </c>
      <c r="D1573" s="474">
        <v>4746</v>
      </c>
      <c r="E1573" s="461" t="s">
        <v>1129</v>
      </c>
      <c r="F1573" s="475"/>
      <c r="G1573" s="459" t="s">
        <v>52</v>
      </c>
      <c r="H1573" s="476"/>
      <c r="I1573" s="463">
        <v>7</v>
      </c>
      <c r="J1573" s="475"/>
      <c r="K1573" s="473">
        <v>0</v>
      </c>
      <c r="L1573" s="473"/>
      <c r="M1573" s="471" cm="1">
        <f t="array" ref="M1573">IFERROR(_xlfn.IFS(N1573=1,1,O1573=1,1,P1573=1,1,Q1573=1,1),0)</f>
        <v>0</v>
      </c>
      <c r="N1573" s="505" t="s">
        <v>224</v>
      </c>
      <c r="O1573" s="505"/>
      <c r="P1573" s="505"/>
      <c r="Q1573" s="505"/>
      <c r="R1573" s="471" cm="1">
        <f t="array" ref="R1573">IFERROR(_xlfn.IFS(S1573=1,1,T1573=1,1,U1573=1,1,V1573=1,1),0)</f>
        <v>0</v>
      </c>
      <c r="S1573" s="505"/>
      <c r="T1573" s="505"/>
      <c r="U1573" s="505"/>
      <c r="V1573" s="505"/>
      <c r="W1573" s="473"/>
      <c r="X1573" s="473"/>
      <c r="Y1573" s="471"/>
      <c r="Z1573" s="505"/>
      <c r="AA1573" s="505"/>
      <c r="AB1573" s="505"/>
      <c r="AC1573" s="505"/>
      <c r="AD1573" s="471"/>
      <c r="AE1573" s="505"/>
      <c r="AF1573" s="505"/>
      <c r="AG1573" s="505"/>
      <c r="AH1573" s="505"/>
      <c r="AI1573" s="473"/>
      <c r="AJ1573" s="473"/>
      <c r="AK1573" s="505"/>
      <c r="AL1573" s="505"/>
      <c r="AM1573" s="505"/>
      <c r="AN1573" s="505"/>
      <c r="AO1573" s="505"/>
      <c r="AP1573" s="505"/>
      <c r="AQ1573" s="505"/>
      <c r="AR1573" s="505"/>
      <c r="AS1573" s="505"/>
      <c r="AT1573" s="505"/>
      <c r="AU1573" s="506"/>
    </row>
    <row r="1574" spans="1:47" ht="13.5">
      <c r="B1574" s="691" t="s">
        <v>226</v>
      </c>
      <c r="C1574" s="460" t="s">
        <v>335</v>
      </c>
      <c r="D1574" s="474">
        <v>4747</v>
      </c>
      <c r="E1574" s="461" t="s">
        <v>1130</v>
      </c>
      <c r="F1574" s="475"/>
      <c r="G1574" s="459" t="s">
        <v>52</v>
      </c>
      <c r="H1574" s="476"/>
      <c r="I1574" s="463">
        <v>7</v>
      </c>
      <c r="J1574" s="475"/>
      <c r="K1574" s="473">
        <v>0</v>
      </c>
      <c r="L1574" s="473"/>
      <c r="M1574" s="471" cm="1">
        <f t="array" ref="M1574">IFERROR(_xlfn.IFS(N1574=1,1,O1574=1,1,P1574=1,1,Q1574=1,1),0)</f>
        <v>0</v>
      </c>
      <c r="N1574" s="505" t="s">
        <v>224</v>
      </c>
      <c r="O1574" s="505"/>
      <c r="P1574" s="505"/>
      <c r="Q1574" s="505"/>
      <c r="R1574" s="471" cm="1">
        <f t="array" ref="R1574">IFERROR(_xlfn.IFS(S1574=1,1,T1574=1,1,U1574=1,1,V1574=1,1),0)</f>
        <v>0</v>
      </c>
      <c r="S1574" s="505"/>
      <c r="T1574" s="505"/>
      <c r="U1574" s="505"/>
      <c r="V1574" s="505"/>
      <c r="W1574" s="473"/>
      <c r="X1574" s="473"/>
      <c r="Y1574" s="471"/>
      <c r="Z1574" s="505"/>
      <c r="AA1574" s="505"/>
      <c r="AB1574" s="505"/>
      <c r="AC1574" s="505"/>
      <c r="AD1574" s="471"/>
      <c r="AE1574" s="505"/>
      <c r="AF1574" s="505"/>
      <c r="AG1574" s="505"/>
      <c r="AH1574" s="505"/>
      <c r="AI1574" s="473"/>
      <c r="AJ1574" s="473"/>
      <c r="AK1574" s="505"/>
      <c r="AL1574" s="505"/>
      <c r="AM1574" s="505"/>
      <c r="AN1574" s="505"/>
      <c r="AO1574" s="505"/>
      <c r="AP1574" s="505"/>
      <c r="AQ1574" s="505"/>
      <c r="AR1574" s="505"/>
      <c r="AS1574" s="505"/>
      <c r="AT1574" s="505"/>
      <c r="AU1574" s="506"/>
    </row>
    <row r="1575" spans="1:47" ht="13.5">
      <c r="B1575" s="691" t="s">
        <v>226</v>
      </c>
      <c r="C1575" s="460" t="s">
        <v>335</v>
      </c>
      <c r="D1575" s="474">
        <v>4748</v>
      </c>
      <c r="E1575" s="461" t="s">
        <v>1131</v>
      </c>
      <c r="F1575" s="475"/>
      <c r="G1575" s="459" t="s">
        <v>52</v>
      </c>
      <c r="H1575" s="476"/>
      <c r="I1575" s="463">
        <v>7</v>
      </c>
      <c r="J1575" s="475"/>
      <c r="K1575" s="473">
        <v>0</v>
      </c>
      <c r="L1575" s="473"/>
      <c r="M1575" s="471" cm="1">
        <f t="array" ref="M1575">IFERROR(_xlfn.IFS(N1575=1,1,O1575=1,1,P1575=1,1,Q1575=1,1),0)</f>
        <v>0</v>
      </c>
      <c r="N1575" s="505" t="s">
        <v>224</v>
      </c>
      <c r="O1575" s="505"/>
      <c r="P1575" s="505"/>
      <c r="Q1575" s="505"/>
      <c r="R1575" s="471" cm="1">
        <f t="array" ref="R1575">IFERROR(_xlfn.IFS(S1575=1,1,T1575=1,1,U1575=1,1,V1575=1,1),0)</f>
        <v>0</v>
      </c>
      <c r="S1575" s="505"/>
      <c r="T1575" s="505"/>
      <c r="U1575" s="505"/>
      <c r="V1575" s="505"/>
      <c r="W1575" s="473"/>
      <c r="X1575" s="473"/>
      <c r="Y1575" s="471"/>
      <c r="Z1575" s="505"/>
      <c r="AA1575" s="505"/>
      <c r="AB1575" s="505"/>
      <c r="AC1575" s="505"/>
      <c r="AD1575" s="471"/>
      <c r="AE1575" s="505"/>
      <c r="AF1575" s="505"/>
      <c r="AG1575" s="505"/>
      <c r="AH1575" s="505"/>
      <c r="AI1575" s="473"/>
      <c r="AJ1575" s="473"/>
      <c r="AK1575" s="505"/>
      <c r="AL1575" s="505"/>
      <c r="AM1575" s="505"/>
      <c r="AN1575" s="505"/>
      <c r="AO1575" s="505"/>
      <c r="AP1575" s="505"/>
      <c r="AQ1575" s="505"/>
      <c r="AR1575" s="505"/>
      <c r="AS1575" s="505"/>
      <c r="AT1575" s="505"/>
      <c r="AU1575" s="506"/>
    </row>
    <row r="1576" spans="1:47" ht="13.5">
      <c r="B1576" s="691" t="s">
        <v>226</v>
      </c>
      <c r="C1576" s="460" t="s">
        <v>335</v>
      </c>
      <c r="D1576" s="474">
        <v>4749</v>
      </c>
      <c r="E1576" s="461" t="s">
        <v>1132</v>
      </c>
      <c r="F1576" s="475"/>
      <c r="G1576" s="459" t="s">
        <v>52</v>
      </c>
      <c r="H1576" s="476"/>
      <c r="I1576" s="463">
        <v>7</v>
      </c>
      <c r="J1576" s="475"/>
      <c r="K1576" s="473">
        <v>0</v>
      </c>
      <c r="L1576" s="473"/>
      <c r="M1576" s="471" cm="1">
        <f t="array" ref="M1576">IFERROR(_xlfn.IFS(N1576=1,1,O1576=1,1,P1576=1,1,Q1576=1,1),0)</f>
        <v>0</v>
      </c>
      <c r="N1576" s="505" t="s">
        <v>224</v>
      </c>
      <c r="O1576" s="505"/>
      <c r="P1576" s="505"/>
      <c r="Q1576" s="505"/>
      <c r="R1576" s="471" cm="1">
        <f t="array" ref="R1576">IFERROR(_xlfn.IFS(S1576=1,1,T1576=1,1,U1576=1,1,V1576=1,1),0)</f>
        <v>0</v>
      </c>
      <c r="S1576" s="505"/>
      <c r="T1576" s="505"/>
      <c r="U1576" s="505"/>
      <c r="V1576" s="505"/>
      <c r="W1576" s="473"/>
      <c r="X1576" s="473"/>
      <c r="Y1576" s="471"/>
      <c r="Z1576" s="505"/>
      <c r="AA1576" s="505"/>
      <c r="AB1576" s="505"/>
      <c r="AC1576" s="505"/>
      <c r="AD1576" s="471"/>
      <c r="AE1576" s="505"/>
      <c r="AF1576" s="505"/>
      <c r="AG1576" s="505"/>
      <c r="AH1576" s="505"/>
      <c r="AI1576" s="473"/>
      <c r="AJ1576" s="473"/>
      <c r="AK1576" s="505"/>
      <c r="AL1576" s="505"/>
      <c r="AM1576" s="505"/>
      <c r="AN1576" s="505"/>
      <c r="AO1576" s="505"/>
      <c r="AP1576" s="505"/>
      <c r="AQ1576" s="505"/>
      <c r="AR1576" s="505"/>
      <c r="AS1576" s="505"/>
      <c r="AT1576" s="505"/>
      <c r="AU1576" s="506"/>
    </row>
    <row r="1577" spans="1:47" ht="13.5">
      <c r="B1577" s="691" t="s">
        <v>226</v>
      </c>
      <c r="C1577" s="460" t="s">
        <v>335</v>
      </c>
      <c r="D1577" s="474">
        <v>4750</v>
      </c>
      <c r="E1577" s="461" t="s">
        <v>1133</v>
      </c>
      <c r="F1577" s="475"/>
      <c r="G1577" s="459" t="s">
        <v>52</v>
      </c>
      <c r="H1577" s="476"/>
      <c r="I1577" s="463">
        <v>7</v>
      </c>
      <c r="J1577" s="475"/>
      <c r="K1577" s="473">
        <v>0</v>
      </c>
      <c r="L1577" s="473"/>
      <c r="M1577" s="471" cm="1">
        <f t="array" ref="M1577">IFERROR(_xlfn.IFS(N1577=1,1,O1577=1,1,P1577=1,1,Q1577=1,1),0)</f>
        <v>0</v>
      </c>
      <c r="N1577" s="505" t="s">
        <v>224</v>
      </c>
      <c r="O1577" s="505"/>
      <c r="P1577" s="505"/>
      <c r="Q1577" s="505"/>
      <c r="R1577" s="471" cm="1">
        <f t="array" ref="R1577">IFERROR(_xlfn.IFS(S1577=1,1,T1577=1,1,U1577=1,1,V1577=1,1),0)</f>
        <v>0</v>
      </c>
      <c r="S1577" s="505"/>
      <c r="T1577" s="505"/>
      <c r="U1577" s="505"/>
      <c r="V1577" s="505"/>
      <c r="W1577" s="473"/>
      <c r="X1577" s="473"/>
      <c r="Y1577" s="471"/>
      <c r="Z1577" s="505"/>
      <c r="AA1577" s="505"/>
      <c r="AB1577" s="505"/>
      <c r="AC1577" s="505"/>
      <c r="AD1577" s="471"/>
      <c r="AE1577" s="505"/>
      <c r="AF1577" s="505"/>
      <c r="AG1577" s="505"/>
      <c r="AH1577" s="505"/>
      <c r="AI1577" s="473"/>
      <c r="AJ1577" s="473"/>
      <c r="AK1577" s="505"/>
      <c r="AL1577" s="505"/>
      <c r="AM1577" s="505"/>
      <c r="AN1577" s="505"/>
      <c r="AO1577" s="505"/>
      <c r="AP1577" s="505"/>
      <c r="AQ1577" s="505"/>
      <c r="AR1577" s="505"/>
      <c r="AS1577" s="505"/>
      <c r="AT1577" s="505"/>
      <c r="AU1577" s="506"/>
    </row>
    <row r="1578" spans="1:47" ht="13.5">
      <c r="B1578" s="691" t="s">
        <v>226</v>
      </c>
      <c r="C1578" s="460" t="s">
        <v>335</v>
      </c>
      <c r="D1578" s="474">
        <v>4751</v>
      </c>
      <c r="E1578" s="461" t="s">
        <v>1134</v>
      </c>
      <c r="F1578" s="475"/>
      <c r="G1578" s="459" t="s">
        <v>52</v>
      </c>
      <c r="H1578" s="476"/>
      <c r="I1578" s="463">
        <v>7</v>
      </c>
      <c r="J1578" s="475"/>
      <c r="K1578" s="473">
        <v>0</v>
      </c>
      <c r="L1578" s="473"/>
      <c r="M1578" s="471" cm="1">
        <f t="array" ref="M1578">IFERROR(_xlfn.IFS(N1578=1,1,O1578=1,1,P1578=1,1,Q1578=1,1),0)</f>
        <v>0</v>
      </c>
      <c r="N1578" s="505" t="s">
        <v>224</v>
      </c>
      <c r="O1578" s="505"/>
      <c r="P1578" s="505"/>
      <c r="Q1578" s="505"/>
      <c r="R1578" s="471" cm="1">
        <f t="array" ref="R1578">IFERROR(_xlfn.IFS(S1578=1,1,T1578=1,1,U1578=1,1,V1578=1,1),0)</f>
        <v>0</v>
      </c>
      <c r="S1578" s="505"/>
      <c r="T1578" s="505"/>
      <c r="U1578" s="505"/>
      <c r="V1578" s="505"/>
      <c r="W1578" s="473"/>
      <c r="X1578" s="473"/>
      <c r="Y1578" s="471"/>
      <c r="Z1578" s="505"/>
      <c r="AA1578" s="505"/>
      <c r="AB1578" s="505"/>
      <c r="AC1578" s="505"/>
      <c r="AD1578" s="471"/>
      <c r="AE1578" s="505"/>
      <c r="AF1578" s="505"/>
      <c r="AG1578" s="505"/>
      <c r="AH1578" s="505"/>
      <c r="AI1578" s="473"/>
      <c r="AJ1578" s="473"/>
      <c r="AK1578" s="505"/>
      <c r="AL1578" s="505"/>
      <c r="AM1578" s="505"/>
      <c r="AN1578" s="505"/>
      <c r="AO1578" s="505"/>
      <c r="AP1578" s="505"/>
      <c r="AQ1578" s="505"/>
      <c r="AR1578" s="505"/>
      <c r="AS1578" s="505"/>
      <c r="AT1578" s="505"/>
      <c r="AU1578" s="506"/>
    </row>
    <row r="1579" spans="1:47" ht="13.5">
      <c r="B1579" s="691" t="s">
        <v>226</v>
      </c>
      <c r="C1579" s="460" t="s">
        <v>335</v>
      </c>
      <c r="D1579" s="474">
        <v>4752</v>
      </c>
      <c r="E1579" s="461" t="s">
        <v>1135</v>
      </c>
      <c r="F1579" s="475"/>
      <c r="G1579" s="459" t="s">
        <v>52</v>
      </c>
      <c r="H1579" s="476"/>
      <c r="I1579" s="463">
        <v>7</v>
      </c>
      <c r="J1579" s="475"/>
      <c r="K1579" s="473">
        <v>0</v>
      </c>
      <c r="L1579" s="473"/>
      <c r="M1579" s="471" cm="1">
        <f t="array" ref="M1579">IFERROR(_xlfn.IFS(N1579=1,1,O1579=1,1,P1579=1,1,Q1579=1,1),0)</f>
        <v>0</v>
      </c>
      <c r="N1579" s="505" t="s">
        <v>224</v>
      </c>
      <c r="O1579" s="505"/>
      <c r="P1579" s="505"/>
      <c r="Q1579" s="505"/>
      <c r="R1579" s="471" cm="1">
        <f t="array" ref="R1579">IFERROR(_xlfn.IFS(S1579=1,1,T1579=1,1,U1579=1,1,V1579=1,1),0)</f>
        <v>0</v>
      </c>
      <c r="S1579" s="505"/>
      <c r="T1579" s="505"/>
      <c r="U1579" s="505"/>
      <c r="V1579" s="505"/>
      <c r="W1579" s="473"/>
      <c r="X1579" s="473"/>
      <c r="Y1579" s="471"/>
      <c r="Z1579" s="505"/>
      <c r="AA1579" s="505"/>
      <c r="AB1579" s="505"/>
      <c r="AC1579" s="505"/>
      <c r="AD1579" s="471"/>
      <c r="AE1579" s="505"/>
      <c r="AF1579" s="505"/>
      <c r="AG1579" s="505"/>
      <c r="AH1579" s="505"/>
      <c r="AI1579" s="473"/>
      <c r="AJ1579" s="473"/>
      <c r="AK1579" s="505"/>
      <c r="AL1579" s="505"/>
      <c r="AM1579" s="505"/>
      <c r="AN1579" s="505"/>
      <c r="AO1579" s="505"/>
      <c r="AP1579" s="505"/>
      <c r="AQ1579" s="505"/>
      <c r="AR1579" s="505"/>
      <c r="AS1579" s="505"/>
      <c r="AT1579" s="505"/>
      <c r="AU1579" s="506"/>
    </row>
    <row r="1580" spans="1:47" ht="13.5">
      <c r="B1580" s="691" t="s">
        <v>226</v>
      </c>
      <c r="C1580" s="460" t="s">
        <v>335</v>
      </c>
      <c r="D1580" s="474">
        <v>4753</v>
      </c>
      <c r="E1580" s="461" t="s">
        <v>1136</v>
      </c>
      <c r="F1580" s="475"/>
      <c r="G1580" s="459" t="s">
        <v>52</v>
      </c>
      <c r="H1580" s="476"/>
      <c r="I1580" s="463">
        <v>7</v>
      </c>
      <c r="J1580" s="475"/>
      <c r="K1580" s="473">
        <v>0</v>
      </c>
      <c r="L1580" s="473"/>
      <c r="M1580" s="471" cm="1">
        <f t="array" ref="M1580">IFERROR(_xlfn.IFS(N1580=1,1,O1580=1,1,P1580=1,1,Q1580=1,1),0)</f>
        <v>0</v>
      </c>
      <c r="N1580" s="505" t="s">
        <v>224</v>
      </c>
      <c r="O1580" s="505"/>
      <c r="P1580" s="505"/>
      <c r="Q1580" s="505"/>
      <c r="R1580" s="471" cm="1">
        <f t="array" ref="R1580">IFERROR(_xlfn.IFS(S1580=1,1,T1580=1,1,U1580=1,1,V1580=1,1),0)</f>
        <v>0</v>
      </c>
      <c r="S1580" s="505"/>
      <c r="T1580" s="505"/>
      <c r="U1580" s="505"/>
      <c r="V1580" s="505"/>
      <c r="W1580" s="473"/>
      <c r="X1580" s="473"/>
      <c r="Y1580" s="471"/>
      <c r="Z1580" s="505"/>
      <c r="AA1580" s="505"/>
      <c r="AB1580" s="505"/>
      <c r="AC1580" s="505"/>
      <c r="AD1580" s="471"/>
      <c r="AE1580" s="505"/>
      <c r="AF1580" s="505"/>
      <c r="AG1580" s="505"/>
      <c r="AH1580" s="505"/>
      <c r="AI1580" s="473"/>
      <c r="AJ1580" s="473"/>
      <c r="AK1580" s="505"/>
      <c r="AL1580" s="505"/>
      <c r="AM1580" s="505"/>
      <c r="AN1580" s="505"/>
      <c r="AO1580" s="505"/>
      <c r="AP1580" s="505"/>
      <c r="AQ1580" s="505"/>
      <c r="AR1580" s="505"/>
      <c r="AS1580" s="505"/>
      <c r="AT1580" s="505"/>
      <c r="AU1580" s="506"/>
    </row>
    <row r="1581" spans="1:47" ht="13.5">
      <c r="B1581" s="691" t="s">
        <v>226</v>
      </c>
      <c r="C1581" s="460" t="s">
        <v>335</v>
      </c>
      <c r="D1581" s="474">
        <v>4754</v>
      </c>
      <c r="E1581" s="461" t="s">
        <v>1137</v>
      </c>
      <c r="F1581" s="475"/>
      <c r="G1581" s="459" t="s">
        <v>52</v>
      </c>
      <c r="H1581" s="476"/>
      <c r="I1581" s="463">
        <v>7</v>
      </c>
      <c r="J1581" s="475"/>
      <c r="K1581" s="473">
        <v>0</v>
      </c>
      <c r="L1581" s="473"/>
      <c r="M1581" s="471" cm="1">
        <f t="array" ref="M1581">IFERROR(_xlfn.IFS(N1581=1,1,O1581=1,1,P1581=1,1,Q1581=1,1),0)</f>
        <v>0</v>
      </c>
      <c r="N1581" s="505" t="s">
        <v>224</v>
      </c>
      <c r="O1581" s="505"/>
      <c r="P1581" s="505"/>
      <c r="Q1581" s="505"/>
      <c r="R1581" s="471" cm="1">
        <f t="array" ref="R1581">IFERROR(_xlfn.IFS(S1581=1,1,T1581=1,1,U1581=1,1,V1581=1,1),0)</f>
        <v>0</v>
      </c>
      <c r="S1581" s="505"/>
      <c r="T1581" s="505"/>
      <c r="U1581" s="505"/>
      <c r="V1581" s="505"/>
      <c r="W1581" s="473"/>
      <c r="X1581" s="473"/>
      <c r="Y1581" s="471"/>
      <c r="Z1581" s="505"/>
      <c r="AA1581" s="505"/>
      <c r="AB1581" s="505"/>
      <c r="AC1581" s="505"/>
      <c r="AD1581" s="471"/>
      <c r="AE1581" s="505"/>
      <c r="AF1581" s="505"/>
      <c r="AG1581" s="505"/>
      <c r="AH1581" s="505"/>
      <c r="AI1581" s="473"/>
      <c r="AJ1581" s="473"/>
      <c r="AK1581" s="505"/>
      <c r="AL1581" s="505"/>
      <c r="AM1581" s="505"/>
      <c r="AN1581" s="505"/>
      <c r="AO1581" s="505"/>
      <c r="AP1581" s="505"/>
      <c r="AQ1581" s="505"/>
      <c r="AR1581" s="505"/>
      <c r="AS1581" s="505"/>
      <c r="AT1581" s="505"/>
      <c r="AU1581" s="506"/>
    </row>
    <row r="1582" spans="1:47" ht="13.5">
      <c r="B1582" s="691"/>
      <c r="C1582" s="460"/>
      <c r="D1582" s="474"/>
      <c r="E1582" s="461" t="s">
        <v>934</v>
      </c>
      <c r="F1582" s="475"/>
      <c r="G1582" s="459"/>
      <c r="H1582" s="476"/>
      <c r="I1582" s="463"/>
      <c r="J1582" s="475"/>
      <c r="K1582" s="473"/>
      <c r="L1582" s="473"/>
      <c r="N1582" s="505" t="s">
        <v>224</v>
      </c>
      <c r="O1582" s="505"/>
      <c r="P1582" s="505"/>
      <c r="Q1582" s="505"/>
      <c r="R1582" s="505"/>
      <c r="S1582" s="505"/>
      <c r="T1582" s="505"/>
      <c r="U1582" s="505"/>
      <c r="V1582" s="505"/>
      <c r="W1582" s="473"/>
      <c r="X1582" s="473"/>
      <c r="Y1582" s="505"/>
      <c r="Z1582" s="505"/>
      <c r="AA1582" s="505"/>
      <c r="AB1582" s="505"/>
      <c r="AC1582" s="505"/>
      <c r="AD1582" s="505"/>
      <c r="AE1582" s="505"/>
      <c r="AF1582" s="505"/>
      <c r="AG1582" s="505"/>
      <c r="AH1582" s="505"/>
      <c r="AI1582" s="473"/>
      <c r="AJ1582" s="473"/>
      <c r="AK1582" s="505"/>
      <c r="AL1582" s="505"/>
      <c r="AM1582" s="505"/>
      <c r="AN1582" s="505"/>
      <c r="AO1582" s="505"/>
      <c r="AP1582" s="505"/>
      <c r="AQ1582" s="505"/>
      <c r="AR1582" s="505"/>
      <c r="AS1582" s="505"/>
      <c r="AT1582" s="505"/>
      <c r="AU1582" s="506"/>
    </row>
    <row r="1583" spans="1:47" ht="13.5">
      <c r="B1583" s="691"/>
      <c r="C1583" s="460"/>
      <c r="D1583" s="474"/>
      <c r="E1583" s="461" t="s">
        <v>934</v>
      </c>
      <c r="F1583" s="475"/>
      <c r="G1583" s="459"/>
      <c r="H1583" s="476"/>
      <c r="I1583" s="463"/>
      <c r="J1583" s="475"/>
      <c r="K1583" s="473"/>
      <c r="L1583" s="473"/>
      <c r="N1583" s="505" t="s">
        <v>224</v>
      </c>
      <c r="O1583" s="505"/>
      <c r="P1583" s="505"/>
      <c r="Q1583" s="505"/>
      <c r="R1583" s="505"/>
      <c r="S1583" s="505"/>
      <c r="T1583" s="505"/>
      <c r="U1583" s="505"/>
      <c r="V1583" s="505"/>
      <c r="W1583" s="473"/>
      <c r="X1583" s="473"/>
      <c r="Y1583" s="505"/>
      <c r="Z1583" s="505"/>
      <c r="AA1583" s="505"/>
      <c r="AB1583" s="505"/>
      <c r="AC1583" s="505"/>
      <c r="AD1583" s="505"/>
      <c r="AE1583" s="505"/>
      <c r="AF1583" s="505"/>
      <c r="AG1583" s="505"/>
      <c r="AH1583" s="505"/>
      <c r="AI1583" s="473"/>
      <c r="AJ1583" s="473"/>
      <c r="AK1583" s="505"/>
      <c r="AL1583" s="505"/>
      <c r="AM1583" s="505"/>
      <c r="AN1583" s="505"/>
      <c r="AO1583" s="505"/>
      <c r="AP1583" s="505"/>
      <c r="AQ1583" s="505"/>
      <c r="AR1583" s="505"/>
      <c r="AS1583" s="505"/>
      <c r="AT1583" s="505"/>
      <c r="AU1583" s="506"/>
    </row>
    <row r="1584" spans="1:47" ht="13.5">
      <c r="A1584" s="531" t="s">
        <v>1138</v>
      </c>
      <c r="B1584" s="691"/>
      <c r="C1584" s="460"/>
      <c r="D1584" s="474"/>
      <c r="E1584" s="461"/>
      <c r="F1584" s="475"/>
      <c r="G1584" s="459"/>
      <c r="H1584" s="476"/>
      <c r="I1584" s="463"/>
      <c r="J1584" s="475"/>
      <c r="K1584" s="473"/>
      <c r="L1584" s="473"/>
      <c r="N1584" s="505" t="s">
        <v>224</v>
      </c>
      <c r="O1584" s="505"/>
      <c r="P1584" s="505"/>
      <c r="Q1584" s="505"/>
      <c r="R1584" s="505"/>
      <c r="S1584" s="505"/>
      <c r="T1584" s="505"/>
      <c r="U1584" s="505"/>
      <c r="V1584" s="505"/>
      <c r="W1584" s="473"/>
      <c r="X1584" s="473"/>
      <c r="Y1584" s="505"/>
      <c r="Z1584" s="505"/>
      <c r="AA1584" s="505"/>
      <c r="AB1584" s="505"/>
      <c r="AC1584" s="505"/>
      <c r="AD1584" s="505"/>
      <c r="AE1584" s="505"/>
      <c r="AF1584" s="505"/>
      <c r="AG1584" s="505"/>
      <c r="AH1584" s="505"/>
      <c r="AI1584" s="473"/>
      <c r="AJ1584" s="473"/>
      <c r="AK1584" s="505"/>
      <c r="AL1584" s="505"/>
      <c r="AM1584" s="505"/>
      <c r="AN1584" s="505"/>
      <c r="AO1584" s="505"/>
      <c r="AP1584" s="505"/>
      <c r="AQ1584" s="505"/>
      <c r="AR1584" s="505"/>
      <c r="AS1584" s="505"/>
      <c r="AT1584" s="505"/>
      <c r="AU1584" s="506"/>
    </row>
    <row r="1585" spans="1:47" ht="13.5">
      <c r="B1585" s="691" t="s">
        <v>226</v>
      </c>
      <c r="C1585" s="460" t="s">
        <v>335</v>
      </c>
      <c r="D1585" s="474">
        <v>5101</v>
      </c>
      <c r="E1585" s="461" t="s">
        <v>1139</v>
      </c>
      <c r="F1585" s="475"/>
      <c r="G1585" s="459" t="s">
        <v>52</v>
      </c>
      <c r="H1585" s="476"/>
      <c r="I1585" s="463">
        <v>2</v>
      </c>
      <c r="J1585" s="475"/>
      <c r="K1585" s="473">
        <v>0</v>
      </c>
      <c r="L1585" s="473"/>
      <c r="M1585" s="471" cm="1">
        <f t="array" ref="M1585">IFERROR(_xlfn.IFS(N1585=1,1,O1585=1,1,P1585=1,1,Q1585=1,1),0)</f>
        <v>0</v>
      </c>
      <c r="N1585" s="505" t="s">
        <v>224</v>
      </c>
      <c r="O1585" s="505"/>
      <c r="P1585" s="505"/>
      <c r="Q1585" s="505"/>
      <c r="R1585" s="471" cm="1">
        <f t="array" ref="R1585">IFERROR(_xlfn.IFS(S1585=1,1,T1585=1,1,U1585=1,1,V1585=1,1),0)</f>
        <v>0</v>
      </c>
      <c r="S1585" s="505"/>
      <c r="T1585" s="505"/>
      <c r="U1585" s="505"/>
      <c r="V1585" s="505"/>
      <c r="W1585" s="473"/>
      <c r="X1585" s="473"/>
      <c r="Y1585" s="471"/>
      <c r="Z1585" s="505"/>
      <c r="AA1585" s="505"/>
      <c r="AB1585" s="505"/>
      <c r="AC1585" s="505"/>
      <c r="AD1585" s="471"/>
      <c r="AE1585" s="505"/>
      <c r="AF1585" s="505"/>
      <c r="AG1585" s="505"/>
      <c r="AH1585" s="505"/>
      <c r="AI1585" s="473"/>
      <c r="AJ1585" s="473"/>
      <c r="AK1585" s="505"/>
      <c r="AL1585" s="505"/>
      <c r="AM1585" s="505"/>
      <c r="AN1585" s="505"/>
      <c r="AO1585" s="505"/>
      <c r="AP1585" s="505"/>
      <c r="AQ1585" s="505"/>
      <c r="AR1585" s="505"/>
      <c r="AS1585" s="505"/>
      <c r="AT1585" s="505"/>
      <c r="AU1585" s="506"/>
    </row>
    <row r="1586" spans="1:47" ht="13.5">
      <c r="B1586" s="691" t="s">
        <v>226</v>
      </c>
      <c r="C1586" s="460" t="s">
        <v>335</v>
      </c>
      <c r="D1586" s="474">
        <v>5105</v>
      </c>
      <c r="E1586" s="461" t="s">
        <v>1139</v>
      </c>
      <c r="F1586" s="475"/>
      <c r="G1586" s="459" t="s">
        <v>52</v>
      </c>
      <c r="H1586" s="476"/>
      <c r="I1586" s="463">
        <v>2</v>
      </c>
      <c r="J1586" s="475"/>
      <c r="K1586" s="473">
        <v>0</v>
      </c>
      <c r="L1586" s="473"/>
      <c r="M1586" s="471" cm="1">
        <f t="array" ref="M1586">IFERROR(_xlfn.IFS(N1586=1,1,O1586=1,1,P1586=1,1,Q1586=1,1),0)</f>
        <v>0</v>
      </c>
      <c r="N1586" s="505" t="s">
        <v>224</v>
      </c>
      <c r="O1586" s="505"/>
      <c r="P1586" s="505"/>
      <c r="Q1586" s="505"/>
      <c r="R1586" s="471" cm="1">
        <f t="array" ref="R1586">IFERROR(_xlfn.IFS(S1586=1,1,T1586=1,1,U1586=1,1,V1586=1,1),0)</f>
        <v>0</v>
      </c>
      <c r="S1586" s="505"/>
      <c r="T1586" s="505"/>
      <c r="U1586" s="505"/>
      <c r="V1586" s="505"/>
      <c r="W1586" s="473"/>
      <c r="X1586" s="473"/>
      <c r="Y1586" s="471"/>
      <c r="Z1586" s="505"/>
      <c r="AA1586" s="505"/>
      <c r="AB1586" s="505"/>
      <c r="AC1586" s="505"/>
      <c r="AD1586" s="471"/>
      <c r="AE1586" s="505"/>
      <c r="AF1586" s="505"/>
      <c r="AG1586" s="505"/>
      <c r="AH1586" s="505"/>
      <c r="AI1586" s="473"/>
      <c r="AJ1586" s="473"/>
      <c r="AK1586" s="505"/>
      <c r="AL1586" s="505"/>
      <c r="AM1586" s="505"/>
      <c r="AN1586" s="505"/>
      <c r="AO1586" s="505"/>
      <c r="AP1586" s="505"/>
      <c r="AQ1586" s="505"/>
      <c r="AR1586" s="505"/>
      <c r="AS1586" s="505"/>
      <c r="AT1586" s="505"/>
      <c r="AU1586" s="506"/>
    </row>
    <row r="1587" spans="1:47" ht="13.5">
      <c r="B1587" s="691"/>
      <c r="C1587" s="460"/>
      <c r="D1587" s="474"/>
      <c r="E1587" s="461" t="s">
        <v>934</v>
      </c>
      <c r="F1587" s="475"/>
      <c r="G1587" s="459"/>
      <c r="H1587" s="476"/>
      <c r="I1587" s="463"/>
      <c r="J1587" s="475"/>
      <c r="K1587" s="473"/>
      <c r="L1587" s="473"/>
      <c r="N1587" s="505" t="s">
        <v>224</v>
      </c>
      <c r="O1587" s="505"/>
      <c r="P1587" s="505"/>
      <c r="Q1587" s="505"/>
      <c r="R1587" s="505"/>
      <c r="S1587" s="505"/>
      <c r="T1587" s="505"/>
      <c r="U1587" s="505"/>
      <c r="V1587" s="505"/>
      <c r="W1587" s="473"/>
      <c r="X1587" s="473"/>
      <c r="Y1587" s="505"/>
      <c r="Z1587" s="505"/>
      <c r="AA1587" s="505"/>
      <c r="AB1587" s="505"/>
      <c r="AC1587" s="505"/>
      <c r="AD1587" s="505"/>
      <c r="AE1587" s="505"/>
      <c r="AF1587" s="505"/>
      <c r="AG1587" s="505"/>
      <c r="AH1587" s="505"/>
      <c r="AI1587" s="473"/>
      <c r="AJ1587" s="473"/>
      <c r="AK1587" s="505"/>
      <c r="AL1587" s="505"/>
      <c r="AM1587" s="505"/>
      <c r="AN1587" s="505"/>
      <c r="AO1587" s="505"/>
      <c r="AP1587" s="505"/>
      <c r="AQ1587" s="505"/>
      <c r="AR1587" s="505"/>
      <c r="AS1587" s="505"/>
      <c r="AT1587" s="505"/>
      <c r="AU1587" s="506"/>
    </row>
    <row r="1588" spans="1:47" ht="13.5">
      <c r="B1588" s="691" t="s">
        <v>226</v>
      </c>
      <c r="C1588" s="460" t="s">
        <v>335</v>
      </c>
      <c r="D1588" s="474">
        <v>5106</v>
      </c>
      <c r="E1588" s="461" t="s">
        <v>1140</v>
      </c>
      <c r="F1588" s="475"/>
      <c r="G1588" s="459" t="s">
        <v>52</v>
      </c>
      <c r="H1588" s="476"/>
      <c r="I1588" s="463">
        <v>2</v>
      </c>
      <c r="J1588" s="475"/>
      <c r="K1588" s="473">
        <v>0</v>
      </c>
      <c r="L1588" s="473"/>
      <c r="M1588" s="471" cm="1">
        <f t="array" ref="M1588">IFERROR(_xlfn.IFS(N1588=1,1,O1588=1,1,P1588=1,1,Q1588=1,1),0)</f>
        <v>0</v>
      </c>
      <c r="N1588" s="505" t="s">
        <v>224</v>
      </c>
      <c r="O1588" s="505"/>
      <c r="P1588" s="505"/>
      <c r="Q1588" s="505"/>
      <c r="R1588" s="471" cm="1">
        <f t="array" ref="R1588">IFERROR(_xlfn.IFS(S1588=1,1,T1588=1,1,U1588=1,1,V1588=1,1),0)</f>
        <v>0</v>
      </c>
      <c r="S1588" s="505"/>
      <c r="T1588" s="505"/>
      <c r="U1588" s="505"/>
      <c r="V1588" s="505"/>
      <c r="W1588" s="473"/>
      <c r="X1588" s="473"/>
      <c r="Y1588" s="471"/>
      <c r="Z1588" s="505"/>
      <c r="AA1588" s="505"/>
      <c r="AB1588" s="505"/>
      <c r="AC1588" s="505"/>
      <c r="AD1588" s="471"/>
      <c r="AE1588" s="505"/>
      <c r="AF1588" s="505"/>
      <c r="AG1588" s="505"/>
      <c r="AH1588" s="505"/>
      <c r="AI1588" s="473"/>
      <c r="AJ1588" s="473"/>
      <c r="AK1588" s="505"/>
      <c r="AL1588" s="505"/>
      <c r="AM1588" s="505"/>
      <c r="AN1588" s="505"/>
      <c r="AO1588" s="505"/>
      <c r="AP1588" s="505"/>
      <c r="AQ1588" s="505"/>
      <c r="AR1588" s="505"/>
      <c r="AS1588" s="505"/>
      <c r="AT1588" s="505"/>
      <c r="AU1588" s="506"/>
    </row>
    <row r="1589" spans="1:47" ht="13.5">
      <c r="B1589" s="691" t="s">
        <v>226</v>
      </c>
      <c r="C1589" s="460" t="s">
        <v>335</v>
      </c>
      <c r="D1589" s="474">
        <v>5110</v>
      </c>
      <c r="E1589" s="461" t="s">
        <v>1140</v>
      </c>
      <c r="F1589" s="475"/>
      <c r="G1589" s="459" t="s">
        <v>52</v>
      </c>
      <c r="H1589" s="476"/>
      <c r="I1589" s="463">
        <v>2</v>
      </c>
      <c r="J1589" s="475"/>
      <c r="K1589" s="473">
        <v>0</v>
      </c>
      <c r="L1589" s="473"/>
      <c r="M1589" s="471" cm="1">
        <f t="array" ref="M1589">IFERROR(_xlfn.IFS(N1589=1,1,O1589=1,1,P1589=1,1,Q1589=1,1),0)</f>
        <v>0</v>
      </c>
      <c r="N1589" s="505" t="s">
        <v>224</v>
      </c>
      <c r="O1589" s="505"/>
      <c r="P1589" s="505"/>
      <c r="Q1589" s="505"/>
      <c r="R1589" s="471" cm="1">
        <f t="array" ref="R1589">IFERROR(_xlfn.IFS(S1589=1,1,T1589=1,1,U1589=1,1,V1589=1,1),0)</f>
        <v>0</v>
      </c>
      <c r="S1589" s="505"/>
      <c r="T1589" s="505"/>
      <c r="U1589" s="505"/>
      <c r="V1589" s="505"/>
      <c r="W1589" s="473"/>
      <c r="X1589" s="473"/>
      <c r="Y1589" s="471"/>
      <c r="Z1589" s="505"/>
      <c r="AA1589" s="505"/>
      <c r="AB1589" s="505"/>
      <c r="AC1589" s="505"/>
      <c r="AD1589" s="471"/>
      <c r="AE1589" s="505"/>
      <c r="AF1589" s="505"/>
      <c r="AG1589" s="505"/>
      <c r="AH1589" s="505"/>
      <c r="AI1589" s="473"/>
      <c r="AJ1589" s="473"/>
      <c r="AK1589" s="505"/>
      <c r="AL1589" s="505"/>
      <c r="AM1589" s="505"/>
      <c r="AN1589" s="505"/>
      <c r="AO1589" s="505"/>
      <c r="AP1589" s="505"/>
      <c r="AQ1589" s="505"/>
      <c r="AR1589" s="505"/>
      <c r="AS1589" s="505"/>
      <c r="AT1589" s="505"/>
      <c r="AU1589" s="506"/>
    </row>
    <row r="1590" spans="1:47" ht="13.5">
      <c r="B1590" s="691"/>
      <c r="C1590" s="460"/>
      <c r="D1590" s="474"/>
      <c r="E1590" s="461" t="s">
        <v>934</v>
      </c>
      <c r="F1590" s="475"/>
      <c r="G1590" s="459"/>
      <c r="H1590" s="476"/>
      <c r="I1590" s="463"/>
      <c r="J1590" s="475"/>
      <c r="K1590" s="473"/>
      <c r="L1590" s="473"/>
      <c r="N1590" s="505" t="s">
        <v>224</v>
      </c>
      <c r="O1590" s="505"/>
      <c r="P1590" s="505"/>
      <c r="Q1590" s="505"/>
      <c r="R1590" s="505"/>
      <c r="S1590" s="505"/>
      <c r="T1590" s="505"/>
      <c r="U1590" s="505"/>
      <c r="V1590" s="505"/>
      <c r="W1590" s="473"/>
      <c r="X1590" s="473"/>
      <c r="Y1590" s="505"/>
      <c r="Z1590" s="505"/>
      <c r="AA1590" s="505"/>
      <c r="AB1590" s="505"/>
      <c r="AC1590" s="505"/>
      <c r="AD1590" s="505"/>
      <c r="AE1590" s="505"/>
      <c r="AF1590" s="505"/>
      <c r="AG1590" s="505"/>
      <c r="AH1590" s="505"/>
      <c r="AI1590" s="473"/>
      <c r="AJ1590" s="473"/>
      <c r="AK1590" s="505"/>
      <c r="AL1590" s="505"/>
      <c r="AM1590" s="505"/>
      <c r="AN1590" s="505"/>
      <c r="AO1590" s="505"/>
      <c r="AP1590" s="505"/>
      <c r="AQ1590" s="505"/>
      <c r="AR1590" s="505"/>
      <c r="AS1590" s="505"/>
      <c r="AT1590" s="505"/>
      <c r="AU1590" s="506"/>
    </row>
    <row r="1591" spans="1:47" ht="13.5">
      <c r="A1591" s="531" t="s">
        <v>463</v>
      </c>
      <c r="B1591" s="691"/>
      <c r="C1591" s="460"/>
      <c r="D1591" s="474"/>
      <c r="E1591" s="461"/>
      <c r="F1591" s="475"/>
      <c r="G1591" s="459"/>
      <c r="H1591" s="476"/>
      <c r="I1591" s="463"/>
      <c r="J1591" s="475"/>
      <c r="K1591" s="473"/>
      <c r="L1591" s="473"/>
      <c r="N1591" s="505" t="s">
        <v>224</v>
      </c>
      <c r="O1591" s="505"/>
      <c r="P1591" s="505"/>
      <c r="Q1591" s="505"/>
      <c r="R1591" s="505"/>
      <c r="S1591" s="505"/>
      <c r="T1591" s="505"/>
      <c r="U1591" s="505"/>
      <c r="V1591" s="505"/>
      <c r="W1591" s="473"/>
      <c r="X1591" s="473"/>
      <c r="Y1591" s="505"/>
      <c r="Z1591" s="505"/>
      <c r="AA1591" s="505"/>
      <c r="AB1591" s="505"/>
      <c r="AC1591" s="505"/>
      <c r="AD1591" s="505"/>
      <c r="AE1591" s="505"/>
      <c r="AF1591" s="505"/>
      <c r="AG1591" s="505"/>
      <c r="AH1591" s="505"/>
      <c r="AI1591" s="473"/>
      <c r="AJ1591" s="473"/>
      <c r="AK1591" s="505"/>
      <c r="AL1591" s="505"/>
      <c r="AM1591" s="505"/>
      <c r="AN1591" s="505"/>
      <c r="AO1591" s="505"/>
      <c r="AP1591" s="505"/>
      <c r="AQ1591" s="505"/>
      <c r="AR1591" s="505"/>
      <c r="AS1591" s="505"/>
      <c r="AT1591" s="505"/>
      <c r="AU1591" s="506"/>
    </row>
    <row r="1592" spans="1:47" ht="13.5">
      <c r="B1592" s="691" t="s">
        <v>226</v>
      </c>
      <c r="C1592" s="460" t="s">
        <v>335</v>
      </c>
      <c r="D1592" s="474">
        <v>6201</v>
      </c>
      <c r="E1592" s="461" t="s">
        <v>1141</v>
      </c>
      <c r="F1592" s="475"/>
      <c r="G1592" s="459" t="s">
        <v>492</v>
      </c>
      <c r="H1592" s="476"/>
      <c r="I1592" s="463">
        <v>3</v>
      </c>
      <c r="J1592" s="475"/>
      <c r="K1592" s="473">
        <v>0</v>
      </c>
      <c r="L1592" s="473"/>
      <c r="M1592" s="471" cm="1">
        <f t="array" ref="M1592">IFERROR(_xlfn.IFS(N1592=1,1,O1592=1,1,P1592=1,1,Q1592=1,1),0)</f>
        <v>0</v>
      </c>
      <c r="N1592" s="505" t="s">
        <v>224</v>
      </c>
      <c r="O1592" s="505"/>
      <c r="P1592" s="505"/>
      <c r="Q1592" s="505"/>
      <c r="R1592" s="471" cm="1">
        <f t="array" ref="R1592">IFERROR(_xlfn.IFS(S1592=1,1,T1592=1,1,U1592=1,1,V1592=1,1),0)</f>
        <v>0</v>
      </c>
      <c r="S1592" s="505"/>
      <c r="T1592" s="505"/>
      <c r="U1592" s="505"/>
      <c r="V1592" s="505"/>
      <c r="W1592" s="473"/>
      <c r="X1592" s="473"/>
      <c r="Y1592" s="471"/>
      <c r="Z1592" s="505"/>
      <c r="AA1592" s="505"/>
      <c r="AB1592" s="505"/>
      <c r="AC1592" s="505"/>
      <c r="AD1592" s="471"/>
      <c r="AE1592" s="505"/>
      <c r="AF1592" s="505"/>
      <c r="AG1592" s="505"/>
      <c r="AH1592" s="505"/>
      <c r="AI1592" s="473"/>
      <c r="AJ1592" s="473"/>
      <c r="AK1592" s="505"/>
      <c r="AL1592" s="505"/>
      <c r="AM1592" s="505"/>
      <c r="AN1592" s="505"/>
      <c r="AO1592" s="505"/>
      <c r="AP1592" s="505"/>
      <c r="AQ1592" s="505"/>
      <c r="AR1592" s="505"/>
      <c r="AS1592" s="505"/>
      <c r="AT1592" s="505"/>
      <c r="AU1592" s="506"/>
    </row>
    <row r="1593" spans="1:47" ht="13.5">
      <c r="B1593" s="691" t="s">
        <v>226</v>
      </c>
      <c r="C1593" s="460" t="s">
        <v>335</v>
      </c>
      <c r="D1593" s="474">
        <v>6202</v>
      </c>
      <c r="E1593" s="461" t="s">
        <v>1142</v>
      </c>
      <c r="F1593" s="475"/>
      <c r="G1593" s="459" t="s">
        <v>492</v>
      </c>
      <c r="H1593" s="476"/>
      <c r="I1593" s="463">
        <v>3</v>
      </c>
      <c r="J1593" s="475"/>
      <c r="K1593" s="473">
        <v>0</v>
      </c>
      <c r="L1593" s="473"/>
      <c r="M1593" s="471" cm="1">
        <f t="array" ref="M1593">IFERROR(_xlfn.IFS(N1593=1,1,O1593=1,1,P1593=1,1,Q1593=1,1),0)</f>
        <v>0</v>
      </c>
      <c r="N1593" s="505" t="s">
        <v>224</v>
      </c>
      <c r="O1593" s="505"/>
      <c r="P1593" s="505"/>
      <c r="Q1593" s="505"/>
      <c r="R1593" s="471" cm="1">
        <f t="array" ref="R1593">IFERROR(_xlfn.IFS(S1593=1,1,T1593=1,1,U1593=1,1,V1593=1,1),0)</f>
        <v>0</v>
      </c>
      <c r="S1593" s="505"/>
      <c r="T1593" s="505"/>
      <c r="U1593" s="505"/>
      <c r="V1593" s="505"/>
      <c r="W1593" s="473"/>
      <c r="X1593" s="473"/>
      <c r="Y1593" s="471"/>
      <c r="Z1593" s="505"/>
      <c r="AA1593" s="505"/>
      <c r="AB1593" s="505"/>
      <c r="AC1593" s="505"/>
      <c r="AD1593" s="471"/>
      <c r="AE1593" s="505"/>
      <c r="AF1593" s="505"/>
      <c r="AG1593" s="505"/>
      <c r="AH1593" s="505"/>
      <c r="AI1593" s="473"/>
      <c r="AJ1593" s="473"/>
      <c r="AK1593" s="505"/>
      <c r="AL1593" s="505"/>
      <c r="AM1593" s="505"/>
      <c r="AN1593" s="505"/>
      <c r="AO1593" s="505"/>
      <c r="AP1593" s="505"/>
      <c r="AQ1593" s="505"/>
      <c r="AR1593" s="505"/>
      <c r="AS1593" s="505"/>
      <c r="AT1593" s="505"/>
      <c r="AU1593" s="506"/>
    </row>
    <row r="1594" spans="1:47" ht="13.5">
      <c r="B1594" s="691" t="s">
        <v>226</v>
      </c>
      <c r="C1594" s="460" t="s">
        <v>335</v>
      </c>
      <c r="D1594" s="474">
        <v>6203</v>
      </c>
      <c r="E1594" s="461" t="s">
        <v>1143</v>
      </c>
      <c r="F1594" s="475"/>
      <c r="G1594" s="459" t="s">
        <v>492</v>
      </c>
      <c r="H1594" s="476"/>
      <c r="I1594" s="463">
        <v>3</v>
      </c>
      <c r="J1594" s="475"/>
      <c r="K1594" s="473">
        <v>0</v>
      </c>
      <c r="L1594" s="473"/>
      <c r="M1594" s="471" cm="1">
        <f t="array" ref="M1594">IFERROR(_xlfn.IFS(N1594=1,1,O1594=1,1,P1594=1,1,Q1594=1,1),0)</f>
        <v>0</v>
      </c>
      <c r="N1594" s="505" t="s">
        <v>224</v>
      </c>
      <c r="O1594" s="505"/>
      <c r="P1594" s="505"/>
      <c r="Q1594" s="505"/>
      <c r="R1594" s="471" cm="1">
        <f t="array" ref="R1594">IFERROR(_xlfn.IFS(S1594=1,1,T1594=1,1,U1594=1,1,V1594=1,1),0)</f>
        <v>0</v>
      </c>
      <c r="S1594" s="505"/>
      <c r="T1594" s="505"/>
      <c r="U1594" s="505"/>
      <c r="V1594" s="505"/>
      <c r="W1594" s="473"/>
      <c r="X1594" s="473"/>
      <c r="Y1594" s="471"/>
      <c r="Z1594" s="505"/>
      <c r="AA1594" s="505"/>
      <c r="AB1594" s="505"/>
      <c r="AC1594" s="505"/>
      <c r="AD1594" s="471"/>
      <c r="AE1594" s="505"/>
      <c r="AF1594" s="505"/>
      <c r="AG1594" s="505"/>
      <c r="AH1594" s="505"/>
      <c r="AI1594" s="473"/>
      <c r="AJ1594" s="473"/>
      <c r="AK1594" s="505"/>
      <c r="AL1594" s="505"/>
      <c r="AM1594" s="505"/>
      <c r="AN1594" s="505"/>
      <c r="AO1594" s="505"/>
      <c r="AP1594" s="505"/>
      <c r="AQ1594" s="505"/>
      <c r="AR1594" s="505"/>
      <c r="AS1594" s="505"/>
      <c r="AT1594" s="505"/>
      <c r="AU1594" s="506"/>
    </row>
    <row r="1595" spans="1:47" ht="13.5">
      <c r="B1595" s="691" t="s">
        <v>226</v>
      </c>
      <c r="C1595" s="460" t="s">
        <v>335</v>
      </c>
      <c r="D1595" s="474">
        <v>6204</v>
      </c>
      <c r="E1595" s="461" t="s">
        <v>1144</v>
      </c>
      <c r="F1595" s="475"/>
      <c r="G1595" s="459" t="s">
        <v>492</v>
      </c>
      <c r="H1595" s="476"/>
      <c r="I1595" s="463">
        <v>3</v>
      </c>
      <c r="J1595" s="475"/>
      <c r="K1595" s="473">
        <v>0</v>
      </c>
      <c r="L1595" s="473"/>
      <c r="M1595" s="471" cm="1">
        <f t="array" ref="M1595">IFERROR(_xlfn.IFS(N1595=1,1,O1595=1,1,P1595=1,1,Q1595=1,1),0)</f>
        <v>0</v>
      </c>
      <c r="N1595" s="505" t="s">
        <v>224</v>
      </c>
      <c r="O1595" s="505"/>
      <c r="P1595" s="505"/>
      <c r="Q1595" s="505"/>
      <c r="R1595" s="471" cm="1">
        <f t="array" ref="R1595">IFERROR(_xlfn.IFS(S1595=1,1,T1595=1,1,U1595=1,1,V1595=1,1),0)</f>
        <v>0</v>
      </c>
      <c r="S1595" s="505"/>
      <c r="T1595" s="505"/>
      <c r="U1595" s="505"/>
      <c r="V1595" s="505"/>
      <c r="W1595" s="473"/>
      <c r="X1595" s="473"/>
      <c r="Y1595" s="471"/>
      <c r="Z1595" s="505"/>
      <c r="AA1595" s="505"/>
      <c r="AB1595" s="505"/>
      <c r="AC1595" s="505"/>
      <c r="AD1595" s="471"/>
      <c r="AE1595" s="505"/>
      <c r="AF1595" s="505"/>
      <c r="AG1595" s="505"/>
      <c r="AH1595" s="505"/>
      <c r="AI1595" s="473"/>
      <c r="AJ1595" s="473"/>
      <c r="AK1595" s="505"/>
      <c r="AL1595" s="505"/>
      <c r="AM1595" s="505"/>
      <c r="AN1595" s="505"/>
      <c r="AO1595" s="505"/>
      <c r="AP1595" s="505"/>
      <c r="AQ1595" s="505"/>
      <c r="AR1595" s="505"/>
      <c r="AS1595" s="505"/>
      <c r="AT1595" s="505"/>
      <c r="AU1595" s="506"/>
    </row>
    <row r="1596" spans="1:47" ht="13.5">
      <c r="B1596" s="691"/>
      <c r="C1596" s="460"/>
      <c r="D1596" s="474"/>
      <c r="E1596" s="461" t="s">
        <v>934</v>
      </c>
      <c r="F1596" s="475"/>
      <c r="G1596" s="459"/>
      <c r="H1596" s="476"/>
      <c r="I1596" s="463"/>
      <c r="J1596" s="475"/>
      <c r="K1596" s="473"/>
      <c r="L1596" s="473"/>
      <c r="N1596" s="505" t="s">
        <v>224</v>
      </c>
      <c r="O1596" s="505"/>
      <c r="P1596" s="505"/>
      <c r="Q1596" s="505"/>
      <c r="R1596" s="505"/>
      <c r="S1596" s="505"/>
      <c r="T1596" s="505"/>
      <c r="U1596" s="505"/>
      <c r="V1596" s="505"/>
      <c r="W1596" s="473"/>
      <c r="X1596" s="473"/>
      <c r="Y1596" s="505"/>
      <c r="Z1596" s="505"/>
      <c r="AA1596" s="505"/>
      <c r="AB1596" s="505"/>
      <c r="AC1596" s="505"/>
      <c r="AD1596" s="505"/>
      <c r="AE1596" s="505"/>
      <c r="AF1596" s="505"/>
      <c r="AG1596" s="505"/>
      <c r="AH1596" s="505"/>
      <c r="AI1596" s="473"/>
      <c r="AJ1596" s="473"/>
      <c r="AK1596" s="505"/>
      <c r="AL1596" s="505"/>
      <c r="AM1596" s="505"/>
      <c r="AN1596" s="505"/>
      <c r="AO1596" s="505"/>
      <c r="AP1596" s="505"/>
      <c r="AQ1596" s="505"/>
      <c r="AR1596" s="505"/>
      <c r="AS1596" s="505"/>
      <c r="AT1596" s="505"/>
      <c r="AU1596" s="506"/>
    </row>
    <row r="1597" spans="1:47" ht="13.5">
      <c r="B1597" s="691" t="s">
        <v>226</v>
      </c>
      <c r="C1597" s="460" t="s">
        <v>335</v>
      </c>
      <c r="D1597" s="474">
        <v>6206</v>
      </c>
      <c r="E1597" s="461" t="s">
        <v>1145</v>
      </c>
      <c r="F1597" s="475"/>
      <c r="G1597" s="459" t="s">
        <v>571</v>
      </c>
      <c r="H1597" s="476"/>
      <c r="I1597" s="463">
        <v>3</v>
      </c>
      <c r="J1597" s="475"/>
      <c r="K1597" s="473">
        <v>0</v>
      </c>
      <c r="L1597" s="473"/>
      <c r="M1597" s="471" cm="1">
        <f t="array" ref="M1597">IFERROR(_xlfn.IFS(N1597=1,1,O1597=1,1,P1597=1,1,Q1597=1,1),0)</f>
        <v>0</v>
      </c>
      <c r="N1597" s="505" t="s">
        <v>224</v>
      </c>
      <c r="O1597" s="505"/>
      <c r="P1597" s="505"/>
      <c r="Q1597" s="505"/>
      <c r="R1597" s="471" cm="1">
        <f t="array" ref="R1597">IFERROR(_xlfn.IFS(S1597=1,1,T1597=1,1,U1597=1,1,V1597=1,1),0)</f>
        <v>0</v>
      </c>
      <c r="S1597" s="505"/>
      <c r="T1597" s="505"/>
      <c r="U1597" s="505"/>
      <c r="V1597" s="505"/>
      <c r="W1597" s="473"/>
      <c r="X1597" s="473"/>
      <c r="Y1597" s="471"/>
      <c r="Z1597" s="505"/>
      <c r="AA1597" s="505"/>
      <c r="AB1597" s="505"/>
      <c r="AC1597" s="505"/>
      <c r="AD1597" s="471"/>
      <c r="AE1597" s="505"/>
      <c r="AF1597" s="505"/>
      <c r="AG1597" s="505"/>
      <c r="AH1597" s="505"/>
      <c r="AI1597" s="473"/>
      <c r="AJ1597" s="473"/>
      <c r="AK1597" s="505"/>
      <c r="AL1597" s="505"/>
      <c r="AM1597" s="505"/>
      <c r="AN1597" s="505"/>
      <c r="AO1597" s="505"/>
      <c r="AP1597" s="505"/>
      <c r="AQ1597" s="505"/>
      <c r="AR1597" s="505"/>
      <c r="AS1597" s="505"/>
      <c r="AT1597" s="505"/>
      <c r="AU1597" s="506"/>
    </row>
    <row r="1598" spans="1:47" ht="13.5">
      <c r="B1598" s="691" t="s">
        <v>226</v>
      </c>
      <c r="C1598" s="460" t="s">
        <v>335</v>
      </c>
      <c r="D1598" s="474">
        <v>6207</v>
      </c>
      <c r="E1598" s="461" t="s">
        <v>1146</v>
      </c>
      <c r="F1598" s="475"/>
      <c r="G1598" s="459" t="s">
        <v>571</v>
      </c>
      <c r="H1598" s="476"/>
      <c r="I1598" s="463">
        <v>3</v>
      </c>
      <c r="J1598" s="475"/>
      <c r="K1598" s="473">
        <v>0</v>
      </c>
      <c r="L1598" s="473"/>
      <c r="M1598" s="471" cm="1">
        <f t="array" ref="M1598">IFERROR(_xlfn.IFS(N1598=1,1,O1598=1,1,P1598=1,1,Q1598=1,1),0)</f>
        <v>0</v>
      </c>
      <c r="N1598" s="505" t="s">
        <v>224</v>
      </c>
      <c r="O1598" s="505"/>
      <c r="P1598" s="505"/>
      <c r="Q1598" s="505"/>
      <c r="R1598" s="471" cm="1">
        <f t="array" ref="R1598">IFERROR(_xlfn.IFS(S1598=1,1,T1598=1,1,U1598=1,1,V1598=1,1),0)</f>
        <v>0</v>
      </c>
      <c r="S1598" s="505"/>
      <c r="T1598" s="505"/>
      <c r="U1598" s="505"/>
      <c r="V1598" s="505"/>
      <c r="W1598" s="473"/>
      <c r="X1598" s="473"/>
      <c r="Y1598" s="471"/>
      <c r="Z1598" s="505"/>
      <c r="AA1598" s="505"/>
      <c r="AB1598" s="505"/>
      <c r="AC1598" s="505"/>
      <c r="AD1598" s="471"/>
      <c r="AE1598" s="505"/>
      <c r="AF1598" s="505"/>
      <c r="AG1598" s="505"/>
      <c r="AH1598" s="505"/>
      <c r="AI1598" s="473"/>
      <c r="AJ1598" s="473"/>
      <c r="AK1598" s="505"/>
      <c r="AL1598" s="505"/>
      <c r="AM1598" s="505"/>
      <c r="AN1598" s="505"/>
      <c r="AO1598" s="505"/>
      <c r="AP1598" s="505"/>
      <c r="AQ1598" s="505"/>
      <c r="AR1598" s="505"/>
      <c r="AS1598" s="505"/>
      <c r="AT1598" s="505"/>
      <c r="AU1598" s="506"/>
    </row>
    <row r="1599" spans="1:47" ht="13.5">
      <c r="B1599" s="691" t="s">
        <v>226</v>
      </c>
      <c r="C1599" s="460" t="s">
        <v>335</v>
      </c>
      <c r="D1599" s="474">
        <v>6208</v>
      </c>
      <c r="E1599" s="461" t="s">
        <v>1147</v>
      </c>
      <c r="F1599" s="475"/>
      <c r="G1599" s="459" t="s">
        <v>571</v>
      </c>
      <c r="H1599" s="476"/>
      <c r="I1599" s="463">
        <v>3</v>
      </c>
      <c r="J1599" s="475"/>
      <c r="K1599" s="473">
        <v>0</v>
      </c>
      <c r="L1599" s="473"/>
      <c r="M1599" s="471" cm="1">
        <f t="array" ref="M1599">IFERROR(_xlfn.IFS(N1599=1,1,O1599=1,1,P1599=1,1,Q1599=1,1),0)</f>
        <v>0</v>
      </c>
      <c r="N1599" s="505" t="s">
        <v>224</v>
      </c>
      <c r="O1599" s="505"/>
      <c r="P1599" s="505"/>
      <c r="Q1599" s="505"/>
      <c r="R1599" s="471" cm="1">
        <f t="array" ref="R1599">IFERROR(_xlfn.IFS(S1599=1,1,T1599=1,1,U1599=1,1,V1599=1,1),0)</f>
        <v>0</v>
      </c>
      <c r="S1599" s="505"/>
      <c r="T1599" s="505"/>
      <c r="U1599" s="505"/>
      <c r="V1599" s="505"/>
      <c r="W1599" s="473"/>
      <c r="X1599" s="473"/>
      <c r="Y1599" s="471"/>
      <c r="Z1599" s="505"/>
      <c r="AA1599" s="505"/>
      <c r="AB1599" s="505"/>
      <c r="AC1599" s="505"/>
      <c r="AD1599" s="471"/>
      <c r="AE1599" s="505"/>
      <c r="AF1599" s="505"/>
      <c r="AG1599" s="505"/>
      <c r="AH1599" s="505"/>
      <c r="AI1599" s="473"/>
      <c r="AJ1599" s="473"/>
      <c r="AK1599" s="505"/>
      <c r="AL1599" s="505"/>
      <c r="AM1599" s="505"/>
      <c r="AN1599" s="505"/>
      <c r="AO1599" s="505"/>
      <c r="AP1599" s="505"/>
      <c r="AQ1599" s="505"/>
      <c r="AR1599" s="505"/>
      <c r="AS1599" s="505"/>
      <c r="AT1599" s="505"/>
      <c r="AU1599" s="506"/>
    </row>
    <row r="1600" spans="1:47" ht="13.5">
      <c r="B1600" s="691" t="s">
        <v>226</v>
      </c>
      <c r="C1600" s="460" t="s">
        <v>335</v>
      </c>
      <c r="D1600" s="474">
        <v>6209</v>
      </c>
      <c r="E1600" s="461" t="s">
        <v>1144</v>
      </c>
      <c r="F1600" s="475"/>
      <c r="G1600" s="459" t="s">
        <v>571</v>
      </c>
      <c r="H1600" s="476"/>
      <c r="I1600" s="463">
        <v>3</v>
      </c>
      <c r="J1600" s="475"/>
      <c r="K1600" s="473">
        <v>0</v>
      </c>
      <c r="L1600" s="473"/>
      <c r="M1600" s="471" cm="1">
        <f t="array" ref="M1600">IFERROR(_xlfn.IFS(N1600=1,1,O1600=1,1,P1600=1,1,Q1600=1,1),0)</f>
        <v>0</v>
      </c>
      <c r="N1600" s="505" t="s">
        <v>224</v>
      </c>
      <c r="O1600" s="505"/>
      <c r="P1600" s="505"/>
      <c r="Q1600" s="505"/>
      <c r="R1600" s="471" cm="1">
        <f t="array" ref="R1600">IFERROR(_xlfn.IFS(S1600=1,1,T1600=1,1,U1600=1,1,V1600=1,1),0)</f>
        <v>0</v>
      </c>
      <c r="S1600" s="505"/>
      <c r="T1600" s="505"/>
      <c r="U1600" s="505"/>
      <c r="V1600" s="505"/>
      <c r="W1600" s="473"/>
      <c r="X1600" s="473"/>
      <c r="Y1600" s="471"/>
      <c r="Z1600" s="505"/>
      <c r="AA1600" s="505"/>
      <c r="AB1600" s="505"/>
      <c r="AC1600" s="505"/>
      <c r="AD1600" s="471"/>
      <c r="AE1600" s="505"/>
      <c r="AF1600" s="505"/>
      <c r="AG1600" s="505"/>
      <c r="AH1600" s="505"/>
      <c r="AI1600" s="473"/>
      <c r="AJ1600" s="473"/>
      <c r="AK1600" s="505"/>
      <c r="AL1600" s="505"/>
      <c r="AM1600" s="505"/>
      <c r="AN1600" s="505"/>
      <c r="AO1600" s="505"/>
      <c r="AP1600" s="505"/>
      <c r="AQ1600" s="505"/>
      <c r="AR1600" s="505"/>
      <c r="AS1600" s="505"/>
      <c r="AT1600" s="505"/>
      <c r="AU1600" s="506"/>
    </row>
    <row r="1601" spans="1:47" ht="13.5">
      <c r="B1601" s="691"/>
      <c r="C1601" s="460"/>
      <c r="D1601" s="474"/>
      <c r="E1601" s="461" t="s">
        <v>934</v>
      </c>
      <c r="F1601" s="475"/>
      <c r="G1601" s="459"/>
      <c r="H1601" s="476"/>
      <c r="I1601" s="463"/>
      <c r="J1601" s="475"/>
      <c r="K1601" s="473"/>
      <c r="L1601" s="473"/>
      <c r="N1601" s="505" t="s">
        <v>224</v>
      </c>
      <c r="O1601" s="505"/>
      <c r="P1601" s="505"/>
      <c r="Q1601" s="505"/>
      <c r="R1601" s="505"/>
      <c r="S1601" s="505"/>
      <c r="T1601" s="505"/>
      <c r="U1601" s="505"/>
      <c r="V1601" s="505"/>
      <c r="W1601" s="473"/>
      <c r="X1601" s="473"/>
      <c r="Y1601" s="505"/>
      <c r="Z1601" s="505"/>
      <c r="AA1601" s="505"/>
      <c r="AB1601" s="505"/>
      <c r="AC1601" s="505"/>
      <c r="AD1601" s="505"/>
      <c r="AE1601" s="505"/>
      <c r="AF1601" s="505"/>
      <c r="AG1601" s="505"/>
      <c r="AH1601" s="505"/>
      <c r="AI1601" s="473"/>
      <c r="AJ1601" s="473"/>
      <c r="AK1601" s="505"/>
      <c r="AL1601" s="505"/>
      <c r="AM1601" s="505"/>
      <c r="AN1601" s="505"/>
      <c r="AO1601" s="505"/>
      <c r="AP1601" s="505"/>
      <c r="AQ1601" s="505"/>
      <c r="AR1601" s="505"/>
      <c r="AS1601" s="505"/>
      <c r="AT1601" s="505"/>
      <c r="AU1601" s="506"/>
    </row>
    <row r="1602" spans="1:47" ht="13.5">
      <c r="B1602" s="691" t="s">
        <v>226</v>
      </c>
      <c r="C1602" s="460" t="s">
        <v>335</v>
      </c>
      <c r="D1602" s="474">
        <v>6211</v>
      </c>
      <c r="E1602" s="461" t="s">
        <v>1148</v>
      </c>
      <c r="F1602" s="475"/>
      <c r="G1602" s="459" t="s">
        <v>553</v>
      </c>
      <c r="H1602" s="476"/>
      <c r="I1602" s="463">
        <v>3</v>
      </c>
      <c r="J1602" s="475"/>
      <c r="K1602" s="473">
        <v>0</v>
      </c>
      <c r="L1602" s="473"/>
      <c r="M1602" s="471" cm="1">
        <f t="array" ref="M1602">IFERROR(_xlfn.IFS(N1602=1,1,O1602=1,1,P1602=1,1,Q1602=1,1),0)</f>
        <v>0</v>
      </c>
      <c r="N1602" s="505" t="s">
        <v>224</v>
      </c>
      <c r="O1602" s="505"/>
      <c r="P1602" s="505"/>
      <c r="Q1602" s="505"/>
      <c r="R1602" s="471" cm="1">
        <f t="array" ref="R1602">IFERROR(_xlfn.IFS(S1602=1,1,T1602=1,1,U1602=1,1,V1602=1,1),0)</f>
        <v>0</v>
      </c>
      <c r="S1602" s="505"/>
      <c r="T1602" s="505"/>
      <c r="U1602" s="505"/>
      <c r="V1602" s="505"/>
      <c r="W1602" s="473"/>
      <c r="X1602" s="473"/>
      <c r="Y1602" s="471"/>
      <c r="Z1602" s="505"/>
      <c r="AA1602" s="505"/>
      <c r="AB1602" s="505"/>
      <c r="AC1602" s="505"/>
      <c r="AD1602" s="471"/>
      <c r="AE1602" s="505"/>
      <c r="AF1602" s="505"/>
      <c r="AG1602" s="505"/>
      <c r="AH1602" s="505"/>
      <c r="AI1602" s="473"/>
      <c r="AJ1602" s="473"/>
      <c r="AK1602" s="505"/>
      <c r="AL1602" s="505"/>
      <c r="AM1602" s="505"/>
      <c r="AN1602" s="505"/>
      <c r="AO1602" s="505"/>
      <c r="AP1602" s="505"/>
      <c r="AQ1602" s="505"/>
      <c r="AR1602" s="505"/>
      <c r="AS1602" s="505"/>
      <c r="AT1602" s="505"/>
      <c r="AU1602" s="506"/>
    </row>
    <row r="1603" spans="1:47" ht="13.5">
      <c r="B1603" s="691" t="s">
        <v>226</v>
      </c>
      <c r="C1603" s="460" t="s">
        <v>335</v>
      </c>
      <c r="D1603" s="474">
        <v>6212</v>
      </c>
      <c r="E1603" s="461" t="s">
        <v>1149</v>
      </c>
      <c r="F1603" s="475"/>
      <c r="G1603" s="459" t="s">
        <v>553</v>
      </c>
      <c r="H1603" s="476"/>
      <c r="I1603" s="463">
        <v>3</v>
      </c>
      <c r="J1603" s="475"/>
      <c r="K1603" s="473">
        <v>0</v>
      </c>
      <c r="L1603" s="473"/>
      <c r="M1603" s="471" cm="1">
        <f t="array" ref="M1603">IFERROR(_xlfn.IFS(N1603=1,1,O1603=1,1,P1603=1,1,Q1603=1,1),0)</f>
        <v>0</v>
      </c>
      <c r="N1603" s="505" t="s">
        <v>224</v>
      </c>
      <c r="O1603" s="505"/>
      <c r="P1603" s="505"/>
      <c r="Q1603" s="505"/>
      <c r="R1603" s="471" cm="1">
        <f t="array" ref="R1603">IFERROR(_xlfn.IFS(S1603=1,1,T1603=1,1,U1603=1,1,V1603=1,1),0)</f>
        <v>0</v>
      </c>
      <c r="S1603" s="505"/>
      <c r="T1603" s="505"/>
      <c r="U1603" s="505"/>
      <c r="V1603" s="505"/>
      <c r="W1603" s="473"/>
      <c r="X1603" s="473"/>
      <c r="Y1603" s="471"/>
      <c r="Z1603" s="505"/>
      <c r="AA1603" s="505"/>
      <c r="AB1603" s="505"/>
      <c r="AC1603" s="505"/>
      <c r="AD1603" s="471"/>
      <c r="AE1603" s="505"/>
      <c r="AF1603" s="505"/>
      <c r="AG1603" s="505"/>
      <c r="AH1603" s="505"/>
      <c r="AI1603" s="473"/>
      <c r="AJ1603" s="473"/>
      <c r="AK1603" s="505"/>
      <c r="AL1603" s="505"/>
      <c r="AM1603" s="505"/>
      <c r="AN1603" s="505"/>
      <c r="AO1603" s="505"/>
      <c r="AP1603" s="505"/>
      <c r="AQ1603" s="505"/>
      <c r="AR1603" s="505"/>
      <c r="AS1603" s="505"/>
      <c r="AT1603" s="505"/>
      <c r="AU1603" s="506"/>
    </row>
    <row r="1604" spans="1:47" ht="13.5">
      <c r="B1604" s="691" t="s">
        <v>226</v>
      </c>
      <c r="C1604" s="460" t="s">
        <v>335</v>
      </c>
      <c r="D1604" s="474">
        <v>6213</v>
      </c>
      <c r="E1604" s="461" t="s">
        <v>1150</v>
      </c>
      <c r="F1604" s="475"/>
      <c r="G1604" s="459" t="s">
        <v>553</v>
      </c>
      <c r="H1604" s="476"/>
      <c r="I1604" s="463">
        <v>3</v>
      </c>
      <c r="J1604" s="475"/>
      <c r="K1604" s="473">
        <v>0</v>
      </c>
      <c r="L1604" s="473"/>
      <c r="M1604" s="471" cm="1">
        <f t="array" ref="M1604">IFERROR(_xlfn.IFS(N1604=1,1,O1604=1,1,P1604=1,1,Q1604=1,1),0)</f>
        <v>0</v>
      </c>
      <c r="N1604" s="505" t="s">
        <v>224</v>
      </c>
      <c r="O1604" s="505"/>
      <c r="P1604" s="505"/>
      <c r="Q1604" s="505"/>
      <c r="R1604" s="471" cm="1">
        <f t="array" ref="R1604">IFERROR(_xlfn.IFS(S1604=1,1,T1604=1,1,U1604=1,1,V1604=1,1),0)</f>
        <v>0</v>
      </c>
      <c r="S1604" s="505"/>
      <c r="T1604" s="505"/>
      <c r="U1604" s="505"/>
      <c r="V1604" s="505"/>
      <c r="W1604" s="473"/>
      <c r="X1604" s="473"/>
      <c r="Y1604" s="471"/>
      <c r="Z1604" s="505"/>
      <c r="AA1604" s="505"/>
      <c r="AB1604" s="505"/>
      <c r="AC1604" s="505"/>
      <c r="AD1604" s="471"/>
      <c r="AE1604" s="505"/>
      <c r="AF1604" s="505"/>
      <c r="AG1604" s="505"/>
      <c r="AH1604" s="505"/>
      <c r="AI1604" s="473"/>
      <c r="AJ1604" s="473"/>
      <c r="AK1604" s="505"/>
      <c r="AL1604" s="505"/>
      <c r="AM1604" s="505"/>
      <c r="AN1604" s="505"/>
      <c r="AO1604" s="505"/>
      <c r="AP1604" s="505"/>
      <c r="AQ1604" s="505"/>
      <c r="AR1604" s="505"/>
      <c r="AS1604" s="505"/>
      <c r="AT1604" s="505"/>
      <c r="AU1604" s="506"/>
    </row>
    <row r="1605" spans="1:47" ht="13.5">
      <c r="B1605" s="691" t="s">
        <v>226</v>
      </c>
      <c r="C1605" s="460" t="s">
        <v>335</v>
      </c>
      <c r="D1605" s="474">
        <v>6214</v>
      </c>
      <c r="E1605" s="461" t="s">
        <v>1144</v>
      </c>
      <c r="F1605" s="475"/>
      <c r="G1605" s="459" t="s">
        <v>553</v>
      </c>
      <c r="H1605" s="476"/>
      <c r="I1605" s="463">
        <v>3</v>
      </c>
      <c r="J1605" s="475"/>
      <c r="K1605" s="473">
        <v>0</v>
      </c>
      <c r="L1605" s="473"/>
      <c r="M1605" s="471" cm="1">
        <f t="array" ref="M1605">IFERROR(_xlfn.IFS(N1605=1,1,O1605=1,1,P1605=1,1,Q1605=1,1),0)</f>
        <v>0</v>
      </c>
      <c r="N1605" s="505" t="s">
        <v>224</v>
      </c>
      <c r="O1605" s="505"/>
      <c r="P1605" s="505"/>
      <c r="Q1605" s="505"/>
      <c r="R1605" s="471" cm="1">
        <f t="array" ref="R1605">IFERROR(_xlfn.IFS(S1605=1,1,T1605=1,1,U1605=1,1,V1605=1,1),0)</f>
        <v>0</v>
      </c>
      <c r="S1605" s="505"/>
      <c r="T1605" s="505"/>
      <c r="U1605" s="505"/>
      <c r="V1605" s="505"/>
      <c r="W1605" s="473"/>
      <c r="X1605" s="473"/>
      <c r="Y1605" s="471"/>
      <c r="Z1605" s="505"/>
      <c r="AA1605" s="505"/>
      <c r="AB1605" s="505"/>
      <c r="AC1605" s="505"/>
      <c r="AD1605" s="471"/>
      <c r="AE1605" s="505"/>
      <c r="AF1605" s="505"/>
      <c r="AG1605" s="505"/>
      <c r="AH1605" s="505"/>
      <c r="AI1605" s="473"/>
      <c r="AJ1605" s="473"/>
      <c r="AK1605" s="505"/>
      <c r="AL1605" s="505"/>
      <c r="AM1605" s="505"/>
      <c r="AN1605" s="505"/>
      <c r="AO1605" s="505"/>
      <c r="AP1605" s="505"/>
      <c r="AQ1605" s="505"/>
      <c r="AR1605" s="505"/>
      <c r="AS1605" s="505"/>
      <c r="AT1605" s="505"/>
      <c r="AU1605" s="506"/>
    </row>
    <row r="1606" spans="1:47" ht="13.5">
      <c r="B1606" s="691"/>
      <c r="C1606" s="460"/>
      <c r="D1606" s="474"/>
      <c r="E1606" s="461" t="s">
        <v>934</v>
      </c>
      <c r="F1606" s="475"/>
      <c r="G1606" s="459"/>
      <c r="H1606" s="476"/>
      <c r="I1606" s="463"/>
      <c r="J1606" s="475"/>
      <c r="K1606" s="473"/>
      <c r="L1606" s="473"/>
      <c r="N1606" s="505" t="s">
        <v>224</v>
      </c>
      <c r="O1606" s="505"/>
      <c r="P1606" s="505"/>
      <c r="Q1606" s="505"/>
      <c r="R1606" s="505"/>
      <c r="S1606" s="505"/>
      <c r="T1606" s="505"/>
      <c r="U1606" s="505"/>
      <c r="V1606" s="505"/>
      <c r="W1606" s="473"/>
      <c r="X1606" s="473"/>
      <c r="Y1606" s="505"/>
      <c r="Z1606" s="505"/>
      <c r="AA1606" s="505"/>
      <c r="AB1606" s="505"/>
      <c r="AC1606" s="505"/>
      <c r="AD1606" s="505"/>
      <c r="AE1606" s="505"/>
      <c r="AF1606" s="505"/>
      <c r="AG1606" s="505"/>
      <c r="AH1606" s="505"/>
      <c r="AI1606" s="473"/>
      <c r="AJ1606" s="473"/>
      <c r="AK1606" s="505"/>
      <c r="AL1606" s="505"/>
      <c r="AM1606" s="505"/>
      <c r="AN1606" s="505"/>
      <c r="AO1606" s="505"/>
      <c r="AP1606" s="505"/>
      <c r="AQ1606" s="505"/>
      <c r="AR1606" s="505"/>
      <c r="AS1606" s="505"/>
      <c r="AT1606" s="505"/>
      <c r="AU1606" s="506"/>
    </row>
    <row r="1607" spans="1:47" ht="13.5">
      <c r="B1607" s="691" t="s">
        <v>226</v>
      </c>
      <c r="C1607" s="460" t="s">
        <v>335</v>
      </c>
      <c r="D1607" s="474">
        <v>6216</v>
      </c>
      <c r="E1607" s="461" t="s">
        <v>1151</v>
      </c>
      <c r="F1607" s="475"/>
      <c r="G1607" s="459" t="s">
        <v>565</v>
      </c>
      <c r="H1607" s="476"/>
      <c r="I1607" s="463">
        <v>3</v>
      </c>
      <c r="J1607" s="475"/>
      <c r="K1607" s="473">
        <v>0</v>
      </c>
      <c r="L1607" s="473"/>
      <c r="M1607" s="471" cm="1">
        <f t="array" ref="M1607">IFERROR(_xlfn.IFS(N1607=1,1,O1607=1,1,P1607=1,1,Q1607=1,1),0)</f>
        <v>0</v>
      </c>
      <c r="N1607" s="505" t="s">
        <v>224</v>
      </c>
      <c r="O1607" s="505"/>
      <c r="P1607" s="505"/>
      <c r="Q1607" s="505"/>
      <c r="R1607" s="471" cm="1">
        <f t="array" ref="R1607">IFERROR(_xlfn.IFS(S1607=1,1,T1607=1,1,U1607=1,1,V1607=1,1),0)</f>
        <v>0</v>
      </c>
      <c r="S1607" s="505"/>
      <c r="T1607" s="505"/>
      <c r="U1607" s="505"/>
      <c r="V1607" s="505"/>
      <c r="W1607" s="473"/>
      <c r="X1607" s="473"/>
      <c r="Y1607" s="471"/>
      <c r="Z1607" s="505"/>
      <c r="AA1607" s="505"/>
      <c r="AB1607" s="505"/>
      <c r="AC1607" s="505"/>
      <c r="AD1607" s="471"/>
      <c r="AE1607" s="505"/>
      <c r="AF1607" s="505"/>
      <c r="AG1607" s="505"/>
      <c r="AH1607" s="505"/>
      <c r="AI1607" s="473"/>
      <c r="AJ1607" s="473"/>
      <c r="AK1607" s="505"/>
      <c r="AL1607" s="505"/>
      <c r="AM1607" s="505"/>
      <c r="AN1607" s="505"/>
      <c r="AO1607" s="505"/>
      <c r="AP1607" s="505"/>
      <c r="AQ1607" s="505"/>
      <c r="AR1607" s="505"/>
      <c r="AS1607" s="505"/>
      <c r="AT1607" s="505"/>
      <c r="AU1607" s="506"/>
    </row>
    <row r="1608" spans="1:47" ht="13.5">
      <c r="B1608" s="691" t="s">
        <v>226</v>
      </c>
      <c r="C1608" s="460" t="s">
        <v>335</v>
      </c>
      <c r="D1608" s="474">
        <v>6217</v>
      </c>
      <c r="E1608" s="461" t="s">
        <v>1152</v>
      </c>
      <c r="F1608" s="475"/>
      <c r="G1608" s="459" t="s">
        <v>565</v>
      </c>
      <c r="H1608" s="476"/>
      <c r="I1608" s="463">
        <v>3</v>
      </c>
      <c r="J1608" s="475"/>
      <c r="K1608" s="473">
        <v>0</v>
      </c>
      <c r="L1608" s="473"/>
      <c r="M1608" s="471" cm="1">
        <f t="array" ref="M1608">IFERROR(_xlfn.IFS(N1608=1,1,O1608=1,1,P1608=1,1,Q1608=1,1),0)</f>
        <v>0</v>
      </c>
      <c r="N1608" s="505" t="s">
        <v>224</v>
      </c>
      <c r="O1608" s="505"/>
      <c r="P1608" s="505"/>
      <c r="Q1608" s="505"/>
      <c r="R1608" s="471" cm="1">
        <f t="array" ref="R1608">IFERROR(_xlfn.IFS(S1608=1,1,T1608=1,1,U1608=1,1,V1608=1,1),0)</f>
        <v>0</v>
      </c>
      <c r="S1608" s="505"/>
      <c r="T1608" s="505"/>
      <c r="U1608" s="505"/>
      <c r="V1608" s="505"/>
      <c r="W1608" s="473"/>
      <c r="X1608" s="473"/>
      <c r="Y1608" s="471"/>
      <c r="Z1608" s="505"/>
      <c r="AA1608" s="505"/>
      <c r="AB1608" s="505"/>
      <c r="AC1608" s="505"/>
      <c r="AD1608" s="471"/>
      <c r="AE1608" s="505"/>
      <c r="AF1608" s="505"/>
      <c r="AG1608" s="505"/>
      <c r="AH1608" s="505"/>
      <c r="AI1608" s="473"/>
      <c r="AJ1608" s="473"/>
      <c r="AK1608" s="505"/>
      <c r="AL1608" s="505"/>
      <c r="AM1608" s="505"/>
      <c r="AN1608" s="505"/>
      <c r="AO1608" s="505"/>
      <c r="AP1608" s="505"/>
      <c r="AQ1608" s="505"/>
      <c r="AR1608" s="505"/>
      <c r="AS1608" s="505"/>
      <c r="AT1608" s="505"/>
      <c r="AU1608" s="506"/>
    </row>
    <row r="1609" spans="1:47" ht="13.5">
      <c r="B1609" s="691" t="s">
        <v>226</v>
      </c>
      <c r="C1609" s="460" t="s">
        <v>335</v>
      </c>
      <c r="D1609" s="474">
        <v>6218</v>
      </c>
      <c r="E1609" s="461" t="s">
        <v>1153</v>
      </c>
      <c r="F1609" s="475"/>
      <c r="G1609" s="459" t="s">
        <v>565</v>
      </c>
      <c r="H1609" s="476"/>
      <c r="I1609" s="463">
        <v>3</v>
      </c>
      <c r="J1609" s="475"/>
      <c r="K1609" s="473">
        <v>0</v>
      </c>
      <c r="L1609" s="473"/>
      <c r="M1609" s="471" cm="1">
        <f t="array" ref="M1609">IFERROR(_xlfn.IFS(N1609=1,1,O1609=1,1,P1609=1,1,Q1609=1,1),0)</f>
        <v>0</v>
      </c>
      <c r="N1609" s="505" t="s">
        <v>224</v>
      </c>
      <c r="O1609" s="505"/>
      <c r="P1609" s="505"/>
      <c r="Q1609" s="505"/>
      <c r="R1609" s="471" cm="1">
        <f t="array" ref="R1609">IFERROR(_xlfn.IFS(S1609=1,1,T1609=1,1,U1609=1,1,V1609=1,1),0)</f>
        <v>0</v>
      </c>
      <c r="S1609" s="505"/>
      <c r="T1609" s="505"/>
      <c r="U1609" s="505"/>
      <c r="V1609" s="505"/>
      <c r="W1609" s="473"/>
      <c r="X1609" s="473"/>
      <c r="Y1609" s="471"/>
      <c r="Z1609" s="505"/>
      <c r="AA1609" s="505"/>
      <c r="AB1609" s="505"/>
      <c r="AC1609" s="505"/>
      <c r="AD1609" s="471"/>
      <c r="AE1609" s="505"/>
      <c r="AF1609" s="505"/>
      <c r="AG1609" s="505"/>
      <c r="AH1609" s="505"/>
      <c r="AI1609" s="473"/>
      <c r="AJ1609" s="473"/>
      <c r="AK1609" s="505"/>
      <c r="AL1609" s="505"/>
      <c r="AM1609" s="505"/>
      <c r="AN1609" s="505"/>
      <c r="AO1609" s="505"/>
      <c r="AP1609" s="505"/>
      <c r="AQ1609" s="505"/>
      <c r="AR1609" s="505"/>
      <c r="AS1609" s="505"/>
      <c r="AT1609" s="505"/>
      <c r="AU1609" s="506"/>
    </row>
    <row r="1610" spans="1:47" ht="13.5">
      <c r="B1610" s="691" t="s">
        <v>226</v>
      </c>
      <c r="C1610" s="460" t="s">
        <v>335</v>
      </c>
      <c r="D1610" s="474">
        <v>6219</v>
      </c>
      <c r="E1610" s="461" t="s">
        <v>1144</v>
      </c>
      <c r="F1610" s="475"/>
      <c r="G1610" s="459" t="s">
        <v>565</v>
      </c>
      <c r="H1610" s="476"/>
      <c r="I1610" s="463">
        <v>3</v>
      </c>
      <c r="J1610" s="475"/>
      <c r="K1610" s="473">
        <v>0</v>
      </c>
      <c r="L1610" s="473"/>
      <c r="M1610" s="471" cm="1">
        <f t="array" ref="M1610">IFERROR(_xlfn.IFS(N1610=1,1,O1610=1,1,P1610=1,1,Q1610=1,1),0)</f>
        <v>0</v>
      </c>
      <c r="N1610" s="505" t="s">
        <v>224</v>
      </c>
      <c r="O1610" s="505"/>
      <c r="P1610" s="505"/>
      <c r="Q1610" s="505"/>
      <c r="R1610" s="471" cm="1">
        <f t="array" ref="R1610">IFERROR(_xlfn.IFS(S1610=1,1,T1610=1,1,U1610=1,1,V1610=1,1),0)</f>
        <v>0</v>
      </c>
      <c r="S1610" s="505"/>
      <c r="T1610" s="505"/>
      <c r="U1610" s="505"/>
      <c r="V1610" s="505"/>
      <c r="W1610" s="473"/>
      <c r="X1610" s="473"/>
      <c r="Y1610" s="471"/>
      <c r="Z1610" s="505"/>
      <c r="AA1610" s="505"/>
      <c r="AB1610" s="505"/>
      <c r="AC1610" s="505"/>
      <c r="AD1610" s="471"/>
      <c r="AE1610" s="505"/>
      <c r="AF1610" s="505"/>
      <c r="AG1610" s="505"/>
      <c r="AH1610" s="505"/>
      <c r="AI1610" s="473"/>
      <c r="AJ1610" s="473"/>
      <c r="AK1610" s="505"/>
      <c r="AL1610" s="505"/>
      <c r="AM1610" s="505"/>
      <c r="AN1610" s="505"/>
      <c r="AO1610" s="505"/>
      <c r="AP1610" s="505"/>
      <c r="AQ1610" s="505"/>
      <c r="AR1610" s="505"/>
      <c r="AS1610" s="505"/>
      <c r="AT1610" s="505"/>
      <c r="AU1610" s="506"/>
    </row>
    <row r="1611" spans="1:47" ht="13.5">
      <c r="B1611" s="691"/>
      <c r="C1611" s="460"/>
      <c r="D1611" s="474"/>
      <c r="E1611" s="461" t="s">
        <v>934</v>
      </c>
      <c r="F1611" s="475"/>
      <c r="G1611" s="459"/>
      <c r="H1611" s="476"/>
      <c r="I1611" s="463"/>
      <c r="J1611" s="475"/>
      <c r="K1611" s="473"/>
      <c r="L1611" s="473"/>
      <c r="N1611" s="505" t="s">
        <v>224</v>
      </c>
      <c r="O1611" s="505"/>
      <c r="P1611" s="505"/>
      <c r="Q1611" s="505"/>
      <c r="R1611" s="505"/>
      <c r="S1611" s="505"/>
      <c r="T1611" s="505"/>
      <c r="U1611" s="505"/>
      <c r="V1611" s="505"/>
      <c r="W1611" s="473"/>
      <c r="X1611" s="473"/>
      <c r="Y1611" s="505"/>
      <c r="Z1611" s="505"/>
      <c r="AA1611" s="505"/>
      <c r="AB1611" s="505"/>
      <c r="AC1611" s="505"/>
      <c r="AD1611" s="505"/>
      <c r="AE1611" s="505"/>
      <c r="AF1611" s="505"/>
      <c r="AG1611" s="505"/>
      <c r="AH1611" s="505"/>
      <c r="AI1611" s="473"/>
      <c r="AJ1611" s="473"/>
      <c r="AK1611" s="505"/>
      <c r="AL1611" s="505"/>
      <c r="AM1611" s="505"/>
      <c r="AN1611" s="505"/>
      <c r="AO1611" s="505"/>
      <c r="AP1611" s="505"/>
      <c r="AQ1611" s="505"/>
      <c r="AR1611" s="505"/>
      <c r="AS1611" s="505"/>
      <c r="AT1611" s="505"/>
      <c r="AU1611" s="506"/>
    </row>
    <row r="1612" spans="1:47" ht="13.5">
      <c r="A1612" s="531" t="s">
        <v>1154</v>
      </c>
      <c r="B1612" s="691"/>
      <c r="C1612" s="460"/>
      <c r="D1612" s="474"/>
      <c r="E1612" s="461"/>
      <c r="F1612" s="475"/>
      <c r="G1612" s="459"/>
      <c r="H1612" s="476"/>
      <c r="I1612" s="463"/>
      <c r="J1612" s="475"/>
      <c r="K1612" s="473"/>
      <c r="L1612" s="473"/>
      <c r="N1612" s="505" t="s">
        <v>224</v>
      </c>
      <c r="O1612" s="505"/>
      <c r="P1612" s="505"/>
      <c r="Q1612" s="505"/>
      <c r="R1612" s="505"/>
      <c r="S1612" s="505"/>
      <c r="T1612" s="505"/>
      <c r="U1612" s="505"/>
      <c r="V1612" s="505"/>
      <c r="W1612" s="473"/>
      <c r="X1612" s="473"/>
      <c r="Y1612" s="505"/>
      <c r="Z1612" s="505"/>
      <c r="AA1612" s="505"/>
      <c r="AB1612" s="505"/>
      <c r="AC1612" s="505"/>
      <c r="AD1612" s="505"/>
      <c r="AE1612" s="505"/>
      <c r="AF1612" s="505"/>
      <c r="AG1612" s="505"/>
      <c r="AH1612" s="505"/>
      <c r="AI1612" s="473"/>
      <c r="AJ1612" s="473"/>
      <c r="AK1612" s="505"/>
      <c r="AL1612" s="505"/>
      <c r="AM1612" s="505"/>
      <c r="AN1612" s="505"/>
      <c r="AO1612" s="505"/>
      <c r="AP1612" s="505"/>
      <c r="AQ1612" s="505"/>
      <c r="AR1612" s="505"/>
      <c r="AS1612" s="505"/>
      <c r="AT1612" s="505"/>
      <c r="AU1612" s="506"/>
    </row>
    <row r="1613" spans="1:47" ht="13.5">
      <c r="B1613" s="691"/>
      <c r="C1613" s="460"/>
      <c r="D1613" s="474"/>
      <c r="E1613" s="461" t="s">
        <v>934</v>
      </c>
      <c r="F1613" s="475"/>
      <c r="G1613" s="459"/>
      <c r="H1613" s="476"/>
      <c r="I1613" s="463"/>
      <c r="J1613" s="475"/>
      <c r="K1613" s="473"/>
      <c r="L1613" s="473"/>
      <c r="N1613" s="505" t="s">
        <v>224</v>
      </c>
      <c r="O1613" s="505"/>
      <c r="P1613" s="505"/>
      <c r="Q1613" s="505"/>
      <c r="R1613" s="505"/>
      <c r="S1613" s="505"/>
      <c r="T1613" s="505"/>
      <c r="U1613" s="505"/>
      <c r="V1613" s="505"/>
      <c r="W1613" s="473"/>
      <c r="X1613" s="473"/>
      <c r="Y1613" s="505"/>
      <c r="Z1613" s="505"/>
      <c r="AA1613" s="505"/>
      <c r="AB1613" s="505"/>
      <c r="AC1613" s="505"/>
      <c r="AD1613" s="505"/>
      <c r="AE1613" s="505"/>
      <c r="AF1613" s="505"/>
      <c r="AG1613" s="505"/>
      <c r="AH1613" s="505"/>
      <c r="AI1613" s="473"/>
      <c r="AJ1613" s="473"/>
      <c r="AK1613" s="505"/>
      <c r="AL1613" s="505"/>
      <c r="AM1613" s="505"/>
      <c r="AN1613" s="505"/>
      <c r="AO1613" s="505"/>
      <c r="AP1613" s="505"/>
      <c r="AQ1613" s="505"/>
      <c r="AR1613" s="505"/>
      <c r="AS1613" s="505"/>
      <c r="AT1613" s="505"/>
      <c r="AU1613" s="506"/>
    </row>
    <row r="1614" spans="1:47" ht="13.5">
      <c r="B1614" s="691" t="s">
        <v>226</v>
      </c>
      <c r="C1614" s="460" t="s">
        <v>957</v>
      </c>
      <c r="D1614" s="474">
        <v>6301</v>
      </c>
      <c r="E1614" s="461" t="s">
        <v>1155</v>
      </c>
      <c r="F1614" s="475"/>
      <c r="G1614" s="459" t="s">
        <v>52</v>
      </c>
      <c r="H1614" s="476"/>
      <c r="I1614" s="463">
        <v>7</v>
      </c>
      <c r="J1614" s="475"/>
      <c r="K1614" s="473">
        <v>0</v>
      </c>
      <c r="L1614" s="473"/>
      <c r="M1614" s="471" cm="1">
        <f t="array" ref="M1614">IFERROR(_xlfn.IFS(N1614=1,1,O1614=1,1,P1614=1,1,Q1614=1,1),0)</f>
        <v>0</v>
      </c>
      <c r="N1614" s="505" t="s">
        <v>224</v>
      </c>
      <c r="O1614" s="505"/>
      <c r="P1614" s="505"/>
      <c r="Q1614" s="505"/>
      <c r="R1614" s="471" cm="1">
        <f t="array" ref="R1614">IFERROR(_xlfn.IFS(S1614=1,1,T1614=1,1,U1614=1,1,V1614=1,1),0)</f>
        <v>0</v>
      </c>
      <c r="S1614" s="505"/>
      <c r="T1614" s="505"/>
      <c r="U1614" s="505"/>
      <c r="V1614" s="505"/>
      <c r="W1614" s="473"/>
      <c r="X1614" s="473"/>
      <c r="Y1614" s="471"/>
      <c r="Z1614" s="505"/>
      <c r="AA1614" s="505"/>
      <c r="AB1614" s="505"/>
      <c r="AC1614" s="505"/>
      <c r="AD1614" s="471"/>
      <c r="AE1614" s="505"/>
      <c r="AF1614" s="505"/>
      <c r="AG1614" s="505"/>
      <c r="AH1614" s="505"/>
      <c r="AI1614" s="473"/>
      <c r="AJ1614" s="473"/>
      <c r="AK1614" s="505"/>
      <c r="AL1614" s="505"/>
      <c r="AM1614" s="505"/>
      <c r="AN1614" s="505"/>
      <c r="AO1614" s="505"/>
      <c r="AP1614" s="505"/>
      <c r="AQ1614" s="505"/>
      <c r="AR1614" s="505"/>
      <c r="AS1614" s="505"/>
      <c r="AT1614" s="505"/>
      <c r="AU1614" s="506"/>
    </row>
    <row r="1615" spans="1:47" ht="13.5">
      <c r="B1615" s="691" t="s">
        <v>226</v>
      </c>
      <c r="C1615" s="460" t="s">
        <v>957</v>
      </c>
      <c r="D1615" s="474">
        <v>6302</v>
      </c>
      <c r="E1615" s="461" t="s">
        <v>1155</v>
      </c>
      <c r="F1615" s="475"/>
      <c r="G1615" s="459" t="s">
        <v>52</v>
      </c>
      <c r="H1615" s="476"/>
      <c r="I1615" s="463">
        <v>7</v>
      </c>
      <c r="J1615" s="475"/>
      <c r="K1615" s="473">
        <v>0</v>
      </c>
      <c r="L1615" s="473"/>
      <c r="M1615" s="471" cm="1">
        <f t="array" ref="M1615">IFERROR(_xlfn.IFS(N1615=1,1,O1615=1,1,P1615=1,1,Q1615=1,1),0)</f>
        <v>0</v>
      </c>
      <c r="N1615" s="505" t="s">
        <v>224</v>
      </c>
      <c r="O1615" s="505"/>
      <c r="P1615" s="505"/>
      <c r="Q1615" s="505"/>
      <c r="R1615" s="471" cm="1">
        <f t="array" ref="R1615">IFERROR(_xlfn.IFS(S1615=1,1,T1615=1,1,U1615=1,1,V1615=1,1),0)</f>
        <v>0</v>
      </c>
      <c r="S1615" s="505"/>
      <c r="T1615" s="505"/>
      <c r="U1615" s="505"/>
      <c r="V1615" s="505"/>
      <c r="W1615" s="473"/>
      <c r="X1615" s="473"/>
      <c r="Y1615" s="471"/>
      <c r="Z1615" s="505"/>
      <c r="AA1615" s="505"/>
      <c r="AB1615" s="505"/>
      <c r="AC1615" s="505"/>
      <c r="AD1615" s="471"/>
      <c r="AE1615" s="505"/>
      <c r="AF1615" s="505"/>
      <c r="AG1615" s="505"/>
      <c r="AH1615" s="505"/>
      <c r="AI1615" s="473"/>
      <c r="AJ1615" s="473"/>
      <c r="AK1615" s="505"/>
      <c r="AL1615" s="505"/>
      <c r="AM1615" s="505"/>
      <c r="AN1615" s="505"/>
      <c r="AO1615" s="505"/>
      <c r="AP1615" s="505"/>
      <c r="AQ1615" s="505"/>
      <c r="AR1615" s="505"/>
      <c r="AS1615" s="505"/>
      <c r="AT1615" s="505"/>
      <c r="AU1615" s="506"/>
    </row>
    <row r="1616" spans="1:47" ht="13.5">
      <c r="B1616" s="691"/>
      <c r="C1616" s="460"/>
      <c r="D1616" s="474"/>
      <c r="E1616" s="461" t="s">
        <v>934</v>
      </c>
      <c r="F1616" s="475"/>
      <c r="G1616" s="459"/>
      <c r="H1616" s="476"/>
      <c r="I1616" s="463"/>
      <c r="J1616" s="475"/>
      <c r="K1616" s="473"/>
      <c r="L1616" s="473"/>
      <c r="N1616" s="505" t="s">
        <v>224</v>
      </c>
      <c r="O1616" s="505"/>
      <c r="P1616" s="505"/>
      <c r="Q1616" s="505"/>
      <c r="R1616" s="505"/>
      <c r="S1616" s="505"/>
      <c r="T1616" s="505"/>
      <c r="U1616" s="505"/>
      <c r="V1616" s="505"/>
      <c r="W1616" s="473"/>
      <c r="X1616" s="473"/>
      <c r="Y1616" s="505"/>
      <c r="Z1616" s="505"/>
      <c r="AA1616" s="505"/>
      <c r="AB1616" s="505"/>
      <c r="AC1616" s="505"/>
      <c r="AD1616" s="505"/>
      <c r="AE1616" s="505"/>
      <c r="AF1616" s="505"/>
      <c r="AG1616" s="505"/>
      <c r="AH1616" s="505"/>
      <c r="AI1616" s="473"/>
      <c r="AJ1616" s="473"/>
      <c r="AK1616" s="505"/>
      <c r="AL1616" s="505"/>
      <c r="AM1616" s="505"/>
      <c r="AN1616" s="505"/>
      <c r="AO1616" s="505"/>
      <c r="AP1616" s="505"/>
      <c r="AQ1616" s="505"/>
      <c r="AR1616" s="505"/>
      <c r="AS1616" s="505"/>
      <c r="AT1616" s="505"/>
      <c r="AU1616" s="506"/>
    </row>
    <row r="1617" spans="1:47" ht="13.5">
      <c r="A1617" s="531" t="s">
        <v>1156</v>
      </c>
      <c r="B1617" s="691"/>
      <c r="C1617" s="460"/>
      <c r="D1617" s="474"/>
      <c r="E1617" s="461"/>
      <c r="F1617" s="475"/>
      <c r="G1617" s="459"/>
      <c r="H1617" s="476"/>
      <c r="I1617" s="463"/>
      <c r="J1617" s="475"/>
      <c r="K1617" s="473"/>
      <c r="L1617" s="473"/>
      <c r="N1617" s="505" t="s">
        <v>224</v>
      </c>
      <c r="O1617" s="505"/>
      <c r="P1617" s="505"/>
      <c r="Q1617" s="505"/>
      <c r="R1617" s="505"/>
      <c r="S1617" s="505"/>
      <c r="T1617" s="505"/>
      <c r="U1617" s="505"/>
      <c r="V1617" s="505"/>
      <c r="W1617" s="473"/>
      <c r="X1617" s="473"/>
      <c r="Y1617" s="505"/>
      <c r="Z1617" s="505"/>
      <c r="AA1617" s="505"/>
      <c r="AB1617" s="505"/>
      <c r="AC1617" s="505"/>
      <c r="AD1617" s="505"/>
      <c r="AE1617" s="505"/>
      <c r="AF1617" s="505"/>
      <c r="AG1617" s="505"/>
      <c r="AH1617" s="505"/>
      <c r="AI1617" s="473"/>
      <c r="AJ1617" s="473"/>
      <c r="AK1617" s="505"/>
      <c r="AL1617" s="505"/>
      <c r="AM1617" s="505"/>
      <c r="AN1617" s="505"/>
      <c r="AO1617" s="505"/>
      <c r="AP1617" s="505"/>
      <c r="AQ1617" s="505"/>
      <c r="AR1617" s="505"/>
      <c r="AS1617" s="505"/>
      <c r="AT1617" s="505"/>
      <c r="AU1617" s="506"/>
    </row>
    <row r="1618" spans="1:47" ht="13.5">
      <c r="B1618" s="691"/>
      <c r="C1618" s="460"/>
      <c r="D1618" s="474"/>
      <c r="E1618" s="461" t="s">
        <v>934</v>
      </c>
      <c r="F1618" s="475"/>
      <c r="G1618" s="459"/>
      <c r="H1618" s="476"/>
      <c r="I1618" s="463"/>
      <c r="J1618" s="475"/>
      <c r="K1618" s="473"/>
      <c r="L1618" s="473"/>
      <c r="N1618" s="505" t="s">
        <v>224</v>
      </c>
      <c r="O1618" s="505"/>
      <c r="P1618" s="505"/>
      <c r="Q1618" s="505"/>
      <c r="R1618" s="505"/>
      <c r="S1618" s="505"/>
      <c r="T1618" s="505"/>
      <c r="U1618" s="505"/>
      <c r="V1618" s="505"/>
      <c r="W1618" s="473"/>
      <c r="X1618" s="473"/>
      <c r="Y1618" s="505"/>
      <c r="Z1618" s="505"/>
      <c r="AA1618" s="505"/>
      <c r="AB1618" s="505"/>
      <c r="AC1618" s="505"/>
      <c r="AD1618" s="505"/>
      <c r="AE1618" s="505"/>
      <c r="AF1618" s="505"/>
      <c r="AG1618" s="505"/>
      <c r="AH1618" s="505"/>
      <c r="AI1618" s="473"/>
      <c r="AJ1618" s="473"/>
      <c r="AK1618" s="505"/>
      <c r="AL1618" s="505"/>
      <c r="AM1618" s="505"/>
      <c r="AN1618" s="505"/>
      <c r="AO1618" s="505"/>
      <c r="AP1618" s="505"/>
      <c r="AQ1618" s="505"/>
      <c r="AR1618" s="505"/>
      <c r="AS1618" s="505"/>
      <c r="AT1618" s="505"/>
      <c r="AU1618" s="506"/>
    </row>
    <row r="1619" spans="1:47" ht="13.5">
      <c r="B1619" s="691" t="s">
        <v>226</v>
      </c>
      <c r="C1619" s="460" t="s">
        <v>335</v>
      </c>
      <c r="D1619" s="474">
        <v>6601</v>
      </c>
      <c r="E1619" s="461" t="s">
        <v>1157</v>
      </c>
      <c r="F1619" s="475"/>
      <c r="G1619" s="459" t="s">
        <v>52</v>
      </c>
      <c r="H1619" s="476"/>
      <c r="I1619" s="463">
        <v>7</v>
      </c>
      <c r="J1619" s="475"/>
      <c r="K1619" s="473">
        <v>0</v>
      </c>
      <c r="L1619" s="473"/>
      <c r="M1619" s="471" cm="1">
        <f t="array" ref="M1619">IFERROR(_xlfn.IFS(N1619=1,1,O1619=1,1,P1619=1,1,Q1619=1,1),0)</f>
        <v>0</v>
      </c>
      <c r="N1619" s="505" t="s">
        <v>224</v>
      </c>
      <c r="O1619" s="505"/>
      <c r="P1619" s="505"/>
      <c r="Q1619" s="505"/>
      <c r="R1619" s="471" cm="1">
        <f t="array" ref="R1619">IFERROR(_xlfn.IFS(S1619=1,1,T1619=1,1,U1619=1,1,V1619=1,1),0)</f>
        <v>0</v>
      </c>
      <c r="S1619" s="505"/>
      <c r="T1619" s="505"/>
      <c r="U1619" s="505"/>
      <c r="V1619" s="505"/>
      <c r="W1619" s="473"/>
      <c r="X1619" s="473"/>
      <c r="Y1619" s="471"/>
      <c r="Z1619" s="505"/>
      <c r="AA1619" s="505"/>
      <c r="AB1619" s="505"/>
      <c r="AC1619" s="505"/>
      <c r="AD1619" s="471"/>
      <c r="AE1619" s="505"/>
      <c r="AF1619" s="505"/>
      <c r="AG1619" s="505"/>
      <c r="AH1619" s="505"/>
      <c r="AI1619" s="473"/>
      <c r="AJ1619" s="473"/>
      <c r="AK1619" s="505"/>
      <c r="AL1619" s="505"/>
      <c r="AM1619" s="505"/>
      <c r="AN1619" s="505"/>
      <c r="AO1619" s="505"/>
      <c r="AP1619" s="505"/>
      <c r="AQ1619" s="505"/>
      <c r="AR1619" s="505"/>
      <c r="AS1619" s="505"/>
      <c r="AT1619" s="505"/>
      <c r="AU1619" s="506"/>
    </row>
    <row r="1620" spans="1:47" ht="13.5">
      <c r="B1620" s="691" t="s">
        <v>226</v>
      </c>
      <c r="C1620" s="460" t="s">
        <v>335</v>
      </c>
      <c r="D1620" s="474">
        <v>6602</v>
      </c>
      <c r="E1620" s="461" t="s">
        <v>1158</v>
      </c>
      <c r="F1620" s="475"/>
      <c r="G1620" s="459" t="s">
        <v>52</v>
      </c>
      <c r="H1620" s="476"/>
      <c r="I1620" s="463">
        <v>7</v>
      </c>
      <c r="J1620" s="475"/>
      <c r="K1620" s="473">
        <v>0</v>
      </c>
      <c r="L1620" s="473"/>
      <c r="M1620" s="471" cm="1">
        <f t="array" ref="M1620">IFERROR(_xlfn.IFS(N1620=1,1,O1620=1,1,P1620=1,1,Q1620=1,1),0)</f>
        <v>0</v>
      </c>
      <c r="N1620" s="505" t="s">
        <v>224</v>
      </c>
      <c r="O1620" s="505"/>
      <c r="P1620" s="505"/>
      <c r="Q1620" s="505"/>
      <c r="R1620" s="471" cm="1">
        <f t="array" ref="R1620">IFERROR(_xlfn.IFS(S1620=1,1,T1620=1,1,U1620=1,1,V1620=1,1),0)</f>
        <v>0</v>
      </c>
      <c r="S1620" s="505"/>
      <c r="T1620" s="505"/>
      <c r="U1620" s="505"/>
      <c r="V1620" s="505"/>
      <c r="W1620" s="473"/>
      <c r="X1620" s="473"/>
      <c r="Y1620" s="471"/>
      <c r="Z1620" s="505"/>
      <c r="AA1620" s="505"/>
      <c r="AB1620" s="505"/>
      <c r="AC1620" s="505"/>
      <c r="AD1620" s="471"/>
      <c r="AE1620" s="505"/>
      <c r="AF1620" s="505"/>
      <c r="AG1620" s="505"/>
      <c r="AH1620" s="505"/>
      <c r="AI1620" s="473"/>
      <c r="AJ1620" s="473"/>
      <c r="AK1620" s="505"/>
      <c r="AL1620" s="505"/>
      <c r="AM1620" s="505"/>
      <c r="AN1620" s="505"/>
      <c r="AO1620" s="505"/>
      <c r="AP1620" s="505"/>
      <c r="AQ1620" s="505"/>
      <c r="AR1620" s="505"/>
      <c r="AS1620" s="505"/>
      <c r="AT1620" s="505"/>
      <c r="AU1620" s="506"/>
    </row>
    <row r="1621" spans="1:47" ht="13.5">
      <c r="B1621" s="691" t="s">
        <v>226</v>
      </c>
      <c r="C1621" s="460" t="s">
        <v>335</v>
      </c>
      <c r="D1621" s="474">
        <v>6603</v>
      </c>
      <c r="E1621" s="461" t="s">
        <v>1159</v>
      </c>
      <c r="F1621" s="475"/>
      <c r="G1621" s="459" t="s">
        <v>52</v>
      </c>
      <c r="H1621" s="476"/>
      <c r="I1621" s="463">
        <v>7</v>
      </c>
      <c r="J1621" s="475"/>
      <c r="K1621" s="473">
        <v>0</v>
      </c>
      <c r="L1621" s="473"/>
      <c r="M1621" s="471" cm="1">
        <f t="array" ref="M1621">IFERROR(_xlfn.IFS(N1621=1,1,O1621=1,1,P1621=1,1,Q1621=1,1),0)</f>
        <v>0</v>
      </c>
      <c r="N1621" s="505" t="s">
        <v>224</v>
      </c>
      <c r="O1621" s="505"/>
      <c r="P1621" s="505"/>
      <c r="Q1621" s="505"/>
      <c r="R1621" s="471" cm="1">
        <f t="array" ref="R1621">IFERROR(_xlfn.IFS(S1621=1,1,T1621=1,1,U1621=1,1,V1621=1,1),0)</f>
        <v>0</v>
      </c>
      <c r="S1621" s="505"/>
      <c r="T1621" s="505"/>
      <c r="U1621" s="505"/>
      <c r="V1621" s="505"/>
      <c r="W1621" s="473"/>
      <c r="X1621" s="473"/>
      <c r="Y1621" s="471"/>
      <c r="Z1621" s="505"/>
      <c r="AA1621" s="505"/>
      <c r="AB1621" s="505"/>
      <c r="AC1621" s="505"/>
      <c r="AD1621" s="471"/>
      <c r="AE1621" s="505"/>
      <c r="AF1621" s="505"/>
      <c r="AG1621" s="505"/>
      <c r="AH1621" s="505"/>
      <c r="AI1621" s="473"/>
      <c r="AJ1621" s="473"/>
      <c r="AK1621" s="505"/>
      <c r="AL1621" s="505"/>
      <c r="AM1621" s="505"/>
      <c r="AN1621" s="505"/>
      <c r="AO1621" s="505"/>
      <c r="AP1621" s="505"/>
      <c r="AQ1621" s="505"/>
      <c r="AR1621" s="505"/>
      <c r="AS1621" s="505"/>
      <c r="AT1621" s="505"/>
      <c r="AU1621" s="506"/>
    </row>
    <row r="1622" spans="1:47" ht="13.5">
      <c r="B1622" s="691" t="s">
        <v>226</v>
      </c>
      <c r="C1622" s="460" t="s">
        <v>335</v>
      </c>
      <c r="D1622" s="474">
        <v>6604</v>
      </c>
      <c r="E1622" s="461" t="s">
        <v>1160</v>
      </c>
      <c r="F1622" s="475"/>
      <c r="G1622" s="459" t="s">
        <v>52</v>
      </c>
      <c r="H1622" s="476"/>
      <c r="I1622" s="463">
        <v>7</v>
      </c>
      <c r="J1622" s="475"/>
      <c r="K1622" s="473">
        <v>0</v>
      </c>
      <c r="L1622" s="473"/>
      <c r="M1622" s="471" cm="1">
        <f t="array" ref="M1622">IFERROR(_xlfn.IFS(N1622=1,1,O1622=1,1,P1622=1,1,Q1622=1,1),0)</f>
        <v>0</v>
      </c>
      <c r="N1622" s="505" t="s">
        <v>224</v>
      </c>
      <c r="O1622" s="505"/>
      <c r="P1622" s="505"/>
      <c r="Q1622" s="505"/>
      <c r="R1622" s="471" cm="1">
        <f t="array" ref="R1622">IFERROR(_xlfn.IFS(S1622=1,1,T1622=1,1,U1622=1,1,V1622=1,1),0)</f>
        <v>0</v>
      </c>
      <c r="S1622" s="505"/>
      <c r="T1622" s="505"/>
      <c r="U1622" s="505"/>
      <c r="V1622" s="505"/>
      <c r="W1622" s="473"/>
      <c r="X1622" s="473"/>
      <c r="Y1622" s="471"/>
      <c r="Z1622" s="505"/>
      <c r="AA1622" s="505"/>
      <c r="AB1622" s="505"/>
      <c r="AC1622" s="505"/>
      <c r="AD1622" s="471"/>
      <c r="AE1622" s="505"/>
      <c r="AF1622" s="505"/>
      <c r="AG1622" s="505"/>
      <c r="AH1622" s="505"/>
      <c r="AI1622" s="473"/>
      <c r="AJ1622" s="473"/>
      <c r="AK1622" s="505"/>
      <c r="AL1622" s="505"/>
      <c r="AM1622" s="505"/>
      <c r="AN1622" s="505"/>
      <c r="AO1622" s="505"/>
      <c r="AP1622" s="505"/>
      <c r="AQ1622" s="505"/>
      <c r="AR1622" s="505"/>
      <c r="AS1622" s="505"/>
      <c r="AT1622" s="505"/>
      <c r="AU1622" s="506"/>
    </row>
    <row r="1623" spans="1:47" ht="13.5">
      <c r="B1623" s="691" t="s">
        <v>226</v>
      </c>
      <c r="C1623" s="460" t="s">
        <v>335</v>
      </c>
      <c r="D1623" s="474">
        <v>6605</v>
      </c>
      <c r="E1623" s="461" t="s">
        <v>1161</v>
      </c>
      <c r="F1623" s="475"/>
      <c r="G1623" s="459" t="s">
        <v>52</v>
      </c>
      <c r="H1623" s="476"/>
      <c r="I1623" s="463">
        <v>7</v>
      </c>
      <c r="J1623" s="475"/>
      <c r="K1623" s="473">
        <v>0</v>
      </c>
      <c r="L1623" s="473"/>
      <c r="M1623" s="471" cm="1">
        <f t="array" ref="M1623">IFERROR(_xlfn.IFS(N1623=1,1,O1623=1,1,P1623=1,1,Q1623=1,1),0)</f>
        <v>0</v>
      </c>
      <c r="O1623" s="486"/>
      <c r="P1623" s="486"/>
      <c r="Q1623" s="486"/>
      <c r="R1623" s="471" cm="1">
        <f t="array" ref="R1623">IFERROR(_xlfn.IFS(S1623=1,1,T1623=1,1,U1623=1,1,V1623=1,1),0)</f>
        <v>0</v>
      </c>
      <c r="W1623" s="473"/>
      <c r="X1623" s="473"/>
      <c r="Y1623" s="471"/>
      <c r="AD1623" s="471"/>
      <c r="AI1623" s="473"/>
      <c r="AJ1623" s="473"/>
    </row>
    <row r="1624" spans="1:47">
      <c r="B1624" s="691"/>
      <c r="C1624" s="460"/>
      <c r="D1624" s="474"/>
      <c r="E1624" s="461" t="s">
        <v>934</v>
      </c>
      <c r="F1624" s="475"/>
      <c r="G1624" s="459"/>
      <c r="H1624" s="476"/>
      <c r="I1624" s="463"/>
      <c r="J1624" s="475"/>
      <c r="K1624" s="490"/>
      <c r="L1624" s="490"/>
      <c r="O1624" s="486"/>
      <c r="P1624" s="486"/>
      <c r="Q1624" s="486"/>
      <c r="W1624" s="490"/>
      <c r="X1624" s="490"/>
      <c r="AI1624" s="490"/>
      <c r="AJ1624" s="490"/>
    </row>
    <row r="1625" spans="1:47" ht="13.5">
      <c r="B1625" s="691"/>
      <c r="C1625" s="460"/>
      <c r="D1625" s="474"/>
      <c r="E1625" s="461"/>
      <c r="F1625" s="475"/>
      <c r="G1625" s="459"/>
      <c r="H1625" s="476"/>
      <c r="I1625" s="463"/>
      <c r="J1625" s="475"/>
      <c r="K1625" s="490"/>
      <c r="L1625" s="490"/>
      <c r="O1625" s="486"/>
      <c r="P1625" s="486"/>
      <c r="Q1625" s="486"/>
      <c r="U1625" s="471">
        <v>1</v>
      </c>
      <c r="W1625" s="490"/>
      <c r="X1625" s="490"/>
      <c r="AI1625" s="490"/>
      <c r="AJ1625" s="490"/>
    </row>
    <row r="1626" spans="1:47" hidden="1">
      <c r="B1626" s="691"/>
      <c r="C1626" s="460"/>
      <c r="D1626" s="474"/>
      <c r="E1626" s="461"/>
      <c r="F1626" s="475"/>
      <c r="G1626" s="459"/>
      <c r="H1626" s="476"/>
      <c r="I1626" s="463"/>
      <c r="J1626" s="475"/>
      <c r="K1626" s="490"/>
      <c r="L1626" s="490"/>
      <c r="W1626" s="490"/>
      <c r="X1626" s="490"/>
      <c r="AI1626" s="490"/>
      <c r="AJ1626" s="490"/>
    </row>
    <row r="1627" spans="1:47" hidden="1">
      <c r="B1627" s="691"/>
      <c r="C1627" s="460"/>
      <c r="D1627" s="474"/>
      <c r="E1627" s="461"/>
      <c r="F1627" s="475"/>
      <c r="G1627" s="459"/>
      <c r="H1627" s="476"/>
      <c r="I1627" s="463"/>
      <c r="J1627" s="475"/>
      <c r="K1627" s="490"/>
      <c r="L1627" s="490"/>
      <c r="W1627" s="490"/>
      <c r="X1627" s="490"/>
      <c r="AI1627" s="490"/>
      <c r="AJ1627" s="490"/>
    </row>
    <row r="1628" spans="1:47" hidden="1">
      <c r="B1628" s="691"/>
      <c r="C1628" s="460"/>
      <c r="D1628" s="474"/>
      <c r="E1628" s="461"/>
      <c r="F1628" s="475"/>
      <c r="G1628" s="459"/>
      <c r="H1628" s="476"/>
      <c r="I1628" s="463"/>
      <c r="J1628" s="475"/>
      <c r="K1628" s="490"/>
      <c r="L1628" s="490"/>
      <c r="W1628" s="490"/>
      <c r="X1628" s="490"/>
      <c r="AI1628" s="490"/>
      <c r="AJ1628" s="490"/>
    </row>
    <row r="1629" spans="1:47">
      <c r="B1629" s="691"/>
      <c r="C1629" s="460"/>
      <c r="D1629" s="474"/>
      <c r="E1629" s="461"/>
      <c r="F1629" s="475"/>
      <c r="G1629" s="459"/>
      <c r="H1629" s="476"/>
      <c r="I1629" s="463"/>
      <c r="J1629" s="475"/>
      <c r="K1629" s="490"/>
      <c r="L1629" s="490"/>
      <c r="W1629" s="490"/>
      <c r="X1629" s="490"/>
      <c r="AI1629" s="490"/>
      <c r="AJ1629" s="490"/>
    </row>
    <row r="1630" spans="1:47" s="488" customFormat="1" ht="12" customHeight="1">
      <c r="A1630" s="586" t="s">
        <v>1162</v>
      </c>
      <c r="B1630" s="692"/>
      <c r="C1630" s="587"/>
      <c r="D1630" s="588"/>
      <c r="E1630" s="589"/>
      <c r="F1630" s="592"/>
      <c r="G1630" s="589"/>
      <c r="H1630" s="589"/>
      <c r="I1630" s="589"/>
      <c r="J1630" s="592"/>
      <c r="K1630" s="589"/>
      <c r="L1630" s="589"/>
      <c r="M1630" s="589"/>
      <c r="N1630" s="589"/>
      <c r="O1630" s="589"/>
      <c r="P1630" s="589"/>
      <c r="Q1630" s="589"/>
      <c r="R1630" s="589"/>
      <c r="S1630" s="589"/>
      <c r="T1630" s="589"/>
      <c r="U1630" s="589"/>
      <c r="V1630" s="589"/>
      <c r="W1630" s="589"/>
      <c r="X1630" s="589"/>
      <c r="Y1630" s="589"/>
      <c r="Z1630" s="589"/>
      <c r="AA1630" s="589"/>
      <c r="AB1630" s="589"/>
      <c r="AC1630" s="589"/>
      <c r="AD1630" s="589"/>
      <c r="AE1630" s="589"/>
      <c r="AF1630" s="589"/>
      <c r="AG1630" s="589"/>
      <c r="AH1630" s="589"/>
      <c r="AI1630" s="589"/>
      <c r="AJ1630" s="589"/>
      <c r="AK1630" s="589"/>
      <c r="AL1630" s="589"/>
      <c r="AM1630" s="589"/>
      <c r="AN1630" s="589"/>
      <c r="AO1630" s="589"/>
      <c r="AP1630" s="589"/>
      <c r="AQ1630" s="589"/>
      <c r="AR1630" s="589"/>
      <c r="AS1630" s="589"/>
      <c r="AT1630" s="589"/>
      <c r="AU1630" s="494"/>
    </row>
    <row r="1631" spans="1:47" s="488" customFormat="1" ht="3" customHeight="1" outlineLevel="1">
      <c r="A1631" s="497"/>
      <c r="B1631" s="693"/>
      <c r="C1631" s="472"/>
      <c r="D1631" s="547"/>
      <c r="E1631" s="496"/>
      <c r="F1631" s="592"/>
      <c r="G1631" s="472"/>
      <c r="H1631" s="462"/>
      <c r="I1631" s="498"/>
      <c r="J1631" s="592"/>
      <c r="K1631" s="495"/>
      <c r="L1631" s="465"/>
      <c r="M1631" s="486"/>
      <c r="N1631" s="471"/>
      <c r="O1631" s="471"/>
      <c r="P1631" s="471"/>
      <c r="Q1631" s="471"/>
      <c r="R1631" s="480"/>
      <c r="S1631" s="486"/>
      <c r="T1631" s="486"/>
      <c r="U1631" s="486"/>
      <c r="V1631" s="486"/>
      <c r="W1631" s="495"/>
      <c r="X1631" s="465"/>
      <c r="Y1631" s="486"/>
      <c r="Z1631" s="471"/>
      <c r="AA1631" s="471"/>
      <c r="AB1631" s="471"/>
      <c r="AC1631" s="471"/>
      <c r="AD1631" s="480"/>
      <c r="AE1631" s="486"/>
      <c r="AF1631" s="486"/>
      <c r="AG1631" s="486"/>
      <c r="AH1631" s="486"/>
      <c r="AI1631" s="495"/>
      <c r="AJ1631" s="465"/>
      <c r="AK1631" s="486"/>
      <c r="AL1631" s="471"/>
      <c r="AM1631" s="471"/>
      <c r="AN1631" s="471"/>
      <c r="AO1631" s="471"/>
      <c r="AP1631" s="480"/>
      <c r="AQ1631" s="486"/>
      <c r="AR1631" s="486"/>
      <c r="AS1631" s="486"/>
      <c r="AT1631" s="486"/>
      <c r="AU1631" s="494"/>
    </row>
    <row r="1632" spans="1:47" s="488" customFormat="1" ht="12" customHeight="1" outlineLevel="1">
      <c r="A1632" s="580" t="s">
        <v>184</v>
      </c>
      <c r="B1632" s="580" t="s">
        <v>55</v>
      </c>
      <c r="C1632" s="580"/>
      <c r="D1632" s="580"/>
      <c r="E1632" s="580"/>
      <c r="F1632" s="592"/>
      <c r="G1632" s="472"/>
      <c r="H1632" s="462"/>
      <c r="I1632" s="498"/>
      <c r="J1632" s="592"/>
      <c r="K1632" s="495"/>
      <c r="L1632" s="465"/>
      <c r="M1632" s="486"/>
      <c r="N1632" s="471"/>
      <c r="O1632" s="471"/>
      <c r="P1632" s="471"/>
      <c r="Q1632" s="471"/>
      <c r="R1632" s="480"/>
      <c r="S1632" s="486"/>
      <c r="T1632" s="486"/>
      <c r="U1632" s="486"/>
      <c r="V1632" s="486"/>
      <c r="W1632" s="495"/>
      <c r="X1632" s="465"/>
      <c r="Y1632" s="486"/>
      <c r="Z1632" s="471"/>
      <c r="AA1632" s="471"/>
      <c r="AB1632" s="471"/>
      <c r="AC1632" s="471"/>
      <c r="AD1632" s="480"/>
      <c r="AE1632" s="486"/>
      <c r="AF1632" s="486"/>
      <c r="AG1632" s="486"/>
      <c r="AH1632" s="486"/>
      <c r="AI1632" s="495"/>
      <c r="AJ1632" s="465"/>
      <c r="AK1632" s="486"/>
      <c r="AL1632" s="471"/>
      <c r="AM1632" s="471"/>
      <c r="AN1632" s="471"/>
      <c r="AO1632" s="471"/>
      <c r="AP1632" s="480"/>
      <c r="AQ1632" s="486"/>
      <c r="AR1632" s="486"/>
      <c r="AS1632" s="486"/>
      <c r="AT1632" s="486"/>
      <c r="AU1632" s="494"/>
    </row>
    <row r="1633" spans="1:47" s="488" customFormat="1" ht="12" customHeight="1" outlineLevel="2">
      <c r="A1633" s="497"/>
      <c r="B1633" s="691"/>
      <c r="C1633" s="460"/>
      <c r="D1633" s="582"/>
      <c r="E1633" s="461"/>
      <c r="F1633" s="593"/>
      <c r="G1633" s="459"/>
      <c r="H1633" s="476"/>
      <c r="I1633" s="463"/>
      <c r="J1633" s="593"/>
      <c r="K1633" s="495"/>
      <c r="L1633" s="465"/>
      <c r="M1633" s="471"/>
      <c r="N1633" s="471"/>
      <c r="O1633" s="471"/>
      <c r="P1633" s="471"/>
      <c r="Q1633" s="471"/>
      <c r="R1633" s="471"/>
      <c r="S1633" s="471"/>
      <c r="T1633" s="471"/>
      <c r="U1633" s="471"/>
      <c r="V1633" s="471"/>
      <c r="W1633" s="495"/>
      <c r="X1633" s="471"/>
      <c r="Y1633" s="471"/>
      <c r="Z1633" s="471"/>
      <c r="AA1633" s="471"/>
      <c r="AB1633" s="471"/>
      <c r="AC1633" s="471"/>
      <c r="AD1633" s="471"/>
      <c r="AE1633" s="471"/>
      <c r="AF1633" s="471"/>
      <c r="AG1633" s="471"/>
      <c r="AH1633" s="471"/>
      <c r="AI1633" s="495"/>
      <c r="AJ1633" s="465"/>
      <c r="AK1633" s="486"/>
      <c r="AL1633" s="471"/>
      <c r="AM1633" s="471"/>
      <c r="AN1633" s="471"/>
      <c r="AO1633" s="471"/>
      <c r="AP1633" s="480"/>
      <c r="AQ1633" s="486"/>
      <c r="AR1633" s="486"/>
      <c r="AS1633" s="486"/>
      <c r="AT1633" s="486"/>
      <c r="AU1633" s="494"/>
    </row>
    <row r="1634" spans="1:47" s="488" customFormat="1" ht="12" customHeight="1" outlineLevel="2">
      <c r="A1634" s="497"/>
      <c r="B1634" s="691"/>
      <c r="C1634" s="460"/>
      <c r="D1634" s="582"/>
      <c r="E1634" s="461"/>
      <c r="F1634" s="593"/>
      <c r="G1634" s="459"/>
      <c r="H1634" s="476"/>
      <c r="I1634" s="463"/>
      <c r="J1634" s="593"/>
      <c r="K1634" s="495"/>
      <c r="L1634" s="465"/>
      <c r="M1634" s="471"/>
      <c r="N1634" s="471"/>
      <c r="O1634" s="471"/>
      <c r="P1634" s="471"/>
      <c r="Q1634" s="471"/>
      <c r="R1634" s="471"/>
      <c r="S1634" s="471"/>
      <c r="T1634" s="471"/>
      <c r="U1634" s="471"/>
      <c r="V1634" s="471"/>
      <c r="W1634" s="495"/>
      <c r="X1634" s="471"/>
      <c r="Y1634" s="471"/>
      <c r="Z1634" s="471"/>
      <c r="AA1634" s="471"/>
      <c r="AB1634" s="471"/>
      <c r="AC1634" s="471"/>
      <c r="AD1634" s="471"/>
      <c r="AE1634" s="471"/>
      <c r="AF1634" s="471"/>
      <c r="AG1634" s="471"/>
      <c r="AH1634" s="471"/>
      <c r="AI1634" s="495"/>
      <c r="AJ1634" s="465"/>
      <c r="AK1634" s="486"/>
      <c r="AL1634" s="471"/>
      <c r="AM1634" s="471"/>
      <c r="AN1634" s="471"/>
      <c r="AO1634" s="471"/>
      <c r="AP1634" s="480"/>
      <c r="AQ1634" s="486"/>
      <c r="AR1634" s="486"/>
      <c r="AS1634" s="486"/>
      <c r="AT1634" s="486"/>
      <c r="AU1634" s="494"/>
    </row>
    <row r="1635" spans="1:47" s="488" customFormat="1" ht="12" customHeight="1" outlineLevel="2">
      <c r="A1635" s="497"/>
      <c r="B1635" s="691"/>
      <c r="C1635" s="460"/>
      <c r="D1635" s="582"/>
      <c r="E1635" s="461"/>
      <c r="F1635" s="593"/>
      <c r="G1635" s="459"/>
      <c r="H1635" s="476"/>
      <c r="I1635" s="463"/>
      <c r="J1635" s="593"/>
      <c r="K1635" s="495"/>
      <c r="L1635" s="465"/>
      <c r="M1635" s="471"/>
      <c r="N1635" s="471"/>
      <c r="O1635" s="471"/>
      <c r="P1635" s="471"/>
      <c r="Q1635" s="471"/>
      <c r="R1635" s="471"/>
      <c r="S1635" s="471"/>
      <c r="T1635" s="471"/>
      <c r="U1635" s="471"/>
      <c r="V1635" s="471"/>
      <c r="W1635" s="495"/>
      <c r="X1635" s="471"/>
      <c r="Y1635" s="471"/>
      <c r="Z1635" s="471"/>
      <c r="AA1635" s="471"/>
      <c r="AB1635" s="471"/>
      <c r="AC1635" s="471"/>
      <c r="AD1635" s="471"/>
      <c r="AE1635" s="471"/>
      <c r="AF1635" s="471"/>
      <c r="AG1635" s="471"/>
      <c r="AH1635" s="471"/>
      <c r="AI1635" s="495"/>
      <c r="AJ1635" s="465"/>
      <c r="AK1635" s="486"/>
      <c r="AL1635" s="471"/>
      <c r="AM1635" s="471"/>
      <c r="AN1635" s="471"/>
      <c r="AO1635" s="471"/>
      <c r="AP1635" s="480"/>
      <c r="AQ1635" s="486"/>
      <c r="AR1635" s="486"/>
      <c r="AS1635" s="486"/>
      <c r="AT1635" s="486"/>
      <c r="AU1635" s="494"/>
    </row>
    <row r="1636" spans="1:47" ht="3" customHeight="1" outlineLevel="1">
      <c r="A1636" s="689"/>
      <c r="B1636" s="694"/>
      <c r="K1636" s="490"/>
      <c r="L1636" s="490"/>
      <c r="W1636" s="490"/>
      <c r="X1636" s="490"/>
      <c r="AI1636" s="490"/>
      <c r="AJ1636" s="490"/>
    </row>
    <row r="1637" spans="1:47" outlineLevel="1">
      <c r="A1637" s="580" t="s">
        <v>185</v>
      </c>
      <c r="B1637" s="580" t="s">
        <v>57</v>
      </c>
      <c r="C1637" s="580"/>
      <c r="D1637" s="580"/>
      <c r="E1637" s="580"/>
      <c r="K1637" s="490"/>
      <c r="L1637" s="490"/>
      <c r="W1637" s="490"/>
      <c r="X1637" s="490"/>
      <c r="AI1637" s="490"/>
      <c r="AJ1637" s="490"/>
    </row>
    <row r="1638" spans="1:47" s="488" customFormat="1" ht="12" customHeight="1" outlineLevel="2">
      <c r="A1638" s="497"/>
      <c r="B1638" s="691"/>
      <c r="C1638" s="460"/>
      <c r="D1638" s="582"/>
      <c r="E1638" s="461"/>
      <c r="F1638" s="593"/>
      <c r="G1638" s="459"/>
      <c r="H1638" s="476"/>
      <c r="I1638" s="463"/>
      <c r="J1638" s="593"/>
      <c r="K1638" s="495"/>
      <c r="L1638" s="465"/>
      <c r="M1638" s="471"/>
      <c r="N1638" s="471"/>
      <c r="O1638" s="471"/>
      <c r="P1638" s="471"/>
      <c r="Q1638" s="471"/>
      <c r="R1638" s="471"/>
      <c r="S1638" s="471"/>
      <c r="T1638" s="471"/>
      <c r="U1638" s="471"/>
      <c r="V1638" s="471"/>
      <c r="W1638" s="495"/>
      <c r="X1638" s="471"/>
      <c r="Y1638" s="471"/>
      <c r="Z1638" s="471"/>
      <c r="AA1638" s="471"/>
      <c r="AB1638" s="471"/>
      <c r="AC1638" s="471"/>
      <c r="AD1638" s="471"/>
      <c r="AE1638" s="471"/>
      <c r="AF1638" s="471"/>
      <c r="AG1638" s="471"/>
      <c r="AH1638" s="471"/>
      <c r="AI1638" s="495"/>
      <c r="AJ1638" s="465"/>
      <c r="AK1638" s="486"/>
      <c r="AL1638" s="471"/>
      <c r="AM1638" s="471"/>
      <c r="AN1638" s="471"/>
      <c r="AO1638" s="471"/>
      <c r="AP1638" s="480"/>
      <c r="AQ1638" s="486"/>
      <c r="AR1638" s="486"/>
      <c r="AS1638" s="486"/>
      <c r="AT1638" s="486"/>
      <c r="AU1638" s="494"/>
    </row>
    <row r="1639" spans="1:47" s="488" customFormat="1" ht="12" customHeight="1" outlineLevel="2">
      <c r="A1639" s="497"/>
      <c r="B1639" s="691"/>
      <c r="C1639" s="460"/>
      <c r="D1639" s="582"/>
      <c r="E1639" s="461"/>
      <c r="F1639" s="593"/>
      <c r="G1639" s="459"/>
      <c r="H1639" s="476"/>
      <c r="I1639" s="463"/>
      <c r="J1639" s="593"/>
      <c r="K1639" s="495"/>
      <c r="L1639" s="465"/>
      <c r="M1639" s="471"/>
      <c r="N1639" s="471"/>
      <c r="O1639" s="471"/>
      <c r="P1639" s="471"/>
      <c r="Q1639" s="471"/>
      <c r="R1639" s="471"/>
      <c r="S1639" s="471"/>
      <c r="T1639" s="471"/>
      <c r="U1639" s="471"/>
      <c r="V1639" s="471"/>
      <c r="W1639" s="495"/>
      <c r="X1639" s="471"/>
      <c r="Y1639" s="471"/>
      <c r="Z1639" s="471"/>
      <c r="AA1639" s="471"/>
      <c r="AB1639" s="471"/>
      <c r="AC1639" s="471"/>
      <c r="AD1639" s="471"/>
      <c r="AE1639" s="471"/>
      <c r="AF1639" s="471"/>
      <c r="AG1639" s="471"/>
      <c r="AH1639" s="471"/>
      <c r="AI1639" s="495"/>
      <c r="AJ1639" s="465"/>
      <c r="AK1639" s="486"/>
      <c r="AL1639" s="471"/>
      <c r="AM1639" s="471"/>
      <c r="AN1639" s="471"/>
      <c r="AO1639" s="471"/>
      <c r="AP1639" s="480"/>
      <c r="AQ1639" s="486"/>
      <c r="AR1639" s="486"/>
      <c r="AS1639" s="486"/>
      <c r="AT1639" s="486"/>
      <c r="AU1639" s="494"/>
    </row>
    <row r="1640" spans="1:47" s="488" customFormat="1" ht="12" customHeight="1" outlineLevel="2">
      <c r="A1640" s="497"/>
      <c r="B1640" s="691"/>
      <c r="C1640" s="460"/>
      <c r="D1640" s="582"/>
      <c r="E1640" s="461"/>
      <c r="F1640" s="593"/>
      <c r="G1640" s="459"/>
      <c r="H1640" s="476"/>
      <c r="I1640" s="463"/>
      <c r="J1640" s="593"/>
      <c r="K1640" s="495"/>
      <c r="L1640" s="465"/>
      <c r="M1640" s="471"/>
      <c r="N1640" s="471"/>
      <c r="O1640" s="471"/>
      <c r="P1640" s="471"/>
      <c r="Q1640" s="471"/>
      <c r="R1640" s="471"/>
      <c r="S1640" s="471"/>
      <c r="T1640" s="471"/>
      <c r="U1640" s="471"/>
      <c r="V1640" s="471"/>
      <c r="W1640" s="495"/>
      <c r="X1640" s="471"/>
      <c r="Y1640" s="471"/>
      <c r="Z1640" s="471"/>
      <c r="AA1640" s="471"/>
      <c r="AB1640" s="471"/>
      <c r="AC1640" s="471"/>
      <c r="AD1640" s="471"/>
      <c r="AE1640" s="471"/>
      <c r="AF1640" s="471"/>
      <c r="AG1640" s="471"/>
      <c r="AH1640" s="471"/>
      <c r="AI1640" s="495"/>
      <c r="AJ1640" s="465"/>
      <c r="AK1640" s="486"/>
      <c r="AL1640" s="471"/>
      <c r="AM1640" s="471"/>
      <c r="AN1640" s="471"/>
      <c r="AO1640" s="471"/>
      <c r="AP1640" s="480"/>
      <c r="AQ1640" s="486"/>
      <c r="AR1640" s="486"/>
      <c r="AS1640" s="486"/>
      <c r="AT1640" s="486"/>
      <c r="AU1640" s="494"/>
    </row>
    <row r="1641" spans="1:47" ht="3" customHeight="1" outlineLevel="1">
      <c r="A1641" s="689"/>
      <c r="B1641" s="694"/>
      <c r="K1641" s="490"/>
      <c r="L1641" s="490"/>
      <c r="W1641" s="490"/>
      <c r="X1641" s="490"/>
      <c r="AI1641" s="490"/>
      <c r="AJ1641" s="490"/>
    </row>
    <row r="1642" spans="1:47" outlineLevel="1">
      <c r="A1642" s="580" t="s">
        <v>186</v>
      </c>
      <c r="B1642" s="580" t="s">
        <v>59</v>
      </c>
      <c r="C1642" s="580"/>
      <c r="D1642" s="580"/>
      <c r="E1642" s="580"/>
      <c r="K1642" s="490"/>
      <c r="L1642" s="490"/>
      <c r="W1642" s="490"/>
      <c r="X1642" s="490"/>
      <c r="AI1642" s="490"/>
      <c r="AJ1642" s="490"/>
    </row>
    <row r="1643" spans="1:47" s="488" customFormat="1" ht="12" customHeight="1" outlineLevel="2">
      <c r="A1643" s="497"/>
      <c r="B1643" s="691"/>
      <c r="C1643" s="460"/>
      <c r="D1643" s="582"/>
      <c r="E1643" s="461"/>
      <c r="F1643" s="593"/>
      <c r="G1643" s="459"/>
      <c r="H1643" s="476"/>
      <c r="I1643" s="463"/>
      <c r="J1643" s="593"/>
      <c r="K1643" s="495"/>
      <c r="L1643" s="465"/>
      <c r="M1643" s="471"/>
      <c r="N1643" s="471"/>
      <c r="O1643" s="471"/>
      <c r="P1643" s="471"/>
      <c r="Q1643" s="471"/>
      <c r="R1643" s="471"/>
      <c r="S1643" s="471"/>
      <c r="T1643" s="471"/>
      <c r="U1643" s="471"/>
      <c r="V1643" s="471"/>
      <c r="W1643" s="495"/>
      <c r="X1643" s="471"/>
      <c r="Y1643" s="471"/>
      <c r="Z1643" s="471"/>
      <c r="AA1643" s="471"/>
      <c r="AB1643" s="471"/>
      <c r="AC1643" s="471"/>
      <c r="AD1643" s="471"/>
      <c r="AE1643" s="471"/>
      <c r="AF1643" s="471"/>
      <c r="AG1643" s="471"/>
      <c r="AH1643" s="471"/>
      <c r="AI1643" s="495"/>
      <c r="AJ1643" s="465"/>
      <c r="AK1643" s="486"/>
      <c r="AL1643" s="471"/>
      <c r="AM1643" s="471"/>
      <c r="AN1643" s="471"/>
      <c r="AO1643" s="471"/>
      <c r="AP1643" s="480"/>
      <c r="AQ1643" s="486"/>
      <c r="AR1643" s="486"/>
      <c r="AS1643" s="486"/>
      <c r="AT1643" s="486"/>
      <c r="AU1643" s="494"/>
    </row>
    <row r="1644" spans="1:47" s="488" customFormat="1" ht="12" customHeight="1" outlineLevel="2">
      <c r="A1644" s="497"/>
      <c r="B1644" s="691"/>
      <c r="C1644" s="460"/>
      <c r="D1644" s="582"/>
      <c r="E1644" s="461"/>
      <c r="F1644" s="593"/>
      <c r="G1644" s="459"/>
      <c r="H1644" s="476"/>
      <c r="I1644" s="463"/>
      <c r="J1644" s="593"/>
      <c r="K1644" s="495"/>
      <c r="L1644" s="465"/>
      <c r="M1644" s="471"/>
      <c r="N1644" s="471"/>
      <c r="O1644" s="471"/>
      <c r="P1644" s="471"/>
      <c r="Q1644" s="471"/>
      <c r="R1644" s="471"/>
      <c r="S1644" s="471"/>
      <c r="T1644" s="471"/>
      <c r="U1644" s="471"/>
      <c r="V1644" s="471"/>
      <c r="W1644" s="495"/>
      <c r="X1644" s="471"/>
      <c r="Y1644" s="471"/>
      <c r="Z1644" s="471"/>
      <c r="AA1644" s="471"/>
      <c r="AB1644" s="471"/>
      <c r="AC1644" s="471"/>
      <c r="AD1644" s="471"/>
      <c r="AE1644" s="471"/>
      <c r="AF1644" s="471"/>
      <c r="AG1644" s="471"/>
      <c r="AH1644" s="471"/>
      <c r="AI1644" s="495"/>
      <c r="AJ1644" s="465"/>
      <c r="AK1644" s="486"/>
      <c r="AL1644" s="471"/>
      <c r="AM1644" s="471"/>
      <c r="AN1644" s="471"/>
      <c r="AO1644" s="471"/>
      <c r="AP1644" s="480"/>
      <c r="AQ1644" s="486"/>
      <c r="AR1644" s="486"/>
      <c r="AS1644" s="486"/>
      <c r="AT1644" s="486"/>
      <c r="AU1644" s="494"/>
    </row>
    <row r="1645" spans="1:47" s="488" customFormat="1" ht="12" customHeight="1" outlineLevel="2">
      <c r="A1645" s="497"/>
      <c r="B1645" s="691"/>
      <c r="C1645" s="460"/>
      <c r="D1645" s="582"/>
      <c r="E1645" s="461"/>
      <c r="F1645" s="593"/>
      <c r="G1645" s="459"/>
      <c r="H1645" s="476"/>
      <c r="I1645" s="463"/>
      <c r="J1645" s="593"/>
      <c r="K1645" s="495"/>
      <c r="L1645" s="465"/>
      <c r="M1645" s="471"/>
      <c r="N1645" s="471"/>
      <c r="O1645" s="471"/>
      <c r="P1645" s="471"/>
      <c r="Q1645" s="471"/>
      <c r="R1645" s="471"/>
      <c r="S1645" s="471"/>
      <c r="T1645" s="471"/>
      <c r="U1645" s="471"/>
      <c r="V1645" s="471"/>
      <c r="W1645" s="495"/>
      <c r="X1645" s="471"/>
      <c r="Y1645" s="471"/>
      <c r="Z1645" s="471"/>
      <c r="AA1645" s="471"/>
      <c r="AB1645" s="471"/>
      <c r="AC1645" s="471"/>
      <c r="AD1645" s="471"/>
      <c r="AE1645" s="471"/>
      <c r="AF1645" s="471"/>
      <c r="AG1645" s="471"/>
      <c r="AH1645" s="471"/>
      <c r="AI1645" s="495"/>
      <c r="AJ1645" s="465"/>
      <c r="AK1645" s="486"/>
      <c r="AL1645" s="471"/>
      <c r="AM1645" s="471"/>
      <c r="AN1645" s="471"/>
      <c r="AO1645" s="471"/>
      <c r="AP1645" s="480"/>
      <c r="AQ1645" s="486"/>
      <c r="AR1645" s="486"/>
      <c r="AS1645" s="486"/>
      <c r="AT1645" s="486"/>
      <c r="AU1645" s="494"/>
    </row>
    <row r="1646" spans="1:47" ht="3" customHeight="1" outlineLevel="1">
      <c r="A1646" s="689"/>
      <c r="B1646" s="694"/>
      <c r="K1646" s="490"/>
      <c r="L1646" s="490"/>
      <c r="W1646" s="490"/>
      <c r="X1646" s="490"/>
      <c r="AI1646" s="490"/>
      <c r="AJ1646" s="490"/>
    </row>
    <row r="1647" spans="1:47" outlineLevel="1">
      <c r="A1647" s="580" t="s">
        <v>187</v>
      </c>
      <c r="B1647" s="580" t="s">
        <v>188</v>
      </c>
      <c r="C1647" s="580"/>
      <c r="D1647" s="580"/>
      <c r="E1647" s="580"/>
      <c r="K1647" s="490"/>
      <c r="L1647" s="490"/>
      <c r="W1647" s="490"/>
      <c r="X1647" s="490"/>
      <c r="AI1647" s="490"/>
      <c r="AJ1647" s="490"/>
    </row>
    <row r="1648" spans="1:47" s="488" customFormat="1" ht="12" customHeight="1" outlineLevel="2">
      <c r="A1648" s="497"/>
      <c r="B1648" s="691"/>
      <c r="C1648" s="460"/>
      <c r="D1648" s="582"/>
      <c r="E1648" s="461"/>
      <c r="F1648" s="593"/>
      <c r="G1648" s="459"/>
      <c r="H1648" s="476"/>
      <c r="I1648" s="463"/>
      <c r="J1648" s="593"/>
      <c r="K1648" s="495"/>
      <c r="L1648" s="465"/>
      <c r="M1648" s="471"/>
      <c r="N1648" s="471"/>
      <c r="O1648" s="471"/>
      <c r="P1648" s="471"/>
      <c r="Q1648" s="471"/>
      <c r="R1648" s="471"/>
      <c r="S1648" s="471"/>
      <c r="T1648" s="471"/>
      <c r="U1648" s="471"/>
      <c r="V1648" s="471"/>
      <c r="W1648" s="495"/>
      <c r="X1648" s="471"/>
      <c r="Y1648" s="471"/>
      <c r="Z1648" s="471"/>
      <c r="AA1648" s="471"/>
      <c r="AB1648" s="471"/>
      <c r="AC1648" s="471"/>
      <c r="AD1648" s="471"/>
      <c r="AE1648" s="471"/>
      <c r="AF1648" s="471"/>
      <c r="AG1648" s="471"/>
      <c r="AH1648" s="471"/>
      <c r="AI1648" s="495"/>
      <c r="AJ1648" s="465"/>
      <c r="AK1648" s="486"/>
      <c r="AL1648" s="471"/>
      <c r="AM1648" s="471"/>
      <c r="AN1648" s="471"/>
      <c r="AO1648" s="471"/>
      <c r="AP1648" s="480"/>
      <c r="AQ1648" s="486"/>
      <c r="AR1648" s="486"/>
      <c r="AS1648" s="486"/>
      <c r="AT1648" s="486"/>
      <c r="AU1648" s="494"/>
    </row>
    <row r="1649" spans="1:47" s="488" customFormat="1" ht="12" customHeight="1" outlineLevel="2">
      <c r="A1649" s="497"/>
      <c r="B1649" s="691"/>
      <c r="C1649" s="460"/>
      <c r="D1649" s="582"/>
      <c r="E1649" s="461"/>
      <c r="F1649" s="593"/>
      <c r="G1649" s="459"/>
      <c r="H1649" s="476"/>
      <c r="I1649" s="463"/>
      <c r="J1649" s="593"/>
      <c r="K1649" s="495"/>
      <c r="L1649" s="465"/>
      <c r="M1649" s="471"/>
      <c r="N1649" s="471"/>
      <c r="O1649" s="471"/>
      <c r="P1649" s="471"/>
      <c r="Q1649" s="471"/>
      <c r="R1649" s="471"/>
      <c r="S1649" s="471"/>
      <c r="T1649" s="471"/>
      <c r="U1649" s="471"/>
      <c r="V1649" s="471"/>
      <c r="W1649" s="495"/>
      <c r="X1649" s="471"/>
      <c r="Y1649" s="471"/>
      <c r="Z1649" s="471"/>
      <c r="AA1649" s="471"/>
      <c r="AB1649" s="471"/>
      <c r="AC1649" s="471"/>
      <c r="AD1649" s="471"/>
      <c r="AE1649" s="471"/>
      <c r="AF1649" s="471"/>
      <c r="AG1649" s="471"/>
      <c r="AH1649" s="471"/>
      <c r="AI1649" s="495"/>
      <c r="AJ1649" s="465"/>
      <c r="AK1649" s="486"/>
      <c r="AL1649" s="471"/>
      <c r="AM1649" s="471"/>
      <c r="AN1649" s="471"/>
      <c r="AO1649" s="471"/>
      <c r="AP1649" s="480"/>
      <c r="AQ1649" s="486"/>
      <c r="AR1649" s="486"/>
      <c r="AS1649" s="486"/>
      <c r="AT1649" s="486"/>
      <c r="AU1649" s="494"/>
    </row>
    <row r="1650" spans="1:47" s="488" customFormat="1" ht="12" customHeight="1" outlineLevel="2">
      <c r="A1650" s="497"/>
      <c r="B1650" s="691"/>
      <c r="C1650" s="460"/>
      <c r="D1650" s="582"/>
      <c r="E1650" s="461"/>
      <c r="F1650" s="593"/>
      <c r="G1650" s="459"/>
      <c r="H1650" s="476"/>
      <c r="I1650" s="463"/>
      <c r="J1650" s="593"/>
      <c r="K1650" s="495"/>
      <c r="L1650" s="465"/>
      <c r="M1650" s="471"/>
      <c r="N1650" s="471"/>
      <c r="O1650" s="471"/>
      <c r="P1650" s="471"/>
      <c r="Q1650" s="471"/>
      <c r="R1650" s="471"/>
      <c r="S1650" s="471"/>
      <c r="T1650" s="471"/>
      <c r="U1650" s="471"/>
      <c r="V1650" s="471"/>
      <c r="W1650" s="495"/>
      <c r="X1650" s="471"/>
      <c r="Y1650" s="471"/>
      <c r="Z1650" s="471"/>
      <c r="AA1650" s="471"/>
      <c r="AB1650" s="471"/>
      <c r="AC1650" s="471"/>
      <c r="AD1650" s="471"/>
      <c r="AE1650" s="471"/>
      <c r="AF1650" s="471"/>
      <c r="AG1650" s="471"/>
      <c r="AH1650" s="471"/>
      <c r="AI1650" s="495"/>
      <c r="AJ1650" s="465"/>
      <c r="AK1650" s="486"/>
      <c r="AL1650" s="471"/>
      <c r="AM1650" s="471"/>
      <c r="AN1650" s="471"/>
      <c r="AO1650" s="471"/>
      <c r="AP1650" s="480"/>
      <c r="AQ1650" s="486"/>
      <c r="AR1650" s="486"/>
      <c r="AS1650" s="486"/>
      <c r="AT1650" s="486"/>
      <c r="AU1650" s="494"/>
    </row>
    <row r="1651" spans="1:47" ht="3" customHeight="1" outlineLevel="1">
      <c r="A1651" s="689"/>
      <c r="B1651" s="694"/>
      <c r="K1651" s="490"/>
      <c r="L1651" s="490"/>
      <c r="W1651" s="490"/>
      <c r="X1651" s="490"/>
      <c r="AI1651" s="490"/>
      <c r="AJ1651" s="490"/>
    </row>
    <row r="1652" spans="1:47" outlineLevel="1">
      <c r="A1652" s="580" t="s">
        <v>189</v>
      </c>
      <c r="B1652" s="580" t="s">
        <v>63</v>
      </c>
      <c r="C1652" s="580"/>
      <c r="D1652" s="580"/>
      <c r="E1652" s="580"/>
      <c r="K1652" s="490"/>
      <c r="L1652" s="490"/>
      <c r="W1652" s="490"/>
      <c r="X1652" s="490"/>
      <c r="AI1652" s="490"/>
      <c r="AJ1652" s="490"/>
    </row>
    <row r="1653" spans="1:47" s="488" customFormat="1" ht="12" customHeight="1" outlineLevel="2">
      <c r="A1653" s="497"/>
      <c r="B1653" s="691"/>
      <c r="C1653" s="460"/>
      <c r="D1653" s="582"/>
      <c r="E1653" s="461"/>
      <c r="F1653" s="593"/>
      <c r="G1653" s="459"/>
      <c r="H1653" s="476"/>
      <c r="I1653" s="463"/>
      <c r="J1653" s="593"/>
      <c r="K1653" s="495"/>
      <c r="L1653" s="465"/>
      <c r="M1653" s="471"/>
      <c r="N1653" s="471"/>
      <c r="O1653" s="471"/>
      <c r="P1653" s="471"/>
      <c r="Q1653" s="471"/>
      <c r="R1653" s="471"/>
      <c r="S1653" s="471"/>
      <c r="T1653" s="471"/>
      <c r="U1653" s="471"/>
      <c r="V1653" s="471"/>
      <c r="W1653" s="495"/>
      <c r="X1653" s="471"/>
      <c r="Y1653" s="471"/>
      <c r="Z1653" s="471"/>
      <c r="AA1653" s="471"/>
      <c r="AB1653" s="471"/>
      <c r="AC1653" s="471"/>
      <c r="AD1653" s="471"/>
      <c r="AE1653" s="471"/>
      <c r="AF1653" s="471"/>
      <c r="AG1653" s="471"/>
      <c r="AH1653" s="471"/>
      <c r="AI1653" s="495"/>
      <c r="AJ1653" s="465"/>
      <c r="AK1653" s="486"/>
      <c r="AL1653" s="471"/>
      <c r="AM1653" s="471"/>
      <c r="AN1653" s="471"/>
      <c r="AO1653" s="471"/>
      <c r="AP1653" s="480"/>
      <c r="AQ1653" s="486"/>
      <c r="AR1653" s="486"/>
      <c r="AS1653" s="486"/>
      <c r="AT1653" s="486"/>
      <c r="AU1653" s="494"/>
    </row>
    <row r="1654" spans="1:47" s="488" customFormat="1" ht="12" customHeight="1" outlineLevel="2">
      <c r="A1654" s="497"/>
      <c r="B1654" s="691"/>
      <c r="C1654" s="460"/>
      <c r="D1654" s="582"/>
      <c r="E1654" s="461"/>
      <c r="F1654" s="593"/>
      <c r="G1654" s="459"/>
      <c r="H1654" s="476"/>
      <c r="I1654" s="463"/>
      <c r="J1654" s="593"/>
      <c r="K1654" s="495"/>
      <c r="L1654" s="465"/>
      <c r="M1654" s="471"/>
      <c r="N1654" s="471"/>
      <c r="O1654" s="471"/>
      <c r="P1654" s="471"/>
      <c r="Q1654" s="471"/>
      <c r="R1654" s="471"/>
      <c r="S1654" s="471"/>
      <c r="T1654" s="471"/>
      <c r="U1654" s="471"/>
      <c r="V1654" s="471"/>
      <c r="W1654" s="495"/>
      <c r="X1654" s="471"/>
      <c r="Y1654" s="471"/>
      <c r="Z1654" s="471"/>
      <c r="AA1654" s="471"/>
      <c r="AB1654" s="471"/>
      <c r="AC1654" s="471"/>
      <c r="AD1654" s="471"/>
      <c r="AE1654" s="471"/>
      <c r="AF1654" s="471"/>
      <c r="AG1654" s="471"/>
      <c r="AH1654" s="471"/>
      <c r="AI1654" s="495"/>
      <c r="AJ1654" s="465"/>
      <c r="AK1654" s="486"/>
      <c r="AL1654" s="471"/>
      <c r="AM1654" s="471"/>
      <c r="AN1654" s="471"/>
      <c r="AO1654" s="471"/>
      <c r="AP1654" s="480"/>
      <c r="AQ1654" s="486"/>
      <c r="AR1654" s="486"/>
      <c r="AS1654" s="486"/>
      <c r="AT1654" s="486"/>
      <c r="AU1654" s="494"/>
    </row>
    <row r="1655" spans="1:47" s="488" customFormat="1" ht="12" customHeight="1" outlineLevel="2">
      <c r="A1655" s="497"/>
      <c r="B1655" s="691"/>
      <c r="C1655" s="460"/>
      <c r="D1655" s="582"/>
      <c r="E1655" s="461"/>
      <c r="F1655" s="593"/>
      <c r="G1655" s="459"/>
      <c r="H1655" s="476"/>
      <c r="I1655" s="463"/>
      <c r="J1655" s="593"/>
      <c r="K1655" s="495"/>
      <c r="L1655" s="465"/>
      <c r="M1655" s="471"/>
      <c r="N1655" s="471"/>
      <c r="O1655" s="471"/>
      <c r="P1655" s="471"/>
      <c r="Q1655" s="471"/>
      <c r="R1655" s="471"/>
      <c r="S1655" s="471"/>
      <c r="T1655" s="471"/>
      <c r="U1655" s="471"/>
      <c r="V1655" s="471"/>
      <c r="W1655" s="495"/>
      <c r="X1655" s="471"/>
      <c r="Y1655" s="471"/>
      <c r="Z1655" s="471"/>
      <c r="AA1655" s="471"/>
      <c r="AB1655" s="471"/>
      <c r="AC1655" s="471"/>
      <c r="AD1655" s="471"/>
      <c r="AE1655" s="471"/>
      <c r="AF1655" s="471"/>
      <c r="AG1655" s="471"/>
      <c r="AH1655" s="471"/>
      <c r="AI1655" s="495"/>
      <c r="AJ1655" s="465"/>
      <c r="AK1655" s="486"/>
      <c r="AL1655" s="471"/>
      <c r="AM1655" s="471"/>
      <c r="AN1655" s="471"/>
      <c r="AO1655" s="471"/>
      <c r="AP1655" s="480"/>
      <c r="AQ1655" s="486"/>
      <c r="AR1655" s="486"/>
      <c r="AS1655" s="486"/>
      <c r="AT1655" s="486"/>
      <c r="AU1655" s="494"/>
    </row>
    <row r="1656" spans="1:47" ht="3" customHeight="1" outlineLevel="1">
      <c r="A1656" s="689"/>
      <c r="B1656" s="694"/>
      <c r="K1656" s="490"/>
      <c r="L1656" s="490"/>
      <c r="W1656" s="490"/>
      <c r="X1656" s="490"/>
      <c r="AI1656" s="490"/>
      <c r="AJ1656" s="490"/>
    </row>
    <row r="1657" spans="1:47" outlineLevel="1">
      <c r="A1657" s="580" t="s">
        <v>190</v>
      </c>
      <c r="B1657" s="580" t="s">
        <v>65</v>
      </c>
      <c r="C1657" s="580"/>
      <c r="D1657" s="580"/>
      <c r="E1657" s="580"/>
      <c r="K1657" s="490"/>
      <c r="L1657" s="490"/>
      <c r="W1657" s="490"/>
      <c r="X1657" s="490"/>
      <c r="AI1657" s="490"/>
      <c r="AJ1657" s="490"/>
    </row>
    <row r="1658" spans="1:47" s="488" customFormat="1" ht="12" customHeight="1" outlineLevel="2">
      <c r="A1658" s="497"/>
      <c r="B1658" s="691"/>
      <c r="C1658" s="460"/>
      <c r="D1658" s="582"/>
      <c r="E1658" s="461"/>
      <c r="F1658" s="593"/>
      <c r="G1658" s="459"/>
      <c r="H1658" s="476"/>
      <c r="I1658" s="463"/>
      <c r="J1658" s="593"/>
      <c r="K1658" s="495"/>
      <c r="L1658" s="465"/>
      <c r="M1658" s="471"/>
      <c r="N1658" s="471"/>
      <c r="O1658" s="471"/>
      <c r="P1658" s="471"/>
      <c r="Q1658" s="471"/>
      <c r="R1658" s="471"/>
      <c r="S1658" s="471"/>
      <c r="T1658" s="471"/>
      <c r="U1658" s="471"/>
      <c r="V1658" s="471"/>
      <c r="W1658" s="495"/>
      <c r="X1658" s="471"/>
      <c r="Y1658" s="471"/>
      <c r="Z1658" s="471"/>
      <c r="AA1658" s="471"/>
      <c r="AB1658" s="471"/>
      <c r="AC1658" s="471"/>
      <c r="AD1658" s="471"/>
      <c r="AE1658" s="471"/>
      <c r="AF1658" s="471"/>
      <c r="AG1658" s="471"/>
      <c r="AH1658" s="471"/>
      <c r="AI1658" s="495"/>
      <c r="AJ1658" s="465"/>
      <c r="AK1658" s="486"/>
      <c r="AL1658" s="471"/>
      <c r="AM1658" s="471"/>
      <c r="AN1658" s="471"/>
      <c r="AO1658" s="471"/>
      <c r="AP1658" s="480"/>
      <c r="AQ1658" s="486"/>
      <c r="AR1658" s="486"/>
      <c r="AS1658" s="486"/>
      <c r="AT1658" s="486"/>
      <c r="AU1658" s="494"/>
    </row>
    <row r="1659" spans="1:47" s="488" customFormat="1" ht="12" customHeight="1" outlineLevel="2">
      <c r="A1659" s="497"/>
      <c r="B1659" s="691"/>
      <c r="C1659" s="460"/>
      <c r="D1659" s="582"/>
      <c r="E1659" s="461"/>
      <c r="F1659" s="593"/>
      <c r="G1659" s="459"/>
      <c r="H1659" s="476"/>
      <c r="I1659" s="463"/>
      <c r="J1659" s="593"/>
      <c r="K1659" s="495"/>
      <c r="L1659" s="465"/>
      <c r="M1659" s="471"/>
      <c r="N1659" s="471"/>
      <c r="O1659" s="471"/>
      <c r="P1659" s="471"/>
      <c r="Q1659" s="471"/>
      <c r="R1659" s="471"/>
      <c r="S1659" s="471"/>
      <c r="T1659" s="471"/>
      <c r="U1659" s="471"/>
      <c r="V1659" s="471"/>
      <c r="W1659" s="495"/>
      <c r="X1659" s="471"/>
      <c r="Y1659" s="471"/>
      <c r="Z1659" s="471"/>
      <c r="AA1659" s="471"/>
      <c r="AB1659" s="471"/>
      <c r="AC1659" s="471"/>
      <c r="AD1659" s="471"/>
      <c r="AE1659" s="471"/>
      <c r="AF1659" s="471"/>
      <c r="AG1659" s="471"/>
      <c r="AH1659" s="471"/>
      <c r="AI1659" s="495"/>
      <c r="AJ1659" s="465"/>
      <c r="AK1659" s="486"/>
      <c r="AL1659" s="471"/>
      <c r="AM1659" s="471"/>
      <c r="AN1659" s="471"/>
      <c r="AO1659" s="471"/>
      <c r="AP1659" s="480"/>
      <c r="AQ1659" s="486"/>
      <c r="AR1659" s="486"/>
      <c r="AS1659" s="486"/>
      <c r="AT1659" s="486"/>
      <c r="AU1659" s="494"/>
    </row>
    <row r="1660" spans="1:47" s="488" customFormat="1" ht="12" customHeight="1" outlineLevel="2">
      <c r="A1660" s="497"/>
      <c r="B1660" s="691"/>
      <c r="C1660" s="460"/>
      <c r="D1660" s="582"/>
      <c r="E1660" s="461"/>
      <c r="F1660" s="593"/>
      <c r="G1660" s="459"/>
      <c r="H1660" s="476"/>
      <c r="I1660" s="463"/>
      <c r="J1660" s="593"/>
      <c r="K1660" s="495"/>
      <c r="L1660" s="465"/>
      <c r="M1660" s="471"/>
      <c r="N1660" s="471"/>
      <c r="O1660" s="471"/>
      <c r="P1660" s="471"/>
      <c r="Q1660" s="471"/>
      <c r="R1660" s="471"/>
      <c r="S1660" s="471"/>
      <c r="T1660" s="471"/>
      <c r="U1660" s="471"/>
      <c r="V1660" s="471"/>
      <c r="W1660" s="495"/>
      <c r="X1660" s="471"/>
      <c r="Y1660" s="471"/>
      <c r="Z1660" s="471"/>
      <c r="AA1660" s="471"/>
      <c r="AB1660" s="471"/>
      <c r="AC1660" s="471"/>
      <c r="AD1660" s="471"/>
      <c r="AE1660" s="471"/>
      <c r="AF1660" s="471"/>
      <c r="AG1660" s="471"/>
      <c r="AH1660" s="471"/>
      <c r="AI1660" s="495"/>
      <c r="AJ1660" s="465"/>
      <c r="AK1660" s="486"/>
      <c r="AL1660" s="471"/>
      <c r="AM1660" s="471"/>
      <c r="AN1660" s="471"/>
      <c r="AO1660" s="471"/>
      <c r="AP1660" s="480"/>
      <c r="AQ1660" s="486"/>
      <c r="AR1660" s="486"/>
      <c r="AS1660" s="486"/>
      <c r="AT1660" s="486"/>
      <c r="AU1660" s="494"/>
    </row>
    <row r="1661" spans="1:47" ht="3" customHeight="1" outlineLevel="1">
      <c r="A1661" s="689"/>
      <c r="B1661" s="694"/>
      <c r="K1661" s="490"/>
      <c r="L1661" s="490"/>
      <c r="W1661" s="490"/>
      <c r="X1661" s="490"/>
      <c r="AI1661" s="490"/>
      <c r="AJ1661" s="490"/>
    </row>
    <row r="1662" spans="1:47" outlineLevel="1">
      <c r="A1662" s="580" t="s">
        <v>191</v>
      </c>
      <c r="B1662" s="580" t="s">
        <v>67</v>
      </c>
      <c r="C1662" s="580"/>
      <c r="D1662" s="580"/>
      <c r="E1662" s="580"/>
      <c r="K1662" s="490"/>
      <c r="L1662" s="490"/>
      <c r="W1662" s="490"/>
      <c r="X1662" s="490"/>
      <c r="AI1662" s="490"/>
      <c r="AJ1662" s="490"/>
    </row>
    <row r="1663" spans="1:47" s="488" customFormat="1" ht="12" customHeight="1" outlineLevel="2">
      <c r="A1663" s="497"/>
      <c r="B1663" s="691"/>
      <c r="C1663" s="460"/>
      <c r="D1663" s="582"/>
      <c r="E1663" s="461"/>
      <c r="F1663" s="593"/>
      <c r="G1663" s="459"/>
      <c r="H1663" s="476"/>
      <c r="I1663" s="463"/>
      <c r="J1663" s="593"/>
      <c r="K1663" s="495"/>
      <c r="L1663" s="465"/>
      <c r="M1663" s="471"/>
      <c r="N1663" s="471"/>
      <c r="O1663" s="471"/>
      <c r="P1663" s="471"/>
      <c r="Q1663" s="471"/>
      <c r="R1663" s="471"/>
      <c r="S1663" s="471"/>
      <c r="T1663" s="471"/>
      <c r="U1663" s="471"/>
      <c r="V1663" s="471"/>
      <c r="W1663" s="495"/>
      <c r="X1663" s="471"/>
      <c r="Y1663" s="471"/>
      <c r="Z1663" s="471"/>
      <c r="AA1663" s="471"/>
      <c r="AB1663" s="471"/>
      <c r="AC1663" s="471"/>
      <c r="AD1663" s="471"/>
      <c r="AE1663" s="471"/>
      <c r="AF1663" s="471"/>
      <c r="AG1663" s="471"/>
      <c r="AH1663" s="471"/>
      <c r="AI1663" s="495"/>
      <c r="AJ1663" s="465"/>
      <c r="AK1663" s="486"/>
      <c r="AL1663" s="471"/>
      <c r="AM1663" s="471"/>
      <c r="AN1663" s="471"/>
      <c r="AO1663" s="471"/>
      <c r="AP1663" s="480"/>
      <c r="AQ1663" s="486"/>
      <c r="AR1663" s="486"/>
      <c r="AS1663" s="486"/>
      <c r="AT1663" s="486"/>
      <c r="AU1663" s="494"/>
    </row>
    <row r="1664" spans="1:47" s="488" customFormat="1" ht="12" customHeight="1" outlineLevel="2">
      <c r="A1664" s="497"/>
      <c r="B1664" s="691"/>
      <c r="C1664" s="460"/>
      <c r="D1664" s="582"/>
      <c r="E1664" s="461"/>
      <c r="F1664" s="593"/>
      <c r="G1664" s="459"/>
      <c r="H1664" s="476"/>
      <c r="I1664" s="463"/>
      <c r="J1664" s="593"/>
      <c r="K1664" s="495"/>
      <c r="L1664" s="465"/>
      <c r="M1664" s="471"/>
      <c r="N1664" s="471"/>
      <c r="O1664" s="471"/>
      <c r="P1664" s="471"/>
      <c r="Q1664" s="471"/>
      <c r="R1664" s="471"/>
      <c r="S1664" s="471"/>
      <c r="T1664" s="471"/>
      <c r="U1664" s="471"/>
      <c r="V1664" s="471"/>
      <c r="W1664" s="495"/>
      <c r="X1664" s="471"/>
      <c r="Y1664" s="471"/>
      <c r="Z1664" s="471"/>
      <c r="AA1664" s="471"/>
      <c r="AB1664" s="471"/>
      <c r="AC1664" s="471"/>
      <c r="AD1664" s="471"/>
      <c r="AE1664" s="471"/>
      <c r="AF1664" s="471"/>
      <c r="AG1664" s="471"/>
      <c r="AH1664" s="471"/>
      <c r="AI1664" s="495"/>
      <c r="AJ1664" s="465"/>
      <c r="AK1664" s="486"/>
      <c r="AL1664" s="471"/>
      <c r="AM1664" s="471"/>
      <c r="AN1664" s="471"/>
      <c r="AO1664" s="471"/>
      <c r="AP1664" s="480"/>
      <c r="AQ1664" s="486"/>
      <c r="AR1664" s="486"/>
      <c r="AS1664" s="486"/>
      <c r="AT1664" s="486"/>
      <c r="AU1664" s="494"/>
    </row>
    <row r="1665" spans="1:47" s="488" customFormat="1" ht="12" customHeight="1" outlineLevel="2">
      <c r="A1665" s="497"/>
      <c r="B1665" s="691"/>
      <c r="C1665" s="460"/>
      <c r="D1665" s="582"/>
      <c r="E1665" s="461"/>
      <c r="F1665" s="593"/>
      <c r="G1665" s="459"/>
      <c r="H1665" s="476"/>
      <c r="I1665" s="463"/>
      <c r="J1665" s="593"/>
      <c r="K1665" s="495"/>
      <c r="L1665" s="465"/>
      <c r="M1665" s="471"/>
      <c r="N1665" s="471"/>
      <c r="O1665" s="471"/>
      <c r="P1665" s="471"/>
      <c r="Q1665" s="471"/>
      <c r="R1665" s="471"/>
      <c r="S1665" s="471"/>
      <c r="T1665" s="471"/>
      <c r="U1665" s="471"/>
      <c r="V1665" s="471"/>
      <c r="W1665" s="495"/>
      <c r="X1665" s="471"/>
      <c r="Y1665" s="471"/>
      <c r="Z1665" s="471"/>
      <c r="AA1665" s="471"/>
      <c r="AB1665" s="471"/>
      <c r="AC1665" s="471"/>
      <c r="AD1665" s="471"/>
      <c r="AE1665" s="471"/>
      <c r="AF1665" s="471"/>
      <c r="AG1665" s="471"/>
      <c r="AH1665" s="471"/>
      <c r="AI1665" s="495"/>
      <c r="AJ1665" s="465"/>
      <c r="AK1665" s="486"/>
      <c r="AL1665" s="471"/>
      <c r="AM1665" s="471"/>
      <c r="AN1665" s="471"/>
      <c r="AO1665" s="471"/>
      <c r="AP1665" s="480"/>
      <c r="AQ1665" s="486"/>
      <c r="AR1665" s="486"/>
      <c r="AS1665" s="486"/>
      <c r="AT1665" s="486"/>
      <c r="AU1665" s="494"/>
    </row>
    <row r="1666" spans="1:47" ht="3" customHeight="1" outlineLevel="1">
      <c r="A1666" s="689"/>
      <c r="B1666" s="694"/>
      <c r="K1666" s="490"/>
      <c r="L1666" s="490"/>
      <c r="W1666" s="490"/>
      <c r="X1666" s="490"/>
      <c r="AI1666" s="490"/>
      <c r="AJ1666" s="490"/>
    </row>
    <row r="1667" spans="1:47" outlineLevel="1">
      <c r="A1667" s="580" t="s">
        <v>192</v>
      </c>
      <c r="B1667" s="580" t="s">
        <v>69</v>
      </c>
      <c r="C1667" s="580"/>
      <c r="D1667" s="580"/>
      <c r="E1667" s="580"/>
      <c r="K1667" s="490"/>
      <c r="L1667" s="490"/>
      <c r="W1667" s="490"/>
      <c r="X1667" s="490"/>
      <c r="AI1667" s="490"/>
      <c r="AJ1667" s="490"/>
    </row>
    <row r="1668" spans="1:47" s="488" customFormat="1" ht="12" customHeight="1" outlineLevel="2">
      <c r="A1668" s="497"/>
      <c r="B1668" s="691"/>
      <c r="C1668" s="460"/>
      <c r="D1668" s="582"/>
      <c r="E1668" s="461"/>
      <c r="F1668" s="593"/>
      <c r="G1668" s="459"/>
      <c r="H1668" s="476"/>
      <c r="I1668" s="463"/>
      <c r="J1668" s="593"/>
      <c r="K1668" s="495"/>
      <c r="L1668" s="465"/>
      <c r="M1668" s="471"/>
      <c r="N1668" s="471"/>
      <c r="O1668" s="471"/>
      <c r="P1668" s="471"/>
      <c r="Q1668" s="471"/>
      <c r="R1668" s="471"/>
      <c r="S1668" s="471"/>
      <c r="T1668" s="471"/>
      <c r="U1668" s="471"/>
      <c r="V1668" s="471"/>
      <c r="W1668" s="495"/>
      <c r="X1668" s="471"/>
      <c r="Y1668" s="471"/>
      <c r="Z1668" s="471"/>
      <c r="AA1668" s="471"/>
      <c r="AB1668" s="471"/>
      <c r="AC1668" s="471"/>
      <c r="AD1668" s="471"/>
      <c r="AE1668" s="471"/>
      <c r="AF1668" s="471"/>
      <c r="AG1668" s="471"/>
      <c r="AH1668" s="471"/>
      <c r="AI1668" s="495"/>
      <c r="AJ1668" s="465"/>
      <c r="AK1668" s="486"/>
      <c r="AL1668" s="471"/>
      <c r="AM1668" s="471"/>
      <c r="AN1668" s="471"/>
      <c r="AO1668" s="471"/>
      <c r="AP1668" s="480"/>
      <c r="AQ1668" s="486"/>
      <c r="AR1668" s="486"/>
      <c r="AS1668" s="486"/>
      <c r="AT1668" s="486"/>
      <c r="AU1668" s="494"/>
    </row>
    <row r="1669" spans="1:47" s="488" customFormat="1" ht="12" customHeight="1" outlineLevel="2">
      <c r="A1669" s="497"/>
      <c r="B1669" s="691"/>
      <c r="C1669" s="460"/>
      <c r="D1669" s="582"/>
      <c r="E1669" s="461"/>
      <c r="F1669" s="593"/>
      <c r="G1669" s="459"/>
      <c r="H1669" s="476"/>
      <c r="I1669" s="463"/>
      <c r="J1669" s="593"/>
      <c r="K1669" s="495"/>
      <c r="L1669" s="465"/>
      <c r="M1669" s="471"/>
      <c r="N1669" s="471"/>
      <c r="O1669" s="471"/>
      <c r="P1669" s="471"/>
      <c r="Q1669" s="471"/>
      <c r="R1669" s="471"/>
      <c r="S1669" s="471"/>
      <c r="T1669" s="471"/>
      <c r="U1669" s="471"/>
      <c r="V1669" s="471"/>
      <c r="W1669" s="495"/>
      <c r="X1669" s="471"/>
      <c r="Y1669" s="471"/>
      <c r="Z1669" s="471"/>
      <c r="AA1669" s="471"/>
      <c r="AB1669" s="471"/>
      <c r="AC1669" s="471"/>
      <c r="AD1669" s="471"/>
      <c r="AE1669" s="471"/>
      <c r="AF1669" s="471"/>
      <c r="AG1669" s="471"/>
      <c r="AH1669" s="471"/>
      <c r="AI1669" s="495"/>
      <c r="AJ1669" s="465"/>
      <c r="AK1669" s="486"/>
      <c r="AL1669" s="471"/>
      <c r="AM1669" s="471"/>
      <c r="AN1669" s="471"/>
      <c r="AO1669" s="471"/>
      <c r="AP1669" s="480"/>
      <c r="AQ1669" s="486"/>
      <c r="AR1669" s="486"/>
      <c r="AS1669" s="486"/>
      <c r="AT1669" s="486"/>
      <c r="AU1669" s="494"/>
    </row>
    <row r="1670" spans="1:47" s="488" customFormat="1" ht="12" customHeight="1" outlineLevel="2">
      <c r="A1670" s="497"/>
      <c r="B1670" s="691"/>
      <c r="C1670" s="460"/>
      <c r="D1670" s="582"/>
      <c r="E1670" s="461"/>
      <c r="F1670" s="593"/>
      <c r="G1670" s="459"/>
      <c r="H1670" s="476"/>
      <c r="I1670" s="463"/>
      <c r="J1670" s="593"/>
      <c r="K1670" s="495"/>
      <c r="L1670" s="465"/>
      <c r="M1670" s="471"/>
      <c r="N1670" s="471"/>
      <c r="O1670" s="471"/>
      <c r="P1670" s="471"/>
      <c r="Q1670" s="471"/>
      <c r="R1670" s="471"/>
      <c r="S1670" s="471"/>
      <c r="T1670" s="471"/>
      <c r="U1670" s="471"/>
      <c r="V1670" s="471"/>
      <c r="W1670" s="495"/>
      <c r="X1670" s="471"/>
      <c r="Y1670" s="471"/>
      <c r="Z1670" s="471"/>
      <c r="AA1670" s="471"/>
      <c r="AB1670" s="471"/>
      <c r="AC1670" s="471"/>
      <c r="AD1670" s="471"/>
      <c r="AE1670" s="471"/>
      <c r="AF1670" s="471"/>
      <c r="AG1670" s="471"/>
      <c r="AH1670" s="471"/>
      <c r="AI1670" s="495"/>
      <c r="AJ1670" s="465"/>
      <c r="AK1670" s="486"/>
      <c r="AL1670" s="471"/>
      <c r="AM1670" s="471"/>
      <c r="AN1670" s="471"/>
      <c r="AO1670" s="471"/>
      <c r="AP1670" s="480"/>
      <c r="AQ1670" s="486"/>
      <c r="AR1670" s="486"/>
      <c r="AS1670" s="486"/>
      <c r="AT1670" s="486"/>
      <c r="AU1670" s="494"/>
    </row>
    <row r="1671" spans="1:47" ht="3" customHeight="1" outlineLevel="1">
      <c r="A1671" s="689"/>
      <c r="B1671" s="694"/>
      <c r="K1671" s="490"/>
      <c r="L1671" s="490"/>
      <c r="W1671" s="490"/>
      <c r="X1671" s="490"/>
      <c r="AI1671" s="490"/>
      <c r="AJ1671" s="490"/>
    </row>
    <row r="1672" spans="1:47" outlineLevel="1">
      <c r="A1672" s="580" t="s">
        <v>193</v>
      </c>
      <c r="B1672" s="580" t="s">
        <v>71</v>
      </c>
      <c r="C1672" s="580"/>
      <c r="D1672" s="580"/>
      <c r="E1672" s="580"/>
      <c r="K1672" s="490"/>
      <c r="L1672" s="490"/>
      <c r="W1672" s="490"/>
      <c r="X1672" s="490"/>
      <c r="AI1672" s="490"/>
      <c r="AJ1672" s="490"/>
    </row>
    <row r="1673" spans="1:47" s="488" customFormat="1" ht="12" customHeight="1" outlineLevel="2">
      <c r="A1673" s="497"/>
      <c r="B1673" s="691"/>
      <c r="C1673" s="460"/>
      <c r="D1673" s="582"/>
      <c r="E1673" s="461"/>
      <c r="F1673" s="593"/>
      <c r="G1673" s="459"/>
      <c r="H1673" s="476"/>
      <c r="I1673" s="463"/>
      <c r="J1673" s="593"/>
      <c r="K1673" s="495"/>
      <c r="L1673" s="465"/>
      <c r="M1673" s="471"/>
      <c r="N1673" s="471"/>
      <c r="O1673" s="471"/>
      <c r="P1673" s="471"/>
      <c r="Q1673" s="471"/>
      <c r="R1673" s="471"/>
      <c r="S1673" s="471"/>
      <c r="T1673" s="471"/>
      <c r="U1673" s="471"/>
      <c r="V1673" s="471"/>
      <c r="W1673" s="495"/>
      <c r="X1673" s="471"/>
      <c r="Y1673" s="471"/>
      <c r="Z1673" s="471"/>
      <c r="AA1673" s="471"/>
      <c r="AB1673" s="471"/>
      <c r="AC1673" s="471"/>
      <c r="AD1673" s="471"/>
      <c r="AE1673" s="471"/>
      <c r="AF1673" s="471"/>
      <c r="AG1673" s="471"/>
      <c r="AH1673" s="471"/>
      <c r="AI1673" s="495"/>
      <c r="AJ1673" s="465"/>
      <c r="AK1673" s="486"/>
      <c r="AL1673" s="471"/>
      <c r="AM1673" s="471"/>
      <c r="AN1673" s="471"/>
      <c r="AO1673" s="471"/>
      <c r="AP1673" s="480"/>
      <c r="AQ1673" s="486"/>
      <c r="AR1673" s="486"/>
      <c r="AS1673" s="486"/>
      <c r="AT1673" s="486"/>
      <c r="AU1673" s="494"/>
    </row>
    <row r="1674" spans="1:47" s="488" customFormat="1" ht="12" customHeight="1" outlineLevel="2">
      <c r="A1674" s="497"/>
      <c r="B1674" s="691"/>
      <c r="C1674" s="460"/>
      <c r="D1674" s="582"/>
      <c r="E1674" s="461"/>
      <c r="F1674" s="593"/>
      <c r="G1674" s="459"/>
      <c r="H1674" s="476"/>
      <c r="I1674" s="463"/>
      <c r="J1674" s="593"/>
      <c r="K1674" s="495"/>
      <c r="L1674" s="465"/>
      <c r="M1674" s="471"/>
      <c r="N1674" s="471"/>
      <c r="O1674" s="471"/>
      <c r="P1674" s="471"/>
      <c r="Q1674" s="471"/>
      <c r="R1674" s="471"/>
      <c r="S1674" s="471"/>
      <c r="T1674" s="471"/>
      <c r="U1674" s="471"/>
      <c r="V1674" s="471"/>
      <c r="W1674" s="495"/>
      <c r="X1674" s="471"/>
      <c r="Y1674" s="471"/>
      <c r="Z1674" s="471"/>
      <c r="AA1674" s="471"/>
      <c r="AB1674" s="471"/>
      <c r="AC1674" s="471"/>
      <c r="AD1674" s="471"/>
      <c r="AE1674" s="471"/>
      <c r="AF1674" s="471"/>
      <c r="AG1674" s="471"/>
      <c r="AH1674" s="471"/>
      <c r="AI1674" s="495"/>
      <c r="AJ1674" s="465"/>
      <c r="AK1674" s="486"/>
      <c r="AL1674" s="471"/>
      <c r="AM1674" s="471"/>
      <c r="AN1674" s="471"/>
      <c r="AO1674" s="471"/>
      <c r="AP1674" s="480"/>
      <c r="AQ1674" s="486"/>
      <c r="AR1674" s="486"/>
      <c r="AS1674" s="486"/>
      <c r="AT1674" s="486"/>
      <c r="AU1674" s="494"/>
    </row>
    <row r="1675" spans="1:47" s="488" customFormat="1" ht="12" customHeight="1" outlineLevel="2">
      <c r="A1675" s="497"/>
      <c r="B1675" s="691"/>
      <c r="C1675" s="460"/>
      <c r="D1675" s="582"/>
      <c r="E1675" s="461"/>
      <c r="F1675" s="593"/>
      <c r="G1675" s="459"/>
      <c r="H1675" s="476"/>
      <c r="I1675" s="463"/>
      <c r="J1675" s="593"/>
      <c r="K1675" s="495"/>
      <c r="L1675" s="465"/>
      <c r="M1675" s="471"/>
      <c r="N1675" s="471"/>
      <c r="O1675" s="471"/>
      <c r="P1675" s="471"/>
      <c r="Q1675" s="471"/>
      <c r="R1675" s="471"/>
      <c r="S1675" s="471"/>
      <c r="T1675" s="471"/>
      <c r="U1675" s="471"/>
      <c r="V1675" s="471"/>
      <c r="W1675" s="495"/>
      <c r="X1675" s="471"/>
      <c r="Y1675" s="471"/>
      <c r="Z1675" s="471"/>
      <c r="AA1675" s="471"/>
      <c r="AB1675" s="471"/>
      <c r="AC1675" s="471"/>
      <c r="AD1675" s="471"/>
      <c r="AE1675" s="471"/>
      <c r="AF1675" s="471"/>
      <c r="AG1675" s="471"/>
      <c r="AH1675" s="471"/>
      <c r="AI1675" s="495"/>
      <c r="AJ1675" s="465"/>
      <c r="AK1675" s="486"/>
      <c r="AL1675" s="471"/>
      <c r="AM1675" s="471"/>
      <c r="AN1675" s="471"/>
      <c r="AO1675" s="471"/>
      <c r="AP1675" s="480"/>
      <c r="AQ1675" s="486"/>
      <c r="AR1675" s="486"/>
      <c r="AS1675" s="486"/>
      <c r="AT1675" s="486"/>
      <c r="AU1675" s="494"/>
    </row>
    <row r="1676" spans="1:47" ht="3" customHeight="1" outlineLevel="1">
      <c r="A1676" s="689"/>
      <c r="B1676" s="694"/>
      <c r="K1676" s="490"/>
      <c r="L1676" s="490"/>
      <c r="W1676" s="490"/>
      <c r="X1676" s="490"/>
      <c r="AI1676" s="490"/>
      <c r="AJ1676" s="490"/>
    </row>
    <row r="1677" spans="1:47" outlineLevel="1">
      <c r="A1677" s="580" t="s">
        <v>194</v>
      </c>
      <c r="B1677" s="580" t="s">
        <v>73</v>
      </c>
      <c r="C1677" s="580"/>
      <c r="D1677" s="580"/>
      <c r="E1677" s="580"/>
      <c r="K1677" s="490"/>
      <c r="L1677" s="490"/>
      <c r="W1677" s="490"/>
      <c r="X1677" s="490"/>
      <c r="AI1677" s="490"/>
      <c r="AJ1677" s="490"/>
    </row>
    <row r="1678" spans="1:47" s="488" customFormat="1" ht="12" customHeight="1" outlineLevel="2">
      <c r="A1678" s="497"/>
      <c r="B1678" s="691"/>
      <c r="C1678" s="460"/>
      <c r="D1678" s="582"/>
      <c r="E1678" s="461"/>
      <c r="F1678" s="593"/>
      <c r="G1678" s="459"/>
      <c r="H1678" s="476"/>
      <c r="I1678" s="463"/>
      <c r="J1678" s="593"/>
      <c r="K1678" s="495"/>
      <c r="L1678" s="465"/>
      <c r="M1678" s="471"/>
      <c r="N1678" s="471"/>
      <c r="O1678" s="471"/>
      <c r="P1678" s="471"/>
      <c r="Q1678" s="471"/>
      <c r="R1678" s="471"/>
      <c r="S1678" s="471"/>
      <c r="T1678" s="471"/>
      <c r="U1678" s="471"/>
      <c r="V1678" s="471"/>
      <c r="W1678" s="495"/>
      <c r="X1678" s="471"/>
      <c r="Y1678" s="471"/>
      <c r="Z1678" s="471"/>
      <c r="AA1678" s="471"/>
      <c r="AB1678" s="471"/>
      <c r="AC1678" s="471"/>
      <c r="AD1678" s="471"/>
      <c r="AE1678" s="471"/>
      <c r="AF1678" s="471"/>
      <c r="AG1678" s="471"/>
      <c r="AH1678" s="471"/>
      <c r="AI1678" s="495"/>
      <c r="AJ1678" s="465"/>
      <c r="AK1678" s="486"/>
      <c r="AL1678" s="471"/>
      <c r="AM1678" s="471"/>
      <c r="AN1678" s="471"/>
      <c r="AO1678" s="471"/>
      <c r="AP1678" s="480"/>
      <c r="AQ1678" s="486"/>
      <c r="AR1678" s="486"/>
      <c r="AS1678" s="486"/>
      <c r="AT1678" s="486"/>
      <c r="AU1678" s="494"/>
    </row>
    <row r="1679" spans="1:47" s="488" customFormat="1" ht="12" customHeight="1" outlineLevel="2">
      <c r="A1679" s="497"/>
      <c r="B1679" s="691"/>
      <c r="C1679" s="460"/>
      <c r="D1679" s="582"/>
      <c r="E1679" s="461"/>
      <c r="F1679" s="593"/>
      <c r="G1679" s="459"/>
      <c r="H1679" s="476"/>
      <c r="I1679" s="463"/>
      <c r="J1679" s="593"/>
      <c r="K1679" s="495"/>
      <c r="L1679" s="465"/>
      <c r="M1679" s="471"/>
      <c r="N1679" s="471"/>
      <c r="O1679" s="471"/>
      <c r="P1679" s="471"/>
      <c r="Q1679" s="471"/>
      <c r="R1679" s="471"/>
      <c r="S1679" s="471"/>
      <c r="T1679" s="471"/>
      <c r="U1679" s="471"/>
      <c r="V1679" s="471"/>
      <c r="W1679" s="495"/>
      <c r="X1679" s="471"/>
      <c r="Y1679" s="471"/>
      <c r="Z1679" s="471"/>
      <c r="AA1679" s="471"/>
      <c r="AB1679" s="471"/>
      <c r="AC1679" s="471"/>
      <c r="AD1679" s="471"/>
      <c r="AE1679" s="471"/>
      <c r="AF1679" s="471"/>
      <c r="AG1679" s="471"/>
      <c r="AH1679" s="471"/>
      <c r="AI1679" s="495"/>
      <c r="AJ1679" s="465"/>
      <c r="AK1679" s="486"/>
      <c r="AL1679" s="471"/>
      <c r="AM1679" s="471"/>
      <c r="AN1679" s="471"/>
      <c r="AO1679" s="471"/>
      <c r="AP1679" s="480"/>
      <c r="AQ1679" s="486"/>
      <c r="AR1679" s="486"/>
      <c r="AS1679" s="486"/>
      <c r="AT1679" s="486"/>
      <c r="AU1679" s="494"/>
    </row>
    <row r="1680" spans="1:47" s="488" customFormat="1" ht="12" customHeight="1" outlineLevel="2">
      <c r="A1680" s="497"/>
      <c r="B1680" s="691"/>
      <c r="C1680" s="460"/>
      <c r="D1680" s="582"/>
      <c r="E1680" s="461"/>
      <c r="F1680" s="593"/>
      <c r="G1680" s="459"/>
      <c r="H1680" s="476"/>
      <c r="I1680" s="463"/>
      <c r="J1680" s="593"/>
      <c r="K1680" s="495"/>
      <c r="L1680" s="465"/>
      <c r="M1680" s="471"/>
      <c r="N1680" s="471"/>
      <c r="O1680" s="471"/>
      <c r="P1680" s="471"/>
      <c r="Q1680" s="471"/>
      <c r="R1680" s="471"/>
      <c r="S1680" s="471"/>
      <c r="T1680" s="471"/>
      <c r="U1680" s="471"/>
      <c r="V1680" s="471"/>
      <c r="W1680" s="495"/>
      <c r="X1680" s="471"/>
      <c r="Y1680" s="471"/>
      <c r="Z1680" s="471"/>
      <c r="AA1680" s="471"/>
      <c r="AB1680" s="471"/>
      <c r="AC1680" s="471"/>
      <c r="AD1680" s="471"/>
      <c r="AE1680" s="471"/>
      <c r="AF1680" s="471"/>
      <c r="AG1680" s="471"/>
      <c r="AH1680" s="471"/>
      <c r="AI1680" s="495"/>
      <c r="AJ1680" s="465"/>
      <c r="AK1680" s="486"/>
      <c r="AL1680" s="471"/>
      <c r="AM1680" s="471"/>
      <c r="AN1680" s="471"/>
      <c r="AO1680" s="471"/>
      <c r="AP1680" s="480"/>
      <c r="AQ1680" s="486"/>
      <c r="AR1680" s="486"/>
      <c r="AS1680" s="486"/>
      <c r="AT1680" s="486"/>
      <c r="AU1680" s="494"/>
    </row>
    <row r="1681" spans="1:47" ht="3" customHeight="1">
      <c r="A1681" s="689"/>
      <c r="B1681" s="694"/>
      <c r="K1681" s="490"/>
      <c r="L1681" s="490"/>
      <c r="W1681" s="490"/>
      <c r="X1681" s="490"/>
      <c r="AI1681" s="490"/>
      <c r="AJ1681" s="490"/>
    </row>
    <row r="1682" spans="1:47" s="488" customFormat="1" ht="12" customHeight="1">
      <c r="A1682" s="586" t="s">
        <v>75</v>
      </c>
      <c r="B1682" s="692"/>
      <c r="C1682" s="587"/>
      <c r="D1682" s="588"/>
      <c r="E1682" s="589"/>
      <c r="F1682" s="592"/>
      <c r="G1682" s="589"/>
      <c r="H1682" s="589"/>
      <c r="I1682" s="589"/>
      <c r="J1682" s="592"/>
      <c r="K1682" s="589"/>
      <c r="L1682" s="589"/>
      <c r="M1682" s="589"/>
      <c r="N1682" s="589"/>
      <c r="O1682" s="589"/>
      <c r="P1682" s="589"/>
      <c r="Q1682" s="589"/>
      <c r="R1682" s="589"/>
      <c r="S1682" s="589"/>
      <c r="T1682" s="589"/>
      <c r="U1682" s="589"/>
      <c r="V1682" s="589"/>
      <c r="W1682" s="589"/>
      <c r="X1682" s="589"/>
      <c r="Y1682" s="589"/>
      <c r="Z1682" s="589"/>
      <c r="AA1682" s="589"/>
      <c r="AB1682" s="589"/>
      <c r="AC1682" s="589"/>
      <c r="AD1682" s="589"/>
      <c r="AE1682" s="589"/>
      <c r="AF1682" s="589"/>
      <c r="AG1682" s="589"/>
      <c r="AH1682" s="589"/>
      <c r="AI1682" s="589"/>
      <c r="AJ1682" s="589"/>
      <c r="AK1682" s="589"/>
      <c r="AL1682" s="589"/>
      <c r="AM1682" s="589"/>
      <c r="AN1682" s="589"/>
      <c r="AO1682" s="589"/>
      <c r="AP1682" s="589"/>
      <c r="AQ1682" s="589"/>
      <c r="AR1682" s="589"/>
      <c r="AS1682" s="589"/>
      <c r="AT1682" s="589"/>
      <c r="AU1682" s="494"/>
    </row>
    <row r="1683" spans="1:47" ht="3" customHeight="1" outlineLevel="1">
      <c r="A1683" s="689"/>
      <c r="B1683" s="694"/>
      <c r="K1683" s="490"/>
      <c r="L1683" s="490"/>
      <c r="W1683" s="490"/>
      <c r="X1683" s="490"/>
      <c r="AI1683" s="490"/>
      <c r="AJ1683" s="490"/>
    </row>
    <row r="1684" spans="1:47" outlineLevel="1">
      <c r="A1684" s="580" t="s">
        <v>76</v>
      </c>
      <c r="B1684" s="580" t="s">
        <v>77</v>
      </c>
      <c r="C1684" s="580"/>
      <c r="D1684" s="580"/>
      <c r="E1684" s="580"/>
      <c r="K1684" s="490"/>
      <c r="L1684" s="490"/>
      <c r="W1684" s="490"/>
      <c r="X1684" s="490"/>
      <c r="AI1684" s="490"/>
      <c r="AJ1684" s="490"/>
    </row>
    <row r="1685" spans="1:47" s="488" customFormat="1" ht="12" customHeight="1" outlineLevel="2">
      <c r="A1685" s="497"/>
      <c r="B1685" s="691"/>
      <c r="C1685" s="460"/>
      <c r="D1685" s="582"/>
      <c r="E1685" s="461"/>
      <c r="F1685" s="593"/>
      <c r="G1685" s="459"/>
      <c r="H1685" s="476"/>
      <c r="I1685" s="463"/>
      <c r="J1685" s="593"/>
      <c r="K1685" s="495"/>
      <c r="L1685" s="465"/>
      <c r="M1685" s="471"/>
      <c r="N1685" s="471"/>
      <c r="O1685" s="471"/>
      <c r="P1685" s="471"/>
      <c r="Q1685" s="471"/>
      <c r="R1685" s="471"/>
      <c r="S1685" s="471"/>
      <c r="T1685" s="471"/>
      <c r="U1685" s="471"/>
      <c r="V1685" s="471"/>
      <c r="W1685" s="495"/>
      <c r="X1685" s="471"/>
      <c r="Y1685" s="471"/>
      <c r="Z1685" s="471"/>
      <c r="AA1685" s="471"/>
      <c r="AB1685" s="471"/>
      <c r="AC1685" s="471"/>
      <c r="AD1685" s="471"/>
      <c r="AE1685" s="471"/>
      <c r="AF1685" s="471"/>
      <c r="AG1685" s="471"/>
      <c r="AH1685" s="471"/>
      <c r="AI1685" s="495"/>
      <c r="AJ1685" s="465"/>
      <c r="AK1685" s="486"/>
      <c r="AL1685" s="471"/>
      <c r="AM1685" s="471"/>
      <c r="AN1685" s="471"/>
      <c r="AO1685" s="471"/>
      <c r="AP1685" s="480"/>
      <c r="AQ1685" s="486"/>
      <c r="AR1685" s="486"/>
      <c r="AS1685" s="486"/>
      <c r="AT1685" s="486"/>
      <c r="AU1685" s="494"/>
    </row>
    <row r="1686" spans="1:47" s="488" customFormat="1" ht="12" customHeight="1" outlineLevel="2">
      <c r="A1686" s="497"/>
      <c r="B1686" s="691"/>
      <c r="C1686" s="460"/>
      <c r="D1686" s="582"/>
      <c r="E1686" s="461"/>
      <c r="F1686" s="593"/>
      <c r="G1686" s="459"/>
      <c r="H1686" s="476"/>
      <c r="I1686" s="463"/>
      <c r="J1686" s="593"/>
      <c r="K1686" s="495"/>
      <c r="L1686" s="465"/>
      <c r="M1686" s="471"/>
      <c r="N1686" s="471"/>
      <c r="O1686" s="471"/>
      <c r="P1686" s="471"/>
      <c r="Q1686" s="471"/>
      <c r="R1686" s="471"/>
      <c r="S1686" s="471"/>
      <c r="T1686" s="471"/>
      <c r="U1686" s="471"/>
      <c r="V1686" s="471"/>
      <c r="W1686" s="495"/>
      <c r="X1686" s="471"/>
      <c r="Y1686" s="471"/>
      <c r="Z1686" s="471"/>
      <c r="AA1686" s="471"/>
      <c r="AB1686" s="471"/>
      <c r="AC1686" s="471"/>
      <c r="AD1686" s="471"/>
      <c r="AE1686" s="471"/>
      <c r="AF1686" s="471"/>
      <c r="AG1686" s="471"/>
      <c r="AH1686" s="471"/>
      <c r="AI1686" s="495"/>
      <c r="AJ1686" s="465"/>
      <c r="AK1686" s="486"/>
      <c r="AL1686" s="471"/>
      <c r="AM1686" s="471"/>
      <c r="AN1686" s="471"/>
      <c r="AO1686" s="471"/>
      <c r="AP1686" s="480"/>
      <c r="AQ1686" s="486"/>
      <c r="AR1686" s="486"/>
      <c r="AS1686" s="486"/>
      <c r="AT1686" s="486"/>
      <c r="AU1686" s="494"/>
    </row>
    <row r="1687" spans="1:47" s="488" customFormat="1" ht="12" customHeight="1" outlineLevel="2">
      <c r="A1687" s="497"/>
      <c r="B1687" s="691"/>
      <c r="C1687" s="460"/>
      <c r="D1687" s="582"/>
      <c r="E1687" s="461"/>
      <c r="F1687" s="593"/>
      <c r="G1687" s="459"/>
      <c r="H1687" s="476"/>
      <c r="I1687" s="463"/>
      <c r="J1687" s="593"/>
      <c r="K1687" s="495"/>
      <c r="L1687" s="465"/>
      <c r="M1687" s="471"/>
      <c r="N1687" s="471"/>
      <c r="O1687" s="471"/>
      <c r="P1687" s="471"/>
      <c r="Q1687" s="471"/>
      <c r="R1687" s="471"/>
      <c r="S1687" s="471"/>
      <c r="T1687" s="471"/>
      <c r="U1687" s="471"/>
      <c r="V1687" s="471"/>
      <c r="W1687" s="495"/>
      <c r="X1687" s="471"/>
      <c r="Y1687" s="471"/>
      <c r="Z1687" s="471"/>
      <c r="AA1687" s="471"/>
      <c r="AB1687" s="471"/>
      <c r="AC1687" s="471"/>
      <c r="AD1687" s="471"/>
      <c r="AE1687" s="471"/>
      <c r="AF1687" s="471"/>
      <c r="AG1687" s="471"/>
      <c r="AH1687" s="471"/>
      <c r="AI1687" s="495"/>
      <c r="AJ1687" s="465"/>
      <c r="AK1687" s="486"/>
      <c r="AL1687" s="471"/>
      <c r="AM1687" s="471"/>
      <c r="AN1687" s="471"/>
      <c r="AO1687" s="471"/>
      <c r="AP1687" s="480"/>
      <c r="AQ1687" s="486"/>
      <c r="AR1687" s="486"/>
      <c r="AS1687" s="486"/>
      <c r="AT1687" s="486"/>
      <c r="AU1687" s="494"/>
    </row>
    <row r="1688" spans="1:47" ht="3" customHeight="1" outlineLevel="1">
      <c r="A1688" s="689"/>
      <c r="B1688" s="694"/>
      <c r="K1688" s="490"/>
      <c r="L1688" s="490"/>
      <c r="W1688" s="490"/>
      <c r="X1688" s="490"/>
      <c r="AI1688" s="490"/>
      <c r="AJ1688" s="490"/>
    </row>
    <row r="1689" spans="1:47" outlineLevel="1">
      <c r="A1689" s="580" t="s">
        <v>78</v>
      </c>
      <c r="B1689" s="580" t="s">
        <v>79</v>
      </c>
      <c r="C1689" s="580"/>
      <c r="D1689" s="580"/>
      <c r="E1689" s="580"/>
    </row>
    <row r="1690" spans="1:47" s="488" customFormat="1" ht="12" customHeight="1" outlineLevel="2">
      <c r="A1690" s="497"/>
      <c r="B1690" s="691"/>
      <c r="C1690" s="460"/>
      <c r="D1690" s="582"/>
      <c r="E1690" s="461"/>
      <c r="F1690" s="593"/>
      <c r="G1690" s="459"/>
      <c r="H1690" s="476"/>
      <c r="I1690" s="463"/>
      <c r="J1690" s="593"/>
      <c r="K1690" s="495"/>
      <c r="L1690" s="465"/>
      <c r="M1690" s="471"/>
      <c r="N1690" s="471"/>
      <c r="O1690" s="471"/>
      <c r="P1690" s="471"/>
      <c r="Q1690" s="471"/>
      <c r="R1690" s="471"/>
      <c r="S1690" s="471"/>
      <c r="T1690" s="471"/>
      <c r="U1690" s="471"/>
      <c r="V1690" s="471"/>
      <c r="W1690" s="495"/>
      <c r="X1690" s="471"/>
      <c r="Y1690" s="471"/>
      <c r="Z1690" s="471"/>
      <c r="AA1690" s="471"/>
      <c r="AB1690" s="471"/>
      <c r="AC1690" s="471"/>
      <c r="AD1690" s="471"/>
      <c r="AE1690" s="471"/>
      <c r="AF1690" s="471"/>
      <c r="AG1690" s="471"/>
      <c r="AH1690" s="471"/>
      <c r="AI1690" s="495"/>
      <c r="AJ1690" s="465"/>
      <c r="AK1690" s="486"/>
      <c r="AL1690" s="471"/>
      <c r="AM1690" s="471"/>
      <c r="AN1690" s="471"/>
      <c r="AO1690" s="471"/>
      <c r="AP1690" s="480"/>
      <c r="AQ1690" s="486"/>
      <c r="AR1690" s="486"/>
      <c r="AS1690" s="486"/>
      <c r="AT1690" s="486"/>
      <c r="AU1690" s="494"/>
    </row>
    <row r="1691" spans="1:47" s="488" customFormat="1" ht="12" customHeight="1" outlineLevel="2">
      <c r="A1691" s="497"/>
      <c r="B1691" s="691"/>
      <c r="C1691" s="460"/>
      <c r="D1691" s="582"/>
      <c r="E1691" s="461"/>
      <c r="F1691" s="593"/>
      <c r="G1691" s="459"/>
      <c r="H1691" s="476"/>
      <c r="I1691" s="463"/>
      <c r="J1691" s="593"/>
      <c r="K1691" s="495"/>
      <c r="L1691" s="465"/>
      <c r="M1691" s="471"/>
      <c r="N1691" s="471"/>
      <c r="O1691" s="471"/>
      <c r="P1691" s="471"/>
      <c r="Q1691" s="471"/>
      <c r="R1691" s="471"/>
      <c r="S1691" s="471"/>
      <c r="T1691" s="471"/>
      <c r="U1691" s="471"/>
      <c r="V1691" s="471"/>
      <c r="W1691" s="495"/>
      <c r="X1691" s="471"/>
      <c r="Y1691" s="471"/>
      <c r="Z1691" s="471"/>
      <c r="AA1691" s="471"/>
      <c r="AB1691" s="471"/>
      <c r="AC1691" s="471"/>
      <c r="AD1691" s="471"/>
      <c r="AE1691" s="471"/>
      <c r="AF1691" s="471"/>
      <c r="AG1691" s="471"/>
      <c r="AH1691" s="471"/>
      <c r="AI1691" s="495"/>
      <c r="AJ1691" s="465"/>
      <c r="AK1691" s="486"/>
      <c r="AL1691" s="471"/>
      <c r="AM1691" s="471"/>
      <c r="AN1691" s="471"/>
      <c r="AO1691" s="471"/>
      <c r="AP1691" s="480"/>
      <c r="AQ1691" s="486"/>
      <c r="AR1691" s="486"/>
      <c r="AS1691" s="486"/>
      <c r="AT1691" s="486"/>
      <c r="AU1691" s="494"/>
    </row>
    <row r="1692" spans="1:47" s="488" customFormat="1" ht="12" customHeight="1" outlineLevel="2">
      <c r="A1692" s="497"/>
      <c r="B1692" s="691"/>
      <c r="C1692" s="460"/>
      <c r="D1692" s="582"/>
      <c r="E1692" s="461"/>
      <c r="F1692" s="593"/>
      <c r="G1692" s="459"/>
      <c r="H1692" s="476"/>
      <c r="I1692" s="463"/>
      <c r="J1692" s="593"/>
      <c r="K1692" s="495"/>
      <c r="L1692" s="465"/>
      <c r="M1692" s="471"/>
      <c r="N1692" s="471"/>
      <c r="O1692" s="471"/>
      <c r="P1692" s="471"/>
      <c r="Q1692" s="471"/>
      <c r="R1692" s="471"/>
      <c r="S1692" s="471"/>
      <c r="T1692" s="471"/>
      <c r="U1692" s="471"/>
      <c r="V1692" s="471"/>
      <c r="W1692" s="495"/>
      <c r="X1692" s="471"/>
      <c r="Y1692" s="471"/>
      <c r="Z1692" s="471"/>
      <c r="AA1692" s="471"/>
      <c r="AB1692" s="471"/>
      <c r="AC1692" s="471"/>
      <c r="AD1692" s="471"/>
      <c r="AE1692" s="471"/>
      <c r="AF1692" s="471"/>
      <c r="AG1692" s="471"/>
      <c r="AH1692" s="471"/>
      <c r="AI1692" s="495"/>
      <c r="AJ1692" s="465"/>
      <c r="AK1692" s="486"/>
      <c r="AL1692" s="471"/>
      <c r="AM1692" s="471"/>
      <c r="AN1692" s="471"/>
      <c r="AO1692" s="471"/>
      <c r="AP1692" s="480"/>
      <c r="AQ1692" s="486"/>
      <c r="AR1692" s="486"/>
      <c r="AS1692" s="486"/>
      <c r="AT1692" s="486"/>
      <c r="AU1692" s="494"/>
    </row>
    <row r="1693" spans="1:47" ht="3" customHeight="1" outlineLevel="1">
      <c r="A1693" s="689"/>
      <c r="B1693" s="694"/>
      <c r="K1693" s="490"/>
      <c r="L1693" s="490"/>
      <c r="W1693" s="490"/>
      <c r="X1693" s="490"/>
      <c r="AI1693" s="490"/>
      <c r="AJ1693" s="490"/>
    </row>
    <row r="1694" spans="1:47" outlineLevel="1">
      <c r="A1694" s="580" t="s">
        <v>80</v>
      </c>
      <c r="B1694" s="580" t="s">
        <v>81</v>
      </c>
      <c r="C1694" s="580"/>
      <c r="D1694" s="580"/>
      <c r="E1694" s="580"/>
    </row>
    <row r="1695" spans="1:47" s="488" customFormat="1" ht="12" customHeight="1" outlineLevel="2">
      <c r="A1695" s="497"/>
      <c r="B1695" s="691"/>
      <c r="C1695" s="460"/>
      <c r="D1695" s="582"/>
      <c r="E1695" s="461"/>
      <c r="F1695" s="593"/>
      <c r="G1695" s="459"/>
      <c r="H1695" s="476"/>
      <c r="I1695" s="463"/>
      <c r="J1695" s="593"/>
      <c r="K1695" s="495"/>
      <c r="L1695" s="465"/>
      <c r="M1695" s="471"/>
      <c r="N1695" s="471"/>
      <c r="O1695" s="471"/>
      <c r="P1695" s="471"/>
      <c r="Q1695" s="471"/>
      <c r="R1695" s="471"/>
      <c r="S1695" s="471"/>
      <c r="T1695" s="471"/>
      <c r="U1695" s="471"/>
      <c r="V1695" s="471"/>
      <c r="W1695" s="495"/>
      <c r="X1695" s="471"/>
      <c r="Y1695" s="471"/>
      <c r="Z1695" s="471"/>
      <c r="AA1695" s="471"/>
      <c r="AB1695" s="471"/>
      <c r="AC1695" s="471"/>
      <c r="AD1695" s="471"/>
      <c r="AE1695" s="471"/>
      <c r="AF1695" s="471"/>
      <c r="AG1695" s="471"/>
      <c r="AH1695" s="471"/>
      <c r="AI1695" s="495"/>
      <c r="AJ1695" s="465"/>
      <c r="AK1695" s="486"/>
      <c r="AL1695" s="471"/>
      <c r="AM1695" s="471"/>
      <c r="AN1695" s="471"/>
      <c r="AO1695" s="471"/>
      <c r="AP1695" s="480"/>
      <c r="AQ1695" s="486"/>
      <c r="AR1695" s="486"/>
      <c r="AS1695" s="486"/>
      <c r="AT1695" s="486"/>
      <c r="AU1695" s="494"/>
    </row>
    <row r="1696" spans="1:47" s="488" customFormat="1" ht="12" customHeight="1" outlineLevel="2">
      <c r="A1696" s="497"/>
      <c r="B1696" s="691"/>
      <c r="C1696" s="460"/>
      <c r="D1696" s="582"/>
      <c r="E1696" s="461"/>
      <c r="F1696" s="593"/>
      <c r="G1696" s="459"/>
      <c r="H1696" s="476"/>
      <c r="I1696" s="463"/>
      <c r="J1696" s="593"/>
      <c r="K1696" s="495"/>
      <c r="L1696" s="465"/>
      <c r="M1696" s="471"/>
      <c r="N1696" s="471"/>
      <c r="O1696" s="471"/>
      <c r="P1696" s="471"/>
      <c r="Q1696" s="471"/>
      <c r="R1696" s="471"/>
      <c r="S1696" s="471"/>
      <c r="T1696" s="471"/>
      <c r="U1696" s="471"/>
      <c r="V1696" s="471"/>
      <c r="W1696" s="495"/>
      <c r="X1696" s="471"/>
      <c r="Y1696" s="471"/>
      <c r="Z1696" s="471"/>
      <c r="AA1696" s="471"/>
      <c r="AB1696" s="471"/>
      <c r="AC1696" s="471"/>
      <c r="AD1696" s="471"/>
      <c r="AE1696" s="471"/>
      <c r="AF1696" s="471"/>
      <c r="AG1696" s="471"/>
      <c r="AH1696" s="471"/>
      <c r="AI1696" s="495"/>
      <c r="AJ1696" s="465"/>
      <c r="AK1696" s="486"/>
      <c r="AL1696" s="471"/>
      <c r="AM1696" s="471"/>
      <c r="AN1696" s="471"/>
      <c r="AO1696" s="471"/>
      <c r="AP1696" s="480"/>
      <c r="AQ1696" s="486"/>
      <c r="AR1696" s="486"/>
      <c r="AS1696" s="486"/>
      <c r="AT1696" s="486"/>
      <c r="AU1696" s="494"/>
    </row>
    <row r="1697" spans="1:47" s="488" customFormat="1" ht="12" customHeight="1" outlineLevel="2">
      <c r="A1697" s="497"/>
      <c r="B1697" s="691"/>
      <c r="C1697" s="460"/>
      <c r="D1697" s="582"/>
      <c r="E1697" s="461"/>
      <c r="F1697" s="593"/>
      <c r="G1697" s="459"/>
      <c r="H1697" s="476"/>
      <c r="I1697" s="463"/>
      <c r="J1697" s="593"/>
      <c r="K1697" s="495"/>
      <c r="L1697" s="465"/>
      <c r="M1697" s="471"/>
      <c r="N1697" s="471"/>
      <c r="O1697" s="471"/>
      <c r="P1697" s="471"/>
      <c r="Q1697" s="471"/>
      <c r="R1697" s="471"/>
      <c r="S1697" s="471"/>
      <c r="T1697" s="471"/>
      <c r="U1697" s="471"/>
      <c r="V1697" s="471"/>
      <c r="W1697" s="495"/>
      <c r="X1697" s="471"/>
      <c r="Y1697" s="471"/>
      <c r="Z1697" s="471"/>
      <c r="AA1697" s="471"/>
      <c r="AB1697" s="471"/>
      <c r="AC1697" s="471"/>
      <c r="AD1697" s="471"/>
      <c r="AE1697" s="471"/>
      <c r="AF1697" s="471"/>
      <c r="AG1697" s="471"/>
      <c r="AH1697" s="471"/>
      <c r="AI1697" s="495"/>
      <c r="AJ1697" s="465"/>
      <c r="AK1697" s="486"/>
      <c r="AL1697" s="471"/>
      <c r="AM1697" s="471"/>
      <c r="AN1697" s="471"/>
      <c r="AO1697" s="471"/>
      <c r="AP1697" s="480"/>
      <c r="AQ1697" s="486"/>
      <c r="AR1697" s="486"/>
      <c r="AS1697" s="486"/>
      <c r="AT1697" s="486"/>
      <c r="AU1697" s="494"/>
    </row>
    <row r="1698" spans="1:47" ht="3" customHeight="1" outlineLevel="1">
      <c r="A1698" s="689"/>
      <c r="B1698" s="694"/>
      <c r="K1698" s="490"/>
      <c r="L1698" s="490"/>
      <c r="W1698" s="490"/>
      <c r="X1698" s="490"/>
      <c r="AI1698" s="490"/>
      <c r="AJ1698" s="490"/>
    </row>
    <row r="1699" spans="1:47" outlineLevel="1">
      <c r="A1699" s="580" t="s">
        <v>82</v>
      </c>
      <c r="B1699" s="580" t="s">
        <v>83</v>
      </c>
      <c r="C1699" s="580"/>
      <c r="D1699" s="580"/>
      <c r="E1699" s="580"/>
    </row>
    <row r="1700" spans="1:47" s="488" customFormat="1" ht="12" customHeight="1" outlineLevel="2">
      <c r="A1700" s="497"/>
      <c r="B1700" s="691"/>
      <c r="C1700" s="460"/>
      <c r="D1700" s="582"/>
      <c r="E1700" s="461"/>
      <c r="F1700" s="593"/>
      <c r="G1700" s="459"/>
      <c r="H1700" s="476"/>
      <c r="I1700" s="463"/>
      <c r="J1700" s="593"/>
      <c r="K1700" s="495"/>
      <c r="L1700" s="465"/>
      <c r="M1700" s="471"/>
      <c r="N1700" s="471"/>
      <c r="O1700" s="471"/>
      <c r="P1700" s="471"/>
      <c r="Q1700" s="471"/>
      <c r="R1700" s="471"/>
      <c r="S1700" s="471"/>
      <c r="T1700" s="471"/>
      <c r="U1700" s="471"/>
      <c r="V1700" s="471"/>
      <c r="W1700" s="495"/>
      <c r="X1700" s="471"/>
      <c r="Y1700" s="471"/>
      <c r="Z1700" s="471"/>
      <c r="AA1700" s="471"/>
      <c r="AB1700" s="471"/>
      <c r="AC1700" s="471"/>
      <c r="AD1700" s="471"/>
      <c r="AE1700" s="471"/>
      <c r="AF1700" s="471"/>
      <c r="AG1700" s="471"/>
      <c r="AH1700" s="471"/>
      <c r="AI1700" s="495"/>
      <c r="AJ1700" s="465"/>
      <c r="AK1700" s="486"/>
      <c r="AL1700" s="471"/>
      <c r="AM1700" s="471"/>
      <c r="AN1700" s="471"/>
      <c r="AO1700" s="471"/>
      <c r="AP1700" s="480"/>
      <c r="AQ1700" s="486"/>
      <c r="AR1700" s="486"/>
      <c r="AS1700" s="486"/>
      <c r="AT1700" s="486"/>
      <c r="AU1700" s="494"/>
    </row>
    <row r="1701" spans="1:47" s="488" customFormat="1" ht="12" customHeight="1" outlineLevel="2">
      <c r="A1701" s="497"/>
      <c r="B1701" s="691"/>
      <c r="C1701" s="460"/>
      <c r="D1701" s="582"/>
      <c r="E1701" s="461"/>
      <c r="F1701" s="593"/>
      <c r="G1701" s="459"/>
      <c r="H1701" s="476"/>
      <c r="I1701" s="463"/>
      <c r="J1701" s="593"/>
      <c r="K1701" s="495"/>
      <c r="L1701" s="465"/>
      <c r="M1701" s="471"/>
      <c r="N1701" s="471"/>
      <c r="O1701" s="471"/>
      <c r="P1701" s="471"/>
      <c r="Q1701" s="471"/>
      <c r="R1701" s="471"/>
      <c r="S1701" s="471"/>
      <c r="T1701" s="471"/>
      <c r="U1701" s="471"/>
      <c r="V1701" s="471"/>
      <c r="W1701" s="495"/>
      <c r="X1701" s="471"/>
      <c r="Y1701" s="471"/>
      <c r="Z1701" s="471"/>
      <c r="AA1701" s="471"/>
      <c r="AB1701" s="471"/>
      <c r="AC1701" s="471"/>
      <c r="AD1701" s="471"/>
      <c r="AE1701" s="471"/>
      <c r="AF1701" s="471"/>
      <c r="AG1701" s="471"/>
      <c r="AH1701" s="471"/>
      <c r="AI1701" s="495"/>
      <c r="AJ1701" s="465"/>
      <c r="AK1701" s="486"/>
      <c r="AL1701" s="471"/>
      <c r="AM1701" s="471"/>
      <c r="AN1701" s="471"/>
      <c r="AO1701" s="471"/>
      <c r="AP1701" s="480"/>
      <c r="AQ1701" s="486"/>
      <c r="AR1701" s="486"/>
      <c r="AS1701" s="486"/>
      <c r="AT1701" s="486"/>
      <c r="AU1701" s="494"/>
    </row>
    <row r="1702" spans="1:47" s="488" customFormat="1" ht="12" customHeight="1" outlineLevel="2">
      <c r="A1702" s="497"/>
      <c r="B1702" s="691"/>
      <c r="C1702" s="460"/>
      <c r="D1702" s="582"/>
      <c r="E1702" s="461"/>
      <c r="F1702" s="593"/>
      <c r="G1702" s="459"/>
      <c r="H1702" s="476"/>
      <c r="I1702" s="463"/>
      <c r="J1702" s="593"/>
      <c r="K1702" s="495"/>
      <c r="L1702" s="465"/>
      <c r="M1702" s="471"/>
      <c r="N1702" s="471"/>
      <c r="O1702" s="471"/>
      <c r="P1702" s="471"/>
      <c r="Q1702" s="471"/>
      <c r="R1702" s="471"/>
      <c r="S1702" s="471"/>
      <c r="T1702" s="471"/>
      <c r="U1702" s="471"/>
      <c r="V1702" s="471"/>
      <c r="W1702" s="495"/>
      <c r="X1702" s="471"/>
      <c r="Y1702" s="471"/>
      <c r="Z1702" s="471"/>
      <c r="AA1702" s="471"/>
      <c r="AB1702" s="471"/>
      <c r="AC1702" s="471"/>
      <c r="AD1702" s="471"/>
      <c r="AE1702" s="471"/>
      <c r="AF1702" s="471"/>
      <c r="AG1702" s="471"/>
      <c r="AH1702" s="471"/>
      <c r="AI1702" s="495"/>
      <c r="AJ1702" s="465"/>
      <c r="AK1702" s="486"/>
      <c r="AL1702" s="471"/>
      <c r="AM1702" s="471"/>
      <c r="AN1702" s="471"/>
      <c r="AO1702" s="471"/>
      <c r="AP1702" s="480"/>
      <c r="AQ1702" s="486"/>
      <c r="AR1702" s="486"/>
      <c r="AS1702" s="486"/>
      <c r="AT1702" s="486"/>
      <c r="AU1702" s="494"/>
    </row>
    <row r="1703" spans="1:47" ht="3" customHeight="1">
      <c r="A1703" s="689"/>
      <c r="B1703" s="694"/>
      <c r="K1703" s="490"/>
      <c r="L1703" s="490"/>
      <c r="W1703" s="490"/>
      <c r="X1703" s="490"/>
      <c r="AI1703" s="490"/>
      <c r="AJ1703" s="490"/>
    </row>
    <row r="1704" spans="1:47" s="488" customFormat="1" ht="12" customHeight="1">
      <c r="A1704" s="586" t="s">
        <v>85</v>
      </c>
      <c r="B1704" s="692"/>
      <c r="C1704" s="587"/>
      <c r="D1704" s="588"/>
      <c r="E1704" s="589"/>
      <c r="F1704" s="592"/>
      <c r="G1704" s="589"/>
      <c r="H1704" s="589"/>
      <c r="I1704" s="589"/>
      <c r="J1704" s="592"/>
      <c r="K1704" s="589"/>
      <c r="L1704" s="589"/>
      <c r="M1704" s="589"/>
      <c r="N1704" s="589"/>
      <c r="O1704" s="589"/>
      <c r="P1704" s="589"/>
      <c r="Q1704" s="589"/>
      <c r="R1704" s="589"/>
      <c r="S1704" s="589"/>
      <c r="T1704" s="589"/>
      <c r="U1704" s="589"/>
      <c r="V1704" s="589"/>
      <c r="W1704" s="589"/>
      <c r="X1704" s="589"/>
      <c r="Y1704" s="589"/>
      <c r="Z1704" s="589"/>
      <c r="AA1704" s="589"/>
      <c r="AB1704" s="589"/>
      <c r="AC1704" s="589"/>
      <c r="AD1704" s="589"/>
      <c r="AE1704" s="589"/>
      <c r="AF1704" s="589"/>
      <c r="AG1704" s="589"/>
      <c r="AH1704" s="589"/>
      <c r="AI1704" s="589"/>
      <c r="AJ1704" s="589"/>
      <c r="AK1704" s="589"/>
      <c r="AL1704" s="589"/>
      <c r="AM1704" s="589"/>
      <c r="AN1704" s="589"/>
      <c r="AO1704" s="589"/>
      <c r="AP1704" s="589"/>
      <c r="AQ1704" s="589"/>
      <c r="AR1704" s="589"/>
      <c r="AS1704" s="589"/>
      <c r="AT1704" s="589"/>
      <c r="AU1704" s="494"/>
    </row>
    <row r="1705" spans="1:47" ht="3" customHeight="1" outlineLevel="1">
      <c r="A1705" s="689"/>
      <c r="B1705" s="694"/>
      <c r="K1705" s="490"/>
      <c r="L1705" s="490"/>
      <c r="W1705" s="490"/>
      <c r="X1705" s="490"/>
      <c r="AI1705" s="490"/>
      <c r="AJ1705" s="490"/>
    </row>
    <row r="1706" spans="1:47" outlineLevel="1">
      <c r="A1706" s="580" t="s">
        <v>86</v>
      </c>
      <c r="B1706" s="580" t="s">
        <v>87</v>
      </c>
      <c r="C1706" s="580"/>
      <c r="D1706" s="580"/>
      <c r="E1706" s="580"/>
    </row>
    <row r="1707" spans="1:47" s="488" customFormat="1" ht="12" customHeight="1" outlineLevel="2">
      <c r="A1707" s="497"/>
      <c r="B1707" s="691"/>
      <c r="C1707" s="460"/>
      <c r="D1707" s="582"/>
      <c r="E1707" s="461"/>
      <c r="F1707" s="593"/>
      <c r="G1707" s="459"/>
      <c r="H1707" s="476"/>
      <c r="I1707" s="463"/>
      <c r="J1707" s="593"/>
      <c r="K1707" s="495"/>
      <c r="L1707" s="465"/>
      <c r="M1707" s="471"/>
      <c r="N1707" s="471"/>
      <c r="O1707" s="471"/>
      <c r="P1707" s="471"/>
      <c r="Q1707" s="471"/>
      <c r="R1707" s="471"/>
      <c r="S1707" s="471"/>
      <c r="T1707" s="471"/>
      <c r="U1707" s="471"/>
      <c r="V1707" s="471"/>
      <c r="W1707" s="495"/>
      <c r="X1707" s="471"/>
      <c r="Y1707" s="471"/>
      <c r="Z1707" s="471"/>
      <c r="AA1707" s="471"/>
      <c r="AB1707" s="471"/>
      <c r="AC1707" s="471"/>
      <c r="AD1707" s="471"/>
      <c r="AE1707" s="471"/>
      <c r="AF1707" s="471"/>
      <c r="AG1707" s="471"/>
      <c r="AH1707" s="471"/>
      <c r="AI1707" s="495"/>
      <c r="AJ1707" s="465"/>
      <c r="AK1707" s="486"/>
      <c r="AL1707" s="471"/>
      <c r="AM1707" s="471"/>
      <c r="AN1707" s="471"/>
      <c r="AO1707" s="471"/>
      <c r="AP1707" s="480"/>
      <c r="AQ1707" s="486"/>
      <c r="AR1707" s="486"/>
      <c r="AS1707" s="486"/>
      <c r="AT1707" s="486"/>
      <c r="AU1707" s="494"/>
    </row>
    <row r="1708" spans="1:47" s="488" customFormat="1" ht="12" customHeight="1" outlineLevel="2">
      <c r="A1708" s="497"/>
      <c r="B1708" s="691"/>
      <c r="C1708" s="460"/>
      <c r="D1708" s="582"/>
      <c r="E1708" s="461"/>
      <c r="F1708" s="593"/>
      <c r="G1708" s="459"/>
      <c r="H1708" s="476"/>
      <c r="I1708" s="463"/>
      <c r="J1708" s="593"/>
      <c r="K1708" s="495"/>
      <c r="L1708" s="465"/>
      <c r="M1708" s="471"/>
      <c r="N1708" s="471"/>
      <c r="O1708" s="471"/>
      <c r="P1708" s="471"/>
      <c r="Q1708" s="471"/>
      <c r="R1708" s="471"/>
      <c r="S1708" s="471"/>
      <c r="T1708" s="471"/>
      <c r="U1708" s="471"/>
      <c r="V1708" s="471"/>
      <c r="W1708" s="495"/>
      <c r="X1708" s="471"/>
      <c r="Y1708" s="471"/>
      <c r="Z1708" s="471"/>
      <c r="AA1708" s="471"/>
      <c r="AB1708" s="471"/>
      <c r="AC1708" s="471"/>
      <c r="AD1708" s="471"/>
      <c r="AE1708" s="471"/>
      <c r="AF1708" s="471"/>
      <c r="AG1708" s="471"/>
      <c r="AH1708" s="471"/>
      <c r="AI1708" s="495"/>
      <c r="AJ1708" s="465"/>
      <c r="AK1708" s="486"/>
      <c r="AL1708" s="471"/>
      <c r="AM1708" s="471"/>
      <c r="AN1708" s="471"/>
      <c r="AO1708" s="471"/>
      <c r="AP1708" s="480"/>
      <c r="AQ1708" s="486"/>
      <c r="AR1708" s="486"/>
      <c r="AS1708" s="486"/>
      <c r="AT1708" s="486"/>
      <c r="AU1708" s="494"/>
    </row>
    <row r="1709" spans="1:47" s="488" customFormat="1" ht="12" customHeight="1" outlineLevel="2">
      <c r="A1709" s="497"/>
      <c r="B1709" s="691"/>
      <c r="C1709" s="460"/>
      <c r="D1709" s="582"/>
      <c r="E1709" s="461"/>
      <c r="F1709" s="593"/>
      <c r="G1709" s="459"/>
      <c r="H1709" s="476"/>
      <c r="I1709" s="463"/>
      <c r="J1709" s="593"/>
      <c r="K1709" s="495"/>
      <c r="L1709" s="465"/>
      <c r="M1709" s="471"/>
      <c r="N1709" s="471"/>
      <c r="O1709" s="471"/>
      <c r="P1709" s="471"/>
      <c r="Q1709" s="471"/>
      <c r="R1709" s="471"/>
      <c r="S1709" s="471"/>
      <c r="T1709" s="471"/>
      <c r="U1709" s="471"/>
      <c r="V1709" s="471"/>
      <c r="W1709" s="495"/>
      <c r="X1709" s="471"/>
      <c r="Y1709" s="471"/>
      <c r="Z1709" s="471"/>
      <c r="AA1709" s="471"/>
      <c r="AB1709" s="471"/>
      <c r="AC1709" s="471"/>
      <c r="AD1709" s="471"/>
      <c r="AE1709" s="471"/>
      <c r="AF1709" s="471"/>
      <c r="AG1709" s="471"/>
      <c r="AH1709" s="471"/>
      <c r="AI1709" s="495"/>
      <c r="AJ1709" s="465"/>
      <c r="AK1709" s="486"/>
      <c r="AL1709" s="471"/>
      <c r="AM1709" s="471"/>
      <c r="AN1709" s="471"/>
      <c r="AO1709" s="471"/>
      <c r="AP1709" s="480"/>
      <c r="AQ1709" s="486"/>
      <c r="AR1709" s="486"/>
      <c r="AS1709" s="486"/>
      <c r="AT1709" s="486"/>
      <c r="AU1709" s="494"/>
    </row>
    <row r="1710" spans="1:47" ht="3" customHeight="1" outlineLevel="1">
      <c r="A1710" s="689"/>
      <c r="B1710" s="694"/>
      <c r="K1710" s="490"/>
      <c r="L1710" s="490"/>
      <c r="W1710" s="490"/>
      <c r="X1710" s="490"/>
      <c r="AI1710" s="490"/>
      <c r="AJ1710" s="490"/>
    </row>
    <row r="1711" spans="1:47" outlineLevel="1">
      <c r="A1711" s="580" t="s">
        <v>88</v>
      </c>
      <c r="B1711" s="580" t="s">
        <v>89</v>
      </c>
      <c r="C1711" s="580"/>
      <c r="D1711" s="580"/>
      <c r="E1711" s="580"/>
    </row>
    <row r="1712" spans="1:47" s="488" customFormat="1" ht="12" customHeight="1" outlineLevel="2">
      <c r="A1712" s="497"/>
      <c r="B1712" s="691"/>
      <c r="C1712" s="460"/>
      <c r="D1712" s="582"/>
      <c r="E1712" s="461"/>
      <c r="F1712" s="593"/>
      <c r="G1712" s="459"/>
      <c r="H1712" s="476"/>
      <c r="I1712" s="463"/>
      <c r="J1712" s="593"/>
      <c r="K1712" s="495"/>
      <c r="L1712" s="465"/>
      <c r="M1712" s="471"/>
      <c r="N1712" s="471"/>
      <c r="O1712" s="471"/>
      <c r="P1712" s="471"/>
      <c r="Q1712" s="471"/>
      <c r="R1712" s="471"/>
      <c r="S1712" s="471"/>
      <c r="T1712" s="471"/>
      <c r="U1712" s="471"/>
      <c r="V1712" s="471"/>
      <c r="W1712" s="495"/>
      <c r="X1712" s="471"/>
      <c r="Y1712" s="471"/>
      <c r="Z1712" s="471"/>
      <c r="AA1712" s="471"/>
      <c r="AB1712" s="471"/>
      <c r="AC1712" s="471"/>
      <c r="AD1712" s="471"/>
      <c r="AE1712" s="471"/>
      <c r="AF1712" s="471"/>
      <c r="AG1712" s="471"/>
      <c r="AH1712" s="471"/>
      <c r="AI1712" s="495"/>
      <c r="AJ1712" s="465"/>
      <c r="AK1712" s="486"/>
      <c r="AL1712" s="471"/>
      <c r="AM1712" s="471"/>
      <c r="AN1712" s="471"/>
      <c r="AO1712" s="471"/>
      <c r="AP1712" s="480"/>
      <c r="AQ1712" s="486"/>
      <c r="AR1712" s="486"/>
      <c r="AS1712" s="486"/>
      <c r="AT1712" s="486"/>
      <c r="AU1712" s="494"/>
    </row>
    <row r="1713" spans="1:47" s="488" customFormat="1" ht="12" customHeight="1" outlineLevel="2">
      <c r="A1713" s="497"/>
      <c r="B1713" s="691"/>
      <c r="C1713" s="460"/>
      <c r="D1713" s="582"/>
      <c r="E1713" s="461"/>
      <c r="F1713" s="593"/>
      <c r="G1713" s="459"/>
      <c r="H1713" s="476"/>
      <c r="I1713" s="463"/>
      <c r="J1713" s="593"/>
      <c r="K1713" s="495"/>
      <c r="L1713" s="465"/>
      <c r="M1713" s="471"/>
      <c r="N1713" s="471"/>
      <c r="O1713" s="471"/>
      <c r="P1713" s="471"/>
      <c r="Q1713" s="471"/>
      <c r="R1713" s="471"/>
      <c r="S1713" s="471"/>
      <c r="T1713" s="471"/>
      <c r="U1713" s="471"/>
      <c r="V1713" s="471"/>
      <c r="W1713" s="495"/>
      <c r="X1713" s="471"/>
      <c r="Y1713" s="471"/>
      <c r="Z1713" s="471"/>
      <c r="AA1713" s="471"/>
      <c r="AB1713" s="471"/>
      <c r="AC1713" s="471"/>
      <c r="AD1713" s="471"/>
      <c r="AE1713" s="471"/>
      <c r="AF1713" s="471"/>
      <c r="AG1713" s="471"/>
      <c r="AH1713" s="471"/>
      <c r="AI1713" s="495"/>
      <c r="AJ1713" s="465"/>
      <c r="AK1713" s="486"/>
      <c r="AL1713" s="471"/>
      <c r="AM1713" s="471"/>
      <c r="AN1713" s="471"/>
      <c r="AO1713" s="471"/>
      <c r="AP1713" s="480"/>
      <c r="AQ1713" s="486"/>
      <c r="AR1713" s="486"/>
      <c r="AS1713" s="486"/>
      <c r="AT1713" s="486"/>
      <c r="AU1713" s="494"/>
    </row>
    <row r="1714" spans="1:47" s="488" customFormat="1" ht="12" customHeight="1" outlineLevel="2">
      <c r="A1714" s="497"/>
      <c r="B1714" s="691"/>
      <c r="C1714" s="460"/>
      <c r="D1714" s="582"/>
      <c r="E1714" s="461"/>
      <c r="F1714" s="593"/>
      <c r="G1714" s="459"/>
      <c r="H1714" s="476"/>
      <c r="I1714" s="463"/>
      <c r="J1714" s="593"/>
      <c r="K1714" s="495"/>
      <c r="L1714" s="465"/>
      <c r="M1714" s="471"/>
      <c r="N1714" s="471"/>
      <c r="O1714" s="471"/>
      <c r="P1714" s="471"/>
      <c r="Q1714" s="471"/>
      <c r="R1714" s="471"/>
      <c r="S1714" s="471"/>
      <c r="T1714" s="471"/>
      <c r="U1714" s="471"/>
      <c r="V1714" s="471"/>
      <c r="W1714" s="495"/>
      <c r="X1714" s="471"/>
      <c r="Y1714" s="471"/>
      <c r="Z1714" s="471"/>
      <c r="AA1714" s="471"/>
      <c r="AB1714" s="471"/>
      <c r="AC1714" s="471"/>
      <c r="AD1714" s="471"/>
      <c r="AE1714" s="471"/>
      <c r="AF1714" s="471"/>
      <c r="AG1714" s="471"/>
      <c r="AH1714" s="471"/>
      <c r="AI1714" s="495"/>
      <c r="AJ1714" s="465"/>
      <c r="AK1714" s="486"/>
      <c r="AL1714" s="471"/>
      <c r="AM1714" s="471"/>
      <c r="AN1714" s="471"/>
      <c r="AO1714" s="471"/>
      <c r="AP1714" s="480"/>
      <c r="AQ1714" s="486"/>
      <c r="AR1714" s="486"/>
      <c r="AS1714" s="486"/>
      <c r="AT1714" s="486"/>
      <c r="AU1714" s="494"/>
    </row>
    <row r="1715" spans="1:47" ht="3" customHeight="1" outlineLevel="1">
      <c r="A1715" s="689"/>
      <c r="B1715" s="694"/>
      <c r="K1715" s="490"/>
      <c r="L1715" s="490"/>
      <c r="W1715" s="490"/>
      <c r="X1715" s="490"/>
      <c r="AI1715" s="490"/>
      <c r="AJ1715" s="490"/>
    </row>
    <row r="1716" spans="1:47" outlineLevel="1">
      <c r="A1716" s="580" t="s">
        <v>90</v>
      </c>
      <c r="B1716" s="580" t="s">
        <v>91</v>
      </c>
      <c r="C1716" s="580"/>
      <c r="D1716" s="580"/>
      <c r="E1716" s="580"/>
    </row>
    <row r="1717" spans="1:47" s="488" customFormat="1" ht="12" customHeight="1" outlineLevel="2">
      <c r="A1717" s="497"/>
      <c r="B1717" s="691"/>
      <c r="C1717" s="460"/>
      <c r="D1717" s="582"/>
      <c r="E1717" s="461"/>
      <c r="F1717" s="593"/>
      <c r="G1717" s="459"/>
      <c r="H1717" s="476"/>
      <c r="I1717" s="463"/>
      <c r="J1717" s="593"/>
      <c r="K1717" s="495"/>
      <c r="L1717" s="465"/>
      <c r="M1717" s="471"/>
      <c r="N1717" s="471"/>
      <c r="O1717" s="471"/>
      <c r="P1717" s="471"/>
      <c r="Q1717" s="471"/>
      <c r="R1717" s="471"/>
      <c r="S1717" s="471"/>
      <c r="T1717" s="471"/>
      <c r="U1717" s="471"/>
      <c r="V1717" s="471"/>
      <c r="W1717" s="495"/>
      <c r="X1717" s="471"/>
      <c r="Y1717" s="471"/>
      <c r="Z1717" s="471"/>
      <c r="AA1717" s="471"/>
      <c r="AB1717" s="471"/>
      <c r="AC1717" s="471"/>
      <c r="AD1717" s="471"/>
      <c r="AE1717" s="471"/>
      <c r="AF1717" s="471"/>
      <c r="AG1717" s="471"/>
      <c r="AH1717" s="471"/>
      <c r="AI1717" s="495"/>
      <c r="AJ1717" s="465"/>
      <c r="AK1717" s="486"/>
      <c r="AL1717" s="471"/>
      <c r="AM1717" s="471"/>
      <c r="AN1717" s="471"/>
      <c r="AO1717" s="471"/>
      <c r="AP1717" s="480"/>
      <c r="AQ1717" s="486"/>
      <c r="AR1717" s="486"/>
      <c r="AS1717" s="486"/>
      <c r="AT1717" s="486"/>
      <c r="AU1717" s="494"/>
    </row>
    <row r="1718" spans="1:47" s="488" customFormat="1" ht="12" customHeight="1" outlineLevel="2">
      <c r="A1718" s="497"/>
      <c r="B1718" s="691"/>
      <c r="C1718" s="460"/>
      <c r="D1718" s="582"/>
      <c r="E1718" s="461"/>
      <c r="F1718" s="593"/>
      <c r="G1718" s="459"/>
      <c r="H1718" s="476"/>
      <c r="I1718" s="463"/>
      <c r="J1718" s="593"/>
      <c r="K1718" s="495"/>
      <c r="L1718" s="465"/>
      <c r="M1718" s="471"/>
      <c r="N1718" s="471"/>
      <c r="O1718" s="471"/>
      <c r="P1718" s="471"/>
      <c r="Q1718" s="471"/>
      <c r="R1718" s="471"/>
      <c r="S1718" s="471"/>
      <c r="T1718" s="471"/>
      <c r="U1718" s="471"/>
      <c r="V1718" s="471"/>
      <c r="W1718" s="495"/>
      <c r="X1718" s="471"/>
      <c r="Y1718" s="471"/>
      <c r="Z1718" s="471"/>
      <c r="AA1718" s="471"/>
      <c r="AB1718" s="471"/>
      <c r="AC1718" s="471"/>
      <c r="AD1718" s="471"/>
      <c r="AE1718" s="471"/>
      <c r="AF1718" s="471"/>
      <c r="AG1718" s="471"/>
      <c r="AH1718" s="471"/>
      <c r="AI1718" s="495"/>
      <c r="AJ1718" s="465"/>
      <c r="AK1718" s="486"/>
      <c r="AL1718" s="471"/>
      <c r="AM1718" s="471"/>
      <c r="AN1718" s="471"/>
      <c r="AO1718" s="471"/>
      <c r="AP1718" s="480"/>
      <c r="AQ1718" s="486"/>
      <c r="AR1718" s="486"/>
      <c r="AS1718" s="486"/>
      <c r="AT1718" s="486"/>
      <c r="AU1718" s="494"/>
    </row>
    <row r="1719" spans="1:47" s="488" customFormat="1" ht="12" customHeight="1" outlineLevel="2">
      <c r="A1719" s="497"/>
      <c r="B1719" s="691"/>
      <c r="C1719" s="460"/>
      <c r="D1719" s="582"/>
      <c r="E1719" s="461"/>
      <c r="F1719" s="593"/>
      <c r="G1719" s="459"/>
      <c r="H1719" s="476"/>
      <c r="I1719" s="463"/>
      <c r="J1719" s="593"/>
      <c r="K1719" s="495"/>
      <c r="L1719" s="465"/>
      <c r="M1719" s="471"/>
      <c r="N1719" s="471"/>
      <c r="O1719" s="471"/>
      <c r="P1719" s="471"/>
      <c r="Q1719" s="471"/>
      <c r="R1719" s="471"/>
      <c r="S1719" s="471"/>
      <c r="T1719" s="471"/>
      <c r="U1719" s="471"/>
      <c r="V1719" s="471"/>
      <c r="W1719" s="495"/>
      <c r="X1719" s="471"/>
      <c r="Y1719" s="471"/>
      <c r="Z1719" s="471"/>
      <c r="AA1719" s="471"/>
      <c r="AB1719" s="471"/>
      <c r="AC1719" s="471"/>
      <c r="AD1719" s="471"/>
      <c r="AE1719" s="471"/>
      <c r="AF1719" s="471"/>
      <c r="AG1719" s="471"/>
      <c r="AH1719" s="471"/>
      <c r="AI1719" s="495"/>
      <c r="AJ1719" s="465"/>
      <c r="AK1719" s="486"/>
      <c r="AL1719" s="471"/>
      <c r="AM1719" s="471"/>
      <c r="AN1719" s="471"/>
      <c r="AO1719" s="471"/>
      <c r="AP1719" s="480"/>
      <c r="AQ1719" s="486"/>
      <c r="AR1719" s="486"/>
      <c r="AS1719" s="486"/>
      <c r="AT1719" s="486"/>
      <c r="AU1719" s="494"/>
    </row>
    <row r="1720" spans="1:47" ht="3" customHeight="1" outlineLevel="1">
      <c r="A1720" s="689"/>
      <c r="B1720" s="694"/>
      <c r="K1720" s="490"/>
      <c r="L1720" s="490"/>
      <c r="W1720" s="490"/>
      <c r="X1720" s="490"/>
      <c r="AI1720" s="490"/>
      <c r="AJ1720" s="490"/>
    </row>
    <row r="1721" spans="1:47" outlineLevel="1">
      <c r="A1721" s="580" t="s">
        <v>92</v>
      </c>
      <c r="B1721" s="580" t="s">
        <v>93</v>
      </c>
      <c r="C1721" s="580"/>
      <c r="D1721" s="580"/>
      <c r="E1721" s="580"/>
    </row>
    <row r="1722" spans="1:47" s="488" customFormat="1" ht="12" customHeight="1" outlineLevel="2">
      <c r="A1722" s="497"/>
      <c r="B1722" s="691"/>
      <c r="C1722" s="460"/>
      <c r="D1722" s="582"/>
      <c r="E1722" s="461"/>
      <c r="F1722" s="593"/>
      <c r="G1722" s="459"/>
      <c r="H1722" s="476"/>
      <c r="I1722" s="463"/>
      <c r="J1722" s="593"/>
      <c r="K1722" s="495"/>
      <c r="L1722" s="465"/>
      <c r="M1722" s="471"/>
      <c r="N1722" s="471"/>
      <c r="O1722" s="471"/>
      <c r="P1722" s="471"/>
      <c r="Q1722" s="471"/>
      <c r="R1722" s="471"/>
      <c r="S1722" s="471"/>
      <c r="T1722" s="471"/>
      <c r="U1722" s="471"/>
      <c r="V1722" s="471"/>
      <c r="W1722" s="495"/>
      <c r="X1722" s="471"/>
      <c r="Y1722" s="471"/>
      <c r="Z1722" s="471"/>
      <c r="AA1722" s="471"/>
      <c r="AB1722" s="471"/>
      <c r="AC1722" s="471"/>
      <c r="AD1722" s="471"/>
      <c r="AE1722" s="471"/>
      <c r="AF1722" s="471"/>
      <c r="AG1722" s="471"/>
      <c r="AH1722" s="471"/>
      <c r="AI1722" s="495"/>
      <c r="AJ1722" s="465"/>
      <c r="AK1722" s="486"/>
      <c r="AL1722" s="471"/>
      <c r="AM1722" s="471"/>
      <c r="AN1722" s="471"/>
      <c r="AO1722" s="471"/>
      <c r="AP1722" s="480"/>
      <c r="AQ1722" s="486"/>
      <c r="AR1722" s="486"/>
      <c r="AS1722" s="486"/>
      <c r="AT1722" s="486"/>
      <c r="AU1722" s="494"/>
    </row>
    <row r="1723" spans="1:47" s="488" customFormat="1" ht="12" customHeight="1" outlineLevel="2">
      <c r="A1723" s="497"/>
      <c r="B1723" s="691"/>
      <c r="C1723" s="460"/>
      <c r="D1723" s="582"/>
      <c r="E1723" s="461"/>
      <c r="F1723" s="593"/>
      <c r="G1723" s="459"/>
      <c r="H1723" s="476"/>
      <c r="I1723" s="463"/>
      <c r="J1723" s="593"/>
      <c r="K1723" s="495"/>
      <c r="L1723" s="465"/>
      <c r="M1723" s="471"/>
      <c r="N1723" s="471"/>
      <c r="O1723" s="471"/>
      <c r="P1723" s="471"/>
      <c r="Q1723" s="471"/>
      <c r="R1723" s="471"/>
      <c r="S1723" s="471"/>
      <c r="T1723" s="471"/>
      <c r="U1723" s="471"/>
      <c r="V1723" s="471"/>
      <c r="W1723" s="495"/>
      <c r="X1723" s="471"/>
      <c r="Y1723" s="471"/>
      <c r="Z1723" s="471"/>
      <c r="AA1723" s="471"/>
      <c r="AB1723" s="471"/>
      <c r="AC1723" s="471"/>
      <c r="AD1723" s="471"/>
      <c r="AE1723" s="471"/>
      <c r="AF1723" s="471"/>
      <c r="AG1723" s="471"/>
      <c r="AH1723" s="471"/>
      <c r="AI1723" s="495"/>
      <c r="AJ1723" s="465"/>
      <c r="AK1723" s="486"/>
      <c r="AL1723" s="471"/>
      <c r="AM1723" s="471"/>
      <c r="AN1723" s="471"/>
      <c r="AO1723" s="471"/>
      <c r="AP1723" s="480"/>
      <c r="AQ1723" s="486"/>
      <c r="AR1723" s="486"/>
      <c r="AS1723" s="486"/>
      <c r="AT1723" s="486"/>
      <c r="AU1723" s="494"/>
    </row>
    <row r="1724" spans="1:47" s="488" customFormat="1" ht="12" customHeight="1" outlineLevel="2">
      <c r="A1724" s="497"/>
      <c r="B1724" s="691"/>
      <c r="C1724" s="460"/>
      <c r="D1724" s="582"/>
      <c r="E1724" s="461"/>
      <c r="F1724" s="593"/>
      <c r="G1724" s="459"/>
      <c r="H1724" s="476"/>
      <c r="I1724" s="463"/>
      <c r="J1724" s="593"/>
      <c r="K1724" s="495"/>
      <c r="L1724" s="465"/>
      <c r="M1724" s="471"/>
      <c r="N1724" s="471"/>
      <c r="O1724" s="471"/>
      <c r="P1724" s="471"/>
      <c r="Q1724" s="471"/>
      <c r="R1724" s="471"/>
      <c r="S1724" s="471"/>
      <c r="T1724" s="471"/>
      <c r="U1724" s="471"/>
      <c r="V1724" s="471"/>
      <c r="W1724" s="495"/>
      <c r="X1724" s="471"/>
      <c r="Y1724" s="471"/>
      <c r="Z1724" s="471"/>
      <c r="AA1724" s="471"/>
      <c r="AB1724" s="471"/>
      <c r="AC1724" s="471"/>
      <c r="AD1724" s="471"/>
      <c r="AE1724" s="471"/>
      <c r="AF1724" s="471"/>
      <c r="AG1724" s="471"/>
      <c r="AH1724" s="471"/>
      <c r="AI1724" s="495"/>
      <c r="AJ1724" s="465"/>
      <c r="AK1724" s="486"/>
      <c r="AL1724" s="471"/>
      <c r="AM1724" s="471"/>
      <c r="AN1724" s="471"/>
      <c r="AO1724" s="471"/>
      <c r="AP1724" s="480"/>
      <c r="AQ1724" s="486"/>
      <c r="AR1724" s="486"/>
      <c r="AS1724" s="486"/>
      <c r="AT1724" s="486"/>
      <c r="AU1724" s="494"/>
    </row>
    <row r="1725" spans="1:47" ht="3" customHeight="1" outlineLevel="1">
      <c r="A1725" s="689"/>
      <c r="B1725" s="694"/>
      <c r="K1725" s="490"/>
      <c r="L1725" s="490"/>
      <c r="W1725" s="490"/>
      <c r="X1725" s="490"/>
      <c r="AI1725" s="490"/>
      <c r="AJ1725" s="490"/>
    </row>
    <row r="1726" spans="1:47" outlineLevel="1">
      <c r="A1726" s="580" t="s">
        <v>94</v>
      </c>
      <c r="B1726" s="580" t="s">
        <v>95</v>
      </c>
      <c r="C1726" s="580"/>
      <c r="D1726" s="580"/>
      <c r="E1726" s="580"/>
    </row>
    <row r="1727" spans="1:47" s="488" customFormat="1" ht="12" customHeight="1" outlineLevel="2">
      <c r="A1727" s="497"/>
      <c r="B1727" s="691"/>
      <c r="C1727" s="460"/>
      <c r="D1727" s="582"/>
      <c r="E1727" s="461"/>
      <c r="F1727" s="593"/>
      <c r="G1727" s="459"/>
      <c r="H1727" s="476"/>
      <c r="I1727" s="463"/>
      <c r="J1727" s="593"/>
      <c r="K1727" s="495"/>
      <c r="L1727" s="465"/>
      <c r="M1727" s="471"/>
      <c r="N1727" s="471"/>
      <c r="O1727" s="471"/>
      <c r="P1727" s="471"/>
      <c r="Q1727" s="471"/>
      <c r="R1727" s="471"/>
      <c r="S1727" s="471"/>
      <c r="T1727" s="471"/>
      <c r="U1727" s="471"/>
      <c r="V1727" s="471"/>
      <c r="W1727" s="495"/>
      <c r="X1727" s="471"/>
      <c r="Y1727" s="471"/>
      <c r="Z1727" s="471"/>
      <c r="AA1727" s="471"/>
      <c r="AB1727" s="471"/>
      <c r="AC1727" s="471"/>
      <c r="AD1727" s="471"/>
      <c r="AE1727" s="471"/>
      <c r="AF1727" s="471"/>
      <c r="AG1727" s="471"/>
      <c r="AH1727" s="471"/>
      <c r="AI1727" s="495"/>
      <c r="AJ1727" s="465"/>
      <c r="AK1727" s="486"/>
      <c r="AL1727" s="471"/>
      <c r="AM1727" s="471"/>
      <c r="AN1727" s="471"/>
      <c r="AO1727" s="471"/>
      <c r="AP1727" s="480"/>
      <c r="AQ1727" s="486"/>
      <c r="AR1727" s="486"/>
      <c r="AS1727" s="486"/>
      <c r="AT1727" s="486"/>
      <c r="AU1727" s="494"/>
    </row>
    <row r="1728" spans="1:47" s="488" customFormat="1" ht="12" customHeight="1" outlineLevel="2">
      <c r="A1728" s="497"/>
      <c r="B1728" s="691"/>
      <c r="C1728" s="460"/>
      <c r="D1728" s="582"/>
      <c r="E1728" s="461"/>
      <c r="F1728" s="593"/>
      <c r="G1728" s="459"/>
      <c r="H1728" s="476"/>
      <c r="I1728" s="463"/>
      <c r="J1728" s="593"/>
      <c r="K1728" s="495"/>
      <c r="L1728" s="465"/>
      <c r="M1728" s="471"/>
      <c r="N1728" s="471"/>
      <c r="O1728" s="471"/>
      <c r="P1728" s="471"/>
      <c r="Q1728" s="471"/>
      <c r="R1728" s="471"/>
      <c r="S1728" s="471"/>
      <c r="T1728" s="471"/>
      <c r="U1728" s="471"/>
      <c r="V1728" s="471"/>
      <c r="W1728" s="495"/>
      <c r="X1728" s="471"/>
      <c r="Y1728" s="471"/>
      <c r="Z1728" s="471"/>
      <c r="AA1728" s="471"/>
      <c r="AB1728" s="471"/>
      <c r="AC1728" s="471"/>
      <c r="AD1728" s="471"/>
      <c r="AE1728" s="471"/>
      <c r="AF1728" s="471"/>
      <c r="AG1728" s="471"/>
      <c r="AH1728" s="471"/>
      <c r="AI1728" s="495"/>
      <c r="AJ1728" s="465"/>
      <c r="AK1728" s="486"/>
      <c r="AL1728" s="471"/>
      <c r="AM1728" s="471"/>
      <c r="AN1728" s="471"/>
      <c r="AO1728" s="471"/>
      <c r="AP1728" s="480"/>
      <c r="AQ1728" s="486"/>
      <c r="AR1728" s="486"/>
      <c r="AS1728" s="486"/>
      <c r="AT1728" s="486"/>
      <c r="AU1728" s="494"/>
    </row>
    <row r="1729" spans="1:47" s="488" customFormat="1" ht="12" customHeight="1" outlineLevel="2">
      <c r="A1729" s="497"/>
      <c r="B1729" s="691"/>
      <c r="C1729" s="460"/>
      <c r="D1729" s="582"/>
      <c r="E1729" s="461"/>
      <c r="F1729" s="593"/>
      <c r="G1729" s="459"/>
      <c r="H1729" s="476"/>
      <c r="I1729" s="463"/>
      <c r="J1729" s="593"/>
      <c r="K1729" s="495"/>
      <c r="L1729" s="465"/>
      <c r="M1729" s="471"/>
      <c r="N1729" s="471"/>
      <c r="O1729" s="471"/>
      <c r="P1729" s="471"/>
      <c r="Q1729" s="471"/>
      <c r="R1729" s="471"/>
      <c r="S1729" s="471"/>
      <c r="T1729" s="471"/>
      <c r="U1729" s="471"/>
      <c r="V1729" s="471"/>
      <c r="W1729" s="495"/>
      <c r="X1729" s="471"/>
      <c r="Y1729" s="471"/>
      <c r="Z1729" s="471"/>
      <c r="AA1729" s="471"/>
      <c r="AB1729" s="471"/>
      <c r="AC1729" s="471"/>
      <c r="AD1729" s="471"/>
      <c r="AE1729" s="471"/>
      <c r="AF1729" s="471"/>
      <c r="AG1729" s="471"/>
      <c r="AH1729" s="471"/>
      <c r="AI1729" s="495"/>
      <c r="AJ1729" s="465"/>
      <c r="AK1729" s="486"/>
      <c r="AL1729" s="471"/>
      <c r="AM1729" s="471"/>
      <c r="AN1729" s="471"/>
      <c r="AO1729" s="471"/>
      <c r="AP1729" s="480"/>
      <c r="AQ1729" s="486"/>
      <c r="AR1729" s="486"/>
      <c r="AS1729" s="486"/>
      <c r="AT1729" s="486"/>
      <c r="AU1729" s="494"/>
    </row>
    <row r="1730" spans="1:47" ht="3" customHeight="1" outlineLevel="1">
      <c r="A1730" s="689"/>
      <c r="B1730" s="694"/>
      <c r="K1730" s="490"/>
      <c r="L1730" s="490"/>
      <c r="W1730" s="490"/>
      <c r="X1730" s="490"/>
      <c r="AI1730" s="490"/>
      <c r="AJ1730" s="490"/>
    </row>
    <row r="1731" spans="1:47" outlineLevel="1">
      <c r="A1731" s="580" t="s">
        <v>96</v>
      </c>
      <c r="B1731" s="580" t="s">
        <v>97</v>
      </c>
      <c r="C1731" s="580"/>
      <c r="D1731" s="580"/>
      <c r="E1731" s="580"/>
    </row>
    <row r="1732" spans="1:47" s="488" customFormat="1" ht="12" customHeight="1" outlineLevel="2">
      <c r="A1732" s="497"/>
      <c r="B1732" s="691"/>
      <c r="C1732" s="460"/>
      <c r="D1732" s="582"/>
      <c r="E1732" s="461"/>
      <c r="F1732" s="593"/>
      <c r="G1732" s="459"/>
      <c r="H1732" s="476"/>
      <c r="I1732" s="463"/>
      <c r="J1732" s="593"/>
      <c r="K1732" s="495"/>
      <c r="L1732" s="465"/>
      <c r="M1732" s="471"/>
      <c r="N1732" s="471"/>
      <c r="O1732" s="471"/>
      <c r="P1732" s="471"/>
      <c r="Q1732" s="471"/>
      <c r="R1732" s="471"/>
      <c r="S1732" s="471"/>
      <c r="T1732" s="471"/>
      <c r="U1732" s="471"/>
      <c r="V1732" s="471"/>
      <c r="W1732" s="495"/>
      <c r="X1732" s="471"/>
      <c r="Y1732" s="471"/>
      <c r="Z1732" s="471"/>
      <c r="AA1732" s="471"/>
      <c r="AB1732" s="471"/>
      <c r="AC1732" s="471"/>
      <c r="AD1732" s="471"/>
      <c r="AE1732" s="471"/>
      <c r="AF1732" s="471"/>
      <c r="AG1732" s="471"/>
      <c r="AH1732" s="471"/>
      <c r="AI1732" s="495"/>
      <c r="AJ1732" s="465"/>
      <c r="AK1732" s="486"/>
      <c r="AL1732" s="471"/>
      <c r="AM1732" s="471"/>
      <c r="AN1732" s="471"/>
      <c r="AO1732" s="471"/>
      <c r="AP1732" s="480"/>
      <c r="AQ1732" s="486"/>
      <c r="AR1732" s="486"/>
      <c r="AS1732" s="486"/>
      <c r="AT1732" s="486"/>
      <c r="AU1732" s="494"/>
    </row>
    <row r="1733" spans="1:47" s="488" customFormat="1" ht="12" customHeight="1" outlineLevel="2">
      <c r="A1733" s="497"/>
      <c r="B1733" s="691"/>
      <c r="C1733" s="460"/>
      <c r="D1733" s="582"/>
      <c r="E1733" s="461"/>
      <c r="F1733" s="593"/>
      <c r="G1733" s="459"/>
      <c r="H1733" s="476"/>
      <c r="I1733" s="463"/>
      <c r="J1733" s="593"/>
      <c r="K1733" s="495"/>
      <c r="L1733" s="465"/>
      <c r="M1733" s="471"/>
      <c r="N1733" s="471"/>
      <c r="O1733" s="471"/>
      <c r="P1733" s="471"/>
      <c r="Q1733" s="471"/>
      <c r="R1733" s="471"/>
      <c r="S1733" s="471"/>
      <c r="T1733" s="471"/>
      <c r="U1733" s="471"/>
      <c r="V1733" s="471"/>
      <c r="W1733" s="495"/>
      <c r="X1733" s="471"/>
      <c r="Y1733" s="471"/>
      <c r="Z1733" s="471"/>
      <c r="AA1733" s="471"/>
      <c r="AB1733" s="471"/>
      <c r="AC1733" s="471"/>
      <c r="AD1733" s="471"/>
      <c r="AE1733" s="471"/>
      <c r="AF1733" s="471"/>
      <c r="AG1733" s="471"/>
      <c r="AH1733" s="471"/>
      <c r="AI1733" s="495"/>
      <c r="AJ1733" s="465"/>
      <c r="AK1733" s="486"/>
      <c r="AL1733" s="471"/>
      <c r="AM1733" s="471"/>
      <c r="AN1733" s="471"/>
      <c r="AO1733" s="471"/>
      <c r="AP1733" s="480"/>
      <c r="AQ1733" s="486"/>
      <c r="AR1733" s="486"/>
      <c r="AS1733" s="486"/>
      <c r="AT1733" s="486"/>
      <c r="AU1733" s="494"/>
    </row>
    <row r="1734" spans="1:47" s="488" customFormat="1" ht="12" customHeight="1" outlineLevel="2">
      <c r="A1734" s="497"/>
      <c r="B1734" s="691"/>
      <c r="C1734" s="460"/>
      <c r="D1734" s="582"/>
      <c r="E1734" s="461"/>
      <c r="F1734" s="593"/>
      <c r="G1734" s="459"/>
      <c r="H1734" s="476"/>
      <c r="I1734" s="463"/>
      <c r="J1734" s="593"/>
      <c r="K1734" s="495"/>
      <c r="L1734" s="465"/>
      <c r="M1734" s="471"/>
      <c r="N1734" s="471"/>
      <c r="O1734" s="471"/>
      <c r="P1734" s="471"/>
      <c r="Q1734" s="471"/>
      <c r="R1734" s="471"/>
      <c r="S1734" s="471"/>
      <c r="T1734" s="471"/>
      <c r="U1734" s="471"/>
      <c r="V1734" s="471"/>
      <c r="W1734" s="495"/>
      <c r="X1734" s="471"/>
      <c r="Y1734" s="471"/>
      <c r="Z1734" s="471"/>
      <c r="AA1734" s="471"/>
      <c r="AB1734" s="471"/>
      <c r="AC1734" s="471"/>
      <c r="AD1734" s="471"/>
      <c r="AE1734" s="471"/>
      <c r="AF1734" s="471"/>
      <c r="AG1734" s="471"/>
      <c r="AH1734" s="471"/>
      <c r="AI1734" s="495"/>
      <c r="AJ1734" s="465"/>
      <c r="AK1734" s="486"/>
      <c r="AL1734" s="471"/>
      <c r="AM1734" s="471"/>
      <c r="AN1734" s="471"/>
      <c r="AO1734" s="471"/>
      <c r="AP1734" s="480"/>
      <c r="AQ1734" s="486"/>
      <c r="AR1734" s="486"/>
      <c r="AS1734" s="486"/>
      <c r="AT1734" s="486"/>
      <c r="AU1734" s="494"/>
    </row>
    <row r="1735" spans="1:47" ht="3" customHeight="1" outlineLevel="1">
      <c r="A1735" s="689"/>
      <c r="B1735" s="694"/>
      <c r="K1735" s="490"/>
      <c r="L1735" s="490"/>
      <c r="W1735" s="490"/>
      <c r="X1735" s="490"/>
      <c r="AI1735" s="490"/>
      <c r="AJ1735" s="490"/>
    </row>
    <row r="1736" spans="1:47" outlineLevel="1">
      <c r="A1736" s="580" t="s">
        <v>98</v>
      </c>
      <c r="B1736" s="580" t="s">
        <v>99</v>
      </c>
      <c r="C1736" s="580"/>
      <c r="D1736" s="580"/>
      <c r="E1736" s="580"/>
    </row>
    <row r="1737" spans="1:47" s="488" customFormat="1" ht="12" customHeight="1" outlineLevel="2">
      <c r="A1737" s="497"/>
      <c r="B1737" s="691"/>
      <c r="C1737" s="460"/>
      <c r="D1737" s="582"/>
      <c r="E1737" s="461"/>
      <c r="F1737" s="593"/>
      <c r="G1737" s="459"/>
      <c r="H1737" s="476"/>
      <c r="I1737" s="463"/>
      <c r="J1737" s="593"/>
      <c r="K1737" s="495"/>
      <c r="L1737" s="465"/>
      <c r="M1737" s="471"/>
      <c r="N1737" s="471"/>
      <c r="O1737" s="471"/>
      <c r="P1737" s="471"/>
      <c r="Q1737" s="471"/>
      <c r="R1737" s="471"/>
      <c r="S1737" s="471"/>
      <c r="T1737" s="471"/>
      <c r="U1737" s="471"/>
      <c r="V1737" s="471"/>
      <c r="W1737" s="495"/>
      <c r="X1737" s="471"/>
      <c r="Y1737" s="471"/>
      <c r="Z1737" s="471"/>
      <c r="AA1737" s="471"/>
      <c r="AB1737" s="471"/>
      <c r="AC1737" s="471"/>
      <c r="AD1737" s="471"/>
      <c r="AE1737" s="471"/>
      <c r="AF1737" s="471"/>
      <c r="AG1737" s="471"/>
      <c r="AH1737" s="471"/>
      <c r="AI1737" s="495"/>
      <c r="AJ1737" s="465"/>
      <c r="AK1737" s="486"/>
      <c r="AL1737" s="471"/>
      <c r="AM1737" s="471"/>
      <c r="AN1737" s="471"/>
      <c r="AO1737" s="471"/>
      <c r="AP1737" s="480"/>
      <c r="AQ1737" s="486"/>
      <c r="AR1737" s="486"/>
      <c r="AS1737" s="486"/>
      <c r="AT1737" s="486"/>
      <c r="AU1737" s="494"/>
    </row>
    <row r="1738" spans="1:47" s="488" customFormat="1" ht="12" customHeight="1" outlineLevel="2">
      <c r="A1738" s="497"/>
      <c r="B1738" s="691"/>
      <c r="C1738" s="460"/>
      <c r="D1738" s="582"/>
      <c r="E1738" s="461"/>
      <c r="F1738" s="593"/>
      <c r="G1738" s="459"/>
      <c r="H1738" s="476"/>
      <c r="I1738" s="463"/>
      <c r="J1738" s="593"/>
      <c r="K1738" s="495"/>
      <c r="L1738" s="465"/>
      <c r="M1738" s="471"/>
      <c r="N1738" s="471"/>
      <c r="O1738" s="471"/>
      <c r="P1738" s="471"/>
      <c r="Q1738" s="471"/>
      <c r="R1738" s="471"/>
      <c r="S1738" s="471"/>
      <c r="T1738" s="471"/>
      <c r="U1738" s="471"/>
      <c r="V1738" s="471"/>
      <c r="W1738" s="495"/>
      <c r="X1738" s="471"/>
      <c r="Y1738" s="471"/>
      <c r="Z1738" s="471"/>
      <c r="AA1738" s="471"/>
      <c r="AB1738" s="471"/>
      <c r="AC1738" s="471"/>
      <c r="AD1738" s="471"/>
      <c r="AE1738" s="471"/>
      <c r="AF1738" s="471"/>
      <c r="AG1738" s="471"/>
      <c r="AH1738" s="471"/>
      <c r="AI1738" s="495"/>
      <c r="AJ1738" s="465"/>
      <c r="AK1738" s="486"/>
      <c r="AL1738" s="471"/>
      <c r="AM1738" s="471"/>
      <c r="AN1738" s="471"/>
      <c r="AO1738" s="471"/>
      <c r="AP1738" s="480"/>
      <c r="AQ1738" s="486"/>
      <c r="AR1738" s="486"/>
      <c r="AS1738" s="486"/>
      <c r="AT1738" s="486"/>
      <c r="AU1738" s="494"/>
    </row>
    <row r="1739" spans="1:47" s="488" customFormat="1" ht="12" customHeight="1" outlineLevel="2">
      <c r="A1739" s="497"/>
      <c r="B1739" s="691"/>
      <c r="C1739" s="460"/>
      <c r="D1739" s="582"/>
      <c r="E1739" s="461"/>
      <c r="F1739" s="593"/>
      <c r="G1739" s="459"/>
      <c r="H1739" s="476"/>
      <c r="I1739" s="463"/>
      <c r="J1739" s="593"/>
      <c r="K1739" s="495"/>
      <c r="L1739" s="465"/>
      <c r="M1739" s="471"/>
      <c r="N1739" s="471"/>
      <c r="O1739" s="471"/>
      <c r="P1739" s="471"/>
      <c r="Q1739" s="471"/>
      <c r="R1739" s="471"/>
      <c r="S1739" s="471"/>
      <c r="T1739" s="471"/>
      <c r="U1739" s="471"/>
      <c r="V1739" s="471"/>
      <c r="W1739" s="495"/>
      <c r="X1739" s="471"/>
      <c r="Y1739" s="471"/>
      <c r="Z1739" s="471"/>
      <c r="AA1739" s="471"/>
      <c r="AB1739" s="471"/>
      <c r="AC1739" s="471"/>
      <c r="AD1739" s="471"/>
      <c r="AE1739" s="471"/>
      <c r="AF1739" s="471"/>
      <c r="AG1739" s="471"/>
      <c r="AH1739" s="471"/>
      <c r="AI1739" s="495"/>
      <c r="AJ1739" s="465"/>
      <c r="AK1739" s="486"/>
      <c r="AL1739" s="471"/>
      <c r="AM1739" s="471"/>
      <c r="AN1739" s="471"/>
      <c r="AO1739" s="471"/>
      <c r="AP1739" s="480"/>
      <c r="AQ1739" s="486"/>
      <c r="AR1739" s="486"/>
      <c r="AS1739" s="486"/>
      <c r="AT1739" s="486"/>
      <c r="AU1739" s="494"/>
    </row>
    <row r="1740" spans="1:47" ht="3" customHeight="1" outlineLevel="1">
      <c r="A1740" s="689"/>
      <c r="B1740" s="694"/>
      <c r="K1740" s="490"/>
      <c r="L1740" s="490"/>
      <c r="W1740" s="490"/>
      <c r="X1740" s="490"/>
      <c r="AI1740" s="490"/>
      <c r="AJ1740" s="490"/>
    </row>
    <row r="1741" spans="1:47" outlineLevel="1">
      <c r="A1741" s="580" t="s">
        <v>100</v>
      </c>
      <c r="B1741" s="580" t="s">
        <v>101</v>
      </c>
      <c r="C1741" s="580"/>
      <c r="D1741" s="580"/>
      <c r="E1741" s="580"/>
    </row>
    <row r="1742" spans="1:47" s="488" customFormat="1" ht="12" customHeight="1" outlineLevel="2">
      <c r="A1742" s="497"/>
      <c r="B1742" s="691"/>
      <c r="C1742" s="460"/>
      <c r="D1742" s="582"/>
      <c r="E1742" s="461"/>
      <c r="F1742" s="593"/>
      <c r="G1742" s="459"/>
      <c r="H1742" s="476"/>
      <c r="I1742" s="463"/>
      <c r="J1742" s="593"/>
      <c r="K1742" s="495"/>
      <c r="L1742" s="465"/>
      <c r="M1742" s="471"/>
      <c r="N1742" s="471"/>
      <c r="O1742" s="471"/>
      <c r="P1742" s="471"/>
      <c r="Q1742" s="471"/>
      <c r="R1742" s="471"/>
      <c r="S1742" s="471"/>
      <c r="T1742" s="471"/>
      <c r="U1742" s="471"/>
      <c r="V1742" s="471"/>
      <c r="W1742" s="495"/>
      <c r="X1742" s="471"/>
      <c r="Y1742" s="471"/>
      <c r="Z1742" s="471"/>
      <c r="AA1742" s="471"/>
      <c r="AB1742" s="471"/>
      <c r="AC1742" s="471"/>
      <c r="AD1742" s="471"/>
      <c r="AE1742" s="471"/>
      <c r="AF1742" s="471"/>
      <c r="AG1742" s="471"/>
      <c r="AH1742" s="471"/>
      <c r="AI1742" s="495"/>
      <c r="AJ1742" s="465"/>
      <c r="AK1742" s="486"/>
      <c r="AL1742" s="471"/>
      <c r="AM1742" s="471"/>
      <c r="AN1742" s="471"/>
      <c r="AO1742" s="471"/>
      <c r="AP1742" s="480"/>
      <c r="AQ1742" s="486"/>
      <c r="AR1742" s="486"/>
      <c r="AS1742" s="486"/>
      <c r="AT1742" s="486"/>
      <c r="AU1742" s="494"/>
    </row>
    <row r="1743" spans="1:47" s="488" customFormat="1" ht="12" customHeight="1" outlineLevel="2">
      <c r="A1743" s="497"/>
      <c r="B1743" s="691"/>
      <c r="C1743" s="460"/>
      <c r="D1743" s="582"/>
      <c r="E1743" s="461"/>
      <c r="F1743" s="593"/>
      <c r="G1743" s="459"/>
      <c r="H1743" s="476"/>
      <c r="I1743" s="463"/>
      <c r="J1743" s="593"/>
      <c r="K1743" s="495"/>
      <c r="L1743" s="465"/>
      <c r="M1743" s="471"/>
      <c r="N1743" s="471"/>
      <c r="O1743" s="471"/>
      <c r="P1743" s="471"/>
      <c r="Q1743" s="471"/>
      <c r="R1743" s="471"/>
      <c r="S1743" s="471"/>
      <c r="T1743" s="471"/>
      <c r="U1743" s="471"/>
      <c r="V1743" s="471"/>
      <c r="W1743" s="495"/>
      <c r="X1743" s="471"/>
      <c r="Y1743" s="471"/>
      <c r="Z1743" s="471"/>
      <c r="AA1743" s="471"/>
      <c r="AB1743" s="471"/>
      <c r="AC1743" s="471"/>
      <c r="AD1743" s="471"/>
      <c r="AE1743" s="471"/>
      <c r="AF1743" s="471"/>
      <c r="AG1743" s="471"/>
      <c r="AH1743" s="471"/>
      <c r="AI1743" s="495"/>
      <c r="AJ1743" s="465"/>
      <c r="AK1743" s="486"/>
      <c r="AL1743" s="471"/>
      <c r="AM1743" s="471"/>
      <c r="AN1743" s="471"/>
      <c r="AO1743" s="471"/>
      <c r="AP1743" s="480"/>
      <c r="AQ1743" s="486"/>
      <c r="AR1743" s="486"/>
      <c r="AS1743" s="486"/>
      <c r="AT1743" s="486"/>
      <c r="AU1743" s="494"/>
    </row>
    <row r="1744" spans="1:47" s="488" customFormat="1" ht="12" customHeight="1" outlineLevel="2">
      <c r="A1744" s="497"/>
      <c r="B1744" s="691"/>
      <c r="C1744" s="460"/>
      <c r="D1744" s="582"/>
      <c r="E1744" s="461"/>
      <c r="F1744" s="593"/>
      <c r="G1744" s="459"/>
      <c r="H1744" s="476"/>
      <c r="I1744" s="463"/>
      <c r="J1744" s="593"/>
      <c r="K1744" s="495"/>
      <c r="L1744" s="465"/>
      <c r="M1744" s="471"/>
      <c r="N1744" s="471"/>
      <c r="O1744" s="471"/>
      <c r="P1744" s="471"/>
      <c r="Q1744" s="471"/>
      <c r="R1744" s="471"/>
      <c r="S1744" s="471"/>
      <c r="T1744" s="471"/>
      <c r="U1744" s="471"/>
      <c r="V1744" s="471"/>
      <c r="W1744" s="495"/>
      <c r="X1744" s="471"/>
      <c r="Y1744" s="471"/>
      <c r="Z1744" s="471"/>
      <c r="AA1744" s="471"/>
      <c r="AB1744" s="471"/>
      <c r="AC1744" s="471"/>
      <c r="AD1744" s="471"/>
      <c r="AE1744" s="471"/>
      <c r="AF1744" s="471"/>
      <c r="AG1744" s="471"/>
      <c r="AH1744" s="471"/>
      <c r="AI1744" s="495"/>
      <c r="AJ1744" s="465"/>
      <c r="AK1744" s="486"/>
      <c r="AL1744" s="471"/>
      <c r="AM1744" s="471"/>
      <c r="AN1744" s="471"/>
      <c r="AO1744" s="471"/>
      <c r="AP1744" s="480"/>
      <c r="AQ1744" s="486"/>
      <c r="AR1744" s="486"/>
      <c r="AS1744" s="486"/>
      <c r="AT1744" s="486"/>
      <c r="AU1744" s="494"/>
    </row>
    <row r="1745" spans="1:47" ht="3" customHeight="1">
      <c r="A1745" s="689"/>
      <c r="B1745" s="694"/>
      <c r="K1745" s="490"/>
      <c r="L1745" s="490"/>
      <c r="W1745" s="490"/>
      <c r="X1745" s="490"/>
      <c r="AI1745" s="490"/>
      <c r="AJ1745" s="490"/>
    </row>
    <row r="1746" spans="1:47" s="488" customFormat="1" ht="12" customHeight="1">
      <c r="A1746" s="586" t="s">
        <v>103</v>
      </c>
      <c r="B1746" s="692"/>
      <c r="C1746" s="587"/>
      <c r="D1746" s="588"/>
      <c r="E1746" s="589"/>
      <c r="F1746" s="592"/>
      <c r="G1746" s="589"/>
      <c r="H1746" s="589"/>
      <c r="I1746" s="589"/>
      <c r="J1746" s="592"/>
      <c r="K1746" s="589"/>
      <c r="L1746" s="589"/>
      <c r="M1746" s="589"/>
      <c r="N1746" s="589"/>
      <c r="O1746" s="589"/>
      <c r="P1746" s="589"/>
      <c r="Q1746" s="589"/>
      <c r="R1746" s="589"/>
      <c r="S1746" s="589"/>
      <c r="T1746" s="589"/>
      <c r="U1746" s="589"/>
      <c r="V1746" s="589"/>
      <c r="W1746" s="589"/>
      <c r="X1746" s="589"/>
      <c r="Y1746" s="589"/>
      <c r="Z1746" s="589"/>
      <c r="AA1746" s="589"/>
      <c r="AB1746" s="589"/>
      <c r="AC1746" s="589"/>
      <c r="AD1746" s="589"/>
      <c r="AE1746" s="589"/>
      <c r="AF1746" s="589"/>
      <c r="AG1746" s="589"/>
      <c r="AH1746" s="589"/>
      <c r="AI1746" s="589"/>
      <c r="AJ1746" s="589"/>
      <c r="AK1746" s="589"/>
      <c r="AL1746" s="589"/>
      <c r="AM1746" s="589"/>
      <c r="AN1746" s="589"/>
      <c r="AO1746" s="589"/>
      <c r="AP1746" s="589"/>
      <c r="AQ1746" s="589"/>
      <c r="AR1746" s="589"/>
      <c r="AS1746" s="589"/>
      <c r="AT1746" s="589"/>
      <c r="AU1746" s="494"/>
    </row>
    <row r="1747" spans="1:47" ht="3" customHeight="1" outlineLevel="1">
      <c r="A1747" s="689"/>
      <c r="B1747" s="694"/>
      <c r="K1747" s="490"/>
      <c r="L1747" s="490"/>
      <c r="W1747" s="490"/>
      <c r="X1747" s="490"/>
      <c r="AI1747" s="490"/>
      <c r="AJ1747" s="490"/>
    </row>
    <row r="1748" spans="1:47" outlineLevel="1">
      <c r="A1748" s="580" t="s">
        <v>197</v>
      </c>
      <c r="B1748" s="580" t="s">
        <v>29</v>
      </c>
      <c r="C1748" s="580"/>
      <c r="D1748" s="580"/>
      <c r="E1748" s="580"/>
    </row>
    <row r="1749" spans="1:47" s="488" customFormat="1" ht="12" customHeight="1" outlineLevel="2">
      <c r="A1749" s="497"/>
      <c r="B1749" s="691"/>
      <c r="C1749" s="460"/>
      <c r="D1749" s="582"/>
      <c r="E1749" s="461"/>
      <c r="F1749" s="593"/>
      <c r="G1749" s="459"/>
      <c r="H1749" s="476"/>
      <c r="I1749" s="463"/>
      <c r="J1749" s="593"/>
      <c r="K1749" s="495"/>
      <c r="L1749" s="465"/>
      <c r="M1749" s="471"/>
      <c r="N1749" s="471"/>
      <c r="O1749" s="471"/>
      <c r="P1749" s="471"/>
      <c r="Q1749" s="471"/>
      <c r="R1749" s="471"/>
      <c r="S1749" s="471"/>
      <c r="T1749" s="471"/>
      <c r="U1749" s="471"/>
      <c r="V1749" s="471"/>
      <c r="W1749" s="495"/>
      <c r="X1749" s="471"/>
      <c r="Y1749" s="471"/>
      <c r="Z1749" s="471"/>
      <c r="AA1749" s="471"/>
      <c r="AB1749" s="471"/>
      <c r="AC1749" s="471"/>
      <c r="AD1749" s="471"/>
      <c r="AE1749" s="471"/>
      <c r="AF1749" s="471"/>
      <c r="AG1749" s="471"/>
      <c r="AH1749" s="471"/>
      <c r="AI1749" s="495"/>
      <c r="AJ1749" s="465"/>
      <c r="AK1749" s="486"/>
      <c r="AL1749" s="471"/>
      <c r="AM1749" s="471"/>
      <c r="AN1749" s="471"/>
      <c r="AO1749" s="471"/>
      <c r="AP1749" s="480"/>
      <c r="AQ1749" s="486"/>
      <c r="AR1749" s="486"/>
      <c r="AS1749" s="486"/>
      <c r="AT1749" s="486"/>
      <c r="AU1749" s="494"/>
    </row>
    <row r="1750" spans="1:47" s="488" customFormat="1" ht="12" customHeight="1" outlineLevel="2">
      <c r="A1750" s="497"/>
      <c r="B1750" s="691"/>
      <c r="C1750" s="460"/>
      <c r="D1750" s="582"/>
      <c r="E1750" s="461"/>
      <c r="F1750" s="593"/>
      <c r="G1750" s="459"/>
      <c r="H1750" s="476"/>
      <c r="I1750" s="463"/>
      <c r="J1750" s="593"/>
      <c r="K1750" s="495"/>
      <c r="L1750" s="465"/>
      <c r="M1750" s="471"/>
      <c r="N1750" s="471"/>
      <c r="O1750" s="471"/>
      <c r="P1750" s="471"/>
      <c r="Q1750" s="471"/>
      <c r="R1750" s="471"/>
      <c r="S1750" s="471"/>
      <c r="T1750" s="471"/>
      <c r="U1750" s="471"/>
      <c r="V1750" s="471"/>
      <c r="W1750" s="495"/>
      <c r="X1750" s="471"/>
      <c r="Y1750" s="471"/>
      <c r="Z1750" s="471"/>
      <c r="AA1750" s="471"/>
      <c r="AB1750" s="471"/>
      <c r="AC1750" s="471"/>
      <c r="AD1750" s="471"/>
      <c r="AE1750" s="471"/>
      <c r="AF1750" s="471"/>
      <c r="AG1750" s="471"/>
      <c r="AH1750" s="471"/>
      <c r="AI1750" s="495"/>
      <c r="AJ1750" s="465"/>
      <c r="AK1750" s="486"/>
      <c r="AL1750" s="471"/>
      <c r="AM1750" s="471"/>
      <c r="AN1750" s="471"/>
      <c r="AO1750" s="471"/>
      <c r="AP1750" s="480"/>
      <c r="AQ1750" s="486"/>
      <c r="AR1750" s="486"/>
      <c r="AS1750" s="486"/>
      <c r="AT1750" s="486"/>
      <c r="AU1750" s="494"/>
    </row>
    <row r="1751" spans="1:47" s="488" customFormat="1" ht="12" customHeight="1" outlineLevel="2">
      <c r="A1751" s="497"/>
      <c r="B1751" s="691"/>
      <c r="C1751" s="460"/>
      <c r="D1751" s="582"/>
      <c r="E1751" s="461"/>
      <c r="F1751" s="593"/>
      <c r="G1751" s="459"/>
      <c r="H1751" s="476"/>
      <c r="I1751" s="463"/>
      <c r="J1751" s="593"/>
      <c r="K1751" s="495"/>
      <c r="L1751" s="465"/>
      <c r="M1751" s="471"/>
      <c r="N1751" s="471"/>
      <c r="O1751" s="471"/>
      <c r="P1751" s="471"/>
      <c r="Q1751" s="471"/>
      <c r="R1751" s="471"/>
      <c r="S1751" s="471"/>
      <c r="T1751" s="471"/>
      <c r="U1751" s="471"/>
      <c r="V1751" s="471"/>
      <c r="W1751" s="495"/>
      <c r="X1751" s="471"/>
      <c r="Y1751" s="471"/>
      <c r="Z1751" s="471"/>
      <c r="AA1751" s="471"/>
      <c r="AB1751" s="471"/>
      <c r="AC1751" s="471"/>
      <c r="AD1751" s="471"/>
      <c r="AE1751" s="471"/>
      <c r="AF1751" s="471"/>
      <c r="AG1751" s="471"/>
      <c r="AH1751" s="471"/>
      <c r="AI1751" s="495"/>
      <c r="AJ1751" s="465"/>
      <c r="AK1751" s="486"/>
      <c r="AL1751" s="471"/>
      <c r="AM1751" s="471"/>
      <c r="AN1751" s="471"/>
      <c r="AO1751" s="471"/>
      <c r="AP1751" s="480"/>
      <c r="AQ1751" s="486"/>
      <c r="AR1751" s="486"/>
      <c r="AS1751" s="486"/>
      <c r="AT1751" s="486"/>
      <c r="AU1751" s="494"/>
    </row>
    <row r="1752" spans="1:47" ht="3" customHeight="1" outlineLevel="1">
      <c r="A1752" s="689"/>
      <c r="B1752" s="694"/>
      <c r="K1752" s="490"/>
      <c r="L1752" s="490"/>
      <c r="W1752" s="490"/>
      <c r="X1752" s="490"/>
      <c r="AI1752" s="490"/>
      <c r="AJ1752" s="490"/>
    </row>
    <row r="1753" spans="1:47" outlineLevel="1">
      <c r="A1753" s="580" t="s">
        <v>198</v>
      </c>
      <c r="B1753" s="580" t="s">
        <v>106</v>
      </c>
      <c r="C1753" s="580"/>
      <c r="D1753" s="580"/>
      <c r="E1753" s="580"/>
    </row>
    <row r="1754" spans="1:47" s="488" customFormat="1" ht="12" customHeight="1" outlineLevel="2">
      <c r="A1754" s="497"/>
      <c r="B1754" s="691"/>
      <c r="C1754" s="460"/>
      <c r="D1754" s="582"/>
      <c r="E1754" s="461"/>
      <c r="F1754" s="593"/>
      <c r="G1754" s="459"/>
      <c r="H1754" s="476"/>
      <c r="I1754" s="463"/>
      <c r="J1754" s="593"/>
      <c r="K1754" s="495"/>
      <c r="L1754" s="465"/>
      <c r="M1754" s="471"/>
      <c r="N1754" s="471"/>
      <c r="O1754" s="471"/>
      <c r="P1754" s="471"/>
      <c r="Q1754" s="471"/>
      <c r="R1754" s="471"/>
      <c r="S1754" s="471"/>
      <c r="T1754" s="471"/>
      <c r="U1754" s="471"/>
      <c r="V1754" s="471"/>
      <c r="W1754" s="495"/>
      <c r="X1754" s="471"/>
      <c r="Y1754" s="471"/>
      <c r="Z1754" s="471"/>
      <c r="AA1754" s="471"/>
      <c r="AB1754" s="471"/>
      <c r="AC1754" s="471"/>
      <c r="AD1754" s="471"/>
      <c r="AE1754" s="471"/>
      <c r="AF1754" s="471"/>
      <c r="AG1754" s="471"/>
      <c r="AH1754" s="471"/>
      <c r="AI1754" s="495"/>
      <c r="AJ1754" s="465"/>
      <c r="AK1754" s="486"/>
      <c r="AL1754" s="471"/>
      <c r="AM1754" s="471"/>
      <c r="AN1754" s="471"/>
      <c r="AO1754" s="471"/>
      <c r="AP1754" s="480"/>
      <c r="AQ1754" s="486"/>
      <c r="AR1754" s="486"/>
      <c r="AS1754" s="486"/>
      <c r="AT1754" s="486"/>
      <c r="AU1754" s="494"/>
    </row>
    <row r="1755" spans="1:47" s="488" customFormat="1" ht="12" customHeight="1" outlineLevel="2">
      <c r="A1755" s="497"/>
      <c r="B1755" s="691"/>
      <c r="C1755" s="460"/>
      <c r="D1755" s="582"/>
      <c r="E1755" s="461"/>
      <c r="F1755" s="593"/>
      <c r="G1755" s="459"/>
      <c r="H1755" s="476"/>
      <c r="I1755" s="463"/>
      <c r="J1755" s="593"/>
      <c r="K1755" s="495"/>
      <c r="L1755" s="465"/>
      <c r="M1755" s="471"/>
      <c r="N1755" s="471"/>
      <c r="O1755" s="471"/>
      <c r="P1755" s="471"/>
      <c r="Q1755" s="471"/>
      <c r="R1755" s="471"/>
      <c r="S1755" s="471"/>
      <c r="T1755" s="471"/>
      <c r="U1755" s="471"/>
      <c r="V1755" s="471"/>
      <c r="W1755" s="495"/>
      <c r="X1755" s="471"/>
      <c r="Y1755" s="471"/>
      <c r="Z1755" s="471"/>
      <c r="AA1755" s="471"/>
      <c r="AB1755" s="471"/>
      <c r="AC1755" s="471"/>
      <c r="AD1755" s="471"/>
      <c r="AE1755" s="471"/>
      <c r="AF1755" s="471"/>
      <c r="AG1755" s="471"/>
      <c r="AH1755" s="471"/>
      <c r="AI1755" s="495"/>
      <c r="AJ1755" s="465"/>
      <c r="AK1755" s="486"/>
      <c r="AL1755" s="471"/>
      <c r="AM1755" s="471"/>
      <c r="AN1755" s="471"/>
      <c r="AO1755" s="471"/>
      <c r="AP1755" s="480"/>
      <c r="AQ1755" s="486"/>
      <c r="AR1755" s="486"/>
      <c r="AS1755" s="486"/>
      <c r="AT1755" s="486"/>
      <c r="AU1755" s="494"/>
    </row>
    <row r="1756" spans="1:47" s="488" customFormat="1" ht="12" customHeight="1" outlineLevel="2">
      <c r="A1756" s="497"/>
      <c r="B1756" s="691"/>
      <c r="C1756" s="460"/>
      <c r="D1756" s="582"/>
      <c r="E1756" s="461"/>
      <c r="F1756" s="593"/>
      <c r="G1756" s="459"/>
      <c r="H1756" s="476"/>
      <c r="I1756" s="463"/>
      <c r="J1756" s="593"/>
      <c r="K1756" s="495"/>
      <c r="L1756" s="465"/>
      <c r="M1756" s="471"/>
      <c r="N1756" s="471"/>
      <c r="O1756" s="471"/>
      <c r="P1756" s="471"/>
      <c r="Q1756" s="471"/>
      <c r="R1756" s="471"/>
      <c r="S1756" s="471"/>
      <c r="T1756" s="471"/>
      <c r="U1756" s="471"/>
      <c r="V1756" s="471"/>
      <c r="W1756" s="495"/>
      <c r="X1756" s="471"/>
      <c r="Y1756" s="471"/>
      <c r="Z1756" s="471"/>
      <c r="AA1756" s="471"/>
      <c r="AB1756" s="471"/>
      <c r="AC1756" s="471"/>
      <c r="AD1756" s="471"/>
      <c r="AE1756" s="471"/>
      <c r="AF1756" s="471"/>
      <c r="AG1756" s="471"/>
      <c r="AH1756" s="471"/>
      <c r="AI1756" s="495"/>
      <c r="AJ1756" s="465"/>
      <c r="AK1756" s="486"/>
      <c r="AL1756" s="471"/>
      <c r="AM1756" s="471"/>
      <c r="AN1756" s="471"/>
      <c r="AO1756" s="471"/>
      <c r="AP1756" s="480"/>
      <c r="AQ1756" s="486"/>
      <c r="AR1756" s="486"/>
      <c r="AS1756" s="486"/>
      <c r="AT1756" s="486"/>
      <c r="AU1756" s="494"/>
    </row>
    <row r="1757" spans="1:47" ht="3" customHeight="1" outlineLevel="1">
      <c r="A1757" s="689"/>
      <c r="B1757" s="694"/>
      <c r="K1757" s="490"/>
      <c r="L1757" s="490"/>
      <c r="W1757" s="490"/>
      <c r="X1757" s="490"/>
      <c r="AI1757" s="490"/>
      <c r="AJ1757" s="490"/>
    </row>
    <row r="1758" spans="1:47" outlineLevel="1">
      <c r="A1758" s="580" t="s">
        <v>199</v>
      </c>
      <c r="B1758" s="580" t="s">
        <v>108</v>
      </c>
      <c r="C1758" s="580"/>
      <c r="D1758" s="580"/>
      <c r="E1758" s="580"/>
    </row>
    <row r="1759" spans="1:47" s="488" customFormat="1" ht="12" customHeight="1" outlineLevel="2">
      <c r="A1759" s="497"/>
      <c r="B1759" s="691"/>
      <c r="C1759" s="460"/>
      <c r="D1759" s="582"/>
      <c r="E1759" s="461"/>
      <c r="F1759" s="593"/>
      <c r="G1759" s="459"/>
      <c r="H1759" s="476"/>
      <c r="I1759" s="463"/>
      <c r="J1759" s="593"/>
      <c r="K1759" s="495"/>
      <c r="L1759" s="465"/>
      <c r="M1759" s="471"/>
      <c r="N1759" s="471"/>
      <c r="O1759" s="471"/>
      <c r="P1759" s="471"/>
      <c r="Q1759" s="471"/>
      <c r="R1759" s="471"/>
      <c r="S1759" s="471"/>
      <c r="T1759" s="471"/>
      <c r="U1759" s="471"/>
      <c r="V1759" s="471"/>
      <c r="W1759" s="495"/>
      <c r="X1759" s="471"/>
      <c r="Y1759" s="471"/>
      <c r="Z1759" s="471"/>
      <c r="AA1759" s="471"/>
      <c r="AB1759" s="471"/>
      <c r="AC1759" s="471"/>
      <c r="AD1759" s="471"/>
      <c r="AE1759" s="471"/>
      <c r="AF1759" s="471"/>
      <c r="AG1759" s="471"/>
      <c r="AH1759" s="471"/>
      <c r="AI1759" s="495"/>
      <c r="AJ1759" s="465"/>
      <c r="AK1759" s="486"/>
      <c r="AL1759" s="471"/>
      <c r="AM1759" s="471"/>
      <c r="AN1759" s="471"/>
      <c r="AO1759" s="471"/>
      <c r="AP1759" s="480"/>
      <c r="AQ1759" s="486"/>
      <c r="AR1759" s="486"/>
      <c r="AS1759" s="486"/>
      <c r="AT1759" s="486"/>
      <c r="AU1759" s="494"/>
    </row>
    <row r="1760" spans="1:47" s="488" customFormat="1" ht="12" customHeight="1" outlineLevel="2">
      <c r="A1760" s="497"/>
      <c r="B1760" s="691"/>
      <c r="C1760" s="460"/>
      <c r="D1760" s="582"/>
      <c r="E1760" s="461"/>
      <c r="F1760" s="593"/>
      <c r="G1760" s="459"/>
      <c r="H1760" s="476"/>
      <c r="I1760" s="463"/>
      <c r="J1760" s="593"/>
      <c r="K1760" s="495"/>
      <c r="L1760" s="465"/>
      <c r="M1760" s="471"/>
      <c r="N1760" s="471"/>
      <c r="O1760" s="471"/>
      <c r="P1760" s="471"/>
      <c r="Q1760" s="471"/>
      <c r="R1760" s="471"/>
      <c r="S1760" s="471"/>
      <c r="T1760" s="471"/>
      <c r="U1760" s="471"/>
      <c r="V1760" s="471"/>
      <c r="W1760" s="495"/>
      <c r="X1760" s="471"/>
      <c r="Y1760" s="471"/>
      <c r="Z1760" s="471"/>
      <c r="AA1760" s="471"/>
      <c r="AB1760" s="471"/>
      <c r="AC1760" s="471"/>
      <c r="AD1760" s="471"/>
      <c r="AE1760" s="471"/>
      <c r="AF1760" s="471"/>
      <c r="AG1760" s="471"/>
      <c r="AH1760" s="471"/>
      <c r="AI1760" s="495"/>
      <c r="AJ1760" s="465"/>
      <c r="AK1760" s="486"/>
      <c r="AL1760" s="471"/>
      <c r="AM1760" s="471"/>
      <c r="AN1760" s="471"/>
      <c r="AO1760" s="471"/>
      <c r="AP1760" s="480"/>
      <c r="AQ1760" s="486"/>
      <c r="AR1760" s="486"/>
      <c r="AS1760" s="486"/>
      <c r="AT1760" s="486"/>
      <c r="AU1760" s="494"/>
    </row>
    <row r="1761" spans="1:47" s="488" customFormat="1" ht="12" customHeight="1" outlineLevel="2">
      <c r="A1761" s="497"/>
      <c r="B1761" s="691"/>
      <c r="C1761" s="460"/>
      <c r="D1761" s="582"/>
      <c r="E1761" s="461"/>
      <c r="F1761" s="593"/>
      <c r="G1761" s="459"/>
      <c r="H1761" s="476"/>
      <c r="I1761" s="463"/>
      <c r="J1761" s="593"/>
      <c r="K1761" s="495"/>
      <c r="L1761" s="465"/>
      <c r="M1761" s="471"/>
      <c r="N1761" s="471"/>
      <c r="O1761" s="471"/>
      <c r="P1761" s="471"/>
      <c r="Q1761" s="471"/>
      <c r="R1761" s="471"/>
      <c r="S1761" s="471"/>
      <c r="T1761" s="471"/>
      <c r="U1761" s="471"/>
      <c r="V1761" s="471"/>
      <c r="W1761" s="495"/>
      <c r="X1761" s="471"/>
      <c r="Y1761" s="471"/>
      <c r="Z1761" s="471"/>
      <c r="AA1761" s="471"/>
      <c r="AB1761" s="471"/>
      <c r="AC1761" s="471"/>
      <c r="AD1761" s="471"/>
      <c r="AE1761" s="471"/>
      <c r="AF1761" s="471"/>
      <c r="AG1761" s="471"/>
      <c r="AH1761" s="471"/>
      <c r="AI1761" s="495"/>
      <c r="AJ1761" s="465"/>
      <c r="AK1761" s="486"/>
      <c r="AL1761" s="471"/>
      <c r="AM1761" s="471"/>
      <c r="AN1761" s="471"/>
      <c r="AO1761" s="471"/>
      <c r="AP1761" s="480"/>
      <c r="AQ1761" s="486"/>
      <c r="AR1761" s="486"/>
      <c r="AS1761" s="486"/>
      <c r="AT1761" s="486"/>
      <c r="AU1761" s="494"/>
    </row>
    <row r="1762" spans="1:47" ht="3" customHeight="1" outlineLevel="1">
      <c r="A1762" s="689"/>
      <c r="B1762" s="694"/>
      <c r="K1762" s="490"/>
      <c r="L1762" s="490"/>
      <c r="W1762" s="490"/>
      <c r="X1762" s="490"/>
      <c r="AI1762" s="490"/>
      <c r="AJ1762" s="490"/>
    </row>
    <row r="1763" spans="1:47" outlineLevel="1">
      <c r="A1763" s="580" t="s">
        <v>200</v>
      </c>
      <c r="B1763" s="580" t="s">
        <v>110</v>
      </c>
      <c r="C1763" s="580"/>
      <c r="D1763" s="580"/>
      <c r="E1763" s="580"/>
    </row>
    <row r="1764" spans="1:47" s="488" customFormat="1" ht="12" customHeight="1" outlineLevel="2">
      <c r="A1764" s="497"/>
      <c r="B1764" s="691"/>
      <c r="C1764" s="460"/>
      <c r="D1764" s="582"/>
      <c r="E1764" s="461"/>
      <c r="F1764" s="593"/>
      <c r="G1764" s="459"/>
      <c r="H1764" s="476"/>
      <c r="I1764" s="463"/>
      <c r="J1764" s="593"/>
      <c r="K1764" s="495"/>
      <c r="L1764" s="465"/>
      <c r="M1764" s="471"/>
      <c r="N1764" s="471"/>
      <c r="O1764" s="471"/>
      <c r="P1764" s="471"/>
      <c r="Q1764" s="471"/>
      <c r="R1764" s="471"/>
      <c r="S1764" s="471"/>
      <c r="T1764" s="471"/>
      <c r="U1764" s="471"/>
      <c r="V1764" s="471"/>
      <c r="W1764" s="495"/>
      <c r="X1764" s="471"/>
      <c r="Y1764" s="471"/>
      <c r="Z1764" s="471"/>
      <c r="AA1764" s="471"/>
      <c r="AB1764" s="471"/>
      <c r="AC1764" s="471"/>
      <c r="AD1764" s="471"/>
      <c r="AE1764" s="471"/>
      <c r="AF1764" s="471"/>
      <c r="AG1764" s="471"/>
      <c r="AH1764" s="471"/>
      <c r="AI1764" s="495"/>
      <c r="AJ1764" s="465"/>
      <c r="AK1764" s="486"/>
      <c r="AL1764" s="471"/>
      <c r="AM1764" s="471"/>
      <c r="AN1764" s="471"/>
      <c r="AO1764" s="471"/>
      <c r="AP1764" s="480"/>
      <c r="AQ1764" s="486"/>
      <c r="AR1764" s="486"/>
      <c r="AS1764" s="486"/>
      <c r="AT1764" s="486"/>
      <c r="AU1764" s="494"/>
    </row>
    <row r="1765" spans="1:47" s="488" customFormat="1" ht="12" customHeight="1" outlineLevel="2">
      <c r="A1765" s="497"/>
      <c r="B1765" s="691"/>
      <c r="C1765" s="460"/>
      <c r="D1765" s="582"/>
      <c r="E1765" s="461"/>
      <c r="F1765" s="593"/>
      <c r="G1765" s="459"/>
      <c r="H1765" s="476"/>
      <c r="I1765" s="463"/>
      <c r="J1765" s="593"/>
      <c r="K1765" s="495"/>
      <c r="L1765" s="465"/>
      <c r="M1765" s="471"/>
      <c r="N1765" s="471"/>
      <c r="O1765" s="471"/>
      <c r="P1765" s="471"/>
      <c r="Q1765" s="471"/>
      <c r="R1765" s="471"/>
      <c r="S1765" s="471"/>
      <c r="T1765" s="471"/>
      <c r="U1765" s="471"/>
      <c r="V1765" s="471"/>
      <c r="W1765" s="495"/>
      <c r="X1765" s="471"/>
      <c r="Y1765" s="471"/>
      <c r="Z1765" s="471"/>
      <c r="AA1765" s="471"/>
      <c r="AB1765" s="471"/>
      <c r="AC1765" s="471"/>
      <c r="AD1765" s="471"/>
      <c r="AE1765" s="471"/>
      <c r="AF1765" s="471"/>
      <c r="AG1765" s="471"/>
      <c r="AH1765" s="471"/>
      <c r="AI1765" s="495"/>
      <c r="AJ1765" s="465"/>
      <c r="AK1765" s="486"/>
      <c r="AL1765" s="471"/>
      <c r="AM1765" s="471"/>
      <c r="AN1765" s="471"/>
      <c r="AO1765" s="471"/>
      <c r="AP1765" s="480"/>
      <c r="AQ1765" s="486"/>
      <c r="AR1765" s="486"/>
      <c r="AS1765" s="486"/>
      <c r="AT1765" s="486"/>
      <c r="AU1765" s="494"/>
    </row>
    <row r="1766" spans="1:47" s="488" customFormat="1" ht="12" customHeight="1" outlineLevel="2">
      <c r="A1766" s="497"/>
      <c r="B1766" s="691"/>
      <c r="C1766" s="460"/>
      <c r="D1766" s="582"/>
      <c r="E1766" s="461"/>
      <c r="F1766" s="593"/>
      <c r="G1766" s="459"/>
      <c r="H1766" s="476"/>
      <c r="I1766" s="463"/>
      <c r="J1766" s="593"/>
      <c r="K1766" s="495"/>
      <c r="L1766" s="465"/>
      <c r="M1766" s="471"/>
      <c r="N1766" s="471"/>
      <c r="O1766" s="471"/>
      <c r="P1766" s="471"/>
      <c r="Q1766" s="471"/>
      <c r="R1766" s="471"/>
      <c r="S1766" s="471"/>
      <c r="T1766" s="471"/>
      <c r="U1766" s="471"/>
      <c r="V1766" s="471"/>
      <c r="W1766" s="495"/>
      <c r="X1766" s="471"/>
      <c r="Y1766" s="471"/>
      <c r="Z1766" s="471"/>
      <c r="AA1766" s="471"/>
      <c r="AB1766" s="471"/>
      <c r="AC1766" s="471"/>
      <c r="AD1766" s="471"/>
      <c r="AE1766" s="471"/>
      <c r="AF1766" s="471"/>
      <c r="AG1766" s="471"/>
      <c r="AH1766" s="471"/>
      <c r="AI1766" s="495"/>
      <c r="AJ1766" s="465"/>
      <c r="AK1766" s="486"/>
      <c r="AL1766" s="471"/>
      <c r="AM1766" s="471"/>
      <c r="AN1766" s="471"/>
      <c r="AO1766" s="471"/>
      <c r="AP1766" s="480"/>
      <c r="AQ1766" s="486"/>
      <c r="AR1766" s="486"/>
      <c r="AS1766" s="486"/>
      <c r="AT1766" s="486"/>
      <c r="AU1766" s="494"/>
    </row>
    <row r="1767" spans="1:47" ht="3" customHeight="1">
      <c r="A1767" s="689"/>
      <c r="B1767" s="694"/>
      <c r="K1767" s="490"/>
      <c r="L1767" s="490"/>
      <c r="W1767" s="490"/>
      <c r="X1767" s="490"/>
      <c r="AI1767" s="490"/>
      <c r="AJ1767" s="490"/>
    </row>
    <row r="1768" spans="1:47" s="488" customFormat="1" ht="12" customHeight="1">
      <c r="A1768" s="586" t="s">
        <v>112</v>
      </c>
      <c r="B1768" s="692"/>
      <c r="C1768" s="587"/>
      <c r="D1768" s="588"/>
      <c r="E1768" s="589"/>
      <c r="F1768" s="592"/>
      <c r="G1768" s="589"/>
      <c r="H1768" s="589"/>
      <c r="I1768" s="589"/>
      <c r="J1768" s="592"/>
      <c r="K1768" s="589"/>
      <c r="L1768" s="589"/>
      <c r="M1768" s="589"/>
      <c r="N1768" s="589"/>
      <c r="O1768" s="589"/>
      <c r="P1768" s="589"/>
      <c r="Q1768" s="589"/>
      <c r="R1768" s="589"/>
      <c r="S1768" s="589"/>
      <c r="T1768" s="589"/>
      <c r="U1768" s="589"/>
      <c r="V1768" s="589"/>
      <c r="W1768" s="589"/>
      <c r="X1768" s="589"/>
      <c r="Y1768" s="589"/>
      <c r="Z1768" s="589"/>
      <c r="AA1768" s="589"/>
      <c r="AB1768" s="589"/>
      <c r="AC1768" s="589"/>
      <c r="AD1768" s="589"/>
      <c r="AE1768" s="589"/>
      <c r="AF1768" s="589"/>
      <c r="AG1768" s="589"/>
      <c r="AH1768" s="589"/>
      <c r="AI1768" s="589"/>
      <c r="AJ1768" s="589"/>
      <c r="AK1768" s="589"/>
      <c r="AL1768" s="589"/>
      <c r="AM1768" s="589"/>
      <c r="AN1768" s="589"/>
      <c r="AO1768" s="589"/>
      <c r="AP1768" s="589"/>
      <c r="AQ1768" s="589"/>
      <c r="AR1768" s="589"/>
      <c r="AS1768" s="589"/>
      <c r="AT1768" s="589"/>
      <c r="AU1768" s="494"/>
    </row>
    <row r="1769" spans="1:47" ht="3" customHeight="1" outlineLevel="1">
      <c r="A1769" s="689"/>
      <c r="B1769" s="694"/>
      <c r="K1769" s="490"/>
      <c r="L1769" s="490"/>
      <c r="W1769" s="490"/>
      <c r="X1769" s="490"/>
      <c r="AI1769" s="490"/>
      <c r="AJ1769" s="490"/>
    </row>
    <row r="1770" spans="1:47" outlineLevel="1">
      <c r="A1770" s="580" t="s">
        <v>201</v>
      </c>
      <c r="B1770" s="580" t="s">
        <v>114</v>
      </c>
      <c r="C1770" s="580"/>
      <c r="D1770" s="580"/>
      <c r="E1770" s="580"/>
    </row>
    <row r="1771" spans="1:47" s="488" customFormat="1" ht="12" customHeight="1" outlineLevel="2">
      <c r="A1771" s="497"/>
      <c r="B1771" s="691"/>
      <c r="C1771" s="460"/>
      <c r="D1771" s="582"/>
      <c r="E1771" s="461"/>
      <c r="F1771" s="593"/>
      <c r="G1771" s="459"/>
      <c r="H1771" s="476"/>
      <c r="I1771" s="463"/>
      <c r="J1771" s="593"/>
      <c r="K1771" s="495"/>
      <c r="L1771" s="465"/>
      <c r="M1771" s="471"/>
      <c r="N1771" s="471"/>
      <c r="O1771" s="471"/>
      <c r="P1771" s="471"/>
      <c r="Q1771" s="471"/>
      <c r="R1771" s="471"/>
      <c r="S1771" s="471"/>
      <c r="T1771" s="471"/>
      <c r="U1771" s="471"/>
      <c r="V1771" s="471"/>
      <c r="W1771" s="495"/>
      <c r="X1771" s="471"/>
      <c r="Y1771" s="471"/>
      <c r="Z1771" s="471"/>
      <c r="AA1771" s="471"/>
      <c r="AB1771" s="471"/>
      <c r="AC1771" s="471"/>
      <c r="AD1771" s="471"/>
      <c r="AE1771" s="471"/>
      <c r="AF1771" s="471"/>
      <c r="AG1771" s="471"/>
      <c r="AH1771" s="471"/>
      <c r="AI1771" s="495"/>
      <c r="AJ1771" s="465"/>
      <c r="AK1771" s="486"/>
      <c r="AL1771" s="471"/>
      <c r="AM1771" s="471"/>
      <c r="AN1771" s="471"/>
      <c r="AO1771" s="471"/>
      <c r="AP1771" s="480"/>
      <c r="AQ1771" s="486"/>
      <c r="AR1771" s="486"/>
      <c r="AS1771" s="486"/>
      <c r="AT1771" s="486"/>
      <c r="AU1771" s="494"/>
    </row>
    <row r="1772" spans="1:47" s="488" customFormat="1" ht="12" customHeight="1" outlineLevel="2">
      <c r="A1772" s="497"/>
      <c r="B1772" s="691"/>
      <c r="C1772" s="460"/>
      <c r="D1772" s="582"/>
      <c r="E1772" s="461"/>
      <c r="F1772" s="593"/>
      <c r="G1772" s="459"/>
      <c r="H1772" s="476"/>
      <c r="I1772" s="463"/>
      <c r="J1772" s="593"/>
      <c r="K1772" s="495"/>
      <c r="L1772" s="465"/>
      <c r="M1772" s="471"/>
      <c r="N1772" s="471"/>
      <c r="O1772" s="471"/>
      <c r="P1772" s="471"/>
      <c r="Q1772" s="471"/>
      <c r="R1772" s="471"/>
      <c r="S1772" s="471"/>
      <c r="T1772" s="471"/>
      <c r="U1772" s="471"/>
      <c r="V1772" s="471"/>
      <c r="W1772" s="495"/>
      <c r="X1772" s="471"/>
      <c r="Y1772" s="471"/>
      <c r="Z1772" s="471"/>
      <c r="AA1772" s="471"/>
      <c r="AB1772" s="471"/>
      <c r="AC1772" s="471"/>
      <c r="AD1772" s="471"/>
      <c r="AE1772" s="471"/>
      <c r="AF1772" s="471"/>
      <c r="AG1772" s="471"/>
      <c r="AH1772" s="471"/>
      <c r="AI1772" s="495"/>
      <c r="AJ1772" s="465"/>
      <c r="AK1772" s="486"/>
      <c r="AL1772" s="471"/>
      <c r="AM1772" s="471"/>
      <c r="AN1772" s="471"/>
      <c r="AO1772" s="471"/>
      <c r="AP1772" s="480"/>
      <c r="AQ1772" s="486"/>
      <c r="AR1772" s="486"/>
      <c r="AS1772" s="486"/>
      <c r="AT1772" s="486"/>
      <c r="AU1772" s="494"/>
    </row>
    <row r="1773" spans="1:47" s="488" customFormat="1" ht="12" customHeight="1" outlineLevel="2">
      <c r="A1773" s="497"/>
      <c r="B1773" s="691"/>
      <c r="C1773" s="460"/>
      <c r="D1773" s="582"/>
      <c r="E1773" s="461"/>
      <c r="F1773" s="593"/>
      <c r="G1773" s="459"/>
      <c r="H1773" s="476"/>
      <c r="I1773" s="463"/>
      <c r="J1773" s="593"/>
      <c r="K1773" s="495"/>
      <c r="L1773" s="465"/>
      <c r="M1773" s="471"/>
      <c r="N1773" s="471"/>
      <c r="O1773" s="471"/>
      <c r="P1773" s="471"/>
      <c r="Q1773" s="471"/>
      <c r="R1773" s="471"/>
      <c r="S1773" s="471"/>
      <c r="T1773" s="471"/>
      <c r="U1773" s="471"/>
      <c r="V1773" s="471"/>
      <c r="W1773" s="495"/>
      <c r="X1773" s="471"/>
      <c r="Y1773" s="471"/>
      <c r="Z1773" s="471"/>
      <c r="AA1773" s="471"/>
      <c r="AB1773" s="471"/>
      <c r="AC1773" s="471"/>
      <c r="AD1773" s="471"/>
      <c r="AE1773" s="471"/>
      <c r="AF1773" s="471"/>
      <c r="AG1773" s="471"/>
      <c r="AH1773" s="471"/>
      <c r="AI1773" s="495"/>
      <c r="AJ1773" s="465"/>
      <c r="AK1773" s="486"/>
      <c r="AL1773" s="471"/>
      <c r="AM1773" s="471"/>
      <c r="AN1773" s="471"/>
      <c r="AO1773" s="471"/>
      <c r="AP1773" s="480"/>
      <c r="AQ1773" s="486"/>
      <c r="AR1773" s="486"/>
      <c r="AS1773" s="486"/>
      <c r="AT1773" s="486"/>
      <c r="AU1773" s="494"/>
    </row>
    <row r="1774" spans="1:47" ht="3" customHeight="1" outlineLevel="1">
      <c r="A1774" s="689"/>
      <c r="B1774" s="694"/>
      <c r="K1774" s="490"/>
      <c r="L1774" s="490"/>
      <c r="W1774" s="490"/>
      <c r="X1774" s="490"/>
      <c r="AI1774" s="490"/>
      <c r="AJ1774" s="490"/>
    </row>
    <row r="1775" spans="1:47" outlineLevel="1">
      <c r="A1775" s="580" t="s">
        <v>203</v>
      </c>
      <c r="B1775" s="580" t="s">
        <v>116</v>
      </c>
      <c r="C1775" s="580"/>
      <c r="D1775" s="580"/>
      <c r="E1775" s="580"/>
    </row>
    <row r="1776" spans="1:47" s="488" customFormat="1" ht="12" customHeight="1" outlineLevel="2">
      <c r="A1776" s="497"/>
      <c r="B1776" s="691"/>
      <c r="C1776" s="460"/>
      <c r="D1776" s="582"/>
      <c r="E1776" s="461"/>
      <c r="F1776" s="593"/>
      <c r="G1776" s="459"/>
      <c r="H1776" s="476"/>
      <c r="I1776" s="463"/>
      <c r="J1776" s="593"/>
      <c r="K1776" s="495"/>
      <c r="L1776" s="465"/>
      <c r="M1776" s="471"/>
      <c r="N1776" s="471"/>
      <c r="O1776" s="471"/>
      <c r="P1776" s="471"/>
      <c r="Q1776" s="471"/>
      <c r="R1776" s="471"/>
      <c r="S1776" s="471"/>
      <c r="T1776" s="471"/>
      <c r="U1776" s="471"/>
      <c r="V1776" s="471"/>
      <c r="W1776" s="495"/>
      <c r="X1776" s="471"/>
      <c r="Y1776" s="471"/>
      <c r="Z1776" s="471"/>
      <c r="AA1776" s="471"/>
      <c r="AB1776" s="471"/>
      <c r="AC1776" s="471"/>
      <c r="AD1776" s="471"/>
      <c r="AE1776" s="471"/>
      <c r="AF1776" s="471"/>
      <c r="AG1776" s="471"/>
      <c r="AH1776" s="471"/>
      <c r="AI1776" s="495"/>
      <c r="AJ1776" s="465"/>
      <c r="AK1776" s="486"/>
      <c r="AL1776" s="471"/>
      <c r="AM1776" s="471"/>
      <c r="AN1776" s="471"/>
      <c r="AO1776" s="471"/>
      <c r="AP1776" s="480"/>
      <c r="AQ1776" s="486"/>
      <c r="AR1776" s="486"/>
      <c r="AS1776" s="486"/>
      <c r="AT1776" s="486"/>
      <c r="AU1776" s="494"/>
    </row>
    <row r="1777" spans="1:47" s="488" customFormat="1" ht="12" customHeight="1" outlineLevel="2">
      <c r="A1777" s="497"/>
      <c r="B1777" s="691"/>
      <c r="C1777" s="460"/>
      <c r="D1777" s="582"/>
      <c r="E1777" s="461"/>
      <c r="F1777" s="593"/>
      <c r="G1777" s="459"/>
      <c r="H1777" s="476"/>
      <c r="I1777" s="463"/>
      <c r="J1777" s="593"/>
      <c r="K1777" s="495"/>
      <c r="L1777" s="465"/>
      <c r="M1777" s="471"/>
      <c r="N1777" s="471"/>
      <c r="O1777" s="471"/>
      <c r="P1777" s="471"/>
      <c r="Q1777" s="471"/>
      <c r="R1777" s="471"/>
      <c r="S1777" s="471"/>
      <c r="T1777" s="471"/>
      <c r="U1777" s="471"/>
      <c r="V1777" s="471"/>
      <c r="W1777" s="495"/>
      <c r="X1777" s="471"/>
      <c r="Y1777" s="471"/>
      <c r="Z1777" s="471"/>
      <c r="AA1777" s="471"/>
      <c r="AB1777" s="471"/>
      <c r="AC1777" s="471"/>
      <c r="AD1777" s="471"/>
      <c r="AE1777" s="471"/>
      <c r="AF1777" s="471"/>
      <c r="AG1777" s="471"/>
      <c r="AH1777" s="471"/>
      <c r="AI1777" s="495"/>
      <c r="AJ1777" s="465"/>
      <c r="AK1777" s="486"/>
      <c r="AL1777" s="471"/>
      <c r="AM1777" s="471"/>
      <c r="AN1777" s="471"/>
      <c r="AO1777" s="471"/>
      <c r="AP1777" s="480"/>
      <c r="AQ1777" s="486"/>
      <c r="AR1777" s="486"/>
      <c r="AS1777" s="486"/>
      <c r="AT1777" s="486"/>
      <c r="AU1777" s="494"/>
    </row>
    <row r="1778" spans="1:47" s="488" customFormat="1" ht="12" customHeight="1" outlineLevel="2">
      <c r="A1778" s="497"/>
      <c r="B1778" s="691"/>
      <c r="C1778" s="460"/>
      <c r="D1778" s="582"/>
      <c r="E1778" s="461"/>
      <c r="F1778" s="593"/>
      <c r="G1778" s="459"/>
      <c r="H1778" s="476"/>
      <c r="I1778" s="463"/>
      <c r="J1778" s="593"/>
      <c r="K1778" s="495"/>
      <c r="L1778" s="465"/>
      <c r="M1778" s="471"/>
      <c r="N1778" s="471"/>
      <c r="O1778" s="471"/>
      <c r="P1778" s="471"/>
      <c r="Q1778" s="471"/>
      <c r="R1778" s="471"/>
      <c r="S1778" s="471"/>
      <c r="T1778" s="471"/>
      <c r="U1778" s="471"/>
      <c r="V1778" s="471"/>
      <c r="W1778" s="495"/>
      <c r="X1778" s="471"/>
      <c r="Y1778" s="471"/>
      <c r="Z1778" s="471"/>
      <c r="AA1778" s="471"/>
      <c r="AB1778" s="471"/>
      <c r="AC1778" s="471"/>
      <c r="AD1778" s="471"/>
      <c r="AE1778" s="471"/>
      <c r="AF1778" s="471"/>
      <c r="AG1778" s="471"/>
      <c r="AH1778" s="471"/>
      <c r="AI1778" s="495"/>
      <c r="AJ1778" s="465"/>
      <c r="AK1778" s="486"/>
      <c r="AL1778" s="471"/>
      <c r="AM1778" s="471"/>
      <c r="AN1778" s="471"/>
      <c r="AO1778" s="471"/>
      <c r="AP1778" s="480"/>
      <c r="AQ1778" s="486"/>
      <c r="AR1778" s="486"/>
      <c r="AS1778" s="486"/>
      <c r="AT1778" s="486"/>
      <c r="AU1778" s="494"/>
    </row>
    <row r="1779" spans="1:47" ht="3" customHeight="1" outlineLevel="1">
      <c r="A1779" s="689"/>
      <c r="B1779" s="694"/>
      <c r="K1779" s="490"/>
      <c r="L1779" s="490"/>
      <c r="W1779" s="490"/>
      <c r="X1779" s="490"/>
      <c r="AI1779" s="490"/>
      <c r="AJ1779" s="490"/>
    </row>
    <row r="1780" spans="1:47" outlineLevel="1">
      <c r="A1780" s="580" t="s">
        <v>204</v>
      </c>
      <c r="B1780" s="580" t="s">
        <v>118</v>
      </c>
      <c r="C1780" s="580"/>
      <c r="D1780" s="580"/>
      <c r="E1780" s="580"/>
    </row>
    <row r="1781" spans="1:47" s="488" customFormat="1" ht="12" customHeight="1" outlineLevel="2">
      <c r="A1781" s="497"/>
      <c r="B1781" s="691"/>
      <c r="C1781" s="460"/>
      <c r="D1781" s="582"/>
      <c r="E1781" s="461"/>
      <c r="F1781" s="593"/>
      <c r="G1781" s="459"/>
      <c r="H1781" s="476"/>
      <c r="I1781" s="463"/>
      <c r="J1781" s="593"/>
      <c r="K1781" s="495"/>
      <c r="L1781" s="465"/>
      <c r="M1781" s="471"/>
      <c r="N1781" s="471"/>
      <c r="O1781" s="471"/>
      <c r="P1781" s="471"/>
      <c r="Q1781" s="471"/>
      <c r="R1781" s="471"/>
      <c r="S1781" s="471"/>
      <c r="T1781" s="471"/>
      <c r="U1781" s="471"/>
      <c r="V1781" s="471"/>
      <c r="W1781" s="495"/>
      <c r="X1781" s="471"/>
      <c r="Y1781" s="471"/>
      <c r="Z1781" s="471"/>
      <c r="AA1781" s="471"/>
      <c r="AB1781" s="471"/>
      <c r="AC1781" s="471"/>
      <c r="AD1781" s="471"/>
      <c r="AE1781" s="471"/>
      <c r="AF1781" s="471"/>
      <c r="AG1781" s="471"/>
      <c r="AH1781" s="471"/>
      <c r="AI1781" s="495"/>
      <c r="AJ1781" s="465"/>
      <c r="AK1781" s="486"/>
      <c r="AL1781" s="471"/>
      <c r="AM1781" s="471"/>
      <c r="AN1781" s="471"/>
      <c r="AO1781" s="471"/>
      <c r="AP1781" s="480"/>
      <c r="AQ1781" s="486"/>
      <c r="AR1781" s="486"/>
      <c r="AS1781" s="486"/>
      <c r="AT1781" s="486"/>
      <c r="AU1781" s="494"/>
    </row>
    <row r="1782" spans="1:47" s="488" customFormat="1" ht="12" customHeight="1" outlineLevel="2">
      <c r="A1782" s="497"/>
      <c r="B1782" s="691"/>
      <c r="C1782" s="460"/>
      <c r="D1782" s="582"/>
      <c r="E1782" s="461"/>
      <c r="F1782" s="593"/>
      <c r="G1782" s="459"/>
      <c r="H1782" s="476"/>
      <c r="I1782" s="463"/>
      <c r="J1782" s="593"/>
      <c r="K1782" s="495"/>
      <c r="L1782" s="465"/>
      <c r="M1782" s="471"/>
      <c r="N1782" s="471"/>
      <c r="O1782" s="471"/>
      <c r="P1782" s="471"/>
      <c r="Q1782" s="471"/>
      <c r="R1782" s="471"/>
      <c r="S1782" s="471"/>
      <c r="T1782" s="471"/>
      <c r="U1782" s="471"/>
      <c r="V1782" s="471"/>
      <c r="W1782" s="495"/>
      <c r="X1782" s="471"/>
      <c r="Y1782" s="471"/>
      <c r="Z1782" s="471"/>
      <c r="AA1782" s="471"/>
      <c r="AB1782" s="471"/>
      <c r="AC1782" s="471"/>
      <c r="AD1782" s="471"/>
      <c r="AE1782" s="471"/>
      <c r="AF1782" s="471"/>
      <c r="AG1782" s="471"/>
      <c r="AH1782" s="471"/>
      <c r="AI1782" s="495"/>
      <c r="AJ1782" s="465"/>
      <c r="AK1782" s="486"/>
      <c r="AL1782" s="471"/>
      <c r="AM1782" s="471"/>
      <c r="AN1782" s="471"/>
      <c r="AO1782" s="471"/>
      <c r="AP1782" s="480"/>
      <c r="AQ1782" s="486"/>
      <c r="AR1782" s="486"/>
      <c r="AS1782" s="486"/>
      <c r="AT1782" s="486"/>
      <c r="AU1782" s="494"/>
    </row>
    <row r="1783" spans="1:47" s="488" customFormat="1" ht="12" customHeight="1" outlineLevel="2">
      <c r="A1783" s="497"/>
      <c r="B1783" s="691"/>
      <c r="C1783" s="460"/>
      <c r="D1783" s="582"/>
      <c r="E1783" s="461"/>
      <c r="F1783" s="593"/>
      <c r="G1783" s="459"/>
      <c r="H1783" s="476"/>
      <c r="I1783" s="463"/>
      <c r="J1783" s="593"/>
      <c r="K1783" s="495"/>
      <c r="L1783" s="465"/>
      <c r="M1783" s="471"/>
      <c r="N1783" s="471"/>
      <c r="O1783" s="471"/>
      <c r="P1783" s="471"/>
      <c r="Q1783" s="471"/>
      <c r="R1783" s="471"/>
      <c r="S1783" s="471"/>
      <c r="T1783" s="471"/>
      <c r="U1783" s="471"/>
      <c r="V1783" s="471"/>
      <c r="W1783" s="495"/>
      <c r="X1783" s="471"/>
      <c r="Y1783" s="471"/>
      <c r="Z1783" s="471"/>
      <c r="AA1783" s="471"/>
      <c r="AB1783" s="471"/>
      <c r="AC1783" s="471"/>
      <c r="AD1783" s="471"/>
      <c r="AE1783" s="471"/>
      <c r="AF1783" s="471"/>
      <c r="AG1783" s="471"/>
      <c r="AH1783" s="471"/>
      <c r="AI1783" s="495"/>
      <c r="AJ1783" s="465"/>
      <c r="AK1783" s="486"/>
      <c r="AL1783" s="471"/>
      <c r="AM1783" s="471"/>
      <c r="AN1783" s="471"/>
      <c r="AO1783" s="471"/>
      <c r="AP1783" s="480"/>
      <c r="AQ1783" s="486"/>
      <c r="AR1783" s="486"/>
      <c r="AS1783" s="486"/>
      <c r="AT1783" s="486"/>
      <c r="AU1783" s="494"/>
    </row>
    <row r="1784" spans="1:47" ht="3" customHeight="1" outlineLevel="1">
      <c r="A1784" s="689"/>
      <c r="B1784" s="694"/>
      <c r="K1784" s="490"/>
      <c r="L1784" s="490"/>
      <c r="W1784" s="490"/>
      <c r="X1784" s="490"/>
      <c r="AI1784" s="490"/>
      <c r="AJ1784" s="490"/>
    </row>
    <row r="1785" spans="1:47" outlineLevel="1">
      <c r="A1785" s="580" t="s">
        <v>205</v>
      </c>
      <c r="B1785" s="580" t="s">
        <v>120</v>
      </c>
      <c r="C1785" s="580"/>
      <c r="D1785" s="580"/>
      <c r="E1785" s="580"/>
    </row>
    <row r="1786" spans="1:47" s="488" customFormat="1" ht="12" customHeight="1" outlineLevel="2">
      <c r="A1786" s="497"/>
      <c r="B1786" s="691"/>
      <c r="C1786" s="460"/>
      <c r="D1786" s="582"/>
      <c r="E1786" s="461"/>
      <c r="F1786" s="593"/>
      <c r="G1786" s="459"/>
      <c r="H1786" s="476"/>
      <c r="I1786" s="463"/>
      <c r="J1786" s="593"/>
      <c r="K1786" s="495"/>
      <c r="L1786" s="465"/>
      <c r="M1786" s="471"/>
      <c r="N1786" s="471"/>
      <c r="O1786" s="471"/>
      <c r="P1786" s="471"/>
      <c r="Q1786" s="471"/>
      <c r="R1786" s="471"/>
      <c r="S1786" s="471"/>
      <c r="T1786" s="471"/>
      <c r="U1786" s="471"/>
      <c r="V1786" s="471"/>
      <c r="W1786" s="495"/>
      <c r="X1786" s="471"/>
      <c r="Y1786" s="471"/>
      <c r="Z1786" s="471"/>
      <c r="AA1786" s="471"/>
      <c r="AB1786" s="471"/>
      <c r="AC1786" s="471"/>
      <c r="AD1786" s="471"/>
      <c r="AE1786" s="471"/>
      <c r="AF1786" s="471"/>
      <c r="AG1786" s="471"/>
      <c r="AH1786" s="471"/>
      <c r="AI1786" s="495"/>
      <c r="AJ1786" s="465"/>
      <c r="AK1786" s="486"/>
      <c r="AL1786" s="471"/>
      <c r="AM1786" s="471"/>
      <c r="AN1786" s="471"/>
      <c r="AO1786" s="471"/>
      <c r="AP1786" s="480"/>
      <c r="AQ1786" s="486"/>
      <c r="AR1786" s="486"/>
      <c r="AS1786" s="486"/>
      <c r="AT1786" s="486"/>
      <c r="AU1786" s="494"/>
    </row>
    <row r="1787" spans="1:47" s="488" customFormat="1" ht="12" customHeight="1" outlineLevel="2">
      <c r="A1787" s="497"/>
      <c r="B1787" s="691"/>
      <c r="C1787" s="460"/>
      <c r="D1787" s="582"/>
      <c r="E1787" s="461"/>
      <c r="F1787" s="593"/>
      <c r="G1787" s="459"/>
      <c r="H1787" s="476"/>
      <c r="I1787" s="463"/>
      <c r="J1787" s="593"/>
      <c r="K1787" s="495"/>
      <c r="L1787" s="465"/>
      <c r="M1787" s="471"/>
      <c r="N1787" s="471"/>
      <c r="O1787" s="471"/>
      <c r="P1787" s="471"/>
      <c r="Q1787" s="471"/>
      <c r="R1787" s="471"/>
      <c r="S1787" s="471"/>
      <c r="T1787" s="471"/>
      <c r="U1787" s="471"/>
      <c r="V1787" s="471"/>
      <c r="W1787" s="495"/>
      <c r="X1787" s="471"/>
      <c r="Y1787" s="471"/>
      <c r="Z1787" s="471"/>
      <c r="AA1787" s="471"/>
      <c r="AB1787" s="471"/>
      <c r="AC1787" s="471"/>
      <c r="AD1787" s="471"/>
      <c r="AE1787" s="471"/>
      <c r="AF1787" s="471"/>
      <c r="AG1787" s="471"/>
      <c r="AH1787" s="471"/>
      <c r="AI1787" s="495"/>
      <c r="AJ1787" s="465"/>
      <c r="AK1787" s="486"/>
      <c r="AL1787" s="471"/>
      <c r="AM1787" s="471"/>
      <c r="AN1787" s="471"/>
      <c r="AO1787" s="471"/>
      <c r="AP1787" s="480"/>
      <c r="AQ1787" s="486"/>
      <c r="AR1787" s="486"/>
      <c r="AS1787" s="486"/>
      <c r="AT1787" s="486"/>
      <c r="AU1787" s="494"/>
    </row>
    <row r="1788" spans="1:47" s="488" customFormat="1" ht="12" customHeight="1" outlineLevel="2">
      <c r="A1788" s="497"/>
      <c r="B1788" s="691"/>
      <c r="C1788" s="460"/>
      <c r="D1788" s="582"/>
      <c r="E1788" s="461"/>
      <c r="F1788" s="593"/>
      <c r="G1788" s="459"/>
      <c r="H1788" s="476"/>
      <c r="I1788" s="463"/>
      <c r="J1788" s="593"/>
      <c r="K1788" s="495"/>
      <c r="L1788" s="465"/>
      <c r="M1788" s="471"/>
      <c r="N1788" s="471"/>
      <c r="O1788" s="471"/>
      <c r="P1788" s="471"/>
      <c r="Q1788" s="471"/>
      <c r="R1788" s="471"/>
      <c r="S1788" s="471"/>
      <c r="T1788" s="471"/>
      <c r="U1788" s="471"/>
      <c r="V1788" s="471"/>
      <c r="W1788" s="495"/>
      <c r="X1788" s="471"/>
      <c r="Y1788" s="471"/>
      <c r="Z1788" s="471"/>
      <c r="AA1788" s="471"/>
      <c r="AB1788" s="471"/>
      <c r="AC1788" s="471"/>
      <c r="AD1788" s="471"/>
      <c r="AE1788" s="471"/>
      <c r="AF1788" s="471"/>
      <c r="AG1788" s="471"/>
      <c r="AH1788" s="471"/>
      <c r="AI1788" s="495"/>
      <c r="AJ1788" s="465"/>
      <c r="AK1788" s="486"/>
      <c r="AL1788" s="471"/>
      <c r="AM1788" s="471"/>
      <c r="AN1788" s="471"/>
      <c r="AO1788" s="471"/>
      <c r="AP1788" s="480"/>
      <c r="AQ1788" s="486"/>
      <c r="AR1788" s="486"/>
      <c r="AS1788" s="486"/>
      <c r="AT1788" s="486"/>
      <c r="AU1788" s="494"/>
    </row>
    <row r="1789" spans="1:47" ht="3" customHeight="1">
      <c r="A1789" s="689"/>
      <c r="B1789" s="694"/>
      <c r="K1789" s="490"/>
      <c r="L1789" s="490"/>
      <c r="W1789" s="490"/>
      <c r="X1789" s="490"/>
      <c r="AI1789" s="490"/>
      <c r="AJ1789" s="490"/>
    </row>
  </sheetData>
  <sheetProtection selectLockedCells="1" selectUnlockedCells="1"/>
  <autoFilter ref="A7:AT1625" xr:uid="{D91218B4-B74A-403F-AF4E-EF46AB312A92}"/>
  <mergeCells count="17">
    <mergeCell ref="AP3:AP5"/>
    <mergeCell ref="R3:R5"/>
    <mergeCell ref="G3:G5"/>
    <mergeCell ref="H3:H5"/>
    <mergeCell ref="I3:I5"/>
    <mergeCell ref="M3:M5"/>
    <mergeCell ref="Y3:Y5"/>
    <mergeCell ref="K3:K5"/>
    <mergeCell ref="W3:W5"/>
    <mergeCell ref="AI3:AI5"/>
    <mergeCell ref="L3:L5"/>
    <mergeCell ref="X3:X5"/>
    <mergeCell ref="AJ3:AJ5"/>
    <mergeCell ref="A5:E5"/>
    <mergeCell ref="A3:E3"/>
    <mergeCell ref="AD3:AD5"/>
    <mergeCell ref="AK3:AK5"/>
  </mergeCells>
  <phoneticPr fontId="48" type="noConversion"/>
  <conditionalFormatting sqref="B11:E1324 G11:I1324 B1326:E1629 G1326:I1629">
    <cfRule type="expression" dxfId="125" priority="774">
      <formula>($I11="NA")</formula>
    </cfRule>
    <cfRule type="expression" dxfId="124" priority="773">
      <formula>OR($K11=1,$R11=1)</formula>
    </cfRule>
    <cfRule type="expression" dxfId="123" priority="772">
      <formula>AND($M11=1,$R11&lt;&gt;1)</formula>
    </cfRule>
  </conditionalFormatting>
  <conditionalFormatting sqref="B1633:E1635 G1633:I1635">
    <cfRule type="expression" dxfId="122" priority="689">
      <formula>OR($K1633=1,$R1633=1)</formula>
    </cfRule>
    <cfRule type="expression" dxfId="121" priority="688">
      <formula>AND($M1633=1,$R1633&lt;&gt;1)</formula>
    </cfRule>
    <cfRule type="expression" dxfId="120" priority="690">
      <formula>($I1633="NA")</formula>
    </cfRule>
  </conditionalFormatting>
  <conditionalFormatting sqref="B1638:E1640 G1638:I1640">
    <cfRule type="expression" dxfId="119" priority="666">
      <formula>OR($K1638=1,$R1638=1)</formula>
    </cfRule>
    <cfRule type="expression" dxfId="118" priority="665">
      <formula>AND($M1638=1,$R1638&lt;&gt;1)</formula>
    </cfRule>
    <cfRule type="expression" dxfId="117" priority="667">
      <formula>($I1638="NA")</formula>
    </cfRule>
  </conditionalFormatting>
  <conditionalFormatting sqref="B1643:E1645 G1643:I1645">
    <cfRule type="expression" dxfId="116" priority="643">
      <formula>OR($K1643=1,$R1643=1)</formula>
    </cfRule>
    <cfRule type="expression" dxfId="115" priority="644">
      <formula>($I1643="NA")</formula>
    </cfRule>
    <cfRule type="expression" dxfId="114" priority="642">
      <formula>AND($M1643=1,$R1643&lt;&gt;1)</formula>
    </cfRule>
  </conditionalFormatting>
  <conditionalFormatting sqref="B1648:E1650 G1648:I1650">
    <cfRule type="expression" dxfId="113" priority="621">
      <formula>($I1648="NA")</formula>
    </cfRule>
    <cfRule type="expression" dxfId="112" priority="620">
      <formula>OR($K1648=1,$R1648=1)</formula>
    </cfRule>
    <cfRule type="expression" dxfId="111" priority="619">
      <formula>AND($M1648=1,$R1648&lt;&gt;1)</formula>
    </cfRule>
  </conditionalFormatting>
  <conditionalFormatting sqref="B1653:E1655 G1653:I1655">
    <cfRule type="expression" dxfId="110" priority="597">
      <formula>OR($K1653=1,$R1653=1)</formula>
    </cfRule>
    <cfRule type="expression" dxfId="109" priority="598">
      <formula>($I1653="NA")</formula>
    </cfRule>
    <cfRule type="expression" dxfId="108" priority="596">
      <formula>AND($M1653=1,$R1653&lt;&gt;1)</formula>
    </cfRule>
  </conditionalFormatting>
  <conditionalFormatting sqref="B1658:E1660 G1658:I1660">
    <cfRule type="expression" dxfId="107" priority="575">
      <formula>($I1658="NA")</formula>
    </cfRule>
    <cfRule type="expression" dxfId="106" priority="574">
      <formula>OR($K1658=1,$R1658=1)</formula>
    </cfRule>
    <cfRule type="expression" dxfId="105" priority="573">
      <formula>AND($M1658=1,$R1658&lt;&gt;1)</formula>
    </cfRule>
  </conditionalFormatting>
  <conditionalFormatting sqref="B1663:E1665 G1663:I1665">
    <cfRule type="expression" dxfId="104" priority="550">
      <formula>AND($M1663=1,$R1663&lt;&gt;1)</formula>
    </cfRule>
    <cfRule type="expression" dxfId="103" priority="552">
      <formula>($I1663="NA")</formula>
    </cfRule>
    <cfRule type="expression" dxfId="102" priority="551">
      <formula>OR($K1663=1,$R1663=1)</formula>
    </cfRule>
  </conditionalFormatting>
  <conditionalFormatting sqref="B1668:E1670 G1668:I1670">
    <cfRule type="expression" dxfId="101" priority="528">
      <formula>OR($K1668=1,$R1668=1)</formula>
    </cfRule>
    <cfRule type="expression" dxfId="100" priority="527">
      <formula>AND($M1668=1,$R1668&lt;&gt;1)</formula>
    </cfRule>
    <cfRule type="expression" dxfId="99" priority="529">
      <formula>($I1668="NA")</formula>
    </cfRule>
  </conditionalFormatting>
  <conditionalFormatting sqref="B1673:E1675 G1673:I1675">
    <cfRule type="expression" dxfId="98" priority="505">
      <formula>OR($K1673=1,$R1673=1)</formula>
    </cfRule>
    <cfRule type="expression" dxfId="97" priority="504">
      <formula>AND($M1673=1,$R1673&lt;&gt;1)</formula>
    </cfRule>
    <cfRule type="expression" dxfId="96" priority="506">
      <formula>($I1673="NA")</formula>
    </cfRule>
  </conditionalFormatting>
  <conditionalFormatting sqref="B1678:E1680 G1678:I1680">
    <cfRule type="expression" dxfId="95" priority="483">
      <formula>($I1678="NA")</formula>
    </cfRule>
    <cfRule type="expression" dxfId="94" priority="481">
      <formula>AND($M1678=1,$R1678&lt;&gt;1)</formula>
    </cfRule>
    <cfRule type="expression" dxfId="93" priority="482">
      <formula>OR($K1678=1,$R1678=1)</formula>
    </cfRule>
  </conditionalFormatting>
  <conditionalFormatting sqref="B1685:E1687 G1685:I1687">
    <cfRule type="expression" dxfId="92" priority="460">
      <formula>($I1685="NA")</formula>
    </cfRule>
    <cfRule type="expression" dxfId="91" priority="459">
      <formula>OR($K1685=1,$R1685=1)</formula>
    </cfRule>
    <cfRule type="expression" dxfId="90" priority="458">
      <formula>AND($M1685=1,$R1685&lt;&gt;1)</formula>
    </cfRule>
  </conditionalFormatting>
  <conditionalFormatting sqref="B1690:E1692 G1690:I1692">
    <cfRule type="expression" dxfId="89" priority="437">
      <formula>($I1690="NA")</formula>
    </cfRule>
    <cfRule type="expression" dxfId="88" priority="436">
      <formula>OR($K1690=1,$R1690=1)</formula>
    </cfRule>
    <cfRule type="expression" dxfId="87" priority="435">
      <formula>AND($M1690=1,$R1690&lt;&gt;1)</formula>
    </cfRule>
  </conditionalFormatting>
  <conditionalFormatting sqref="B1695:E1697 G1695:I1697">
    <cfRule type="expression" dxfId="86" priority="412">
      <formula>AND($M1695=1,$R1695&lt;&gt;1)</formula>
    </cfRule>
    <cfRule type="expression" dxfId="85" priority="413">
      <formula>OR($K1695=1,$R1695=1)</formula>
    </cfRule>
    <cfRule type="expression" dxfId="84" priority="414">
      <formula>($I1695="NA")</formula>
    </cfRule>
  </conditionalFormatting>
  <conditionalFormatting sqref="B1700:E1702 G1700:I1702">
    <cfRule type="expression" dxfId="83" priority="389">
      <formula>AND($M1700=1,$R1700&lt;&gt;1)</formula>
    </cfRule>
    <cfRule type="expression" dxfId="82" priority="390">
      <formula>OR($K1700=1,$R1700=1)</formula>
    </cfRule>
    <cfRule type="expression" dxfId="81" priority="391">
      <formula>($I1700="NA")</formula>
    </cfRule>
  </conditionalFormatting>
  <conditionalFormatting sqref="B1707:E1709 G1707:I1709">
    <cfRule type="expression" dxfId="80" priority="368">
      <formula>($I1707="NA")</formula>
    </cfRule>
    <cfRule type="expression" dxfId="79" priority="366">
      <formula>AND($M1707=1,$R1707&lt;&gt;1)</formula>
    </cfRule>
    <cfRule type="expression" dxfId="78" priority="367">
      <formula>OR($K1707=1,$R1707=1)</formula>
    </cfRule>
  </conditionalFormatting>
  <conditionalFormatting sqref="B1712:E1714 G1712:I1714">
    <cfRule type="expression" dxfId="77" priority="343">
      <formula>AND($M1712=1,$R1712&lt;&gt;1)</formula>
    </cfRule>
    <cfRule type="expression" dxfId="76" priority="344">
      <formula>OR($K1712=1,$R1712=1)</formula>
    </cfRule>
    <cfRule type="expression" dxfId="75" priority="345">
      <formula>($I1712="NA")</formula>
    </cfRule>
  </conditionalFormatting>
  <conditionalFormatting sqref="B1717:E1719 G1717:I1719">
    <cfRule type="expression" dxfId="74" priority="321">
      <formula>OR($K1717=1,$R1717=1)</formula>
    </cfRule>
    <cfRule type="expression" dxfId="73" priority="320">
      <formula>AND($M1717=1,$R1717&lt;&gt;1)</formula>
    </cfRule>
    <cfRule type="expression" dxfId="72" priority="322">
      <formula>($I1717="NA")</formula>
    </cfRule>
  </conditionalFormatting>
  <conditionalFormatting sqref="B1722:E1724 G1722:I1724">
    <cfRule type="expression" dxfId="71" priority="298">
      <formula>OR($K1722=1,$R1722=1)</formula>
    </cfRule>
    <cfRule type="expression" dxfId="70" priority="297">
      <formula>AND($M1722=1,$R1722&lt;&gt;1)</formula>
    </cfRule>
    <cfRule type="expression" dxfId="69" priority="299">
      <formula>($I1722="NA")</formula>
    </cfRule>
  </conditionalFormatting>
  <conditionalFormatting sqref="B1727:E1729 G1727:I1729">
    <cfRule type="expression" dxfId="68" priority="274">
      <formula>AND($M1727=1,$R1727&lt;&gt;1)</formula>
    </cfRule>
    <cfRule type="expression" dxfId="67" priority="275">
      <formula>OR($K1727=1,$R1727=1)</formula>
    </cfRule>
    <cfRule type="expression" dxfId="66" priority="276">
      <formula>($I1727="NA")</formula>
    </cfRule>
  </conditionalFormatting>
  <conditionalFormatting sqref="B1732:E1734 G1732:I1734">
    <cfRule type="expression" dxfId="65" priority="252">
      <formula>OR($K1732=1,$R1732=1)</formula>
    </cfRule>
    <cfRule type="expression" dxfId="64" priority="253">
      <formula>($I1732="NA")</formula>
    </cfRule>
    <cfRule type="expression" dxfId="63" priority="251">
      <formula>AND($M1732=1,$R1732&lt;&gt;1)</formula>
    </cfRule>
  </conditionalFormatting>
  <conditionalFormatting sqref="B1737:E1739 G1737:I1739">
    <cfRule type="expression" dxfId="62" priority="228">
      <formula>AND($M1737=1,$R1737&lt;&gt;1)</formula>
    </cfRule>
    <cfRule type="expression" dxfId="61" priority="229">
      <formula>OR($K1737=1,$R1737=1)</formula>
    </cfRule>
    <cfRule type="expression" dxfId="60" priority="230">
      <formula>($I1737="NA")</formula>
    </cfRule>
  </conditionalFormatting>
  <conditionalFormatting sqref="B1742:E1744 G1742:I1744">
    <cfRule type="expression" dxfId="59" priority="205">
      <formula>AND($M1742=1,$R1742&lt;&gt;1)</formula>
    </cfRule>
    <cfRule type="expression" dxfId="58" priority="207">
      <formula>($I1742="NA")</formula>
    </cfRule>
    <cfRule type="expression" dxfId="57" priority="206">
      <formula>OR($K1742=1,$R1742=1)</formula>
    </cfRule>
  </conditionalFormatting>
  <conditionalFormatting sqref="B1749:E1751 G1749:I1751">
    <cfRule type="expression" dxfId="56" priority="183">
      <formula>OR($K1749=1,$R1749=1)</formula>
    </cfRule>
    <cfRule type="expression" dxfId="55" priority="182">
      <formula>AND($M1749=1,$R1749&lt;&gt;1)</formula>
    </cfRule>
    <cfRule type="expression" dxfId="54" priority="184">
      <formula>($I1749="NA")</formula>
    </cfRule>
  </conditionalFormatting>
  <conditionalFormatting sqref="B1754:E1756 G1754:I1756">
    <cfRule type="expression" dxfId="53" priority="161">
      <formula>($I1754="NA")</formula>
    </cfRule>
    <cfRule type="expression" dxfId="52" priority="160">
      <formula>OR($K1754=1,$R1754=1)</formula>
    </cfRule>
    <cfRule type="expression" dxfId="51" priority="159">
      <formula>AND($M1754=1,$R1754&lt;&gt;1)</formula>
    </cfRule>
  </conditionalFormatting>
  <conditionalFormatting sqref="B1759:E1761 G1759:I1761">
    <cfRule type="expression" dxfId="50" priority="138">
      <formula>($I1759="NA")</formula>
    </cfRule>
    <cfRule type="expression" dxfId="49" priority="136">
      <formula>AND($M1759=1,$R1759&lt;&gt;1)</formula>
    </cfRule>
    <cfRule type="expression" dxfId="48" priority="137">
      <formula>OR($K1759=1,$R1759=1)</formula>
    </cfRule>
  </conditionalFormatting>
  <conditionalFormatting sqref="B1764:E1766 G1764:I1766">
    <cfRule type="expression" dxfId="47" priority="22">
      <formula>OR($K1764=1,$R1764=1)</formula>
    </cfRule>
    <cfRule type="expression" dxfId="46" priority="21">
      <formula>AND($M1764=1,$R1764&lt;&gt;1)</formula>
    </cfRule>
    <cfRule type="expression" dxfId="45" priority="23">
      <formula>($I1764="NA")</formula>
    </cfRule>
  </conditionalFormatting>
  <conditionalFormatting sqref="B1771:E1773 G1771:I1773">
    <cfRule type="expression" dxfId="44" priority="115">
      <formula>($I1771="NA")</formula>
    </cfRule>
    <cfRule type="expression" dxfId="43" priority="113">
      <formula>AND($M1771=1,$R1771&lt;&gt;1)</formula>
    </cfRule>
    <cfRule type="expression" dxfId="42" priority="114">
      <formula>OR($K1771=1,$R1771=1)</formula>
    </cfRule>
  </conditionalFormatting>
  <conditionalFormatting sqref="B1776:E1778 G1776:I1778">
    <cfRule type="expression" dxfId="41" priority="90">
      <formula>AND($M1776=1,$R1776&lt;&gt;1)</formula>
    </cfRule>
    <cfRule type="expression" dxfId="40" priority="91">
      <formula>OR($K1776=1,$R1776=1)</formula>
    </cfRule>
    <cfRule type="expression" dxfId="39" priority="92">
      <formula>($I1776="NA")</formula>
    </cfRule>
  </conditionalFormatting>
  <conditionalFormatting sqref="B1781:E1783 G1781:I1783">
    <cfRule type="expression" dxfId="38" priority="67">
      <formula>AND($M1781=1,$R1781&lt;&gt;1)</formula>
    </cfRule>
    <cfRule type="expression" dxfId="37" priority="69">
      <formula>($I1781="NA")</formula>
    </cfRule>
    <cfRule type="expression" dxfId="36" priority="68">
      <formula>OR($K1781=1,$R1781=1)</formula>
    </cfRule>
  </conditionalFormatting>
  <conditionalFormatting sqref="B1786:E1788 G1786:I1788">
    <cfRule type="expression" dxfId="35" priority="44">
      <formula>AND($M1786=1,$R1786&lt;&gt;1)</formula>
    </cfRule>
    <cfRule type="expression" dxfId="34" priority="46">
      <formula>($I1786="NA")</formula>
    </cfRule>
    <cfRule type="expression" dxfId="33" priority="45">
      <formula>OR($K1786=1,$R1786=1)</formula>
    </cfRule>
  </conditionalFormatting>
  <conditionalFormatting sqref="M1633:M1635">
    <cfRule type="iconSet" priority="685">
      <iconSet iconSet="3Symbols2" showValue="0">
        <cfvo type="percent" val="0"/>
        <cfvo type="num" val="0"/>
        <cfvo type="num" val="1"/>
      </iconSet>
    </cfRule>
  </conditionalFormatting>
  <conditionalFormatting sqref="M1638:M1640">
    <cfRule type="iconSet" priority="662">
      <iconSet iconSet="3Symbols2" showValue="0">
        <cfvo type="percent" val="0"/>
        <cfvo type="num" val="0"/>
        <cfvo type="num" val="1"/>
      </iconSet>
    </cfRule>
  </conditionalFormatting>
  <conditionalFormatting sqref="M1643:M1645">
    <cfRule type="iconSet" priority="639">
      <iconSet iconSet="3Symbols2" showValue="0">
        <cfvo type="percent" val="0"/>
        <cfvo type="num" val="0"/>
        <cfvo type="num" val="1"/>
      </iconSet>
    </cfRule>
  </conditionalFormatting>
  <conditionalFormatting sqref="M1648:M1650">
    <cfRule type="iconSet" priority="616">
      <iconSet iconSet="3Symbols2" showValue="0">
        <cfvo type="percent" val="0"/>
        <cfvo type="num" val="0"/>
        <cfvo type="num" val="1"/>
      </iconSet>
    </cfRule>
  </conditionalFormatting>
  <conditionalFormatting sqref="M1653:M1655">
    <cfRule type="iconSet" priority="593">
      <iconSet iconSet="3Symbols2" showValue="0">
        <cfvo type="percent" val="0"/>
        <cfvo type="num" val="0"/>
        <cfvo type="num" val="1"/>
      </iconSet>
    </cfRule>
  </conditionalFormatting>
  <conditionalFormatting sqref="M1658:M1660">
    <cfRule type="iconSet" priority="570">
      <iconSet iconSet="3Symbols2" showValue="0">
        <cfvo type="percent" val="0"/>
        <cfvo type="num" val="0"/>
        <cfvo type="num" val="1"/>
      </iconSet>
    </cfRule>
  </conditionalFormatting>
  <conditionalFormatting sqref="M1663:M1665">
    <cfRule type="iconSet" priority="547">
      <iconSet iconSet="3Symbols2" showValue="0">
        <cfvo type="percent" val="0"/>
        <cfvo type="num" val="0"/>
        <cfvo type="num" val="1"/>
      </iconSet>
    </cfRule>
  </conditionalFormatting>
  <conditionalFormatting sqref="M1668:M1670">
    <cfRule type="iconSet" priority="524">
      <iconSet iconSet="3Symbols2" showValue="0">
        <cfvo type="percent" val="0"/>
        <cfvo type="num" val="0"/>
        <cfvo type="num" val="1"/>
      </iconSet>
    </cfRule>
  </conditionalFormatting>
  <conditionalFormatting sqref="M1673:M1675">
    <cfRule type="iconSet" priority="501">
      <iconSet iconSet="3Symbols2" showValue="0">
        <cfvo type="percent" val="0"/>
        <cfvo type="num" val="0"/>
        <cfvo type="num" val="1"/>
      </iconSet>
    </cfRule>
  </conditionalFormatting>
  <conditionalFormatting sqref="M1678:M1680">
    <cfRule type="iconSet" priority="478">
      <iconSet iconSet="3Symbols2" showValue="0">
        <cfvo type="percent" val="0"/>
        <cfvo type="num" val="0"/>
        <cfvo type="num" val="1"/>
      </iconSet>
    </cfRule>
  </conditionalFormatting>
  <conditionalFormatting sqref="M1685:M1687">
    <cfRule type="iconSet" priority="455">
      <iconSet iconSet="3Symbols2" showValue="0">
        <cfvo type="percent" val="0"/>
        <cfvo type="num" val="0"/>
        <cfvo type="num" val="1"/>
      </iconSet>
    </cfRule>
  </conditionalFormatting>
  <conditionalFormatting sqref="M1690:M1692">
    <cfRule type="iconSet" priority="432">
      <iconSet iconSet="3Symbols2" showValue="0">
        <cfvo type="percent" val="0"/>
        <cfvo type="num" val="0"/>
        <cfvo type="num" val="1"/>
      </iconSet>
    </cfRule>
  </conditionalFormatting>
  <conditionalFormatting sqref="M1695:M1697">
    <cfRule type="iconSet" priority="409">
      <iconSet iconSet="3Symbols2" showValue="0">
        <cfvo type="percent" val="0"/>
        <cfvo type="num" val="0"/>
        <cfvo type="num" val="1"/>
      </iconSet>
    </cfRule>
  </conditionalFormatting>
  <conditionalFormatting sqref="M1700:M1702">
    <cfRule type="iconSet" priority="386">
      <iconSet iconSet="3Symbols2" showValue="0">
        <cfvo type="percent" val="0"/>
        <cfvo type="num" val="0"/>
        <cfvo type="num" val="1"/>
      </iconSet>
    </cfRule>
  </conditionalFormatting>
  <conditionalFormatting sqref="M1707:M1709">
    <cfRule type="iconSet" priority="363">
      <iconSet iconSet="3Symbols2" showValue="0">
        <cfvo type="percent" val="0"/>
        <cfvo type="num" val="0"/>
        <cfvo type="num" val="1"/>
      </iconSet>
    </cfRule>
  </conditionalFormatting>
  <conditionalFormatting sqref="M1712:M1714">
    <cfRule type="iconSet" priority="340">
      <iconSet iconSet="3Symbols2" showValue="0">
        <cfvo type="percent" val="0"/>
        <cfvo type="num" val="0"/>
        <cfvo type="num" val="1"/>
      </iconSet>
    </cfRule>
  </conditionalFormatting>
  <conditionalFormatting sqref="M1717:M1719">
    <cfRule type="iconSet" priority="317">
      <iconSet iconSet="3Symbols2" showValue="0">
        <cfvo type="percent" val="0"/>
        <cfvo type="num" val="0"/>
        <cfvo type="num" val="1"/>
      </iconSet>
    </cfRule>
  </conditionalFormatting>
  <conditionalFormatting sqref="M1722:M1724">
    <cfRule type="iconSet" priority="294">
      <iconSet iconSet="3Symbols2" showValue="0">
        <cfvo type="percent" val="0"/>
        <cfvo type="num" val="0"/>
        <cfvo type="num" val="1"/>
      </iconSet>
    </cfRule>
  </conditionalFormatting>
  <conditionalFormatting sqref="M1727:M1729">
    <cfRule type="iconSet" priority="271">
      <iconSet iconSet="3Symbols2" showValue="0">
        <cfvo type="percent" val="0"/>
        <cfvo type="num" val="0"/>
        <cfvo type="num" val="1"/>
      </iconSet>
    </cfRule>
  </conditionalFormatting>
  <conditionalFormatting sqref="M1732:M1734">
    <cfRule type="iconSet" priority="248">
      <iconSet iconSet="3Symbols2" showValue="0">
        <cfvo type="percent" val="0"/>
        <cfvo type="num" val="0"/>
        <cfvo type="num" val="1"/>
      </iconSet>
    </cfRule>
  </conditionalFormatting>
  <conditionalFormatting sqref="M1737:M1739">
    <cfRule type="iconSet" priority="225">
      <iconSet iconSet="3Symbols2" showValue="0">
        <cfvo type="percent" val="0"/>
        <cfvo type="num" val="0"/>
        <cfvo type="num" val="1"/>
      </iconSet>
    </cfRule>
  </conditionalFormatting>
  <conditionalFormatting sqref="M1742:M1744">
    <cfRule type="iconSet" priority="202">
      <iconSet iconSet="3Symbols2" showValue="0">
        <cfvo type="percent" val="0"/>
        <cfvo type="num" val="0"/>
        <cfvo type="num" val="1"/>
      </iconSet>
    </cfRule>
  </conditionalFormatting>
  <conditionalFormatting sqref="M1749:M1751">
    <cfRule type="iconSet" priority="179">
      <iconSet iconSet="3Symbols2" showValue="0">
        <cfvo type="percent" val="0"/>
        <cfvo type="num" val="0"/>
        <cfvo type="num" val="1"/>
      </iconSet>
    </cfRule>
  </conditionalFormatting>
  <conditionalFormatting sqref="M1754:M1756">
    <cfRule type="iconSet" priority="156">
      <iconSet iconSet="3Symbols2" showValue="0">
        <cfvo type="percent" val="0"/>
        <cfvo type="num" val="0"/>
        <cfvo type="num" val="1"/>
      </iconSet>
    </cfRule>
  </conditionalFormatting>
  <conditionalFormatting sqref="M1759:M1761">
    <cfRule type="iconSet" priority="133">
      <iconSet iconSet="3Symbols2" showValue="0">
        <cfvo type="percent" val="0"/>
        <cfvo type="num" val="0"/>
        <cfvo type="num" val="1"/>
      </iconSet>
    </cfRule>
  </conditionalFormatting>
  <conditionalFormatting sqref="M1764:M1766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M1771:M1773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M1776:M1778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M1781:M1783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M1786:M1788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N16">
    <cfRule type="iconSet" priority="1020">
      <iconSet iconSet="3Symbols2" showValue="0">
        <cfvo type="percent" val="0"/>
        <cfvo type="num" val="0"/>
        <cfvo type="num" val="1"/>
      </iconSet>
    </cfRule>
  </conditionalFormatting>
  <conditionalFormatting sqref="N87:N88 N91:N93 N96:N105 N132:N133 N136:N137 N162:N164">
    <cfRule type="iconSet" priority="1050">
      <iconSet iconSet="3Symbols2" showValue="0">
        <cfvo type="percent" val="0"/>
        <cfvo type="num" val="0"/>
        <cfvo type="num" val="1"/>
      </iconSet>
    </cfRule>
  </conditionalFormatting>
  <conditionalFormatting sqref="N107:N109 N120 N167:N184 N117 N140 N148">
    <cfRule type="iconSet" priority="1049">
      <iconSet iconSet="3Symbols2" showValue="0">
        <cfvo type="percent" val="0"/>
        <cfvo type="num" val="0"/>
        <cfvo type="num" val="1"/>
      </iconSet>
    </cfRule>
  </conditionalFormatting>
  <conditionalFormatting sqref="N121 N193:N199">
    <cfRule type="iconSet" priority="1048">
      <iconSet iconSet="3Symbols2" showValue="0">
        <cfvo type="percent" val="0"/>
        <cfvo type="num" val="0"/>
        <cfvo type="num" val="1"/>
      </iconSet>
    </cfRule>
  </conditionalFormatting>
  <conditionalFormatting sqref="N128">
    <cfRule type="iconSet" priority="78055">
      <iconSet iconSet="3Symbols2" showValue="0">
        <cfvo type="percent" val="0"/>
        <cfvo type="num" val="0"/>
        <cfvo type="num" val="1"/>
      </iconSet>
    </cfRule>
  </conditionalFormatting>
  <conditionalFormatting sqref="N129">
    <cfRule type="iconSet" priority="1201">
      <iconSet iconSet="3Symbols2" showValue="0">
        <cfvo type="percent" val="0"/>
        <cfvo type="num" val="0"/>
        <cfvo type="num" val="1"/>
      </iconSet>
    </cfRule>
  </conditionalFormatting>
  <conditionalFormatting sqref="N279:N286 N290:N291 N294:N297 N299:N302 N305:N308 N311:N324">
    <cfRule type="iconSet" priority="1044">
      <iconSet iconSet="3Symbols2" showValue="0">
        <cfvo type="percent" val="0"/>
        <cfvo type="num" val="0"/>
        <cfvo type="num" val="1"/>
      </iconSet>
    </cfRule>
  </conditionalFormatting>
  <conditionalFormatting sqref="N326:N374">
    <cfRule type="iconSet" priority="1114">
      <iconSet iconSet="3Symbols2" showValue="0">
        <cfvo type="percent" val="0"/>
        <cfvo type="num" val="0"/>
        <cfvo type="num" val="1"/>
      </iconSet>
    </cfRule>
  </conditionalFormatting>
  <conditionalFormatting sqref="N376:N378">
    <cfRule type="iconSet" priority="84327">
      <iconSet iconSet="3Symbols2" showValue="0">
        <cfvo type="percent" val="0"/>
        <cfvo type="num" val="0"/>
        <cfvo type="num" val="1"/>
      </iconSet>
    </cfRule>
  </conditionalFormatting>
  <conditionalFormatting sqref="N379:N386 N389:N390 N393:N396 N398:N401 N404:N407 N410:N423">
    <cfRule type="iconSet" priority="1018">
      <iconSet iconSet="3Symbols2" showValue="0">
        <cfvo type="percent" val="0"/>
        <cfvo type="num" val="0"/>
        <cfvo type="num" val="1"/>
      </iconSet>
    </cfRule>
  </conditionalFormatting>
  <conditionalFormatting sqref="N387:N388 N391:N392 N397 N402:N403 N408:N409">
    <cfRule type="iconSet" priority="1019">
      <iconSet iconSet="3Symbols2" showValue="0">
        <cfvo type="percent" val="0"/>
        <cfvo type="num" val="0"/>
        <cfvo type="num" val="1"/>
      </iconSet>
    </cfRule>
  </conditionalFormatting>
  <conditionalFormatting sqref="N489:N496 N500:N501 N504:N507 N509:N512 N515:N518 N521:N534">
    <cfRule type="iconSet" priority="771">
      <iconSet iconSet="3Symbols2" showValue="0">
        <cfvo type="percent" val="0"/>
        <cfvo type="num" val="0"/>
        <cfvo type="num" val="1"/>
      </iconSet>
    </cfRule>
  </conditionalFormatting>
  <conditionalFormatting sqref="N536:N584">
    <cfRule type="iconSet" priority="770">
      <iconSet iconSet="3Symbols2" showValue="0">
        <cfvo type="percent" val="0"/>
        <cfvo type="num" val="0"/>
        <cfvo type="num" val="1"/>
      </iconSet>
    </cfRule>
  </conditionalFormatting>
  <conditionalFormatting sqref="N586:N588">
    <cfRule type="iconSet" priority="769">
      <iconSet iconSet="3Symbols2" showValue="0">
        <cfvo type="percent" val="0"/>
        <cfvo type="num" val="0"/>
        <cfvo type="num" val="1"/>
      </iconSet>
    </cfRule>
  </conditionalFormatting>
  <conditionalFormatting sqref="N589:N596 N599:N600 N603:N606 N608:N611 N614:N617 N620:N633">
    <cfRule type="iconSet" priority="768">
      <iconSet iconSet="3Symbols2" showValue="0">
        <cfvo type="percent" val="0"/>
        <cfvo type="num" val="0"/>
        <cfvo type="num" val="1"/>
      </iconSet>
    </cfRule>
  </conditionalFormatting>
  <conditionalFormatting sqref="N597:N598 N601:N602 N607 N612:N613 N618:N619">
    <cfRule type="iconSet" priority="767">
      <iconSet iconSet="3Symbols2" showValue="0">
        <cfvo type="percent" val="0"/>
        <cfvo type="num" val="0"/>
        <cfvo type="num" val="1"/>
      </iconSet>
    </cfRule>
  </conditionalFormatting>
  <conditionalFormatting sqref="N1326:Q1326 Z1326:AC1326 AK1326:AT1326 AK1328:AT1622 AK8:AT1324 N428:P484 M8:V10 N485:Q1324 N1328:Q1622 Y8:AH10 Z1328:AC1622 AE1328:AH1622 Z11:AC1324 AE11:AH1324 AE1326:AH1326 S1328:V1622 N11:Q427 S11:V1324 S1326:V1326">
    <cfRule type="iconSet" priority="1140">
      <iconSet iconSet="3Symbols2" showValue="0">
        <cfvo type="percent" val="0"/>
        <cfvo type="num" val="0"/>
        <cfvo type="num" val="1"/>
      </iconSet>
    </cfRule>
  </conditionalFormatting>
  <conditionalFormatting sqref="N1633:Q1635">
    <cfRule type="iconSet" priority="684">
      <iconSet iconSet="3Symbols2" showValue="0">
        <cfvo type="percent" val="0"/>
        <cfvo type="num" val="0"/>
        <cfvo type="num" val="1"/>
      </iconSet>
    </cfRule>
  </conditionalFormatting>
  <conditionalFormatting sqref="N1638:Q1640">
    <cfRule type="iconSet" priority="661">
      <iconSet iconSet="3Symbols2" showValue="0">
        <cfvo type="percent" val="0"/>
        <cfvo type="num" val="0"/>
        <cfvo type="num" val="1"/>
      </iconSet>
    </cfRule>
  </conditionalFormatting>
  <conditionalFormatting sqref="N1643:Q1645">
    <cfRule type="iconSet" priority="638">
      <iconSet iconSet="3Symbols2" showValue="0">
        <cfvo type="percent" val="0"/>
        <cfvo type="num" val="0"/>
        <cfvo type="num" val="1"/>
      </iconSet>
    </cfRule>
  </conditionalFormatting>
  <conditionalFormatting sqref="N1648:Q1650">
    <cfRule type="iconSet" priority="615">
      <iconSet iconSet="3Symbols2" showValue="0">
        <cfvo type="percent" val="0"/>
        <cfvo type="num" val="0"/>
        <cfvo type="num" val="1"/>
      </iconSet>
    </cfRule>
  </conditionalFormatting>
  <conditionalFormatting sqref="N1653:Q1655">
    <cfRule type="iconSet" priority="592">
      <iconSet iconSet="3Symbols2" showValue="0">
        <cfvo type="percent" val="0"/>
        <cfvo type="num" val="0"/>
        <cfvo type="num" val="1"/>
      </iconSet>
    </cfRule>
  </conditionalFormatting>
  <conditionalFormatting sqref="N1658:Q1660">
    <cfRule type="iconSet" priority="569">
      <iconSet iconSet="3Symbols2" showValue="0">
        <cfvo type="percent" val="0"/>
        <cfvo type="num" val="0"/>
        <cfvo type="num" val="1"/>
      </iconSet>
    </cfRule>
  </conditionalFormatting>
  <conditionalFormatting sqref="N1663:Q1665">
    <cfRule type="iconSet" priority="546">
      <iconSet iconSet="3Symbols2" showValue="0">
        <cfvo type="percent" val="0"/>
        <cfvo type="num" val="0"/>
        <cfvo type="num" val="1"/>
      </iconSet>
    </cfRule>
  </conditionalFormatting>
  <conditionalFormatting sqref="N1668:Q1670">
    <cfRule type="iconSet" priority="523">
      <iconSet iconSet="3Symbols2" showValue="0">
        <cfvo type="percent" val="0"/>
        <cfvo type="num" val="0"/>
        <cfvo type="num" val="1"/>
      </iconSet>
    </cfRule>
  </conditionalFormatting>
  <conditionalFormatting sqref="N1673:Q1675">
    <cfRule type="iconSet" priority="500">
      <iconSet iconSet="3Symbols2" showValue="0">
        <cfvo type="percent" val="0"/>
        <cfvo type="num" val="0"/>
        <cfvo type="num" val="1"/>
      </iconSet>
    </cfRule>
  </conditionalFormatting>
  <conditionalFormatting sqref="N1678:Q1680">
    <cfRule type="iconSet" priority="477">
      <iconSet iconSet="3Symbols2" showValue="0">
        <cfvo type="percent" val="0"/>
        <cfvo type="num" val="0"/>
        <cfvo type="num" val="1"/>
      </iconSet>
    </cfRule>
  </conditionalFormatting>
  <conditionalFormatting sqref="N1685:Q1687">
    <cfRule type="iconSet" priority="454">
      <iconSet iconSet="3Symbols2" showValue="0">
        <cfvo type="percent" val="0"/>
        <cfvo type="num" val="0"/>
        <cfvo type="num" val="1"/>
      </iconSet>
    </cfRule>
  </conditionalFormatting>
  <conditionalFormatting sqref="N1690:Q1692">
    <cfRule type="iconSet" priority="431">
      <iconSet iconSet="3Symbols2" showValue="0">
        <cfvo type="percent" val="0"/>
        <cfvo type="num" val="0"/>
        <cfvo type="num" val="1"/>
      </iconSet>
    </cfRule>
  </conditionalFormatting>
  <conditionalFormatting sqref="N1695:Q1697">
    <cfRule type="iconSet" priority="408">
      <iconSet iconSet="3Symbols2" showValue="0">
        <cfvo type="percent" val="0"/>
        <cfvo type="num" val="0"/>
        <cfvo type="num" val="1"/>
      </iconSet>
    </cfRule>
  </conditionalFormatting>
  <conditionalFormatting sqref="N1700:Q1702">
    <cfRule type="iconSet" priority="385">
      <iconSet iconSet="3Symbols2" showValue="0">
        <cfvo type="percent" val="0"/>
        <cfvo type="num" val="0"/>
        <cfvo type="num" val="1"/>
      </iconSet>
    </cfRule>
  </conditionalFormatting>
  <conditionalFormatting sqref="N1707:Q1709">
    <cfRule type="iconSet" priority="362">
      <iconSet iconSet="3Symbols2" showValue="0">
        <cfvo type="percent" val="0"/>
        <cfvo type="num" val="0"/>
        <cfvo type="num" val="1"/>
      </iconSet>
    </cfRule>
  </conditionalFormatting>
  <conditionalFormatting sqref="N1712:Q1714">
    <cfRule type="iconSet" priority="339">
      <iconSet iconSet="3Symbols2" showValue="0">
        <cfvo type="percent" val="0"/>
        <cfvo type="num" val="0"/>
        <cfvo type="num" val="1"/>
      </iconSet>
    </cfRule>
  </conditionalFormatting>
  <conditionalFormatting sqref="N1717:Q1719">
    <cfRule type="iconSet" priority="316">
      <iconSet iconSet="3Symbols2" showValue="0">
        <cfvo type="percent" val="0"/>
        <cfvo type="num" val="0"/>
        <cfvo type="num" val="1"/>
      </iconSet>
    </cfRule>
  </conditionalFormatting>
  <conditionalFormatting sqref="N1722:Q1724">
    <cfRule type="iconSet" priority="293">
      <iconSet iconSet="3Symbols2" showValue="0">
        <cfvo type="percent" val="0"/>
        <cfvo type="num" val="0"/>
        <cfvo type="num" val="1"/>
      </iconSet>
    </cfRule>
  </conditionalFormatting>
  <conditionalFormatting sqref="N1727:Q1729">
    <cfRule type="iconSet" priority="270">
      <iconSet iconSet="3Symbols2" showValue="0">
        <cfvo type="percent" val="0"/>
        <cfvo type="num" val="0"/>
        <cfvo type="num" val="1"/>
      </iconSet>
    </cfRule>
  </conditionalFormatting>
  <conditionalFormatting sqref="N1732:Q1734">
    <cfRule type="iconSet" priority="247">
      <iconSet iconSet="3Symbols2" showValue="0">
        <cfvo type="percent" val="0"/>
        <cfvo type="num" val="0"/>
        <cfvo type="num" val="1"/>
      </iconSet>
    </cfRule>
  </conditionalFormatting>
  <conditionalFormatting sqref="N1737:Q1739">
    <cfRule type="iconSet" priority="224">
      <iconSet iconSet="3Symbols2" showValue="0">
        <cfvo type="percent" val="0"/>
        <cfvo type="num" val="0"/>
        <cfvo type="num" val="1"/>
      </iconSet>
    </cfRule>
  </conditionalFormatting>
  <conditionalFormatting sqref="N1742:Q1744">
    <cfRule type="iconSet" priority="201">
      <iconSet iconSet="3Symbols2" showValue="0">
        <cfvo type="percent" val="0"/>
        <cfvo type="num" val="0"/>
        <cfvo type="num" val="1"/>
      </iconSet>
    </cfRule>
  </conditionalFormatting>
  <conditionalFormatting sqref="N1749:Q1751">
    <cfRule type="iconSet" priority="178">
      <iconSet iconSet="3Symbols2" showValue="0">
        <cfvo type="percent" val="0"/>
        <cfvo type="num" val="0"/>
        <cfvo type="num" val="1"/>
      </iconSet>
    </cfRule>
  </conditionalFormatting>
  <conditionalFormatting sqref="N1754:Q1756">
    <cfRule type="iconSet" priority="155">
      <iconSet iconSet="3Symbols2" showValue="0">
        <cfvo type="percent" val="0"/>
        <cfvo type="num" val="0"/>
        <cfvo type="num" val="1"/>
      </iconSet>
    </cfRule>
  </conditionalFormatting>
  <conditionalFormatting sqref="N1759:Q1761">
    <cfRule type="iconSet" priority="132">
      <iconSet iconSet="3Symbols2" showValue="0">
        <cfvo type="percent" val="0"/>
        <cfvo type="num" val="0"/>
        <cfvo type="num" val="1"/>
      </iconSet>
    </cfRule>
  </conditionalFormatting>
  <conditionalFormatting sqref="N1764:Q1766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N1771:Q1773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N1776:Q1778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N1781:Q1783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N1786:Q1788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O8:O9 P10:P16">
    <cfRule type="iconSet" priority="789">
      <iconSet iconSet="3Symbols2" showValue="0">
        <cfvo type="percent" val="0"/>
        <cfvo type="num" val="0"/>
        <cfvo type="num" val="1"/>
      </iconSet>
    </cfRule>
  </conditionalFormatting>
  <conditionalFormatting sqref="O10 O14:O16">
    <cfRule type="iconSet" priority="790">
      <iconSet iconSet="3Symbols2" showValue="0">
        <cfvo type="percent" val="0"/>
        <cfvo type="num" val="0"/>
        <cfvo type="num" val="1"/>
      </iconSet>
    </cfRule>
  </conditionalFormatting>
  <conditionalFormatting sqref="O11:O13">
    <cfRule type="iconSet" priority="792">
      <iconSet iconSet="3Symbols2" showValue="0">
        <cfvo type="percent" val="0"/>
        <cfvo type="num" val="0"/>
        <cfvo type="num" val="1"/>
      </iconSet>
    </cfRule>
  </conditionalFormatting>
  <conditionalFormatting sqref="O18:O33 O36:O37 O41:O44 O49:O53 O57:O61 O64:O73 O75 O77:O90 O94 O101:O115 O122 O140:O141 O151:O256">
    <cfRule type="iconSet" priority="812">
      <iconSet iconSet="3Symbols2" showValue="0">
        <cfvo type="percent" val="0"/>
        <cfvo type="num" val="0"/>
        <cfvo type="num" val="1"/>
      </iconSet>
    </cfRule>
  </conditionalFormatting>
  <conditionalFormatting sqref="O35 O40 O48 P34">
    <cfRule type="iconSet" priority="800">
      <iconSet iconSet="3Symbols2" showValue="0">
        <cfvo type="percent" val="0"/>
        <cfvo type="num" val="0"/>
        <cfvo type="num" val="1"/>
      </iconSet>
    </cfRule>
  </conditionalFormatting>
  <conditionalFormatting sqref="O38 O45:O46 O54:O55 O62">
    <cfRule type="iconSet" priority="791">
      <iconSet iconSet="3Symbols2" showValue="0">
        <cfvo type="percent" val="0"/>
        <cfvo type="num" val="0"/>
        <cfvo type="num" val="1"/>
      </iconSet>
    </cfRule>
  </conditionalFormatting>
  <conditionalFormatting sqref="O39 O47 O56 O63">
    <cfRule type="iconSet" priority="794">
      <iconSet iconSet="3Symbols2" showValue="0">
        <cfvo type="percent" val="0"/>
        <cfvo type="num" val="0"/>
        <cfvo type="num" val="1"/>
      </iconSet>
    </cfRule>
  </conditionalFormatting>
  <conditionalFormatting sqref="O74">
    <cfRule type="iconSet" priority="796">
      <iconSet iconSet="3Symbols2" showValue="0">
        <cfvo type="percent" val="0"/>
        <cfvo type="num" val="0"/>
        <cfvo type="num" val="1"/>
      </iconSet>
    </cfRule>
  </conditionalFormatting>
  <conditionalFormatting sqref="O76">
    <cfRule type="iconSet" priority="811">
      <iconSet iconSet="3Symbols2" showValue="0">
        <cfvo type="percent" val="0"/>
        <cfvo type="num" val="0"/>
        <cfvo type="num" val="1"/>
      </iconSet>
    </cfRule>
  </conditionalFormatting>
  <conditionalFormatting sqref="O91:O93">
    <cfRule type="iconSet" priority="810">
      <iconSet iconSet="3Symbols2" showValue="0">
        <cfvo type="percent" val="0"/>
        <cfvo type="num" val="0"/>
        <cfvo type="num" val="1"/>
      </iconSet>
    </cfRule>
  </conditionalFormatting>
  <conditionalFormatting sqref="O95:O100">
    <cfRule type="iconSet" priority="803">
      <iconSet iconSet="3Symbols2" showValue="0">
        <cfvo type="percent" val="0"/>
        <cfvo type="num" val="0"/>
        <cfvo type="num" val="1"/>
      </iconSet>
    </cfRule>
  </conditionalFormatting>
  <conditionalFormatting sqref="O116:O121">
    <cfRule type="iconSet" priority="809">
      <iconSet iconSet="3Symbols2" showValue="0">
        <cfvo type="percent" val="0"/>
        <cfvo type="num" val="0"/>
        <cfvo type="num" val="1"/>
      </iconSet>
    </cfRule>
  </conditionalFormatting>
  <conditionalFormatting sqref="O123:O127">
    <cfRule type="iconSet" priority="806">
      <iconSet iconSet="3Symbols2" showValue="0">
        <cfvo type="percent" val="0"/>
        <cfvo type="num" val="0"/>
        <cfvo type="num" val="1"/>
      </iconSet>
    </cfRule>
  </conditionalFormatting>
  <conditionalFormatting sqref="O128">
    <cfRule type="iconSet" priority="808">
      <iconSet iconSet="3Symbols2" showValue="0">
        <cfvo type="percent" val="0"/>
        <cfvo type="num" val="0"/>
        <cfvo type="num" val="1"/>
      </iconSet>
    </cfRule>
  </conditionalFormatting>
  <conditionalFormatting sqref="O129:O133">
    <cfRule type="iconSet" priority="805">
      <iconSet iconSet="3Symbols2" showValue="0">
        <cfvo type="percent" val="0"/>
        <cfvo type="num" val="0"/>
        <cfvo type="num" val="1"/>
      </iconSet>
    </cfRule>
  </conditionalFormatting>
  <conditionalFormatting sqref="O134">
    <cfRule type="iconSet" priority="807">
      <iconSet iconSet="3Symbols2" showValue="0">
        <cfvo type="percent" val="0"/>
        <cfvo type="num" val="0"/>
        <cfvo type="num" val="1"/>
      </iconSet>
    </cfRule>
  </conditionalFormatting>
  <conditionalFormatting sqref="O135:O139">
    <cfRule type="iconSet" priority="804">
      <iconSet iconSet="3Symbols2" showValue="0">
        <cfvo type="percent" val="0"/>
        <cfvo type="num" val="0"/>
        <cfvo type="num" val="1"/>
      </iconSet>
    </cfRule>
  </conditionalFormatting>
  <conditionalFormatting sqref="O425:O466">
    <cfRule type="iconSet" priority="766">
      <iconSet iconSet="3Symbols2" showValue="0">
        <cfvo type="percent" val="0"/>
        <cfvo type="num" val="0"/>
        <cfvo type="num" val="1"/>
      </iconSet>
    </cfRule>
  </conditionalFormatting>
  <conditionalFormatting sqref="O689:O694 O701 O1122 O1125 O1128 O1131 O1134 O1137:O1139 O1142 O1145:O1146 O1149:O1151 O1154 O1157 O1160:O1161 O1166 O1169 O1172 O1175 O1178 O1181:O1183 O1186 O1189:O1190 O1193:O1194 O1197 O1200 O1203:O1204 O1209 O1212 O1215 O1218 O1221 O1224:O1226 O1229 O1232:O1233 O1236:O1237 O1240 O1243 O1246:O1247 O17:Q17 O257:Q424 O695:Q696 O699:Q700 O702:Q1018 O1020:Q1020 O1028:Q1029 O1036:Q1045 O1058:Q1068 O1070:Q1071 O1074:Q1075 O1087:Q1088 O1095:Q1096 O1103:Q1104 O1107:Q1108 O1118:Q1121 O1123:Q1124 O1126:Q1127 O1129:Q1130 O1132:Q1133 O1135:Q1136 O1140:Q1141 O1143:Q1144 O1147:Q1148 O1152:Q1153 O1155:Q1156 O1158:Q1159 O1162:Q1165 O1167:Q1168 O1170:Q1171 O1173:Q1174 O1176:Q1177 O1179:Q1180 O1184:Q1185 O1187:Q1188 O1191:Q1192 O1195:Q1196 O1198:Q1199 O1201:Q1202 O1205:Q1208 O1210:Q1211 O1213:Q1214 O1216:Q1217 O1219:Q1220 O1222:Q1223 O1227:Q1228 O1230:Q1231 O1234:Q1235 O1238:Q1239 O1241:Q1242 O1244:Q1245 O1248:Q1251 O1253:Q1254 O1256:Q1257 O1260:Q1261 O1264:Q1265 O1268:Q1269 O1274:Q1275 O1278:Q1279 O1281:Q1282 O1285:Q1286 O1291:Q1292 O1295:Q1296 O1298:Q1299 O1304:Q1305 O1309:Q1310 O1313:Q1314 O1317:Q1318 O1321:Q1324 O1326:Q1326 P1252 P1255 P1258:P1259 P1262:P1263 P1266:P1267 P1270:P1273 P1276:P1277 P1280 P1283:P1284 P1287:P1290 P1293:P1294 P1297 P1300:P1303 P1306:P1308 P1311:P1312 P1315:P1316 P1319:P1320 P697:Q698 P1019:Q1019 P1021:Q1027 P1030:Q1035 P1046:Q1057 P1069:Q1069 P1072:Q1073 P1076:Q1086 P1089:Q1094 P1097:Q1102 P1105:Q1106 P1109:Q1117 Q689:Q694 Q701 Q1122 Q1125 Q1128 Q1131 Q1134 Q1137:Q1139 Q1142 Q1145:Q1146 Q1149:Q1151 Q1154 Q1157 Q1160:Q1161 Q1166 Q1169 Q1172 Q1175 Q1178 Q1181:Q1183 Q1186 Q1189:Q1190 Q1193:Q1194 Q1197 Q1200 Q1203:Q1204 Q1209 Q1212 Q1215 Q1218 Q1221 Q1224:Q1226 Q1229 Q1232:Q1233 Q1236:Q1237 Q1240 Q1243 Q1246:Q1247 O1328:Q1625 O485:Q688 O467:P484">
    <cfRule type="iconSet" priority="813">
      <iconSet iconSet="3Symbols2" showValue="0">
        <cfvo type="percent" val="0"/>
        <cfvo type="num" val="0"/>
        <cfvo type="num" val="1"/>
      </iconSet>
    </cfRule>
  </conditionalFormatting>
  <conditionalFormatting sqref="O697:O698">
    <cfRule type="iconSet" priority="787">
      <iconSet iconSet="3Symbols2" showValue="0">
        <cfvo type="percent" val="0"/>
        <cfvo type="num" val="0"/>
        <cfvo type="num" val="1"/>
      </iconSet>
    </cfRule>
  </conditionalFormatting>
  <conditionalFormatting sqref="O1019 O1021:O1022 O1026:O1027 O1030:O1035 O1046:O1057 O1069 O1072:O1073 O1076:O1086 O1089:O1094 O1097:O1102 O1105:O1106 O1109:O1117">
    <cfRule type="iconSet" priority="784">
      <iconSet iconSet="3Symbols2" showValue="0">
        <cfvo type="percent" val="0"/>
        <cfvo type="num" val="0"/>
        <cfvo type="num" val="1"/>
      </iconSet>
    </cfRule>
  </conditionalFormatting>
  <conditionalFormatting sqref="O1023:O1025">
    <cfRule type="iconSet" priority="783">
      <iconSet iconSet="3Symbols2" showValue="0">
        <cfvo type="percent" val="0"/>
        <cfvo type="num" val="0"/>
        <cfvo type="num" val="1"/>
      </iconSet>
    </cfRule>
  </conditionalFormatting>
  <conditionalFormatting sqref="O1252 O1255 O1258:O1259 O1262:O1263 O1266:O1267 O1270:O1273 O1276:O1277 O1280 O1283:O1284 O1287:O1290 O1293:O1294 O1297 O1300:O1303 O1306:O1308 O1311:O1312 O1315:O1316 O1319:O1320">
    <cfRule type="iconSet" priority="785">
      <iconSet iconSet="3Symbols2" showValue="0">
        <cfvo type="percent" val="0"/>
        <cfvo type="num" val="0"/>
        <cfvo type="num" val="1"/>
      </iconSet>
    </cfRule>
  </conditionalFormatting>
  <conditionalFormatting sqref="O1631:O1632">
    <cfRule type="iconSet" priority="720">
      <iconSet iconSet="3Symbols2" showValue="0">
        <cfvo type="percent" val="0"/>
        <cfvo type="num" val="0"/>
        <cfvo type="num" val="1"/>
      </iconSet>
    </cfRule>
  </conditionalFormatting>
  <conditionalFormatting sqref="O142:Q150">
    <cfRule type="iconSet" priority="795">
      <iconSet iconSet="3Symbols2" showValue="0">
        <cfvo type="percent" val="0"/>
        <cfvo type="num" val="0"/>
        <cfvo type="num" val="1"/>
      </iconSet>
    </cfRule>
  </conditionalFormatting>
  <conditionalFormatting sqref="P18:P33 P35 P37:P40 P44:P48 P53:P56 P61:P63 P67:P68 P71 P74:P75 P89 P94 P101 P108 P115:P122 P128 P134:P141 P151:P256">
    <cfRule type="iconSet" priority="802">
      <iconSet iconSet="3Symbols2" showValue="0">
        <cfvo type="percent" val="0"/>
        <cfvo type="num" val="0"/>
        <cfvo type="num" val="1"/>
      </iconSet>
    </cfRule>
  </conditionalFormatting>
  <conditionalFormatting sqref="P36 P41:P43 P49:P52 P57:P60 P64:P66 P69:P70 P72:P73">
    <cfRule type="iconSet" priority="799">
      <iconSet iconSet="3Symbols2" showValue="0">
        <cfvo type="percent" val="0"/>
        <cfvo type="num" val="0"/>
        <cfvo type="num" val="1"/>
      </iconSet>
    </cfRule>
  </conditionalFormatting>
  <conditionalFormatting sqref="P76:P88 P90:P93 P95:P100 P102:P107 P109:P114 P123:P127 P129:P133">
    <cfRule type="iconSet" priority="798">
      <iconSet iconSet="3Symbols2" showValue="0">
        <cfvo type="percent" val="0"/>
        <cfvo type="num" val="0"/>
        <cfvo type="num" val="1"/>
      </iconSet>
    </cfRule>
  </conditionalFormatting>
  <conditionalFormatting sqref="P425:P466">
    <cfRule type="iconSet" priority="765">
      <iconSet iconSet="3Symbols2" showValue="0">
        <cfvo type="percent" val="0"/>
        <cfvo type="num" val="0"/>
        <cfvo type="num" val="1"/>
      </iconSet>
    </cfRule>
  </conditionalFormatting>
  <conditionalFormatting sqref="P689:P694 P701">
    <cfRule type="iconSet" priority="786">
      <iconSet iconSet="3Symbols2" showValue="0">
        <cfvo type="percent" val="0"/>
        <cfvo type="num" val="0"/>
        <cfvo type="num" val="1"/>
      </iconSet>
    </cfRule>
  </conditionalFormatting>
  <conditionalFormatting sqref="P1122 P1125 P1128 P1131 P1134 P1137:P1139 P1142 P1145:P1146 P1149:P1151 P1154 P1157 P1160:P1161 P1166 P1169 P1172 P1175 P1178 P1181:P1183 P1186 P1189:P1190 P1193:P1194 P1197 P1200 P1203:P1204 P1209 P1212 P1215 P1218 P1221 P1224:P1226 P1229 P1232:P1233 P1236:P1237 P1240 P1243 P1246:P1247">
    <cfRule type="iconSet" priority="782">
      <iconSet iconSet="3Symbols2" showValue="0">
        <cfvo type="percent" val="0"/>
        <cfvo type="num" val="0"/>
        <cfvo type="num" val="1"/>
      </iconSet>
    </cfRule>
  </conditionalFormatting>
  <conditionalFormatting sqref="P1319:P1320 P1315:P1316 P1311:P1312 P1306:P1308 P1300:P1303 P1293:P1294 P1287:P1290 P1283:P1284 P1276:P1277 P1270:P1273 P1266:P1267 P1262:P1263 P1258:P1259">
    <cfRule type="iconSet" priority="778">
      <iconSet iconSet="3Symbols2" showValue="0">
        <cfvo type="percent" val="0"/>
        <cfvo type="num" val="0"/>
        <cfvo type="num" val="1"/>
      </iconSet>
    </cfRule>
  </conditionalFormatting>
  <conditionalFormatting sqref="P1631:P1632">
    <cfRule type="iconSet" priority="719">
      <iconSet iconSet="3Symbols2" showValue="0">
        <cfvo type="percent" val="0"/>
        <cfvo type="num" val="0"/>
        <cfvo type="num" val="1"/>
      </iconSet>
    </cfRule>
  </conditionalFormatting>
  <conditionalFormatting sqref="Q8:Q16">
    <cfRule type="iconSet" priority="788">
      <iconSet iconSet="3Symbols2" showValue="0">
        <cfvo type="percent" val="0"/>
        <cfvo type="num" val="0"/>
        <cfvo type="num" val="1"/>
      </iconSet>
    </cfRule>
  </conditionalFormatting>
  <conditionalFormatting sqref="Q18:Q34 Q36:Q39 Q41:Q47 Q49:Q88 Q90:Q115 Q122:Q134 Q140:Q141 Q151:Q256">
    <cfRule type="iconSet" priority="801">
      <iconSet iconSet="3Symbols2" showValue="0">
        <cfvo type="percent" val="0"/>
        <cfvo type="num" val="0"/>
        <cfvo type="num" val="1"/>
      </iconSet>
    </cfRule>
  </conditionalFormatting>
  <conditionalFormatting sqref="Q35 Q40 Q48">
    <cfRule type="iconSet" priority="793">
      <iconSet iconSet="3Symbols2" showValue="0">
        <cfvo type="percent" val="0"/>
        <cfvo type="num" val="0"/>
        <cfvo type="num" val="1"/>
      </iconSet>
    </cfRule>
  </conditionalFormatting>
  <conditionalFormatting sqref="Q89 Q116:Q121 Q135:Q139">
    <cfRule type="iconSet" priority="797">
      <iconSet iconSet="3Symbols2" showValue="0">
        <cfvo type="percent" val="0"/>
        <cfvo type="num" val="0"/>
        <cfvo type="num" val="1"/>
      </iconSet>
    </cfRule>
  </conditionalFormatting>
  <conditionalFormatting sqref="Q425:Q427">
    <cfRule type="iconSet" priority="764">
      <iconSet iconSet="3Symbols2" showValue="0">
        <cfvo type="percent" val="0"/>
        <cfvo type="num" val="0"/>
        <cfvo type="num" val="1"/>
      </iconSet>
    </cfRule>
  </conditionalFormatting>
  <conditionalFormatting sqref="Q489:Q496 Q500:Q501 Q504:Q507 Q509:Q512 Q515:Q518 Q521:Q534">
    <cfRule type="iconSet" priority="738">
      <iconSet iconSet="3Symbols2" showValue="0">
        <cfvo type="percent" val="0"/>
        <cfvo type="num" val="0"/>
        <cfvo type="num" val="1"/>
      </iconSet>
    </cfRule>
  </conditionalFormatting>
  <conditionalFormatting sqref="Q539:Q584">
    <cfRule type="iconSet" priority="737">
      <iconSet iconSet="3Symbols2" showValue="0">
        <cfvo type="percent" val="0"/>
        <cfvo type="num" val="0"/>
        <cfvo type="num" val="1"/>
      </iconSet>
    </cfRule>
  </conditionalFormatting>
  <conditionalFormatting sqref="Q589:Q596 Q599:Q600 Q603:Q606 Q608:Q611 Q614:Q617 Q620:Q633">
    <cfRule type="iconSet" priority="736">
      <iconSet iconSet="3Symbols2" showValue="0">
        <cfvo type="percent" val="0"/>
        <cfvo type="num" val="0"/>
        <cfvo type="num" val="1"/>
      </iconSet>
    </cfRule>
  </conditionalFormatting>
  <conditionalFormatting sqref="Q597:Q598 Q601:Q602 Q607 Q612:Q613 Q618:Q619">
    <cfRule type="iconSet" priority="735">
      <iconSet iconSet="3Symbols2" showValue="0">
        <cfvo type="percent" val="0"/>
        <cfvo type="num" val="0"/>
        <cfvo type="num" val="1"/>
      </iconSet>
    </cfRule>
  </conditionalFormatting>
  <conditionalFormatting sqref="Q1258:Q1259 Q1262:Q1263 Q1266:Q1267 Q1270:Q1273 Q1276:Q1277 Q1283:Q1284 Q1287:Q1290 Q1293:Q1294 Q1300:Q1303 Q1306:Q1308 Q1311:Q1312 Q1315:Q1316 Q1319:Q1320 P1252:Q1252 P1255:Q1255 P1280:Q1280 P1297:Q1297">
    <cfRule type="iconSet" priority="781">
      <iconSet iconSet="3Symbols2" showValue="0">
        <cfvo type="percent" val="0"/>
        <cfvo type="num" val="0"/>
        <cfvo type="num" val="1"/>
      </iconSet>
    </cfRule>
  </conditionalFormatting>
  <conditionalFormatting sqref="Q1631:Q1632">
    <cfRule type="iconSet" priority="718">
      <iconSet iconSet="3Symbols2" showValue="0">
        <cfvo type="percent" val="0"/>
        <cfvo type="num" val="0"/>
        <cfvo type="num" val="1"/>
      </iconSet>
    </cfRule>
  </conditionalFormatting>
  <conditionalFormatting sqref="S11:S83 S8:V10">
    <cfRule type="iconSet" priority="83897">
      <iconSet iconSet="3Symbols2" showValue="0">
        <cfvo type="percent" val="0"/>
        <cfvo type="num" val="0"/>
        <cfvo type="num" val="1"/>
      </iconSet>
    </cfRule>
  </conditionalFormatting>
  <conditionalFormatting sqref="S84:S278 S375 S325 S424:S488 S585 S634:S1320 S535">
    <cfRule type="iconSet" priority="79518">
      <iconSet iconSet="3Symbols2" showValue="0">
        <cfvo type="percent" val="0"/>
        <cfvo type="num" val="0"/>
        <cfvo type="num" val="1"/>
      </iconSet>
    </cfRule>
  </conditionalFormatting>
  <conditionalFormatting sqref="S279:S286 S290:S291 S294:S297 S299:S302 S305:S308 S311:S324">
    <cfRule type="iconSet" priority="826">
      <iconSet iconSet="3Symbols2" showValue="0">
        <cfvo type="percent" val="0"/>
        <cfvo type="num" val="0"/>
        <cfvo type="num" val="1"/>
      </iconSet>
    </cfRule>
  </conditionalFormatting>
  <conditionalFormatting sqref="S326:S374">
    <cfRule type="iconSet" priority="1102">
      <iconSet iconSet="3Symbols2" showValue="0">
        <cfvo type="percent" val="0"/>
        <cfvo type="num" val="0"/>
        <cfvo type="num" val="1"/>
      </iconSet>
    </cfRule>
  </conditionalFormatting>
  <conditionalFormatting sqref="S376:S423">
    <cfRule type="iconSet" priority="84632">
      <iconSet iconSet="3Symbols2" showValue="0">
        <cfvo type="percent" val="0"/>
        <cfvo type="num" val="0"/>
        <cfvo type="num" val="1"/>
      </iconSet>
    </cfRule>
  </conditionalFormatting>
  <conditionalFormatting sqref="S489:S496 S500:S501 S504:S507 S509:S512 S515:S518 S521:S534">
    <cfRule type="iconSet" priority="762">
      <iconSet iconSet="3Symbols2" showValue="0">
        <cfvo type="percent" val="0"/>
        <cfvo type="num" val="0"/>
        <cfvo type="num" val="1"/>
      </iconSet>
    </cfRule>
  </conditionalFormatting>
  <conditionalFormatting sqref="S536:S584">
    <cfRule type="iconSet" priority="761">
      <iconSet iconSet="3Symbols2" showValue="0">
        <cfvo type="percent" val="0"/>
        <cfvo type="num" val="0"/>
        <cfvo type="num" val="1"/>
      </iconSet>
    </cfRule>
  </conditionalFormatting>
  <conditionalFormatting sqref="S586:S633">
    <cfRule type="iconSet" priority="760">
      <iconSet iconSet="3Symbols2" showValue="0">
        <cfvo type="percent" val="0"/>
        <cfvo type="num" val="0"/>
        <cfvo type="num" val="1"/>
      </iconSet>
    </cfRule>
  </conditionalFormatting>
  <conditionalFormatting sqref="S1631:S1632">
    <cfRule type="iconSet" priority="716">
      <iconSet iconSet="3Symbols2" showValue="0">
        <cfvo type="percent" val="0"/>
        <cfvo type="num" val="0"/>
        <cfvo type="num" val="1"/>
      </iconSet>
    </cfRule>
  </conditionalFormatting>
  <conditionalFormatting sqref="S1633:V1635">
    <cfRule type="iconSet" priority="682">
      <iconSet iconSet="3Symbols2" showValue="0">
        <cfvo type="percent" val="0"/>
        <cfvo type="num" val="0"/>
        <cfvo type="num" val="1"/>
      </iconSet>
    </cfRule>
  </conditionalFormatting>
  <conditionalFormatting sqref="S1638:V1640">
    <cfRule type="iconSet" priority="659">
      <iconSet iconSet="3Symbols2" showValue="0">
        <cfvo type="percent" val="0"/>
        <cfvo type="num" val="0"/>
        <cfvo type="num" val="1"/>
      </iconSet>
    </cfRule>
  </conditionalFormatting>
  <conditionalFormatting sqref="S1643:V1645">
    <cfRule type="iconSet" priority="636">
      <iconSet iconSet="3Symbols2" showValue="0">
        <cfvo type="percent" val="0"/>
        <cfvo type="num" val="0"/>
        <cfvo type="num" val="1"/>
      </iconSet>
    </cfRule>
  </conditionalFormatting>
  <conditionalFormatting sqref="S1648:V1650">
    <cfRule type="iconSet" priority="613">
      <iconSet iconSet="3Symbols2" showValue="0">
        <cfvo type="percent" val="0"/>
        <cfvo type="num" val="0"/>
        <cfvo type="num" val="1"/>
      </iconSet>
    </cfRule>
  </conditionalFormatting>
  <conditionalFormatting sqref="S1653:V1655">
    <cfRule type="iconSet" priority="590">
      <iconSet iconSet="3Symbols2" showValue="0">
        <cfvo type="percent" val="0"/>
        <cfvo type="num" val="0"/>
        <cfvo type="num" val="1"/>
      </iconSet>
    </cfRule>
  </conditionalFormatting>
  <conditionalFormatting sqref="S1658:V1660">
    <cfRule type="iconSet" priority="567">
      <iconSet iconSet="3Symbols2" showValue="0">
        <cfvo type="percent" val="0"/>
        <cfvo type="num" val="0"/>
        <cfvo type="num" val="1"/>
      </iconSet>
    </cfRule>
  </conditionalFormatting>
  <conditionalFormatting sqref="S1663:V1665">
    <cfRule type="iconSet" priority="544">
      <iconSet iconSet="3Symbols2" showValue="0">
        <cfvo type="percent" val="0"/>
        <cfvo type="num" val="0"/>
        <cfvo type="num" val="1"/>
      </iconSet>
    </cfRule>
  </conditionalFormatting>
  <conditionalFormatting sqref="S1668:V1670">
    <cfRule type="iconSet" priority="521">
      <iconSet iconSet="3Symbols2" showValue="0">
        <cfvo type="percent" val="0"/>
        <cfvo type="num" val="0"/>
        <cfvo type="num" val="1"/>
      </iconSet>
    </cfRule>
  </conditionalFormatting>
  <conditionalFormatting sqref="S1673:V1675">
    <cfRule type="iconSet" priority="498">
      <iconSet iconSet="3Symbols2" showValue="0">
        <cfvo type="percent" val="0"/>
        <cfvo type="num" val="0"/>
        <cfvo type="num" val="1"/>
      </iconSet>
    </cfRule>
  </conditionalFormatting>
  <conditionalFormatting sqref="S1678:V1680">
    <cfRule type="iconSet" priority="475">
      <iconSet iconSet="3Symbols2" showValue="0">
        <cfvo type="percent" val="0"/>
        <cfvo type="num" val="0"/>
        <cfvo type="num" val="1"/>
      </iconSet>
    </cfRule>
  </conditionalFormatting>
  <conditionalFormatting sqref="S1685:V1687">
    <cfRule type="iconSet" priority="452">
      <iconSet iconSet="3Symbols2" showValue="0">
        <cfvo type="percent" val="0"/>
        <cfvo type="num" val="0"/>
        <cfvo type="num" val="1"/>
      </iconSet>
    </cfRule>
  </conditionalFormatting>
  <conditionalFormatting sqref="S1690:V1692">
    <cfRule type="iconSet" priority="429">
      <iconSet iconSet="3Symbols2" showValue="0">
        <cfvo type="percent" val="0"/>
        <cfvo type="num" val="0"/>
        <cfvo type="num" val="1"/>
      </iconSet>
    </cfRule>
  </conditionalFormatting>
  <conditionalFormatting sqref="S1695:V1697">
    <cfRule type="iconSet" priority="406">
      <iconSet iconSet="3Symbols2" showValue="0">
        <cfvo type="percent" val="0"/>
        <cfvo type="num" val="0"/>
        <cfvo type="num" val="1"/>
      </iconSet>
    </cfRule>
  </conditionalFormatting>
  <conditionalFormatting sqref="S1700:V1702">
    <cfRule type="iconSet" priority="383">
      <iconSet iconSet="3Symbols2" showValue="0">
        <cfvo type="percent" val="0"/>
        <cfvo type="num" val="0"/>
        <cfvo type="num" val="1"/>
      </iconSet>
    </cfRule>
  </conditionalFormatting>
  <conditionalFormatting sqref="S1707:V1709">
    <cfRule type="iconSet" priority="360">
      <iconSet iconSet="3Symbols2" showValue="0">
        <cfvo type="percent" val="0"/>
        <cfvo type="num" val="0"/>
        <cfvo type="num" val="1"/>
      </iconSet>
    </cfRule>
  </conditionalFormatting>
  <conditionalFormatting sqref="S1712:V1714">
    <cfRule type="iconSet" priority="337">
      <iconSet iconSet="3Symbols2" showValue="0">
        <cfvo type="percent" val="0"/>
        <cfvo type="num" val="0"/>
        <cfvo type="num" val="1"/>
      </iconSet>
    </cfRule>
  </conditionalFormatting>
  <conditionalFormatting sqref="S1717:V1719">
    <cfRule type="iconSet" priority="314">
      <iconSet iconSet="3Symbols2" showValue="0">
        <cfvo type="percent" val="0"/>
        <cfvo type="num" val="0"/>
        <cfvo type="num" val="1"/>
      </iconSet>
    </cfRule>
  </conditionalFormatting>
  <conditionalFormatting sqref="S1722:V1724">
    <cfRule type="iconSet" priority="291">
      <iconSet iconSet="3Symbols2" showValue="0">
        <cfvo type="percent" val="0"/>
        <cfvo type="num" val="0"/>
        <cfvo type="num" val="1"/>
      </iconSet>
    </cfRule>
  </conditionalFormatting>
  <conditionalFormatting sqref="S1727:V1729">
    <cfRule type="iconSet" priority="268">
      <iconSet iconSet="3Symbols2" showValue="0">
        <cfvo type="percent" val="0"/>
        <cfvo type="num" val="0"/>
        <cfvo type="num" val="1"/>
      </iconSet>
    </cfRule>
  </conditionalFormatting>
  <conditionalFormatting sqref="S1732:V1734">
    <cfRule type="iconSet" priority="245">
      <iconSet iconSet="3Symbols2" showValue="0">
        <cfvo type="percent" val="0"/>
        <cfvo type="num" val="0"/>
        <cfvo type="num" val="1"/>
      </iconSet>
    </cfRule>
  </conditionalFormatting>
  <conditionalFormatting sqref="S1737:V1739">
    <cfRule type="iconSet" priority="222">
      <iconSet iconSet="3Symbols2" showValue="0">
        <cfvo type="percent" val="0"/>
        <cfvo type="num" val="0"/>
        <cfvo type="num" val="1"/>
      </iconSet>
    </cfRule>
  </conditionalFormatting>
  <conditionalFormatting sqref="S1742:V1744">
    <cfRule type="iconSet" priority="199">
      <iconSet iconSet="3Symbols2" showValue="0">
        <cfvo type="percent" val="0"/>
        <cfvo type="num" val="0"/>
        <cfvo type="num" val="1"/>
      </iconSet>
    </cfRule>
  </conditionalFormatting>
  <conditionalFormatting sqref="S1749:V1751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S1754:V1756">
    <cfRule type="iconSet" priority="153">
      <iconSet iconSet="3Symbols2" showValue="0">
        <cfvo type="percent" val="0"/>
        <cfvo type="num" val="0"/>
        <cfvo type="num" val="1"/>
      </iconSet>
    </cfRule>
  </conditionalFormatting>
  <conditionalFormatting sqref="S1759:V1761">
    <cfRule type="iconSet" priority="130">
      <iconSet iconSet="3Symbols2" showValue="0">
        <cfvo type="percent" val="0"/>
        <cfvo type="num" val="0"/>
        <cfvo type="num" val="1"/>
      </iconSet>
    </cfRule>
  </conditionalFormatting>
  <conditionalFormatting sqref="S1764:V1766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S1771:V1773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S1776:V1778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S1781:V1783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S1786:V1788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T11:T83">
    <cfRule type="iconSet" priority="83900">
      <iconSet iconSet="3Symbols2" showValue="0">
        <cfvo type="percent" val="0"/>
        <cfvo type="num" val="0"/>
        <cfvo type="num" val="1"/>
      </iconSet>
    </cfRule>
  </conditionalFormatting>
  <conditionalFormatting sqref="T84:T278 T375 T325 T424:T488 T585 T634:T1320 T535">
    <cfRule type="iconSet" priority="79522">
      <iconSet iconSet="3Symbols2" showValue="0">
        <cfvo type="percent" val="0"/>
        <cfvo type="num" val="0"/>
        <cfvo type="num" val="1"/>
      </iconSet>
    </cfRule>
  </conditionalFormatting>
  <conditionalFormatting sqref="T279:T286 T290:T291 T294:T297 T299:T302 T305:T308 T311:T324">
    <cfRule type="iconSet" priority="825">
      <iconSet iconSet="3Symbols2" showValue="0">
        <cfvo type="percent" val="0"/>
        <cfvo type="num" val="0"/>
        <cfvo type="num" val="1"/>
      </iconSet>
    </cfRule>
  </conditionalFormatting>
  <conditionalFormatting sqref="T287:T289 T292:T293 T298 T303:T304 T309:T310">
    <cfRule type="iconSet" priority="827">
      <iconSet iconSet="3Symbols2" showValue="0">
        <cfvo type="percent" val="0"/>
        <cfvo type="num" val="0"/>
        <cfvo type="num" val="1"/>
      </iconSet>
    </cfRule>
  </conditionalFormatting>
  <conditionalFormatting sqref="T326:T374">
    <cfRule type="iconSet" priority="1101">
      <iconSet iconSet="3Symbols2" showValue="0">
        <cfvo type="percent" val="0"/>
        <cfvo type="num" val="0"/>
        <cfvo type="num" val="1"/>
      </iconSet>
    </cfRule>
  </conditionalFormatting>
  <conditionalFormatting sqref="T376:T423">
    <cfRule type="iconSet" priority="84636">
      <iconSet iconSet="3Symbols2" showValue="0">
        <cfvo type="percent" val="0"/>
        <cfvo type="num" val="0"/>
        <cfvo type="num" val="1"/>
      </iconSet>
    </cfRule>
  </conditionalFormatting>
  <conditionalFormatting sqref="T489:T496 T500:T501 T504:T507 T509:T512 T515:T518 T521:T534">
    <cfRule type="iconSet" priority="759">
      <iconSet iconSet="3Symbols2" showValue="0">
        <cfvo type="percent" val="0"/>
        <cfvo type="num" val="0"/>
        <cfvo type="num" val="1"/>
      </iconSet>
    </cfRule>
  </conditionalFormatting>
  <conditionalFormatting sqref="T497:T499 T502:T503 T508 T513:T514 T519:T520">
    <cfRule type="iconSet" priority="758">
      <iconSet iconSet="3Symbols2" showValue="0">
        <cfvo type="percent" val="0"/>
        <cfvo type="num" val="0"/>
        <cfvo type="num" val="1"/>
      </iconSet>
    </cfRule>
  </conditionalFormatting>
  <conditionalFormatting sqref="T536:T584">
    <cfRule type="iconSet" priority="757">
      <iconSet iconSet="3Symbols2" showValue="0">
        <cfvo type="percent" val="0"/>
        <cfvo type="num" val="0"/>
        <cfvo type="num" val="1"/>
      </iconSet>
    </cfRule>
  </conditionalFormatting>
  <conditionalFormatting sqref="T586:T633">
    <cfRule type="iconSet" priority="756">
      <iconSet iconSet="3Symbols2" showValue="0">
        <cfvo type="percent" val="0"/>
        <cfvo type="num" val="0"/>
        <cfvo type="num" val="1"/>
      </iconSet>
    </cfRule>
  </conditionalFormatting>
  <conditionalFormatting sqref="T1631:T1632">
    <cfRule type="iconSet" priority="715">
      <iconSet iconSet="3Symbols2" showValue="0">
        <cfvo type="percent" val="0"/>
        <cfvo type="num" val="0"/>
        <cfvo type="num" val="1"/>
      </iconSet>
    </cfRule>
  </conditionalFormatting>
  <conditionalFormatting sqref="U11:U83">
    <cfRule type="iconSet" priority="83902">
      <iconSet iconSet="3Symbols2" showValue="0">
        <cfvo type="percent" val="0"/>
        <cfvo type="num" val="0"/>
        <cfvo type="num" val="1"/>
      </iconSet>
    </cfRule>
  </conditionalFormatting>
  <conditionalFormatting sqref="U84:U86 U375 U325 U89:U90 U94:U95 U98 U106:U127 U129:U131 U134:U135 U138:U161 U165:U278 U585 U634:U1320 U535 U424:U488">
    <cfRule type="iconSet" priority="79526">
      <iconSet iconSet="3Symbols2" showValue="0">
        <cfvo type="percent" val="0"/>
        <cfvo type="num" val="0"/>
        <cfvo type="num" val="1"/>
      </iconSet>
    </cfRule>
  </conditionalFormatting>
  <conditionalFormatting sqref="U279:U286 U290:U291 U294:U297 U299:U302 U305:U308 U311:U324">
    <cfRule type="iconSet" priority="823">
      <iconSet iconSet="3Symbols2" showValue="0">
        <cfvo type="percent" val="0"/>
        <cfvo type="num" val="0"/>
        <cfvo type="num" val="1"/>
      </iconSet>
    </cfRule>
  </conditionalFormatting>
  <conditionalFormatting sqref="U287:U289 U292:U293 U298 U303:U304 U309:U310">
    <cfRule type="iconSet" priority="824">
      <iconSet iconSet="3Symbols2" showValue="0">
        <cfvo type="percent" val="0"/>
        <cfvo type="num" val="0"/>
        <cfvo type="num" val="1"/>
      </iconSet>
    </cfRule>
  </conditionalFormatting>
  <conditionalFormatting sqref="U326:U374">
    <cfRule type="iconSet" priority="1100">
      <iconSet iconSet="3Symbols2" showValue="0">
        <cfvo type="percent" val="0"/>
        <cfvo type="num" val="0"/>
        <cfvo type="num" val="1"/>
      </iconSet>
    </cfRule>
  </conditionalFormatting>
  <conditionalFormatting sqref="U376:U423">
    <cfRule type="iconSet" priority="84640">
      <iconSet iconSet="3Symbols2" showValue="0">
        <cfvo type="percent" val="0"/>
        <cfvo type="num" val="0"/>
        <cfvo type="num" val="1"/>
      </iconSet>
    </cfRule>
  </conditionalFormatting>
  <conditionalFormatting sqref="U489:U496 U500:U501 U504:U507 U509:U512 U515:U518 U521:U534">
    <cfRule type="iconSet" priority="755">
      <iconSet iconSet="3Symbols2" showValue="0">
        <cfvo type="percent" val="0"/>
        <cfvo type="num" val="0"/>
        <cfvo type="num" val="1"/>
      </iconSet>
    </cfRule>
  </conditionalFormatting>
  <conditionalFormatting sqref="U497:U499 U502:U503 U508 U513:U514 U519:U520">
    <cfRule type="iconSet" priority="754">
      <iconSet iconSet="3Symbols2" showValue="0">
        <cfvo type="percent" val="0"/>
        <cfvo type="num" val="0"/>
        <cfvo type="num" val="1"/>
      </iconSet>
    </cfRule>
  </conditionalFormatting>
  <conditionalFormatting sqref="U536:U584">
    <cfRule type="iconSet" priority="753">
      <iconSet iconSet="3Symbols2" showValue="0">
        <cfvo type="percent" val="0"/>
        <cfvo type="num" val="0"/>
        <cfvo type="num" val="1"/>
      </iconSet>
    </cfRule>
  </conditionalFormatting>
  <conditionalFormatting sqref="U586:U633">
    <cfRule type="iconSet" priority="752">
      <iconSet iconSet="3Symbols2" showValue="0">
        <cfvo type="percent" val="0"/>
        <cfvo type="num" val="0"/>
        <cfvo type="num" val="1"/>
      </iconSet>
    </cfRule>
  </conditionalFormatting>
  <conditionalFormatting sqref="U1625 U162:U164 U136:U137 U132:U133 U128 U99:U105 U96:U97 U91:U93 U87:U88">
    <cfRule type="iconSet" priority="821">
      <iconSet iconSet="3Symbols2" showValue="0">
        <cfvo type="percent" val="0"/>
        <cfvo type="num" val="0"/>
        <cfvo type="num" val="1"/>
      </iconSet>
    </cfRule>
  </conditionalFormatting>
  <conditionalFormatting sqref="U1631:U1632">
    <cfRule type="iconSet" priority="714">
      <iconSet iconSet="3Symbols2" showValue="0">
        <cfvo type="percent" val="0"/>
        <cfvo type="num" val="0"/>
        <cfvo type="num" val="1"/>
      </iconSet>
    </cfRule>
  </conditionalFormatting>
  <conditionalFormatting sqref="V11:V83">
    <cfRule type="iconSet" priority="83904">
      <iconSet iconSet="3Symbols2" showValue="0">
        <cfvo type="percent" val="0"/>
        <cfvo type="num" val="0"/>
        <cfvo type="num" val="1"/>
      </iconSet>
    </cfRule>
  </conditionalFormatting>
  <conditionalFormatting sqref="V84:V217 V375 V226:V227 V230:V231 V245:V246 V251:V252 V259:V260 V275:V325 V424:V427 V585 V634:V1320 V436:V437 V440:V441 V455:V456 V461:V462 V469:V470 V485:V535">
    <cfRule type="iconSet" priority="79530">
      <iconSet iconSet="3Symbols2" showValue="0">
        <cfvo type="percent" val="0"/>
        <cfvo type="num" val="0"/>
        <cfvo type="num" val="1"/>
      </iconSet>
    </cfRule>
  </conditionalFormatting>
  <conditionalFormatting sqref="V261:V274 V253:V258 V247:V250 V232:V244 V228:V229 V218:V225">
    <cfRule type="iconSet" priority="820">
      <iconSet iconSet="3Symbols2" showValue="0">
        <cfvo type="percent" val="0"/>
        <cfvo type="num" val="0"/>
        <cfvo type="num" val="1"/>
      </iconSet>
    </cfRule>
  </conditionalFormatting>
  <conditionalFormatting sqref="V326:V374">
    <cfRule type="iconSet" priority="1099">
      <iconSet iconSet="3Symbols2" showValue="0">
        <cfvo type="percent" val="0"/>
        <cfvo type="num" val="0"/>
        <cfvo type="num" val="1"/>
      </iconSet>
    </cfRule>
  </conditionalFormatting>
  <conditionalFormatting sqref="V376:V423">
    <cfRule type="iconSet" priority="84644">
      <iconSet iconSet="3Symbols2" showValue="0">
        <cfvo type="percent" val="0"/>
        <cfvo type="num" val="0"/>
        <cfvo type="num" val="1"/>
      </iconSet>
    </cfRule>
  </conditionalFormatting>
  <conditionalFormatting sqref="V471:V484 V463:V468 V457:V460 V442:V454 V438:V439 V428:V435">
    <cfRule type="iconSet" priority="751">
      <iconSet iconSet="3Symbols2" showValue="0">
        <cfvo type="percent" val="0"/>
        <cfvo type="num" val="0"/>
        <cfvo type="num" val="1"/>
      </iconSet>
    </cfRule>
  </conditionalFormatting>
  <conditionalFormatting sqref="V536:V584">
    <cfRule type="iconSet" priority="750">
      <iconSet iconSet="3Symbols2" showValue="0">
        <cfvo type="percent" val="0"/>
        <cfvo type="num" val="0"/>
        <cfvo type="num" val="1"/>
      </iconSet>
    </cfRule>
  </conditionalFormatting>
  <conditionalFormatting sqref="V586:V633">
    <cfRule type="iconSet" priority="749">
      <iconSet iconSet="3Symbols2" showValue="0">
        <cfvo type="percent" val="0"/>
        <cfvo type="num" val="0"/>
        <cfvo type="num" val="1"/>
      </iconSet>
    </cfRule>
  </conditionalFormatting>
  <conditionalFormatting sqref="V1631:V1632">
    <cfRule type="iconSet" priority="713">
      <iconSet iconSet="3Symbols2" showValue="0">
        <cfvo type="percent" val="0"/>
        <cfvo type="num" val="0"/>
        <cfvo type="num" val="1"/>
      </iconSet>
    </cfRule>
  </conditionalFormatting>
  <conditionalFormatting sqref="X1633:X1635 Z1633:AH1635">
    <cfRule type="iconSet" priority="679">
      <iconSet iconSet="3Symbols2" showValue="0">
        <cfvo type="percent" val="0"/>
        <cfvo type="num" val="0"/>
        <cfvo type="num" val="1"/>
      </iconSet>
    </cfRule>
  </conditionalFormatting>
  <conditionalFormatting sqref="X1638:X1640 Z1638:AH1640">
    <cfRule type="iconSet" priority="656">
      <iconSet iconSet="3Symbols2" showValue="0">
        <cfvo type="percent" val="0"/>
        <cfvo type="num" val="0"/>
        <cfvo type="num" val="1"/>
      </iconSet>
    </cfRule>
  </conditionalFormatting>
  <conditionalFormatting sqref="X1643:X1645 Z1643:AH1645">
    <cfRule type="iconSet" priority="633">
      <iconSet iconSet="3Symbols2" showValue="0">
        <cfvo type="percent" val="0"/>
        <cfvo type="num" val="0"/>
        <cfvo type="num" val="1"/>
      </iconSet>
    </cfRule>
  </conditionalFormatting>
  <conditionalFormatting sqref="X1648:X1650 Z1648:AH1650">
    <cfRule type="iconSet" priority="610">
      <iconSet iconSet="3Symbols2" showValue="0">
        <cfvo type="percent" val="0"/>
        <cfvo type="num" val="0"/>
        <cfvo type="num" val="1"/>
      </iconSet>
    </cfRule>
  </conditionalFormatting>
  <conditionalFormatting sqref="X1653:X1655 Z1653:AH1655">
    <cfRule type="iconSet" priority="587">
      <iconSet iconSet="3Symbols2" showValue="0">
        <cfvo type="percent" val="0"/>
        <cfvo type="num" val="0"/>
        <cfvo type="num" val="1"/>
      </iconSet>
    </cfRule>
  </conditionalFormatting>
  <conditionalFormatting sqref="X1658:X1660 Z1658:AH1660">
    <cfRule type="iconSet" priority="564">
      <iconSet iconSet="3Symbols2" showValue="0">
        <cfvo type="percent" val="0"/>
        <cfvo type="num" val="0"/>
        <cfvo type="num" val="1"/>
      </iconSet>
    </cfRule>
  </conditionalFormatting>
  <conditionalFormatting sqref="X1663:X1665 Z1663:AH1665">
    <cfRule type="iconSet" priority="541">
      <iconSet iconSet="3Symbols2" showValue="0">
        <cfvo type="percent" val="0"/>
        <cfvo type="num" val="0"/>
        <cfvo type="num" val="1"/>
      </iconSet>
    </cfRule>
  </conditionalFormatting>
  <conditionalFormatting sqref="X1668:X1670 Z1668:AH1670">
    <cfRule type="iconSet" priority="518">
      <iconSet iconSet="3Symbols2" showValue="0">
        <cfvo type="percent" val="0"/>
        <cfvo type="num" val="0"/>
        <cfvo type="num" val="1"/>
      </iconSet>
    </cfRule>
  </conditionalFormatting>
  <conditionalFormatting sqref="X1673:X1675 Z1673:AH1675">
    <cfRule type="iconSet" priority="495">
      <iconSet iconSet="3Symbols2" showValue="0">
        <cfvo type="percent" val="0"/>
        <cfvo type="num" val="0"/>
        <cfvo type="num" val="1"/>
      </iconSet>
    </cfRule>
  </conditionalFormatting>
  <conditionalFormatting sqref="X1678:X1680 Z1678:AH1680">
    <cfRule type="iconSet" priority="472">
      <iconSet iconSet="3Symbols2" showValue="0">
        <cfvo type="percent" val="0"/>
        <cfvo type="num" val="0"/>
        <cfvo type="num" val="1"/>
      </iconSet>
    </cfRule>
  </conditionalFormatting>
  <conditionalFormatting sqref="X1685:X1687 Z1685:AH1687">
    <cfRule type="iconSet" priority="449">
      <iconSet iconSet="3Symbols2" showValue="0">
        <cfvo type="percent" val="0"/>
        <cfvo type="num" val="0"/>
        <cfvo type="num" val="1"/>
      </iconSet>
    </cfRule>
  </conditionalFormatting>
  <conditionalFormatting sqref="X1690:X1692 Z1690:AH1692">
    <cfRule type="iconSet" priority="426">
      <iconSet iconSet="3Symbols2" showValue="0">
        <cfvo type="percent" val="0"/>
        <cfvo type="num" val="0"/>
        <cfvo type="num" val="1"/>
      </iconSet>
    </cfRule>
  </conditionalFormatting>
  <conditionalFormatting sqref="X1695:X1697 Z1695:AH1697">
    <cfRule type="iconSet" priority="403">
      <iconSet iconSet="3Symbols2" showValue="0">
        <cfvo type="percent" val="0"/>
        <cfvo type="num" val="0"/>
        <cfvo type="num" val="1"/>
      </iconSet>
    </cfRule>
  </conditionalFormatting>
  <conditionalFormatting sqref="X1700:X1702 Z1700:AH1702">
    <cfRule type="iconSet" priority="380">
      <iconSet iconSet="3Symbols2" showValue="0">
        <cfvo type="percent" val="0"/>
        <cfvo type="num" val="0"/>
        <cfvo type="num" val="1"/>
      </iconSet>
    </cfRule>
  </conditionalFormatting>
  <conditionalFormatting sqref="X1707:X1709 Z1707:AH1709">
    <cfRule type="iconSet" priority="357">
      <iconSet iconSet="3Symbols2" showValue="0">
        <cfvo type="percent" val="0"/>
        <cfvo type="num" val="0"/>
        <cfvo type="num" val="1"/>
      </iconSet>
    </cfRule>
  </conditionalFormatting>
  <conditionalFormatting sqref="X1712:X1714 Z1712:AH1714">
    <cfRule type="iconSet" priority="334">
      <iconSet iconSet="3Symbols2" showValue="0">
        <cfvo type="percent" val="0"/>
        <cfvo type="num" val="0"/>
        <cfvo type="num" val="1"/>
      </iconSet>
    </cfRule>
  </conditionalFormatting>
  <conditionalFormatting sqref="X1717:X1719 Z1717:AH1719">
    <cfRule type="iconSet" priority="311">
      <iconSet iconSet="3Symbols2" showValue="0">
        <cfvo type="percent" val="0"/>
        <cfvo type="num" val="0"/>
        <cfvo type="num" val="1"/>
      </iconSet>
    </cfRule>
  </conditionalFormatting>
  <conditionalFormatting sqref="X1722:X1724 Z1722:AH1724">
    <cfRule type="iconSet" priority="288">
      <iconSet iconSet="3Symbols2" showValue="0">
        <cfvo type="percent" val="0"/>
        <cfvo type="num" val="0"/>
        <cfvo type="num" val="1"/>
      </iconSet>
    </cfRule>
  </conditionalFormatting>
  <conditionalFormatting sqref="X1727:X1729 Z1727:AH1729">
    <cfRule type="iconSet" priority="265">
      <iconSet iconSet="3Symbols2" showValue="0">
        <cfvo type="percent" val="0"/>
        <cfvo type="num" val="0"/>
        <cfvo type="num" val="1"/>
      </iconSet>
    </cfRule>
  </conditionalFormatting>
  <conditionalFormatting sqref="X1732:X1734 Z1732:AH1734">
    <cfRule type="iconSet" priority="242">
      <iconSet iconSet="3Symbols2" showValue="0">
        <cfvo type="percent" val="0"/>
        <cfvo type="num" val="0"/>
        <cfvo type="num" val="1"/>
      </iconSet>
    </cfRule>
  </conditionalFormatting>
  <conditionalFormatting sqref="X1737:X1739 Z1737:AH1739">
    <cfRule type="iconSet" priority="219">
      <iconSet iconSet="3Symbols2" showValue="0">
        <cfvo type="percent" val="0"/>
        <cfvo type="num" val="0"/>
        <cfvo type="num" val="1"/>
      </iconSet>
    </cfRule>
  </conditionalFormatting>
  <conditionalFormatting sqref="X1742:X1744 Z1742:AH1744">
    <cfRule type="iconSet" priority="196">
      <iconSet iconSet="3Symbols2" showValue="0">
        <cfvo type="percent" val="0"/>
        <cfvo type="num" val="0"/>
        <cfvo type="num" val="1"/>
      </iconSet>
    </cfRule>
  </conditionalFormatting>
  <conditionalFormatting sqref="X1749:X1751 Z1749:AH1751">
    <cfRule type="iconSet" priority="173">
      <iconSet iconSet="3Symbols2" showValue="0">
        <cfvo type="percent" val="0"/>
        <cfvo type="num" val="0"/>
        <cfvo type="num" val="1"/>
      </iconSet>
    </cfRule>
  </conditionalFormatting>
  <conditionalFormatting sqref="X1754:X1756 Z1754:AH1756">
    <cfRule type="iconSet" priority="150">
      <iconSet iconSet="3Symbols2" showValue="0">
        <cfvo type="percent" val="0"/>
        <cfvo type="num" val="0"/>
        <cfvo type="num" val="1"/>
      </iconSet>
    </cfRule>
  </conditionalFormatting>
  <conditionalFormatting sqref="X1759:X1761 Z1759:AH1761">
    <cfRule type="iconSet" priority="127">
      <iconSet iconSet="3Symbols2" showValue="0">
        <cfvo type="percent" val="0"/>
        <cfvo type="num" val="0"/>
        <cfvo type="num" val="1"/>
      </iconSet>
    </cfRule>
  </conditionalFormatting>
  <conditionalFormatting sqref="X1764:X1766 Z1764:AH1766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X1771:X1773 Z1771:AH1773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X1776:X1778 Z1776:AH1778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X1781:X1783 Z1781:AH1783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X1786:X1788 Z1786:AH1788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Y7:Y10 AA7:AC7 AD7:AD10">
    <cfRule type="iconSet" priority="944">
      <iconSet iconSet="3Symbols2" showValue="0">
        <cfvo type="percent" val="0"/>
        <cfvo type="num" val="0"/>
        <cfvo type="num" val="1"/>
      </iconSet>
    </cfRule>
  </conditionalFormatting>
  <conditionalFormatting sqref="Y1633:Y1635">
    <cfRule type="iconSet" priority="680">
      <iconSet iconSet="3Symbols2" showValue="0">
        <cfvo type="percent" val="0"/>
        <cfvo type="num" val="0"/>
        <cfvo type="num" val="1"/>
      </iconSet>
    </cfRule>
  </conditionalFormatting>
  <conditionalFormatting sqref="Y1638:Y1640">
    <cfRule type="iconSet" priority="657">
      <iconSet iconSet="3Symbols2" showValue="0">
        <cfvo type="percent" val="0"/>
        <cfvo type="num" val="0"/>
        <cfvo type="num" val="1"/>
      </iconSet>
    </cfRule>
  </conditionalFormatting>
  <conditionalFormatting sqref="Y1643:Y1645">
    <cfRule type="iconSet" priority="634">
      <iconSet iconSet="3Symbols2" showValue="0">
        <cfvo type="percent" val="0"/>
        <cfvo type="num" val="0"/>
        <cfvo type="num" val="1"/>
      </iconSet>
    </cfRule>
  </conditionalFormatting>
  <conditionalFormatting sqref="Y1648:Y1650">
    <cfRule type="iconSet" priority="611">
      <iconSet iconSet="3Symbols2" showValue="0">
        <cfvo type="percent" val="0"/>
        <cfvo type="num" val="0"/>
        <cfvo type="num" val="1"/>
      </iconSet>
    </cfRule>
  </conditionalFormatting>
  <conditionalFormatting sqref="Y1653:Y1655">
    <cfRule type="iconSet" priority="588">
      <iconSet iconSet="3Symbols2" showValue="0">
        <cfvo type="percent" val="0"/>
        <cfvo type="num" val="0"/>
        <cfvo type="num" val="1"/>
      </iconSet>
    </cfRule>
  </conditionalFormatting>
  <conditionalFormatting sqref="Y1658:Y1660">
    <cfRule type="iconSet" priority="565">
      <iconSet iconSet="3Symbols2" showValue="0">
        <cfvo type="percent" val="0"/>
        <cfvo type="num" val="0"/>
        <cfvo type="num" val="1"/>
      </iconSet>
    </cfRule>
  </conditionalFormatting>
  <conditionalFormatting sqref="Y1663:Y1665">
    <cfRule type="iconSet" priority="542">
      <iconSet iconSet="3Symbols2" showValue="0">
        <cfvo type="percent" val="0"/>
        <cfvo type="num" val="0"/>
        <cfvo type="num" val="1"/>
      </iconSet>
    </cfRule>
  </conditionalFormatting>
  <conditionalFormatting sqref="Y1668:Y1670">
    <cfRule type="iconSet" priority="519">
      <iconSet iconSet="3Symbols2" showValue="0">
        <cfvo type="percent" val="0"/>
        <cfvo type="num" val="0"/>
        <cfvo type="num" val="1"/>
      </iconSet>
    </cfRule>
  </conditionalFormatting>
  <conditionalFormatting sqref="Y1673:Y1675">
    <cfRule type="iconSet" priority="496">
      <iconSet iconSet="3Symbols2" showValue="0">
        <cfvo type="percent" val="0"/>
        <cfvo type="num" val="0"/>
        <cfvo type="num" val="1"/>
      </iconSet>
    </cfRule>
  </conditionalFormatting>
  <conditionalFormatting sqref="Y1678:Y1680">
    <cfRule type="iconSet" priority="473">
      <iconSet iconSet="3Symbols2" showValue="0">
        <cfvo type="percent" val="0"/>
        <cfvo type="num" val="0"/>
        <cfvo type="num" val="1"/>
      </iconSet>
    </cfRule>
  </conditionalFormatting>
  <conditionalFormatting sqref="Y1685:Y1687">
    <cfRule type="iconSet" priority="450">
      <iconSet iconSet="3Symbols2" showValue="0">
        <cfvo type="percent" val="0"/>
        <cfvo type="num" val="0"/>
        <cfvo type="num" val="1"/>
      </iconSet>
    </cfRule>
  </conditionalFormatting>
  <conditionalFormatting sqref="Y1690:Y1692">
    <cfRule type="iconSet" priority="427">
      <iconSet iconSet="3Symbols2" showValue="0">
        <cfvo type="percent" val="0"/>
        <cfvo type="num" val="0"/>
        <cfvo type="num" val="1"/>
      </iconSet>
    </cfRule>
  </conditionalFormatting>
  <conditionalFormatting sqref="Y1695:Y1697">
    <cfRule type="iconSet" priority="404">
      <iconSet iconSet="3Symbols2" showValue="0">
        <cfvo type="percent" val="0"/>
        <cfvo type="num" val="0"/>
        <cfvo type="num" val="1"/>
      </iconSet>
    </cfRule>
  </conditionalFormatting>
  <conditionalFormatting sqref="Y1700:Y1702">
    <cfRule type="iconSet" priority="381">
      <iconSet iconSet="3Symbols2" showValue="0">
        <cfvo type="percent" val="0"/>
        <cfvo type="num" val="0"/>
        <cfvo type="num" val="1"/>
      </iconSet>
    </cfRule>
  </conditionalFormatting>
  <conditionalFormatting sqref="Y1707:Y1709">
    <cfRule type="iconSet" priority="358">
      <iconSet iconSet="3Symbols2" showValue="0">
        <cfvo type="percent" val="0"/>
        <cfvo type="num" val="0"/>
        <cfvo type="num" val="1"/>
      </iconSet>
    </cfRule>
  </conditionalFormatting>
  <conditionalFormatting sqref="Y1712:Y1714">
    <cfRule type="iconSet" priority="335">
      <iconSet iconSet="3Symbols2" showValue="0">
        <cfvo type="percent" val="0"/>
        <cfvo type="num" val="0"/>
        <cfvo type="num" val="1"/>
      </iconSet>
    </cfRule>
  </conditionalFormatting>
  <conditionalFormatting sqref="Y1717:Y1719">
    <cfRule type="iconSet" priority="312">
      <iconSet iconSet="3Symbols2" showValue="0">
        <cfvo type="percent" val="0"/>
        <cfvo type="num" val="0"/>
        <cfvo type="num" val="1"/>
      </iconSet>
    </cfRule>
  </conditionalFormatting>
  <conditionalFormatting sqref="Y1722:Y1724">
    <cfRule type="iconSet" priority="289">
      <iconSet iconSet="3Symbols2" showValue="0">
        <cfvo type="percent" val="0"/>
        <cfvo type="num" val="0"/>
        <cfvo type="num" val="1"/>
      </iconSet>
    </cfRule>
  </conditionalFormatting>
  <conditionalFormatting sqref="Y1727:Y1729">
    <cfRule type="iconSet" priority="266">
      <iconSet iconSet="3Symbols2" showValue="0">
        <cfvo type="percent" val="0"/>
        <cfvo type="num" val="0"/>
        <cfvo type="num" val="1"/>
      </iconSet>
    </cfRule>
  </conditionalFormatting>
  <conditionalFormatting sqref="Y1732:Y1734">
    <cfRule type="iconSet" priority="243">
      <iconSet iconSet="3Symbols2" showValue="0">
        <cfvo type="percent" val="0"/>
        <cfvo type="num" val="0"/>
        <cfvo type="num" val="1"/>
      </iconSet>
    </cfRule>
  </conditionalFormatting>
  <conditionalFormatting sqref="Y1737:Y1739">
    <cfRule type="iconSet" priority="220">
      <iconSet iconSet="3Symbols2" showValue="0">
        <cfvo type="percent" val="0"/>
        <cfvo type="num" val="0"/>
        <cfvo type="num" val="1"/>
      </iconSet>
    </cfRule>
  </conditionalFormatting>
  <conditionalFormatting sqref="Y1742:Y1744">
    <cfRule type="iconSet" priority="197">
      <iconSet iconSet="3Symbols2" showValue="0">
        <cfvo type="percent" val="0"/>
        <cfvo type="num" val="0"/>
        <cfvo type="num" val="1"/>
      </iconSet>
    </cfRule>
  </conditionalFormatting>
  <conditionalFormatting sqref="Y1749:Y1751">
    <cfRule type="iconSet" priority="174">
      <iconSet iconSet="3Symbols2" showValue="0">
        <cfvo type="percent" val="0"/>
        <cfvo type="num" val="0"/>
        <cfvo type="num" val="1"/>
      </iconSet>
    </cfRule>
  </conditionalFormatting>
  <conditionalFormatting sqref="Y1754:Y1756">
    <cfRule type="iconSet" priority="151">
      <iconSet iconSet="3Symbols2" showValue="0">
        <cfvo type="percent" val="0"/>
        <cfvo type="num" val="0"/>
        <cfvo type="num" val="1"/>
      </iconSet>
    </cfRule>
  </conditionalFormatting>
  <conditionalFormatting sqref="Y1759:Y1761">
    <cfRule type="iconSet" priority="128">
      <iconSet iconSet="3Symbols2" showValue="0">
        <cfvo type="percent" val="0"/>
        <cfvo type="num" val="0"/>
        <cfvo type="num" val="1"/>
      </iconSet>
    </cfRule>
  </conditionalFormatting>
  <conditionalFormatting sqref="Y1764:Y1766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Y1771:Y1773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Y1774:Y1775 AA689:AA694 AA701 AA1122 AA1125 AA1128 AA1131 AA1134 AA1137:AA1139 AA1142 AA1145:AA1146 AA1149:AA1151 AA1154 AA1157 AA1160:AA1161 AA1166 AA1169 AA1172 AA1175 AA1178 AA1181:AA1183 AA1186 AA1189:AA1190 AA1193:AA1194 AA1197 AA1200 AA1203:AA1204 AA1209 AA1212 AA1215 AA1218 AA1221 AA1224:AA1226 AA1229 AA1232:AA1233 AA1236:AA1237 AA1240 AA1243 AA1246:AA1247 AA4:AC4 AA17:AC17 AA257:AC424 AA695:AC696 AA699:AC700 AA702:AC1018 AA1020:AC1020 AA1028:AC1029 AA1036:AC1045 AA1058:AC1068 AA1070:AC1071 AA1074:AC1075 AA1087:AC1088 AA1095:AC1096 AA1103:AC1104 AA1107:AC1108 AA1118:AC1121 AA1123:AC1124 AA1126:AC1127 AA1129:AC1130 AA1132:AC1133 AA1135:AC1136 AA1140:AC1141 AA1143:AC1144 AA1147:AC1148 AA1152:AC1153 AA1155:AC1156 AA1158:AC1159 AA1162:AC1165 AA1167:AC1168 AA1170:AC1171 AA1173:AC1174 AA1176:AC1177 AA1179:AC1180 AA1184:AC1185 AA1187:AC1188 AA1191:AC1192 AA1195:AC1196 AA1198:AC1199 AA1201:AC1202 AA1205:AC1208 AA1210:AC1211 AA1213:AC1214 AA1216:AC1217 AA1219:AC1220 AA1222:AC1223 AA1227:AC1228 AA1230:AC1231 AA1234:AC1235 AA1238:AC1239 AA1241:AC1242 AA1244:AC1245 AA1248:AC1251 AA1253:AC1254 AA1256:AC1257 AA1260:AC1261 AA1264:AC1265 AA1268:AC1269 AA1274:AC1275 AA1278:AC1279 AA1281:AC1282 AA1285:AC1286 AA1291:AC1292 AA1295:AC1296 AA1298:AC1299 AA1304:AC1305 AA1309:AC1310 AA1313:AC1314 AA1317:AC1318 AA1321:AC1326 AB1252 AB1255 AB1258:AB1259 AB1262:AB1263 AB1266:AB1267 AB1270:AB1273 AB1276:AB1277 AB1280 AB1283:AB1284 AB1287:AB1290 AB1293:AB1294 AB1297 AB1300:AB1303 AB1306:AB1308 AB1311:AB1312 AB1315:AB1316 AB1319:AB1320 AB697:AC698 AB1019:AC1019 AB1021:AC1027 AB1030:AC1035 AB1046:AC1057 AB1069:AC1069 AB1072:AC1073 AB1076:AC1086 AB1089:AC1094 AB1097:AC1102 AB1105:AC1106 AB1109:AC1117 AC689:AC694 AC701 AC1122 AC1125 AC1128 AC1131 AC1134 AC1137:AC1139 AC1142 AC1145:AC1146 AC1149:AC1151 AC1154 AC1157 AC1160:AC1161 AC1166 AC1169 AC1172 AC1175 AC1178 AC1181:AC1183 AC1186 AC1189:AC1190 AC1193:AC1194 AC1197 AC1200 AC1203:AC1204 AC1209 AC1212 AC1215 AC1218 AC1221 AC1224:AC1226 AC1229 AC1232:AC1233 AC1236:AC1237 AC1240 AC1243 AC1246:AC1247 AD3:AD6 AA467:AC688 AA1328:AC1623 Y2:Y6 AA2:AD2 Y1624:Y1629 AA1624:AD1629 AA1636:AD1637 Y1636:Y1637 Y1641:Y1642 AA1641:AD1642 AA1646:AD1647 Y1646:Y1647 Y1651:Y1652 AA1651:AD1652 AA1656:AD1657 Y1656:Y1657 Y1661:Y1662 AA1661:AD1662 AA1666:AD1667 Y1666:Y1667 Y1671:Y1672 AA1671:AD1672 AA1676:AD1677 Y1676:Y1677 Y1681 AA1681:AD1681 AA1688:AD1689 Y1688:Y1689 Y1693:Y1694 AA1693:AD1694 AA1698:AD1699 Y1698:Y1699 Y1703 AA1703:AD1703 AA1710:AD1711 Y1710:Y1711 Y1715:Y1716 AA1715:AD1716 AA1720:AD1721 Y1720:Y1721 Y1725:Y1726 AA1725:AD1726 AA1730:AD1731 Y1730:Y1731 Y1735:Y1736 AA1735:AD1736 AA1740:AD1741 Y1740:Y1741 Y1745 AA1745:AD1745 AA1752:AD1753 Y1752:Y1753 Y1757:Y1758 AA1757:AD1758 AA1762:AD1763 Y1762:Y1763 AA1774:AD1775 AA1779:AD1780 Y1779:Y1780 Y1784:Y1785 AA1784:AD1785 AA1789:AD1048576 Y1789:Y1048576 AA1683:AD1684 Y1683:Y1684 AA1705:AD1706 Y1705:Y1706 AA1747:AD1748 Y1747:Y1748 Y1769:Y1770 AA1769:AD1770 Y1767 AA1767:AD1767">
    <cfRule type="iconSet" priority="998">
      <iconSet iconSet="3Symbols2" showValue="0">
        <cfvo type="percent" val="0"/>
        <cfvo type="num" val="0"/>
        <cfvo type="num" val="1"/>
      </iconSet>
    </cfRule>
  </conditionalFormatting>
  <conditionalFormatting sqref="Y1776:Y1778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Y1781:Y1783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Y1786:Y1788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Z8:Z9">
    <cfRule type="iconSet" priority="946">
      <iconSet iconSet="3Symbols2" showValue="0">
        <cfvo type="percent" val="0"/>
        <cfvo type="num" val="0"/>
        <cfvo type="num" val="1"/>
      </iconSet>
    </cfRule>
  </conditionalFormatting>
  <conditionalFormatting sqref="Z10:Z16">
    <cfRule type="iconSet" priority="943">
      <iconSet iconSet="3Symbols2" showValue="0">
        <cfvo type="percent" val="0"/>
        <cfvo type="num" val="0"/>
        <cfvo type="num" val="1"/>
      </iconSet>
    </cfRule>
  </conditionalFormatting>
  <conditionalFormatting sqref="Z18:Z19 Z27 Z30 Z37 Z42:Z44 Z48:Z53 Z57:Z59 Z67 Z69:Z71 Z73 Z83:Z87 Z90:Z128 Z130:Z141 Z151:Z158 Z160:Z202 Z205:Z256">
    <cfRule type="iconSet" priority="981">
      <iconSet iconSet="3Symbols2" showValue="0">
        <cfvo type="percent" val="0"/>
        <cfvo type="num" val="0"/>
        <cfvo type="num" val="1"/>
      </iconSet>
    </cfRule>
  </conditionalFormatting>
  <conditionalFormatting sqref="Z20:Z22 Z25:Z26 Z28:Z29 Z38 Z45:Z47 Z54:Z56 Z63 Z68">
    <cfRule type="iconSet" priority="963">
      <iconSet iconSet="3Symbols2" showValue="0">
        <cfvo type="percent" val="0"/>
        <cfvo type="num" val="0"/>
        <cfvo type="num" val="1"/>
      </iconSet>
    </cfRule>
  </conditionalFormatting>
  <conditionalFormatting sqref="Z23:Z24 Z31:Z36 Z39:Z41 Z60:Z62 Z64:Z66 Z72 Z74:Z82">
    <cfRule type="iconSet" priority="848">
      <iconSet iconSet="3Symbols2" showValue="0">
        <cfvo type="percent" val="0"/>
        <cfvo type="num" val="0"/>
        <cfvo type="num" val="1"/>
      </iconSet>
    </cfRule>
  </conditionalFormatting>
  <conditionalFormatting sqref="Z88:Z89">
    <cfRule type="iconSet" priority="978">
      <iconSet iconSet="3Symbols2" showValue="0">
        <cfvo type="percent" val="0"/>
        <cfvo type="num" val="0"/>
        <cfvo type="num" val="1"/>
      </iconSet>
    </cfRule>
  </conditionalFormatting>
  <conditionalFormatting sqref="Z129 Z142 Z159 Z203:Z204">
    <cfRule type="iconSet" priority="850">
      <iconSet iconSet="3Symbols2" showValue="0">
        <cfvo type="percent" val="0"/>
        <cfvo type="num" val="0"/>
        <cfvo type="num" val="1"/>
      </iconSet>
    </cfRule>
  </conditionalFormatting>
  <conditionalFormatting sqref="Z425:Z466">
    <cfRule type="iconSet" priority="748">
      <iconSet iconSet="3Symbols2" showValue="0">
        <cfvo type="percent" val="0"/>
        <cfvo type="num" val="0"/>
        <cfvo type="num" val="1"/>
      </iconSet>
    </cfRule>
  </conditionalFormatting>
  <conditionalFormatting sqref="Z678 Z685:Z686 Z702 Z727 Z811 Z814 Z817:Z818 Z821 Z824:Z825 Z828:Z831 Z834:Z835 Z838:Z839 Z842:Z843 Z846:Z849 Z852 Z855 Z858 Z863 Z866 Z869:Z870 Z873 Z876:Z877 Z880:Z883 Z886:Z887 Z890:Z891 Z894:Z895 Z898:Z901 Z904 Z907 Z910 Z915 Z918 Z921:Z922 Z925 Z928:Z929 Z932:Z935 Z938:Z939 Z942:Z943 Z946:Z947 Z950:Z953 Z956 Z959 Z962 Z966:Z986">
    <cfRule type="iconSet" priority="844">
      <iconSet iconSet="3Symbols2" showValue="0">
        <cfvo type="percent" val="0"/>
        <cfvo type="num" val="0"/>
        <cfvo type="num" val="1"/>
      </iconSet>
    </cfRule>
  </conditionalFormatting>
  <conditionalFormatting sqref="Z1122 Z1125 Z1128 Z1131 Z1134 Z1137:Z1139 Z1142 Z1145:Z1146 Z1149:Z1151 Z1154 Z1157 Z1160:Z1161 Z1166 Z1169 Z1172 Z1175 Z1178 Z1181:Z1183 Z1186 Z1189:Z1190 Z1193:Z1194 Z1197 Z1200 Z1203:Z1204 Z1209 Z1212 Z1215 Z1218 Z1221 Z1224:Z1226 Z1229 Z1232:Z1233 Z1236:Z1237 Z1240 Z1243 Z1246:Z1247">
    <cfRule type="iconSet" priority="837">
      <iconSet iconSet="3Symbols2" showValue="0">
        <cfvo type="percent" val="0"/>
        <cfvo type="num" val="0"/>
        <cfvo type="num" val="1"/>
      </iconSet>
    </cfRule>
  </conditionalFormatting>
  <conditionalFormatting sqref="Z1631:Z1632">
    <cfRule type="iconSet" priority="709">
      <iconSet iconSet="3Symbols2" showValue="0">
        <cfvo type="percent" val="0"/>
        <cfvo type="num" val="0"/>
        <cfvo type="num" val="1"/>
      </iconSet>
    </cfRule>
  </conditionalFormatting>
  <conditionalFormatting sqref="Z5:AC6">
    <cfRule type="iconSet" priority="997">
      <iconSet iconSet="3Symbols2" showValue="0">
        <cfvo type="percent" val="0"/>
        <cfvo type="num" val="0"/>
        <cfvo type="num" val="1"/>
      </iconSet>
    </cfRule>
  </conditionalFormatting>
  <conditionalFormatting sqref="Z143:AC150 AA142:AC142">
    <cfRule type="iconSet" priority="951">
      <iconSet iconSet="3Symbols2" showValue="0">
        <cfvo type="percent" val="0"/>
        <cfvo type="num" val="0"/>
        <cfvo type="num" val="1"/>
      </iconSet>
    </cfRule>
  </conditionalFormatting>
  <conditionalFormatting sqref="AA8:AA9 AB10:AB16">
    <cfRule type="iconSet" priority="941">
      <iconSet iconSet="3Symbols2" showValue="0">
        <cfvo type="percent" val="0"/>
        <cfvo type="num" val="0"/>
        <cfvo type="num" val="1"/>
      </iconSet>
    </cfRule>
  </conditionalFormatting>
  <conditionalFormatting sqref="AA10 AA14:AA16">
    <cfRule type="iconSet" priority="942">
      <iconSet iconSet="3Symbols2" showValue="0">
        <cfvo type="percent" val="0"/>
        <cfvo type="num" val="0"/>
        <cfvo type="num" val="1"/>
      </iconSet>
    </cfRule>
  </conditionalFormatting>
  <conditionalFormatting sqref="AA11:AA13">
    <cfRule type="iconSet" priority="948">
      <iconSet iconSet="3Symbols2" showValue="0">
        <cfvo type="percent" val="0"/>
        <cfvo type="num" val="0"/>
        <cfvo type="num" val="1"/>
      </iconSet>
    </cfRule>
  </conditionalFormatting>
  <conditionalFormatting sqref="AA18:AA33 AA36:AA37 AA41:AA44 AA49:AA53 AA57:AA61 AA64:AA73 AA75 AA77:AA90 AA94 AA101:AA115 AA122 AA140:AA141 AA151:AA256">
    <cfRule type="iconSet" priority="980">
      <iconSet iconSet="3Symbols2" showValue="0">
        <cfvo type="percent" val="0"/>
        <cfvo type="num" val="0"/>
        <cfvo type="num" val="1"/>
      </iconSet>
    </cfRule>
  </conditionalFormatting>
  <conditionalFormatting sqref="AA35 AA40 AA48 AB34">
    <cfRule type="iconSet" priority="962">
      <iconSet iconSet="3Symbols2" showValue="0">
        <cfvo type="percent" val="0"/>
        <cfvo type="num" val="0"/>
        <cfvo type="num" val="1"/>
      </iconSet>
    </cfRule>
  </conditionalFormatting>
  <conditionalFormatting sqref="AA38 AA45:AA46 AA54:AA55 AA62">
    <cfRule type="iconSet" priority="947">
      <iconSet iconSet="3Symbols2" showValue="0">
        <cfvo type="percent" val="0"/>
        <cfvo type="num" val="0"/>
        <cfvo type="num" val="1"/>
      </iconSet>
    </cfRule>
  </conditionalFormatting>
  <conditionalFormatting sqref="AA39 AA47 AA56 AA63">
    <cfRule type="iconSet" priority="950">
      <iconSet iconSet="3Symbols2" showValue="0">
        <cfvo type="percent" val="0"/>
        <cfvo type="num" val="0"/>
        <cfvo type="num" val="1"/>
      </iconSet>
    </cfRule>
  </conditionalFormatting>
  <conditionalFormatting sqref="AA74">
    <cfRule type="iconSet" priority="956">
      <iconSet iconSet="3Symbols2" showValue="0">
        <cfvo type="percent" val="0"/>
        <cfvo type="num" val="0"/>
        <cfvo type="num" val="1"/>
      </iconSet>
    </cfRule>
  </conditionalFormatting>
  <conditionalFormatting sqref="AA76">
    <cfRule type="iconSet" priority="979">
      <iconSet iconSet="3Symbols2" showValue="0">
        <cfvo type="percent" val="0"/>
        <cfvo type="num" val="0"/>
        <cfvo type="num" val="1"/>
      </iconSet>
    </cfRule>
  </conditionalFormatting>
  <conditionalFormatting sqref="AA91:AA93">
    <cfRule type="iconSet" priority="977">
      <iconSet iconSet="3Symbols2" showValue="0">
        <cfvo type="percent" val="0"/>
        <cfvo type="num" val="0"/>
        <cfvo type="num" val="1"/>
      </iconSet>
    </cfRule>
  </conditionalFormatting>
  <conditionalFormatting sqref="AA95:AA100">
    <cfRule type="iconSet" priority="970">
      <iconSet iconSet="3Symbols2" showValue="0">
        <cfvo type="percent" val="0"/>
        <cfvo type="num" val="0"/>
        <cfvo type="num" val="1"/>
      </iconSet>
    </cfRule>
  </conditionalFormatting>
  <conditionalFormatting sqref="AA116:AA121">
    <cfRule type="iconSet" priority="976">
      <iconSet iconSet="3Symbols2" showValue="0">
        <cfvo type="percent" val="0"/>
        <cfvo type="num" val="0"/>
        <cfvo type="num" val="1"/>
      </iconSet>
    </cfRule>
  </conditionalFormatting>
  <conditionalFormatting sqref="AA123:AA127">
    <cfRule type="iconSet" priority="973">
      <iconSet iconSet="3Symbols2" showValue="0">
        <cfvo type="percent" val="0"/>
        <cfvo type="num" val="0"/>
        <cfvo type="num" val="1"/>
      </iconSet>
    </cfRule>
  </conditionalFormatting>
  <conditionalFormatting sqref="AA128">
    <cfRule type="iconSet" priority="975">
      <iconSet iconSet="3Symbols2" showValue="0">
        <cfvo type="percent" val="0"/>
        <cfvo type="num" val="0"/>
        <cfvo type="num" val="1"/>
      </iconSet>
    </cfRule>
  </conditionalFormatting>
  <conditionalFormatting sqref="AA129:AA133">
    <cfRule type="iconSet" priority="972">
      <iconSet iconSet="3Symbols2" showValue="0">
        <cfvo type="percent" val="0"/>
        <cfvo type="num" val="0"/>
        <cfvo type="num" val="1"/>
      </iconSet>
    </cfRule>
  </conditionalFormatting>
  <conditionalFormatting sqref="AA134">
    <cfRule type="iconSet" priority="974">
      <iconSet iconSet="3Symbols2" showValue="0">
        <cfvo type="percent" val="0"/>
        <cfvo type="num" val="0"/>
        <cfvo type="num" val="1"/>
      </iconSet>
    </cfRule>
  </conditionalFormatting>
  <conditionalFormatting sqref="AA135:AA139">
    <cfRule type="iconSet" priority="971">
      <iconSet iconSet="3Symbols2" showValue="0">
        <cfvo type="percent" val="0"/>
        <cfvo type="num" val="0"/>
        <cfvo type="num" val="1"/>
      </iconSet>
    </cfRule>
  </conditionalFormatting>
  <conditionalFormatting sqref="AA425:AA466">
    <cfRule type="iconSet" priority="747">
      <iconSet iconSet="3Symbols2" showValue="0">
        <cfvo type="percent" val="0"/>
        <cfvo type="num" val="0"/>
        <cfvo type="num" val="1"/>
      </iconSet>
    </cfRule>
  </conditionalFormatting>
  <conditionalFormatting sqref="AA697:AA698">
    <cfRule type="iconSet" priority="842">
      <iconSet iconSet="3Symbols2" showValue="0">
        <cfvo type="percent" val="0"/>
        <cfvo type="num" val="0"/>
        <cfvo type="num" val="1"/>
      </iconSet>
    </cfRule>
  </conditionalFormatting>
  <conditionalFormatting sqref="AA1019 AA1021:AA1022 AA1026:AA1027 AA1030:AA1035 AA1046:AA1057 AA1069 AA1072:AA1073 AA1076:AA1086 AA1089:AA1094 AA1097:AA1102 AA1105:AA1106 AA1109:AA1117">
    <cfRule type="iconSet" priority="832">
      <iconSet iconSet="3Symbols2" showValue="0">
        <cfvo type="percent" val="0"/>
        <cfvo type="num" val="0"/>
        <cfvo type="num" val="1"/>
      </iconSet>
    </cfRule>
  </conditionalFormatting>
  <conditionalFormatting sqref="AA1023:AA1025">
    <cfRule type="iconSet" priority="830">
      <iconSet iconSet="3Symbols2" showValue="0">
        <cfvo type="percent" val="0"/>
        <cfvo type="num" val="0"/>
        <cfvo type="num" val="1"/>
      </iconSet>
    </cfRule>
  </conditionalFormatting>
  <conditionalFormatting sqref="AA1252 AA1255 AA1258:AA1259 AA1262:AA1263 AA1266:AA1267 AA1270:AA1273 AA1276:AA1277 AA1280 AA1283:AA1284 AA1287:AA1290 AA1293:AA1294 AA1297 AA1300:AA1303 AA1306:AA1308 AA1311:AA1312 AA1315:AA1316 AA1319:AA1320">
    <cfRule type="iconSet" priority="835">
      <iconSet iconSet="3Symbols2" showValue="0">
        <cfvo type="percent" val="0"/>
        <cfvo type="num" val="0"/>
        <cfvo type="num" val="1"/>
      </iconSet>
    </cfRule>
  </conditionalFormatting>
  <conditionalFormatting sqref="AA1631:AA1632">
    <cfRule type="iconSet" priority="708">
      <iconSet iconSet="3Symbols2" showValue="0">
        <cfvo type="percent" val="0"/>
        <cfvo type="num" val="0"/>
        <cfvo type="num" val="1"/>
      </iconSet>
    </cfRule>
  </conditionalFormatting>
  <conditionalFormatting sqref="AB18:AB33 AB35 AB37:AB40 AB44:AB48 AB53:AB56 AB61:AB63 AB67:AB68 AB71 AB74:AB75 AB89 AB94 AB101 AB108 AB115:AB122 AB128 AB134:AB141 AB151:AB256">
    <cfRule type="iconSet" priority="969">
      <iconSet iconSet="3Symbols2" showValue="0">
        <cfvo type="percent" val="0"/>
        <cfvo type="num" val="0"/>
        <cfvo type="num" val="1"/>
      </iconSet>
    </cfRule>
  </conditionalFormatting>
  <conditionalFormatting sqref="AB36 AB41:AB43 AB49:AB52 AB57:AB60 AB64:AB66 AB69:AB70 AB72:AB73">
    <cfRule type="iconSet" priority="961">
      <iconSet iconSet="3Symbols2" showValue="0">
        <cfvo type="percent" val="0"/>
        <cfvo type="num" val="0"/>
        <cfvo type="num" val="1"/>
      </iconSet>
    </cfRule>
  </conditionalFormatting>
  <conditionalFormatting sqref="AB76:AB88 AB90:AB93 AB95:AB100 AB102:AB107 AB109:AB114 AB123:AB127 AB129:AB133">
    <cfRule type="iconSet" priority="959">
      <iconSet iconSet="3Symbols2" showValue="0">
        <cfvo type="percent" val="0"/>
        <cfvo type="num" val="0"/>
        <cfvo type="num" val="1"/>
      </iconSet>
    </cfRule>
  </conditionalFormatting>
  <conditionalFormatting sqref="AB425:AB466">
    <cfRule type="iconSet" priority="746">
      <iconSet iconSet="3Symbols2" showValue="0">
        <cfvo type="percent" val="0"/>
        <cfvo type="num" val="0"/>
        <cfvo type="num" val="1"/>
      </iconSet>
    </cfRule>
  </conditionalFormatting>
  <conditionalFormatting sqref="AB689:AB694 AB701">
    <cfRule type="iconSet" priority="840">
      <iconSet iconSet="3Symbols2" showValue="0">
        <cfvo type="percent" val="0"/>
        <cfvo type="num" val="0"/>
        <cfvo type="num" val="1"/>
      </iconSet>
    </cfRule>
  </conditionalFormatting>
  <conditionalFormatting sqref="AB1122 AB1125 AB1128 AB1131 AB1134 AB1137:AB1139 AB1142 AB1145:AB1146 AB1149:AB1151 AB1154 AB1157 AB1160:AB1161 AB1166 AB1169 AB1172 AB1175 AB1178 AB1181:AB1183 AB1186 AB1189:AB1190 AB1193:AB1194 AB1197 AB1200 AB1203:AB1204 AB1209 AB1212 AB1215 AB1218 AB1221 AB1224:AB1226 AB1229 AB1232:AB1233 AB1236:AB1237 AB1240 AB1243 AB1246:AB1247">
    <cfRule type="iconSet" priority="829">
      <iconSet iconSet="3Symbols2" showValue="0">
        <cfvo type="percent" val="0"/>
        <cfvo type="num" val="0"/>
        <cfvo type="num" val="1"/>
      </iconSet>
    </cfRule>
  </conditionalFormatting>
  <conditionalFormatting sqref="AB1631:AB1632">
    <cfRule type="iconSet" priority="707">
      <iconSet iconSet="3Symbols2" showValue="0">
        <cfvo type="percent" val="0"/>
        <cfvo type="num" val="0"/>
        <cfvo type="num" val="1"/>
      </iconSet>
    </cfRule>
  </conditionalFormatting>
  <conditionalFormatting sqref="AC8:AC16">
    <cfRule type="iconSet" priority="940">
      <iconSet iconSet="3Symbols2" showValue="0">
        <cfvo type="percent" val="0"/>
        <cfvo type="num" val="0"/>
        <cfvo type="num" val="1"/>
      </iconSet>
    </cfRule>
  </conditionalFormatting>
  <conditionalFormatting sqref="AC18:AC34 AC36:AC39 AC41:AC47 AC49:AC88 AC90:AC115 AC122:AC134 AC140:AC141 AC151:AC256">
    <cfRule type="iconSet" priority="968">
      <iconSet iconSet="3Symbols2" showValue="0">
        <cfvo type="percent" val="0"/>
        <cfvo type="num" val="0"/>
        <cfvo type="num" val="1"/>
      </iconSet>
    </cfRule>
  </conditionalFormatting>
  <conditionalFormatting sqref="AC35 AC40 AC48">
    <cfRule type="iconSet" priority="949">
      <iconSet iconSet="3Symbols2" showValue="0">
        <cfvo type="percent" val="0"/>
        <cfvo type="num" val="0"/>
        <cfvo type="num" val="1"/>
      </iconSet>
    </cfRule>
  </conditionalFormatting>
  <conditionalFormatting sqref="AC89 AC116:AC121 AC135:AC139">
    <cfRule type="iconSet" priority="957">
      <iconSet iconSet="3Symbols2" showValue="0">
        <cfvo type="percent" val="0"/>
        <cfvo type="num" val="0"/>
        <cfvo type="num" val="1"/>
      </iconSet>
    </cfRule>
  </conditionalFormatting>
  <conditionalFormatting sqref="AC425:AC466">
    <cfRule type="iconSet" priority="745">
      <iconSet iconSet="3Symbols2" showValue="0">
        <cfvo type="percent" val="0"/>
        <cfvo type="num" val="0"/>
        <cfvo type="num" val="1"/>
      </iconSet>
    </cfRule>
  </conditionalFormatting>
  <conditionalFormatting sqref="AC1252 AC1255 AC1258:AC1259 AC1262:AC1263 AC1266:AC1267 AC1270:AC1273 AC1276:AC1277 AC1280 AC1283:AC1284 AC1287:AC1290 AC1293:AC1294 AC1297 AC1300:AC1303 AC1306:AC1308 AC1311:AC1312 AC1315:AC1316 AC1319:AC1320">
    <cfRule type="iconSet" priority="828">
      <iconSet iconSet="3Symbols2" showValue="0">
        <cfvo type="percent" val="0"/>
        <cfvo type="num" val="0"/>
        <cfvo type="num" val="1"/>
      </iconSet>
    </cfRule>
  </conditionalFormatting>
  <conditionalFormatting sqref="AC1631:AC1632">
    <cfRule type="iconSet" priority="706">
      <iconSet iconSet="3Symbols2" showValue="0">
        <cfvo type="percent" val="0"/>
        <cfvo type="num" val="0"/>
        <cfvo type="num" val="1"/>
      </iconSet>
    </cfRule>
  </conditionalFormatting>
  <conditionalFormatting sqref="AD1631:AD1632 Y1631:Y1632">
    <cfRule type="iconSet" priority="710">
      <iconSet iconSet="3Symbols2" showValue="0">
        <cfvo type="percent" val="0"/>
        <cfvo type="num" val="0"/>
        <cfvo type="num" val="1"/>
      </iconSet>
    </cfRule>
  </conditionalFormatting>
  <conditionalFormatting sqref="AE2">
    <cfRule type="iconSet" priority="730">
      <iconSet iconSet="3Symbols2" showValue="0">
        <cfvo type="percent" val="0"/>
        <cfvo type="num" val="0"/>
        <cfvo type="num" val="1"/>
      </iconSet>
    </cfRule>
  </conditionalFormatting>
  <conditionalFormatting sqref="AE7">
    <cfRule type="iconSet" priority="967">
      <iconSet iconSet="3Symbols2" showValue="0">
        <cfvo type="percent" val="0"/>
        <cfvo type="num" val="0"/>
        <cfvo type="num" val="1"/>
      </iconSet>
    </cfRule>
  </conditionalFormatting>
  <conditionalFormatting sqref="AE8:AE16">
    <cfRule type="iconSet" priority="939">
      <iconSet iconSet="3Symbols2" showValue="0">
        <cfvo type="percent" val="0"/>
        <cfvo type="num" val="0"/>
        <cfvo type="num" val="1"/>
      </iconSet>
    </cfRule>
  </conditionalFormatting>
  <conditionalFormatting sqref="AE18:AE151">
    <cfRule type="iconSet" priority="955">
      <iconSet iconSet="3Symbols2" showValue="0">
        <cfvo type="percent" val="0"/>
        <cfvo type="num" val="0"/>
        <cfvo type="num" val="1"/>
      </iconSet>
    </cfRule>
  </conditionalFormatting>
  <conditionalFormatting sqref="AE1631:AE1632">
    <cfRule type="iconSet" priority="705">
      <iconSet iconSet="3Symbols2" showValue="0">
        <cfvo type="percent" val="0"/>
        <cfvo type="num" val="0"/>
        <cfvo type="num" val="1"/>
      </iconSet>
    </cfRule>
  </conditionalFormatting>
  <conditionalFormatting sqref="AE1774:AE1775 AE1326 AE4 AE17 AE152:AE1324 AE1328:AE1629 AE1636:AE1637 AE1641:AE1642 AE1646:AE1647 AE1651:AE1652 AE1656:AE1657 AE1661:AE1662 AE1666:AE1667 AE1671:AE1672 AE1676:AE1677 AE1681 AE1688:AE1689 AE1693:AE1694 AE1698:AE1699 AE1703 AE1710:AE1711 AE1715:AE1716 AE1720:AE1721 AE1725:AE1726 AE1730:AE1731 AE1735:AE1736 AE1740:AE1741 AE1745 AE1752:AE1753 AE1757:AE1758 AE1762:AE1763 AE1779:AE1780 AE1784:AE1785 AE1789:AE1048576 AE1683:AE1684 AE1705:AE1706 AE1747:AE1748 AE1769:AE1770 AE1767">
    <cfRule type="iconSet" priority="1012">
      <iconSet iconSet="3Symbols2" showValue="0">
        <cfvo type="percent" val="0"/>
        <cfvo type="num" val="0"/>
        <cfvo type="num" val="1"/>
      </iconSet>
    </cfRule>
  </conditionalFormatting>
  <conditionalFormatting sqref="AE5:AH6">
    <cfRule type="iconSet" priority="996">
      <iconSet iconSet="3Symbols2" showValue="0">
        <cfvo type="percent" val="0"/>
        <cfvo type="num" val="0"/>
        <cfvo type="num" val="1"/>
      </iconSet>
    </cfRule>
  </conditionalFormatting>
  <conditionalFormatting sqref="AF2">
    <cfRule type="iconSet" priority="729">
      <iconSet iconSet="3Symbols2" showValue="0">
        <cfvo type="percent" val="0"/>
        <cfvo type="num" val="0"/>
        <cfvo type="num" val="1"/>
      </iconSet>
    </cfRule>
  </conditionalFormatting>
  <conditionalFormatting sqref="AF7">
    <cfRule type="iconSet" priority="966">
      <iconSet iconSet="3Symbols2" showValue="0">
        <cfvo type="percent" val="0"/>
        <cfvo type="num" val="0"/>
        <cfvo type="num" val="1"/>
      </iconSet>
    </cfRule>
  </conditionalFormatting>
  <conditionalFormatting sqref="AF8:AF16">
    <cfRule type="iconSet" priority="938">
      <iconSet iconSet="3Symbols2" showValue="0">
        <cfvo type="percent" val="0"/>
        <cfvo type="num" val="0"/>
        <cfvo type="num" val="1"/>
      </iconSet>
    </cfRule>
  </conditionalFormatting>
  <conditionalFormatting sqref="AF18:AF151">
    <cfRule type="iconSet" priority="954">
      <iconSet iconSet="3Symbols2" showValue="0">
        <cfvo type="percent" val="0"/>
        <cfvo type="num" val="0"/>
        <cfvo type="num" val="1"/>
      </iconSet>
    </cfRule>
  </conditionalFormatting>
  <conditionalFormatting sqref="AF1631:AF1632">
    <cfRule type="iconSet" priority="704">
      <iconSet iconSet="3Symbols2" showValue="0">
        <cfvo type="percent" val="0"/>
        <cfvo type="num" val="0"/>
        <cfvo type="num" val="1"/>
      </iconSet>
    </cfRule>
  </conditionalFormatting>
  <conditionalFormatting sqref="AF1774:AF1775 AF1326 AF4 AF17 AF152:AF1324 AF1328:AF1629 AF1636:AF1637 AF1641:AF1642 AF1646:AF1647 AF1651:AF1652 AF1656:AF1657 AF1661:AF1662 AF1666:AF1667 AF1671:AF1672 AF1676:AF1677 AF1681 AF1688:AF1689 AF1693:AF1694 AF1698:AF1699 AF1703 AF1710:AF1711 AF1715:AF1716 AF1720:AF1721 AF1725:AF1726 AF1730:AF1731 AF1735:AF1736 AF1740:AF1741 AF1745 AF1752:AF1753 AF1757:AF1758 AF1762:AF1763 AF1779:AF1780 AF1784:AF1785 AF1789:AF1048576 AF1683:AF1684 AF1705:AF1706 AF1747:AF1748 AF1769:AF1770 AF1767">
    <cfRule type="iconSet" priority="1011">
      <iconSet iconSet="3Symbols2" showValue="0">
        <cfvo type="percent" val="0"/>
        <cfvo type="num" val="0"/>
        <cfvo type="num" val="1"/>
      </iconSet>
    </cfRule>
  </conditionalFormatting>
  <conditionalFormatting sqref="AG2">
    <cfRule type="iconSet" priority="728">
      <iconSet iconSet="3Symbols2" showValue="0">
        <cfvo type="percent" val="0"/>
        <cfvo type="num" val="0"/>
        <cfvo type="num" val="1"/>
      </iconSet>
    </cfRule>
  </conditionalFormatting>
  <conditionalFormatting sqref="AG7">
    <cfRule type="iconSet" priority="965">
      <iconSet iconSet="3Symbols2" showValue="0">
        <cfvo type="percent" val="0"/>
        <cfvo type="num" val="0"/>
        <cfvo type="num" val="1"/>
      </iconSet>
    </cfRule>
  </conditionalFormatting>
  <conditionalFormatting sqref="AG8:AG16">
    <cfRule type="iconSet" priority="937">
      <iconSet iconSet="3Symbols2" showValue="0">
        <cfvo type="percent" val="0"/>
        <cfvo type="num" val="0"/>
        <cfvo type="num" val="1"/>
      </iconSet>
    </cfRule>
  </conditionalFormatting>
  <conditionalFormatting sqref="AG18:AG151">
    <cfRule type="iconSet" priority="953">
      <iconSet iconSet="3Symbols2" showValue="0">
        <cfvo type="percent" val="0"/>
        <cfvo type="num" val="0"/>
        <cfvo type="num" val="1"/>
      </iconSet>
    </cfRule>
  </conditionalFormatting>
  <conditionalFormatting sqref="AG1631:AG1632">
    <cfRule type="iconSet" priority="703">
      <iconSet iconSet="3Symbols2" showValue="0">
        <cfvo type="percent" val="0"/>
        <cfvo type="num" val="0"/>
        <cfvo type="num" val="1"/>
      </iconSet>
    </cfRule>
  </conditionalFormatting>
  <conditionalFormatting sqref="AG1774:AG1775 AG1326 AG4 AG17 AG152:AG1324 AG1328:AG1629 AG1636:AG1637 AG1641:AG1642 AG1646:AG1647 AG1651:AG1652 AG1656:AG1657 AG1661:AG1662 AG1666:AG1667 AG1671:AG1672 AG1676:AG1677 AG1681 AG1688:AG1689 AG1693:AG1694 AG1698:AG1699 AG1703 AG1710:AG1711 AG1715:AG1716 AG1720:AG1721 AG1725:AG1726 AG1730:AG1731 AG1735:AG1736 AG1740:AG1741 AG1745 AG1752:AG1753 AG1757:AG1758 AG1762:AG1763 AG1779:AG1780 AG1784:AG1785 AG1789:AG1048576 AG1683:AG1684 AG1705:AG1706 AG1747:AG1748 AG1769:AG1770 AG1767">
    <cfRule type="iconSet" priority="1010">
      <iconSet iconSet="3Symbols2" showValue="0">
        <cfvo type="percent" val="0"/>
        <cfvo type="num" val="0"/>
        <cfvo type="num" val="1"/>
      </iconSet>
    </cfRule>
  </conditionalFormatting>
  <conditionalFormatting sqref="AH2">
    <cfRule type="iconSet" priority="727">
      <iconSet iconSet="3Symbols2" showValue="0">
        <cfvo type="percent" val="0"/>
        <cfvo type="num" val="0"/>
        <cfvo type="num" val="1"/>
      </iconSet>
    </cfRule>
  </conditionalFormatting>
  <conditionalFormatting sqref="AH7">
    <cfRule type="iconSet" priority="964">
      <iconSet iconSet="3Symbols2" showValue="0">
        <cfvo type="percent" val="0"/>
        <cfvo type="num" val="0"/>
        <cfvo type="num" val="1"/>
      </iconSet>
    </cfRule>
  </conditionalFormatting>
  <conditionalFormatting sqref="AH8:AH16">
    <cfRule type="iconSet" priority="936">
      <iconSet iconSet="3Symbols2" showValue="0">
        <cfvo type="percent" val="0"/>
        <cfvo type="num" val="0"/>
        <cfvo type="num" val="1"/>
      </iconSet>
    </cfRule>
  </conditionalFormatting>
  <conditionalFormatting sqref="AH18:AH151">
    <cfRule type="iconSet" priority="952">
      <iconSet iconSet="3Symbols2" showValue="0">
        <cfvo type="percent" val="0"/>
        <cfvo type="num" val="0"/>
        <cfvo type="num" val="1"/>
      </iconSet>
    </cfRule>
  </conditionalFormatting>
  <conditionalFormatting sqref="AH1631:AH1632">
    <cfRule type="iconSet" priority="702">
      <iconSet iconSet="3Symbols2" showValue="0">
        <cfvo type="percent" val="0"/>
        <cfvo type="num" val="0"/>
        <cfvo type="num" val="1"/>
      </iconSet>
    </cfRule>
  </conditionalFormatting>
  <conditionalFormatting sqref="AH1774:AH1775 AH1326 AH4 AH17 AH152:AH1324 AH1328:AH1629 AH1636:AH1637 AH1641:AH1642 AH1646:AH1647 AH1651:AH1652 AH1656:AH1657 AH1661:AH1662 AH1666:AH1667 AH1671:AH1672 AH1676:AH1677 AH1681 AH1688:AH1689 AH1693:AH1694 AH1698:AH1699 AH1703 AH1710:AH1711 AH1715:AH1716 AH1720:AH1721 AH1725:AH1726 AH1730:AH1731 AH1735:AH1736 AH1740:AH1741 AH1745 AH1752:AH1753 AH1757:AH1758 AH1762:AH1763 AH1779:AH1780 AH1784:AH1785 AH1789:AH1048576 AH1683:AH1684 AH1705:AH1706 AH1747:AH1748 AH1769:AH1770 AH1767">
    <cfRule type="iconSet" priority="1009">
      <iconSet iconSet="3Symbols2" showValue="0">
        <cfvo type="percent" val="0"/>
        <cfvo type="num" val="0"/>
        <cfvo type="num" val="1"/>
      </iconSet>
    </cfRule>
  </conditionalFormatting>
  <conditionalFormatting sqref="AK7:AK16 AM7:AO7 AP7:AP16">
    <cfRule type="iconSet" priority="862">
      <iconSet iconSet="3Symbols2" showValue="0">
        <cfvo type="percent" val="0"/>
        <cfvo type="num" val="0"/>
        <cfvo type="num" val="1"/>
      </iconSet>
    </cfRule>
  </conditionalFormatting>
  <conditionalFormatting sqref="AK76:AK88">
    <cfRule type="iconSet" priority="901">
      <iconSet iconSet="3Symbols2" showValue="0">
        <cfvo type="percent" val="0"/>
        <cfvo type="num" val="0"/>
        <cfvo type="num" val="1"/>
      </iconSet>
    </cfRule>
  </conditionalFormatting>
  <conditionalFormatting sqref="AK78:AK82">
    <cfRule type="iconSet" priority="913">
      <iconSet iconSet="3Symbols2" showValue="0">
        <cfvo type="percent" val="0"/>
        <cfvo type="num" val="0"/>
        <cfvo type="num" val="1"/>
      </iconSet>
    </cfRule>
  </conditionalFormatting>
  <conditionalFormatting sqref="AK90:AK93 AK95:AK100 AK102:AK107 AK109:AK114 AK123:AK127 AK129:AK133">
    <cfRule type="iconSet" priority="878">
      <iconSet iconSet="3Symbols2" showValue="0">
        <cfvo type="percent" val="0"/>
        <cfvo type="num" val="0"/>
        <cfvo type="num" val="1"/>
      </iconSet>
    </cfRule>
  </conditionalFormatting>
  <conditionalFormatting sqref="AK94 AP94:AP100">
    <cfRule type="iconSet" priority="934">
      <iconSet iconSet="3Symbols2" showValue="0">
        <cfvo type="percent" val="0"/>
        <cfvo type="num" val="0"/>
        <cfvo type="num" val="1"/>
      </iconSet>
    </cfRule>
  </conditionalFormatting>
  <conditionalFormatting sqref="AK108 AP108:AP114">
    <cfRule type="iconSet" priority="926">
      <iconSet iconSet="3Symbols2" showValue="0">
        <cfvo type="percent" val="0"/>
        <cfvo type="num" val="0"/>
        <cfvo type="num" val="1"/>
      </iconSet>
    </cfRule>
  </conditionalFormatting>
  <conditionalFormatting sqref="AK128 AP128:AP133">
    <cfRule type="iconSet" priority="933">
      <iconSet iconSet="3Symbols2" showValue="0">
        <cfvo type="percent" val="0"/>
        <cfvo type="num" val="0"/>
        <cfvo type="num" val="1"/>
      </iconSet>
    </cfRule>
  </conditionalFormatting>
  <conditionalFormatting sqref="AK134 AP134:AP139">
    <cfRule type="iconSet" priority="932">
      <iconSet iconSet="3Symbols2" showValue="0">
        <cfvo type="percent" val="0"/>
        <cfvo type="num" val="0"/>
        <cfvo type="num" val="1"/>
      </iconSet>
    </cfRule>
  </conditionalFormatting>
  <conditionalFormatting sqref="AK135:AK139">
    <cfRule type="iconSet" priority="876">
      <iconSet iconSet="3Symbols2" showValue="0">
        <cfvo type="percent" val="0"/>
        <cfvo type="num" val="0"/>
        <cfvo type="num" val="1"/>
      </iconSet>
    </cfRule>
  </conditionalFormatting>
  <conditionalFormatting sqref="AK151 AP151">
    <cfRule type="iconSet" priority="935">
      <iconSet iconSet="3Symbols2" showValue="0">
        <cfvo type="percent" val="0"/>
        <cfvo type="num" val="0"/>
        <cfvo type="num" val="1"/>
      </iconSet>
    </cfRule>
  </conditionalFormatting>
  <conditionalFormatting sqref="AK1631:AK1632 AP1631:AP1632">
    <cfRule type="iconSet" priority="697">
      <iconSet iconSet="3Symbols2" showValue="0">
        <cfvo type="percent" val="0"/>
        <cfvo type="num" val="0"/>
        <cfvo type="num" val="1"/>
      </iconSet>
    </cfRule>
  </conditionalFormatting>
  <conditionalFormatting sqref="AK1633:AK1635 AP1633:AP1635">
    <cfRule type="iconSet" priority="674">
      <iconSet iconSet="3Symbols2" showValue="0">
        <cfvo type="percent" val="0"/>
        <cfvo type="num" val="0"/>
        <cfvo type="num" val="1"/>
      </iconSet>
    </cfRule>
  </conditionalFormatting>
  <conditionalFormatting sqref="AK1638:AK1640 AP1638:AP1640">
    <cfRule type="iconSet" priority="651">
      <iconSet iconSet="3Symbols2" showValue="0">
        <cfvo type="percent" val="0"/>
        <cfvo type="num" val="0"/>
        <cfvo type="num" val="1"/>
      </iconSet>
    </cfRule>
  </conditionalFormatting>
  <conditionalFormatting sqref="AK1643:AK1645 AP1643:AP1645">
    <cfRule type="iconSet" priority="628">
      <iconSet iconSet="3Symbols2" showValue="0">
        <cfvo type="percent" val="0"/>
        <cfvo type="num" val="0"/>
        <cfvo type="num" val="1"/>
      </iconSet>
    </cfRule>
  </conditionalFormatting>
  <conditionalFormatting sqref="AK1648:AK1650 AP1648:AP1650">
    <cfRule type="iconSet" priority="605">
      <iconSet iconSet="3Symbols2" showValue="0">
        <cfvo type="percent" val="0"/>
        <cfvo type="num" val="0"/>
        <cfvo type="num" val="1"/>
      </iconSet>
    </cfRule>
  </conditionalFormatting>
  <conditionalFormatting sqref="AK1653:AK1655 AP1653:AP1655">
    <cfRule type="iconSet" priority="582">
      <iconSet iconSet="3Symbols2" showValue="0">
        <cfvo type="percent" val="0"/>
        <cfvo type="num" val="0"/>
        <cfvo type="num" val="1"/>
      </iconSet>
    </cfRule>
  </conditionalFormatting>
  <conditionalFormatting sqref="AK1658:AK1660 AP1658:AP1660">
    <cfRule type="iconSet" priority="559">
      <iconSet iconSet="3Symbols2" showValue="0">
        <cfvo type="percent" val="0"/>
        <cfvo type="num" val="0"/>
        <cfvo type="num" val="1"/>
      </iconSet>
    </cfRule>
  </conditionalFormatting>
  <conditionalFormatting sqref="AK1663:AK1665 AP1663:AP1665">
    <cfRule type="iconSet" priority="536">
      <iconSet iconSet="3Symbols2" showValue="0">
        <cfvo type="percent" val="0"/>
        <cfvo type="num" val="0"/>
        <cfvo type="num" val="1"/>
      </iconSet>
    </cfRule>
  </conditionalFormatting>
  <conditionalFormatting sqref="AK1668:AK1670 AP1668:AP1670">
    <cfRule type="iconSet" priority="513">
      <iconSet iconSet="3Symbols2" showValue="0">
        <cfvo type="percent" val="0"/>
        <cfvo type="num" val="0"/>
        <cfvo type="num" val="1"/>
      </iconSet>
    </cfRule>
  </conditionalFormatting>
  <conditionalFormatting sqref="AK1673:AK1675 AP1673:AP1675">
    <cfRule type="iconSet" priority="490">
      <iconSet iconSet="3Symbols2" showValue="0">
        <cfvo type="percent" val="0"/>
        <cfvo type="num" val="0"/>
        <cfvo type="num" val="1"/>
      </iconSet>
    </cfRule>
  </conditionalFormatting>
  <conditionalFormatting sqref="AK1678:AK1680 AP1678:AP1680">
    <cfRule type="iconSet" priority="467">
      <iconSet iconSet="3Symbols2" showValue="0">
        <cfvo type="percent" val="0"/>
        <cfvo type="num" val="0"/>
        <cfvo type="num" val="1"/>
      </iconSet>
    </cfRule>
  </conditionalFormatting>
  <conditionalFormatting sqref="AK1685:AK1687 AP1685:AP1687">
    <cfRule type="iconSet" priority="444">
      <iconSet iconSet="3Symbols2" showValue="0">
        <cfvo type="percent" val="0"/>
        <cfvo type="num" val="0"/>
        <cfvo type="num" val="1"/>
      </iconSet>
    </cfRule>
  </conditionalFormatting>
  <conditionalFormatting sqref="AK1690:AK1692 AP1690:AP1692">
    <cfRule type="iconSet" priority="421">
      <iconSet iconSet="3Symbols2" showValue="0">
        <cfvo type="percent" val="0"/>
        <cfvo type="num" val="0"/>
        <cfvo type="num" val="1"/>
      </iconSet>
    </cfRule>
  </conditionalFormatting>
  <conditionalFormatting sqref="AK1695:AK1697 AP1695:AP1697">
    <cfRule type="iconSet" priority="398">
      <iconSet iconSet="3Symbols2" showValue="0">
        <cfvo type="percent" val="0"/>
        <cfvo type="num" val="0"/>
        <cfvo type="num" val="1"/>
      </iconSet>
    </cfRule>
  </conditionalFormatting>
  <conditionalFormatting sqref="AK1700:AK1702 AP1700:AP1702">
    <cfRule type="iconSet" priority="375">
      <iconSet iconSet="3Symbols2" showValue="0">
        <cfvo type="percent" val="0"/>
        <cfvo type="num" val="0"/>
        <cfvo type="num" val="1"/>
      </iconSet>
    </cfRule>
  </conditionalFormatting>
  <conditionalFormatting sqref="AK1707:AK1709 AP1707:AP1709">
    <cfRule type="iconSet" priority="352">
      <iconSet iconSet="3Symbols2" showValue="0">
        <cfvo type="percent" val="0"/>
        <cfvo type="num" val="0"/>
        <cfvo type="num" val="1"/>
      </iconSet>
    </cfRule>
  </conditionalFormatting>
  <conditionalFormatting sqref="AK1712:AK1714 AP1712:AP1714">
    <cfRule type="iconSet" priority="329">
      <iconSet iconSet="3Symbols2" showValue="0">
        <cfvo type="percent" val="0"/>
        <cfvo type="num" val="0"/>
        <cfvo type="num" val="1"/>
      </iconSet>
    </cfRule>
  </conditionalFormatting>
  <conditionalFormatting sqref="AK1717:AK1719 AP1717:AP1719">
    <cfRule type="iconSet" priority="306">
      <iconSet iconSet="3Symbols2" showValue="0">
        <cfvo type="percent" val="0"/>
        <cfvo type="num" val="0"/>
        <cfvo type="num" val="1"/>
      </iconSet>
    </cfRule>
  </conditionalFormatting>
  <conditionalFormatting sqref="AK1722:AK1724 AP1722:AP1724">
    <cfRule type="iconSet" priority="283">
      <iconSet iconSet="3Symbols2" showValue="0">
        <cfvo type="percent" val="0"/>
        <cfvo type="num" val="0"/>
        <cfvo type="num" val="1"/>
      </iconSet>
    </cfRule>
  </conditionalFormatting>
  <conditionalFormatting sqref="AK1727:AK1729 AP1727:AP1729">
    <cfRule type="iconSet" priority="260">
      <iconSet iconSet="3Symbols2" showValue="0">
        <cfvo type="percent" val="0"/>
        <cfvo type="num" val="0"/>
        <cfvo type="num" val="1"/>
      </iconSet>
    </cfRule>
  </conditionalFormatting>
  <conditionalFormatting sqref="AK1732:AK1734 AP1732:AP1734">
    <cfRule type="iconSet" priority="237">
      <iconSet iconSet="3Symbols2" showValue="0">
        <cfvo type="percent" val="0"/>
        <cfvo type="num" val="0"/>
        <cfvo type="num" val="1"/>
      </iconSet>
    </cfRule>
  </conditionalFormatting>
  <conditionalFormatting sqref="AK1737:AK1739 AP1737:AP1739">
    <cfRule type="iconSet" priority="214">
      <iconSet iconSet="3Symbols2" showValue="0">
        <cfvo type="percent" val="0"/>
        <cfvo type="num" val="0"/>
        <cfvo type="num" val="1"/>
      </iconSet>
    </cfRule>
  </conditionalFormatting>
  <conditionalFormatting sqref="AK1742:AK1744 AP1742:AP1744">
    <cfRule type="iconSet" priority="191">
      <iconSet iconSet="3Symbols2" showValue="0">
        <cfvo type="percent" val="0"/>
        <cfvo type="num" val="0"/>
        <cfvo type="num" val="1"/>
      </iconSet>
    </cfRule>
  </conditionalFormatting>
  <conditionalFormatting sqref="AK1749:AK1751 AP1749:AP1751">
    <cfRule type="iconSet" priority="168">
      <iconSet iconSet="3Symbols2" showValue="0">
        <cfvo type="percent" val="0"/>
        <cfvo type="num" val="0"/>
        <cfvo type="num" val="1"/>
      </iconSet>
    </cfRule>
  </conditionalFormatting>
  <conditionalFormatting sqref="AK1754:AK1756 AP1754:AP1756">
    <cfRule type="iconSet" priority="145">
      <iconSet iconSet="3Symbols2" showValue="0">
        <cfvo type="percent" val="0"/>
        <cfvo type="num" val="0"/>
        <cfvo type="num" val="1"/>
      </iconSet>
    </cfRule>
  </conditionalFormatting>
  <conditionalFormatting sqref="AK1759:AK1761 AP1759:AP1761">
    <cfRule type="iconSet" priority="122">
      <iconSet iconSet="3Symbols2" showValue="0">
        <cfvo type="percent" val="0"/>
        <cfvo type="num" val="0"/>
        <cfvo type="num" val="1"/>
      </iconSet>
    </cfRule>
  </conditionalFormatting>
  <conditionalFormatting sqref="AK1764:AK1766 AP1764:AP1766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AK1771:AK1773 AP1771:AP1773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AK1776:AK1778 AP1776:AP1778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AK1781:AK1783 AP1781:AP1783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AK1786:AK1788 AP1786:AP1788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AK142:AO150">
    <cfRule type="iconSet" priority="869">
      <iconSet iconSet="3Symbols2" showValue="0">
        <cfvo type="percent" val="0"/>
        <cfvo type="num" val="0"/>
        <cfvo type="num" val="1"/>
      </iconSet>
    </cfRule>
  </conditionalFormatting>
  <conditionalFormatting sqref="AL8:AL9">
    <cfRule type="iconSet" priority="864">
      <iconSet iconSet="3Symbols2" showValue="0">
        <cfvo type="percent" val="0"/>
        <cfvo type="num" val="0"/>
        <cfvo type="num" val="1"/>
      </iconSet>
    </cfRule>
  </conditionalFormatting>
  <conditionalFormatting sqref="AL10:AL16">
    <cfRule type="iconSet" priority="861">
      <iconSet iconSet="3Symbols2" showValue="0">
        <cfvo type="percent" val="0"/>
        <cfvo type="num" val="0"/>
        <cfvo type="num" val="1"/>
      </iconSet>
    </cfRule>
  </conditionalFormatting>
  <conditionalFormatting sqref="AL18:AL19 AL27 AL30 AL34:AL37 AL40:AL44 AL48:AL53 AL57:AL61 AL64:AL67 AL69:AL87 AL90:AL141 AL151:AL256">
    <cfRule type="iconSet" priority="899">
      <iconSet iconSet="3Symbols2" showValue="0">
        <cfvo type="percent" val="0"/>
        <cfvo type="num" val="0"/>
        <cfvo type="num" val="1"/>
      </iconSet>
    </cfRule>
  </conditionalFormatting>
  <conditionalFormatting sqref="AL20:AL26 AL28:AL29 AL31:AL33 AL38:AL39 AL45:AL47 AL54:AL56 AL62:AL63 AL68">
    <cfRule type="iconSet" priority="881">
      <iconSet iconSet="3Symbols2" showValue="0">
        <cfvo type="percent" val="0"/>
        <cfvo type="num" val="0"/>
        <cfvo type="num" val="1"/>
      </iconSet>
    </cfRule>
  </conditionalFormatting>
  <conditionalFormatting sqref="AL88:AL89">
    <cfRule type="iconSet" priority="896">
      <iconSet iconSet="3Symbols2" showValue="0">
        <cfvo type="percent" val="0"/>
        <cfvo type="num" val="0"/>
        <cfvo type="num" val="1"/>
      </iconSet>
    </cfRule>
  </conditionalFormatting>
  <conditionalFormatting sqref="AL425:AL466">
    <cfRule type="iconSet" priority="744">
      <iconSet iconSet="3Symbols2" showValue="0">
        <cfvo type="percent" val="0"/>
        <cfvo type="num" val="0"/>
        <cfvo type="num" val="1"/>
      </iconSet>
    </cfRule>
  </conditionalFormatting>
  <conditionalFormatting sqref="AL1631:AL1632">
    <cfRule type="iconSet" priority="699">
      <iconSet iconSet="3Symbols2" showValue="0">
        <cfvo type="percent" val="0"/>
        <cfvo type="num" val="0"/>
        <cfvo type="num" val="1"/>
      </iconSet>
    </cfRule>
  </conditionalFormatting>
  <conditionalFormatting sqref="AL1633:AL1635">
    <cfRule type="iconSet" priority="676">
      <iconSet iconSet="3Symbols2" showValue="0">
        <cfvo type="percent" val="0"/>
        <cfvo type="num" val="0"/>
        <cfvo type="num" val="1"/>
      </iconSet>
    </cfRule>
  </conditionalFormatting>
  <conditionalFormatting sqref="AL1638:AL1640">
    <cfRule type="iconSet" priority="653">
      <iconSet iconSet="3Symbols2" showValue="0">
        <cfvo type="percent" val="0"/>
        <cfvo type="num" val="0"/>
        <cfvo type="num" val="1"/>
      </iconSet>
    </cfRule>
  </conditionalFormatting>
  <conditionalFormatting sqref="AL1643:AL1645">
    <cfRule type="iconSet" priority="630">
      <iconSet iconSet="3Symbols2" showValue="0">
        <cfvo type="percent" val="0"/>
        <cfvo type="num" val="0"/>
        <cfvo type="num" val="1"/>
      </iconSet>
    </cfRule>
  </conditionalFormatting>
  <conditionalFormatting sqref="AL1648:AL1650">
    <cfRule type="iconSet" priority="607">
      <iconSet iconSet="3Symbols2" showValue="0">
        <cfvo type="percent" val="0"/>
        <cfvo type="num" val="0"/>
        <cfvo type="num" val="1"/>
      </iconSet>
    </cfRule>
  </conditionalFormatting>
  <conditionalFormatting sqref="AL1653:AL1655">
    <cfRule type="iconSet" priority="584">
      <iconSet iconSet="3Symbols2" showValue="0">
        <cfvo type="percent" val="0"/>
        <cfvo type="num" val="0"/>
        <cfvo type="num" val="1"/>
      </iconSet>
    </cfRule>
  </conditionalFormatting>
  <conditionalFormatting sqref="AL1658:AL1660">
    <cfRule type="iconSet" priority="561">
      <iconSet iconSet="3Symbols2" showValue="0">
        <cfvo type="percent" val="0"/>
        <cfvo type="num" val="0"/>
        <cfvo type="num" val="1"/>
      </iconSet>
    </cfRule>
  </conditionalFormatting>
  <conditionalFormatting sqref="AL1663:AL1665">
    <cfRule type="iconSet" priority="538">
      <iconSet iconSet="3Symbols2" showValue="0">
        <cfvo type="percent" val="0"/>
        <cfvo type="num" val="0"/>
        <cfvo type="num" val="1"/>
      </iconSet>
    </cfRule>
  </conditionalFormatting>
  <conditionalFormatting sqref="AL1668:AL1670">
    <cfRule type="iconSet" priority="515">
      <iconSet iconSet="3Symbols2" showValue="0">
        <cfvo type="percent" val="0"/>
        <cfvo type="num" val="0"/>
        <cfvo type="num" val="1"/>
      </iconSet>
    </cfRule>
  </conditionalFormatting>
  <conditionalFormatting sqref="AL1673:AL1675">
    <cfRule type="iconSet" priority="492">
      <iconSet iconSet="3Symbols2" showValue="0">
        <cfvo type="percent" val="0"/>
        <cfvo type="num" val="0"/>
        <cfvo type="num" val="1"/>
      </iconSet>
    </cfRule>
  </conditionalFormatting>
  <conditionalFormatting sqref="AL1678:AL1680">
    <cfRule type="iconSet" priority="469">
      <iconSet iconSet="3Symbols2" showValue="0">
        <cfvo type="percent" val="0"/>
        <cfvo type="num" val="0"/>
        <cfvo type="num" val="1"/>
      </iconSet>
    </cfRule>
  </conditionalFormatting>
  <conditionalFormatting sqref="AL1685:AL1687">
    <cfRule type="iconSet" priority="446">
      <iconSet iconSet="3Symbols2" showValue="0">
        <cfvo type="percent" val="0"/>
        <cfvo type="num" val="0"/>
        <cfvo type="num" val="1"/>
      </iconSet>
    </cfRule>
  </conditionalFormatting>
  <conditionalFormatting sqref="AL1690:AL1692">
    <cfRule type="iconSet" priority="423">
      <iconSet iconSet="3Symbols2" showValue="0">
        <cfvo type="percent" val="0"/>
        <cfvo type="num" val="0"/>
        <cfvo type="num" val="1"/>
      </iconSet>
    </cfRule>
  </conditionalFormatting>
  <conditionalFormatting sqref="AL1695:AL1697">
    <cfRule type="iconSet" priority="400">
      <iconSet iconSet="3Symbols2" showValue="0">
        <cfvo type="percent" val="0"/>
        <cfvo type="num" val="0"/>
        <cfvo type="num" val="1"/>
      </iconSet>
    </cfRule>
  </conditionalFormatting>
  <conditionalFormatting sqref="AL1700:AL1702">
    <cfRule type="iconSet" priority="377">
      <iconSet iconSet="3Symbols2" showValue="0">
        <cfvo type="percent" val="0"/>
        <cfvo type="num" val="0"/>
        <cfvo type="num" val="1"/>
      </iconSet>
    </cfRule>
  </conditionalFormatting>
  <conditionalFormatting sqref="AL1707:AL1709">
    <cfRule type="iconSet" priority="354">
      <iconSet iconSet="3Symbols2" showValue="0">
        <cfvo type="percent" val="0"/>
        <cfvo type="num" val="0"/>
        <cfvo type="num" val="1"/>
      </iconSet>
    </cfRule>
  </conditionalFormatting>
  <conditionalFormatting sqref="AL1712:AL1714">
    <cfRule type="iconSet" priority="331">
      <iconSet iconSet="3Symbols2" showValue="0">
        <cfvo type="percent" val="0"/>
        <cfvo type="num" val="0"/>
        <cfvo type="num" val="1"/>
      </iconSet>
    </cfRule>
  </conditionalFormatting>
  <conditionalFormatting sqref="AL1717:AL1719">
    <cfRule type="iconSet" priority="308">
      <iconSet iconSet="3Symbols2" showValue="0">
        <cfvo type="percent" val="0"/>
        <cfvo type="num" val="0"/>
        <cfvo type="num" val="1"/>
      </iconSet>
    </cfRule>
  </conditionalFormatting>
  <conditionalFormatting sqref="AL1722:AL1724">
    <cfRule type="iconSet" priority="285">
      <iconSet iconSet="3Symbols2" showValue="0">
        <cfvo type="percent" val="0"/>
        <cfvo type="num" val="0"/>
        <cfvo type="num" val="1"/>
      </iconSet>
    </cfRule>
  </conditionalFormatting>
  <conditionalFormatting sqref="AL1727:AL1729">
    <cfRule type="iconSet" priority="262">
      <iconSet iconSet="3Symbols2" showValue="0">
        <cfvo type="percent" val="0"/>
        <cfvo type="num" val="0"/>
        <cfvo type="num" val="1"/>
      </iconSet>
    </cfRule>
  </conditionalFormatting>
  <conditionalFormatting sqref="AL1732:AL1734">
    <cfRule type="iconSet" priority="239">
      <iconSet iconSet="3Symbols2" showValue="0">
        <cfvo type="percent" val="0"/>
        <cfvo type="num" val="0"/>
        <cfvo type="num" val="1"/>
      </iconSet>
    </cfRule>
  </conditionalFormatting>
  <conditionalFormatting sqref="AL1737:AL1739">
    <cfRule type="iconSet" priority="216">
      <iconSet iconSet="3Symbols2" showValue="0">
        <cfvo type="percent" val="0"/>
        <cfvo type="num" val="0"/>
        <cfvo type="num" val="1"/>
      </iconSet>
    </cfRule>
  </conditionalFormatting>
  <conditionalFormatting sqref="AL1742:AL1744">
    <cfRule type="iconSet" priority="193">
      <iconSet iconSet="3Symbols2" showValue="0">
        <cfvo type="percent" val="0"/>
        <cfvo type="num" val="0"/>
        <cfvo type="num" val="1"/>
      </iconSet>
    </cfRule>
  </conditionalFormatting>
  <conditionalFormatting sqref="AL1749:AL1751">
    <cfRule type="iconSet" priority="170">
      <iconSet iconSet="3Symbols2" showValue="0">
        <cfvo type="percent" val="0"/>
        <cfvo type="num" val="0"/>
        <cfvo type="num" val="1"/>
      </iconSet>
    </cfRule>
  </conditionalFormatting>
  <conditionalFormatting sqref="AL1754:AL1756">
    <cfRule type="iconSet" priority="147">
      <iconSet iconSet="3Symbols2" showValue="0">
        <cfvo type="percent" val="0"/>
        <cfvo type="num" val="0"/>
        <cfvo type="num" val="1"/>
      </iconSet>
    </cfRule>
  </conditionalFormatting>
  <conditionalFormatting sqref="AL1759:AL1761">
    <cfRule type="iconSet" priority="124">
      <iconSet iconSet="3Symbols2" showValue="0">
        <cfvo type="percent" val="0"/>
        <cfvo type="num" val="0"/>
        <cfvo type="num" val="1"/>
      </iconSet>
    </cfRule>
  </conditionalFormatting>
  <conditionalFormatting sqref="AL1764:AL1766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AL1771:AL1773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AL1776:AL1778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AL1781:AL1783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AL1786:AL1788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AL5:AO6">
    <cfRule type="iconSet" priority="915">
      <iconSet iconSet="3Symbols2" showValue="0">
        <cfvo type="percent" val="0"/>
        <cfvo type="num" val="0"/>
        <cfvo type="num" val="1"/>
      </iconSet>
    </cfRule>
  </conditionalFormatting>
  <conditionalFormatting sqref="AM8:AM9 AN10:AN16">
    <cfRule type="iconSet" priority="859">
      <iconSet iconSet="3Symbols2" showValue="0">
        <cfvo type="percent" val="0"/>
        <cfvo type="num" val="0"/>
        <cfvo type="num" val="1"/>
      </iconSet>
    </cfRule>
  </conditionalFormatting>
  <conditionalFormatting sqref="AM10 AM14:AM16">
    <cfRule type="iconSet" priority="860">
      <iconSet iconSet="3Symbols2" showValue="0">
        <cfvo type="percent" val="0"/>
        <cfvo type="num" val="0"/>
        <cfvo type="num" val="1"/>
      </iconSet>
    </cfRule>
  </conditionalFormatting>
  <conditionalFormatting sqref="AM11:AM13">
    <cfRule type="iconSet" priority="866">
      <iconSet iconSet="3Symbols2" showValue="0">
        <cfvo type="percent" val="0"/>
        <cfvo type="num" val="0"/>
        <cfvo type="num" val="1"/>
      </iconSet>
    </cfRule>
  </conditionalFormatting>
  <conditionalFormatting sqref="AM18:AM33 AM36:AM37 AM41:AM44 AM49:AM53 AM57:AM61 AM64:AM73 AM75 AM77:AM90 AM94 AM101:AM115 AM122 AM140:AM141 AM151:AM256">
    <cfRule type="iconSet" priority="898">
      <iconSet iconSet="3Symbols2" showValue="0">
        <cfvo type="percent" val="0"/>
        <cfvo type="num" val="0"/>
        <cfvo type="num" val="1"/>
      </iconSet>
    </cfRule>
  </conditionalFormatting>
  <conditionalFormatting sqref="AM35 AM40 AM48 AN34">
    <cfRule type="iconSet" priority="880">
      <iconSet iconSet="3Symbols2" showValue="0">
        <cfvo type="percent" val="0"/>
        <cfvo type="num" val="0"/>
        <cfvo type="num" val="1"/>
      </iconSet>
    </cfRule>
  </conditionalFormatting>
  <conditionalFormatting sqref="AM38 AM45:AM46 AM54:AM55 AM62">
    <cfRule type="iconSet" priority="865">
      <iconSet iconSet="3Symbols2" showValue="0">
        <cfvo type="percent" val="0"/>
        <cfvo type="num" val="0"/>
        <cfvo type="num" val="1"/>
      </iconSet>
    </cfRule>
  </conditionalFormatting>
  <conditionalFormatting sqref="AM39 AM47 AM56 AM63">
    <cfRule type="iconSet" priority="868">
      <iconSet iconSet="3Symbols2" showValue="0">
        <cfvo type="percent" val="0"/>
        <cfvo type="num" val="0"/>
        <cfvo type="num" val="1"/>
      </iconSet>
    </cfRule>
  </conditionalFormatting>
  <conditionalFormatting sqref="AM74">
    <cfRule type="iconSet" priority="874">
      <iconSet iconSet="3Symbols2" showValue="0">
        <cfvo type="percent" val="0"/>
        <cfvo type="num" val="0"/>
        <cfvo type="num" val="1"/>
      </iconSet>
    </cfRule>
  </conditionalFormatting>
  <conditionalFormatting sqref="AM76">
    <cfRule type="iconSet" priority="897">
      <iconSet iconSet="3Symbols2" showValue="0">
        <cfvo type="percent" val="0"/>
        <cfvo type="num" val="0"/>
        <cfvo type="num" val="1"/>
      </iconSet>
    </cfRule>
  </conditionalFormatting>
  <conditionalFormatting sqref="AM91:AM93">
    <cfRule type="iconSet" priority="895">
      <iconSet iconSet="3Symbols2" showValue="0">
        <cfvo type="percent" val="0"/>
        <cfvo type="num" val="0"/>
        <cfvo type="num" val="1"/>
      </iconSet>
    </cfRule>
  </conditionalFormatting>
  <conditionalFormatting sqref="AM95:AM100">
    <cfRule type="iconSet" priority="888">
      <iconSet iconSet="3Symbols2" showValue="0">
        <cfvo type="percent" val="0"/>
        <cfvo type="num" val="0"/>
        <cfvo type="num" val="1"/>
      </iconSet>
    </cfRule>
  </conditionalFormatting>
  <conditionalFormatting sqref="AM116:AM121">
    <cfRule type="iconSet" priority="894">
      <iconSet iconSet="3Symbols2" showValue="0">
        <cfvo type="percent" val="0"/>
        <cfvo type="num" val="0"/>
        <cfvo type="num" val="1"/>
      </iconSet>
    </cfRule>
  </conditionalFormatting>
  <conditionalFormatting sqref="AM123:AM127">
    <cfRule type="iconSet" priority="891">
      <iconSet iconSet="3Symbols2" showValue="0">
        <cfvo type="percent" val="0"/>
        <cfvo type="num" val="0"/>
        <cfvo type="num" val="1"/>
      </iconSet>
    </cfRule>
  </conditionalFormatting>
  <conditionalFormatting sqref="AM128">
    <cfRule type="iconSet" priority="893">
      <iconSet iconSet="3Symbols2" showValue="0">
        <cfvo type="percent" val="0"/>
        <cfvo type="num" val="0"/>
        <cfvo type="num" val="1"/>
      </iconSet>
    </cfRule>
  </conditionalFormatting>
  <conditionalFormatting sqref="AM129:AM133">
    <cfRule type="iconSet" priority="890">
      <iconSet iconSet="3Symbols2" showValue="0">
        <cfvo type="percent" val="0"/>
        <cfvo type="num" val="0"/>
        <cfvo type="num" val="1"/>
      </iconSet>
    </cfRule>
  </conditionalFormatting>
  <conditionalFormatting sqref="AM134">
    <cfRule type="iconSet" priority="892">
      <iconSet iconSet="3Symbols2" showValue="0">
        <cfvo type="percent" val="0"/>
        <cfvo type="num" val="0"/>
        <cfvo type="num" val="1"/>
      </iconSet>
    </cfRule>
  </conditionalFormatting>
  <conditionalFormatting sqref="AM135:AM139">
    <cfRule type="iconSet" priority="889">
      <iconSet iconSet="3Symbols2" showValue="0">
        <cfvo type="percent" val="0"/>
        <cfvo type="num" val="0"/>
        <cfvo type="num" val="1"/>
      </iconSet>
    </cfRule>
  </conditionalFormatting>
  <conditionalFormatting sqref="AM425:AM466">
    <cfRule type="iconSet" priority="743">
      <iconSet iconSet="3Symbols2" showValue="0">
        <cfvo type="percent" val="0"/>
        <cfvo type="num" val="0"/>
        <cfvo type="num" val="1"/>
      </iconSet>
    </cfRule>
  </conditionalFormatting>
  <conditionalFormatting sqref="AM1631:AM1632">
    <cfRule type="iconSet" priority="698">
      <iconSet iconSet="3Symbols2" showValue="0">
        <cfvo type="percent" val="0"/>
        <cfvo type="num" val="0"/>
        <cfvo type="num" val="1"/>
      </iconSet>
    </cfRule>
  </conditionalFormatting>
  <conditionalFormatting sqref="AM1633:AM1635">
    <cfRule type="iconSet" priority="675">
      <iconSet iconSet="3Symbols2" showValue="0">
        <cfvo type="percent" val="0"/>
        <cfvo type="num" val="0"/>
        <cfvo type="num" val="1"/>
      </iconSet>
    </cfRule>
  </conditionalFormatting>
  <conditionalFormatting sqref="AM1638:AM1640">
    <cfRule type="iconSet" priority="652">
      <iconSet iconSet="3Symbols2" showValue="0">
        <cfvo type="percent" val="0"/>
        <cfvo type="num" val="0"/>
        <cfvo type="num" val="1"/>
      </iconSet>
    </cfRule>
  </conditionalFormatting>
  <conditionalFormatting sqref="AM1643:AM1645">
    <cfRule type="iconSet" priority="629">
      <iconSet iconSet="3Symbols2" showValue="0">
        <cfvo type="percent" val="0"/>
        <cfvo type="num" val="0"/>
        <cfvo type="num" val="1"/>
      </iconSet>
    </cfRule>
  </conditionalFormatting>
  <conditionalFormatting sqref="AM1648:AM1650">
    <cfRule type="iconSet" priority="606">
      <iconSet iconSet="3Symbols2" showValue="0">
        <cfvo type="percent" val="0"/>
        <cfvo type="num" val="0"/>
        <cfvo type="num" val="1"/>
      </iconSet>
    </cfRule>
  </conditionalFormatting>
  <conditionalFormatting sqref="AM1653:AM1655">
    <cfRule type="iconSet" priority="583">
      <iconSet iconSet="3Symbols2" showValue="0">
        <cfvo type="percent" val="0"/>
        <cfvo type="num" val="0"/>
        <cfvo type="num" val="1"/>
      </iconSet>
    </cfRule>
  </conditionalFormatting>
  <conditionalFormatting sqref="AM1658:AM1660">
    <cfRule type="iconSet" priority="560">
      <iconSet iconSet="3Symbols2" showValue="0">
        <cfvo type="percent" val="0"/>
        <cfvo type="num" val="0"/>
        <cfvo type="num" val="1"/>
      </iconSet>
    </cfRule>
  </conditionalFormatting>
  <conditionalFormatting sqref="AM1663:AM1665">
    <cfRule type="iconSet" priority="537">
      <iconSet iconSet="3Symbols2" showValue="0">
        <cfvo type="percent" val="0"/>
        <cfvo type="num" val="0"/>
        <cfvo type="num" val="1"/>
      </iconSet>
    </cfRule>
  </conditionalFormatting>
  <conditionalFormatting sqref="AM1668:AM1670">
    <cfRule type="iconSet" priority="514">
      <iconSet iconSet="3Symbols2" showValue="0">
        <cfvo type="percent" val="0"/>
        <cfvo type="num" val="0"/>
        <cfvo type="num" val="1"/>
      </iconSet>
    </cfRule>
  </conditionalFormatting>
  <conditionalFormatting sqref="AM1673:AM1675">
    <cfRule type="iconSet" priority="491">
      <iconSet iconSet="3Symbols2" showValue="0">
        <cfvo type="percent" val="0"/>
        <cfvo type="num" val="0"/>
        <cfvo type="num" val="1"/>
      </iconSet>
    </cfRule>
  </conditionalFormatting>
  <conditionalFormatting sqref="AM1678:AM1680">
    <cfRule type="iconSet" priority="468">
      <iconSet iconSet="3Symbols2" showValue="0">
        <cfvo type="percent" val="0"/>
        <cfvo type="num" val="0"/>
        <cfvo type="num" val="1"/>
      </iconSet>
    </cfRule>
  </conditionalFormatting>
  <conditionalFormatting sqref="AM1685:AM1687">
    <cfRule type="iconSet" priority="445">
      <iconSet iconSet="3Symbols2" showValue="0">
        <cfvo type="percent" val="0"/>
        <cfvo type="num" val="0"/>
        <cfvo type="num" val="1"/>
      </iconSet>
    </cfRule>
  </conditionalFormatting>
  <conditionalFormatting sqref="AM1690:AM1692">
    <cfRule type="iconSet" priority="422">
      <iconSet iconSet="3Symbols2" showValue="0">
        <cfvo type="percent" val="0"/>
        <cfvo type="num" val="0"/>
        <cfvo type="num" val="1"/>
      </iconSet>
    </cfRule>
  </conditionalFormatting>
  <conditionalFormatting sqref="AM1695:AM1697">
    <cfRule type="iconSet" priority="399">
      <iconSet iconSet="3Symbols2" showValue="0">
        <cfvo type="percent" val="0"/>
        <cfvo type="num" val="0"/>
        <cfvo type="num" val="1"/>
      </iconSet>
    </cfRule>
  </conditionalFormatting>
  <conditionalFormatting sqref="AM1700:AM1702">
    <cfRule type="iconSet" priority="376">
      <iconSet iconSet="3Symbols2" showValue="0">
        <cfvo type="percent" val="0"/>
        <cfvo type="num" val="0"/>
        <cfvo type="num" val="1"/>
      </iconSet>
    </cfRule>
  </conditionalFormatting>
  <conditionalFormatting sqref="AM1707:AM1709">
    <cfRule type="iconSet" priority="353">
      <iconSet iconSet="3Symbols2" showValue="0">
        <cfvo type="percent" val="0"/>
        <cfvo type="num" val="0"/>
        <cfvo type="num" val="1"/>
      </iconSet>
    </cfRule>
  </conditionalFormatting>
  <conditionalFormatting sqref="AM1712:AM1714">
    <cfRule type="iconSet" priority="330">
      <iconSet iconSet="3Symbols2" showValue="0">
        <cfvo type="percent" val="0"/>
        <cfvo type="num" val="0"/>
        <cfvo type="num" val="1"/>
      </iconSet>
    </cfRule>
  </conditionalFormatting>
  <conditionalFormatting sqref="AM1717:AM1719">
    <cfRule type="iconSet" priority="307">
      <iconSet iconSet="3Symbols2" showValue="0">
        <cfvo type="percent" val="0"/>
        <cfvo type="num" val="0"/>
        <cfvo type="num" val="1"/>
      </iconSet>
    </cfRule>
  </conditionalFormatting>
  <conditionalFormatting sqref="AM1722:AM1724">
    <cfRule type="iconSet" priority="284">
      <iconSet iconSet="3Symbols2" showValue="0">
        <cfvo type="percent" val="0"/>
        <cfvo type="num" val="0"/>
        <cfvo type="num" val="1"/>
      </iconSet>
    </cfRule>
  </conditionalFormatting>
  <conditionalFormatting sqref="AM1727:AM1729">
    <cfRule type="iconSet" priority="261">
      <iconSet iconSet="3Symbols2" showValue="0">
        <cfvo type="percent" val="0"/>
        <cfvo type="num" val="0"/>
        <cfvo type="num" val="1"/>
      </iconSet>
    </cfRule>
  </conditionalFormatting>
  <conditionalFormatting sqref="AM1732:AM1734">
    <cfRule type="iconSet" priority="238">
      <iconSet iconSet="3Symbols2" showValue="0">
        <cfvo type="percent" val="0"/>
        <cfvo type="num" val="0"/>
        <cfvo type="num" val="1"/>
      </iconSet>
    </cfRule>
  </conditionalFormatting>
  <conditionalFormatting sqref="AM1737:AM1739">
    <cfRule type="iconSet" priority="215">
      <iconSet iconSet="3Symbols2" showValue="0">
        <cfvo type="percent" val="0"/>
        <cfvo type="num" val="0"/>
        <cfvo type="num" val="1"/>
      </iconSet>
    </cfRule>
  </conditionalFormatting>
  <conditionalFormatting sqref="AM1742:AM1744">
    <cfRule type="iconSet" priority="192">
      <iconSet iconSet="3Symbols2" showValue="0">
        <cfvo type="percent" val="0"/>
        <cfvo type="num" val="0"/>
        <cfvo type="num" val="1"/>
      </iconSet>
    </cfRule>
  </conditionalFormatting>
  <conditionalFormatting sqref="AM1749:AM1751">
    <cfRule type="iconSet" priority="169">
      <iconSet iconSet="3Symbols2" showValue="0">
        <cfvo type="percent" val="0"/>
        <cfvo type="num" val="0"/>
        <cfvo type="num" val="1"/>
      </iconSet>
    </cfRule>
  </conditionalFormatting>
  <conditionalFormatting sqref="AM1754:AM1756">
    <cfRule type="iconSet" priority="146">
      <iconSet iconSet="3Symbols2" showValue="0">
        <cfvo type="percent" val="0"/>
        <cfvo type="num" val="0"/>
        <cfvo type="num" val="1"/>
      </iconSet>
    </cfRule>
  </conditionalFormatting>
  <conditionalFormatting sqref="AM1759:AM1761">
    <cfRule type="iconSet" priority="123">
      <iconSet iconSet="3Symbols2" showValue="0">
        <cfvo type="percent" val="0"/>
        <cfvo type="num" val="0"/>
        <cfvo type="num" val="1"/>
      </iconSet>
    </cfRule>
  </conditionalFormatting>
  <conditionalFormatting sqref="AM1764:AM1766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AM1771:AM1773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AM1776:AM1778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AM1781:AM1783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AM1786:AM1788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AM1774:AP1775 AK1326 AK17:AK75 AK77 AK83:AK89 AK101 AK115:AK122 AK140:AK141 AM4:AO4 AM17:AO17 AM257:AO424 AP3:AP6 AP17:AP77 AP83:AP93 AP101:AP107 AP115:AP127 AP140:AP145 AM1326:AP1326 AM635:AP1324 AK152:AK1324 AM467:AO634 AP152:AP634 AK2:AK6 AM2:AP2 AM1328:AP1629 AK1328:AK1629 AK1636:AK1637 AM1636:AP1637 AM1641:AP1642 AK1641:AK1642 AK1646:AK1647 AM1646:AP1647 AM1651:AP1652 AK1651:AK1652 AK1656:AK1657 AM1656:AP1657 AM1661:AP1662 AK1661:AK1662 AK1666:AK1667 AM1666:AP1667 AM1671:AP1672 AK1671:AK1672 AK1676:AK1677 AM1676:AP1677 AM1681:AP1681 AK1681 AK1688:AK1689 AM1688:AP1689 AM1693:AP1694 AK1693:AK1694 AK1698:AK1699 AM1698:AP1699 AM1703:AP1703 AK1703 AK1710:AK1711 AM1710:AP1711 AM1715:AP1716 AK1715:AK1716 AK1720:AK1721 AM1720:AP1721 AM1725:AP1726 AK1725:AK1726 AK1730:AK1731 AM1730:AP1731 AM1735:AP1736 AK1735:AK1736 AK1740:AK1741 AM1740:AP1741 AM1745:AP1745 AK1745 AK1752:AK1753 AM1752:AP1753 AM1757:AP1758 AK1757:AK1758 AK1762:AK1763 AM1762:AP1763 AK1774:AK1775 AK1779:AK1780 AM1779:AP1780 AM1784:AP1785 AK1784:AK1785 AK1789:AK1048576 AM1789:AP1048576 AK1683:AK1684 AM1683:AP1684 AK1705:AK1706 AM1705:AP1706 AK1747:AK1748 AM1747:AP1748 AM1769:AP1770 AK1769:AK1770 AM1767:AP1767 AK1767">
    <cfRule type="iconSet" priority="916">
      <iconSet iconSet="3Symbols2" showValue="0">
        <cfvo type="percent" val="0"/>
        <cfvo type="num" val="0"/>
        <cfvo type="num" val="1"/>
      </iconSet>
    </cfRule>
  </conditionalFormatting>
  <conditionalFormatting sqref="AN18:AN33 AN35 AN37:AN40 AN44:AN48 AN53:AN56 AN61:AN63 AN67:AN68 AN71 AN74:AN75 AN89 AN94 AN101 AN108 AN115:AN122 AN128 AN134:AN141 AN151:AN256">
    <cfRule type="iconSet" priority="887">
      <iconSet iconSet="3Symbols2" showValue="0">
        <cfvo type="percent" val="0"/>
        <cfvo type="num" val="0"/>
        <cfvo type="num" val="1"/>
      </iconSet>
    </cfRule>
  </conditionalFormatting>
  <conditionalFormatting sqref="AN36 AN41:AN43 AN49:AN52 AN57:AN60 AN64:AN66 AN69:AN70 AN72:AN73">
    <cfRule type="iconSet" priority="879">
      <iconSet iconSet="3Symbols2" showValue="0">
        <cfvo type="percent" val="0"/>
        <cfvo type="num" val="0"/>
        <cfvo type="num" val="1"/>
      </iconSet>
    </cfRule>
  </conditionalFormatting>
  <conditionalFormatting sqref="AN76:AN88 AN90:AN93 AN95:AN100 AN102:AN107 AN109:AN114 AN123:AN127 AN129:AN133">
    <cfRule type="iconSet" priority="877">
      <iconSet iconSet="3Symbols2" showValue="0">
        <cfvo type="percent" val="0"/>
        <cfvo type="num" val="0"/>
        <cfvo type="num" val="1"/>
      </iconSet>
    </cfRule>
  </conditionalFormatting>
  <conditionalFormatting sqref="AN425:AN466">
    <cfRule type="iconSet" priority="742">
      <iconSet iconSet="3Symbols2" showValue="0">
        <cfvo type="percent" val="0"/>
        <cfvo type="num" val="0"/>
        <cfvo type="num" val="1"/>
      </iconSet>
    </cfRule>
  </conditionalFormatting>
  <conditionalFormatting sqref="AN1631:AN1632">
    <cfRule type="iconSet" priority="696">
      <iconSet iconSet="3Symbols2" showValue="0">
        <cfvo type="percent" val="0"/>
        <cfvo type="num" val="0"/>
        <cfvo type="num" val="1"/>
      </iconSet>
    </cfRule>
  </conditionalFormatting>
  <conditionalFormatting sqref="AN1633:AN1635">
    <cfRule type="iconSet" priority="673">
      <iconSet iconSet="3Symbols2" showValue="0">
        <cfvo type="percent" val="0"/>
        <cfvo type="num" val="0"/>
        <cfvo type="num" val="1"/>
      </iconSet>
    </cfRule>
  </conditionalFormatting>
  <conditionalFormatting sqref="AN1638:AN1640">
    <cfRule type="iconSet" priority="650">
      <iconSet iconSet="3Symbols2" showValue="0">
        <cfvo type="percent" val="0"/>
        <cfvo type="num" val="0"/>
        <cfvo type="num" val="1"/>
      </iconSet>
    </cfRule>
  </conditionalFormatting>
  <conditionalFormatting sqref="AN1643:AN1645">
    <cfRule type="iconSet" priority="627">
      <iconSet iconSet="3Symbols2" showValue="0">
        <cfvo type="percent" val="0"/>
        <cfvo type="num" val="0"/>
        <cfvo type="num" val="1"/>
      </iconSet>
    </cfRule>
  </conditionalFormatting>
  <conditionalFormatting sqref="AN1648:AN1650">
    <cfRule type="iconSet" priority="604">
      <iconSet iconSet="3Symbols2" showValue="0">
        <cfvo type="percent" val="0"/>
        <cfvo type="num" val="0"/>
        <cfvo type="num" val="1"/>
      </iconSet>
    </cfRule>
  </conditionalFormatting>
  <conditionalFormatting sqref="AN1653:AN1655">
    <cfRule type="iconSet" priority="581">
      <iconSet iconSet="3Symbols2" showValue="0">
        <cfvo type="percent" val="0"/>
        <cfvo type="num" val="0"/>
        <cfvo type="num" val="1"/>
      </iconSet>
    </cfRule>
  </conditionalFormatting>
  <conditionalFormatting sqref="AN1658:AN1660">
    <cfRule type="iconSet" priority="558">
      <iconSet iconSet="3Symbols2" showValue="0">
        <cfvo type="percent" val="0"/>
        <cfvo type="num" val="0"/>
        <cfvo type="num" val="1"/>
      </iconSet>
    </cfRule>
  </conditionalFormatting>
  <conditionalFormatting sqref="AN1663:AN1665">
    <cfRule type="iconSet" priority="535">
      <iconSet iconSet="3Symbols2" showValue="0">
        <cfvo type="percent" val="0"/>
        <cfvo type="num" val="0"/>
        <cfvo type="num" val="1"/>
      </iconSet>
    </cfRule>
  </conditionalFormatting>
  <conditionalFormatting sqref="AN1668:AN1670">
    <cfRule type="iconSet" priority="512">
      <iconSet iconSet="3Symbols2" showValue="0">
        <cfvo type="percent" val="0"/>
        <cfvo type="num" val="0"/>
        <cfvo type="num" val="1"/>
      </iconSet>
    </cfRule>
  </conditionalFormatting>
  <conditionalFormatting sqref="AN1673:AN1675">
    <cfRule type="iconSet" priority="489">
      <iconSet iconSet="3Symbols2" showValue="0">
        <cfvo type="percent" val="0"/>
        <cfvo type="num" val="0"/>
        <cfvo type="num" val="1"/>
      </iconSet>
    </cfRule>
  </conditionalFormatting>
  <conditionalFormatting sqref="AN1678:AN1680">
    <cfRule type="iconSet" priority="466">
      <iconSet iconSet="3Symbols2" showValue="0">
        <cfvo type="percent" val="0"/>
        <cfvo type="num" val="0"/>
        <cfvo type="num" val="1"/>
      </iconSet>
    </cfRule>
  </conditionalFormatting>
  <conditionalFormatting sqref="AN1685:AN1687">
    <cfRule type="iconSet" priority="443">
      <iconSet iconSet="3Symbols2" showValue="0">
        <cfvo type="percent" val="0"/>
        <cfvo type="num" val="0"/>
        <cfvo type="num" val="1"/>
      </iconSet>
    </cfRule>
  </conditionalFormatting>
  <conditionalFormatting sqref="AN1690:AN1692">
    <cfRule type="iconSet" priority="420">
      <iconSet iconSet="3Symbols2" showValue="0">
        <cfvo type="percent" val="0"/>
        <cfvo type="num" val="0"/>
        <cfvo type="num" val="1"/>
      </iconSet>
    </cfRule>
  </conditionalFormatting>
  <conditionalFormatting sqref="AN1695:AN1697">
    <cfRule type="iconSet" priority="397">
      <iconSet iconSet="3Symbols2" showValue="0">
        <cfvo type="percent" val="0"/>
        <cfvo type="num" val="0"/>
        <cfvo type="num" val="1"/>
      </iconSet>
    </cfRule>
  </conditionalFormatting>
  <conditionalFormatting sqref="AN1700:AN1702">
    <cfRule type="iconSet" priority="374">
      <iconSet iconSet="3Symbols2" showValue="0">
        <cfvo type="percent" val="0"/>
        <cfvo type="num" val="0"/>
        <cfvo type="num" val="1"/>
      </iconSet>
    </cfRule>
  </conditionalFormatting>
  <conditionalFormatting sqref="AN1707:AN1709">
    <cfRule type="iconSet" priority="351">
      <iconSet iconSet="3Symbols2" showValue="0">
        <cfvo type="percent" val="0"/>
        <cfvo type="num" val="0"/>
        <cfvo type="num" val="1"/>
      </iconSet>
    </cfRule>
  </conditionalFormatting>
  <conditionalFormatting sqref="AN1712:AN1714">
    <cfRule type="iconSet" priority="328">
      <iconSet iconSet="3Symbols2" showValue="0">
        <cfvo type="percent" val="0"/>
        <cfvo type="num" val="0"/>
        <cfvo type="num" val="1"/>
      </iconSet>
    </cfRule>
  </conditionalFormatting>
  <conditionalFormatting sqref="AN1717:AN1719">
    <cfRule type="iconSet" priority="305">
      <iconSet iconSet="3Symbols2" showValue="0">
        <cfvo type="percent" val="0"/>
        <cfvo type="num" val="0"/>
        <cfvo type="num" val="1"/>
      </iconSet>
    </cfRule>
  </conditionalFormatting>
  <conditionalFormatting sqref="AN1722:AN1724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AN1727:AN1729">
    <cfRule type="iconSet" priority="259">
      <iconSet iconSet="3Symbols2" showValue="0">
        <cfvo type="percent" val="0"/>
        <cfvo type="num" val="0"/>
        <cfvo type="num" val="1"/>
      </iconSet>
    </cfRule>
  </conditionalFormatting>
  <conditionalFormatting sqref="AN1732:AN1734">
    <cfRule type="iconSet" priority="236">
      <iconSet iconSet="3Symbols2" showValue="0">
        <cfvo type="percent" val="0"/>
        <cfvo type="num" val="0"/>
        <cfvo type="num" val="1"/>
      </iconSet>
    </cfRule>
  </conditionalFormatting>
  <conditionalFormatting sqref="AN1737:AN1739">
    <cfRule type="iconSet" priority="213">
      <iconSet iconSet="3Symbols2" showValue="0">
        <cfvo type="percent" val="0"/>
        <cfvo type="num" val="0"/>
        <cfvo type="num" val="1"/>
      </iconSet>
    </cfRule>
  </conditionalFormatting>
  <conditionalFormatting sqref="AN1742:AN1744">
    <cfRule type="iconSet" priority="190">
      <iconSet iconSet="3Symbols2" showValue="0">
        <cfvo type="percent" val="0"/>
        <cfvo type="num" val="0"/>
        <cfvo type="num" val="1"/>
      </iconSet>
    </cfRule>
  </conditionalFormatting>
  <conditionalFormatting sqref="AN1749:AN1751">
    <cfRule type="iconSet" priority="167">
      <iconSet iconSet="3Symbols2" showValue="0">
        <cfvo type="percent" val="0"/>
        <cfvo type="num" val="0"/>
        <cfvo type="num" val="1"/>
      </iconSet>
    </cfRule>
  </conditionalFormatting>
  <conditionalFormatting sqref="AN1754:AN1756">
    <cfRule type="iconSet" priority="144">
      <iconSet iconSet="3Symbols2" showValue="0">
        <cfvo type="percent" val="0"/>
        <cfvo type="num" val="0"/>
        <cfvo type="num" val="1"/>
      </iconSet>
    </cfRule>
  </conditionalFormatting>
  <conditionalFormatting sqref="AN1759:AN1761">
    <cfRule type="iconSet" priority="121">
      <iconSet iconSet="3Symbols2" showValue="0">
        <cfvo type="percent" val="0"/>
        <cfvo type="num" val="0"/>
        <cfvo type="num" val="1"/>
      </iconSet>
    </cfRule>
  </conditionalFormatting>
  <conditionalFormatting sqref="AN1764:AN1766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AN1771:AN1773">
    <cfRule type="iconSet" priority="98">
      <iconSet iconSet="3Symbols2" showValue="0">
        <cfvo type="percent" val="0"/>
        <cfvo type="num" val="0"/>
        <cfvo type="num" val="1"/>
      </iconSet>
    </cfRule>
  </conditionalFormatting>
  <conditionalFormatting sqref="AN1776:AN1778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AN1781:AN1783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AN1786:AN1788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AO8:AO16">
    <cfRule type="iconSet" priority="858">
      <iconSet iconSet="3Symbols2" showValue="0">
        <cfvo type="percent" val="0"/>
        <cfvo type="num" val="0"/>
        <cfvo type="num" val="1"/>
      </iconSet>
    </cfRule>
  </conditionalFormatting>
  <conditionalFormatting sqref="AO18:AO34 AO36:AO39 AO41:AO47 AO49:AO88 AO90:AO115 AO122:AO134 AO140:AO141 AO151:AO256">
    <cfRule type="iconSet" priority="886">
      <iconSet iconSet="3Symbols2" showValue="0">
        <cfvo type="percent" val="0"/>
        <cfvo type="num" val="0"/>
        <cfvo type="num" val="1"/>
      </iconSet>
    </cfRule>
  </conditionalFormatting>
  <conditionalFormatting sqref="AO35 AO40 AO48">
    <cfRule type="iconSet" priority="867">
      <iconSet iconSet="3Symbols2" showValue="0">
        <cfvo type="percent" val="0"/>
        <cfvo type="num" val="0"/>
        <cfvo type="num" val="1"/>
      </iconSet>
    </cfRule>
  </conditionalFormatting>
  <conditionalFormatting sqref="AO89 AO116:AO121 AO135:AO139">
    <cfRule type="iconSet" priority="875">
      <iconSet iconSet="3Symbols2" showValue="0">
        <cfvo type="percent" val="0"/>
        <cfvo type="num" val="0"/>
        <cfvo type="num" val="1"/>
      </iconSet>
    </cfRule>
  </conditionalFormatting>
  <conditionalFormatting sqref="AO425:AO466">
    <cfRule type="iconSet" priority="741">
      <iconSet iconSet="3Symbols2" showValue="0">
        <cfvo type="percent" val="0"/>
        <cfvo type="num" val="0"/>
        <cfvo type="num" val="1"/>
      </iconSet>
    </cfRule>
  </conditionalFormatting>
  <conditionalFormatting sqref="AO1631:AO1632">
    <cfRule type="iconSet" priority="695">
      <iconSet iconSet="3Symbols2" showValue="0">
        <cfvo type="percent" val="0"/>
        <cfvo type="num" val="0"/>
        <cfvo type="num" val="1"/>
      </iconSet>
    </cfRule>
  </conditionalFormatting>
  <conditionalFormatting sqref="AO1633:AO1635">
    <cfRule type="iconSet" priority="672">
      <iconSet iconSet="3Symbols2" showValue="0">
        <cfvo type="percent" val="0"/>
        <cfvo type="num" val="0"/>
        <cfvo type="num" val="1"/>
      </iconSet>
    </cfRule>
  </conditionalFormatting>
  <conditionalFormatting sqref="AO1638:AO1640">
    <cfRule type="iconSet" priority="649">
      <iconSet iconSet="3Symbols2" showValue="0">
        <cfvo type="percent" val="0"/>
        <cfvo type="num" val="0"/>
        <cfvo type="num" val="1"/>
      </iconSet>
    </cfRule>
  </conditionalFormatting>
  <conditionalFormatting sqref="AO1643:AO1645">
    <cfRule type="iconSet" priority="626">
      <iconSet iconSet="3Symbols2" showValue="0">
        <cfvo type="percent" val="0"/>
        <cfvo type="num" val="0"/>
        <cfvo type="num" val="1"/>
      </iconSet>
    </cfRule>
  </conditionalFormatting>
  <conditionalFormatting sqref="AO1648:AO1650">
    <cfRule type="iconSet" priority="603">
      <iconSet iconSet="3Symbols2" showValue="0">
        <cfvo type="percent" val="0"/>
        <cfvo type="num" val="0"/>
        <cfvo type="num" val="1"/>
      </iconSet>
    </cfRule>
  </conditionalFormatting>
  <conditionalFormatting sqref="AO1653:AO1655">
    <cfRule type="iconSet" priority="580">
      <iconSet iconSet="3Symbols2" showValue="0">
        <cfvo type="percent" val="0"/>
        <cfvo type="num" val="0"/>
        <cfvo type="num" val="1"/>
      </iconSet>
    </cfRule>
  </conditionalFormatting>
  <conditionalFormatting sqref="AO1658:AO1660">
    <cfRule type="iconSet" priority="557">
      <iconSet iconSet="3Symbols2" showValue="0">
        <cfvo type="percent" val="0"/>
        <cfvo type="num" val="0"/>
        <cfvo type="num" val="1"/>
      </iconSet>
    </cfRule>
  </conditionalFormatting>
  <conditionalFormatting sqref="AO1663:AO1665">
    <cfRule type="iconSet" priority="534">
      <iconSet iconSet="3Symbols2" showValue="0">
        <cfvo type="percent" val="0"/>
        <cfvo type="num" val="0"/>
        <cfvo type="num" val="1"/>
      </iconSet>
    </cfRule>
  </conditionalFormatting>
  <conditionalFormatting sqref="AO1668:AO1670">
    <cfRule type="iconSet" priority="511">
      <iconSet iconSet="3Symbols2" showValue="0">
        <cfvo type="percent" val="0"/>
        <cfvo type="num" val="0"/>
        <cfvo type="num" val="1"/>
      </iconSet>
    </cfRule>
  </conditionalFormatting>
  <conditionalFormatting sqref="AO1673:AO1675">
    <cfRule type="iconSet" priority="488">
      <iconSet iconSet="3Symbols2" showValue="0">
        <cfvo type="percent" val="0"/>
        <cfvo type="num" val="0"/>
        <cfvo type="num" val="1"/>
      </iconSet>
    </cfRule>
  </conditionalFormatting>
  <conditionalFormatting sqref="AO1678:AO1680">
    <cfRule type="iconSet" priority="465">
      <iconSet iconSet="3Symbols2" showValue="0">
        <cfvo type="percent" val="0"/>
        <cfvo type="num" val="0"/>
        <cfvo type="num" val="1"/>
      </iconSet>
    </cfRule>
  </conditionalFormatting>
  <conditionalFormatting sqref="AO1685:AO1687">
    <cfRule type="iconSet" priority="442">
      <iconSet iconSet="3Symbols2" showValue="0">
        <cfvo type="percent" val="0"/>
        <cfvo type="num" val="0"/>
        <cfvo type="num" val="1"/>
      </iconSet>
    </cfRule>
  </conditionalFormatting>
  <conditionalFormatting sqref="AO1690:AO1692">
    <cfRule type="iconSet" priority="419">
      <iconSet iconSet="3Symbols2" showValue="0">
        <cfvo type="percent" val="0"/>
        <cfvo type="num" val="0"/>
        <cfvo type="num" val="1"/>
      </iconSet>
    </cfRule>
  </conditionalFormatting>
  <conditionalFormatting sqref="AO1695:AO1697">
    <cfRule type="iconSet" priority="396">
      <iconSet iconSet="3Symbols2" showValue="0">
        <cfvo type="percent" val="0"/>
        <cfvo type="num" val="0"/>
        <cfvo type="num" val="1"/>
      </iconSet>
    </cfRule>
  </conditionalFormatting>
  <conditionalFormatting sqref="AO1700:AO1702">
    <cfRule type="iconSet" priority="373">
      <iconSet iconSet="3Symbols2" showValue="0">
        <cfvo type="percent" val="0"/>
        <cfvo type="num" val="0"/>
        <cfvo type="num" val="1"/>
      </iconSet>
    </cfRule>
  </conditionalFormatting>
  <conditionalFormatting sqref="AO1707:AO1709">
    <cfRule type="iconSet" priority="350">
      <iconSet iconSet="3Symbols2" showValue="0">
        <cfvo type="percent" val="0"/>
        <cfvo type="num" val="0"/>
        <cfvo type="num" val="1"/>
      </iconSet>
    </cfRule>
  </conditionalFormatting>
  <conditionalFormatting sqref="AO1712:AO1714">
    <cfRule type="iconSet" priority="327">
      <iconSet iconSet="3Symbols2" showValue="0">
        <cfvo type="percent" val="0"/>
        <cfvo type="num" val="0"/>
        <cfvo type="num" val="1"/>
      </iconSet>
    </cfRule>
  </conditionalFormatting>
  <conditionalFormatting sqref="AO1717:AO1719">
    <cfRule type="iconSet" priority="304">
      <iconSet iconSet="3Symbols2" showValue="0">
        <cfvo type="percent" val="0"/>
        <cfvo type="num" val="0"/>
        <cfvo type="num" val="1"/>
      </iconSet>
    </cfRule>
  </conditionalFormatting>
  <conditionalFormatting sqref="AO1722:AO1724">
    <cfRule type="iconSet" priority="281">
      <iconSet iconSet="3Symbols2" showValue="0">
        <cfvo type="percent" val="0"/>
        <cfvo type="num" val="0"/>
        <cfvo type="num" val="1"/>
      </iconSet>
    </cfRule>
  </conditionalFormatting>
  <conditionalFormatting sqref="AO1727:AO1729">
    <cfRule type="iconSet" priority="258">
      <iconSet iconSet="3Symbols2" showValue="0">
        <cfvo type="percent" val="0"/>
        <cfvo type="num" val="0"/>
        <cfvo type="num" val="1"/>
      </iconSet>
    </cfRule>
  </conditionalFormatting>
  <conditionalFormatting sqref="AO1732:AO1734">
    <cfRule type="iconSet" priority="235">
      <iconSet iconSet="3Symbols2" showValue="0">
        <cfvo type="percent" val="0"/>
        <cfvo type="num" val="0"/>
        <cfvo type="num" val="1"/>
      </iconSet>
    </cfRule>
  </conditionalFormatting>
  <conditionalFormatting sqref="AO1737:AO1739">
    <cfRule type="iconSet" priority="212">
      <iconSet iconSet="3Symbols2" showValue="0">
        <cfvo type="percent" val="0"/>
        <cfvo type="num" val="0"/>
        <cfvo type="num" val="1"/>
      </iconSet>
    </cfRule>
  </conditionalFormatting>
  <conditionalFormatting sqref="AO1742:AO1744">
    <cfRule type="iconSet" priority="189">
      <iconSet iconSet="3Symbols2" showValue="0">
        <cfvo type="percent" val="0"/>
        <cfvo type="num" val="0"/>
        <cfvo type="num" val="1"/>
      </iconSet>
    </cfRule>
  </conditionalFormatting>
  <conditionalFormatting sqref="AO1749:AO1751">
    <cfRule type="iconSet" priority="166">
      <iconSet iconSet="3Symbols2" showValue="0">
        <cfvo type="percent" val="0"/>
        <cfvo type="num" val="0"/>
        <cfvo type="num" val="1"/>
      </iconSet>
    </cfRule>
  </conditionalFormatting>
  <conditionalFormatting sqref="AO1754:AO1756">
    <cfRule type="iconSet" priority="143">
      <iconSet iconSet="3Symbols2" showValue="0">
        <cfvo type="percent" val="0"/>
        <cfvo type="num" val="0"/>
        <cfvo type="num" val="1"/>
      </iconSet>
    </cfRule>
  </conditionalFormatting>
  <conditionalFormatting sqref="AO1759:AO1761">
    <cfRule type="iconSet" priority="120">
      <iconSet iconSet="3Symbols2" showValue="0">
        <cfvo type="percent" val="0"/>
        <cfvo type="num" val="0"/>
        <cfvo type="num" val="1"/>
      </iconSet>
    </cfRule>
  </conditionalFormatting>
  <conditionalFormatting sqref="AO1764:AO1766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AO1771:AO1773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AO1776:AO1778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AO1781:AO1783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AO1786:AO1788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AP78">
    <cfRule type="iconSet" priority="920">
      <iconSet iconSet="3Symbols2" showValue="0">
        <cfvo type="percent" val="0"/>
        <cfvo type="num" val="0"/>
        <cfvo type="num" val="1"/>
      </iconSet>
    </cfRule>
  </conditionalFormatting>
  <conditionalFormatting sqref="AP79">
    <cfRule type="iconSet" priority="917">
      <iconSet iconSet="3Symbols2" showValue="0">
        <cfvo type="percent" val="0"/>
        <cfvo type="num" val="0"/>
        <cfvo type="num" val="1"/>
      </iconSet>
    </cfRule>
  </conditionalFormatting>
  <conditionalFormatting sqref="AP80">
    <cfRule type="iconSet" priority="919">
      <iconSet iconSet="3Symbols2" showValue="0">
        <cfvo type="percent" val="0"/>
        <cfvo type="num" val="0"/>
        <cfvo type="num" val="1"/>
      </iconSet>
    </cfRule>
  </conditionalFormatting>
  <conditionalFormatting sqref="AP81">
    <cfRule type="iconSet" priority="925">
      <iconSet iconSet="3Symbols2" showValue="0">
        <cfvo type="percent" val="0"/>
        <cfvo type="num" val="0"/>
        <cfvo type="num" val="1"/>
      </iconSet>
    </cfRule>
  </conditionalFormatting>
  <conditionalFormatting sqref="AP82">
    <cfRule type="iconSet" priority="918">
      <iconSet iconSet="3Symbols2" showValue="0">
        <cfvo type="percent" val="0"/>
        <cfvo type="num" val="0"/>
        <cfvo type="num" val="1"/>
      </iconSet>
    </cfRule>
  </conditionalFormatting>
  <conditionalFormatting sqref="AP146">
    <cfRule type="iconSet" priority="924">
      <iconSet iconSet="3Symbols2" showValue="0">
        <cfvo type="percent" val="0"/>
        <cfvo type="num" val="0"/>
        <cfvo type="num" val="1"/>
      </iconSet>
    </cfRule>
  </conditionalFormatting>
  <conditionalFormatting sqref="AP147">
    <cfRule type="iconSet" priority="923">
      <iconSet iconSet="3Symbols2" showValue="0">
        <cfvo type="percent" val="0"/>
        <cfvo type="num" val="0"/>
        <cfvo type="num" val="1"/>
      </iconSet>
    </cfRule>
  </conditionalFormatting>
  <conditionalFormatting sqref="AP148">
    <cfRule type="iconSet" priority="922">
      <iconSet iconSet="3Symbols2" showValue="0">
        <cfvo type="percent" val="0"/>
        <cfvo type="num" val="0"/>
        <cfvo type="num" val="1"/>
      </iconSet>
    </cfRule>
  </conditionalFormatting>
  <conditionalFormatting sqref="AP149:AP150">
    <cfRule type="iconSet" priority="921">
      <iconSet iconSet="3Symbols2" showValue="0">
        <cfvo type="percent" val="0"/>
        <cfvo type="num" val="0"/>
        <cfvo type="num" val="1"/>
      </iconSet>
    </cfRule>
  </conditionalFormatting>
  <conditionalFormatting sqref="AQ2">
    <cfRule type="iconSet" priority="726">
      <iconSet iconSet="3Symbols2" showValue="0">
        <cfvo type="percent" val="0"/>
        <cfvo type="num" val="0"/>
        <cfvo type="num" val="1"/>
      </iconSet>
    </cfRule>
  </conditionalFormatting>
  <conditionalFormatting sqref="AQ7">
    <cfRule type="iconSet" priority="885">
      <iconSet iconSet="3Symbols2" showValue="0">
        <cfvo type="percent" val="0"/>
        <cfvo type="num" val="0"/>
        <cfvo type="num" val="1"/>
      </iconSet>
    </cfRule>
  </conditionalFormatting>
  <conditionalFormatting sqref="AQ8:AQ16">
    <cfRule type="iconSet" priority="857">
      <iconSet iconSet="3Symbols2" showValue="0">
        <cfvo type="percent" val="0"/>
        <cfvo type="num" val="0"/>
        <cfvo type="num" val="1"/>
      </iconSet>
    </cfRule>
  </conditionalFormatting>
  <conditionalFormatting sqref="AQ18:AQ151">
    <cfRule type="iconSet" priority="873">
      <iconSet iconSet="3Symbols2" showValue="0">
        <cfvo type="percent" val="0"/>
        <cfvo type="num" val="0"/>
        <cfvo type="num" val="1"/>
      </iconSet>
    </cfRule>
  </conditionalFormatting>
  <conditionalFormatting sqref="AQ1631:AQ1632">
    <cfRule type="iconSet" priority="694">
      <iconSet iconSet="3Symbols2" showValue="0">
        <cfvo type="percent" val="0"/>
        <cfvo type="num" val="0"/>
        <cfvo type="num" val="1"/>
      </iconSet>
    </cfRule>
  </conditionalFormatting>
  <conditionalFormatting sqref="AQ1633:AQ1635">
    <cfRule type="iconSet" priority="671">
      <iconSet iconSet="3Symbols2" showValue="0">
        <cfvo type="percent" val="0"/>
        <cfvo type="num" val="0"/>
        <cfvo type="num" val="1"/>
      </iconSet>
    </cfRule>
  </conditionalFormatting>
  <conditionalFormatting sqref="AQ1638:AQ1640">
    <cfRule type="iconSet" priority="648">
      <iconSet iconSet="3Symbols2" showValue="0">
        <cfvo type="percent" val="0"/>
        <cfvo type="num" val="0"/>
        <cfvo type="num" val="1"/>
      </iconSet>
    </cfRule>
  </conditionalFormatting>
  <conditionalFormatting sqref="AQ1643:AQ1645">
    <cfRule type="iconSet" priority="625">
      <iconSet iconSet="3Symbols2" showValue="0">
        <cfvo type="percent" val="0"/>
        <cfvo type="num" val="0"/>
        <cfvo type="num" val="1"/>
      </iconSet>
    </cfRule>
  </conditionalFormatting>
  <conditionalFormatting sqref="AQ1648:AQ1650">
    <cfRule type="iconSet" priority="602">
      <iconSet iconSet="3Symbols2" showValue="0">
        <cfvo type="percent" val="0"/>
        <cfvo type="num" val="0"/>
        <cfvo type="num" val="1"/>
      </iconSet>
    </cfRule>
  </conditionalFormatting>
  <conditionalFormatting sqref="AQ1653:AQ1655">
    <cfRule type="iconSet" priority="579">
      <iconSet iconSet="3Symbols2" showValue="0">
        <cfvo type="percent" val="0"/>
        <cfvo type="num" val="0"/>
        <cfvo type="num" val="1"/>
      </iconSet>
    </cfRule>
  </conditionalFormatting>
  <conditionalFormatting sqref="AQ1658:AQ1660">
    <cfRule type="iconSet" priority="556">
      <iconSet iconSet="3Symbols2" showValue="0">
        <cfvo type="percent" val="0"/>
        <cfvo type="num" val="0"/>
        <cfvo type="num" val="1"/>
      </iconSet>
    </cfRule>
  </conditionalFormatting>
  <conditionalFormatting sqref="AQ1663:AQ1665">
    <cfRule type="iconSet" priority="533">
      <iconSet iconSet="3Symbols2" showValue="0">
        <cfvo type="percent" val="0"/>
        <cfvo type="num" val="0"/>
        <cfvo type="num" val="1"/>
      </iconSet>
    </cfRule>
  </conditionalFormatting>
  <conditionalFormatting sqref="AQ1668:AQ1670">
    <cfRule type="iconSet" priority="510">
      <iconSet iconSet="3Symbols2" showValue="0">
        <cfvo type="percent" val="0"/>
        <cfvo type="num" val="0"/>
        <cfvo type="num" val="1"/>
      </iconSet>
    </cfRule>
  </conditionalFormatting>
  <conditionalFormatting sqref="AQ1673:AQ1675">
    <cfRule type="iconSet" priority="487">
      <iconSet iconSet="3Symbols2" showValue="0">
        <cfvo type="percent" val="0"/>
        <cfvo type="num" val="0"/>
        <cfvo type="num" val="1"/>
      </iconSet>
    </cfRule>
  </conditionalFormatting>
  <conditionalFormatting sqref="AQ1678:AQ1680">
    <cfRule type="iconSet" priority="464">
      <iconSet iconSet="3Symbols2" showValue="0">
        <cfvo type="percent" val="0"/>
        <cfvo type="num" val="0"/>
        <cfvo type="num" val="1"/>
      </iconSet>
    </cfRule>
  </conditionalFormatting>
  <conditionalFormatting sqref="AQ1685:AQ1687">
    <cfRule type="iconSet" priority="441">
      <iconSet iconSet="3Symbols2" showValue="0">
        <cfvo type="percent" val="0"/>
        <cfvo type="num" val="0"/>
        <cfvo type="num" val="1"/>
      </iconSet>
    </cfRule>
  </conditionalFormatting>
  <conditionalFormatting sqref="AQ1690:AQ1692">
    <cfRule type="iconSet" priority="418">
      <iconSet iconSet="3Symbols2" showValue="0">
        <cfvo type="percent" val="0"/>
        <cfvo type="num" val="0"/>
        <cfvo type="num" val="1"/>
      </iconSet>
    </cfRule>
  </conditionalFormatting>
  <conditionalFormatting sqref="AQ1695:AQ1697">
    <cfRule type="iconSet" priority="395">
      <iconSet iconSet="3Symbols2" showValue="0">
        <cfvo type="percent" val="0"/>
        <cfvo type="num" val="0"/>
        <cfvo type="num" val="1"/>
      </iconSet>
    </cfRule>
  </conditionalFormatting>
  <conditionalFormatting sqref="AQ1700:AQ1702">
    <cfRule type="iconSet" priority="372">
      <iconSet iconSet="3Symbols2" showValue="0">
        <cfvo type="percent" val="0"/>
        <cfvo type="num" val="0"/>
        <cfvo type="num" val="1"/>
      </iconSet>
    </cfRule>
  </conditionalFormatting>
  <conditionalFormatting sqref="AQ1707:AQ1709">
    <cfRule type="iconSet" priority="349">
      <iconSet iconSet="3Symbols2" showValue="0">
        <cfvo type="percent" val="0"/>
        <cfvo type="num" val="0"/>
        <cfvo type="num" val="1"/>
      </iconSet>
    </cfRule>
  </conditionalFormatting>
  <conditionalFormatting sqref="AQ1712:AQ1714">
    <cfRule type="iconSet" priority="326">
      <iconSet iconSet="3Symbols2" showValue="0">
        <cfvo type="percent" val="0"/>
        <cfvo type="num" val="0"/>
        <cfvo type="num" val="1"/>
      </iconSet>
    </cfRule>
  </conditionalFormatting>
  <conditionalFormatting sqref="AQ1717:AQ1719">
    <cfRule type="iconSet" priority="303">
      <iconSet iconSet="3Symbols2" showValue="0">
        <cfvo type="percent" val="0"/>
        <cfvo type="num" val="0"/>
        <cfvo type="num" val="1"/>
      </iconSet>
    </cfRule>
  </conditionalFormatting>
  <conditionalFormatting sqref="AQ1722:AQ1724">
    <cfRule type="iconSet" priority="280">
      <iconSet iconSet="3Symbols2" showValue="0">
        <cfvo type="percent" val="0"/>
        <cfvo type="num" val="0"/>
        <cfvo type="num" val="1"/>
      </iconSet>
    </cfRule>
  </conditionalFormatting>
  <conditionalFormatting sqref="AQ1727:AQ1729">
    <cfRule type="iconSet" priority="257">
      <iconSet iconSet="3Symbols2" showValue="0">
        <cfvo type="percent" val="0"/>
        <cfvo type="num" val="0"/>
        <cfvo type="num" val="1"/>
      </iconSet>
    </cfRule>
  </conditionalFormatting>
  <conditionalFormatting sqref="AQ1732:AQ1734">
    <cfRule type="iconSet" priority="234">
      <iconSet iconSet="3Symbols2" showValue="0">
        <cfvo type="percent" val="0"/>
        <cfvo type="num" val="0"/>
        <cfvo type="num" val="1"/>
      </iconSet>
    </cfRule>
  </conditionalFormatting>
  <conditionalFormatting sqref="AQ1737:AQ1739">
    <cfRule type="iconSet" priority="211">
      <iconSet iconSet="3Symbols2" showValue="0">
        <cfvo type="percent" val="0"/>
        <cfvo type="num" val="0"/>
        <cfvo type="num" val="1"/>
      </iconSet>
    </cfRule>
  </conditionalFormatting>
  <conditionalFormatting sqref="AQ1742:AQ1744">
    <cfRule type="iconSet" priority="188">
      <iconSet iconSet="3Symbols2" showValue="0">
        <cfvo type="percent" val="0"/>
        <cfvo type="num" val="0"/>
        <cfvo type="num" val="1"/>
      </iconSet>
    </cfRule>
  </conditionalFormatting>
  <conditionalFormatting sqref="AQ1749:AQ1751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AQ1754:AQ1756">
    <cfRule type="iconSet" priority="142">
      <iconSet iconSet="3Symbols2" showValue="0">
        <cfvo type="percent" val="0"/>
        <cfvo type="num" val="0"/>
        <cfvo type="num" val="1"/>
      </iconSet>
    </cfRule>
  </conditionalFormatting>
  <conditionalFormatting sqref="AQ1759:AQ1761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AQ1764:AQ1766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AQ1771:AQ1773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AQ1774:AQ1775 AQ1326 AQ4 AQ17 AQ152:AQ1324 AQ1328:AQ1629 AQ1636:AQ1637 AQ1641:AQ1642 AQ1646:AQ1647 AQ1651:AQ1652 AQ1656:AQ1657 AQ1661:AQ1662 AQ1666:AQ1667 AQ1671:AQ1672 AQ1676:AQ1677 AQ1681 AQ1688:AQ1689 AQ1693:AQ1694 AQ1698:AQ1699 AQ1703 AQ1710:AQ1711 AQ1715:AQ1716 AQ1720:AQ1721 AQ1725:AQ1726 AQ1730:AQ1731 AQ1735:AQ1736 AQ1740:AQ1741 AQ1745 AQ1752:AQ1753 AQ1757:AQ1758 AQ1762:AQ1763 AQ1779:AQ1780 AQ1784:AQ1785 AQ1789:AQ1048576 AQ1683:AQ1684 AQ1705:AQ1706 AQ1747:AQ1748 AQ1769:AQ1770 AQ1767">
    <cfRule type="iconSet" priority="930">
      <iconSet iconSet="3Symbols2" showValue="0">
        <cfvo type="percent" val="0"/>
        <cfvo type="num" val="0"/>
        <cfvo type="num" val="1"/>
      </iconSet>
    </cfRule>
  </conditionalFormatting>
  <conditionalFormatting sqref="AQ1776:AQ1778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AQ1781:AQ1783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AQ1786:AQ1788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AQ5:AT6">
    <cfRule type="iconSet" priority="914">
      <iconSet iconSet="3Symbols2" showValue="0">
        <cfvo type="percent" val="0"/>
        <cfvo type="num" val="0"/>
        <cfvo type="num" val="1"/>
      </iconSet>
    </cfRule>
  </conditionalFormatting>
  <conditionalFormatting sqref="AR2">
    <cfRule type="iconSet" priority="725">
      <iconSet iconSet="3Symbols2" showValue="0">
        <cfvo type="percent" val="0"/>
        <cfvo type="num" val="0"/>
        <cfvo type="num" val="1"/>
      </iconSet>
    </cfRule>
  </conditionalFormatting>
  <conditionalFormatting sqref="AR7">
    <cfRule type="iconSet" priority="884">
      <iconSet iconSet="3Symbols2" showValue="0">
        <cfvo type="percent" val="0"/>
        <cfvo type="num" val="0"/>
        <cfvo type="num" val="1"/>
      </iconSet>
    </cfRule>
  </conditionalFormatting>
  <conditionalFormatting sqref="AR8:AR16">
    <cfRule type="iconSet" priority="856">
      <iconSet iconSet="3Symbols2" showValue="0">
        <cfvo type="percent" val="0"/>
        <cfvo type="num" val="0"/>
        <cfvo type="num" val="1"/>
      </iconSet>
    </cfRule>
  </conditionalFormatting>
  <conditionalFormatting sqref="AR18:AR151">
    <cfRule type="iconSet" priority="872">
      <iconSet iconSet="3Symbols2" showValue="0">
        <cfvo type="percent" val="0"/>
        <cfvo type="num" val="0"/>
        <cfvo type="num" val="1"/>
      </iconSet>
    </cfRule>
  </conditionalFormatting>
  <conditionalFormatting sqref="AR1631:AR1632">
    <cfRule type="iconSet" priority="693">
      <iconSet iconSet="3Symbols2" showValue="0">
        <cfvo type="percent" val="0"/>
        <cfvo type="num" val="0"/>
        <cfvo type="num" val="1"/>
      </iconSet>
    </cfRule>
  </conditionalFormatting>
  <conditionalFormatting sqref="AR1633:AR1635">
    <cfRule type="iconSet" priority="670">
      <iconSet iconSet="3Symbols2" showValue="0">
        <cfvo type="percent" val="0"/>
        <cfvo type="num" val="0"/>
        <cfvo type="num" val="1"/>
      </iconSet>
    </cfRule>
  </conditionalFormatting>
  <conditionalFormatting sqref="AR1638:AR1640">
    <cfRule type="iconSet" priority="647">
      <iconSet iconSet="3Symbols2" showValue="0">
        <cfvo type="percent" val="0"/>
        <cfvo type="num" val="0"/>
        <cfvo type="num" val="1"/>
      </iconSet>
    </cfRule>
  </conditionalFormatting>
  <conditionalFormatting sqref="AR1643:AR1645">
    <cfRule type="iconSet" priority="624">
      <iconSet iconSet="3Symbols2" showValue="0">
        <cfvo type="percent" val="0"/>
        <cfvo type="num" val="0"/>
        <cfvo type="num" val="1"/>
      </iconSet>
    </cfRule>
  </conditionalFormatting>
  <conditionalFormatting sqref="AR1648:AR1650">
    <cfRule type="iconSet" priority="601">
      <iconSet iconSet="3Symbols2" showValue="0">
        <cfvo type="percent" val="0"/>
        <cfvo type="num" val="0"/>
        <cfvo type="num" val="1"/>
      </iconSet>
    </cfRule>
  </conditionalFormatting>
  <conditionalFormatting sqref="AR1653:AR1655">
    <cfRule type="iconSet" priority="578">
      <iconSet iconSet="3Symbols2" showValue="0">
        <cfvo type="percent" val="0"/>
        <cfvo type="num" val="0"/>
        <cfvo type="num" val="1"/>
      </iconSet>
    </cfRule>
  </conditionalFormatting>
  <conditionalFormatting sqref="AR1658:AR1660">
    <cfRule type="iconSet" priority="555">
      <iconSet iconSet="3Symbols2" showValue="0">
        <cfvo type="percent" val="0"/>
        <cfvo type="num" val="0"/>
        <cfvo type="num" val="1"/>
      </iconSet>
    </cfRule>
  </conditionalFormatting>
  <conditionalFormatting sqref="AR1663:AR1665">
    <cfRule type="iconSet" priority="532">
      <iconSet iconSet="3Symbols2" showValue="0">
        <cfvo type="percent" val="0"/>
        <cfvo type="num" val="0"/>
        <cfvo type="num" val="1"/>
      </iconSet>
    </cfRule>
  </conditionalFormatting>
  <conditionalFormatting sqref="AR1668:AR1670">
    <cfRule type="iconSet" priority="509">
      <iconSet iconSet="3Symbols2" showValue="0">
        <cfvo type="percent" val="0"/>
        <cfvo type="num" val="0"/>
        <cfvo type="num" val="1"/>
      </iconSet>
    </cfRule>
  </conditionalFormatting>
  <conditionalFormatting sqref="AR1673:AR1675">
    <cfRule type="iconSet" priority="486">
      <iconSet iconSet="3Symbols2" showValue="0">
        <cfvo type="percent" val="0"/>
        <cfvo type="num" val="0"/>
        <cfvo type="num" val="1"/>
      </iconSet>
    </cfRule>
  </conditionalFormatting>
  <conditionalFormatting sqref="AR1678:AR1680">
    <cfRule type="iconSet" priority="463">
      <iconSet iconSet="3Symbols2" showValue="0">
        <cfvo type="percent" val="0"/>
        <cfvo type="num" val="0"/>
        <cfvo type="num" val="1"/>
      </iconSet>
    </cfRule>
  </conditionalFormatting>
  <conditionalFormatting sqref="AR1685:AR1687">
    <cfRule type="iconSet" priority="440">
      <iconSet iconSet="3Symbols2" showValue="0">
        <cfvo type="percent" val="0"/>
        <cfvo type="num" val="0"/>
        <cfvo type="num" val="1"/>
      </iconSet>
    </cfRule>
  </conditionalFormatting>
  <conditionalFormatting sqref="AR1690:AR1692">
    <cfRule type="iconSet" priority="417">
      <iconSet iconSet="3Symbols2" showValue="0">
        <cfvo type="percent" val="0"/>
        <cfvo type="num" val="0"/>
        <cfvo type="num" val="1"/>
      </iconSet>
    </cfRule>
  </conditionalFormatting>
  <conditionalFormatting sqref="AR1695:AR1697">
    <cfRule type="iconSet" priority="394">
      <iconSet iconSet="3Symbols2" showValue="0">
        <cfvo type="percent" val="0"/>
        <cfvo type="num" val="0"/>
        <cfvo type="num" val="1"/>
      </iconSet>
    </cfRule>
  </conditionalFormatting>
  <conditionalFormatting sqref="AR1700:AR1702">
    <cfRule type="iconSet" priority="371">
      <iconSet iconSet="3Symbols2" showValue="0">
        <cfvo type="percent" val="0"/>
        <cfvo type="num" val="0"/>
        <cfvo type="num" val="1"/>
      </iconSet>
    </cfRule>
  </conditionalFormatting>
  <conditionalFormatting sqref="AR1707:AR1709">
    <cfRule type="iconSet" priority="348">
      <iconSet iconSet="3Symbols2" showValue="0">
        <cfvo type="percent" val="0"/>
        <cfvo type="num" val="0"/>
        <cfvo type="num" val="1"/>
      </iconSet>
    </cfRule>
  </conditionalFormatting>
  <conditionalFormatting sqref="AR1712:AR1714">
    <cfRule type="iconSet" priority="325">
      <iconSet iconSet="3Symbols2" showValue="0">
        <cfvo type="percent" val="0"/>
        <cfvo type="num" val="0"/>
        <cfvo type="num" val="1"/>
      </iconSet>
    </cfRule>
  </conditionalFormatting>
  <conditionalFormatting sqref="AR1717:AR1719">
    <cfRule type="iconSet" priority="302">
      <iconSet iconSet="3Symbols2" showValue="0">
        <cfvo type="percent" val="0"/>
        <cfvo type="num" val="0"/>
        <cfvo type="num" val="1"/>
      </iconSet>
    </cfRule>
  </conditionalFormatting>
  <conditionalFormatting sqref="AR1722:AR1724">
    <cfRule type="iconSet" priority="279">
      <iconSet iconSet="3Symbols2" showValue="0">
        <cfvo type="percent" val="0"/>
        <cfvo type="num" val="0"/>
        <cfvo type="num" val="1"/>
      </iconSet>
    </cfRule>
  </conditionalFormatting>
  <conditionalFormatting sqref="AR1727:AR1729">
    <cfRule type="iconSet" priority="256">
      <iconSet iconSet="3Symbols2" showValue="0">
        <cfvo type="percent" val="0"/>
        <cfvo type="num" val="0"/>
        <cfvo type="num" val="1"/>
      </iconSet>
    </cfRule>
  </conditionalFormatting>
  <conditionalFormatting sqref="AR1732:AR1734">
    <cfRule type="iconSet" priority="233">
      <iconSet iconSet="3Symbols2" showValue="0">
        <cfvo type="percent" val="0"/>
        <cfvo type="num" val="0"/>
        <cfvo type="num" val="1"/>
      </iconSet>
    </cfRule>
  </conditionalFormatting>
  <conditionalFormatting sqref="AR1737:AR1739">
    <cfRule type="iconSet" priority="210">
      <iconSet iconSet="3Symbols2" showValue="0">
        <cfvo type="percent" val="0"/>
        <cfvo type="num" val="0"/>
        <cfvo type="num" val="1"/>
      </iconSet>
    </cfRule>
  </conditionalFormatting>
  <conditionalFormatting sqref="AR1742:AR1744">
    <cfRule type="iconSet" priority="187">
      <iconSet iconSet="3Symbols2" showValue="0">
        <cfvo type="percent" val="0"/>
        <cfvo type="num" val="0"/>
        <cfvo type="num" val="1"/>
      </iconSet>
    </cfRule>
  </conditionalFormatting>
  <conditionalFormatting sqref="AR1749:AR1751">
    <cfRule type="iconSet" priority="164">
      <iconSet iconSet="3Symbols2" showValue="0">
        <cfvo type="percent" val="0"/>
        <cfvo type="num" val="0"/>
        <cfvo type="num" val="1"/>
      </iconSet>
    </cfRule>
  </conditionalFormatting>
  <conditionalFormatting sqref="AR1754:AR1756">
    <cfRule type="iconSet" priority="141">
      <iconSet iconSet="3Symbols2" showValue="0">
        <cfvo type="percent" val="0"/>
        <cfvo type="num" val="0"/>
        <cfvo type="num" val="1"/>
      </iconSet>
    </cfRule>
  </conditionalFormatting>
  <conditionalFormatting sqref="AR1759:AR1761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AR1764:AR1766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AR1771:AR1773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AR1774:AR1775 AR1326 AR4 AR17 AR152:AR1324 AR1328:AR1629 AR1636:AR1637 AR1641:AR1642 AR1646:AR1647 AR1651:AR1652 AR1656:AR1657 AR1661:AR1662 AR1666:AR1667 AR1671:AR1672 AR1676:AR1677 AR1681 AR1688:AR1689 AR1693:AR1694 AR1698:AR1699 AR1703 AR1710:AR1711 AR1715:AR1716 AR1720:AR1721 AR1725:AR1726 AR1730:AR1731 AR1735:AR1736 AR1740:AR1741 AR1745 AR1752:AR1753 AR1757:AR1758 AR1762:AR1763 AR1779:AR1780 AR1784:AR1785 AR1789:AR1048576 AR1683:AR1684 AR1705:AR1706 AR1747:AR1748 AR1769:AR1770 AR1767">
    <cfRule type="iconSet" priority="929">
      <iconSet iconSet="3Symbols2" showValue="0">
        <cfvo type="percent" val="0"/>
        <cfvo type="num" val="0"/>
        <cfvo type="num" val="1"/>
      </iconSet>
    </cfRule>
  </conditionalFormatting>
  <conditionalFormatting sqref="AR1776:AR1778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AR1781:AR1783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AR1786:AR1788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AS2">
    <cfRule type="iconSet" priority="724">
      <iconSet iconSet="3Symbols2" showValue="0">
        <cfvo type="percent" val="0"/>
        <cfvo type="num" val="0"/>
        <cfvo type="num" val="1"/>
      </iconSet>
    </cfRule>
  </conditionalFormatting>
  <conditionalFormatting sqref="AS7">
    <cfRule type="iconSet" priority="883">
      <iconSet iconSet="3Symbols2" showValue="0">
        <cfvo type="percent" val="0"/>
        <cfvo type="num" val="0"/>
        <cfvo type="num" val="1"/>
      </iconSet>
    </cfRule>
  </conditionalFormatting>
  <conditionalFormatting sqref="AS8:AS16">
    <cfRule type="iconSet" priority="855">
      <iconSet iconSet="3Symbols2" showValue="0">
        <cfvo type="percent" val="0"/>
        <cfvo type="num" val="0"/>
        <cfvo type="num" val="1"/>
      </iconSet>
    </cfRule>
  </conditionalFormatting>
  <conditionalFormatting sqref="AS18:AS151">
    <cfRule type="iconSet" priority="871">
      <iconSet iconSet="3Symbols2" showValue="0">
        <cfvo type="percent" val="0"/>
        <cfvo type="num" val="0"/>
        <cfvo type="num" val="1"/>
      </iconSet>
    </cfRule>
  </conditionalFormatting>
  <conditionalFormatting sqref="AS1631:AS1632">
    <cfRule type="iconSet" priority="692">
      <iconSet iconSet="3Symbols2" showValue="0">
        <cfvo type="percent" val="0"/>
        <cfvo type="num" val="0"/>
        <cfvo type="num" val="1"/>
      </iconSet>
    </cfRule>
  </conditionalFormatting>
  <conditionalFormatting sqref="AS1633:AS1635">
    <cfRule type="iconSet" priority="669">
      <iconSet iconSet="3Symbols2" showValue="0">
        <cfvo type="percent" val="0"/>
        <cfvo type="num" val="0"/>
        <cfvo type="num" val="1"/>
      </iconSet>
    </cfRule>
  </conditionalFormatting>
  <conditionalFormatting sqref="AS1638:AS1640">
    <cfRule type="iconSet" priority="646">
      <iconSet iconSet="3Symbols2" showValue="0">
        <cfvo type="percent" val="0"/>
        <cfvo type="num" val="0"/>
        <cfvo type="num" val="1"/>
      </iconSet>
    </cfRule>
  </conditionalFormatting>
  <conditionalFormatting sqref="AS1643:AS1645">
    <cfRule type="iconSet" priority="623">
      <iconSet iconSet="3Symbols2" showValue="0">
        <cfvo type="percent" val="0"/>
        <cfvo type="num" val="0"/>
        <cfvo type="num" val="1"/>
      </iconSet>
    </cfRule>
  </conditionalFormatting>
  <conditionalFormatting sqref="AS1648:AS1650">
    <cfRule type="iconSet" priority="600">
      <iconSet iconSet="3Symbols2" showValue="0">
        <cfvo type="percent" val="0"/>
        <cfvo type="num" val="0"/>
        <cfvo type="num" val="1"/>
      </iconSet>
    </cfRule>
  </conditionalFormatting>
  <conditionalFormatting sqref="AS1653:AS1655">
    <cfRule type="iconSet" priority="577">
      <iconSet iconSet="3Symbols2" showValue="0">
        <cfvo type="percent" val="0"/>
        <cfvo type="num" val="0"/>
        <cfvo type="num" val="1"/>
      </iconSet>
    </cfRule>
  </conditionalFormatting>
  <conditionalFormatting sqref="AS1658:AS1660">
    <cfRule type="iconSet" priority="554">
      <iconSet iconSet="3Symbols2" showValue="0">
        <cfvo type="percent" val="0"/>
        <cfvo type="num" val="0"/>
        <cfvo type="num" val="1"/>
      </iconSet>
    </cfRule>
  </conditionalFormatting>
  <conditionalFormatting sqref="AS1663:AS1665">
    <cfRule type="iconSet" priority="531">
      <iconSet iconSet="3Symbols2" showValue="0">
        <cfvo type="percent" val="0"/>
        <cfvo type="num" val="0"/>
        <cfvo type="num" val="1"/>
      </iconSet>
    </cfRule>
  </conditionalFormatting>
  <conditionalFormatting sqref="AS1668:AS1670">
    <cfRule type="iconSet" priority="508">
      <iconSet iconSet="3Symbols2" showValue="0">
        <cfvo type="percent" val="0"/>
        <cfvo type="num" val="0"/>
        <cfvo type="num" val="1"/>
      </iconSet>
    </cfRule>
  </conditionalFormatting>
  <conditionalFormatting sqref="AS1673:AS1675">
    <cfRule type="iconSet" priority="485">
      <iconSet iconSet="3Symbols2" showValue="0">
        <cfvo type="percent" val="0"/>
        <cfvo type="num" val="0"/>
        <cfvo type="num" val="1"/>
      </iconSet>
    </cfRule>
  </conditionalFormatting>
  <conditionalFormatting sqref="AS1678:AS1680">
    <cfRule type="iconSet" priority="462">
      <iconSet iconSet="3Symbols2" showValue="0">
        <cfvo type="percent" val="0"/>
        <cfvo type="num" val="0"/>
        <cfvo type="num" val="1"/>
      </iconSet>
    </cfRule>
  </conditionalFormatting>
  <conditionalFormatting sqref="AS1685:AS1687">
    <cfRule type="iconSet" priority="439">
      <iconSet iconSet="3Symbols2" showValue="0">
        <cfvo type="percent" val="0"/>
        <cfvo type="num" val="0"/>
        <cfvo type="num" val="1"/>
      </iconSet>
    </cfRule>
  </conditionalFormatting>
  <conditionalFormatting sqref="AS1690:AS1692">
    <cfRule type="iconSet" priority="416">
      <iconSet iconSet="3Symbols2" showValue="0">
        <cfvo type="percent" val="0"/>
        <cfvo type="num" val="0"/>
        <cfvo type="num" val="1"/>
      </iconSet>
    </cfRule>
  </conditionalFormatting>
  <conditionalFormatting sqref="AS1695:AS1697">
    <cfRule type="iconSet" priority="393">
      <iconSet iconSet="3Symbols2" showValue="0">
        <cfvo type="percent" val="0"/>
        <cfvo type="num" val="0"/>
        <cfvo type="num" val="1"/>
      </iconSet>
    </cfRule>
  </conditionalFormatting>
  <conditionalFormatting sqref="AS1700:AS1702">
    <cfRule type="iconSet" priority="370">
      <iconSet iconSet="3Symbols2" showValue="0">
        <cfvo type="percent" val="0"/>
        <cfvo type="num" val="0"/>
        <cfvo type="num" val="1"/>
      </iconSet>
    </cfRule>
  </conditionalFormatting>
  <conditionalFormatting sqref="AS1707:AS1709">
    <cfRule type="iconSet" priority="347">
      <iconSet iconSet="3Symbols2" showValue="0">
        <cfvo type="percent" val="0"/>
        <cfvo type="num" val="0"/>
        <cfvo type="num" val="1"/>
      </iconSet>
    </cfRule>
  </conditionalFormatting>
  <conditionalFormatting sqref="AS1712:AS1714">
    <cfRule type="iconSet" priority="324">
      <iconSet iconSet="3Symbols2" showValue="0">
        <cfvo type="percent" val="0"/>
        <cfvo type="num" val="0"/>
        <cfvo type="num" val="1"/>
      </iconSet>
    </cfRule>
  </conditionalFormatting>
  <conditionalFormatting sqref="AS1717:AS1719">
    <cfRule type="iconSet" priority="301">
      <iconSet iconSet="3Symbols2" showValue="0">
        <cfvo type="percent" val="0"/>
        <cfvo type="num" val="0"/>
        <cfvo type="num" val="1"/>
      </iconSet>
    </cfRule>
  </conditionalFormatting>
  <conditionalFormatting sqref="AS1722:AS1724">
    <cfRule type="iconSet" priority="278">
      <iconSet iconSet="3Symbols2" showValue="0">
        <cfvo type="percent" val="0"/>
        <cfvo type="num" val="0"/>
        <cfvo type="num" val="1"/>
      </iconSet>
    </cfRule>
  </conditionalFormatting>
  <conditionalFormatting sqref="AS1727:AS1729">
    <cfRule type="iconSet" priority="255">
      <iconSet iconSet="3Symbols2" showValue="0">
        <cfvo type="percent" val="0"/>
        <cfvo type="num" val="0"/>
        <cfvo type="num" val="1"/>
      </iconSet>
    </cfRule>
  </conditionalFormatting>
  <conditionalFormatting sqref="AS1732:AS1734">
    <cfRule type="iconSet" priority="232">
      <iconSet iconSet="3Symbols2" showValue="0">
        <cfvo type="percent" val="0"/>
        <cfvo type="num" val="0"/>
        <cfvo type="num" val="1"/>
      </iconSet>
    </cfRule>
  </conditionalFormatting>
  <conditionalFormatting sqref="AS1737:AS1739">
    <cfRule type="iconSet" priority="209">
      <iconSet iconSet="3Symbols2" showValue="0">
        <cfvo type="percent" val="0"/>
        <cfvo type="num" val="0"/>
        <cfvo type="num" val="1"/>
      </iconSet>
    </cfRule>
  </conditionalFormatting>
  <conditionalFormatting sqref="AS1742:AS1744">
    <cfRule type="iconSet" priority="186">
      <iconSet iconSet="3Symbols2" showValue="0">
        <cfvo type="percent" val="0"/>
        <cfvo type="num" val="0"/>
        <cfvo type="num" val="1"/>
      </iconSet>
    </cfRule>
  </conditionalFormatting>
  <conditionalFormatting sqref="AS1749:AS1751">
    <cfRule type="iconSet" priority="163">
      <iconSet iconSet="3Symbols2" showValue="0">
        <cfvo type="percent" val="0"/>
        <cfvo type="num" val="0"/>
        <cfvo type="num" val="1"/>
      </iconSet>
    </cfRule>
  </conditionalFormatting>
  <conditionalFormatting sqref="AS1754:AS1756">
    <cfRule type="iconSet" priority="140">
      <iconSet iconSet="3Symbols2" showValue="0">
        <cfvo type="percent" val="0"/>
        <cfvo type="num" val="0"/>
        <cfvo type="num" val="1"/>
      </iconSet>
    </cfRule>
  </conditionalFormatting>
  <conditionalFormatting sqref="AS1759:AS1761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AS1764:AS1766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AS1771:AS1773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AS1774:AS1775 AS1326 AS4 AS17 AS152:AS1324 AS1328:AS1629 AS1636:AS1637 AS1641:AS1642 AS1646:AS1647 AS1651:AS1652 AS1656:AS1657 AS1661:AS1662 AS1666:AS1667 AS1671:AS1672 AS1676:AS1677 AS1681 AS1688:AS1689 AS1693:AS1694 AS1698:AS1699 AS1703 AS1710:AS1711 AS1715:AS1716 AS1720:AS1721 AS1725:AS1726 AS1730:AS1731 AS1735:AS1736 AS1740:AS1741 AS1745 AS1752:AS1753 AS1757:AS1758 AS1762:AS1763 AS1779:AS1780 AS1784:AS1785 AS1789:AS1048576 AS1683:AS1684 AS1705:AS1706 AS1747:AS1748 AS1769:AS1770 AS1767">
    <cfRule type="iconSet" priority="928">
      <iconSet iconSet="3Symbols2" showValue="0">
        <cfvo type="percent" val="0"/>
        <cfvo type="num" val="0"/>
        <cfvo type="num" val="1"/>
      </iconSet>
    </cfRule>
  </conditionalFormatting>
  <conditionalFormatting sqref="AS1776:AS1778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AS1781:AS1783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AS1786:AS1788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AT2">
    <cfRule type="iconSet" priority="723">
      <iconSet iconSet="3Symbols2" showValue="0">
        <cfvo type="percent" val="0"/>
        <cfvo type="num" val="0"/>
        <cfvo type="num" val="1"/>
      </iconSet>
    </cfRule>
  </conditionalFormatting>
  <conditionalFormatting sqref="AT7">
    <cfRule type="iconSet" priority="882">
      <iconSet iconSet="3Symbols2" showValue="0">
        <cfvo type="percent" val="0"/>
        <cfvo type="num" val="0"/>
        <cfvo type="num" val="1"/>
      </iconSet>
    </cfRule>
  </conditionalFormatting>
  <conditionalFormatting sqref="AT8:AT16">
    <cfRule type="iconSet" priority="854">
      <iconSet iconSet="3Symbols2" showValue="0">
        <cfvo type="percent" val="0"/>
        <cfvo type="num" val="0"/>
        <cfvo type="num" val="1"/>
      </iconSet>
    </cfRule>
  </conditionalFormatting>
  <conditionalFormatting sqref="AT18:AT151">
    <cfRule type="iconSet" priority="870">
      <iconSet iconSet="3Symbols2" showValue="0">
        <cfvo type="percent" val="0"/>
        <cfvo type="num" val="0"/>
        <cfvo type="num" val="1"/>
      </iconSet>
    </cfRule>
  </conditionalFormatting>
  <conditionalFormatting sqref="AT1631:AT1632">
    <cfRule type="iconSet" priority="691">
      <iconSet iconSet="3Symbols2" showValue="0">
        <cfvo type="percent" val="0"/>
        <cfvo type="num" val="0"/>
        <cfvo type="num" val="1"/>
      </iconSet>
    </cfRule>
  </conditionalFormatting>
  <conditionalFormatting sqref="AT1633:AT1635">
    <cfRule type="iconSet" priority="668">
      <iconSet iconSet="3Symbols2" showValue="0">
        <cfvo type="percent" val="0"/>
        <cfvo type="num" val="0"/>
        <cfvo type="num" val="1"/>
      </iconSet>
    </cfRule>
  </conditionalFormatting>
  <conditionalFormatting sqref="AT1638:AT1640">
    <cfRule type="iconSet" priority="645">
      <iconSet iconSet="3Symbols2" showValue="0">
        <cfvo type="percent" val="0"/>
        <cfvo type="num" val="0"/>
        <cfvo type="num" val="1"/>
      </iconSet>
    </cfRule>
  </conditionalFormatting>
  <conditionalFormatting sqref="AT1643:AT1645">
    <cfRule type="iconSet" priority="622">
      <iconSet iconSet="3Symbols2" showValue="0">
        <cfvo type="percent" val="0"/>
        <cfvo type="num" val="0"/>
        <cfvo type="num" val="1"/>
      </iconSet>
    </cfRule>
  </conditionalFormatting>
  <conditionalFormatting sqref="AT1648:AT1650">
    <cfRule type="iconSet" priority="599">
      <iconSet iconSet="3Symbols2" showValue="0">
        <cfvo type="percent" val="0"/>
        <cfvo type="num" val="0"/>
        <cfvo type="num" val="1"/>
      </iconSet>
    </cfRule>
  </conditionalFormatting>
  <conditionalFormatting sqref="AT1653:AT1655">
    <cfRule type="iconSet" priority="576">
      <iconSet iconSet="3Symbols2" showValue="0">
        <cfvo type="percent" val="0"/>
        <cfvo type="num" val="0"/>
        <cfvo type="num" val="1"/>
      </iconSet>
    </cfRule>
  </conditionalFormatting>
  <conditionalFormatting sqref="AT1658:AT1660">
    <cfRule type="iconSet" priority="553">
      <iconSet iconSet="3Symbols2" showValue="0">
        <cfvo type="percent" val="0"/>
        <cfvo type="num" val="0"/>
        <cfvo type="num" val="1"/>
      </iconSet>
    </cfRule>
  </conditionalFormatting>
  <conditionalFormatting sqref="AT1663:AT1665">
    <cfRule type="iconSet" priority="530">
      <iconSet iconSet="3Symbols2" showValue="0">
        <cfvo type="percent" val="0"/>
        <cfvo type="num" val="0"/>
        <cfvo type="num" val="1"/>
      </iconSet>
    </cfRule>
  </conditionalFormatting>
  <conditionalFormatting sqref="AT1668:AT1670">
    <cfRule type="iconSet" priority="507">
      <iconSet iconSet="3Symbols2" showValue="0">
        <cfvo type="percent" val="0"/>
        <cfvo type="num" val="0"/>
        <cfvo type="num" val="1"/>
      </iconSet>
    </cfRule>
  </conditionalFormatting>
  <conditionalFormatting sqref="AT1673:AT1675">
    <cfRule type="iconSet" priority="484">
      <iconSet iconSet="3Symbols2" showValue="0">
        <cfvo type="percent" val="0"/>
        <cfvo type="num" val="0"/>
        <cfvo type="num" val="1"/>
      </iconSet>
    </cfRule>
  </conditionalFormatting>
  <conditionalFormatting sqref="AT1678:AT1680">
    <cfRule type="iconSet" priority="461">
      <iconSet iconSet="3Symbols2" showValue="0">
        <cfvo type="percent" val="0"/>
        <cfvo type="num" val="0"/>
        <cfvo type="num" val="1"/>
      </iconSet>
    </cfRule>
  </conditionalFormatting>
  <conditionalFormatting sqref="AT1685:AT1687">
    <cfRule type="iconSet" priority="438">
      <iconSet iconSet="3Symbols2" showValue="0">
        <cfvo type="percent" val="0"/>
        <cfvo type="num" val="0"/>
        <cfvo type="num" val="1"/>
      </iconSet>
    </cfRule>
  </conditionalFormatting>
  <conditionalFormatting sqref="AT1690:AT1692">
    <cfRule type="iconSet" priority="415">
      <iconSet iconSet="3Symbols2" showValue="0">
        <cfvo type="percent" val="0"/>
        <cfvo type="num" val="0"/>
        <cfvo type="num" val="1"/>
      </iconSet>
    </cfRule>
  </conditionalFormatting>
  <conditionalFormatting sqref="AT1695:AT1697">
    <cfRule type="iconSet" priority="392">
      <iconSet iconSet="3Symbols2" showValue="0">
        <cfvo type="percent" val="0"/>
        <cfvo type="num" val="0"/>
        <cfvo type="num" val="1"/>
      </iconSet>
    </cfRule>
  </conditionalFormatting>
  <conditionalFormatting sqref="AT1700:AT1702">
    <cfRule type="iconSet" priority="369">
      <iconSet iconSet="3Symbols2" showValue="0">
        <cfvo type="percent" val="0"/>
        <cfvo type="num" val="0"/>
        <cfvo type="num" val="1"/>
      </iconSet>
    </cfRule>
  </conditionalFormatting>
  <conditionalFormatting sqref="AT1707:AT1709">
    <cfRule type="iconSet" priority="346">
      <iconSet iconSet="3Symbols2" showValue="0">
        <cfvo type="percent" val="0"/>
        <cfvo type="num" val="0"/>
        <cfvo type="num" val="1"/>
      </iconSet>
    </cfRule>
  </conditionalFormatting>
  <conditionalFormatting sqref="AT1712:AT1714">
    <cfRule type="iconSet" priority="323">
      <iconSet iconSet="3Symbols2" showValue="0">
        <cfvo type="percent" val="0"/>
        <cfvo type="num" val="0"/>
        <cfvo type="num" val="1"/>
      </iconSet>
    </cfRule>
  </conditionalFormatting>
  <conditionalFormatting sqref="AT1717:AT1719">
    <cfRule type="iconSet" priority="300">
      <iconSet iconSet="3Symbols2" showValue="0">
        <cfvo type="percent" val="0"/>
        <cfvo type="num" val="0"/>
        <cfvo type="num" val="1"/>
      </iconSet>
    </cfRule>
  </conditionalFormatting>
  <conditionalFormatting sqref="AT1722:AT1724">
    <cfRule type="iconSet" priority="277">
      <iconSet iconSet="3Symbols2" showValue="0">
        <cfvo type="percent" val="0"/>
        <cfvo type="num" val="0"/>
        <cfvo type="num" val="1"/>
      </iconSet>
    </cfRule>
  </conditionalFormatting>
  <conditionalFormatting sqref="AT1727:AT1729">
    <cfRule type="iconSet" priority="254">
      <iconSet iconSet="3Symbols2" showValue="0">
        <cfvo type="percent" val="0"/>
        <cfvo type="num" val="0"/>
        <cfvo type="num" val="1"/>
      </iconSet>
    </cfRule>
  </conditionalFormatting>
  <conditionalFormatting sqref="AT1732:AT1734">
    <cfRule type="iconSet" priority="231">
      <iconSet iconSet="3Symbols2" showValue="0">
        <cfvo type="percent" val="0"/>
        <cfvo type="num" val="0"/>
        <cfvo type="num" val="1"/>
      </iconSet>
    </cfRule>
  </conditionalFormatting>
  <conditionalFormatting sqref="AT1737:AT1739">
    <cfRule type="iconSet" priority="208">
      <iconSet iconSet="3Symbols2" showValue="0">
        <cfvo type="percent" val="0"/>
        <cfvo type="num" val="0"/>
        <cfvo type="num" val="1"/>
      </iconSet>
    </cfRule>
  </conditionalFormatting>
  <conditionalFormatting sqref="AT1742:AT1744">
    <cfRule type="iconSet" priority="185">
      <iconSet iconSet="3Symbols2" showValue="0">
        <cfvo type="percent" val="0"/>
        <cfvo type="num" val="0"/>
        <cfvo type="num" val="1"/>
      </iconSet>
    </cfRule>
  </conditionalFormatting>
  <conditionalFormatting sqref="AT1749:AT1751">
    <cfRule type="iconSet" priority="162">
      <iconSet iconSet="3Symbols2" showValue="0">
        <cfvo type="percent" val="0"/>
        <cfvo type="num" val="0"/>
        <cfvo type="num" val="1"/>
      </iconSet>
    </cfRule>
  </conditionalFormatting>
  <conditionalFormatting sqref="AT1754:AT1756">
    <cfRule type="iconSet" priority="139">
      <iconSet iconSet="3Symbols2" showValue="0">
        <cfvo type="percent" val="0"/>
        <cfvo type="num" val="0"/>
        <cfvo type="num" val="1"/>
      </iconSet>
    </cfRule>
  </conditionalFormatting>
  <conditionalFormatting sqref="AT1759:AT1761">
    <cfRule type="iconSet" priority="116">
      <iconSet iconSet="3Symbols2" showValue="0">
        <cfvo type="percent" val="0"/>
        <cfvo type="num" val="0"/>
        <cfvo type="num" val="1"/>
      </iconSet>
    </cfRule>
  </conditionalFormatting>
  <conditionalFormatting sqref="AT1764:AT1766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AT1771:AT1773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AT1774:AT1775 AT1326 AT4 AT17 AT152:AT1324 AT1328:AT1629 AT1636:AT1637 AT1641:AT1642 AT1646:AT1647 AT1651:AT1652 AT1656:AT1657 AT1661:AT1662 AT1666:AT1667 AT1671:AT1672 AT1676:AT1677 AT1681 AT1688:AT1689 AT1693:AT1694 AT1698:AT1699 AT1703 AT1710:AT1711 AT1715:AT1716 AT1720:AT1721 AT1725:AT1726 AT1730:AT1731 AT1735:AT1736 AT1740:AT1741 AT1745 AT1752:AT1753 AT1757:AT1758 AT1762:AT1763 AT1779:AT1780 AT1784:AT1785 AT1789:AT1048576 AT1683:AT1684 AT1705:AT1706 AT1747:AT1748 AT1769:AT1770 AT1767">
    <cfRule type="iconSet" priority="927">
      <iconSet iconSet="3Symbols2" showValue="0">
        <cfvo type="percent" val="0"/>
        <cfvo type="num" val="0"/>
        <cfvo type="num" val="1"/>
      </iconSet>
    </cfRule>
  </conditionalFormatting>
  <conditionalFormatting sqref="AT1776:AT1778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AT1781:AT1783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AT1786:AT1788">
    <cfRule type="iconSet" priority="24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7559055118110237" top="0.43307086614173229" bottom="0.6692913385826772" header="0.51181102362204722" footer="0.51181102362204722"/>
  <pageSetup paperSize="9" scale="73" firstPageNumber="0" fitToHeight="0" orientation="portrait" r:id="rId1"/>
  <headerFooter alignWithMargins="0"/>
  <ignoredErrors>
    <ignoredError sqref="D1058:D1059 D695:D696 D662:D688 D215:D324 D722:D1014 D1016:D1045 D1063:D1065 D1067:D1075 D1321:D1323 D1087:D1320 D635:D650 D651:D656 D697:D718 D32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22" id="{1C31225F-9E8A-47BB-86D8-2516C37D8D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K1631:K1632</xm:sqref>
        </x14:conditionalFormatting>
        <x14:conditionalFormatting xmlns:xm="http://schemas.microsoft.com/office/excel/2006/main">
          <x14:cfRule type="iconSet" priority="687" id="{E9626D70-85AB-40B6-B052-75B2C4D31F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K1633:K1635</xm:sqref>
        </x14:conditionalFormatting>
        <x14:conditionalFormatting xmlns:xm="http://schemas.microsoft.com/office/excel/2006/main">
          <x14:cfRule type="iconSet" priority="664" id="{58701075-335D-4AC3-8BD5-565F228ABE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K1638:K1640</xm:sqref>
        </x14:conditionalFormatting>
        <x14:conditionalFormatting xmlns:xm="http://schemas.microsoft.com/office/excel/2006/main">
          <x14:cfRule type="iconSet" priority="641" id="{FEEE74C7-F573-4EB4-89DF-3AA7200D6B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K1643:K1645</xm:sqref>
        </x14:conditionalFormatting>
        <x14:conditionalFormatting xmlns:xm="http://schemas.microsoft.com/office/excel/2006/main">
          <x14:cfRule type="iconSet" priority="618" id="{5E41AD6F-D66E-4845-91C9-D70D13B173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K1648:K1650</xm:sqref>
        </x14:conditionalFormatting>
        <x14:conditionalFormatting xmlns:xm="http://schemas.microsoft.com/office/excel/2006/main">
          <x14:cfRule type="iconSet" priority="595" id="{B88D53B8-1F37-482D-803B-B9A11BF36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K1653:K1655</xm:sqref>
        </x14:conditionalFormatting>
        <x14:conditionalFormatting xmlns:xm="http://schemas.microsoft.com/office/excel/2006/main">
          <x14:cfRule type="iconSet" priority="572" id="{2EBA39DE-0BF9-4711-B413-C745A845D2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K1658:K1660</xm:sqref>
        </x14:conditionalFormatting>
        <x14:conditionalFormatting xmlns:xm="http://schemas.microsoft.com/office/excel/2006/main">
          <x14:cfRule type="iconSet" priority="549" id="{CE69F7E8-8E87-4703-BF00-A759E4911C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K1663:K1665</xm:sqref>
        </x14:conditionalFormatting>
        <x14:conditionalFormatting xmlns:xm="http://schemas.microsoft.com/office/excel/2006/main">
          <x14:cfRule type="iconSet" priority="526" id="{DEF17C83-2CD7-49B8-A4A8-39547C2D34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K1668:K1670</xm:sqref>
        </x14:conditionalFormatting>
        <x14:conditionalFormatting xmlns:xm="http://schemas.microsoft.com/office/excel/2006/main">
          <x14:cfRule type="iconSet" priority="503" id="{9F74A81F-04F7-4C74-944B-7DC0AE8DEE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K1673:K1675</xm:sqref>
        </x14:conditionalFormatting>
        <x14:conditionalFormatting xmlns:xm="http://schemas.microsoft.com/office/excel/2006/main">
          <x14:cfRule type="iconSet" priority="480" id="{17FE61A3-880A-455F-989F-DA1ADCCCEC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K1678:K1680</xm:sqref>
        </x14:conditionalFormatting>
        <x14:conditionalFormatting xmlns:xm="http://schemas.microsoft.com/office/excel/2006/main">
          <x14:cfRule type="iconSet" priority="457" id="{CF1DFA5E-5BA8-496E-96D4-C8D486F2E1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K1685:K1687</xm:sqref>
        </x14:conditionalFormatting>
        <x14:conditionalFormatting xmlns:xm="http://schemas.microsoft.com/office/excel/2006/main">
          <x14:cfRule type="iconSet" priority="434" id="{3DA42B72-CB31-4E3C-B71A-7E0D59BAC2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K1690:K1692</xm:sqref>
        </x14:conditionalFormatting>
        <x14:conditionalFormatting xmlns:xm="http://schemas.microsoft.com/office/excel/2006/main">
          <x14:cfRule type="iconSet" priority="411" id="{B0CA4635-84A8-4D11-9764-F3F759FA3C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K1695:K1697</xm:sqref>
        </x14:conditionalFormatting>
        <x14:conditionalFormatting xmlns:xm="http://schemas.microsoft.com/office/excel/2006/main">
          <x14:cfRule type="iconSet" priority="388" id="{EB7BB485-AEF4-417B-B19C-F51B358778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K1700:K1702</xm:sqref>
        </x14:conditionalFormatting>
        <x14:conditionalFormatting xmlns:xm="http://schemas.microsoft.com/office/excel/2006/main">
          <x14:cfRule type="iconSet" priority="365" id="{D018215F-05D9-45AF-9DB8-FE2CD89D31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K1707:K1709</xm:sqref>
        </x14:conditionalFormatting>
        <x14:conditionalFormatting xmlns:xm="http://schemas.microsoft.com/office/excel/2006/main">
          <x14:cfRule type="iconSet" priority="342" id="{FB1BDCE6-DEDB-44FF-B863-5B73E3757B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K1712:K1714</xm:sqref>
        </x14:conditionalFormatting>
        <x14:conditionalFormatting xmlns:xm="http://schemas.microsoft.com/office/excel/2006/main">
          <x14:cfRule type="iconSet" priority="319" id="{49965974-8868-41D0-BAB7-F23DD0B385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K1717:K1719</xm:sqref>
        </x14:conditionalFormatting>
        <x14:conditionalFormatting xmlns:xm="http://schemas.microsoft.com/office/excel/2006/main">
          <x14:cfRule type="iconSet" priority="296" id="{2D09087C-3842-4E57-ABC8-01C2F609D9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K1722:K1724</xm:sqref>
        </x14:conditionalFormatting>
        <x14:conditionalFormatting xmlns:xm="http://schemas.microsoft.com/office/excel/2006/main">
          <x14:cfRule type="iconSet" priority="273" id="{D114B959-C002-4324-B416-4625D0033F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K1727:K1729</xm:sqref>
        </x14:conditionalFormatting>
        <x14:conditionalFormatting xmlns:xm="http://schemas.microsoft.com/office/excel/2006/main">
          <x14:cfRule type="iconSet" priority="250" id="{B0CB1BCC-EEE4-47D1-B986-61CD6E1E63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K1732:K1734</xm:sqref>
        </x14:conditionalFormatting>
        <x14:conditionalFormatting xmlns:xm="http://schemas.microsoft.com/office/excel/2006/main">
          <x14:cfRule type="iconSet" priority="227" id="{3060BBB4-CC0B-45F6-B26B-6C20BA2A81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K1737:K1739</xm:sqref>
        </x14:conditionalFormatting>
        <x14:conditionalFormatting xmlns:xm="http://schemas.microsoft.com/office/excel/2006/main">
          <x14:cfRule type="iconSet" priority="204" id="{2F03641E-25A1-4E17-9B83-C38246576B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K1742:K1744</xm:sqref>
        </x14:conditionalFormatting>
        <x14:conditionalFormatting xmlns:xm="http://schemas.microsoft.com/office/excel/2006/main">
          <x14:cfRule type="iconSet" priority="181" id="{3C874C54-2421-4370-A452-9F4F924681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K1749:K1751</xm:sqref>
        </x14:conditionalFormatting>
        <x14:conditionalFormatting xmlns:xm="http://schemas.microsoft.com/office/excel/2006/main">
          <x14:cfRule type="iconSet" priority="158" id="{522DA2F8-88E5-469D-AD1C-AB34960975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K1754:K1756</xm:sqref>
        </x14:conditionalFormatting>
        <x14:conditionalFormatting xmlns:xm="http://schemas.microsoft.com/office/excel/2006/main">
          <x14:cfRule type="iconSet" priority="135" id="{7E4C8220-8C71-4526-99FE-89CC157A56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K1759:K1761</xm:sqref>
        </x14:conditionalFormatting>
        <x14:conditionalFormatting xmlns:xm="http://schemas.microsoft.com/office/excel/2006/main">
          <x14:cfRule type="iconSet" priority="20" id="{93D58A29-C40C-45D7-8750-470C37AFB6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K1764:K1766</xm:sqref>
        </x14:conditionalFormatting>
        <x14:conditionalFormatting xmlns:xm="http://schemas.microsoft.com/office/excel/2006/main">
          <x14:cfRule type="iconSet" priority="112" id="{EF1FC6AD-8619-48F8-AB8A-4C14611F9C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K1771:K1773</xm:sqref>
        </x14:conditionalFormatting>
        <x14:conditionalFormatting xmlns:xm="http://schemas.microsoft.com/office/excel/2006/main">
          <x14:cfRule type="iconSet" priority="89" id="{FFB92F73-45C8-4B0C-9363-86729F89A1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K1776:K1778</xm:sqref>
        </x14:conditionalFormatting>
        <x14:conditionalFormatting xmlns:xm="http://schemas.microsoft.com/office/excel/2006/main">
          <x14:cfRule type="iconSet" priority="66" id="{DD59FDCE-B94D-4B2C-83BC-1171F61804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K1781:K1783</xm:sqref>
        </x14:conditionalFormatting>
        <x14:conditionalFormatting xmlns:xm="http://schemas.microsoft.com/office/excel/2006/main">
          <x14:cfRule type="iconSet" priority="43" id="{9D75CCE2-1C10-452C-ACAF-A1E7DB218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K1786:K1788</xm:sqref>
        </x14:conditionalFormatting>
        <x14:conditionalFormatting xmlns:xm="http://schemas.microsoft.com/office/excel/2006/main">
          <x14:cfRule type="iconSet" priority="818" id="{CB2EB4D2-5398-4578-9522-643D211E2F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K1774:L1775 K1326:L1326 K1:L1 K3 K6:L1324 K1328:L1629 K1636:L1637 K1641:L1642 K1646:L1647 K1651:L1652 K1656:L1657 K1661:L1662 K1666:L1667 K1671:L1672 K1676:L1677 K1681:L1681 K1688:L1689 K1693:L1694 K1698:L1699 K1703:L1703 K1710:L1711 K1715:L1716 K1720:L1721 K1725:L1726 K1730:L1731 K1735:L1736 K1740:L1741 K1745:L1745 K1752:L1753 K1757:L1758 K1762:L1763 K1779:L1780 K1784:L1785 K1789:L1048576 K1683:L1684 K1705:L1706 K1747:L1748 K1769:L1770 K1767:L1767</xm:sqref>
        </x14:conditionalFormatting>
        <x14:conditionalFormatting xmlns:xm="http://schemas.microsoft.com/office/excel/2006/main">
          <x14:cfRule type="iconSet" priority="721" id="{4854CA65-1513-4DD4-A56F-0BB2F6F50E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L1631:L1632</xm:sqref>
        </x14:conditionalFormatting>
        <x14:conditionalFormatting xmlns:xm="http://schemas.microsoft.com/office/excel/2006/main">
          <x14:cfRule type="iconSet" priority="686" id="{4C5F86C9-8B66-421E-8449-53FD1B1A8F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L1633:L1635</xm:sqref>
        </x14:conditionalFormatting>
        <x14:conditionalFormatting xmlns:xm="http://schemas.microsoft.com/office/excel/2006/main">
          <x14:cfRule type="iconSet" priority="663" id="{89FC7F00-F20A-4BDE-8AF2-C336D4FB51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L1638:L1640</xm:sqref>
        </x14:conditionalFormatting>
        <x14:conditionalFormatting xmlns:xm="http://schemas.microsoft.com/office/excel/2006/main">
          <x14:cfRule type="iconSet" priority="640" id="{A7533DAC-A04F-4A70-A2F5-EC24A8442B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L1643:L1645</xm:sqref>
        </x14:conditionalFormatting>
        <x14:conditionalFormatting xmlns:xm="http://schemas.microsoft.com/office/excel/2006/main">
          <x14:cfRule type="iconSet" priority="617" id="{BC975AB4-E49E-45A7-BE3E-0D3D32EF6B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L1648:L1650</xm:sqref>
        </x14:conditionalFormatting>
        <x14:conditionalFormatting xmlns:xm="http://schemas.microsoft.com/office/excel/2006/main">
          <x14:cfRule type="iconSet" priority="594" id="{7E4B005D-28FF-4ACB-B6A2-C63644D6FC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L1653:L1655</xm:sqref>
        </x14:conditionalFormatting>
        <x14:conditionalFormatting xmlns:xm="http://schemas.microsoft.com/office/excel/2006/main">
          <x14:cfRule type="iconSet" priority="571" id="{4E1DCDC6-B2EA-457D-A904-4602751AA85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L1658:L1660</xm:sqref>
        </x14:conditionalFormatting>
        <x14:conditionalFormatting xmlns:xm="http://schemas.microsoft.com/office/excel/2006/main">
          <x14:cfRule type="iconSet" priority="548" id="{112A7C16-673C-484F-91CB-0512C7699D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L1663:L1665</xm:sqref>
        </x14:conditionalFormatting>
        <x14:conditionalFormatting xmlns:xm="http://schemas.microsoft.com/office/excel/2006/main">
          <x14:cfRule type="iconSet" priority="525" id="{BDCFFB74-19A0-4B84-BDB0-E7CC56C9BB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L1668:L1670</xm:sqref>
        </x14:conditionalFormatting>
        <x14:conditionalFormatting xmlns:xm="http://schemas.microsoft.com/office/excel/2006/main">
          <x14:cfRule type="iconSet" priority="502" id="{9BF4C51A-ECFD-4229-9BC8-7AEB7523E6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L1673:L1675</xm:sqref>
        </x14:conditionalFormatting>
        <x14:conditionalFormatting xmlns:xm="http://schemas.microsoft.com/office/excel/2006/main">
          <x14:cfRule type="iconSet" priority="479" id="{335A82D1-7A2F-4E98-A253-4D7388ED03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L1678:L1680</xm:sqref>
        </x14:conditionalFormatting>
        <x14:conditionalFormatting xmlns:xm="http://schemas.microsoft.com/office/excel/2006/main">
          <x14:cfRule type="iconSet" priority="456" id="{2A72FCCF-EE4C-4FFD-AE19-A596D8D643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L1685:L1687</xm:sqref>
        </x14:conditionalFormatting>
        <x14:conditionalFormatting xmlns:xm="http://schemas.microsoft.com/office/excel/2006/main">
          <x14:cfRule type="iconSet" priority="433" id="{D22DC3FF-FDC3-416D-8182-D7D4536558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L1690:L1692</xm:sqref>
        </x14:conditionalFormatting>
        <x14:conditionalFormatting xmlns:xm="http://schemas.microsoft.com/office/excel/2006/main">
          <x14:cfRule type="iconSet" priority="410" id="{DC931B77-D564-414C-951E-210B95E810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L1695:L1697</xm:sqref>
        </x14:conditionalFormatting>
        <x14:conditionalFormatting xmlns:xm="http://schemas.microsoft.com/office/excel/2006/main">
          <x14:cfRule type="iconSet" priority="387" id="{23B8A508-FF54-4AFB-91A0-6415BE9DD4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L1700:L1702</xm:sqref>
        </x14:conditionalFormatting>
        <x14:conditionalFormatting xmlns:xm="http://schemas.microsoft.com/office/excel/2006/main">
          <x14:cfRule type="iconSet" priority="364" id="{0281DA89-1C80-4C81-9A80-1B53EE98DA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L1707:L1709</xm:sqref>
        </x14:conditionalFormatting>
        <x14:conditionalFormatting xmlns:xm="http://schemas.microsoft.com/office/excel/2006/main">
          <x14:cfRule type="iconSet" priority="341" id="{7F6650E4-BD81-44E5-B4C4-08A03A8982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L1712:L1714</xm:sqref>
        </x14:conditionalFormatting>
        <x14:conditionalFormatting xmlns:xm="http://schemas.microsoft.com/office/excel/2006/main">
          <x14:cfRule type="iconSet" priority="318" id="{E21A6C2F-5812-4F25-A5E3-59FFE196AD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L1717:L1719</xm:sqref>
        </x14:conditionalFormatting>
        <x14:conditionalFormatting xmlns:xm="http://schemas.microsoft.com/office/excel/2006/main">
          <x14:cfRule type="iconSet" priority="295" id="{F183A3EF-A38B-4E8B-A224-0C8817BF25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L1722:L1724</xm:sqref>
        </x14:conditionalFormatting>
        <x14:conditionalFormatting xmlns:xm="http://schemas.microsoft.com/office/excel/2006/main">
          <x14:cfRule type="iconSet" priority="272" id="{EFFA41E2-66DE-4924-96BB-38AAC3135F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L1727:L1729</xm:sqref>
        </x14:conditionalFormatting>
        <x14:conditionalFormatting xmlns:xm="http://schemas.microsoft.com/office/excel/2006/main">
          <x14:cfRule type="iconSet" priority="249" id="{3E2D9EBE-067A-4AEC-B302-4A4A39CC5F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L1732:L1734</xm:sqref>
        </x14:conditionalFormatting>
        <x14:conditionalFormatting xmlns:xm="http://schemas.microsoft.com/office/excel/2006/main">
          <x14:cfRule type="iconSet" priority="226" id="{4896BEFF-2ECB-45CD-B5B3-08B0C0E737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L1737:L1739</xm:sqref>
        </x14:conditionalFormatting>
        <x14:conditionalFormatting xmlns:xm="http://schemas.microsoft.com/office/excel/2006/main">
          <x14:cfRule type="iconSet" priority="203" id="{DEBB5612-BF6F-4DCC-8251-4C012DD408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L1742:L1744</xm:sqref>
        </x14:conditionalFormatting>
        <x14:conditionalFormatting xmlns:xm="http://schemas.microsoft.com/office/excel/2006/main">
          <x14:cfRule type="iconSet" priority="180" id="{68E989D1-0741-4B85-97BA-B654550C14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L1749:L1751</xm:sqref>
        </x14:conditionalFormatting>
        <x14:conditionalFormatting xmlns:xm="http://schemas.microsoft.com/office/excel/2006/main">
          <x14:cfRule type="iconSet" priority="157" id="{3D77DFC2-5072-44F0-8A4B-3658693C77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L1754:L1756</xm:sqref>
        </x14:conditionalFormatting>
        <x14:conditionalFormatting xmlns:xm="http://schemas.microsoft.com/office/excel/2006/main">
          <x14:cfRule type="iconSet" priority="134" id="{D3FC98C3-F5A5-4D5E-BABF-EE58E8EB7C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L1759:L1761</xm:sqref>
        </x14:conditionalFormatting>
        <x14:conditionalFormatting xmlns:xm="http://schemas.microsoft.com/office/excel/2006/main">
          <x14:cfRule type="iconSet" priority="19" id="{A5E874FA-4105-4826-90B8-756B775EED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L1764:L1766</xm:sqref>
        </x14:conditionalFormatting>
        <x14:conditionalFormatting xmlns:xm="http://schemas.microsoft.com/office/excel/2006/main">
          <x14:cfRule type="iconSet" priority="111" id="{AF92FFF6-756B-42F8-A770-CEC5247E53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L1771:L1773</xm:sqref>
        </x14:conditionalFormatting>
        <x14:conditionalFormatting xmlns:xm="http://schemas.microsoft.com/office/excel/2006/main">
          <x14:cfRule type="iconSet" priority="88" id="{1985C478-EE8E-4A93-A765-715E83BBD0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L1776:L1778</xm:sqref>
        </x14:conditionalFormatting>
        <x14:conditionalFormatting xmlns:xm="http://schemas.microsoft.com/office/excel/2006/main">
          <x14:cfRule type="iconSet" priority="65" id="{4D978B3E-4BC5-4331-9203-6DE4083550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L1781:L1783</xm:sqref>
        </x14:conditionalFormatting>
        <x14:conditionalFormatting xmlns:xm="http://schemas.microsoft.com/office/excel/2006/main">
          <x14:cfRule type="iconSet" priority="42" id="{11D5D9C6-B5A9-4E04-AE85-C112C4AD47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L1786:L1788</xm:sqref>
        </x14:conditionalFormatting>
        <x14:conditionalFormatting xmlns:xm="http://schemas.microsoft.com/office/excel/2006/main">
          <x14:cfRule type="iconSet" priority="731" id="{31A28B53-92C1-4367-BDCA-4DCC12553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M11:M1623 R11:R1623 Y11:Y1623 AD11:AD1623</xm:sqref>
        </x14:conditionalFormatting>
        <x14:conditionalFormatting xmlns:xm="http://schemas.microsoft.com/office/excel/2006/main">
          <x14:cfRule type="iconSet" priority="739" id="{AAE9ACF4-0D7C-4F9B-A8ED-86D8A23B4B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Q428:Q484</xm:sqref>
        </x14:conditionalFormatting>
        <x14:conditionalFormatting xmlns:xm="http://schemas.microsoft.com/office/excel/2006/main">
          <x14:cfRule type="iconSet" priority="717" id="{AFF176F1-E6CC-4918-9B45-697F6C9CCE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R1631:R1632</xm:sqref>
        </x14:conditionalFormatting>
        <x14:conditionalFormatting xmlns:xm="http://schemas.microsoft.com/office/excel/2006/main">
          <x14:cfRule type="iconSet" priority="683" id="{5C8F0487-485E-4376-8C6C-524280C6B99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R1633:R1635</xm:sqref>
        </x14:conditionalFormatting>
        <x14:conditionalFormatting xmlns:xm="http://schemas.microsoft.com/office/excel/2006/main">
          <x14:cfRule type="iconSet" priority="660" id="{F0EF8533-800F-4C16-8E21-7ABB8D9D23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R1638:R1640</xm:sqref>
        </x14:conditionalFormatting>
        <x14:conditionalFormatting xmlns:xm="http://schemas.microsoft.com/office/excel/2006/main">
          <x14:cfRule type="iconSet" priority="637" id="{861FD226-B329-424F-9EB6-B0BC424D55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R1643:R1645</xm:sqref>
        </x14:conditionalFormatting>
        <x14:conditionalFormatting xmlns:xm="http://schemas.microsoft.com/office/excel/2006/main">
          <x14:cfRule type="iconSet" priority="614" id="{A04DE613-2EFF-488C-9A81-7D79D5928A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R1648:R1650</xm:sqref>
        </x14:conditionalFormatting>
        <x14:conditionalFormatting xmlns:xm="http://schemas.microsoft.com/office/excel/2006/main">
          <x14:cfRule type="iconSet" priority="591" id="{0B575702-92B1-4923-9F8D-608B32E7F4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R1653:R1655</xm:sqref>
        </x14:conditionalFormatting>
        <x14:conditionalFormatting xmlns:xm="http://schemas.microsoft.com/office/excel/2006/main">
          <x14:cfRule type="iconSet" priority="568" id="{371F2A1F-51BD-4F9B-B734-6A83A55678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R1658:R1660</xm:sqref>
        </x14:conditionalFormatting>
        <x14:conditionalFormatting xmlns:xm="http://schemas.microsoft.com/office/excel/2006/main">
          <x14:cfRule type="iconSet" priority="545" id="{B7BC26B8-CDA2-4DB6-A3D2-EAA42DF43B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R1663:R1665</xm:sqref>
        </x14:conditionalFormatting>
        <x14:conditionalFormatting xmlns:xm="http://schemas.microsoft.com/office/excel/2006/main">
          <x14:cfRule type="iconSet" priority="522" id="{1EBB7ADE-DBD0-42D8-A6A0-AE9CDF2226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R1668:R1670</xm:sqref>
        </x14:conditionalFormatting>
        <x14:conditionalFormatting xmlns:xm="http://schemas.microsoft.com/office/excel/2006/main">
          <x14:cfRule type="iconSet" priority="499" id="{B0044B26-314B-4932-A8B1-4121178271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R1673:R1675</xm:sqref>
        </x14:conditionalFormatting>
        <x14:conditionalFormatting xmlns:xm="http://schemas.microsoft.com/office/excel/2006/main">
          <x14:cfRule type="iconSet" priority="476" id="{0CB3F41C-CD67-4F35-B07C-3853BC588C9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R1678:R1680</xm:sqref>
        </x14:conditionalFormatting>
        <x14:conditionalFormatting xmlns:xm="http://schemas.microsoft.com/office/excel/2006/main">
          <x14:cfRule type="iconSet" priority="453" id="{62800BA1-EA04-455D-BD10-6E2A7B2BB3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R1685:R1687</xm:sqref>
        </x14:conditionalFormatting>
        <x14:conditionalFormatting xmlns:xm="http://schemas.microsoft.com/office/excel/2006/main">
          <x14:cfRule type="iconSet" priority="430" id="{CE16AC55-19F9-4F54-9CC0-BE89253513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R1690:R1692</xm:sqref>
        </x14:conditionalFormatting>
        <x14:conditionalFormatting xmlns:xm="http://schemas.microsoft.com/office/excel/2006/main">
          <x14:cfRule type="iconSet" priority="407" id="{BB2E4F03-290A-4AA6-963D-D0642F748B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R1695:R1697</xm:sqref>
        </x14:conditionalFormatting>
        <x14:conditionalFormatting xmlns:xm="http://schemas.microsoft.com/office/excel/2006/main">
          <x14:cfRule type="iconSet" priority="384" id="{E7CCB07A-41C9-4739-8F16-3B04B89166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R1700:R1702</xm:sqref>
        </x14:conditionalFormatting>
        <x14:conditionalFormatting xmlns:xm="http://schemas.microsoft.com/office/excel/2006/main">
          <x14:cfRule type="iconSet" priority="361" id="{3018E751-4A83-4284-8CB2-0C5292DE04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R1707:R1709</xm:sqref>
        </x14:conditionalFormatting>
        <x14:conditionalFormatting xmlns:xm="http://schemas.microsoft.com/office/excel/2006/main">
          <x14:cfRule type="iconSet" priority="338" id="{0798AAFA-1753-415B-9D41-BEB5750708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R1712:R1714</xm:sqref>
        </x14:conditionalFormatting>
        <x14:conditionalFormatting xmlns:xm="http://schemas.microsoft.com/office/excel/2006/main">
          <x14:cfRule type="iconSet" priority="315" id="{7BF6C8F9-1ECD-469E-A07B-A45BD1039E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R1717:R1719</xm:sqref>
        </x14:conditionalFormatting>
        <x14:conditionalFormatting xmlns:xm="http://schemas.microsoft.com/office/excel/2006/main">
          <x14:cfRule type="iconSet" priority="292" id="{749D21B4-7DFE-45C9-B8C0-C5A21DD095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R1722:R1724</xm:sqref>
        </x14:conditionalFormatting>
        <x14:conditionalFormatting xmlns:xm="http://schemas.microsoft.com/office/excel/2006/main">
          <x14:cfRule type="iconSet" priority="269" id="{F0E29533-EEB4-456D-A1FE-F3B854906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R1727:R1729</xm:sqref>
        </x14:conditionalFormatting>
        <x14:conditionalFormatting xmlns:xm="http://schemas.microsoft.com/office/excel/2006/main">
          <x14:cfRule type="iconSet" priority="246" id="{899F5A8B-19F4-4357-B49C-9F79C778E6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R1732:R1734</xm:sqref>
        </x14:conditionalFormatting>
        <x14:conditionalFormatting xmlns:xm="http://schemas.microsoft.com/office/excel/2006/main">
          <x14:cfRule type="iconSet" priority="223" id="{47C972C6-C362-4E58-A6F8-9A4CBCA503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R1737:R1739</xm:sqref>
        </x14:conditionalFormatting>
        <x14:conditionalFormatting xmlns:xm="http://schemas.microsoft.com/office/excel/2006/main">
          <x14:cfRule type="iconSet" priority="200" id="{6892C164-F706-4059-A277-F7B029BFF0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R1742:R1744</xm:sqref>
        </x14:conditionalFormatting>
        <x14:conditionalFormatting xmlns:xm="http://schemas.microsoft.com/office/excel/2006/main">
          <x14:cfRule type="iconSet" priority="177" id="{424B5D29-6701-4814-83F9-1249EC67C0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R1749:R1751</xm:sqref>
        </x14:conditionalFormatting>
        <x14:conditionalFormatting xmlns:xm="http://schemas.microsoft.com/office/excel/2006/main">
          <x14:cfRule type="iconSet" priority="154" id="{F819CC96-EB61-4D4C-997B-14AAEBD2DC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R1754:R1756</xm:sqref>
        </x14:conditionalFormatting>
        <x14:conditionalFormatting xmlns:xm="http://schemas.microsoft.com/office/excel/2006/main">
          <x14:cfRule type="iconSet" priority="131" id="{164DE4C1-53E7-48D4-A369-23EAB46DFC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R1759:R1761</xm:sqref>
        </x14:conditionalFormatting>
        <x14:conditionalFormatting xmlns:xm="http://schemas.microsoft.com/office/excel/2006/main">
          <x14:cfRule type="iconSet" priority="16" id="{43FF34D2-CAC2-4591-859E-02D3AC3DD1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R1764:R1766</xm:sqref>
        </x14:conditionalFormatting>
        <x14:conditionalFormatting xmlns:xm="http://schemas.microsoft.com/office/excel/2006/main">
          <x14:cfRule type="iconSet" priority="108" id="{89B440CA-52D8-4D50-A3CF-FCF022A48C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R1771:R1773</xm:sqref>
        </x14:conditionalFormatting>
        <x14:conditionalFormatting xmlns:xm="http://schemas.microsoft.com/office/excel/2006/main">
          <x14:cfRule type="iconSet" priority="85" id="{BDD0778A-F1EB-413F-ABAE-4E2FE4F23A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R1776:R1778</xm:sqref>
        </x14:conditionalFormatting>
        <x14:conditionalFormatting xmlns:xm="http://schemas.microsoft.com/office/excel/2006/main">
          <x14:cfRule type="iconSet" priority="62" id="{6AE6442F-3F38-4AA1-85B7-DDE9943B0F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R1781:R1783</xm:sqref>
        </x14:conditionalFormatting>
        <x14:conditionalFormatting xmlns:xm="http://schemas.microsoft.com/office/excel/2006/main">
          <x14:cfRule type="iconSet" priority="39" id="{13A80510-0CA3-418B-B181-90C20F5345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R1786:R1788</xm:sqref>
        </x14:conditionalFormatting>
        <x14:conditionalFormatting xmlns:xm="http://schemas.microsoft.com/office/excel/2006/main">
          <x14:cfRule type="iconSet" priority="780" id="{DC993A52-17D1-45F1-9F78-6BCD4449EB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W3</xm:sqref>
        </x14:conditionalFormatting>
        <x14:conditionalFormatting xmlns:xm="http://schemas.microsoft.com/office/excel/2006/main">
          <x14:cfRule type="iconSet" priority="712" id="{D364CD0F-DE2A-4F3A-A5B9-EFC3325CE1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W1631:W1632</xm:sqref>
        </x14:conditionalFormatting>
        <x14:conditionalFormatting xmlns:xm="http://schemas.microsoft.com/office/excel/2006/main">
          <x14:cfRule type="iconSet" priority="681" id="{9108B7DC-2147-4B12-A3F3-C9BDAB5E1F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W1633:W1635</xm:sqref>
        </x14:conditionalFormatting>
        <x14:conditionalFormatting xmlns:xm="http://schemas.microsoft.com/office/excel/2006/main">
          <x14:cfRule type="iconSet" priority="658" id="{464512C0-88C6-4837-842A-988EB6DCE8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W1638:W1640</xm:sqref>
        </x14:conditionalFormatting>
        <x14:conditionalFormatting xmlns:xm="http://schemas.microsoft.com/office/excel/2006/main">
          <x14:cfRule type="iconSet" priority="635" id="{46E33892-F6A6-41DA-8BA9-022E819F44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W1643:W1645</xm:sqref>
        </x14:conditionalFormatting>
        <x14:conditionalFormatting xmlns:xm="http://schemas.microsoft.com/office/excel/2006/main">
          <x14:cfRule type="iconSet" priority="612" id="{A99357AD-679B-4CDB-9523-C9639399F2E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W1648:W1650</xm:sqref>
        </x14:conditionalFormatting>
        <x14:conditionalFormatting xmlns:xm="http://schemas.microsoft.com/office/excel/2006/main">
          <x14:cfRule type="iconSet" priority="589" id="{C7BCD2D5-E16E-472A-887E-7B3E52780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W1653:W1655</xm:sqref>
        </x14:conditionalFormatting>
        <x14:conditionalFormatting xmlns:xm="http://schemas.microsoft.com/office/excel/2006/main">
          <x14:cfRule type="iconSet" priority="566" id="{2B79D8C0-2532-4635-851C-95AC81B07B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W1658:W1660</xm:sqref>
        </x14:conditionalFormatting>
        <x14:conditionalFormatting xmlns:xm="http://schemas.microsoft.com/office/excel/2006/main">
          <x14:cfRule type="iconSet" priority="543" id="{FB304285-EAD4-4518-807C-514EDA670D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W1663:W1665</xm:sqref>
        </x14:conditionalFormatting>
        <x14:conditionalFormatting xmlns:xm="http://schemas.microsoft.com/office/excel/2006/main">
          <x14:cfRule type="iconSet" priority="520" id="{E1F0F0DC-43D2-4D4C-808A-F71B9F8304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W1668:W1670</xm:sqref>
        </x14:conditionalFormatting>
        <x14:conditionalFormatting xmlns:xm="http://schemas.microsoft.com/office/excel/2006/main">
          <x14:cfRule type="iconSet" priority="497" id="{6C46559E-0175-48F9-93B0-22356D0169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W1673:W1675</xm:sqref>
        </x14:conditionalFormatting>
        <x14:conditionalFormatting xmlns:xm="http://schemas.microsoft.com/office/excel/2006/main">
          <x14:cfRule type="iconSet" priority="474" id="{E0A19E4C-3093-4253-84ED-9FF40C617E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W1678:W1680</xm:sqref>
        </x14:conditionalFormatting>
        <x14:conditionalFormatting xmlns:xm="http://schemas.microsoft.com/office/excel/2006/main">
          <x14:cfRule type="iconSet" priority="451" id="{A892249D-4837-43FE-A259-CBC54922E4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W1685:W1687</xm:sqref>
        </x14:conditionalFormatting>
        <x14:conditionalFormatting xmlns:xm="http://schemas.microsoft.com/office/excel/2006/main">
          <x14:cfRule type="iconSet" priority="428" id="{77EF8B4E-3F15-4A8B-9585-C59315E59C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W1690:W1692</xm:sqref>
        </x14:conditionalFormatting>
        <x14:conditionalFormatting xmlns:xm="http://schemas.microsoft.com/office/excel/2006/main">
          <x14:cfRule type="iconSet" priority="405" id="{1DDF0452-0F94-485B-9060-3F15DA8634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W1695:W1697</xm:sqref>
        </x14:conditionalFormatting>
        <x14:conditionalFormatting xmlns:xm="http://schemas.microsoft.com/office/excel/2006/main">
          <x14:cfRule type="iconSet" priority="382" id="{3949B4D2-1F04-463C-B547-4444581874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W1700:W1702</xm:sqref>
        </x14:conditionalFormatting>
        <x14:conditionalFormatting xmlns:xm="http://schemas.microsoft.com/office/excel/2006/main">
          <x14:cfRule type="iconSet" priority="359" id="{B075A301-2D6F-4858-822D-70083E3AF1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W1707:W1709</xm:sqref>
        </x14:conditionalFormatting>
        <x14:conditionalFormatting xmlns:xm="http://schemas.microsoft.com/office/excel/2006/main">
          <x14:cfRule type="iconSet" priority="336" id="{EB637616-7394-4F25-8C34-7DA6BE631D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W1712:W1714</xm:sqref>
        </x14:conditionalFormatting>
        <x14:conditionalFormatting xmlns:xm="http://schemas.microsoft.com/office/excel/2006/main">
          <x14:cfRule type="iconSet" priority="313" id="{9C590E2A-4451-4722-8825-FB5C5BD5A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W1717:W1719</xm:sqref>
        </x14:conditionalFormatting>
        <x14:conditionalFormatting xmlns:xm="http://schemas.microsoft.com/office/excel/2006/main">
          <x14:cfRule type="iconSet" priority="290" id="{E4DE8FC2-DB61-4A68-AB93-45B89F778B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W1722:W1724</xm:sqref>
        </x14:conditionalFormatting>
        <x14:conditionalFormatting xmlns:xm="http://schemas.microsoft.com/office/excel/2006/main">
          <x14:cfRule type="iconSet" priority="267" id="{D2CFC6FB-89E2-4871-BC1B-42A3EE16D3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W1727:W1729</xm:sqref>
        </x14:conditionalFormatting>
        <x14:conditionalFormatting xmlns:xm="http://schemas.microsoft.com/office/excel/2006/main">
          <x14:cfRule type="iconSet" priority="244" id="{7A23A6EA-516C-4D29-92D0-545D937B5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W1732:W1734</xm:sqref>
        </x14:conditionalFormatting>
        <x14:conditionalFormatting xmlns:xm="http://schemas.microsoft.com/office/excel/2006/main">
          <x14:cfRule type="iconSet" priority="221" id="{3DB11A30-D42E-42C1-8B6A-6B559F097C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W1737:W1739</xm:sqref>
        </x14:conditionalFormatting>
        <x14:conditionalFormatting xmlns:xm="http://schemas.microsoft.com/office/excel/2006/main">
          <x14:cfRule type="iconSet" priority="198" id="{5DC5AC7A-BB0E-4D26-9FD2-8A9D1E5E9D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W1742:W1744</xm:sqref>
        </x14:conditionalFormatting>
        <x14:conditionalFormatting xmlns:xm="http://schemas.microsoft.com/office/excel/2006/main">
          <x14:cfRule type="iconSet" priority="175" id="{2CB5DAC7-9019-4CDC-879E-BE1BDBD372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W1749:W1751</xm:sqref>
        </x14:conditionalFormatting>
        <x14:conditionalFormatting xmlns:xm="http://schemas.microsoft.com/office/excel/2006/main">
          <x14:cfRule type="iconSet" priority="152" id="{9963C50F-7811-46AC-868B-D5B654CA38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W1754:W1756</xm:sqref>
        </x14:conditionalFormatting>
        <x14:conditionalFormatting xmlns:xm="http://schemas.microsoft.com/office/excel/2006/main">
          <x14:cfRule type="iconSet" priority="129" id="{B1190928-F0F5-489F-B50D-B771C44175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W1759:W1761</xm:sqref>
        </x14:conditionalFormatting>
        <x14:conditionalFormatting xmlns:xm="http://schemas.microsoft.com/office/excel/2006/main">
          <x14:cfRule type="iconSet" priority="14" id="{33FABFB0-A743-4E85-9BF9-9DDBBEC7FF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W1764:W1766</xm:sqref>
        </x14:conditionalFormatting>
        <x14:conditionalFormatting xmlns:xm="http://schemas.microsoft.com/office/excel/2006/main">
          <x14:cfRule type="iconSet" priority="106" id="{7F16E99D-D2CF-4F26-A328-2E17E6F0DD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W1771:W1773</xm:sqref>
        </x14:conditionalFormatting>
        <x14:conditionalFormatting xmlns:xm="http://schemas.microsoft.com/office/excel/2006/main">
          <x14:cfRule type="iconSet" priority="83" id="{0AF36E36-114F-43C9-AA5A-1F9170EDFC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W1776:W1778</xm:sqref>
        </x14:conditionalFormatting>
        <x14:conditionalFormatting xmlns:xm="http://schemas.microsoft.com/office/excel/2006/main">
          <x14:cfRule type="iconSet" priority="60" id="{D17BACD3-A81E-4185-A4E5-BC173C8828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W1781:W1783</xm:sqref>
        </x14:conditionalFormatting>
        <x14:conditionalFormatting xmlns:xm="http://schemas.microsoft.com/office/excel/2006/main">
          <x14:cfRule type="iconSet" priority="37" id="{85912DF9-4C4A-4387-8DFC-426D2E62F1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W1786:W1788</xm:sqref>
        </x14:conditionalFormatting>
        <x14:conditionalFormatting xmlns:xm="http://schemas.microsoft.com/office/excel/2006/main">
          <x14:cfRule type="iconSet" priority="815" id="{9C3A8B87-AD84-4C4D-9BC6-91A411EFD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W1326:X1326 W1328:X1623 W8:X1324</xm:sqref>
        </x14:conditionalFormatting>
        <x14:conditionalFormatting xmlns:xm="http://schemas.microsoft.com/office/excel/2006/main">
          <x14:cfRule type="iconSet" priority="711" id="{41567926-1F91-4E50-927B-ADE7886F86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X1631:X1632</xm:sqref>
        </x14:conditionalFormatting>
        <x14:conditionalFormatting xmlns:xm="http://schemas.microsoft.com/office/excel/2006/main">
          <x14:cfRule type="iconSet" priority="779" id="{06C39847-7D2D-438D-862C-8476EE4183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AI3</xm:sqref>
        </x14:conditionalFormatting>
        <x14:conditionalFormatting xmlns:xm="http://schemas.microsoft.com/office/excel/2006/main">
          <x14:cfRule type="iconSet" priority="734" id="{E1680B03-977C-46A3-B77E-32408DAB43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AI1326 AI1328:AI1623 AI11:AI1324</xm:sqref>
        </x14:conditionalFormatting>
        <x14:conditionalFormatting xmlns:xm="http://schemas.microsoft.com/office/excel/2006/main">
          <x14:cfRule type="iconSet" priority="701" id="{B0CC902E-DFA5-45C4-917E-FF21D9CC81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AI1631:AI1632</xm:sqref>
        </x14:conditionalFormatting>
        <x14:conditionalFormatting xmlns:xm="http://schemas.microsoft.com/office/excel/2006/main">
          <x14:cfRule type="iconSet" priority="678" id="{92A5A929-BA0B-4355-BAB6-5D70B1574A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AI1633:AI1635</xm:sqref>
        </x14:conditionalFormatting>
        <x14:conditionalFormatting xmlns:xm="http://schemas.microsoft.com/office/excel/2006/main">
          <x14:cfRule type="iconSet" priority="655" id="{46C8FA11-8681-4C87-B09B-313C22FF92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AI1638:AI1640</xm:sqref>
        </x14:conditionalFormatting>
        <x14:conditionalFormatting xmlns:xm="http://schemas.microsoft.com/office/excel/2006/main">
          <x14:cfRule type="iconSet" priority="632" id="{056FA148-703B-49C5-94F5-C7EFDB7414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AI1643:AI1645</xm:sqref>
        </x14:conditionalFormatting>
        <x14:conditionalFormatting xmlns:xm="http://schemas.microsoft.com/office/excel/2006/main">
          <x14:cfRule type="iconSet" priority="609" id="{E839D7CF-8B99-4A5D-AC92-FA88D6BE1B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AI1648:AI1650</xm:sqref>
        </x14:conditionalFormatting>
        <x14:conditionalFormatting xmlns:xm="http://schemas.microsoft.com/office/excel/2006/main">
          <x14:cfRule type="iconSet" priority="586" id="{2AE52BB8-F0E5-42DA-84DC-1889AC1760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AI1653:AI1655</xm:sqref>
        </x14:conditionalFormatting>
        <x14:conditionalFormatting xmlns:xm="http://schemas.microsoft.com/office/excel/2006/main">
          <x14:cfRule type="iconSet" priority="563" id="{9EF9E45E-F3E5-44A1-A09E-E9B1311871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AI1658:AI1660</xm:sqref>
        </x14:conditionalFormatting>
        <x14:conditionalFormatting xmlns:xm="http://schemas.microsoft.com/office/excel/2006/main">
          <x14:cfRule type="iconSet" priority="540" id="{D11BF294-6AC3-4167-81E3-9707DB9808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AI1663:AI1665</xm:sqref>
        </x14:conditionalFormatting>
        <x14:conditionalFormatting xmlns:xm="http://schemas.microsoft.com/office/excel/2006/main">
          <x14:cfRule type="iconSet" priority="517" id="{2210EA28-A684-4397-A66A-78C47C4DCB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AI1668:AI1670</xm:sqref>
        </x14:conditionalFormatting>
        <x14:conditionalFormatting xmlns:xm="http://schemas.microsoft.com/office/excel/2006/main">
          <x14:cfRule type="iconSet" priority="494" id="{A074D187-85FB-4778-B8D9-6709E7483B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AI1673:AI1675</xm:sqref>
        </x14:conditionalFormatting>
        <x14:conditionalFormatting xmlns:xm="http://schemas.microsoft.com/office/excel/2006/main">
          <x14:cfRule type="iconSet" priority="471" id="{8060CAFE-EC63-45E8-B96A-9A3B71892D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AI1678:AI1680</xm:sqref>
        </x14:conditionalFormatting>
        <x14:conditionalFormatting xmlns:xm="http://schemas.microsoft.com/office/excel/2006/main">
          <x14:cfRule type="iconSet" priority="448" id="{F786B217-7BD1-4C4E-9179-9969B2A4C6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AI1685:AI1687</xm:sqref>
        </x14:conditionalFormatting>
        <x14:conditionalFormatting xmlns:xm="http://schemas.microsoft.com/office/excel/2006/main">
          <x14:cfRule type="iconSet" priority="425" id="{E2A79451-4EDB-450D-AFA3-471E99BD71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AI1690:AI1692</xm:sqref>
        </x14:conditionalFormatting>
        <x14:conditionalFormatting xmlns:xm="http://schemas.microsoft.com/office/excel/2006/main">
          <x14:cfRule type="iconSet" priority="402" id="{127F0320-BE91-4498-9E13-00A4897254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AI1695:AI1697</xm:sqref>
        </x14:conditionalFormatting>
        <x14:conditionalFormatting xmlns:xm="http://schemas.microsoft.com/office/excel/2006/main">
          <x14:cfRule type="iconSet" priority="379" id="{99F49F28-9E6E-4BE6-AEB7-F1DD0D2000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AI1700:AI1702</xm:sqref>
        </x14:conditionalFormatting>
        <x14:conditionalFormatting xmlns:xm="http://schemas.microsoft.com/office/excel/2006/main">
          <x14:cfRule type="iconSet" priority="356" id="{6F1DEA7A-B0DB-41BC-8129-703E6AB9DF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AI1707:AI1709</xm:sqref>
        </x14:conditionalFormatting>
        <x14:conditionalFormatting xmlns:xm="http://schemas.microsoft.com/office/excel/2006/main">
          <x14:cfRule type="iconSet" priority="333" id="{7DE820F0-31B0-4893-85FC-4AF3D37B7B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AI1712:AI1714</xm:sqref>
        </x14:conditionalFormatting>
        <x14:conditionalFormatting xmlns:xm="http://schemas.microsoft.com/office/excel/2006/main">
          <x14:cfRule type="iconSet" priority="310" id="{BAE2A4B6-F97C-4481-9510-76D9FA84C5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AI1717:AI1719</xm:sqref>
        </x14:conditionalFormatting>
        <x14:conditionalFormatting xmlns:xm="http://schemas.microsoft.com/office/excel/2006/main">
          <x14:cfRule type="iconSet" priority="287" id="{059325CA-F9B3-4359-A20C-E681DADC5D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AI1722:AI1724</xm:sqref>
        </x14:conditionalFormatting>
        <x14:conditionalFormatting xmlns:xm="http://schemas.microsoft.com/office/excel/2006/main">
          <x14:cfRule type="iconSet" priority="264" id="{C94C7B6C-371D-4347-B604-4B22A22F16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AI1727:AI1729</xm:sqref>
        </x14:conditionalFormatting>
        <x14:conditionalFormatting xmlns:xm="http://schemas.microsoft.com/office/excel/2006/main">
          <x14:cfRule type="iconSet" priority="241" id="{2755238A-E71D-4595-A53B-F5EF30EC29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AI1732:AI1734</xm:sqref>
        </x14:conditionalFormatting>
        <x14:conditionalFormatting xmlns:xm="http://schemas.microsoft.com/office/excel/2006/main">
          <x14:cfRule type="iconSet" priority="218" id="{C8FDE771-EB85-4F5C-A766-5CDF8BB03D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AI1737:AI1739</xm:sqref>
        </x14:conditionalFormatting>
        <x14:conditionalFormatting xmlns:xm="http://schemas.microsoft.com/office/excel/2006/main">
          <x14:cfRule type="iconSet" priority="195" id="{7AADEC4A-95C7-40E0-9765-072710066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AI1742:AI1744</xm:sqref>
        </x14:conditionalFormatting>
        <x14:conditionalFormatting xmlns:xm="http://schemas.microsoft.com/office/excel/2006/main">
          <x14:cfRule type="iconSet" priority="172" id="{6F56FF08-E0E8-4D74-BBDF-0FA7ED48C5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AI1749:AI1751</xm:sqref>
        </x14:conditionalFormatting>
        <x14:conditionalFormatting xmlns:xm="http://schemas.microsoft.com/office/excel/2006/main">
          <x14:cfRule type="iconSet" priority="149" id="{A21D8542-DDF8-493A-84C7-F2255E5BB7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AI1754:AI1756</xm:sqref>
        </x14:conditionalFormatting>
        <x14:conditionalFormatting xmlns:xm="http://schemas.microsoft.com/office/excel/2006/main">
          <x14:cfRule type="iconSet" priority="126" id="{CF521FB6-1972-4F1E-ABB3-DDB9DCADF0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AI1759:AI1761</xm:sqref>
        </x14:conditionalFormatting>
        <x14:conditionalFormatting xmlns:xm="http://schemas.microsoft.com/office/excel/2006/main">
          <x14:cfRule type="iconSet" priority="11" id="{531B012B-52AB-4D09-84C7-ECEC4559FB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AI1764:AI1766</xm:sqref>
        </x14:conditionalFormatting>
        <x14:conditionalFormatting xmlns:xm="http://schemas.microsoft.com/office/excel/2006/main">
          <x14:cfRule type="iconSet" priority="103" id="{05C4BC53-A166-43EE-8A4A-EC86CE9D70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AI1771:AI1773</xm:sqref>
        </x14:conditionalFormatting>
        <x14:conditionalFormatting xmlns:xm="http://schemas.microsoft.com/office/excel/2006/main">
          <x14:cfRule type="iconSet" priority="80" id="{8276E65B-8942-42BC-A3ED-008961CF8E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AI1776:AI1778</xm:sqref>
        </x14:conditionalFormatting>
        <x14:conditionalFormatting xmlns:xm="http://schemas.microsoft.com/office/excel/2006/main">
          <x14:cfRule type="iconSet" priority="57" id="{21D641C2-67B0-4B0B-8DBA-FC4645D0D1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AI1781:AI1783</xm:sqref>
        </x14:conditionalFormatting>
        <x14:conditionalFormatting xmlns:xm="http://schemas.microsoft.com/office/excel/2006/main">
          <x14:cfRule type="iconSet" priority="34" id="{8321ADCC-FDE8-41CB-994E-A545A33C44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AI1786:AI1788</xm:sqref>
        </x14:conditionalFormatting>
        <x14:conditionalFormatting xmlns:xm="http://schemas.microsoft.com/office/excel/2006/main">
          <x14:cfRule type="iconSet" priority="814" id="{864D68D1-FFDC-4372-A1A4-0D30CD34D9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AJ1326 AJ1328:AJ1623 AI8:AJ10 AJ11:AJ1324</xm:sqref>
        </x14:conditionalFormatting>
        <x14:conditionalFormatting xmlns:xm="http://schemas.microsoft.com/office/excel/2006/main">
          <x14:cfRule type="iconSet" priority="700" id="{8BD5F64B-47F6-48E8-A262-2ADECFA537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AJ1631:AJ1632</xm:sqref>
        </x14:conditionalFormatting>
        <x14:conditionalFormatting xmlns:xm="http://schemas.microsoft.com/office/excel/2006/main">
          <x14:cfRule type="iconSet" priority="677" id="{6C96ADBE-5B3A-4A42-B784-7B5C356229A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AJ1633:AJ1635</xm:sqref>
        </x14:conditionalFormatting>
        <x14:conditionalFormatting xmlns:xm="http://schemas.microsoft.com/office/excel/2006/main">
          <x14:cfRule type="iconSet" priority="654" id="{40EF36B4-F1B8-4D13-8077-766F2602D1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AJ1638:AJ1640</xm:sqref>
        </x14:conditionalFormatting>
        <x14:conditionalFormatting xmlns:xm="http://schemas.microsoft.com/office/excel/2006/main">
          <x14:cfRule type="iconSet" priority="631" id="{2096A61A-2C40-4E95-B8DC-60C1F104E19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AJ1643:AJ1645</xm:sqref>
        </x14:conditionalFormatting>
        <x14:conditionalFormatting xmlns:xm="http://schemas.microsoft.com/office/excel/2006/main">
          <x14:cfRule type="iconSet" priority="608" id="{D41DEC7C-9766-4F4C-BC79-EC7CFE7657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AJ1648:AJ1650</xm:sqref>
        </x14:conditionalFormatting>
        <x14:conditionalFormatting xmlns:xm="http://schemas.microsoft.com/office/excel/2006/main">
          <x14:cfRule type="iconSet" priority="585" id="{7EB4F8B8-0727-49F6-B919-7C9B179582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AJ1653:AJ1655</xm:sqref>
        </x14:conditionalFormatting>
        <x14:conditionalFormatting xmlns:xm="http://schemas.microsoft.com/office/excel/2006/main">
          <x14:cfRule type="iconSet" priority="562" id="{58A8E65B-1C04-44C6-9DE6-20A02791D1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AJ1658:AJ1660</xm:sqref>
        </x14:conditionalFormatting>
        <x14:conditionalFormatting xmlns:xm="http://schemas.microsoft.com/office/excel/2006/main">
          <x14:cfRule type="iconSet" priority="539" id="{50E42A8C-B04A-40C3-9C04-89B961199B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AJ1663:AJ1665</xm:sqref>
        </x14:conditionalFormatting>
        <x14:conditionalFormatting xmlns:xm="http://schemas.microsoft.com/office/excel/2006/main">
          <x14:cfRule type="iconSet" priority="516" id="{3A561645-0749-4537-8AE0-8DED727BF4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AJ1668:AJ1670</xm:sqref>
        </x14:conditionalFormatting>
        <x14:conditionalFormatting xmlns:xm="http://schemas.microsoft.com/office/excel/2006/main">
          <x14:cfRule type="iconSet" priority="493" id="{4BA1536B-F89F-4C84-B13D-22EE985D26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AJ1673:AJ1675</xm:sqref>
        </x14:conditionalFormatting>
        <x14:conditionalFormatting xmlns:xm="http://schemas.microsoft.com/office/excel/2006/main">
          <x14:cfRule type="iconSet" priority="470" id="{7C1C8CFD-E6E8-42D7-9E0B-0053EFA41D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AJ1678:AJ1680</xm:sqref>
        </x14:conditionalFormatting>
        <x14:conditionalFormatting xmlns:xm="http://schemas.microsoft.com/office/excel/2006/main">
          <x14:cfRule type="iconSet" priority="447" id="{F2C34CE2-6EED-43A9-9F11-6D609C8CA0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AJ1685:AJ1687</xm:sqref>
        </x14:conditionalFormatting>
        <x14:conditionalFormatting xmlns:xm="http://schemas.microsoft.com/office/excel/2006/main">
          <x14:cfRule type="iconSet" priority="424" id="{152F5D19-03BD-4EF1-9B3E-2651D40EC3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AJ1690:AJ1692</xm:sqref>
        </x14:conditionalFormatting>
        <x14:conditionalFormatting xmlns:xm="http://schemas.microsoft.com/office/excel/2006/main">
          <x14:cfRule type="iconSet" priority="401" id="{66D8EFCA-85F6-49B0-9F90-E845891302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AJ1695:AJ1697</xm:sqref>
        </x14:conditionalFormatting>
        <x14:conditionalFormatting xmlns:xm="http://schemas.microsoft.com/office/excel/2006/main">
          <x14:cfRule type="iconSet" priority="378" id="{03004A6F-0137-4997-B65C-11823F2551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AJ1700:AJ1702</xm:sqref>
        </x14:conditionalFormatting>
        <x14:conditionalFormatting xmlns:xm="http://schemas.microsoft.com/office/excel/2006/main">
          <x14:cfRule type="iconSet" priority="355" id="{922D85B3-333A-4FA6-8F42-49F6E4627A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AJ1707:AJ1709</xm:sqref>
        </x14:conditionalFormatting>
        <x14:conditionalFormatting xmlns:xm="http://schemas.microsoft.com/office/excel/2006/main">
          <x14:cfRule type="iconSet" priority="332" id="{4CFE18DA-03C9-42C3-B698-DD160D86C6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AJ1712:AJ1714</xm:sqref>
        </x14:conditionalFormatting>
        <x14:conditionalFormatting xmlns:xm="http://schemas.microsoft.com/office/excel/2006/main">
          <x14:cfRule type="iconSet" priority="309" id="{E05E5C47-C182-4513-80D6-1727B93B6E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AJ1717:AJ1719</xm:sqref>
        </x14:conditionalFormatting>
        <x14:conditionalFormatting xmlns:xm="http://schemas.microsoft.com/office/excel/2006/main">
          <x14:cfRule type="iconSet" priority="286" id="{426DC5C9-0EF8-4989-BD9C-93A18F50AF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AJ1722:AJ1724</xm:sqref>
        </x14:conditionalFormatting>
        <x14:conditionalFormatting xmlns:xm="http://schemas.microsoft.com/office/excel/2006/main">
          <x14:cfRule type="iconSet" priority="263" id="{1314B8CF-F23C-49EF-A370-18DFBF7B8F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AJ1727:AJ1729</xm:sqref>
        </x14:conditionalFormatting>
        <x14:conditionalFormatting xmlns:xm="http://schemas.microsoft.com/office/excel/2006/main">
          <x14:cfRule type="iconSet" priority="240" id="{B9440D4A-7B65-4A32-8CFD-FCA14C7609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AJ1732:AJ1734</xm:sqref>
        </x14:conditionalFormatting>
        <x14:conditionalFormatting xmlns:xm="http://schemas.microsoft.com/office/excel/2006/main">
          <x14:cfRule type="iconSet" priority="217" id="{59EA3DAE-7894-4E23-A922-7A82152BBC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AJ1737:AJ1739</xm:sqref>
        </x14:conditionalFormatting>
        <x14:conditionalFormatting xmlns:xm="http://schemas.microsoft.com/office/excel/2006/main">
          <x14:cfRule type="iconSet" priority="194" id="{7811B7F3-7E9C-4D73-B828-6CBDFFDEB3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AJ1742:AJ1744</xm:sqref>
        </x14:conditionalFormatting>
        <x14:conditionalFormatting xmlns:xm="http://schemas.microsoft.com/office/excel/2006/main">
          <x14:cfRule type="iconSet" priority="171" id="{D5D93003-63F6-400E-A370-0FD40A470D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AJ1749:AJ1751</xm:sqref>
        </x14:conditionalFormatting>
        <x14:conditionalFormatting xmlns:xm="http://schemas.microsoft.com/office/excel/2006/main">
          <x14:cfRule type="iconSet" priority="148" id="{42A63917-5A8C-435A-8FC8-0CB4143E58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AJ1754:AJ1756</xm:sqref>
        </x14:conditionalFormatting>
        <x14:conditionalFormatting xmlns:xm="http://schemas.microsoft.com/office/excel/2006/main">
          <x14:cfRule type="iconSet" priority="125" id="{994C9FBC-BA30-44C4-9C88-A388A8F033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AJ1759:AJ1761</xm:sqref>
        </x14:conditionalFormatting>
        <x14:conditionalFormatting xmlns:xm="http://schemas.microsoft.com/office/excel/2006/main">
          <x14:cfRule type="iconSet" priority="10" id="{BF530EB8-91C9-4CC2-ABC9-7807C4E1C1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AJ1764:AJ1766</xm:sqref>
        </x14:conditionalFormatting>
        <x14:conditionalFormatting xmlns:xm="http://schemas.microsoft.com/office/excel/2006/main">
          <x14:cfRule type="iconSet" priority="102" id="{35918E79-9117-4F39-8722-924E642AA2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AJ1771:AJ1773</xm:sqref>
        </x14:conditionalFormatting>
        <x14:conditionalFormatting xmlns:xm="http://schemas.microsoft.com/office/excel/2006/main">
          <x14:cfRule type="iconSet" priority="79" id="{4AA86F69-4AF1-4E0C-BDA3-BB81571380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AJ1776:AJ1778</xm:sqref>
        </x14:conditionalFormatting>
        <x14:conditionalFormatting xmlns:xm="http://schemas.microsoft.com/office/excel/2006/main">
          <x14:cfRule type="iconSet" priority="56" id="{3BC6F7BF-CB58-454C-88AC-CAF571E0E1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AJ1781:AJ1783</xm:sqref>
        </x14:conditionalFormatting>
        <x14:conditionalFormatting xmlns:xm="http://schemas.microsoft.com/office/excel/2006/main">
          <x14:cfRule type="iconSet" priority="33" id="{E7E7DA7A-513E-4E38-8EE0-CC335672BC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AJ1786:AJ1788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C445-39AF-4298-B253-74D6E5EA4BEA}">
  <sheetPr codeName="Sheet4">
    <outlinePr summaryBelow="0" summaryRight="0"/>
  </sheetPr>
  <dimension ref="A1:AV116"/>
  <sheetViews>
    <sheetView zoomScaleNormal="100" workbookViewId="0">
      <pane xSplit="10" ySplit="8" topLeftCell="K38" activePane="bottomRight" state="frozen"/>
      <selection pane="bottomRight" activeCell="K49" sqref="K49"/>
      <selection pane="bottomLeft" activeCell="A9" sqref="A9"/>
      <selection pane="topRight" activeCell="K1" sqref="K1"/>
    </sheetView>
  </sheetViews>
  <sheetFormatPr defaultColWidth="8.5703125" defaultRowHeight="12" customHeight="1" outlineLevelRow="2" outlineLevelCol="1"/>
  <cols>
    <col min="1" max="1" width="8.5703125" style="618"/>
    <col min="2" max="2" width="4.5703125" style="644" customWidth="1"/>
    <col min="3" max="3" width="5.5703125" style="644" bestFit="1" customWidth="1"/>
    <col min="4" max="4" width="7.42578125" style="645" customWidth="1"/>
    <col min="5" max="5" width="59.5703125" style="618" customWidth="1"/>
    <col min="6" max="6" width="0.5703125" style="646" customWidth="1"/>
    <col min="7" max="7" width="8.42578125" style="618" bestFit="1" customWidth="1"/>
    <col min="8" max="8" width="10.42578125" style="618" bestFit="1" customWidth="1"/>
    <col min="9" max="9" width="5.5703125" style="623" bestFit="1" customWidth="1"/>
    <col min="10" max="10" width="0.5703125" style="646" customWidth="1"/>
    <col min="11" max="11" width="10.42578125" style="643" bestFit="1" customWidth="1"/>
    <col min="12" max="12" width="9.5703125" style="491" customWidth="1"/>
    <col min="13" max="13" width="10.42578125" style="624" bestFit="1" customWidth="1"/>
    <col min="14" max="14" width="8.5703125" style="488" customWidth="1" outlineLevel="1"/>
    <col min="15" max="17" width="10.42578125" style="624" customWidth="1" outlineLevel="1"/>
    <col min="18" max="18" width="10.42578125" style="625" customWidth="1"/>
    <col min="19" max="22" width="10.42578125" style="624" customWidth="1" outlineLevel="1"/>
    <col min="23" max="23" width="10.42578125" style="643" bestFit="1" customWidth="1"/>
    <col min="24" max="24" width="9.5703125" style="491" customWidth="1"/>
    <col min="25" max="25" width="10.42578125" style="624" bestFit="1" customWidth="1"/>
    <col min="26" max="26" width="8.5703125" style="488" customWidth="1" outlineLevel="1"/>
    <col min="27" max="29" width="10.42578125" style="624" customWidth="1" outlineLevel="1"/>
    <col min="30" max="30" width="10.42578125" style="625" customWidth="1"/>
    <col min="31" max="34" width="10.42578125" style="624" customWidth="1" outlineLevel="1"/>
    <col min="35" max="35" width="10.42578125" style="643" bestFit="1" customWidth="1"/>
    <col min="36" max="36" width="9.5703125" style="491" customWidth="1"/>
    <col min="37" max="37" width="10.42578125" style="624" bestFit="1" customWidth="1"/>
    <col min="38" max="38" width="8.5703125" style="488" customWidth="1" outlineLevel="1"/>
    <col min="39" max="41" width="10.42578125" style="624" customWidth="1" outlineLevel="1"/>
    <col min="42" max="42" width="10.42578125" style="625" customWidth="1"/>
    <col min="43" max="46" width="10.42578125" style="624" customWidth="1" outlineLevel="1"/>
    <col min="47" max="47" width="0.5703125" style="618" customWidth="1"/>
    <col min="48" max="16384" width="8.5703125" style="618"/>
  </cols>
  <sheetData>
    <row r="1" spans="1:47" s="488" customFormat="1" ht="18.600000000000001" customHeight="1">
      <c r="A1" s="442"/>
      <c r="B1" s="443"/>
      <c r="C1" s="444"/>
      <c r="D1" s="581"/>
      <c r="E1" s="443"/>
      <c r="F1" s="591"/>
      <c r="G1" s="447"/>
      <c r="H1" s="447"/>
      <c r="I1" s="604" t="s">
        <v>1163</v>
      </c>
      <c r="J1" s="591"/>
      <c r="K1" s="605" t="s">
        <v>173</v>
      </c>
      <c r="L1" s="605"/>
      <c r="M1" s="606" t="s">
        <v>174</v>
      </c>
      <c r="N1" s="606">
        <v>1</v>
      </c>
      <c r="O1" s="606">
        <v>2</v>
      </c>
      <c r="P1" s="606">
        <v>3</v>
      </c>
      <c r="Q1" s="606">
        <v>4</v>
      </c>
      <c r="R1" s="606" t="s">
        <v>175</v>
      </c>
      <c r="S1" s="606">
        <v>5</v>
      </c>
      <c r="T1" s="606">
        <v>6</v>
      </c>
      <c r="U1" s="606">
        <v>7</v>
      </c>
      <c r="V1" s="606">
        <v>8</v>
      </c>
      <c r="W1" s="606" t="s">
        <v>176</v>
      </c>
      <c r="X1" s="606"/>
      <c r="Y1" s="606" t="s">
        <v>177</v>
      </c>
      <c r="Z1" s="606">
        <v>9</v>
      </c>
      <c r="AA1" s="606">
        <v>10</v>
      </c>
      <c r="AB1" s="606">
        <v>11</v>
      </c>
      <c r="AC1" s="606">
        <v>12</v>
      </c>
      <c r="AD1" s="606" t="s">
        <v>178</v>
      </c>
      <c r="AE1" s="606">
        <v>13</v>
      </c>
      <c r="AF1" s="606">
        <v>14</v>
      </c>
      <c r="AG1" s="606">
        <v>15</v>
      </c>
      <c r="AH1" s="606">
        <v>16</v>
      </c>
      <c r="AI1" s="606" t="s">
        <v>179</v>
      </c>
      <c r="AJ1" s="606"/>
      <c r="AK1" s="606" t="s">
        <v>180</v>
      </c>
      <c r="AL1" s="606">
        <v>17</v>
      </c>
      <c r="AM1" s="606">
        <v>18</v>
      </c>
      <c r="AN1" s="606">
        <v>19</v>
      </c>
      <c r="AO1" s="606">
        <v>20</v>
      </c>
      <c r="AP1" s="606" t="s">
        <v>181</v>
      </c>
      <c r="AQ1" s="606">
        <v>21</v>
      </c>
      <c r="AR1" s="606">
        <v>22</v>
      </c>
      <c r="AS1" s="606">
        <v>23</v>
      </c>
      <c r="AT1" s="606">
        <v>24</v>
      </c>
      <c r="AU1" s="319"/>
    </row>
    <row r="2" spans="1:47" s="488" customFormat="1" ht="3" customHeight="1">
      <c r="A2" s="442"/>
      <c r="B2" s="443"/>
      <c r="C2" s="444"/>
      <c r="D2" s="581"/>
      <c r="E2" s="443"/>
      <c r="F2" s="591"/>
      <c r="G2" s="447"/>
      <c r="H2" s="447"/>
      <c r="I2" s="448"/>
      <c r="J2" s="591"/>
      <c r="K2" s="449"/>
      <c r="L2" s="449"/>
      <c r="M2" s="450"/>
      <c r="N2" s="610"/>
      <c r="O2" s="611"/>
      <c r="P2" s="611"/>
      <c r="Q2" s="611"/>
      <c r="R2" s="447"/>
      <c r="S2" s="611"/>
      <c r="T2" s="611"/>
      <c r="U2" s="611"/>
      <c r="V2" s="611"/>
      <c r="W2" s="449"/>
      <c r="X2" s="449"/>
      <c r="Y2" s="447"/>
      <c r="Z2" s="455"/>
      <c r="AA2" s="611"/>
      <c r="AB2" s="611"/>
      <c r="AC2" s="611"/>
      <c r="AD2" s="447"/>
      <c r="AE2" s="611"/>
      <c r="AF2" s="611"/>
      <c r="AG2" s="611"/>
      <c r="AH2" s="611"/>
      <c r="AI2" s="449"/>
      <c r="AJ2" s="449"/>
      <c r="AK2" s="447"/>
      <c r="AL2" s="456"/>
      <c r="AM2" s="611"/>
      <c r="AN2" s="611"/>
      <c r="AO2" s="611"/>
      <c r="AP2" s="447"/>
      <c r="AQ2" s="611"/>
      <c r="AR2" s="611"/>
      <c r="AS2" s="611"/>
      <c r="AT2" s="611"/>
      <c r="AU2" s="319"/>
    </row>
    <row r="3" spans="1:47" s="488" customFormat="1" ht="19.5" customHeight="1">
      <c r="A3" s="728" t="s">
        <v>207</v>
      </c>
      <c r="B3" s="729"/>
      <c r="C3" s="729"/>
      <c r="D3" s="729"/>
      <c r="E3" s="730"/>
      <c r="F3" s="591"/>
      <c r="G3" s="740" t="s">
        <v>208</v>
      </c>
      <c r="H3" s="740" t="s">
        <v>209</v>
      </c>
      <c r="I3" s="743" t="s">
        <v>210</v>
      </c>
      <c r="J3" s="591"/>
      <c r="K3" s="737" t="s">
        <v>211</v>
      </c>
      <c r="L3" s="737" t="s">
        <v>212</v>
      </c>
      <c r="M3" s="734" t="s">
        <v>213</v>
      </c>
      <c r="N3" s="612"/>
      <c r="O3" s="613"/>
      <c r="P3" s="613"/>
      <c r="Q3" s="613"/>
      <c r="R3" s="734" t="s">
        <v>214</v>
      </c>
      <c r="S3" s="613"/>
      <c r="T3" s="613"/>
      <c r="U3" s="613"/>
      <c r="V3" s="613"/>
      <c r="W3" s="737" t="s">
        <v>215</v>
      </c>
      <c r="X3" s="737" t="s">
        <v>212</v>
      </c>
      <c r="Y3" s="734" t="s">
        <v>216</v>
      </c>
      <c r="Z3" s="598"/>
      <c r="AA3" s="613"/>
      <c r="AB3" s="613"/>
      <c r="AC3" s="613"/>
      <c r="AD3" s="734" t="s">
        <v>217</v>
      </c>
      <c r="AE3" s="613"/>
      <c r="AF3" s="613"/>
      <c r="AG3" s="613"/>
      <c r="AH3" s="613"/>
      <c r="AI3" s="737" t="s">
        <v>218</v>
      </c>
      <c r="AJ3" s="737" t="s">
        <v>212</v>
      </c>
      <c r="AK3" s="734" t="s">
        <v>219</v>
      </c>
      <c r="AL3" s="599"/>
      <c r="AM3" s="613"/>
      <c r="AN3" s="613"/>
      <c r="AO3" s="613"/>
      <c r="AP3" s="734" t="s">
        <v>220</v>
      </c>
      <c r="AQ3" s="613"/>
      <c r="AR3" s="613"/>
      <c r="AS3" s="613"/>
      <c r="AT3" s="613"/>
      <c r="AU3" s="319"/>
    </row>
    <row r="4" spans="1:47" s="488" customFormat="1" ht="3" customHeight="1">
      <c r="A4" s="442"/>
      <c r="B4" s="443"/>
      <c r="C4" s="444"/>
      <c r="D4" s="581"/>
      <c r="E4" s="443"/>
      <c r="F4" s="591"/>
      <c r="G4" s="741"/>
      <c r="H4" s="741"/>
      <c r="I4" s="744"/>
      <c r="J4" s="591"/>
      <c r="K4" s="738"/>
      <c r="L4" s="738"/>
      <c r="M4" s="735"/>
      <c r="N4" s="612"/>
      <c r="O4" s="613"/>
      <c r="P4" s="613"/>
      <c r="Q4" s="613"/>
      <c r="R4" s="735"/>
      <c r="S4" s="613"/>
      <c r="T4" s="613"/>
      <c r="U4" s="613"/>
      <c r="V4" s="613"/>
      <c r="W4" s="738"/>
      <c r="X4" s="738"/>
      <c r="Y4" s="735"/>
      <c r="Z4" s="598"/>
      <c r="AA4" s="613"/>
      <c r="AB4" s="613"/>
      <c r="AC4" s="613"/>
      <c r="AD4" s="735"/>
      <c r="AE4" s="613"/>
      <c r="AF4" s="613"/>
      <c r="AG4" s="613"/>
      <c r="AH4" s="613"/>
      <c r="AI4" s="738"/>
      <c r="AJ4" s="738"/>
      <c r="AK4" s="735"/>
      <c r="AL4" s="599"/>
      <c r="AM4" s="613"/>
      <c r="AN4" s="613"/>
      <c r="AO4" s="613"/>
      <c r="AP4" s="735"/>
      <c r="AQ4" s="613"/>
      <c r="AR4" s="613"/>
      <c r="AS4" s="613"/>
      <c r="AT4" s="613"/>
      <c r="AU4" s="319"/>
    </row>
    <row r="5" spans="1:47" s="488" customFormat="1" ht="24.6" customHeight="1">
      <c r="A5" s="728" t="s">
        <v>1164</v>
      </c>
      <c r="B5" s="729"/>
      <c r="C5" s="729"/>
      <c r="D5" s="729"/>
      <c r="E5" s="730"/>
      <c r="F5" s="591"/>
      <c r="G5" s="742"/>
      <c r="H5" s="742"/>
      <c r="I5" s="745"/>
      <c r="J5" s="591"/>
      <c r="K5" s="739"/>
      <c r="L5" s="739"/>
      <c r="M5" s="736"/>
      <c r="N5" s="612" t="s">
        <v>8</v>
      </c>
      <c r="O5" s="613" t="s">
        <v>9</v>
      </c>
      <c r="P5" s="613" t="s">
        <v>10</v>
      </c>
      <c r="Q5" s="613" t="s">
        <v>11</v>
      </c>
      <c r="R5" s="736"/>
      <c r="S5" s="613" t="s">
        <v>8</v>
      </c>
      <c r="T5" s="613" t="s">
        <v>9</v>
      </c>
      <c r="U5" s="613" t="s">
        <v>10</v>
      </c>
      <c r="V5" s="613" t="s">
        <v>11</v>
      </c>
      <c r="W5" s="739"/>
      <c r="X5" s="739"/>
      <c r="Y5" s="736"/>
      <c r="Z5" s="612" t="s">
        <v>8</v>
      </c>
      <c r="AA5" s="613" t="s">
        <v>9</v>
      </c>
      <c r="AB5" s="613" t="s">
        <v>10</v>
      </c>
      <c r="AC5" s="613" t="s">
        <v>11</v>
      </c>
      <c r="AD5" s="736"/>
      <c r="AE5" s="613" t="s">
        <v>8</v>
      </c>
      <c r="AF5" s="613" t="s">
        <v>9</v>
      </c>
      <c r="AG5" s="613" t="s">
        <v>10</v>
      </c>
      <c r="AH5" s="613" t="s">
        <v>11</v>
      </c>
      <c r="AI5" s="739"/>
      <c r="AJ5" s="739"/>
      <c r="AK5" s="736"/>
      <c r="AL5" s="613" t="s">
        <v>8</v>
      </c>
      <c r="AM5" s="613" t="s">
        <v>9</v>
      </c>
      <c r="AN5" s="613" t="s">
        <v>10</v>
      </c>
      <c r="AO5" s="613" t="s">
        <v>11</v>
      </c>
      <c r="AP5" s="736"/>
      <c r="AQ5" s="613" t="s">
        <v>8</v>
      </c>
      <c r="AR5" s="613" t="s">
        <v>9</v>
      </c>
      <c r="AS5" s="613" t="s">
        <v>10</v>
      </c>
      <c r="AT5" s="613" t="s">
        <v>11</v>
      </c>
      <c r="AU5" s="319"/>
    </row>
    <row r="6" spans="1:47" s="488" customFormat="1" ht="3" customHeight="1">
      <c r="A6" s="442"/>
      <c r="B6" s="443"/>
      <c r="C6" s="444"/>
      <c r="D6" s="581"/>
      <c r="E6" s="443"/>
      <c r="F6" s="591"/>
      <c r="G6" s="451"/>
      <c r="H6" s="451"/>
      <c r="I6" s="452"/>
      <c r="J6" s="591"/>
      <c r="K6" s="590"/>
      <c r="L6" s="590"/>
      <c r="M6" s="611"/>
      <c r="N6" s="610"/>
      <c r="O6" s="611"/>
      <c r="P6" s="611"/>
      <c r="Q6" s="611"/>
      <c r="R6" s="611"/>
      <c r="S6" s="611"/>
      <c r="T6" s="611"/>
      <c r="U6" s="611"/>
      <c r="V6" s="611"/>
      <c r="W6" s="590"/>
      <c r="X6" s="590"/>
      <c r="Y6" s="611"/>
      <c r="Z6" s="455"/>
      <c r="AA6" s="611"/>
      <c r="AB6" s="611"/>
      <c r="AC6" s="611"/>
      <c r="AD6" s="611"/>
      <c r="AE6" s="611"/>
      <c r="AF6" s="611"/>
      <c r="AG6" s="611"/>
      <c r="AH6" s="611"/>
      <c r="AI6" s="590"/>
      <c r="AJ6" s="590"/>
      <c r="AK6" s="611"/>
      <c r="AL6" s="456"/>
      <c r="AM6" s="611"/>
      <c r="AN6" s="611"/>
      <c r="AO6" s="611"/>
      <c r="AP6" s="611"/>
      <c r="AQ6" s="611"/>
      <c r="AR6" s="611"/>
      <c r="AS6" s="611"/>
      <c r="AT6" s="611"/>
      <c r="AU6" s="319"/>
    </row>
    <row r="7" spans="1:47" s="488" customFormat="1" ht="18">
      <c r="A7" s="457"/>
      <c r="B7" s="443"/>
      <c r="C7" s="447"/>
      <c r="D7" s="581"/>
      <c r="E7" s="443"/>
      <c r="F7" s="591"/>
      <c r="G7" s="451"/>
      <c r="H7" s="451"/>
      <c r="I7" s="458"/>
      <c r="J7" s="591"/>
      <c r="K7" s="458"/>
      <c r="L7" s="449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458"/>
      <c r="X7" s="449"/>
      <c r="Y7" s="611"/>
      <c r="Z7" s="611"/>
      <c r="AA7" s="611"/>
      <c r="AB7" s="611"/>
      <c r="AC7" s="611"/>
      <c r="AD7" s="611"/>
      <c r="AE7" s="611"/>
      <c r="AF7" s="611"/>
      <c r="AG7" s="611"/>
      <c r="AH7" s="611"/>
      <c r="AI7" s="458"/>
      <c r="AJ7" s="449"/>
      <c r="AK7" s="611"/>
      <c r="AL7" s="611"/>
      <c r="AM7" s="611"/>
      <c r="AN7" s="611"/>
      <c r="AO7" s="611"/>
      <c r="AP7" s="611"/>
      <c r="AQ7" s="611"/>
      <c r="AR7" s="611"/>
      <c r="AS7" s="611"/>
      <c r="AT7" s="611"/>
      <c r="AU7" s="319"/>
    </row>
    <row r="8" spans="1:47" s="488" customFormat="1" ht="3" customHeight="1">
      <c r="A8" s="442"/>
      <c r="B8" s="443"/>
      <c r="C8" s="444"/>
      <c r="D8" s="581"/>
      <c r="E8" s="443"/>
      <c r="F8" s="591"/>
      <c r="G8" s="451"/>
      <c r="H8" s="451"/>
      <c r="I8" s="452"/>
      <c r="J8" s="591"/>
      <c r="K8" s="590"/>
      <c r="L8" s="590"/>
      <c r="M8" s="611"/>
      <c r="N8" s="610"/>
      <c r="O8" s="611"/>
      <c r="P8" s="611"/>
      <c r="Q8" s="611"/>
      <c r="R8" s="611"/>
      <c r="S8" s="611"/>
      <c r="T8" s="611"/>
      <c r="U8" s="611"/>
      <c r="V8" s="611"/>
      <c r="W8" s="590"/>
      <c r="X8" s="590"/>
      <c r="Y8" s="611"/>
      <c r="Z8" s="455"/>
      <c r="AA8" s="611"/>
      <c r="AB8" s="611"/>
      <c r="AC8" s="611"/>
      <c r="AD8" s="611"/>
      <c r="AE8" s="611"/>
      <c r="AF8" s="611"/>
      <c r="AG8" s="611"/>
      <c r="AH8" s="611"/>
      <c r="AI8" s="590"/>
      <c r="AJ8" s="590"/>
      <c r="AK8" s="611"/>
      <c r="AL8" s="456"/>
      <c r="AM8" s="611"/>
      <c r="AN8" s="611"/>
      <c r="AO8" s="611"/>
      <c r="AP8" s="611"/>
      <c r="AQ8" s="611"/>
      <c r="AR8" s="611"/>
      <c r="AS8" s="611"/>
      <c r="AT8" s="611"/>
      <c r="AU8" s="319"/>
    </row>
    <row r="9" spans="1:47" s="488" customFormat="1" ht="12" customHeight="1">
      <c r="A9" s="586" t="s">
        <v>1165</v>
      </c>
      <c r="B9" s="614"/>
      <c r="C9" s="614"/>
      <c r="D9" s="615"/>
      <c r="E9" s="616"/>
      <c r="F9" s="617"/>
      <c r="G9" s="616"/>
      <c r="H9" s="616"/>
      <c r="I9" s="616"/>
      <c r="J9" s="617"/>
      <c r="K9" s="616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616"/>
      <c r="Z9" s="616"/>
      <c r="AA9" s="616"/>
      <c r="AB9" s="616"/>
      <c r="AC9" s="616"/>
      <c r="AD9" s="616"/>
      <c r="AE9" s="616"/>
      <c r="AF9" s="616"/>
      <c r="AG9" s="616"/>
      <c r="AH9" s="616"/>
      <c r="AI9" s="616"/>
      <c r="AJ9" s="616"/>
      <c r="AK9" s="616"/>
      <c r="AL9" s="616"/>
      <c r="AM9" s="616"/>
      <c r="AN9" s="616"/>
      <c r="AO9" s="616"/>
      <c r="AP9" s="616"/>
      <c r="AQ9" s="616"/>
      <c r="AR9" s="616"/>
      <c r="AS9" s="616"/>
      <c r="AT9" s="616"/>
      <c r="AU9" s="618"/>
    </row>
    <row r="10" spans="1:47" s="488" customFormat="1" ht="3" customHeight="1" outlineLevel="1">
      <c r="A10" s="619"/>
      <c r="B10" s="620"/>
      <c r="C10" s="620"/>
      <c r="D10" s="547"/>
      <c r="E10" s="621"/>
      <c r="F10" s="617"/>
      <c r="G10" s="620"/>
      <c r="H10" s="462"/>
      <c r="I10" s="622"/>
      <c r="J10" s="617"/>
      <c r="K10" s="623"/>
      <c r="L10" s="465"/>
      <c r="M10" s="624"/>
      <c r="N10" s="471"/>
      <c r="O10" s="471"/>
      <c r="P10" s="471"/>
      <c r="Q10" s="471"/>
      <c r="R10" s="625"/>
      <c r="S10" s="624"/>
      <c r="T10" s="624"/>
      <c r="U10" s="624"/>
      <c r="V10" s="624"/>
      <c r="W10" s="623"/>
      <c r="X10" s="465"/>
      <c r="Y10" s="624"/>
      <c r="Z10" s="471"/>
      <c r="AA10" s="471"/>
      <c r="AB10" s="471"/>
      <c r="AC10" s="471"/>
      <c r="AD10" s="625"/>
      <c r="AE10" s="624"/>
      <c r="AF10" s="624"/>
      <c r="AG10" s="624"/>
      <c r="AH10" s="624"/>
      <c r="AI10" s="623"/>
      <c r="AJ10" s="465"/>
      <c r="AK10" s="624"/>
      <c r="AL10" s="471"/>
      <c r="AM10" s="471"/>
      <c r="AN10" s="471"/>
      <c r="AO10" s="471"/>
      <c r="AP10" s="625"/>
      <c r="AQ10" s="624"/>
      <c r="AR10" s="624"/>
      <c r="AS10" s="624"/>
      <c r="AT10" s="624"/>
      <c r="AU10" s="618"/>
    </row>
    <row r="11" spans="1:47" s="488" customFormat="1" ht="12" customHeight="1" outlineLevel="1">
      <c r="A11" s="580" t="s">
        <v>76</v>
      </c>
      <c r="B11" s="580" t="s">
        <v>77</v>
      </c>
      <c r="C11" s="580"/>
      <c r="D11" s="580"/>
      <c r="E11" s="580"/>
      <c r="F11" s="617"/>
      <c r="G11" s="620"/>
      <c r="H11" s="462"/>
      <c r="I11" s="622"/>
      <c r="J11" s="617"/>
      <c r="K11" s="623"/>
      <c r="L11" s="465"/>
      <c r="M11" s="624"/>
      <c r="N11" s="471"/>
      <c r="O11" s="471"/>
      <c r="P11" s="471"/>
      <c r="Q11" s="471"/>
      <c r="R11" s="625"/>
      <c r="S11" s="624"/>
      <c r="T11" s="624"/>
      <c r="U11" s="624"/>
      <c r="V11" s="624"/>
      <c r="W11" s="623"/>
      <c r="X11" s="465"/>
      <c r="Y11" s="624"/>
      <c r="Z11" s="471"/>
      <c r="AA11" s="471"/>
      <c r="AB11" s="471"/>
      <c r="AC11" s="471"/>
      <c r="AD11" s="625"/>
      <c r="AE11" s="624"/>
      <c r="AF11" s="624"/>
      <c r="AG11" s="624"/>
      <c r="AH11" s="624"/>
      <c r="AI11" s="623"/>
      <c r="AJ11" s="465"/>
      <c r="AK11" s="624"/>
      <c r="AL11" s="471"/>
      <c r="AM11" s="471"/>
      <c r="AN11" s="471"/>
      <c r="AO11" s="471"/>
      <c r="AP11" s="625"/>
      <c r="AQ11" s="624"/>
      <c r="AR11" s="624"/>
      <c r="AS11" s="624"/>
      <c r="AT11" s="624"/>
      <c r="AU11" s="618"/>
    </row>
    <row r="12" spans="1:47" s="488" customFormat="1" ht="12" customHeight="1" outlineLevel="2">
      <c r="A12" s="619"/>
      <c r="B12" s="626" t="s">
        <v>17</v>
      </c>
      <c r="C12" s="627" t="s">
        <v>1166</v>
      </c>
      <c r="D12" s="628" t="s">
        <v>1167</v>
      </c>
      <c r="E12" s="629" t="s">
        <v>1168</v>
      </c>
      <c r="F12" s="630"/>
      <c r="G12" s="626" t="s">
        <v>74</v>
      </c>
      <c r="H12" s="476" t="str">
        <f>CONCATENATE(G12,"-",I12)</f>
        <v>BB02-1</v>
      </c>
      <c r="I12" s="631">
        <v>1</v>
      </c>
      <c r="J12" s="630"/>
      <c r="K12" s="623">
        <v>1</v>
      </c>
      <c r="L12" s="465"/>
      <c r="M12" s="471" t="str" cm="1">
        <f t="array" ref="M12">IFERROR(_xlfn.IFS(N12=1,1,O12=1,1,P12=1,1,Q12=1,1),"")</f>
        <v/>
      </c>
      <c r="N12" s="471"/>
      <c r="O12" s="471"/>
      <c r="P12" s="471"/>
      <c r="Q12" s="471"/>
      <c r="R12" s="471"/>
      <c r="S12" s="471"/>
      <c r="T12" s="471"/>
      <c r="U12" s="471"/>
      <c r="V12" s="471"/>
      <c r="W12" s="623"/>
      <c r="X12" s="471"/>
      <c r="Y12" s="471" t="str" cm="1">
        <f t="array" ref="Y12">IFERROR(_xlfn.IFS(Z12=1,1,AA12=1,1,AB12=1,1,AC12=1,1),"")</f>
        <v/>
      </c>
      <c r="Z12" s="471"/>
      <c r="AA12" s="471"/>
      <c r="AB12" s="471"/>
      <c r="AC12" s="471"/>
      <c r="AD12" s="471"/>
      <c r="AE12" s="471"/>
      <c r="AF12" s="471"/>
      <c r="AG12" s="471"/>
      <c r="AH12" s="471"/>
      <c r="AI12" s="623"/>
      <c r="AJ12" s="465"/>
      <c r="AK12" s="624"/>
      <c r="AL12" s="471"/>
      <c r="AM12" s="471"/>
      <c r="AN12" s="471"/>
      <c r="AO12" s="471"/>
      <c r="AP12" s="625"/>
      <c r="AQ12" s="624"/>
      <c r="AR12" s="624"/>
      <c r="AS12" s="624"/>
      <c r="AT12" s="624"/>
      <c r="AU12" s="618"/>
    </row>
    <row r="13" spans="1:47" s="488" customFormat="1" ht="3" customHeight="1" outlineLevel="1">
      <c r="A13" s="619"/>
      <c r="B13" s="626"/>
      <c r="C13" s="627"/>
      <c r="D13" s="628"/>
      <c r="E13" s="629"/>
      <c r="F13" s="630"/>
      <c r="G13" s="626"/>
      <c r="H13" s="476"/>
      <c r="I13" s="631"/>
      <c r="J13" s="630"/>
      <c r="K13" s="623"/>
      <c r="L13" s="465"/>
      <c r="M13" s="471"/>
      <c r="N13" s="471"/>
      <c r="O13" s="471"/>
      <c r="P13" s="471"/>
      <c r="Q13" s="471"/>
      <c r="R13" s="471"/>
      <c r="S13" s="471"/>
      <c r="T13" s="471"/>
      <c r="U13" s="471"/>
      <c r="V13" s="471"/>
      <c r="W13" s="623"/>
      <c r="X13" s="471"/>
      <c r="Y13" s="471"/>
      <c r="Z13" s="471"/>
      <c r="AA13" s="471"/>
      <c r="AB13" s="471"/>
      <c r="AC13" s="471"/>
      <c r="AD13" s="471"/>
      <c r="AE13" s="471"/>
      <c r="AF13" s="471"/>
      <c r="AG13" s="471"/>
      <c r="AH13" s="471"/>
      <c r="AI13" s="623"/>
      <c r="AJ13" s="465"/>
      <c r="AK13" s="624"/>
      <c r="AL13" s="471"/>
      <c r="AM13" s="471"/>
      <c r="AN13" s="471"/>
      <c r="AO13" s="471"/>
      <c r="AP13" s="625"/>
      <c r="AQ13" s="624"/>
      <c r="AR13" s="624"/>
      <c r="AS13" s="624"/>
      <c r="AT13" s="624"/>
      <c r="AU13" s="618"/>
    </row>
    <row r="14" spans="1:47" s="488" customFormat="1" ht="12" customHeight="1" outlineLevel="1">
      <c r="A14" s="580" t="s">
        <v>78</v>
      </c>
      <c r="B14" s="580" t="s">
        <v>79</v>
      </c>
      <c r="C14" s="580"/>
      <c r="D14" s="580"/>
      <c r="E14" s="580"/>
      <c r="F14" s="630"/>
      <c r="G14" s="626"/>
      <c r="H14" s="476"/>
      <c r="I14" s="631"/>
      <c r="J14" s="630"/>
      <c r="K14" s="623"/>
      <c r="L14" s="465"/>
      <c r="M14" s="471"/>
      <c r="N14" s="471"/>
      <c r="O14" s="471"/>
      <c r="P14" s="471"/>
      <c r="Q14" s="471"/>
      <c r="R14" s="471"/>
      <c r="S14" s="471"/>
      <c r="T14" s="471"/>
      <c r="U14" s="471"/>
      <c r="V14" s="471"/>
      <c r="W14" s="623"/>
      <c r="X14" s="471"/>
      <c r="Y14" s="471"/>
      <c r="Z14" s="471"/>
      <c r="AA14" s="471"/>
      <c r="AB14" s="471"/>
      <c r="AC14" s="471"/>
      <c r="AD14" s="471"/>
      <c r="AE14" s="471"/>
      <c r="AF14" s="471"/>
      <c r="AG14" s="471"/>
      <c r="AH14" s="471"/>
      <c r="AI14" s="623"/>
      <c r="AJ14" s="465"/>
      <c r="AK14" s="624"/>
      <c r="AL14" s="471"/>
      <c r="AM14" s="471"/>
      <c r="AN14" s="471"/>
      <c r="AO14" s="471"/>
      <c r="AP14" s="625"/>
      <c r="AQ14" s="624"/>
      <c r="AR14" s="624"/>
      <c r="AS14" s="624"/>
      <c r="AT14" s="624"/>
      <c r="AU14" s="618"/>
    </row>
    <row r="15" spans="1:47" s="488" customFormat="1" ht="12" customHeight="1" outlineLevel="2">
      <c r="A15" s="632"/>
      <c r="B15" s="626" t="s">
        <v>17</v>
      </c>
      <c r="C15" s="627" t="s">
        <v>1166</v>
      </c>
      <c r="D15" s="628" t="s">
        <v>1167</v>
      </c>
      <c r="E15" s="629" t="s">
        <v>1169</v>
      </c>
      <c r="F15" s="630"/>
      <c r="G15" s="626" t="s">
        <v>74</v>
      </c>
      <c r="H15" s="476" t="str">
        <f>CONCATENATE(G15,"-",I15)</f>
        <v>BB02-2</v>
      </c>
      <c r="I15" s="631">
        <v>2</v>
      </c>
      <c r="J15" s="630"/>
      <c r="K15" s="623">
        <v>0</v>
      </c>
      <c r="L15" s="473"/>
      <c r="M15" s="471" cm="1">
        <f t="array" ref="M15">IFERROR(_xlfn.IFS(P15=1,1,O15=1,1,#REF!=1,1,Q15=1,1),"")</f>
        <v>1</v>
      </c>
      <c r="O15" s="471"/>
      <c r="P15" s="471">
        <v>1</v>
      </c>
      <c r="Q15" s="471"/>
      <c r="R15" s="471" cm="1">
        <f t="array" ref="R15">IFERROR(_xlfn.IFS(S15=1,1,T15=1,1,U15=1,1,V15=1,1),0)</f>
        <v>0</v>
      </c>
      <c r="S15" s="471"/>
      <c r="T15" s="471"/>
      <c r="U15" s="471"/>
      <c r="V15" s="471"/>
      <c r="W15" s="623"/>
      <c r="X15" s="471"/>
      <c r="Y15" s="471" t="str" cm="1">
        <f t="array" ref="Y15">IFERROR(_xlfn.IFS(Z15=1,1,AA15=1,1,AB15=1,1,AC15=1,1),"")</f>
        <v/>
      </c>
      <c r="Z15" s="471"/>
      <c r="AA15" s="471"/>
      <c r="AB15" s="471"/>
      <c r="AC15" s="471"/>
      <c r="AD15" s="471"/>
      <c r="AE15" s="471"/>
      <c r="AF15" s="471"/>
      <c r="AG15" s="471"/>
      <c r="AH15" s="471"/>
      <c r="AI15" s="623"/>
      <c r="AJ15" s="473"/>
      <c r="AK15" s="624"/>
      <c r="AL15" s="471"/>
      <c r="AM15" s="471"/>
      <c r="AN15" s="471"/>
      <c r="AO15" s="471"/>
      <c r="AP15" s="625"/>
      <c r="AQ15" s="624"/>
      <c r="AR15" s="624"/>
      <c r="AS15" s="624"/>
      <c r="AT15" s="624"/>
      <c r="AU15" s="618"/>
    </row>
    <row r="16" spans="1:47" s="488" customFormat="1" ht="12" customHeight="1" outlineLevel="2">
      <c r="A16" s="632"/>
      <c r="B16" s="626" t="s">
        <v>17</v>
      </c>
      <c r="C16" s="627" t="s">
        <v>1166</v>
      </c>
      <c r="D16" s="628" t="s">
        <v>1170</v>
      </c>
      <c r="E16" s="629" t="s">
        <v>1171</v>
      </c>
      <c r="F16" s="630"/>
      <c r="G16" s="626" t="s">
        <v>74</v>
      </c>
      <c r="H16" s="476" t="str">
        <f t="shared" ref="H16:H17" si="0">CONCATENATE(G16,"-",I16)</f>
        <v>BB02-2</v>
      </c>
      <c r="I16" s="631">
        <v>2</v>
      </c>
      <c r="J16" s="630"/>
      <c r="K16" s="623">
        <v>0</v>
      </c>
      <c r="L16" s="473"/>
      <c r="M16" s="471" cm="1">
        <f t="array" ref="M16">IFERROR(_xlfn.IFS(P16=1,1,O16=1,1,#REF!=1,1,Q16=1,1),"")</f>
        <v>1</v>
      </c>
      <c r="O16" s="471"/>
      <c r="P16" s="471">
        <v>1</v>
      </c>
      <c r="Q16" s="471"/>
      <c r="R16" s="471" cm="1">
        <f t="array" ref="R16">IFERROR(_xlfn.IFS(S16=1,1,T16=1,1,U16=1,1,V16=1,1),0)</f>
        <v>0</v>
      </c>
      <c r="S16" s="471"/>
      <c r="T16" s="471"/>
      <c r="U16" s="471"/>
      <c r="V16" s="471"/>
      <c r="W16" s="623"/>
      <c r="X16" s="471"/>
      <c r="Y16" s="471" t="str" cm="1">
        <f t="array" ref="Y16">IFERROR(_xlfn.IFS(Z16=1,1,AA16=1,1,AB16=1,1,AC16=1,1),"")</f>
        <v/>
      </c>
      <c r="Z16" s="471"/>
      <c r="AA16" s="471"/>
      <c r="AB16" s="471"/>
      <c r="AC16" s="471"/>
      <c r="AD16" s="471"/>
      <c r="AE16" s="471"/>
      <c r="AF16" s="471"/>
      <c r="AG16" s="471"/>
      <c r="AH16" s="471"/>
      <c r="AI16" s="623"/>
      <c r="AJ16" s="473"/>
      <c r="AK16" s="624"/>
      <c r="AL16" s="471"/>
      <c r="AM16" s="471"/>
      <c r="AN16" s="471"/>
      <c r="AO16" s="471"/>
      <c r="AP16" s="625"/>
      <c r="AQ16" s="624"/>
      <c r="AR16" s="624"/>
      <c r="AS16" s="624"/>
      <c r="AT16" s="624"/>
      <c r="AU16" s="618"/>
    </row>
    <row r="17" spans="1:47" s="488" customFormat="1" ht="12" customHeight="1" outlineLevel="2">
      <c r="A17" s="632"/>
      <c r="B17" s="626" t="s">
        <v>17</v>
      </c>
      <c r="C17" s="627" t="s">
        <v>1166</v>
      </c>
      <c r="D17" s="628" t="s">
        <v>1172</v>
      </c>
      <c r="E17" s="629" t="s">
        <v>1173</v>
      </c>
      <c r="F17" s="630"/>
      <c r="G17" s="626" t="s">
        <v>74</v>
      </c>
      <c r="H17" s="476" t="str">
        <f t="shared" si="0"/>
        <v>BB02-2</v>
      </c>
      <c r="I17" s="631">
        <v>2</v>
      </c>
      <c r="J17" s="630"/>
      <c r="K17" s="623">
        <v>0</v>
      </c>
      <c r="L17" s="473"/>
      <c r="M17" s="471" cm="1">
        <f t="array" ref="M17">IFERROR(_xlfn.IFS(P17=1,1,O17=1,1,#REF!=1,1,Q17=1,1),"")</f>
        <v>1</v>
      </c>
      <c r="O17" s="471"/>
      <c r="P17" s="471">
        <v>1</v>
      </c>
      <c r="Q17" s="471"/>
      <c r="R17" s="471" cm="1">
        <f t="array" ref="R17">IFERROR(_xlfn.IFS(S17=1,1,T17=1,1,U17=1,1,V17=1,1),0)</f>
        <v>0</v>
      </c>
      <c r="S17" s="471"/>
      <c r="T17" s="471"/>
      <c r="U17" s="471"/>
      <c r="V17" s="471"/>
      <c r="W17" s="623"/>
      <c r="X17" s="471"/>
      <c r="Y17" s="471" t="str" cm="1">
        <f t="array" ref="Y17">IFERROR(_xlfn.IFS(Z17=1,1,AA17=1,1,AB17=1,1,AC17=1,1),"")</f>
        <v/>
      </c>
      <c r="Z17" s="471"/>
      <c r="AA17" s="471"/>
      <c r="AB17" s="471"/>
      <c r="AC17" s="471"/>
      <c r="AD17" s="471"/>
      <c r="AE17" s="471"/>
      <c r="AF17" s="471"/>
      <c r="AG17" s="471"/>
      <c r="AH17" s="471"/>
      <c r="AI17" s="623"/>
      <c r="AJ17" s="473"/>
      <c r="AK17" s="624"/>
      <c r="AL17" s="471"/>
      <c r="AM17" s="471"/>
      <c r="AN17" s="471"/>
      <c r="AO17" s="471"/>
      <c r="AP17" s="625"/>
      <c r="AQ17" s="624"/>
      <c r="AR17" s="624"/>
      <c r="AS17" s="624"/>
      <c r="AT17" s="624"/>
      <c r="AU17" s="618"/>
    </row>
    <row r="18" spans="1:47" s="488" customFormat="1" ht="3" customHeight="1" outlineLevel="1">
      <c r="A18" s="619"/>
      <c r="B18" s="626"/>
      <c r="C18" s="627"/>
      <c r="D18" s="628"/>
      <c r="E18" s="629"/>
      <c r="F18" s="630"/>
      <c r="G18" s="626"/>
      <c r="H18" s="476"/>
      <c r="I18" s="631"/>
      <c r="J18" s="630"/>
      <c r="K18" s="623"/>
      <c r="L18" s="465"/>
      <c r="M18" s="471"/>
      <c r="N18" s="471"/>
      <c r="O18" s="471"/>
      <c r="P18" s="471"/>
      <c r="Q18" s="471"/>
      <c r="R18" s="471"/>
      <c r="S18" s="471"/>
      <c r="T18" s="471"/>
      <c r="U18" s="471"/>
      <c r="V18" s="471"/>
      <c r="W18" s="623"/>
      <c r="X18" s="471"/>
      <c r="Y18" s="471"/>
      <c r="Z18" s="471"/>
      <c r="AA18" s="471"/>
      <c r="AB18" s="471"/>
      <c r="AC18" s="471"/>
      <c r="AD18" s="471"/>
      <c r="AE18" s="471"/>
      <c r="AF18" s="471"/>
      <c r="AG18" s="471"/>
      <c r="AH18" s="471"/>
      <c r="AI18" s="623"/>
      <c r="AJ18" s="465"/>
      <c r="AK18" s="624"/>
      <c r="AL18" s="471"/>
      <c r="AM18" s="471"/>
      <c r="AN18" s="471"/>
      <c r="AO18" s="471"/>
      <c r="AP18" s="625"/>
      <c r="AQ18" s="624"/>
      <c r="AR18" s="624"/>
      <c r="AS18" s="624"/>
      <c r="AT18" s="624"/>
      <c r="AU18" s="618"/>
    </row>
    <row r="19" spans="1:47" s="488" customFormat="1" ht="12" customHeight="1" outlineLevel="1">
      <c r="A19" s="580" t="s">
        <v>80</v>
      </c>
      <c r="B19" s="580" t="s">
        <v>1174</v>
      </c>
      <c r="C19" s="580"/>
      <c r="D19" s="580"/>
      <c r="E19" s="580"/>
      <c r="F19" s="630"/>
      <c r="G19" s="626"/>
      <c r="H19" s="476"/>
      <c r="I19" s="631"/>
      <c r="J19" s="630"/>
      <c r="K19" s="623"/>
      <c r="L19" s="473"/>
      <c r="M19" s="471"/>
      <c r="N19" s="471"/>
      <c r="O19" s="471"/>
      <c r="P19" s="471"/>
      <c r="Q19" s="471"/>
      <c r="R19" s="471"/>
      <c r="S19" s="471"/>
      <c r="T19" s="471"/>
      <c r="U19" s="471"/>
      <c r="V19" s="471"/>
      <c r="W19" s="623"/>
      <c r="X19" s="471"/>
      <c r="Y19" s="471"/>
      <c r="Z19" s="471"/>
      <c r="AA19" s="471"/>
      <c r="AB19" s="471"/>
      <c r="AC19" s="471"/>
      <c r="AD19" s="471"/>
      <c r="AE19" s="471"/>
      <c r="AF19" s="471"/>
      <c r="AG19" s="471"/>
      <c r="AH19" s="471"/>
      <c r="AI19" s="623"/>
      <c r="AJ19" s="473"/>
      <c r="AK19" s="624"/>
      <c r="AL19" s="471"/>
      <c r="AM19" s="471"/>
      <c r="AN19" s="471"/>
      <c r="AO19" s="471"/>
      <c r="AP19" s="625"/>
      <c r="AQ19" s="624"/>
      <c r="AR19" s="624"/>
      <c r="AS19" s="624"/>
      <c r="AT19" s="624"/>
      <c r="AU19" s="618"/>
    </row>
    <row r="20" spans="1:47" s="488" customFormat="1" ht="12" customHeight="1" outlineLevel="2">
      <c r="A20" s="632"/>
      <c r="B20" s="626" t="s">
        <v>17</v>
      </c>
      <c r="C20" s="627" t="s">
        <v>1166</v>
      </c>
      <c r="D20" s="628" t="s">
        <v>1175</v>
      </c>
      <c r="E20" s="629" t="s">
        <v>1176</v>
      </c>
      <c r="F20" s="630"/>
      <c r="G20" s="626" t="s">
        <v>74</v>
      </c>
      <c r="H20" s="476" t="str">
        <f>CONCATENATE(G20,"-",I20)</f>
        <v>BB02-3</v>
      </c>
      <c r="I20" s="631">
        <v>3</v>
      </c>
      <c r="J20" s="630"/>
      <c r="K20" s="623">
        <v>0</v>
      </c>
      <c r="L20" s="473"/>
      <c r="M20" s="471" cm="1">
        <f t="array" ref="M20">IFERROR(_xlfn.IFS(P20=1,1,O20=1,1,#REF!=1,1,Q20=1,1),"")</f>
        <v>1</v>
      </c>
      <c r="O20" s="471"/>
      <c r="P20" s="471">
        <v>1</v>
      </c>
      <c r="Q20" s="471"/>
      <c r="R20" s="471" cm="1">
        <f t="array" ref="R20">IFERROR(_xlfn.IFS(S20=1,1,T20=1,1,U20=1,1,V20=1,1),0)</f>
        <v>0</v>
      </c>
      <c r="S20" s="471"/>
      <c r="T20" s="471"/>
      <c r="U20" s="471"/>
      <c r="V20" s="471"/>
      <c r="W20" s="623"/>
      <c r="X20" s="471"/>
      <c r="Y20" s="471" t="str" cm="1">
        <f t="array" ref="Y20">IFERROR(_xlfn.IFS(Z20=1,1,AA20=1,1,AB20=1,1,AC20=1,1),"")</f>
        <v/>
      </c>
      <c r="Z20" s="471"/>
      <c r="AA20" s="471"/>
      <c r="AB20" s="471"/>
      <c r="AC20" s="471"/>
      <c r="AD20" s="471"/>
      <c r="AE20" s="471"/>
      <c r="AF20" s="471"/>
      <c r="AG20" s="471"/>
      <c r="AH20" s="471"/>
      <c r="AI20" s="623"/>
      <c r="AJ20" s="473"/>
      <c r="AK20" s="624"/>
      <c r="AL20" s="471"/>
      <c r="AM20" s="471"/>
      <c r="AN20" s="471"/>
      <c r="AO20" s="471"/>
      <c r="AP20" s="625"/>
      <c r="AQ20" s="624"/>
      <c r="AR20" s="624"/>
      <c r="AS20" s="624"/>
      <c r="AT20" s="624"/>
      <c r="AU20" s="618"/>
    </row>
    <row r="21" spans="1:47" s="488" customFormat="1" ht="12" customHeight="1" outlineLevel="2">
      <c r="A21" s="632"/>
      <c r="B21" s="626" t="s">
        <v>17</v>
      </c>
      <c r="C21" s="627" t="s">
        <v>1166</v>
      </c>
      <c r="D21" s="628" t="s">
        <v>1177</v>
      </c>
      <c r="E21" s="629" t="s">
        <v>1178</v>
      </c>
      <c r="F21" s="630"/>
      <c r="G21" s="626" t="s">
        <v>74</v>
      </c>
      <c r="H21" s="476" t="str">
        <f t="shared" ref="H21:H22" si="1">CONCATENATE(G21,"-",I21)</f>
        <v>BB02-3</v>
      </c>
      <c r="I21" s="631">
        <v>3</v>
      </c>
      <c r="J21" s="630"/>
      <c r="K21" s="623">
        <v>0</v>
      </c>
      <c r="L21" s="473"/>
      <c r="M21" s="471" cm="1">
        <f t="array" ref="M21">IFERROR(_xlfn.IFS(P21=1,1,O21=1,1,#REF!=1,1,Q21=1,1),"")</f>
        <v>1</v>
      </c>
      <c r="O21" s="471"/>
      <c r="P21" s="471">
        <v>1</v>
      </c>
      <c r="Q21" s="471"/>
      <c r="R21" s="471" cm="1">
        <f t="array" ref="R21">IFERROR(_xlfn.IFS(S21=1,1,T21=1,1,U21=1,1,V21=1,1),0)</f>
        <v>0</v>
      </c>
      <c r="S21" s="471"/>
      <c r="T21" s="471"/>
      <c r="U21" s="471"/>
      <c r="V21" s="471"/>
      <c r="W21" s="623"/>
      <c r="X21" s="471"/>
      <c r="Y21" s="471" t="str" cm="1">
        <f t="array" ref="Y21">IFERROR(_xlfn.IFS(Z21=1,1,AA21=1,1,AB21=1,1,AC21=1,1),"")</f>
        <v/>
      </c>
      <c r="Z21" s="471"/>
      <c r="AA21" s="471"/>
      <c r="AB21" s="471"/>
      <c r="AC21" s="471"/>
      <c r="AD21" s="471"/>
      <c r="AE21" s="471"/>
      <c r="AF21" s="471"/>
      <c r="AG21" s="471"/>
      <c r="AH21" s="471"/>
      <c r="AI21" s="623"/>
      <c r="AJ21" s="473"/>
      <c r="AK21" s="624"/>
      <c r="AL21" s="471"/>
      <c r="AM21" s="471"/>
      <c r="AN21" s="471"/>
      <c r="AO21" s="471"/>
      <c r="AP21" s="625"/>
      <c r="AQ21" s="624"/>
      <c r="AR21" s="624"/>
      <c r="AS21" s="624"/>
      <c r="AT21" s="624"/>
      <c r="AU21" s="618"/>
    </row>
    <row r="22" spans="1:47" s="488" customFormat="1" ht="12" customHeight="1" outlineLevel="2">
      <c r="A22" s="632"/>
      <c r="B22" s="626" t="s">
        <v>17</v>
      </c>
      <c r="C22" s="627" t="s">
        <v>1166</v>
      </c>
      <c r="D22" s="628" t="s">
        <v>1179</v>
      </c>
      <c r="E22" s="629" t="s">
        <v>1180</v>
      </c>
      <c r="F22" s="630"/>
      <c r="G22" s="626" t="s">
        <v>74</v>
      </c>
      <c r="H22" s="476" t="str">
        <f t="shared" si="1"/>
        <v>BB02-3</v>
      </c>
      <c r="I22" s="631">
        <v>3</v>
      </c>
      <c r="J22" s="630"/>
      <c r="K22" s="623">
        <v>0</v>
      </c>
      <c r="L22" s="473"/>
      <c r="M22" s="471" cm="1">
        <f t="array" ref="M22">IFERROR(_xlfn.IFS(P22=1,1,O22=1,1,#REF!=1,1,Q22=1,1),"")</f>
        <v>1</v>
      </c>
      <c r="O22" s="471"/>
      <c r="P22" s="471">
        <v>1</v>
      </c>
      <c r="Q22" s="471"/>
      <c r="R22" s="471" cm="1">
        <f t="array" ref="R22">IFERROR(_xlfn.IFS(S22=1,1,T22=1,1,U22=1,1,V22=1,1),0)</f>
        <v>0</v>
      </c>
      <c r="S22" s="471"/>
      <c r="T22" s="471"/>
      <c r="U22" s="471"/>
      <c r="V22" s="471"/>
      <c r="W22" s="623"/>
      <c r="X22" s="471"/>
      <c r="Y22" s="471" t="str" cm="1">
        <f t="array" ref="Y22">IFERROR(_xlfn.IFS(Z22=1,1,AA22=1,1,AB22=1,1,AC22=1,1),"")</f>
        <v/>
      </c>
      <c r="Z22" s="471"/>
      <c r="AA22" s="471"/>
      <c r="AB22" s="471"/>
      <c r="AC22" s="471"/>
      <c r="AD22" s="471"/>
      <c r="AE22" s="471"/>
      <c r="AF22" s="471"/>
      <c r="AG22" s="471"/>
      <c r="AH22" s="471"/>
      <c r="AI22" s="623"/>
      <c r="AJ22" s="473"/>
      <c r="AK22" s="624"/>
      <c r="AL22" s="471"/>
      <c r="AM22" s="471"/>
      <c r="AN22" s="471"/>
      <c r="AO22" s="471"/>
      <c r="AP22" s="625"/>
      <c r="AQ22" s="624"/>
      <c r="AR22" s="624"/>
      <c r="AS22" s="624"/>
      <c r="AT22" s="624"/>
      <c r="AU22" s="618"/>
    </row>
    <row r="23" spans="1:47" s="488" customFormat="1" ht="3" customHeight="1" outlineLevel="1">
      <c r="A23" s="632"/>
      <c r="B23" s="626"/>
      <c r="C23" s="627"/>
      <c r="D23" s="628"/>
      <c r="E23" s="629"/>
      <c r="F23" s="630"/>
      <c r="G23" s="626"/>
      <c r="H23" s="476"/>
      <c r="I23" s="631"/>
      <c r="J23" s="630"/>
      <c r="K23" s="623"/>
      <c r="L23" s="473"/>
      <c r="M23" s="471"/>
      <c r="O23" s="471"/>
      <c r="P23" s="471"/>
      <c r="Q23" s="471"/>
      <c r="R23" s="471"/>
      <c r="S23" s="471"/>
      <c r="T23" s="471"/>
      <c r="U23" s="471"/>
      <c r="V23" s="471"/>
      <c r="W23" s="623"/>
      <c r="X23" s="471"/>
      <c r="Y23" s="471"/>
      <c r="Z23" s="471"/>
      <c r="AA23" s="471"/>
      <c r="AB23" s="471"/>
      <c r="AC23" s="471"/>
      <c r="AD23" s="471"/>
      <c r="AE23" s="471"/>
      <c r="AF23" s="471"/>
      <c r="AG23" s="471"/>
      <c r="AH23" s="471"/>
      <c r="AI23" s="623"/>
      <c r="AJ23" s="473"/>
      <c r="AK23" s="624"/>
      <c r="AL23" s="471"/>
      <c r="AM23" s="471"/>
      <c r="AN23" s="471"/>
      <c r="AO23" s="471"/>
      <c r="AP23" s="625"/>
      <c r="AQ23" s="624"/>
      <c r="AR23" s="624"/>
      <c r="AS23" s="624"/>
      <c r="AT23" s="624"/>
      <c r="AU23" s="618"/>
    </row>
    <row r="24" spans="1:47" s="488" customFormat="1" ht="12" customHeight="1" outlineLevel="1">
      <c r="A24" s="580" t="s">
        <v>82</v>
      </c>
      <c r="B24" s="580" t="s">
        <v>81</v>
      </c>
      <c r="C24" s="580"/>
      <c r="D24" s="580"/>
      <c r="E24" s="580"/>
      <c r="F24" s="630"/>
      <c r="G24" s="626"/>
      <c r="H24" s="476"/>
      <c r="I24" s="631"/>
      <c r="J24" s="630"/>
      <c r="K24" s="623"/>
      <c r="L24" s="473"/>
      <c r="M24" s="471"/>
      <c r="N24" s="471"/>
      <c r="O24" s="471"/>
      <c r="P24" s="471"/>
      <c r="Q24" s="471" t="s">
        <v>934</v>
      </c>
      <c r="R24" s="471"/>
      <c r="S24" s="471"/>
      <c r="T24" s="471"/>
      <c r="U24" s="471"/>
      <c r="V24" s="471"/>
      <c r="W24" s="623"/>
      <c r="X24" s="471"/>
      <c r="Y24" s="471"/>
      <c r="Z24" s="471"/>
      <c r="AA24" s="471"/>
      <c r="AB24" s="471"/>
      <c r="AC24" s="471"/>
      <c r="AD24" s="471"/>
      <c r="AE24" s="471"/>
      <c r="AF24" s="471"/>
      <c r="AG24" s="471"/>
      <c r="AH24" s="471"/>
      <c r="AI24" s="623"/>
      <c r="AJ24" s="473"/>
      <c r="AK24" s="624"/>
      <c r="AL24" s="471"/>
      <c r="AM24" s="471"/>
      <c r="AN24" s="471"/>
      <c r="AO24" s="471"/>
      <c r="AP24" s="625"/>
      <c r="AQ24" s="624"/>
      <c r="AR24" s="624"/>
      <c r="AS24" s="624"/>
      <c r="AT24" s="624"/>
      <c r="AU24" s="618"/>
    </row>
    <row r="25" spans="1:47" s="488" customFormat="1" ht="12" customHeight="1" outlineLevel="2">
      <c r="A25" s="632"/>
      <c r="B25" s="626" t="s">
        <v>17</v>
      </c>
      <c r="C25" s="627" t="s">
        <v>1166</v>
      </c>
      <c r="D25" s="628" t="s">
        <v>1175</v>
      </c>
      <c r="E25" s="629" t="s">
        <v>1181</v>
      </c>
      <c r="F25" s="630"/>
      <c r="G25" s="626" t="s">
        <v>74</v>
      </c>
      <c r="H25" s="476" t="str">
        <f t="shared" ref="H25:H27" si="2">CONCATENATE(G25,"-",I25)</f>
        <v>BB02-4</v>
      </c>
      <c r="I25" s="631">
        <v>4</v>
      </c>
      <c r="J25" s="630"/>
      <c r="K25" s="623">
        <v>0</v>
      </c>
      <c r="L25" s="473"/>
      <c r="M25" s="471" cm="1">
        <f t="array" ref="M25">IFERROR(_xlfn.IFS(Q25=1,1,O25=1,1,P25=1,1,#REF!=1,1),"")</f>
        <v>1</v>
      </c>
      <c r="O25" s="471"/>
      <c r="P25" s="471"/>
      <c r="Q25" s="471">
        <v>1</v>
      </c>
      <c r="R25" s="471" cm="1">
        <f t="array" ref="R25">IFERROR(_xlfn.IFS(S25=1,1,T25=1,1,U25=1,1,V25=1,1),0)</f>
        <v>0</v>
      </c>
      <c r="S25" s="471"/>
      <c r="T25" s="471"/>
      <c r="U25" s="471"/>
      <c r="V25" s="471"/>
      <c r="W25" s="623"/>
      <c r="X25" s="471"/>
      <c r="Y25" s="471" t="str" cm="1">
        <f t="array" ref="Y25">IFERROR(_xlfn.IFS(Z25=1,1,AA25=1,1,AB25=1,1,AC25=1,1),"")</f>
        <v/>
      </c>
      <c r="Z25" s="471"/>
      <c r="AA25" s="471"/>
      <c r="AB25" s="471"/>
      <c r="AC25" s="471"/>
      <c r="AD25" s="471"/>
      <c r="AE25" s="471"/>
      <c r="AF25" s="471"/>
      <c r="AG25" s="471"/>
      <c r="AH25" s="471"/>
      <c r="AI25" s="623"/>
      <c r="AJ25" s="473"/>
      <c r="AK25" s="624"/>
      <c r="AL25" s="471"/>
      <c r="AM25" s="471"/>
      <c r="AN25" s="471"/>
      <c r="AO25" s="471"/>
      <c r="AP25" s="625"/>
      <c r="AQ25" s="624"/>
      <c r="AR25" s="624"/>
      <c r="AS25" s="624"/>
      <c r="AT25" s="624"/>
      <c r="AU25" s="618"/>
    </row>
    <row r="26" spans="1:47" s="488" customFormat="1" ht="12" customHeight="1" outlineLevel="2">
      <c r="A26" s="632"/>
      <c r="B26" s="626" t="s">
        <v>17</v>
      </c>
      <c r="C26" s="627" t="s">
        <v>1166</v>
      </c>
      <c r="D26" s="628" t="s">
        <v>1177</v>
      </c>
      <c r="E26" s="629" t="s">
        <v>1182</v>
      </c>
      <c r="F26" s="630"/>
      <c r="G26" s="626" t="s">
        <v>74</v>
      </c>
      <c r="H26" s="476" t="str">
        <f t="shared" si="2"/>
        <v>BB02-4</v>
      </c>
      <c r="I26" s="631">
        <v>4</v>
      </c>
      <c r="J26" s="630"/>
      <c r="K26" s="623">
        <v>0</v>
      </c>
      <c r="L26" s="473"/>
      <c r="M26" s="471" cm="1">
        <f t="array" ref="M26">IFERROR(_xlfn.IFS(Q26=1,1,O26=1,1,P26=1,1,#REF!=1,1),"")</f>
        <v>1</v>
      </c>
      <c r="O26" s="471"/>
      <c r="P26" s="471"/>
      <c r="Q26" s="471">
        <v>1</v>
      </c>
      <c r="R26" s="471" cm="1">
        <f t="array" ref="R26">IFERROR(_xlfn.IFS(S26=1,1,T26=1,1,U26=1,1,V26=1,1),0)</f>
        <v>0</v>
      </c>
      <c r="S26" s="471"/>
      <c r="T26" s="471"/>
      <c r="U26" s="471"/>
      <c r="V26" s="471"/>
      <c r="W26" s="623"/>
      <c r="X26" s="471"/>
      <c r="Y26" s="471" t="str" cm="1">
        <f t="array" ref="Y26">IFERROR(_xlfn.IFS(Z26=1,1,AA26=1,1,AB26=1,1,AC26=1,1),"")</f>
        <v/>
      </c>
      <c r="Z26" s="471"/>
      <c r="AA26" s="471"/>
      <c r="AB26" s="471"/>
      <c r="AC26" s="471"/>
      <c r="AD26" s="471"/>
      <c r="AE26" s="471"/>
      <c r="AF26" s="471"/>
      <c r="AG26" s="471"/>
      <c r="AH26" s="471"/>
      <c r="AI26" s="623"/>
      <c r="AJ26" s="473"/>
      <c r="AK26" s="624"/>
      <c r="AL26" s="471"/>
      <c r="AM26" s="471"/>
      <c r="AN26" s="471"/>
      <c r="AO26" s="471"/>
      <c r="AP26" s="625"/>
      <c r="AQ26" s="624"/>
      <c r="AR26" s="624"/>
      <c r="AS26" s="624"/>
      <c r="AT26" s="624"/>
      <c r="AU26" s="618"/>
    </row>
    <row r="27" spans="1:47" s="488" customFormat="1" ht="12" customHeight="1" outlineLevel="2">
      <c r="A27" s="632"/>
      <c r="B27" s="626" t="s">
        <v>17</v>
      </c>
      <c r="C27" s="627" t="s">
        <v>1166</v>
      </c>
      <c r="D27" s="628" t="s">
        <v>1179</v>
      </c>
      <c r="E27" s="629" t="s">
        <v>1183</v>
      </c>
      <c r="F27" s="630"/>
      <c r="G27" s="626" t="s">
        <v>74</v>
      </c>
      <c r="H27" s="476" t="str">
        <f t="shared" si="2"/>
        <v>BB02-4</v>
      </c>
      <c r="I27" s="631">
        <v>4</v>
      </c>
      <c r="J27" s="630"/>
      <c r="K27" s="623">
        <v>0</v>
      </c>
      <c r="L27" s="473"/>
      <c r="M27" s="471" cm="1">
        <f t="array" ref="M27">IFERROR(_xlfn.IFS(Q27=1,1,O27=1,1,P27=1,1,#REF!=1,1),"")</f>
        <v>1</v>
      </c>
      <c r="O27" s="471"/>
      <c r="P27" s="471"/>
      <c r="Q27" s="471">
        <v>1</v>
      </c>
      <c r="R27" s="471" cm="1">
        <f t="array" ref="R27">IFERROR(_xlfn.IFS(S27=1,1,T27=1,1,U27=1,1,V27=1,1),0)</f>
        <v>0</v>
      </c>
      <c r="S27" s="471"/>
      <c r="T27" s="471"/>
      <c r="U27" s="471"/>
      <c r="V27" s="471"/>
      <c r="W27" s="623"/>
      <c r="X27" s="471"/>
      <c r="Y27" s="471" t="str" cm="1">
        <f t="array" ref="Y27">IFERROR(_xlfn.IFS(Z27=1,1,AA27=1,1,AB27=1,1,AC27=1,1),"")</f>
        <v/>
      </c>
      <c r="Z27" s="471"/>
      <c r="AA27" s="471"/>
      <c r="AB27" s="471"/>
      <c r="AC27" s="471"/>
      <c r="AD27" s="471"/>
      <c r="AE27" s="471"/>
      <c r="AF27" s="471"/>
      <c r="AG27" s="471"/>
      <c r="AH27" s="471"/>
      <c r="AI27" s="623"/>
      <c r="AJ27" s="473"/>
      <c r="AK27" s="624"/>
      <c r="AL27" s="471"/>
      <c r="AM27" s="471"/>
      <c r="AN27" s="471"/>
      <c r="AO27" s="471"/>
      <c r="AP27" s="625"/>
      <c r="AQ27" s="624"/>
      <c r="AR27" s="624"/>
      <c r="AS27" s="624"/>
      <c r="AT27" s="624"/>
      <c r="AU27" s="618"/>
    </row>
    <row r="28" spans="1:47" s="488" customFormat="1" ht="3" customHeight="1">
      <c r="A28" s="442"/>
      <c r="B28" s="626"/>
      <c r="C28" s="627"/>
      <c r="D28" s="628"/>
      <c r="E28" s="629"/>
      <c r="F28" s="630"/>
      <c r="G28" s="626"/>
      <c r="H28" s="476"/>
      <c r="I28" s="631"/>
      <c r="J28" s="630"/>
      <c r="K28" s="623"/>
      <c r="L28" s="473"/>
      <c r="M28" s="624"/>
      <c r="N28" s="471"/>
      <c r="O28" s="471"/>
      <c r="P28" s="471"/>
      <c r="Q28" s="471"/>
      <c r="R28" s="471"/>
      <c r="S28" s="471"/>
      <c r="T28" s="471"/>
      <c r="U28" s="471"/>
      <c r="V28" s="471"/>
      <c r="W28" s="623"/>
      <c r="X28" s="471"/>
      <c r="Y28" s="471"/>
      <c r="Z28" s="471"/>
      <c r="AA28" s="471"/>
      <c r="AB28" s="471"/>
      <c r="AC28" s="471"/>
      <c r="AD28" s="471"/>
      <c r="AE28" s="471"/>
      <c r="AF28" s="471"/>
      <c r="AG28" s="471"/>
      <c r="AH28" s="471"/>
      <c r="AI28" s="623"/>
      <c r="AJ28" s="473"/>
      <c r="AK28" s="624"/>
      <c r="AL28" s="471"/>
      <c r="AM28" s="471"/>
      <c r="AN28" s="471"/>
      <c r="AO28" s="471"/>
      <c r="AP28" s="625"/>
      <c r="AQ28" s="624"/>
      <c r="AR28" s="624"/>
      <c r="AS28" s="624"/>
      <c r="AT28" s="624"/>
      <c r="AU28" s="618"/>
    </row>
    <row r="29" spans="1:47" s="488" customFormat="1" ht="12" customHeight="1">
      <c r="A29" s="586" t="s">
        <v>333</v>
      </c>
      <c r="B29" s="614"/>
      <c r="C29" s="614"/>
      <c r="D29" s="615"/>
      <c r="E29" s="616"/>
      <c r="F29" s="630"/>
      <c r="G29" s="616"/>
      <c r="H29" s="616"/>
      <c r="I29" s="616"/>
      <c r="J29" s="630"/>
      <c r="K29" s="616"/>
      <c r="L29" s="616"/>
      <c r="M29" s="616"/>
      <c r="N29" s="616"/>
      <c r="O29" s="616"/>
      <c r="P29" s="616"/>
      <c r="Q29" s="616"/>
      <c r="R29" s="616"/>
      <c r="S29" s="616"/>
      <c r="T29" s="616"/>
      <c r="U29" s="616"/>
      <c r="V29" s="616"/>
      <c r="W29" s="616"/>
      <c r="X29" s="616"/>
      <c r="Y29" s="616"/>
      <c r="Z29" s="616"/>
      <c r="AA29" s="616"/>
      <c r="AB29" s="616"/>
      <c r="AC29" s="616"/>
      <c r="AD29" s="616"/>
      <c r="AE29" s="616"/>
      <c r="AF29" s="616"/>
      <c r="AG29" s="616"/>
      <c r="AH29" s="616"/>
      <c r="AI29" s="616"/>
      <c r="AJ29" s="616"/>
      <c r="AK29" s="616"/>
      <c r="AL29" s="616"/>
      <c r="AM29" s="616"/>
      <c r="AN29" s="616"/>
      <c r="AO29" s="616"/>
      <c r="AP29" s="616"/>
      <c r="AQ29" s="616"/>
      <c r="AR29" s="616"/>
      <c r="AS29" s="616"/>
      <c r="AT29" s="616"/>
      <c r="AU29" s="618"/>
    </row>
    <row r="30" spans="1:47" s="488" customFormat="1" ht="3" customHeight="1" outlineLevel="1">
      <c r="A30" s="442"/>
      <c r="B30" s="626"/>
      <c r="C30" s="627"/>
      <c r="D30" s="628"/>
      <c r="E30" s="629"/>
      <c r="F30" s="630"/>
      <c r="G30" s="626"/>
      <c r="H30" s="476"/>
      <c r="I30" s="631"/>
      <c r="J30" s="630"/>
      <c r="K30" s="623"/>
      <c r="L30" s="473"/>
      <c r="M30" s="624"/>
      <c r="N30" s="471"/>
      <c r="O30" s="471"/>
      <c r="P30" s="471"/>
      <c r="Q30" s="471"/>
      <c r="R30" s="471"/>
      <c r="S30" s="471"/>
      <c r="T30" s="471"/>
      <c r="U30" s="471"/>
      <c r="V30" s="471"/>
      <c r="W30" s="623"/>
      <c r="X30" s="471"/>
      <c r="Y30" s="471"/>
      <c r="Z30" s="471"/>
      <c r="AA30" s="471"/>
      <c r="AB30" s="471"/>
      <c r="AC30" s="471"/>
      <c r="AD30" s="471"/>
      <c r="AE30" s="471"/>
      <c r="AF30" s="471"/>
      <c r="AG30" s="471"/>
      <c r="AH30" s="471"/>
      <c r="AI30" s="623"/>
      <c r="AJ30" s="473"/>
      <c r="AK30" s="624"/>
      <c r="AL30" s="471"/>
      <c r="AM30" s="471"/>
      <c r="AN30" s="471"/>
      <c r="AO30" s="471"/>
      <c r="AP30" s="625"/>
      <c r="AQ30" s="624"/>
      <c r="AR30" s="624"/>
      <c r="AS30" s="624"/>
      <c r="AT30" s="624"/>
      <c r="AU30" s="618"/>
    </row>
    <row r="31" spans="1:47" s="488" customFormat="1" ht="12" customHeight="1" outlineLevel="1">
      <c r="A31" s="580" t="s">
        <v>184</v>
      </c>
      <c r="B31" s="580" t="s">
        <v>55</v>
      </c>
      <c r="C31" s="580"/>
      <c r="D31" s="580"/>
      <c r="E31" s="580"/>
      <c r="F31" s="630"/>
      <c r="G31" s="626"/>
      <c r="H31" s="476"/>
      <c r="I31" s="631"/>
      <c r="J31" s="630"/>
      <c r="K31" s="623"/>
      <c r="L31" s="473"/>
      <c r="M31" s="624"/>
      <c r="N31" s="471"/>
      <c r="O31" s="471"/>
      <c r="P31" s="471"/>
      <c r="Q31" s="471"/>
      <c r="R31" s="471"/>
      <c r="S31" s="471"/>
      <c r="T31" s="471"/>
      <c r="U31" s="471"/>
      <c r="V31" s="471"/>
      <c r="W31" s="623"/>
      <c r="X31" s="471"/>
      <c r="Y31" s="471"/>
      <c r="Z31" s="471"/>
      <c r="AA31" s="471"/>
      <c r="AB31" s="471"/>
      <c r="AC31" s="471"/>
      <c r="AD31" s="471"/>
      <c r="AE31" s="471"/>
      <c r="AF31" s="471"/>
      <c r="AG31" s="471"/>
      <c r="AH31" s="471"/>
      <c r="AI31" s="623"/>
      <c r="AJ31" s="473"/>
      <c r="AK31" s="624"/>
      <c r="AL31" s="471"/>
      <c r="AM31" s="471"/>
      <c r="AN31" s="471"/>
      <c r="AO31" s="471"/>
      <c r="AP31" s="625"/>
      <c r="AQ31" s="624"/>
      <c r="AR31" s="624"/>
      <c r="AS31" s="624"/>
      <c r="AT31" s="624"/>
      <c r="AU31" s="618"/>
    </row>
    <row r="32" spans="1:47" s="488" customFormat="1" ht="12" customHeight="1" outlineLevel="2">
      <c r="A32" s="632"/>
      <c r="B32" s="626" t="s">
        <v>17</v>
      </c>
      <c r="C32" s="627" t="s">
        <v>1184</v>
      </c>
      <c r="D32" s="628" t="s">
        <v>1167</v>
      </c>
      <c r="E32" s="629" t="s">
        <v>1185</v>
      </c>
      <c r="F32" s="630"/>
      <c r="G32" s="626" t="s">
        <v>52</v>
      </c>
      <c r="H32" s="476" t="str">
        <f t="shared" ref="H32:H45" si="3">CONCATENATE(G32,"-",I32)</f>
        <v>BB01-1</v>
      </c>
      <c r="I32" s="631">
        <v>1</v>
      </c>
      <c r="J32" s="630"/>
      <c r="K32" s="623">
        <v>1</v>
      </c>
      <c r="L32" s="473"/>
      <c r="M32" s="471" t="str" cm="1">
        <f t="array" ref="M32">IFERROR(_xlfn.IFS(N32=1,1,O32=1,1,P32=1,1,Q32=1,1),"")</f>
        <v/>
      </c>
      <c r="N32" s="471"/>
      <c r="O32" s="471"/>
      <c r="P32" s="471"/>
      <c r="Q32" s="471"/>
      <c r="R32" s="471"/>
      <c r="S32" s="471"/>
      <c r="T32" s="471"/>
      <c r="U32" s="471"/>
      <c r="V32" s="471"/>
      <c r="W32" s="623"/>
      <c r="X32" s="471"/>
      <c r="Y32" s="471" t="str" cm="1">
        <f t="array" ref="Y32">IFERROR(_xlfn.IFS(Z32=1,1,AA32=1,1,AB32=1,1,AC32=1,1),"")</f>
        <v/>
      </c>
      <c r="Z32" s="471"/>
      <c r="AA32" s="471"/>
      <c r="AB32" s="471"/>
      <c r="AC32" s="471"/>
      <c r="AD32" s="471"/>
      <c r="AE32" s="471"/>
      <c r="AF32" s="471"/>
      <c r="AG32" s="471"/>
      <c r="AH32" s="471"/>
      <c r="AI32" s="623"/>
      <c r="AJ32" s="473"/>
      <c r="AK32" s="624"/>
      <c r="AL32" s="471"/>
      <c r="AM32" s="471"/>
      <c r="AN32" s="471"/>
      <c r="AO32" s="471"/>
      <c r="AP32" s="625"/>
      <c r="AQ32" s="624"/>
      <c r="AR32" s="624"/>
      <c r="AS32" s="624"/>
      <c r="AT32" s="624"/>
      <c r="AU32" s="618"/>
    </row>
    <row r="33" spans="1:47" s="488" customFormat="1" ht="12" customHeight="1" outlineLevel="2">
      <c r="A33" s="632"/>
      <c r="B33" s="626" t="s">
        <v>17</v>
      </c>
      <c r="C33" s="627" t="s">
        <v>1184</v>
      </c>
      <c r="D33" s="628" t="s">
        <v>1167</v>
      </c>
      <c r="E33" s="629" t="s">
        <v>1186</v>
      </c>
      <c r="F33" s="630"/>
      <c r="G33" s="626" t="s">
        <v>52</v>
      </c>
      <c r="H33" s="476" t="str">
        <f t="shared" si="3"/>
        <v>BB01-1</v>
      </c>
      <c r="I33" s="631">
        <v>1</v>
      </c>
      <c r="J33" s="630"/>
      <c r="K33" s="623">
        <v>1</v>
      </c>
      <c r="L33" s="473"/>
      <c r="M33" s="471" t="str" cm="1">
        <f t="array" ref="M33">IFERROR(_xlfn.IFS(N33=1,1,O33=1,1,P33=1,1,Q33=1,1),"")</f>
        <v/>
      </c>
      <c r="N33" s="471"/>
      <c r="O33" s="471"/>
      <c r="P33" s="471"/>
      <c r="Q33" s="471"/>
      <c r="R33" s="471"/>
      <c r="S33" s="471"/>
      <c r="T33" s="471"/>
      <c r="U33" s="471"/>
      <c r="V33" s="471"/>
      <c r="W33" s="623"/>
      <c r="X33" s="471"/>
      <c r="Y33" s="471" t="str" cm="1">
        <f t="array" ref="Y33">IFERROR(_xlfn.IFS(Z33=1,1,AA33=1,1,AB33=1,1,AC33=1,1),"")</f>
        <v/>
      </c>
      <c r="Z33" s="471"/>
      <c r="AA33" s="471"/>
      <c r="AB33" s="471"/>
      <c r="AC33" s="471"/>
      <c r="AD33" s="471"/>
      <c r="AE33" s="471"/>
      <c r="AF33" s="471"/>
      <c r="AG33" s="471"/>
      <c r="AH33" s="471"/>
      <c r="AI33" s="623"/>
      <c r="AJ33" s="473"/>
      <c r="AK33" s="624"/>
      <c r="AL33" s="471"/>
      <c r="AM33" s="471"/>
      <c r="AN33" s="471"/>
      <c r="AO33" s="471"/>
      <c r="AP33" s="625"/>
      <c r="AQ33" s="624"/>
      <c r="AR33" s="624"/>
      <c r="AS33" s="624"/>
      <c r="AT33" s="624"/>
      <c r="AU33" s="618"/>
    </row>
    <row r="34" spans="1:47" s="488" customFormat="1" ht="12" customHeight="1" outlineLevel="2">
      <c r="A34" s="632"/>
      <c r="B34" s="626" t="s">
        <v>17</v>
      </c>
      <c r="C34" s="627" t="s">
        <v>1184</v>
      </c>
      <c r="D34" s="628" t="s">
        <v>1167</v>
      </c>
      <c r="E34" s="629" t="s">
        <v>1187</v>
      </c>
      <c r="F34" s="630"/>
      <c r="G34" s="626" t="s">
        <v>52</v>
      </c>
      <c r="H34" s="476" t="str">
        <f t="shared" si="3"/>
        <v>BB01-1</v>
      </c>
      <c r="I34" s="631">
        <v>1</v>
      </c>
      <c r="J34" s="630"/>
      <c r="K34" s="623">
        <v>1</v>
      </c>
      <c r="L34" s="473"/>
      <c r="M34" s="471" t="str" cm="1">
        <f t="array" ref="M34">IFERROR(_xlfn.IFS(N34=1,1,O34=1,1,P34=1,1,Q34=1,1),"")</f>
        <v/>
      </c>
      <c r="N34" s="471"/>
      <c r="O34" s="471"/>
      <c r="P34" s="471"/>
      <c r="Q34" s="471"/>
      <c r="R34" s="471"/>
      <c r="S34" s="471"/>
      <c r="T34" s="471"/>
      <c r="U34" s="471"/>
      <c r="V34" s="471"/>
      <c r="W34" s="623"/>
      <c r="X34" s="471"/>
      <c r="Y34" s="471" t="str" cm="1">
        <f t="array" ref="Y34">IFERROR(_xlfn.IFS(Z34=1,1,AA34=1,1,AB34=1,1,AC34=1,1),"")</f>
        <v/>
      </c>
      <c r="Z34" s="471"/>
      <c r="AA34" s="471"/>
      <c r="AB34" s="471"/>
      <c r="AC34" s="471"/>
      <c r="AD34" s="471"/>
      <c r="AE34" s="471"/>
      <c r="AF34" s="471"/>
      <c r="AG34" s="471"/>
      <c r="AH34" s="471"/>
      <c r="AI34" s="623"/>
      <c r="AJ34" s="473"/>
      <c r="AK34" s="624"/>
      <c r="AL34" s="471"/>
      <c r="AM34" s="471"/>
      <c r="AN34" s="471"/>
      <c r="AO34" s="471"/>
      <c r="AP34" s="625"/>
      <c r="AQ34" s="624"/>
      <c r="AR34" s="624"/>
      <c r="AS34" s="624"/>
      <c r="AT34" s="624"/>
      <c r="AU34" s="618"/>
    </row>
    <row r="35" spans="1:47" s="488" customFormat="1" ht="12" customHeight="1" outlineLevel="2">
      <c r="A35" s="632"/>
      <c r="B35" s="626" t="s">
        <v>17</v>
      </c>
      <c r="C35" s="627" t="s">
        <v>1184</v>
      </c>
      <c r="D35" s="628" t="s">
        <v>1167</v>
      </c>
      <c r="E35" s="629" t="s">
        <v>1188</v>
      </c>
      <c r="F35" s="630"/>
      <c r="G35" s="626" t="s">
        <v>52</v>
      </c>
      <c r="H35" s="476" t="str">
        <f t="shared" si="3"/>
        <v>BB01-1</v>
      </c>
      <c r="I35" s="631">
        <v>1</v>
      </c>
      <c r="J35" s="630"/>
      <c r="K35" s="623">
        <v>1</v>
      </c>
      <c r="L35" s="473"/>
      <c r="M35" s="471" t="str" cm="1">
        <f t="array" ref="M35">IFERROR(_xlfn.IFS(N35=1,1,O35=1,1,P35=1,1,Q35=1,1),"")</f>
        <v/>
      </c>
      <c r="N35" s="471"/>
      <c r="O35" s="471"/>
      <c r="P35" s="471"/>
      <c r="Q35" s="471"/>
      <c r="R35" s="471"/>
      <c r="S35" s="471"/>
      <c r="T35" s="471"/>
      <c r="U35" s="471"/>
      <c r="V35" s="471"/>
      <c r="W35" s="623"/>
      <c r="X35" s="471"/>
      <c r="Y35" s="471" t="str" cm="1">
        <f t="array" ref="Y35">IFERROR(_xlfn.IFS(Z35=1,1,AA35=1,1,AB35=1,1,AC35=1,1),"")</f>
        <v/>
      </c>
      <c r="Z35" s="471"/>
      <c r="AA35" s="471"/>
      <c r="AB35" s="471"/>
      <c r="AC35" s="471"/>
      <c r="AD35" s="471"/>
      <c r="AE35" s="471"/>
      <c r="AF35" s="471"/>
      <c r="AG35" s="471"/>
      <c r="AH35" s="471"/>
      <c r="AI35" s="623"/>
      <c r="AJ35" s="473"/>
      <c r="AK35" s="624"/>
      <c r="AL35" s="471"/>
      <c r="AM35" s="471"/>
      <c r="AN35" s="471"/>
      <c r="AO35" s="471"/>
      <c r="AP35" s="625"/>
      <c r="AQ35" s="624"/>
      <c r="AR35" s="624"/>
      <c r="AS35" s="624"/>
      <c r="AT35" s="624"/>
      <c r="AU35" s="618"/>
    </row>
    <row r="36" spans="1:47" s="488" customFormat="1" ht="12" customHeight="1" outlineLevel="2">
      <c r="A36" s="632"/>
      <c r="B36" s="626" t="s">
        <v>17</v>
      </c>
      <c r="C36" s="627" t="s">
        <v>1184</v>
      </c>
      <c r="D36" s="628" t="s">
        <v>1170</v>
      </c>
      <c r="E36" s="629" t="s">
        <v>1189</v>
      </c>
      <c r="F36" s="630"/>
      <c r="G36" s="626" t="s">
        <v>52</v>
      </c>
      <c r="H36" s="476" t="str">
        <f t="shared" si="3"/>
        <v>BB01-1</v>
      </c>
      <c r="I36" s="631">
        <v>1</v>
      </c>
      <c r="J36" s="630"/>
      <c r="K36" s="623">
        <v>1</v>
      </c>
      <c r="L36" s="473"/>
      <c r="M36" s="471" t="str" cm="1">
        <f t="array" ref="M36">IFERROR(_xlfn.IFS(N36=1,1,O36=1,1,P36=1,1,Q36=1,1),"")</f>
        <v/>
      </c>
      <c r="N36" s="471"/>
      <c r="O36" s="471"/>
      <c r="P36" s="471"/>
      <c r="Q36" s="471"/>
      <c r="R36" s="471"/>
      <c r="S36" s="471"/>
      <c r="T36" s="471"/>
      <c r="U36" s="471"/>
      <c r="V36" s="471"/>
      <c r="W36" s="623"/>
      <c r="X36" s="471"/>
      <c r="Y36" s="471" t="str" cm="1">
        <f t="array" ref="Y36">IFERROR(_xlfn.IFS(Z36=1,1,AA36=1,1,AB36=1,1,AC36=1,1),"")</f>
        <v/>
      </c>
      <c r="Z36" s="471"/>
      <c r="AA36" s="471"/>
      <c r="AB36" s="471"/>
      <c r="AC36" s="471"/>
      <c r="AD36" s="471"/>
      <c r="AE36" s="471"/>
      <c r="AF36" s="471"/>
      <c r="AG36" s="471"/>
      <c r="AH36" s="471"/>
      <c r="AI36" s="623"/>
      <c r="AJ36" s="473"/>
      <c r="AK36" s="624"/>
      <c r="AL36" s="471"/>
      <c r="AM36" s="471"/>
      <c r="AN36" s="471"/>
      <c r="AO36" s="471"/>
      <c r="AP36" s="625"/>
      <c r="AQ36" s="624"/>
      <c r="AR36" s="624"/>
      <c r="AS36" s="624"/>
      <c r="AT36" s="624"/>
      <c r="AU36" s="618"/>
    </row>
    <row r="37" spans="1:47" s="488" customFormat="1" ht="12" customHeight="1" outlineLevel="2">
      <c r="A37" s="632"/>
      <c r="B37" s="626" t="s">
        <v>17</v>
      </c>
      <c r="C37" s="627" t="s">
        <v>1184</v>
      </c>
      <c r="D37" s="628" t="s">
        <v>1170</v>
      </c>
      <c r="E37" s="629" t="s">
        <v>1190</v>
      </c>
      <c r="F37" s="630"/>
      <c r="G37" s="626" t="s">
        <v>52</v>
      </c>
      <c r="H37" s="476" t="str">
        <f t="shared" si="3"/>
        <v>BB01-1</v>
      </c>
      <c r="I37" s="631">
        <v>1</v>
      </c>
      <c r="J37" s="630"/>
      <c r="K37" s="623">
        <v>1</v>
      </c>
      <c r="L37" s="473"/>
      <c r="M37" s="471" t="str" cm="1">
        <f t="array" ref="M37">IFERROR(_xlfn.IFS(N37=1,1,O37=1,1,P37=1,1,Q37=1,1),"")</f>
        <v/>
      </c>
      <c r="N37" s="471"/>
      <c r="O37" s="471"/>
      <c r="P37" s="471"/>
      <c r="Q37" s="471"/>
      <c r="R37" s="471"/>
      <c r="S37" s="471"/>
      <c r="T37" s="471"/>
      <c r="U37" s="471"/>
      <c r="V37" s="471"/>
      <c r="W37" s="623"/>
      <c r="X37" s="471"/>
      <c r="Y37" s="471" t="str" cm="1">
        <f t="array" ref="Y37">IFERROR(_xlfn.IFS(Z37=1,1,AA37=1,1,AB37=1,1,AC37=1,1),"")</f>
        <v/>
      </c>
      <c r="Z37" s="471"/>
      <c r="AA37" s="471"/>
      <c r="AB37" s="471"/>
      <c r="AC37" s="471"/>
      <c r="AD37" s="471"/>
      <c r="AE37" s="471"/>
      <c r="AF37" s="471"/>
      <c r="AG37" s="471"/>
      <c r="AH37" s="471"/>
      <c r="AI37" s="623"/>
      <c r="AJ37" s="473"/>
      <c r="AK37" s="624"/>
      <c r="AL37" s="471"/>
      <c r="AM37" s="471"/>
      <c r="AN37" s="471"/>
      <c r="AO37" s="471"/>
      <c r="AP37" s="625"/>
      <c r="AQ37" s="624"/>
      <c r="AR37" s="624"/>
      <c r="AS37" s="624"/>
      <c r="AT37" s="624"/>
      <c r="AU37" s="618"/>
    </row>
    <row r="38" spans="1:47" s="488" customFormat="1" ht="12" customHeight="1" outlineLevel="2">
      <c r="A38" s="632"/>
      <c r="B38" s="626" t="s">
        <v>17</v>
      </c>
      <c r="C38" s="627" t="s">
        <v>1184</v>
      </c>
      <c r="D38" s="628" t="s">
        <v>1170</v>
      </c>
      <c r="E38" s="629" t="s">
        <v>1191</v>
      </c>
      <c r="F38" s="630"/>
      <c r="G38" s="626" t="s">
        <v>52</v>
      </c>
      <c r="H38" s="476" t="str">
        <f t="shared" si="3"/>
        <v>BB01-1</v>
      </c>
      <c r="I38" s="631">
        <v>1</v>
      </c>
      <c r="J38" s="630"/>
      <c r="K38" s="623">
        <v>1</v>
      </c>
      <c r="L38" s="473"/>
      <c r="M38" s="471" t="str" cm="1">
        <f t="array" ref="M38">IFERROR(_xlfn.IFS(N38=1,1,O38=1,1,P38=1,1,Q38=1,1),"")</f>
        <v/>
      </c>
      <c r="N38" s="471"/>
      <c r="O38" s="471"/>
      <c r="P38" s="471"/>
      <c r="Q38" s="471"/>
      <c r="R38" s="471"/>
      <c r="S38" s="471"/>
      <c r="T38" s="471"/>
      <c r="U38" s="471"/>
      <c r="V38" s="471"/>
      <c r="W38" s="623"/>
      <c r="X38" s="471"/>
      <c r="Y38" s="471" t="str" cm="1">
        <f t="array" ref="Y38">IFERROR(_xlfn.IFS(Z38=1,1,AA38=1,1,AB38=1,1,AC38=1,1),"")</f>
        <v/>
      </c>
      <c r="Z38" s="471"/>
      <c r="AA38" s="471"/>
      <c r="AB38" s="471"/>
      <c r="AC38" s="471"/>
      <c r="AD38" s="471"/>
      <c r="AE38" s="471"/>
      <c r="AF38" s="471"/>
      <c r="AG38" s="471"/>
      <c r="AH38" s="471"/>
      <c r="AI38" s="623"/>
      <c r="AJ38" s="473"/>
      <c r="AK38" s="624"/>
      <c r="AL38" s="471"/>
      <c r="AM38" s="471"/>
      <c r="AN38" s="471"/>
      <c r="AO38" s="471"/>
      <c r="AP38" s="625"/>
      <c r="AQ38" s="624"/>
      <c r="AR38" s="624"/>
      <c r="AS38" s="624"/>
      <c r="AT38" s="624"/>
      <c r="AU38" s="618"/>
    </row>
    <row r="39" spans="1:47" s="488" customFormat="1" ht="12" customHeight="1" outlineLevel="2">
      <c r="A39" s="633"/>
      <c r="B39" s="626" t="s">
        <v>17</v>
      </c>
      <c r="C39" s="627" t="s">
        <v>1184</v>
      </c>
      <c r="D39" s="628" t="s">
        <v>17</v>
      </c>
      <c r="E39" s="629" t="s">
        <v>1192</v>
      </c>
      <c r="F39" s="630"/>
      <c r="G39" s="626" t="s">
        <v>52</v>
      </c>
      <c r="H39" s="476" t="str">
        <f t="shared" si="3"/>
        <v>BB01-1</v>
      </c>
      <c r="I39" s="631">
        <v>1</v>
      </c>
      <c r="J39" s="630"/>
      <c r="K39" s="623">
        <v>1</v>
      </c>
      <c r="L39" s="473"/>
      <c r="M39" s="471" t="str" cm="1">
        <f t="array" ref="M39">IFERROR(_xlfn.IFS(N39=1,1,O39=1,1,P39=1,1,Q39=1,1),"")</f>
        <v/>
      </c>
      <c r="N39" s="471"/>
      <c r="O39" s="471"/>
      <c r="P39" s="471"/>
      <c r="Q39" s="471"/>
      <c r="R39" s="471"/>
      <c r="S39" s="471"/>
      <c r="T39" s="471"/>
      <c r="U39" s="471"/>
      <c r="V39" s="471"/>
      <c r="W39" s="623"/>
      <c r="X39" s="471"/>
      <c r="Y39" s="471" t="str" cm="1">
        <f t="array" ref="Y39">IFERROR(_xlfn.IFS(Z39=1,1,AA39=1,1,AB39=1,1,AC39=1,1),"")</f>
        <v/>
      </c>
      <c r="Z39" s="471"/>
      <c r="AA39" s="471"/>
      <c r="AB39" s="471"/>
      <c r="AC39" s="471"/>
      <c r="AD39" s="471"/>
      <c r="AE39" s="471"/>
      <c r="AF39" s="471"/>
      <c r="AG39" s="471"/>
      <c r="AH39" s="471"/>
      <c r="AI39" s="623"/>
      <c r="AJ39" s="473"/>
      <c r="AK39" s="624"/>
      <c r="AL39" s="471"/>
      <c r="AM39" s="471"/>
      <c r="AN39" s="471"/>
      <c r="AO39" s="471"/>
      <c r="AP39" s="625"/>
      <c r="AQ39" s="624"/>
      <c r="AR39" s="624"/>
      <c r="AS39" s="624"/>
      <c r="AT39" s="624"/>
      <c r="AU39" s="618"/>
    </row>
    <row r="40" spans="1:47" s="488" customFormat="1" ht="12" customHeight="1" outlineLevel="2">
      <c r="A40" s="633"/>
      <c r="B40" s="626" t="s">
        <v>17</v>
      </c>
      <c r="C40" s="627" t="s">
        <v>1184</v>
      </c>
      <c r="D40" s="628" t="s">
        <v>17</v>
      </c>
      <c r="E40" s="629" t="s">
        <v>1193</v>
      </c>
      <c r="F40" s="630"/>
      <c r="G40" s="626" t="s">
        <v>52</v>
      </c>
      <c r="H40" s="476" t="str">
        <f t="shared" si="3"/>
        <v>BB01-1</v>
      </c>
      <c r="I40" s="631">
        <v>1</v>
      </c>
      <c r="J40" s="630"/>
      <c r="K40" s="623">
        <v>1</v>
      </c>
      <c r="L40" s="473"/>
      <c r="M40" s="471" t="str" cm="1">
        <f t="array" ref="M40">IFERROR(_xlfn.IFS(N40=1,1,O40=1,1,P40=1,1,Q40=1,1),"")</f>
        <v/>
      </c>
      <c r="N40" s="471"/>
      <c r="O40" s="471"/>
      <c r="P40" s="471"/>
      <c r="Q40" s="471"/>
      <c r="R40" s="471"/>
      <c r="S40" s="471"/>
      <c r="T40" s="471"/>
      <c r="U40" s="471"/>
      <c r="V40" s="471"/>
      <c r="W40" s="623"/>
      <c r="X40" s="471"/>
      <c r="Y40" s="471" t="str" cm="1">
        <f t="array" ref="Y40">IFERROR(_xlfn.IFS(Z40=1,1,AA40=1,1,AB40=1,1,AC40=1,1),"")</f>
        <v/>
      </c>
      <c r="Z40" s="471"/>
      <c r="AA40" s="471"/>
      <c r="AB40" s="471"/>
      <c r="AC40" s="471"/>
      <c r="AD40" s="471"/>
      <c r="AE40" s="471"/>
      <c r="AF40" s="471"/>
      <c r="AG40" s="471"/>
      <c r="AH40" s="471"/>
      <c r="AI40" s="623"/>
      <c r="AJ40" s="473"/>
      <c r="AK40" s="624"/>
      <c r="AL40" s="471"/>
      <c r="AM40" s="471"/>
      <c r="AN40" s="471"/>
      <c r="AO40" s="471"/>
      <c r="AP40" s="625"/>
      <c r="AQ40" s="624"/>
      <c r="AR40" s="624"/>
      <c r="AS40" s="624"/>
      <c r="AT40" s="624"/>
      <c r="AU40" s="618"/>
    </row>
    <row r="41" spans="1:47" s="488" customFormat="1" ht="12" customHeight="1" outlineLevel="2">
      <c r="A41" s="633"/>
      <c r="B41" s="626" t="s">
        <v>17</v>
      </c>
      <c r="C41" s="627" t="s">
        <v>1184</v>
      </c>
      <c r="D41" s="628" t="s">
        <v>17</v>
      </c>
      <c r="E41" s="629" t="s">
        <v>1194</v>
      </c>
      <c r="F41" s="630"/>
      <c r="G41" s="626" t="s">
        <v>52</v>
      </c>
      <c r="H41" s="476" t="str">
        <f t="shared" si="3"/>
        <v>BB01-1</v>
      </c>
      <c r="I41" s="631">
        <v>1</v>
      </c>
      <c r="J41" s="630"/>
      <c r="K41" s="623">
        <v>1</v>
      </c>
      <c r="L41" s="473"/>
      <c r="M41" s="471" t="str" cm="1">
        <f t="array" ref="M41">IFERROR(_xlfn.IFS(N41=1,1,O41=1,1,P41=1,1,Q41=1,1),"")</f>
        <v/>
      </c>
      <c r="N41" s="471"/>
      <c r="O41" s="471"/>
      <c r="P41" s="471"/>
      <c r="Q41" s="471"/>
      <c r="R41" s="471"/>
      <c r="S41" s="471"/>
      <c r="T41" s="471"/>
      <c r="U41" s="471"/>
      <c r="V41" s="471"/>
      <c r="W41" s="623"/>
      <c r="X41" s="471"/>
      <c r="Y41" s="471" t="str" cm="1">
        <f t="array" ref="Y41">IFERROR(_xlfn.IFS(Z41=1,1,AA41=1,1,AB41=1,1,AC41=1,1),"")</f>
        <v/>
      </c>
      <c r="Z41" s="471"/>
      <c r="AA41" s="471"/>
      <c r="AB41" s="471"/>
      <c r="AC41" s="471"/>
      <c r="AD41" s="471"/>
      <c r="AE41" s="471"/>
      <c r="AF41" s="471"/>
      <c r="AG41" s="471"/>
      <c r="AH41" s="471"/>
      <c r="AI41" s="623"/>
      <c r="AJ41" s="473"/>
      <c r="AK41" s="624"/>
      <c r="AL41" s="471"/>
      <c r="AM41" s="471"/>
      <c r="AN41" s="471"/>
      <c r="AO41" s="471"/>
      <c r="AP41" s="625"/>
      <c r="AQ41" s="624"/>
      <c r="AR41" s="624"/>
      <c r="AS41" s="624"/>
      <c r="AT41" s="624"/>
      <c r="AU41" s="618"/>
    </row>
    <row r="42" spans="1:47" s="488" customFormat="1" ht="12" customHeight="1" outlineLevel="2">
      <c r="A42" s="633"/>
      <c r="B42" s="626" t="s">
        <v>17</v>
      </c>
      <c r="C42" s="627" t="s">
        <v>1184</v>
      </c>
      <c r="D42" s="628" t="s">
        <v>17</v>
      </c>
      <c r="E42" s="629" t="s">
        <v>1195</v>
      </c>
      <c r="F42" s="630"/>
      <c r="G42" s="626" t="s">
        <v>52</v>
      </c>
      <c r="H42" s="476" t="str">
        <f t="shared" si="3"/>
        <v>BB01-1</v>
      </c>
      <c r="I42" s="631">
        <v>1</v>
      </c>
      <c r="J42" s="630"/>
      <c r="K42" s="623">
        <v>1</v>
      </c>
      <c r="L42" s="473"/>
      <c r="M42" s="471" t="str" cm="1">
        <f t="array" ref="M42">IFERROR(_xlfn.IFS(N42=1,1,O42=1,1,P42=1,1,Q42=1,1),"")</f>
        <v/>
      </c>
      <c r="N42" s="471"/>
      <c r="O42" s="471"/>
      <c r="P42" s="471"/>
      <c r="Q42" s="471"/>
      <c r="R42" s="471"/>
      <c r="S42" s="471"/>
      <c r="T42" s="471"/>
      <c r="U42" s="471"/>
      <c r="V42" s="471"/>
      <c r="W42" s="623"/>
      <c r="X42" s="471"/>
      <c r="Y42" s="471" t="str" cm="1">
        <f t="array" ref="Y42">IFERROR(_xlfn.IFS(Z42=1,1,AA42=1,1,AB42=1,1,AC42=1,1),"")</f>
        <v/>
      </c>
      <c r="Z42" s="471"/>
      <c r="AA42" s="471"/>
      <c r="AB42" s="471"/>
      <c r="AC42" s="471"/>
      <c r="AD42" s="471"/>
      <c r="AE42" s="471"/>
      <c r="AF42" s="471"/>
      <c r="AG42" s="471"/>
      <c r="AH42" s="471"/>
      <c r="AI42" s="623"/>
      <c r="AJ42" s="473"/>
      <c r="AK42" s="624"/>
      <c r="AL42" s="471"/>
      <c r="AM42" s="471"/>
      <c r="AN42" s="471"/>
      <c r="AO42" s="471"/>
      <c r="AP42" s="625"/>
      <c r="AQ42" s="624"/>
      <c r="AR42" s="624"/>
      <c r="AS42" s="624"/>
      <c r="AT42" s="624"/>
      <c r="AU42" s="618"/>
    </row>
    <row r="43" spans="1:47" s="488" customFormat="1" ht="12" customHeight="1" outlineLevel="2">
      <c r="A43" s="633"/>
      <c r="B43" s="626" t="s">
        <v>17</v>
      </c>
      <c r="C43" s="627" t="s">
        <v>1184</v>
      </c>
      <c r="D43" s="628" t="s">
        <v>17</v>
      </c>
      <c r="E43" s="629" t="s">
        <v>1196</v>
      </c>
      <c r="F43" s="630"/>
      <c r="G43" s="626" t="s">
        <v>52</v>
      </c>
      <c r="H43" s="476" t="str">
        <f t="shared" si="3"/>
        <v>BB01-1</v>
      </c>
      <c r="I43" s="631">
        <v>1</v>
      </c>
      <c r="J43" s="630"/>
      <c r="K43" s="623">
        <v>1</v>
      </c>
      <c r="L43" s="473"/>
      <c r="M43" s="471" t="str" cm="1">
        <f t="array" ref="M43">IFERROR(_xlfn.IFS(N43=1,1,O43=1,1,P43=1,1,Q43=1,1),"")</f>
        <v/>
      </c>
      <c r="N43" s="471"/>
      <c r="O43" s="471"/>
      <c r="P43" s="471"/>
      <c r="Q43" s="471"/>
      <c r="R43" s="471"/>
      <c r="S43" s="471"/>
      <c r="T43" s="471"/>
      <c r="U43" s="471"/>
      <c r="V43" s="471"/>
      <c r="W43" s="623"/>
      <c r="X43" s="471"/>
      <c r="Y43" s="471" t="str" cm="1">
        <f t="array" ref="Y43">IFERROR(_xlfn.IFS(Z43=1,1,AA43=1,1,AB43=1,1,AC43=1,1),"")</f>
        <v/>
      </c>
      <c r="Z43" s="471"/>
      <c r="AA43" s="471"/>
      <c r="AB43" s="471"/>
      <c r="AC43" s="471"/>
      <c r="AD43" s="471"/>
      <c r="AE43" s="471"/>
      <c r="AF43" s="471"/>
      <c r="AG43" s="471"/>
      <c r="AH43" s="471"/>
      <c r="AI43" s="623"/>
      <c r="AJ43" s="473"/>
      <c r="AK43" s="624"/>
      <c r="AL43" s="471"/>
      <c r="AM43" s="471"/>
      <c r="AN43" s="471"/>
      <c r="AO43" s="471"/>
      <c r="AP43" s="625"/>
      <c r="AQ43" s="624"/>
      <c r="AR43" s="624"/>
      <c r="AS43" s="624"/>
      <c r="AT43" s="624"/>
      <c r="AU43" s="618"/>
    </row>
    <row r="44" spans="1:47" s="488" customFormat="1" ht="12" customHeight="1" outlineLevel="2">
      <c r="A44" s="633"/>
      <c r="B44" s="626" t="s">
        <v>17</v>
      </c>
      <c r="C44" s="627" t="s">
        <v>1184</v>
      </c>
      <c r="D44" s="628" t="s">
        <v>1197</v>
      </c>
      <c r="E44" s="629" t="s">
        <v>1198</v>
      </c>
      <c r="F44" s="630"/>
      <c r="G44" s="626" t="s">
        <v>52</v>
      </c>
      <c r="H44" s="476" t="str">
        <f t="shared" si="3"/>
        <v>BB01-1</v>
      </c>
      <c r="I44" s="631">
        <v>1</v>
      </c>
      <c r="J44" s="630"/>
      <c r="K44" s="623">
        <v>1</v>
      </c>
      <c r="L44" s="483"/>
      <c r="M44" s="471" t="str" cm="1">
        <f t="array" ref="M44">IFERROR(_xlfn.IFS(N44=1,1,O44=1,1,P44=1,1,Q44=1,1),"")</f>
        <v/>
      </c>
      <c r="N44" s="471"/>
      <c r="O44" s="471"/>
      <c r="P44" s="471"/>
      <c r="Q44" s="471"/>
      <c r="R44" s="471"/>
      <c r="S44" s="471"/>
      <c r="T44" s="471"/>
      <c r="U44" s="471"/>
      <c r="V44" s="471"/>
      <c r="W44" s="623"/>
      <c r="X44" s="471"/>
      <c r="Y44" s="471" t="str" cm="1">
        <f t="array" ref="Y44">IFERROR(_xlfn.IFS(Z44=1,1,AA44=1,1,AB44=1,1,AC44=1,1),"")</f>
        <v/>
      </c>
      <c r="Z44" s="471"/>
      <c r="AA44" s="471"/>
      <c r="AB44" s="471"/>
      <c r="AC44" s="471"/>
      <c r="AD44" s="471"/>
      <c r="AE44" s="471"/>
      <c r="AF44" s="471"/>
      <c r="AG44" s="471"/>
      <c r="AH44" s="471"/>
      <c r="AI44" s="623"/>
      <c r="AJ44" s="483"/>
      <c r="AK44" s="624"/>
      <c r="AM44" s="624"/>
      <c r="AN44" s="624"/>
      <c r="AO44" s="624"/>
      <c r="AP44" s="625"/>
      <c r="AQ44" s="624"/>
      <c r="AR44" s="624"/>
      <c r="AS44" s="624"/>
      <c r="AT44" s="624"/>
      <c r="AU44" s="618"/>
    </row>
    <row r="45" spans="1:47" s="488" customFormat="1" ht="12" customHeight="1" outlineLevel="2">
      <c r="A45" s="633"/>
      <c r="B45" s="626" t="s">
        <v>17</v>
      </c>
      <c r="C45" s="627" t="s">
        <v>1184</v>
      </c>
      <c r="D45" s="628" t="s">
        <v>1197</v>
      </c>
      <c r="E45" s="629" t="s">
        <v>1199</v>
      </c>
      <c r="F45" s="630"/>
      <c r="G45" s="626" t="s">
        <v>52</v>
      </c>
      <c r="H45" s="476" t="str">
        <f t="shared" si="3"/>
        <v>BB01-1</v>
      </c>
      <c r="I45" s="631">
        <v>1</v>
      </c>
      <c r="J45" s="630"/>
      <c r="K45" s="623">
        <v>1</v>
      </c>
      <c r="L45" s="473"/>
      <c r="M45" s="471" t="str" cm="1">
        <f t="array" ref="M45">IFERROR(_xlfn.IFS(N45=1,1,O45=1,1,P45=1,1,Q45=1,1),"")</f>
        <v/>
      </c>
      <c r="N45" s="471"/>
      <c r="O45" s="471"/>
      <c r="P45" s="471"/>
      <c r="Q45" s="471"/>
      <c r="R45" s="471"/>
      <c r="S45" s="471"/>
      <c r="T45" s="471"/>
      <c r="U45" s="471"/>
      <c r="V45" s="471"/>
      <c r="W45" s="623"/>
      <c r="X45" s="471"/>
      <c r="Y45" s="471" t="str" cm="1">
        <f t="array" ref="Y45">IFERROR(_xlfn.IFS(Z45=1,1,AA45=1,1,AB45=1,1,AC45=1,1),"")</f>
        <v/>
      </c>
      <c r="Z45" s="471"/>
      <c r="AA45" s="471"/>
      <c r="AB45" s="471"/>
      <c r="AC45" s="471"/>
      <c r="AD45" s="471"/>
      <c r="AE45" s="471"/>
      <c r="AF45" s="471"/>
      <c r="AG45" s="471"/>
      <c r="AH45" s="471"/>
      <c r="AI45" s="623"/>
      <c r="AJ45" s="473"/>
      <c r="AK45" s="624"/>
      <c r="AM45" s="624"/>
      <c r="AN45" s="624"/>
      <c r="AO45" s="624"/>
      <c r="AP45" s="625"/>
      <c r="AQ45" s="624"/>
      <c r="AR45" s="624"/>
      <c r="AS45" s="624"/>
      <c r="AT45" s="624"/>
      <c r="AU45" s="618"/>
    </row>
    <row r="46" spans="1:47" s="488" customFormat="1" ht="3" customHeight="1" outlineLevel="1">
      <c r="A46" s="442"/>
      <c r="B46" s="626"/>
      <c r="C46" s="627"/>
      <c r="D46" s="628"/>
      <c r="E46" s="629"/>
      <c r="F46" s="630"/>
      <c r="G46" s="626"/>
      <c r="H46" s="476"/>
      <c r="I46" s="631"/>
      <c r="J46" s="630"/>
      <c r="K46" s="623"/>
      <c r="L46" s="473"/>
      <c r="M46" s="624"/>
      <c r="N46" s="471"/>
      <c r="O46" s="471"/>
      <c r="P46" s="471"/>
      <c r="Q46" s="471"/>
      <c r="R46" s="471"/>
      <c r="S46" s="471"/>
      <c r="T46" s="471"/>
      <c r="U46" s="471"/>
      <c r="V46" s="471"/>
      <c r="W46" s="623"/>
      <c r="X46" s="471"/>
      <c r="Y46" s="471"/>
      <c r="Z46" s="471"/>
      <c r="AA46" s="471"/>
      <c r="AB46" s="471"/>
      <c r="AC46" s="471"/>
      <c r="AD46" s="471"/>
      <c r="AE46" s="471"/>
      <c r="AF46" s="471"/>
      <c r="AG46" s="471"/>
      <c r="AH46" s="471"/>
      <c r="AI46" s="623"/>
      <c r="AJ46" s="473"/>
      <c r="AK46" s="624"/>
      <c r="AL46" s="471"/>
      <c r="AM46" s="471"/>
      <c r="AN46" s="471"/>
      <c r="AO46" s="471"/>
      <c r="AP46" s="625"/>
      <c r="AQ46" s="624"/>
      <c r="AR46" s="624"/>
      <c r="AS46" s="624"/>
      <c r="AT46" s="624"/>
      <c r="AU46" s="618"/>
    </row>
    <row r="47" spans="1:47" customFormat="1" ht="12" customHeight="1" outlineLevel="1">
      <c r="A47" s="580" t="s">
        <v>185</v>
      </c>
      <c r="B47" s="580" t="s">
        <v>57</v>
      </c>
      <c r="C47" s="580"/>
      <c r="D47" s="580"/>
      <c r="E47" s="580"/>
      <c r="F47" s="630"/>
      <c r="G47" s="634"/>
      <c r="H47" s="583"/>
      <c r="I47" s="635"/>
      <c r="J47" s="630"/>
      <c r="K47" s="636"/>
      <c r="L47" s="584"/>
      <c r="M47" s="585"/>
      <c r="N47" s="585"/>
      <c r="O47" s="585"/>
      <c r="P47" s="585"/>
      <c r="Q47" s="585"/>
      <c r="R47" s="585"/>
      <c r="S47" s="585"/>
      <c r="T47" s="585"/>
      <c r="U47" s="585"/>
      <c r="V47" s="585"/>
      <c r="W47" s="636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  <c r="AH47" s="585"/>
      <c r="AI47" s="636"/>
      <c r="AJ47" s="584"/>
      <c r="AK47" s="637"/>
      <c r="AM47" s="637"/>
      <c r="AN47" s="637"/>
      <c r="AO47" s="637"/>
      <c r="AP47" s="638"/>
      <c r="AQ47" s="637"/>
      <c r="AR47" s="637"/>
      <c r="AS47" s="637"/>
      <c r="AT47" s="637"/>
      <c r="AU47" s="639"/>
    </row>
    <row r="48" spans="1:47" s="488" customFormat="1" ht="12" customHeight="1" outlineLevel="2">
      <c r="A48" s="632"/>
      <c r="B48" s="626" t="s">
        <v>17</v>
      </c>
      <c r="C48" s="627" t="s">
        <v>1184</v>
      </c>
      <c r="D48" s="628" t="s">
        <v>1172</v>
      </c>
      <c r="E48" s="629" t="s">
        <v>1200</v>
      </c>
      <c r="F48" s="630"/>
      <c r="G48" s="626" t="s">
        <v>52</v>
      </c>
      <c r="H48" s="476" t="str">
        <f t="shared" ref="H48:H64" si="4">CONCATENATE(G48,"-",I48)</f>
        <v>BB01-2</v>
      </c>
      <c r="I48" s="631">
        <v>2</v>
      </c>
      <c r="J48" s="630"/>
      <c r="K48" s="623">
        <v>0</v>
      </c>
      <c r="L48" s="473"/>
      <c r="M48" s="471" cm="1">
        <f t="array" ref="M48">IFERROR(_xlfn.IFS(P48=1,1,O48=1,1,#REF!=1,1,Q48=1,1),"")</f>
        <v>1</v>
      </c>
      <c r="O48" s="471"/>
      <c r="P48" s="471">
        <v>1</v>
      </c>
      <c r="Q48" s="471"/>
      <c r="R48" s="471" cm="1">
        <f t="array" ref="R48">IFERROR(_xlfn.IFS(S48=1,1,T48=1,1,U48=1,1,V48=1,1),0)</f>
        <v>1</v>
      </c>
      <c r="S48" s="471"/>
      <c r="T48" s="471"/>
      <c r="U48" s="471"/>
      <c r="V48" s="471">
        <v>1</v>
      </c>
      <c r="W48" s="623"/>
      <c r="X48" s="471"/>
      <c r="Y48" s="471"/>
      <c r="Z48" s="471"/>
      <c r="AA48" s="471"/>
      <c r="AB48" s="471"/>
      <c r="AC48" s="471"/>
      <c r="AD48" s="471"/>
      <c r="AE48" s="471"/>
      <c r="AF48" s="471"/>
      <c r="AG48" s="471"/>
      <c r="AH48" s="471"/>
      <c r="AI48" s="623"/>
      <c r="AJ48" s="473"/>
      <c r="AK48" s="624"/>
      <c r="AL48" s="471"/>
      <c r="AM48" s="471"/>
      <c r="AN48" s="471"/>
      <c r="AO48" s="471"/>
      <c r="AP48" s="625"/>
      <c r="AQ48" s="624"/>
      <c r="AR48" s="624"/>
      <c r="AS48" s="624"/>
      <c r="AT48" s="624"/>
      <c r="AU48" s="618"/>
    </row>
    <row r="49" spans="1:47" s="488" customFormat="1" ht="12" customHeight="1" outlineLevel="2">
      <c r="A49" s="632"/>
      <c r="B49" s="626" t="s">
        <v>17</v>
      </c>
      <c r="C49" s="627" t="s">
        <v>1184</v>
      </c>
      <c r="D49" s="628" t="s">
        <v>1172</v>
      </c>
      <c r="E49" s="629" t="s">
        <v>1201</v>
      </c>
      <c r="F49" s="630"/>
      <c r="G49" s="626" t="s">
        <v>52</v>
      </c>
      <c r="H49" s="476" t="str">
        <f t="shared" si="4"/>
        <v>BB01-2</v>
      </c>
      <c r="I49" s="631">
        <v>2</v>
      </c>
      <c r="J49" s="630"/>
      <c r="K49" s="623">
        <v>0</v>
      </c>
      <c r="L49" s="473"/>
      <c r="M49" s="471" cm="1">
        <f t="array" ref="M49">IFERROR(_xlfn.IFS(P49=1,1,O49=1,1,#REF!=1,1,Q49=1,1),"")</f>
        <v>1</v>
      </c>
      <c r="O49" s="471"/>
      <c r="P49" s="471">
        <v>1</v>
      </c>
      <c r="Q49" s="471"/>
      <c r="R49" s="471" cm="1">
        <f t="array" ref="R49">IFERROR(_xlfn.IFS(S49=1,1,T49=1,1,U49=1,1,V49=1,1),0)</f>
        <v>0</v>
      </c>
      <c r="S49" s="471"/>
      <c r="T49" s="471"/>
      <c r="U49" s="471"/>
      <c r="V49" s="471"/>
      <c r="W49" s="623"/>
      <c r="X49" s="471"/>
      <c r="Y49" s="471"/>
      <c r="Z49" s="471"/>
      <c r="AA49" s="471"/>
      <c r="AB49" s="471"/>
      <c r="AC49" s="471"/>
      <c r="AD49" s="471"/>
      <c r="AE49" s="471"/>
      <c r="AF49" s="471"/>
      <c r="AG49" s="471"/>
      <c r="AH49" s="471"/>
      <c r="AI49" s="623"/>
      <c r="AJ49" s="473"/>
      <c r="AK49" s="624"/>
      <c r="AL49" s="471"/>
      <c r="AM49" s="471"/>
      <c r="AN49" s="471"/>
      <c r="AO49" s="471"/>
      <c r="AP49" s="625"/>
      <c r="AQ49" s="624"/>
      <c r="AR49" s="624"/>
      <c r="AS49" s="624"/>
      <c r="AT49" s="624"/>
      <c r="AU49" s="618"/>
    </row>
    <row r="50" spans="1:47" s="488" customFormat="1" ht="12" customHeight="1" outlineLevel="2">
      <c r="A50" s="632"/>
      <c r="B50" s="626" t="s">
        <v>17</v>
      </c>
      <c r="C50" s="627" t="s">
        <v>1184</v>
      </c>
      <c r="D50" s="628" t="s">
        <v>1175</v>
      </c>
      <c r="E50" s="629" t="s">
        <v>1202</v>
      </c>
      <c r="F50" s="630"/>
      <c r="G50" s="626" t="s">
        <v>52</v>
      </c>
      <c r="H50" s="476" t="str">
        <f t="shared" si="4"/>
        <v>BB01-2</v>
      </c>
      <c r="I50" s="631">
        <v>2</v>
      </c>
      <c r="J50" s="630"/>
      <c r="K50" s="623">
        <v>0</v>
      </c>
      <c r="L50" s="473"/>
      <c r="M50" s="471" cm="1">
        <f t="array" ref="M50">IFERROR(_xlfn.IFS(N50=1,1,O50=1,1,P50=1,1,Q50=1,1),"")</f>
        <v>1</v>
      </c>
      <c r="N50" s="471">
        <v>1</v>
      </c>
      <c r="O50" s="471"/>
      <c r="P50" s="471"/>
      <c r="Q50" s="471"/>
      <c r="R50" s="471" cm="1">
        <f t="array" ref="R50">IFERROR(_xlfn.IFS(S50=1,1,T50=1,1,U50=1,1,V50=1,1),0)</f>
        <v>1</v>
      </c>
      <c r="S50" s="471">
        <v>1</v>
      </c>
      <c r="T50" s="471"/>
      <c r="U50" s="471"/>
      <c r="V50" s="471"/>
      <c r="W50" s="623"/>
      <c r="X50" s="471"/>
      <c r="Y50" s="471"/>
      <c r="Z50" s="471"/>
      <c r="AA50" s="471"/>
      <c r="AB50" s="471"/>
      <c r="AC50" s="471"/>
      <c r="AD50" s="471"/>
      <c r="AE50" s="471"/>
      <c r="AF50" s="471"/>
      <c r="AG50" s="471"/>
      <c r="AH50" s="471"/>
      <c r="AI50" s="623"/>
      <c r="AJ50" s="473"/>
      <c r="AK50" s="624"/>
      <c r="AL50" s="471"/>
      <c r="AM50" s="471"/>
      <c r="AN50" s="471"/>
      <c r="AO50" s="471"/>
      <c r="AP50" s="625"/>
      <c r="AQ50" s="624"/>
      <c r="AR50" s="624"/>
      <c r="AS50" s="624"/>
      <c r="AT50" s="624"/>
      <c r="AU50" s="618"/>
    </row>
    <row r="51" spans="1:47" s="488" customFormat="1" ht="12" customHeight="1" outlineLevel="2">
      <c r="A51" s="632"/>
      <c r="B51" s="626" t="s">
        <v>17</v>
      </c>
      <c r="C51" s="627" t="s">
        <v>1184</v>
      </c>
      <c r="D51" s="628" t="s">
        <v>1175</v>
      </c>
      <c r="E51" s="629" t="s">
        <v>1203</v>
      </c>
      <c r="F51" s="630"/>
      <c r="G51" s="626" t="s">
        <v>52</v>
      </c>
      <c r="H51" s="476" t="str">
        <f t="shared" si="4"/>
        <v>BB01-2</v>
      </c>
      <c r="I51" s="631">
        <v>2</v>
      </c>
      <c r="J51" s="630"/>
      <c r="K51" s="623">
        <v>0</v>
      </c>
      <c r="L51" s="473"/>
      <c r="M51" s="471" cm="1">
        <f t="array" ref="M51">IFERROR(_xlfn.IFS(N51=1,1,O51=1,1,P51=1,1,Q51=1,1),"")</f>
        <v>1</v>
      </c>
      <c r="N51" s="471">
        <v>1</v>
      </c>
      <c r="O51" s="471"/>
      <c r="P51" s="471"/>
      <c r="Q51" s="471"/>
      <c r="R51" s="471" cm="1">
        <f t="array" ref="R51">IFERROR(_xlfn.IFS(S51=1,1,T51=1,1,U51=1,1,V51=1,1),0)</f>
        <v>1</v>
      </c>
      <c r="S51" s="471">
        <v>1</v>
      </c>
      <c r="T51" s="471"/>
      <c r="U51" s="471"/>
      <c r="V51" s="471"/>
      <c r="W51" s="623"/>
      <c r="X51" s="471"/>
      <c r="Y51" s="471"/>
      <c r="Z51" s="471"/>
      <c r="AA51" s="471"/>
      <c r="AB51" s="471"/>
      <c r="AC51" s="471"/>
      <c r="AD51" s="471"/>
      <c r="AE51" s="471"/>
      <c r="AF51" s="471"/>
      <c r="AG51" s="471"/>
      <c r="AH51" s="471"/>
      <c r="AI51" s="623"/>
      <c r="AJ51" s="473"/>
      <c r="AK51" s="624"/>
      <c r="AL51" s="471"/>
      <c r="AM51" s="471"/>
      <c r="AN51" s="471"/>
      <c r="AO51" s="471"/>
      <c r="AP51" s="625"/>
      <c r="AQ51" s="624"/>
      <c r="AR51" s="624"/>
      <c r="AS51" s="624"/>
      <c r="AT51" s="624"/>
      <c r="AU51" s="618"/>
    </row>
    <row r="52" spans="1:47" s="488" customFormat="1" ht="12" customHeight="1" outlineLevel="2">
      <c r="A52" s="632"/>
      <c r="B52" s="626" t="s">
        <v>17</v>
      </c>
      <c r="C52" s="627" t="s">
        <v>1184</v>
      </c>
      <c r="D52" s="628" t="s">
        <v>1175</v>
      </c>
      <c r="E52" s="629" t="s">
        <v>1204</v>
      </c>
      <c r="F52" s="630"/>
      <c r="G52" s="626" t="s">
        <v>52</v>
      </c>
      <c r="H52" s="476" t="str">
        <f t="shared" si="4"/>
        <v>BB01-2</v>
      </c>
      <c r="I52" s="631">
        <v>2</v>
      </c>
      <c r="J52" s="630"/>
      <c r="K52" s="623">
        <v>0</v>
      </c>
      <c r="L52" s="473"/>
      <c r="M52" s="471" cm="1">
        <f t="array" ref="M52">IFERROR(_xlfn.IFS(N52=1,1,O52=1,1,P52=1,1,Q52=1,1),"")</f>
        <v>1</v>
      </c>
      <c r="N52" s="471">
        <v>1</v>
      </c>
      <c r="O52" s="471"/>
      <c r="P52" s="471"/>
      <c r="Q52" s="471"/>
      <c r="R52" s="471" cm="1">
        <f t="array" ref="R52">IFERROR(_xlfn.IFS(S52=1,1,T52=1,1,U52=1,1,V52=1,1),0)</f>
        <v>1</v>
      </c>
      <c r="S52" s="471">
        <v>1</v>
      </c>
      <c r="T52" s="471"/>
      <c r="U52" s="471"/>
      <c r="V52" s="471"/>
      <c r="W52" s="623"/>
      <c r="X52" s="471"/>
      <c r="Y52" s="471"/>
      <c r="Z52" s="471"/>
      <c r="AA52" s="471"/>
      <c r="AB52" s="471"/>
      <c r="AC52" s="471"/>
      <c r="AD52" s="471"/>
      <c r="AE52" s="471"/>
      <c r="AF52" s="471"/>
      <c r="AG52" s="471"/>
      <c r="AH52" s="471"/>
      <c r="AI52" s="623"/>
      <c r="AJ52" s="473"/>
      <c r="AK52" s="624"/>
      <c r="AL52" s="471"/>
      <c r="AM52" s="471"/>
      <c r="AN52" s="471"/>
      <c r="AO52" s="471"/>
      <c r="AP52" s="625"/>
      <c r="AQ52" s="624"/>
      <c r="AR52" s="624"/>
      <c r="AS52" s="624"/>
      <c r="AT52" s="624"/>
      <c r="AU52" s="618"/>
    </row>
    <row r="53" spans="1:47" s="488" customFormat="1" ht="12" customHeight="1" outlineLevel="2">
      <c r="A53" s="632"/>
      <c r="B53" s="626" t="s">
        <v>17</v>
      </c>
      <c r="C53" s="627" t="s">
        <v>1184</v>
      </c>
      <c r="D53" s="628" t="s">
        <v>1175</v>
      </c>
      <c r="E53" s="629" t="s">
        <v>1205</v>
      </c>
      <c r="F53" s="630"/>
      <c r="G53" s="626" t="s">
        <v>52</v>
      </c>
      <c r="H53" s="476" t="str">
        <f t="shared" si="4"/>
        <v>BB01-2</v>
      </c>
      <c r="I53" s="631">
        <v>2</v>
      </c>
      <c r="J53" s="630"/>
      <c r="K53" s="623">
        <v>0</v>
      </c>
      <c r="L53" s="473"/>
      <c r="M53" s="471" cm="1">
        <f t="array" ref="M53">IFERROR(_xlfn.IFS(P53=1,1,O53=1,1,#REF!=1,1,Q53=1,1),"")</f>
        <v>1</v>
      </c>
      <c r="O53" s="471"/>
      <c r="P53" s="471">
        <v>1</v>
      </c>
      <c r="Q53" s="471"/>
      <c r="R53" s="471" cm="1">
        <f t="array" ref="R53">IFERROR(_xlfn.IFS(S53=1,1,T53=1,1,U53=1,1,V53=1,1),0)</f>
        <v>0</v>
      </c>
      <c r="S53" s="471"/>
      <c r="T53" s="471"/>
      <c r="U53" s="471"/>
      <c r="V53" s="471"/>
      <c r="W53" s="623"/>
      <c r="X53" s="471"/>
      <c r="Y53" s="471"/>
      <c r="Z53" s="471"/>
      <c r="AA53" s="471"/>
      <c r="AB53" s="471"/>
      <c r="AC53" s="471"/>
      <c r="AD53" s="471"/>
      <c r="AE53" s="471"/>
      <c r="AF53" s="471"/>
      <c r="AG53" s="471"/>
      <c r="AH53" s="471"/>
      <c r="AI53" s="623"/>
      <c r="AJ53" s="473"/>
      <c r="AK53" s="624"/>
      <c r="AL53" s="471"/>
      <c r="AM53" s="471"/>
      <c r="AN53" s="471"/>
      <c r="AO53" s="471"/>
      <c r="AP53" s="625"/>
      <c r="AQ53" s="624"/>
      <c r="AR53" s="624"/>
      <c r="AS53" s="624"/>
      <c r="AT53" s="624"/>
      <c r="AU53" s="618"/>
    </row>
    <row r="54" spans="1:47" s="488" customFormat="1" ht="12" customHeight="1" outlineLevel="2">
      <c r="A54" s="632"/>
      <c r="B54" s="626" t="s">
        <v>17</v>
      </c>
      <c r="C54" s="627" t="s">
        <v>1184</v>
      </c>
      <c r="D54" s="628" t="s">
        <v>1177</v>
      </c>
      <c r="E54" s="629" t="s">
        <v>1206</v>
      </c>
      <c r="F54" s="630"/>
      <c r="G54" s="626" t="s">
        <v>52</v>
      </c>
      <c r="H54" s="476" t="str">
        <f t="shared" si="4"/>
        <v>BB01-2</v>
      </c>
      <c r="I54" s="631">
        <v>2</v>
      </c>
      <c r="J54" s="630"/>
      <c r="K54" s="623">
        <v>0</v>
      </c>
      <c r="L54" s="473"/>
      <c r="M54" s="471" cm="1">
        <f t="array" ref="M54">IFERROR(_xlfn.IFS(P54=1,1,O54=1,1,#REF!=1,1,Q54=1,1),"")</f>
        <v>1</v>
      </c>
      <c r="O54" s="471"/>
      <c r="P54" s="471">
        <v>1</v>
      </c>
      <c r="Q54" s="471"/>
      <c r="R54" s="471" cm="1">
        <f t="array" ref="R54">IFERROR(_xlfn.IFS(S54=1,1,T54=1,1,U54=1,1,V54=1,1),0)</f>
        <v>1</v>
      </c>
      <c r="S54" s="471"/>
      <c r="T54" s="471"/>
      <c r="U54" s="471"/>
      <c r="V54" s="471">
        <v>1</v>
      </c>
      <c r="W54" s="623"/>
      <c r="X54" s="471"/>
      <c r="Y54" s="471"/>
      <c r="Z54" s="471"/>
      <c r="AA54" s="471"/>
      <c r="AB54" s="471"/>
      <c r="AC54" s="471"/>
      <c r="AD54" s="471"/>
      <c r="AE54" s="471"/>
      <c r="AF54" s="471"/>
      <c r="AG54" s="471"/>
      <c r="AH54" s="471"/>
      <c r="AI54" s="623"/>
      <c r="AJ54" s="473"/>
      <c r="AK54" s="624"/>
      <c r="AL54" s="471"/>
      <c r="AM54" s="471"/>
      <c r="AN54" s="471"/>
      <c r="AO54" s="471"/>
      <c r="AP54" s="625"/>
      <c r="AQ54" s="624"/>
      <c r="AR54" s="624"/>
      <c r="AS54" s="624"/>
      <c r="AT54" s="624"/>
      <c r="AU54" s="618"/>
    </row>
    <row r="55" spans="1:47" s="488" customFormat="1" ht="12" customHeight="1" outlineLevel="2">
      <c r="A55" s="632"/>
      <c r="B55" s="626" t="s">
        <v>17</v>
      </c>
      <c r="C55" s="627" t="s">
        <v>1184</v>
      </c>
      <c r="D55" s="628" t="s">
        <v>1177</v>
      </c>
      <c r="E55" s="629" t="s">
        <v>1207</v>
      </c>
      <c r="F55" s="630"/>
      <c r="G55" s="626" t="s">
        <v>52</v>
      </c>
      <c r="H55" s="476" t="str">
        <f t="shared" si="4"/>
        <v>BB01-2</v>
      </c>
      <c r="I55" s="631">
        <v>2</v>
      </c>
      <c r="J55" s="630"/>
      <c r="K55" s="623">
        <v>0</v>
      </c>
      <c r="L55" s="473"/>
      <c r="M55" s="471" cm="1">
        <f t="array" ref="M55">IFERROR(_xlfn.IFS(N55=1,1,O55=1,1,P55=1,1,Q55=1,1),"")</f>
        <v>1</v>
      </c>
      <c r="N55" s="471">
        <v>1</v>
      </c>
      <c r="O55" s="471"/>
      <c r="P55" s="471"/>
      <c r="Q55" s="471"/>
      <c r="R55" s="471" cm="1">
        <f t="array" ref="R55">IFERROR(_xlfn.IFS(S55=1,1,T55=1,1,U55=1,1,V55=1,1),0)</f>
        <v>1</v>
      </c>
      <c r="S55" s="471">
        <v>1</v>
      </c>
      <c r="T55" s="471"/>
      <c r="U55" s="471"/>
      <c r="V55" s="471"/>
      <c r="W55" s="623"/>
      <c r="X55" s="471"/>
      <c r="Y55" s="471"/>
      <c r="Z55" s="471"/>
      <c r="AA55" s="471"/>
      <c r="AB55" s="471"/>
      <c r="AC55" s="471"/>
      <c r="AD55" s="471"/>
      <c r="AE55" s="471"/>
      <c r="AF55" s="471"/>
      <c r="AG55" s="471"/>
      <c r="AH55" s="471"/>
      <c r="AI55" s="623"/>
      <c r="AJ55" s="473"/>
      <c r="AK55" s="624"/>
      <c r="AL55" s="471"/>
      <c r="AM55" s="471"/>
      <c r="AN55" s="471"/>
      <c r="AO55" s="471"/>
      <c r="AP55" s="625"/>
      <c r="AQ55" s="624"/>
      <c r="AR55" s="624"/>
      <c r="AS55" s="624"/>
      <c r="AT55" s="624"/>
      <c r="AU55" s="618"/>
    </row>
    <row r="56" spans="1:47" s="488" customFormat="1" ht="12" customHeight="1" outlineLevel="2">
      <c r="A56" s="632"/>
      <c r="B56" s="626" t="s">
        <v>17</v>
      </c>
      <c r="C56" s="627" t="s">
        <v>1184</v>
      </c>
      <c r="D56" s="628" t="s">
        <v>1177</v>
      </c>
      <c r="E56" s="629" t="s">
        <v>1208</v>
      </c>
      <c r="F56" s="630"/>
      <c r="G56" s="626" t="s">
        <v>52</v>
      </c>
      <c r="H56" s="476" t="str">
        <f t="shared" si="4"/>
        <v>BB01-2</v>
      </c>
      <c r="I56" s="631">
        <v>2</v>
      </c>
      <c r="J56" s="630"/>
      <c r="K56" s="623">
        <v>0</v>
      </c>
      <c r="L56" s="473"/>
      <c r="M56" s="471" cm="1">
        <f t="array" ref="M56">IFERROR(_xlfn.IFS(N56=1,1,O56=1,1,P56=1,1,Q56=1,1),"")</f>
        <v>1</v>
      </c>
      <c r="N56" s="471">
        <v>1</v>
      </c>
      <c r="O56" s="471"/>
      <c r="P56" s="471"/>
      <c r="Q56" s="471"/>
      <c r="R56" s="471" cm="1">
        <f t="array" ref="R56">IFERROR(_xlfn.IFS(S56=1,1,T56=1,1,U56=1,1,V56=1,1),0)</f>
        <v>1</v>
      </c>
      <c r="S56" s="471">
        <v>1</v>
      </c>
      <c r="T56" s="471"/>
      <c r="U56" s="471"/>
      <c r="V56" s="471"/>
      <c r="W56" s="623"/>
      <c r="X56" s="471"/>
      <c r="Y56" s="471"/>
      <c r="Z56" s="471"/>
      <c r="AA56" s="471"/>
      <c r="AB56" s="471"/>
      <c r="AC56" s="471"/>
      <c r="AD56" s="471"/>
      <c r="AE56" s="471"/>
      <c r="AF56" s="471"/>
      <c r="AG56" s="471"/>
      <c r="AH56" s="471"/>
      <c r="AI56" s="623"/>
      <c r="AJ56" s="473"/>
      <c r="AK56" s="624"/>
      <c r="AL56" s="471"/>
      <c r="AM56" s="471"/>
      <c r="AN56" s="471"/>
      <c r="AO56" s="471"/>
      <c r="AP56" s="625"/>
      <c r="AQ56" s="624"/>
      <c r="AR56" s="624"/>
      <c r="AS56" s="624"/>
      <c r="AT56" s="624"/>
      <c r="AU56" s="618"/>
    </row>
    <row r="57" spans="1:47" s="488" customFormat="1" ht="12" customHeight="1" outlineLevel="2">
      <c r="A57" s="632"/>
      <c r="B57" s="626" t="s">
        <v>17</v>
      </c>
      <c r="C57" s="627" t="s">
        <v>1184</v>
      </c>
      <c r="D57" s="628" t="s">
        <v>1177</v>
      </c>
      <c r="E57" s="629" t="s">
        <v>1209</v>
      </c>
      <c r="F57" s="630"/>
      <c r="G57" s="626" t="s">
        <v>52</v>
      </c>
      <c r="H57" s="476" t="str">
        <f t="shared" si="4"/>
        <v>BB01-2</v>
      </c>
      <c r="I57" s="631">
        <v>2</v>
      </c>
      <c r="J57" s="630"/>
      <c r="K57" s="623">
        <v>0</v>
      </c>
      <c r="L57" s="473"/>
      <c r="M57" s="471" cm="1">
        <f t="array" ref="M57">IFERROR(_xlfn.IFS(N57=1,1,O57=1,1,P57=1,1,Q57=1,1),"")</f>
        <v>1</v>
      </c>
      <c r="N57" s="471">
        <v>1</v>
      </c>
      <c r="O57" s="471"/>
      <c r="P57" s="471"/>
      <c r="Q57" s="471"/>
      <c r="R57" s="471" cm="1">
        <f t="array" ref="R57">IFERROR(_xlfn.IFS(S57=1,1,T57=1,1,U57=1,1,V57=1,1),0)</f>
        <v>1</v>
      </c>
      <c r="S57" s="471">
        <v>1</v>
      </c>
      <c r="T57" s="471"/>
      <c r="U57" s="471"/>
      <c r="V57" s="471"/>
      <c r="W57" s="623"/>
      <c r="X57" s="471"/>
      <c r="Y57" s="471"/>
      <c r="Z57" s="471"/>
      <c r="AA57" s="471"/>
      <c r="AB57" s="471"/>
      <c r="AC57" s="471"/>
      <c r="AD57" s="471"/>
      <c r="AE57" s="471"/>
      <c r="AF57" s="471"/>
      <c r="AG57" s="471"/>
      <c r="AH57" s="471"/>
      <c r="AI57" s="623"/>
      <c r="AJ57" s="473"/>
      <c r="AK57" s="624"/>
      <c r="AL57" s="471"/>
      <c r="AM57" s="471"/>
      <c r="AN57" s="471"/>
      <c r="AO57" s="471"/>
      <c r="AP57" s="625"/>
      <c r="AQ57" s="624"/>
      <c r="AR57" s="624"/>
      <c r="AS57" s="624"/>
      <c r="AT57" s="624"/>
      <c r="AU57" s="618"/>
    </row>
    <row r="58" spans="1:47" s="488" customFormat="1" ht="12" customHeight="1" outlineLevel="2">
      <c r="A58" s="632"/>
      <c r="B58" s="626" t="s">
        <v>17</v>
      </c>
      <c r="C58" s="627" t="s">
        <v>1184</v>
      </c>
      <c r="D58" s="628" t="s">
        <v>1177</v>
      </c>
      <c r="E58" s="629" t="s">
        <v>1210</v>
      </c>
      <c r="F58" s="630"/>
      <c r="G58" s="626" t="s">
        <v>52</v>
      </c>
      <c r="H58" s="476" t="str">
        <f t="shared" si="4"/>
        <v>BB01-2</v>
      </c>
      <c r="I58" s="631">
        <v>2</v>
      </c>
      <c r="J58" s="630"/>
      <c r="K58" s="623">
        <v>0</v>
      </c>
      <c r="L58" s="483"/>
      <c r="M58" s="471" cm="1">
        <f t="array" ref="M58">IFERROR(_xlfn.IFS(P58=1,1,O58=1,1,#REF!=1,1,Q58=1,1),"")</f>
        <v>1</v>
      </c>
      <c r="O58" s="471"/>
      <c r="P58" s="471">
        <v>1</v>
      </c>
      <c r="Q58" s="471"/>
      <c r="R58" s="471" cm="1">
        <f t="array" ref="R58">IFERROR(_xlfn.IFS(S58=1,1,T58=1,1,U58=1,1,V58=1,1),0)</f>
        <v>0</v>
      </c>
      <c r="S58" s="471"/>
      <c r="T58" s="471"/>
      <c r="U58" s="471"/>
      <c r="V58" s="471"/>
      <c r="W58" s="623"/>
      <c r="X58" s="471"/>
      <c r="Y58" s="471"/>
      <c r="Z58" s="471"/>
      <c r="AA58" s="471"/>
      <c r="AB58" s="471"/>
      <c r="AC58" s="471"/>
      <c r="AD58" s="471"/>
      <c r="AE58" s="471"/>
      <c r="AF58" s="471"/>
      <c r="AG58" s="471"/>
      <c r="AH58" s="471"/>
      <c r="AI58" s="623"/>
      <c r="AJ58" s="483"/>
      <c r="AK58" s="624"/>
      <c r="AL58" s="471"/>
      <c r="AM58" s="471"/>
      <c r="AN58" s="471"/>
      <c r="AO58" s="471"/>
      <c r="AP58" s="625"/>
      <c r="AQ58" s="624"/>
      <c r="AR58" s="624"/>
      <c r="AS58" s="624"/>
      <c r="AT58" s="624"/>
      <c r="AU58" s="618"/>
    </row>
    <row r="59" spans="1:47" s="488" customFormat="1" ht="12" customHeight="1" outlineLevel="2">
      <c r="A59" s="632"/>
      <c r="B59" s="626" t="s">
        <v>17</v>
      </c>
      <c r="C59" s="627" t="s">
        <v>1184</v>
      </c>
      <c r="D59" s="628" t="s">
        <v>1179</v>
      </c>
      <c r="E59" s="629" t="s">
        <v>1211</v>
      </c>
      <c r="F59" s="630"/>
      <c r="G59" s="626" t="s">
        <v>52</v>
      </c>
      <c r="H59" s="476" t="str">
        <f t="shared" si="4"/>
        <v>BB01-2</v>
      </c>
      <c r="I59" s="631">
        <v>2</v>
      </c>
      <c r="J59" s="630"/>
      <c r="K59" s="623">
        <v>0</v>
      </c>
      <c r="L59" s="473"/>
      <c r="M59" s="471" cm="1">
        <f t="array" ref="M59">IFERROR(_xlfn.IFS(P59=1,1,O59=1,1,#REF!=1,1,Q59=1,1),"")</f>
        <v>1</v>
      </c>
      <c r="O59" s="471"/>
      <c r="P59" s="471">
        <v>1</v>
      </c>
      <c r="Q59" s="471"/>
      <c r="R59" s="471" cm="1">
        <f t="array" ref="R59">IFERROR(_xlfn.IFS(S59=1,1,T59=1,1,U59=1,1,V59=1,1),0)</f>
        <v>0</v>
      </c>
      <c r="S59" s="471"/>
      <c r="T59" s="471"/>
      <c r="U59" s="471"/>
      <c r="V59" s="471"/>
      <c r="W59" s="623"/>
      <c r="X59" s="471"/>
      <c r="Y59" s="471"/>
      <c r="Z59" s="471"/>
      <c r="AA59" s="471"/>
      <c r="AB59" s="471"/>
      <c r="AC59" s="471"/>
      <c r="AD59" s="471"/>
      <c r="AE59" s="471"/>
      <c r="AF59" s="471"/>
      <c r="AG59" s="471"/>
      <c r="AH59" s="471"/>
      <c r="AI59" s="623"/>
      <c r="AJ59" s="473"/>
      <c r="AK59" s="624"/>
      <c r="AL59" s="471"/>
      <c r="AM59" s="471"/>
      <c r="AN59" s="471"/>
      <c r="AO59" s="471"/>
      <c r="AP59" s="625"/>
      <c r="AQ59" s="624"/>
      <c r="AR59" s="624"/>
      <c r="AS59" s="624"/>
      <c r="AT59" s="624"/>
      <c r="AU59" s="618"/>
    </row>
    <row r="60" spans="1:47" s="488" customFormat="1" ht="12" customHeight="1" outlineLevel="2">
      <c r="A60" s="632"/>
      <c r="B60" s="626" t="s">
        <v>17</v>
      </c>
      <c r="C60" s="627" t="s">
        <v>1184</v>
      </c>
      <c r="D60" s="628" t="s">
        <v>1179</v>
      </c>
      <c r="E60" s="629" t="s">
        <v>1212</v>
      </c>
      <c r="F60" s="630"/>
      <c r="G60" s="626" t="s">
        <v>52</v>
      </c>
      <c r="H60" s="476" t="str">
        <f t="shared" si="4"/>
        <v>BB01-2</v>
      </c>
      <c r="I60" s="631">
        <v>2</v>
      </c>
      <c r="J60" s="630"/>
      <c r="K60" s="623">
        <v>0</v>
      </c>
      <c r="L60" s="473"/>
      <c r="M60" s="471" cm="1">
        <f t="array" ref="M60">IFERROR(_xlfn.IFS(N60=1,1,O60=1,1,P60=1,1,Q60=1,1),"")</f>
        <v>1</v>
      </c>
      <c r="N60" s="471">
        <v>1</v>
      </c>
      <c r="O60" s="471"/>
      <c r="P60" s="471"/>
      <c r="Q60" s="471"/>
      <c r="R60" s="471" cm="1">
        <f t="array" ref="R60">IFERROR(_xlfn.IFS(S60=1,1,T60=1,1,U60=1,1,V60=1,1),0)</f>
        <v>1</v>
      </c>
      <c r="S60" s="471">
        <v>1</v>
      </c>
      <c r="T60" s="471"/>
      <c r="U60" s="471"/>
      <c r="V60" s="471"/>
      <c r="W60" s="623"/>
      <c r="X60" s="471"/>
      <c r="Y60" s="471"/>
      <c r="Z60" s="471"/>
      <c r="AA60" s="471"/>
      <c r="AB60" s="471"/>
      <c r="AC60" s="471"/>
      <c r="AD60" s="471"/>
      <c r="AE60" s="471"/>
      <c r="AF60" s="471"/>
      <c r="AG60" s="471"/>
      <c r="AH60" s="471"/>
      <c r="AI60" s="623"/>
      <c r="AJ60" s="473"/>
      <c r="AK60" s="624"/>
      <c r="AL60" s="471"/>
      <c r="AM60" s="471"/>
      <c r="AN60" s="471"/>
      <c r="AO60" s="471"/>
      <c r="AP60" s="625"/>
      <c r="AQ60" s="624"/>
      <c r="AR60" s="624"/>
      <c r="AS60" s="624"/>
      <c r="AT60" s="624"/>
      <c r="AU60" s="618"/>
    </row>
    <row r="61" spans="1:47" s="488" customFormat="1" ht="12" customHeight="1" outlineLevel="2">
      <c r="A61" s="632"/>
      <c r="B61" s="626" t="s">
        <v>17</v>
      </c>
      <c r="C61" s="627" t="s">
        <v>1184</v>
      </c>
      <c r="D61" s="628" t="s">
        <v>1179</v>
      </c>
      <c r="E61" s="629" t="s">
        <v>1213</v>
      </c>
      <c r="F61" s="630"/>
      <c r="G61" s="626" t="s">
        <v>52</v>
      </c>
      <c r="H61" s="476" t="str">
        <f t="shared" si="4"/>
        <v>BB01-2</v>
      </c>
      <c r="I61" s="631">
        <v>2</v>
      </c>
      <c r="J61" s="630"/>
      <c r="K61" s="623">
        <v>0</v>
      </c>
      <c r="L61" s="473"/>
      <c r="M61" s="471" cm="1">
        <f t="array" ref="M61">IFERROR(_xlfn.IFS(N61=1,1,O61=1,1,P61=1,1,Q61=1,1),"")</f>
        <v>1</v>
      </c>
      <c r="N61" s="471">
        <v>1</v>
      </c>
      <c r="O61" s="471"/>
      <c r="P61" s="471"/>
      <c r="Q61" s="471"/>
      <c r="R61" s="471" cm="1">
        <f t="array" ref="R61">IFERROR(_xlfn.IFS(S61=1,1,T61=1,1,U61=1,1,V61=1,1),0)</f>
        <v>1</v>
      </c>
      <c r="S61" s="471">
        <v>1</v>
      </c>
      <c r="T61" s="471"/>
      <c r="U61" s="471"/>
      <c r="V61" s="471"/>
      <c r="W61" s="623"/>
      <c r="X61" s="471"/>
      <c r="Y61" s="471"/>
      <c r="Z61" s="471"/>
      <c r="AA61" s="471"/>
      <c r="AB61" s="471"/>
      <c r="AC61" s="471"/>
      <c r="AD61" s="471"/>
      <c r="AE61" s="471"/>
      <c r="AF61" s="471"/>
      <c r="AG61" s="471"/>
      <c r="AH61" s="471"/>
      <c r="AI61" s="623"/>
      <c r="AJ61" s="473"/>
      <c r="AK61" s="624"/>
      <c r="AL61" s="471"/>
      <c r="AM61" s="471"/>
      <c r="AN61" s="471"/>
      <c r="AO61" s="471"/>
      <c r="AP61" s="625"/>
      <c r="AQ61" s="624"/>
      <c r="AR61" s="624"/>
      <c r="AS61" s="624"/>
      <c r="AT61" s="624"/>
      <c r="AU61" s="618"/>
    </row>
    <row r="62" spans="1:47" s="488" customFormat="1" ht="12" customHeight="1" outlineLevel="2">
      <c r="A62" s="632"/>
      <c r="B62" s="626" t="s">
        <v>17</v>
      </c>
      <c r="C62" s="627" t="s">
        <v>1184</v>
      </c>
      <c r="D62" s="628" t="s">
        <v>1179</v>
      </c>
      <c r="E62" s="629" t="s">
        <v>1214</v>
      </c>
      <c r="F62" s="630"/>
      <c r="G62" s="626" t="s">
        <v>52</v>
      </c>
      <c r="H62" s="476" t="str">
        <f t="shared" si="4"/>
        <v>BB01-2</v>
      </c>
      <c r="I62" s="631">
        <v>2</v>
      </c>
      <c r="J62" s="630"/>
      <c r="K62" s="623">
        <v>0</v>
      </c>
      <c r="L62" s="473"/>
      <c r="M62" s="471" cm="1">
        <f t="array" ref="M62">IFERROR(_xlfn.IFS(N62=1,1,O62=1,1,P62=1,1,Q62=1,1),"")</f>
        <v>1</v>
      </c>
      <c r="N62" s="471">
        <v>1</v>
      </c>
      <c r="O62" s="471"/>
      <c r="P62" s="471"/>
      <c r="Q62" s="471"/>
      <c r="R62" s="471" cm="1">
        <f t="array" ref="R62">IFERROR(_xlfn.IFS(S62=1,1,T62=1,1,U62=1,1,V62=1,1),0)</f>
        <v>1</v>
      </c>
      <c r="S62" s="471">
        <v>1</v>
      </c>
      <c r="T62" s="471"/>
      <c r="U62" s="471"/>
      <c r="V62" s="471"/>
      <c r="W62" s="623"/>
      <c r="X62" s="471"/>
      <c r="Y62" s="471"/>
      <c r="Z62" s="471"/>
      <c r="AA62" s="471"/>
      <c r="AB62" s="471"/>
      <c r="AC62" s="471"/>
      <c r="AD62" s="471"/>
      <c r="AE62" s="471"/>
      <c r="AF62" s="471"/>
      <c r="AG62" s="471"/>
      <c r="AH62" s="471"/>
      <c r="AI62" s="623"/>
      <c r="AJ62" s="473"/>
      <c r="AK62" s="624"/>
      <c r="AL62" s="471"/>
      <c r="AM62" s="471"/>
      <c r="AN62" s="471"/>
      <c r="AO62" s="471"/>
      <c r="AP62" s="625"/>
      <c r="AQ62" s="624"/>
      <c r="AR62" s="624"/>
      <c r="AS62" s="624"/>
      <c r="AT62" s="624"/>
      <c r="AU62" s="618"/>
    </row>
    <row r="63" spans="1:47" s="488" customFormat="1" ht="12" customHeight="1" outlineLevel="2">
      <c r="A63" s="632"/>
      <c r="B63" s="626" t="s">
        <v>17</v>
      </c>
      <c r="C63" s="627" t="s">
        <v>1184</v>
      </c>
      <c r="D63" s="628" t="s">
        <v>1179</v>
      </c>
      <c r="E63" s="629" t="s">
        <v>1215</v>
      </c>
      <c r="F63" s="630"/>
      <c r="G63" s="626" t="s">
        <v>52</v>
      </c>
      <c r="H63" s="476" t="str">
        <f t="shared" si="4"/>
        <v>BB01-2</v>
      </c>
      <c r="I63" s="631">
        <v>2</v>
      </c>
      <c r="J63" s="630"/>
      <c r="K63" s="623">
        <v>0</v>
      </c>
      <c r="L63" s="473"/>
      <c r="M63" s="471" cm="1">
        <f t="array" ref="M63">IFERROR(_xlfn.IFS(P63=1,1,O63=1,1,#REF!=1,1,Q63=1,1),"")</f>
        <v>1</v>
      </c>
      <c r="O63" s="471"/>
      <c r="P63" s="471">
        <v>1</v>
      </c>
      <c r="Q63" s="471"/>
      <c r="R63" s="471" cm="1">
        <f t="array" ref="R63">IFERROR(_xlfn.IFS(S63=1,1,T63=1,1,U63=1,1,V63=1,1),0)</f>
        <v>0</v>
      </c>
      <c r="S63" s="471"/>
      <c r="T63" s="471"/>
      <c r="U63" s="471"/>
      <c r="V63" s="471"/>
      <c r="W63" s="623"/>
      <c r="X63" s="471"/>
      <c r="Y63" s="471"/>
      <c r="Z63" s="471"/>
      <c r="AA63" s="471"/>
      <c r="AB63" s="471"/>
      <c r="AC63" s="471"/>
      <c r="AD63" s="471"/>
      <c r="AE63" s="471"/>
      <c r="AF63" s="471"/>
      <c r="AG63" s="471"/>
      <c r="AH63" s="471"/>
      <c r="AI63" s="623"/>
      <c r="AJ63" s="473"/>
      <c r="AK63" s="624"/>
      <c r="AL63" s="471"/>
      <c r="AM63" s="471"/>
      <c r="AN63" s="471"/>
      <c r="AO63" s="471"/>
      <c r="AP63" s="625"/>
      <c r="AQ63" s="624"/>
      <c r="AR63" s="624"/>
      <c r="AS63" s="624"/>
      <c r="AT63" s="624"/>
      <c r="AU63" s="618"/>
    </row>
    <row r="64" spans="1:47" s="488" customFormat="1" ht="12" customHeight="1" outlineLevel="2">
      <c r="A64" s="633"/>
      <c r="B64" s="626" t="s">
        <v>17</v>
      </c>
      <c r="C64" s="627" t="s">
        <v>1184</v>
      </c>
      <c r="D64" s="628" t="s">
        <v>1216</v>
      </c>
      <c r="E64" s="629" t="s">
        <v>1217</v>
      </c>
      <c r="F64" s="630"/>
      <c r="G64" s="626" t="s">
        <v>52</v>
      </c>
      <c r="H64" s="476" t="str">
        <f t="shared" si="4"/>
        <v>BB01-2</v>
      </c>
      <c r="I64" s="631">
        <v>2</v>
      </c>
      <c r="J64" s="630"/>
      <c r="K64" s="623">
        <v>0</v>
      </c>
      <c r="L64" s="473"/>
      <c r="M64" s="471" cm="1">
        <f t="array" ref="M64">IFERROR(_xlfn.IFS(N64=1,1,O64=1,1,P64=1,1,Q64=1,1),"")</f>
        <v>1</v>
      </c>
      <c r="N64" s="471">
        <v>1</v>
      </c>
      <c r="O64" s="471"/>
      <c r="P64" s="471"/>
      <c r="Q64" s="471"/>
      <c r="R64" s="471" cm="1">
        <f t="array" ref="R64">IFERROR(_xlfn.IFS(S64=1,1,T64=1,1,U64=1,1,V64=1,1),0)</f>
        <v>1</v>
      </c>
      <c r="S64" s="471">
        <v>1</v>
      </c>
      <c r="T64" s="471"/>
      <c r="U64" s="471"/>
      <c r="V64" s="471"/>
      <c r="W64" s="623"/>
      <c r="X64" s="471"/>
      <c r="Y64" s="471"/>
      <c r="Z64" s="471"/>
      <c r="AA64" s="471"/>
      <c r="AB64" s="471"/>
      <c r="AC64" s="471"/>
      <c r="AD64" s="471"/>
      <c r="AE64" s="471"/>
      <c r="AF64" s="471"/>
      <c r="AG64" s="471"/>
      <c r="AH64" s="471"/>
      <c r="AI64" s="623"/>
      <c r="AJ64" s="473"/>
      <c r="AK64" s="624"/>
      <c r="AL64" s="471"/>
      <c r="AM64" s="471"/>
      <c r="AN64" s="471"/>
      <c r="AO64" s="471"/>
      <c r="AP64" s="625"/>
      <c r="AQ64" s="624"/>
      <c r="AR64" s="624"/>
      <c r="AS64" s="624"/>
      <c r="AT64" s="624"/>
      <c r="AU64" s="618"/>
    </row>
    <row r="65" spans="1:47" s="488" customFormat="1" ht="3" customHeight="1" outlineLevel="1">
      <c r="A65" s="442"/>
      <c r="B65" s="626"/>
      <c r="C65" s="627"/>
      <c r="D65" s="628"/>
      <c r="E65" s="629"/>
      <c r="F65" s="630"/>
      <c r="G65" s="626"/>
      <c r="H65" s="476"/>
      <c r="I65" s="631"/>
      <c r="J65" s="630"/>
      <c r="K65" s="623"/>
      <c r="L65" s="473"/>
      <c r="M65" s="624"/>
      <c r="N65" s="471"/>
      <c r="O65" s="471"/>
      <c r="P65" s="471"/>
      <c r="Q65" s="471"/>
      <c r="R65" s="471"/>
      <c r="S65" s="471"/>
      <c r="T65" s="471"/>
      <c r="U65" s="471"/>
      <c r="V65" s="471"/>
      <c r="W65" s="623"/>
      <c r="X65" s="471"/>
      <c r="Y65" s="471"/>
      <c r="Z65" s="471"/>
      <c r="AA65" s="471"/>
      <c r="AB65" s="471"/>
      <c r="AC65" s="471"/>
      <c r="AD65" s="471"/>
      <c r="AE65" s="471"/>
      <c r="AF65" s="471"/>
      <c r="AG65" s="471"/>
      <c r="AH65" s="471"/>
      <c r="AI65" s="623"/>
      <c r="AJ65" s="473"/>
      <c r="AK65" s="624"/>
      <c r="AL65" s="471"/>
      <c r="AM65" s="471"/>
      <c r="AN65" s="471"/>
      <c r="AO65" s="471"/>
      <c r="AP65" s="625"/>
      <c r="AQ65" s="624"/>
      <c r="AR65" s="624"/>
      <c r="AS65" s="624"/>
      <c r="AT65" s="624"/>
      <c r="AU65" s="618"/>
    </row>
    <row r="66" spans="1:47" s="488" customFormat="1" ht="12" customHeight="1" outlineLevel="1">
      <c r="A66" s="580" t="s">
        <v>187</v>
      </c>
      <c r="B66" s="580" t="s">
        <v>188</v>
      </c>
      <c r="C66" s="580"/>
      <c r="D66" s="580"/>
      <c r="E66" s="580"/>
      <c r="F66" s="630"/>
      <c r="G66" s="626"/>
      <c r="H66" s="476"/>
      <c r="I66" s="631"/>
      <c r="J66" s="630"/>
      <c r="K66" s="623"/>
      <c r="L66" s="473"/>
      <c r="M66" s="471"/>
      <c r="N66" s="471"/>
      <c r="O66" s="471"/>
      <c r="P66" s="471"/>
      <c r="Q66" s="471"/>
      <c r="R66" s="471"/>
      <c r="S66" s="471"/>
      <c r="T66" s="471"/>
      <c r="U66" s="471"/>
      <c r="V66" s="471"/>
      <c r="W66" s="623"/>
      <c r="X66" s="471"/>
      <c r="Y66" s="471"/>
      <c r="Z66" s="471"/>
      <c r="AA66" s="471"/>
      <c r="AB66" s="471"/>
      <c r="AC66" s="471"/>
      <c r="AD66" s="471"/>
      <c r="AE66" s="471"/>
      <c r="AF66" s="471"/>
      <c r="AG66" s="471"/>
      <c r="AH66" s="471"/>
      <c r="AI66" s="623"/>
      <c r="AJ66" s="473"/>
      <c r="AK66" s="624"/>
      <c r="AL66" s="471"/>
      <c r="AM66" s="471"/>
      <c r="AN66" s="471"/>
      <c r="AO66" s="471"/>
      <c r="AP66" s="625"/>
      <c r="AQ66" s="624"/>
      <c r="AR66" s="624"/>
      <c r="AS66" s="624"/>
      <c r="AT66" s="624"/>
      <c r="AU66" s="618"/>
    </row>
    <row r="67" spans="1:47" s="488" customFormat="1" ht="12" customHeight="1" outlineLevel="2">
      <c r="A67" s="632"/>
      <c r="B67" s="626" t="s">
        <v>17</v>
      </c>
      <c r="C67" s="627" t="s">
        <v>1184</v>
      </c>
      <c r="D67" s="628" t="s">
        <v>1177</v>
      </c>
      <c r="E67" s="629" t="s">
        <v>1218</v>
      </c>
      <c r="F67" s="630"/>
      <c r="G67" s="626" t="s">
        <v>52</v>
      </c>
      <c r="H67" s="476" t="str">
        <f>CONCATENATE(G67,"-",I67)</f>
        <v>BB01-4</v>
      </c>
      <c r="I67" s="631">
        <v>4</v>
      </c>
      <c r="J67" s="630"/>
      <c r="K67" s="623">
        <v>1</v>
      </c>
      <c r="L67" s="473"/>
      <c r="M67" s="471" t="str" cm="1">
        <f t="array" ref="M67">IFERROR(_xlfn.IFS(N67=1,1,O67=1,1,P67=1,1,Q67=1,1),"")</f>
        <v/>
      </c>
      <c r="N67" s="471"/>
      <c r="O67" s="471"/>
      <c r="P67" s="471"/>
      <c r="Q67" s="471"/>
      <c r="R67" s="471"/>
      <c r="S67" s="471"/>
      <c r="T67" s="471"/>
      <c r="U67" s="471"/>
      <c r="V67" s="471"/>
      <c r="W67" s="623"/>
      <c r="X67" s="471"/>
      <c r="Y67" s="471" t="str" cm="1">
        <f t="array" ref="Y67">IFERROR(_xlfn.IFS(Z67=1,1,AA67=1,1,AB67=1,1,AC67=1,1),"")</f>
        <v/>
      </c>
      <c r="Z67" s="471"/>
      <c r="AA67" s="471"/>
      <c r="AB67" s="471"/>
      <c r="AC67" s="471"/>
      <c r="AD67" s="471"/>
      <c r="AE67" s="471"/>
      <c r="AF67" s="471"/>
      <c r="AG67" s="471"/>
      <c r="AH67" s="471"/>
      <c r="AI67" s="623"/>
      <c r="AJ67" s="473"/>
      <c r="AK67" s="624"/>
      <c r="AL67" s="471"/>
      <c r="AM67" s="471"/>
      <c r="AN67" s="471"/>
      <c r="AO67" s="471"/>
      <c r="AP67" s="625"/>
      <c r="AQ67" s="624"/>
      <c r="AR67" s="624"/>
      <c r="AS67" s="624"/>
      <c r="AT67" s="624"/>
      <c r="AU67" s="618"/>
    </row>
    <row r="68" spans="1:47" s="488" customFormat="1" ht="12" customHeight="1" outlineLevel="2">
      <c r="A68" s="632"/>
      <c r="B68" s="626" t="s">
        <v>17</v>
      </c>
      <c r="C68" s="627" t="s">
        <v>1184</v>
      </c>
      <c r="D68" s="628" t="s">
        <v>1179</v>
      </c>
      <c r="E68" s="629" t="s">
        <v>1219</v>
      </c>
      <c r="F68" s="630"/>
      <c r="G68" s="626" t="s">
        <v>52</v>
      </c>
      <c r="H68" s="476" t="str">
        <f>CONCATENATE(G68,"-",I68)</f>
        <v>BB01-4</v>
      </c>
      <c r="I68" s="631">
        <v>4</v>
      </c>
      <c r="J68" s="630"/>
      <c r="K68" s="623">
        <v>1</v>
      </c>
      <c r="L68" s="473"/>
      <c r="M68" s="471" t="str" cm="1">
        <f t="array" ref="M68">IFERROR(_xlfn.IFS(N68=1,1,O68=1,1,P68=1,1,Q68=1,1),"")</f>
        <v/>
      </c>
      <c r="N68" s="471"/>
      <c r="O68" s="471"/>
      <c r="P68" s="471"/>
      <c r="Q68" s="471"/>
      <c r="R68" s="471"/>
      <c r="S68" s="471"/>
      <c r="T68" s="471"/>
      <c r="U68" s="471"/>
      <c r="V68" s="471"/>
      <c r="W68" s="623"/>
      <c r="X68" s="471"/>
      <c r="Y68" s="471" t="str" cm="1">
        <f t="array" ref="Y68">IFERROR(_xlfn.IFS(Z68=1,1,AA68=1,1,AB68=1,1,AC68=1,1),"")</f>
        <v/>
      </c>
      <c r="Z68" s="471"/>
      <c r="AA68" s="471"/>
      <c r="AB68" s="471"/>
      <c r="AC68" s="471"/>
      <c r="AD68" s="471"/>
      <c r="AE68" s="471"/>
      <c r="AF68" s="471"/>
      <c r="AG68" s="471"/>
      <c r="AH68" s="471"/>
      <c r="AI68" s="623"/>
      <c r="AJ68" s="473"/>
      <c r="AK68" s="624"/>
      <c r="AL68" s="471"/>
      <c r="AM68" s="471"/>
      <c r="AN68" s="471"/>
      <c r="AO68" s="471"/>
      <c r="AP68" s="625"/>
      <c r="AQ68" s="624"/>
      <c r="AR68" s="624"/>
      <c r="AS68" s="624"/>
      <c r="AT68" s="624"/>
      <c r="AU68" s="618"/>
    </row>
    <row r="69" spans="1:47" s="488" customFormat="1" ht="12" customHeight="1" outlineLevel="2">
      <c r="A69" s="633"/>
      <c r="B69" s="626" t="s">
        <v>17</v>
      </c>
      <c r="C69" s="627" t="s">
        <v>1184</v>
      </c>
      <c r="D69" s="628" t="s">
        <v>1216</v>
      </c>
      <c r="E69" s="629" t="s">
        <v>1220</v>
      </c>
      <c r="F69" s="630"/>
      <c r="G69" s="626" t="s">
        <v>52</v>
      </c>
      <c r="H69" s="476" t="str">
        <f>CONCATENATE(G69,"-",I69)</f>
        <v>BB01-4</v>
      </c>
      <c r="I69" s="631">
        <v>4</v>
      </c>
      <c r="J69" s="630"/>
      <c r="K69" s="623">
        <v>1</v>
      </c>
      <c r="L69" s="473"/>
      <c r="M69" s="471" t="str" cm="1">
        <f t="array" ref="M69">IFERROR(_xlfn.IFS(N69=1,1,O69=1,1,P69=1,1,Q69=1,1),"")</f>
        <v/>
      </c>
      <c r="N69" s="471"/>
      <c r="O69" s="471"/>
      <c r="P69" s="471"/>
      <c r="Q69" s="471"/>
      <c r="R69" s="471"/>
      <c r="S69" s="471"/>
      <c r="T69" s="471"/>
      <c r="U69" s="471"/>
      <c r="V69" s="471"/>
      <c r="W69" s="623"/>
      <c r="X69" s="471"/>
      <c r="Y69" s="471" t="str" cm="1">
        <f t="array" ref="Y69">IFERROR(_xlfn.IFS(Z69=1,1,AA69=1,1,AB69=1,1,AC69=1,1),"")</f>
        <v/>
      </c>
      <c r="Z69" s="471"/>
      <c r="AA69" s="471"/>
      <c r="AB69" s="471"/>
      <c r="AC69" s="471"/>
      <c r="AD69" s="471"/>
      <c r="AE69" s="471"/>
      <c r="AF69" s="471"/>
      <c r="AG69" s="471"/>
      <c r="AH69" s="471"/>
      <c r="AI69" s="623"/>
      <c r="AJ69" s="473"/>
      <c r="AK69" s="624"/>
      <c r="AL69" s="471"/>
      <c r="AM69" s="471"/>
      <c r="AN69" s="471"/>
      <c r="AO69" s="471"/>
      <c r="AP69" s="625"/>
      <c r="AQ69" s="624"/>
      <c r="AR69" s="624"/>
      <c r="AS69" s="624"/>
      <c r="AT69" s="624"/>
      <c r="AU69" s="618"/>
    </row>
    <row r="70" spans="1:47" s="488" customFormat="1" ht="12" customHeight="1" outlineLevel="2">
      <c r="A70" s="632"/>
      <c r="B70" s="626" t="s">
        <v>17</v>
      </c>
      <c r="C70" s="627" t="s">
        <v>1184</v>
      </c>
      <c r="D70" s="628" t="s">
        <v>1175</v>
      </c>
      <c r="E70" s="629" t="s">
        <v>1221</v>
      </c>
      <c r="F70" s="630"/>
      <c r="G70" s="626" t="s">
        <v>52</v>
      </c>
      <c r="H70" s="476" t="str">
        <f>CONCATENATE(G70,"-",I70)</f>
        <v>BB01-4</v>
      </c>
      <c r="I70" s="631">
        <v>4</v>
      </c>
      <c r="J70" s="630"/>
      <c r="K70" s="623">
        <v>1</v>
      </c>
      <c r="L70" s="473"/>
      <c r="M70" s="471"/>
      <c r="N70" s="471"/>
      <c r="O70" s="471"/>
      <c r="P70" s="471"/>
      <c r="Q70" s="471"/>
      <c r="R70" s="471"/>
      <c r="S70" s="471"/>
      <c r="T70" s="471"/>
      <c r="U70" s="471"/>
      <c r="V70" s="471"/>
      <c r="W70" s="623"/>
      <c r="X70" s="471"/>
      <c r="Y70" s="471" t="str" cm="1">
        <f t="array" ref="Y70">IFERROR(_xlfn.IFS(Z70=1,1,AA70=1,1,AB70=1,1,AC70=1,1),"")</f>
        <v/>
      </c>
      <c r="Z70" s="471"/>
      <c r="AA70" s="471"/>
      <c r="AB70" s="471"/>
      <c r="AC70" s="471"/>
      <c r="AD70" s="471"/>
      <c r="AE70" s="471"/>
      <c r="AF70" s="471"/>
      <c r="AG70" s="471"/>
      <c r="AH70" s="471"/>
      <c r="AI70" s="623"/>
      <c r="AJ70" s="473"/>
      <c r="AK70" s="624"/>
      <c r="AL70" s="471"/>
      <c r="AM70" s="471"/>
      <c r="AN70" s="471"/>
      <c r="AO70" s="471"/>
      <c r="AP70" s="625"/>
      <c r="AQ70" s="624"/>
      <c r="AR70" s="624"/>
      <c r="AS70" s="624"/>
      <c r="AT70" s="624"/>
      <c r="AU70" s="618"/>
    </row>
    <row r="71" spans="1:47" s="488" customFormat="1" ht="3" customHeight="1" outlineLevel="1">
      <c r="A71" s="442"/>
      <c r="B71" s="626"/>
      <c r="C71" s="627"/>
      <c r="D71" s="628"/>
      <c r="E71" s="629"/>
      <c r="F71" s="630"/>
      <c r="G71" s="626"/>
      <c r="H71" s="476"/>
      <c r="I71" s="631"/>
      <c r="J71" s="630"/>
      <c r="K71" s="623"/>
      <c r="L71" s="473"/>
      <c r="M71" s="624"/>
      <c r="N71" s="471"/>
      <c r="O71" s="471"/>
      <c r="P71" s="471"/>
      <c r="Q71" s="471"/>
      <c r="R71" s="471"/>
      <c r="S71" s="471"/>
      <c r="T71" s="471"/>
      <c r="U71" s="471"/>
      <c r="V71" s="471"/>
      <c r="W71" s="623"/>
      <c r="X71" s="471"/>
      <c r="Y71" s="471"/>
      <c r="Z71" s="471"/>
      <c r="AA71" s="471"/>
      <c r="AB71" s="471"/>
      <c r="AC71" s="471"/>
      <c r="AD71" s="471"/>
      <c r="AE71" s="471"/>
      <c r="AF71" s="471"/>
      <c r="AG71" s="471"/>
      <c r="AH71" s="471"/>
      <c r="AI71" s="623"/>
      <c r="AJ71" s="473"/>
      <c r="AK71" s="624"/>
      <c r="AL71" s="471"/>
      <c r="AM71" s="471"/>
      <c r="AN71" s="471"/>
      <c r="AO71" s="471"/>
      <c r="AP71" s="625"/>
      <c r="AQ71" s="624"/>
      <c r="AR71" s="624"/>
      <c r="AS71" s="624"/>
      <c r="AT71" s="624"/>
      <c r="AU71" s="618"/>
    </row>
    <row r="72" spans="1:47" s="488" customFormat="1" ht="12" customHeight="1" outlineLevel="1">
      <c r="A72" s="580" t="s">
        <v>189</v>
      </c>
      <c r="B72" s="580" t="s">
        <v>63</v>
      </c>
      <c r="C72" s="580"/>
      <c r="D72" s="580"/>
      <c r="E72" s="580"/>
      <c r="F72" s="630"/>
      <c r="G72" s="626"/>
      <c r="H72" s="476"/>
      <c r="I72" s="631"/>
      <c r="J72" s="630"/>
      <c r="K72" s="623"/>
      <c r="L72" s="473"/>
      <c r="M72" s="471"/>
      <c r="N72" s="471"/>
      <c r="O72" s="471"/>
      <c r="P72" s="471"/>
      <c r="Q72" s="471"/>
      <c r="R72" s="471"/>
      <c r="S72" s="471"/>
      <c r="T72" s="471"/>
      <c r="U72" s="471"/>
      <c r="V72" s="471"/>
      <c r="W72" s="623"/>
      <c r="X72" s="471"/>
      <c r="Y72" s="471"/>
      <c r="Z72" s="471"/>
      <c r="AA72" s="471"/>
      <c r="AB72" s="471"/>
      <c r="AC72" s="471"/>
      <c r="AD72" s="471"/>
      <c r="AE72" s="471"/>
      <c r="AF72" s="471"/>
      <c r="AG72" s="471"/>
      <c r="AH72" s="471"/>
      <c r="AI72" s="623"/>
      <c r="AJ72" s="473"/>
      <c r="AK72" s="624"/>
      <c r="AL72" s="471"/>
      <c r="AM72" s="471"/>
      <c r="AN72" s="471"/>
      <c r="AO72" s="471"/>
      <c r="AP72" s="625"/>
      <c r="AQ72" s="624"/>
      <c r="AR72" s="624"/>
      <c r="AS72" s="624"/>
      <c r="AT72" s="624"/>
      <c r="AU72" s="618"/>
    </row>
    <row r="73" spans="1:47" s="488" customFormat="1" ht="12" customHeight="1" outlineLevel="2">
      <c r="A73" s="632"/>
      <c r="B73" s="695" t="s">
        <v>17</v>
      </c>
      <c r="C73" s="696" t="s">
        <v>1184</v>
      </c>
      <c r="D73" s="697" t="s">
        <v>1170</v>
      </c>
      <c r="E73" s="698" t="s">
        <v>1222</v>
      </c>
      <c r="F73" s="630"/>
      <c r="G73" s="695" t="s">
        <v>52</v>
      </c>
      <c r="H73" s="699" t="str">
        <f t="shared" ref="H73" si="5">CONCATENATE(G73,"-",I73)</f>
        <v>BB01-5</v>
      </c>
      <c r="I73" s="700">
        <v>5</v>
      </c>
      <c r="J73" s="630"/>
      <c r="K73" s="623">
        <v>0</v>
      </c>
      <c r="L73" s="473"/>
      <c r="M73" s="471"/>
      <c r="O73" s="471"/>
      <c r="P73" s="471"/>
      <c r="Q73" s="471"/>
      <c r="R73" s="471"/>
      <c r="S73" s="471"/>
      <c r="T73" s="471"/>
      <c r="U73" s="471"/>
      <c r="V73" s="471"/>
      <c r="W73" s="623"/>
      <c r="X73" s="471"/>
      <c r="Y73" s="471" cm="1">
        <f t="array" ref="Y73">IFERROR(_xlfn.IFS(Z73=1,1,AA73=1,1,AB73=1,1,AC73=1,1),0)</f>
        <v>1</v>
      </c>
      <c r="Z73" s="471">
        <v>1</v>
      </c>
      <c r="AA73" s="471"/>
      <c r="AB73" s="471"/>
      <c r="AC73" s="471"/>
      <c r="AD73" s="471" cm="1">
        <f t="array" ref="AD73">IFERROR(_xlfn.IFS(AE73=1,1,AF73=1,1,AG73=1,1,AH73=1,1),0)</f>
        <v>1</v>
      </c>
      <c r="AE73" s="471">
        <v>1</v>
      </c>
      <c r="AF73" s="471"/>
      <c r="AG73" s="471"/>
      <c r="AH73" s="471"/>
      <c r="AI73" s="623"/>
      <c r="AJ73" s="473"/>
      <c r="AK73" s="624"/>
      <c r="AL73" s="471"/>
      <c r="AM73" s="471"/>
      <c r="AN73" s="471"/>
      <c r="AO73" s="471"/>
      <c r="AP73" s="625"/>
      <c r="AQ73" s="624"/>
      <c r="AR73" s="624"/>
      <c r="AS73" s="624"/>
      <c r="AT73" s="624"/>
      <c r="AU73" s="618"/>
    </row>
    <row r="74" spans="1:47" s="488" customFormat="1" ht="12" customHeight="1" outlineLevel="2">
      <c r="A74" s="632"/>
      <c r="B74" s="695" t="s">
        <v>17</v>
      </c>
      <c r="C74" s="696" t="s">
        <v>1184</v>
      </c>
      <c r="D74" s="697" t="s">
        <v>1175</v>
      </c>
      <c r="E74" s="698" t="s">
        <v>1223</v>
      </c>
      <c r="F74" s="630"/>
      <c r="G74" s="695" t="s">
        <v>52</v>
      </c>
      <c r="H74" s="699" t="str">
        <f>CONCATENATE(G74,"-",I74)</f>
        <v>BB01-5</v>
      </c>
      <c r="I74" s="700">
        <v>5</v>
      </c>
      <c r="J74" s="630"/>
      <c r="K74" s="623">
        <v>0</v>
      </c>
      <c r="L74" s="473"/>
      <c r="M74" s="471"/>
      <c r="O74" s="471"/>
      <c r="P74" s="471"/>
      <c r="Q74" s="471"/>
      <c r="R74" s="471"/>
      <c r="S74" s="471"/>
      <c r="T74" s="471"/>
      <c r="U74" s="471"/>
      <c r="V74" s="471"/>
      <c r="W74" s="623"/>
      <c r="X74" s="471"/>
      <c r="Y74" s="471" cm="1">
        <f t="array" ref="Y74">IFERROR(_xlfn.IFS(Z74=1,1,AA74=1,1,AB74=1,1,AC74=1,1),0)</f>
        <v>1</v>
      </c>
      <c r="Z74" s="471">
        <v>1</v>
      </c>
      <c r="AA74" s="471"/>
      <c r="AB74" s="471"/>
      <c r="AC74" s="471"/>
      <c r="AD74" s="471" cm="1">
        <f t="array" ref="AD74">IFERROR(_xlfn.IFS(AE74=1,1,AF74=1,1,AG74=1,1,AH74=1,1),0)</f>
        <v>1</v>
      </c>
      <c r="AE74" s="471">
        <v>1</v>
      </c>
      <c r="AF74" s="471"/>
      <c r="AG74" s="471"/>
      <c r="AH74" s="471"/>
      <c r="AI74" s="623"/>
      <c r="AJ74" s="473"/>
      <c r="AK74" s="624"/>
      <c r="AL74" s="471"/>
      <c r="AM74" s="471"/>
      <c r="AN74" s="471"/>
      <c r="AO74" s="471"/>
      <c r="AP74" s="625"/>
      <c r="AQ74" s="624"/>
      <c r="AR74" s="624"/>
      <c r="AS74" s="624"/>
      <c r="AT74" s="624"/>
      <c r="AU74" s="618"/>
    </row>
    <row r="75" spans="1:47" s="488" customFormat="1" ht="12" customHeight="1" outlineLevel="2">
      <c r="A75" s="632"/>
      <c r="B75" s="695" t="s">
        <v>17</v>
      </c>
      <c r="C75" s="696" t="s">
        <v>1184</v>
      </c>
      <c r="D75" s="697" t="s">
        <v>1177</v>
      </c>
      <c r="E75" s="698" t="s">
        <v>1224</v>
      </c>
      <c r="F75" s="630"/>
      <c r="G75" s="695" t="s">
        <v>52</v>
      </c>
      <c r="H75" s="699" t="str">
        <f>CONCATENATE(G75,"-",I75)</f>
        <v>BB01-5</v>
      </c>
      <c r="I75" s="700">
        <v>5</v>
      </c>
      <c r="J75" s="630"/>
      <c r="K75" s="623">
        <v>0</v>
      </c>
      <c r="L75" s="473"/>
      <c r="M75" s="471"/>
      <c r="O75" s="471"/>
      <c r="P75" s="471"/>
      <c r="Q75" s="471"/>
      <c r="R75" s="471"/>
      <c r="S75" s="471"/>
      <c r="T75" s="471"/>
      <c r="U75" s="471"/>
      <c r="V75" s="471"/>
      <c r="W75" s="623"/>
      <c r="X75" s="471"/>
      <c r="Y75" s="471" cm="1">
        <f t="array" ref="Y75">IFERROR(_xlfn.IFS(Z75=1,1,AA75=1,1,AB75=1,1,AC75=1,1),0)</f>
        <v>1</v>
      </c>
      <c r="Z75" s="471">
        <v>1</v>
      </c>
      <c r="AA75" s="471"/>
      <c r="AB75" s="471"/>
      <c r="AC75" s="471"/>
      <c r="AD75" s="471" cm="1">
        <f t="array" ref="AD75">IFERROR(_xlfn.IFS(AE75=1,1,AF75=1,1,AG75=1,1,AH75=1,1),0)</f>
        <v>1</v>
      </c>
      <c r="AE75" s="471">
        <v>1</v>
      </c>
      <c r="AF75" s="471"/>
      <c r="AG75" s="471"/>
      <c r="AH75" s="471"/>
      <c r="AI75" s="623"/>
      <c r="AJ75" s="473"/>
      <c r="AK75" s="624"/>
      <c r="AL75" s="471"/>
      <c r="AM75" s="471"/>
      <c r="AN75" s="471"/>
      <c r="AO75" s="471"/>
      <c r="AP75" s="625"/>
      <c r="AQ75" s="624"/>
      <c r="AR75" s="624"/>
      <c r="AS75" s="624"/>
      <c r="AT75" s="624"/>
      <c r="AU75" s="618"/>
    </row>
    <row r="76" spans="1:47" s="488" customFormat="1" ht="12" customHeight="1" outlineLevel="2">
      <c r="A76" s="632"/>
      <c r="B76" s="695" t="s">
        <v>17</v>
      </c>
      <c r="C76" s="696" t="s">
        <v>1184</v>
      </c>
      <c r="D76" s="697" t="s">
        <v>1179</v>
      </c>
      <c r="E76" s="698" t="s">
        <v>1225</v>
      </c>
      <c r="F76" s="630"/>
      <c r="G76" s="695" t="s">
        <v>52</v>
      </c>
      <c r="H76" s="699" t="str">
        <f>CONCATENATE(G76,"-",I76)</f>
        <v>BB01-5</v>
      </c>
      <c r="I76" s="700">
        <v>5</v>
      </c>
      <c r="J76" s="630"/>
      <c r="K76" s="623">
        <v>0</v>
      </c>
      <c r="L76" s="473"/>
      <c r="M76" s="471"/>
      <c r="O76" s="471"/>
      <c r="P76" s="471"/>
      <c r="Q76" s="471"/>
      <c r="R76" s="471"/>
      <c r="S76" s="471"/>
      <c r="T76" s="471"/>
      <c r="U76" s="471"/>
      <c r="V76" s="471"/>
      <c r="W76" s="623"/>
      <c r="X76" s="471"/>
      <c r="Y76" s="471" cm="1">
        <f t="array" ref="Y76">IFERROR(_xlfn.IFS(Z76=1,1,AA76=1,1,AB76=1,1,AC76=1,1),0)</f>
        <v>1</v>
      </c>
      <c r="Z76" s="471">
        <v>1</v>
      </c>
      <c r="AA76" s="471"/>
      <c r="AB76" s="471"/>
      <c r="AC76" s="471"/>
      <c r="AD76" s="471" cm="1">
        <f t="array" ref="AD76">IFERROR(_xlfn.IFS(AE76=1,1,AF76=1,1,AG76=1,1,AH76=1,1),0)</f>
        <v>1</v>
      </c>
      <c r="AE76" s="471">
        <v>1</v>
      </c>
      <c r="AF76" s="471"/>
      <c r="AG76" s="471"/>
      <c r="AH76" s="471"/>
      <c r="AI76" s="623"/>
      <c r="AJ76" s="473"/>
      <c r="AK76" s="624"/>
      <c r="AL76" s="471"/>
      <c r="AM76" s="471"/>
      <c r="AN76" s="471"/>
      <c r="AO76" s="471"/>
      <c r="AP76" s="625"/>
      <c r="AQ76" s="624"/>
      <c r="AR76" s="624"/>
      <c r="AS76" s="624"/>
      <c r="AT76" s="624"/>
      <c r="AU76" s="618"/>
    </row>
    <row r="77" spans="1:47" s="488" customFormat="1" ht="3" customHeight="1" outlineLevel="1">
      <c r="A77" s="442"/>
      <c r="B77" s="695"/>
      <c r="C77" s="696"/>
      <c r="D77" s="697"/>
      <c r="E77" s="698"/>
      <c r="F77" s="630"/>
      <c r="G77" s="626"/>
      <c r="H77" s="476"/>
      <c r="I77" s="631"/>
      <c r="J77" s="630"/>
      <c r="K77" s="623"/>
      <c r="L77" s="473"/>
      <c r="M77" s="624"/>
      <c r="N77" s="471"/>
      <c r="O77" s="471"/>
      <c r="P77" s="471"/>
      <c r="Q77" s="471"/>
      <c r="R77" s="471"/>
      <c r="S77" s="471"/>
      <c r="T77" s="471"/>
      <c r="U77" s="471"/>
      <c r="V77" s="471"/>
      <c r="W77" s="623"/>
      <c r="X77" s="471"/>
      <c r="Y77" s="471"/>
      <c r="Z77" s="471"/>
      <c r="AA77" s="471"/>
      <c r="AB77" s="471"/>
      <c r="AC77" s="471"/>
      <c r="AD77" s="471"/>
      <c r="AE77" s="471"/>
      <c r="AF77" s="471"/>
      <c r="AG77" s="471"/>
      <c r="AH77" s="471"/>
      <c r="AI77" s="623"/>
      <c r="AJ77" s="473"/>
      <c r="AK77" s="624"/>
      <c r="AL77" s="471"/>
      <c r="AM77" s="471"/>
      <c r="AN77" s="471"/>
      <c r="AO77" s="471"/>
      <c r="AP77" s="625"/>
      <c r="AQ77" s="624"/>
      <c r="AR77" s="624"/>
      <c r="AS77" s="624"/>
      <c r="AT77" s="624"/>
      <c r="AU77" s="618"/>
    </row>
    <row r="78" spans="1:47" s="488" customFormat="1" ht="12" customHeight="1" outlineLevel="1">
      <c r="A78" s="580" t="s">
        <v>190</v>
      </c>
      <c r="B78" s="580" t="s">
        <v>65</v>
      </c>
      <c r="C78" s="580"/>
      <c r="D78" s="580"/>
      <c r="E78" s="580"/>
      <c r="F78" s="630"/>
      <c r="G78" s="626"/>
      <c r="H78" s="476"/>
      <c r="I78" s="631"/>
      <c r="J78" s="630"/>
      <c r="K78" s="623"/>
      <c r="L78" s="473"/>
      <c r="M78" s="471"/>
      <c r="N78" s="471"/>
      <c r="O78" s="471"/>
      <c r="P78" s="471"/>
      <c r="Q78" s="471"/>
      <c r="R78" s="471"/>
      <c r="S78" s="471"/>
      <c r="T78" s="471"/>
      <c r="U78" s="471"/>
      <c r="V78" s="471"/>
      <c r="W78" s="623"/>
      <c r="X78" s="471"/>
      <c r="Y78" s="471"/>
      <c r="Z78" s="471"/>
      <c r="AA78" s="471"/>
      <c r="AB78" s="471"/>
      <c r="AC78" s="471"/>
      <c r="AD78" s="471"/>
      <c r="AE78" s="471"/>
      <c r="AF78" s="471"/>
      <c r="AG78" s="471"/>
      <c r="AH78" s="471"/>
      <c r="AI78" s="623"/>
      <c r="AJ78" s="473"/>
      <c r="AK78" s="624"/>
      <c r="AL78" s="471"/>
      <c r="AM78" s="471"/>
      <c r="AN78" s="471"/>
      <c r="AO78" s="471"/>
      <c r="AP78" s="625"/>
      <c r="AQ78" s="624"/>
      <c r="AR78" s="624"/>
      <c r="AS78" s="624"/>
      <c r="AT78" s="624"/>
      <c r="AU78" s="618"/>
    </row>
    <row r="79" spans="1:47" s="488" customFormat="1" ht="12" customHeight="1" outlineLevel="2">
      <c r="A79" s="632"/>
      <c r="B79" s="695" t="s">
        <v>17</v>
      </c>
      <c r="C79" s="696" t="s">
        <v>1184</v>
      </c>
      <c r="D79" s="697" t="s">
        <v>1175</v>
      </c>
      <c r="E79" s="698" t="s">
        <v>1226</v>
      </c>
      <c r="F79" s="630"/>
      <c r="G79" s="695" t="s">
        <v>52</v>
      </c>
      <c r="H79" s="699" t="str">
        <f>CONCATENATE(G79,"-",I79)</f>
        <v>BB01-6</v>
      </c>
      <c r="I79" s="700">
        <v>6</v>
      </c>
      <c r="J79" s="630"/>
      <c r="K79" s="623">
        <v>0</v>
      </c>
      <c r="L79" s="473"/>
      <c r="M79" s="471"/>
      <c r="O79" s="471"/>
      <c r="P79" s="471"/>
      <c r="Q79" s="471"/>
      <c r="R79" s="471"/>
      <c r="S79" s="471"/>
      <c r="T79" s="471"/>
      <c r="U79" s="471"/>
      <c r="V79" s="471"/>
      <c r="W79" s="623"/>
      <c r="X79" s="471"/>
      <c r="Y79" s="471" cm="1">
        <f t="array" ref="Y79">IFERROR(_xlfn.IFS(Z79=1,1,AA79=1,1,AB79=1,1,AC79=1,1),0)</f>
        <v>1</v>
      </c>
      <c r="Z79" s="471">
        <v>1</v>
      </c>
      <c r="AA79" s="471"/>
      <c r="AB79" s="471"/>
      <c r="AC79" s="471"/>
      <c r="AD79" s="471" cm="1">
        <f t="array" ref="AD79">IFERROR(_xlfn.IFS(AE79=1,1,AF79=1,1,AG79=1,1,AH79=1,1),0)</f>
        <v>1</v>
      </c>
      <c r="AE79" s="471">
        <v>1</v>
      </c>
      <c r="AF79" s="471"/>
      <c r="AG79" s="471"/>
      <c r="AH79" s="471"/>
      <c r="AI79" s="623"/>
      <c r="AJ79" s="473"/>
      <c r="AK79" s="624"/>
      <c r="AL79" s="471"/>
      <c r="AM79" s="471"/>
      <c r="AN79" s="471"/>
      <c r="AO79" s="471"/>
      <c r="AP79" s="625"/>
      <c r="AQ79" s="624"/>
      <c r="AR79" s="624"/>
      <c r="AS79" s="624"/>
      <c r="AT79" s="624"/>
      <c r="AU79" s="618"/>
    </row>
    <row r="80" spans="1:47" s="488" customFormat="1" ht="12" customHeight="1" outlineLevel="2">
      <c r="A80" s="632"/>
      <c r="B80" s="695" t="s">
        <v>17</v>
      </c>
      <c r="C80" s="696" t="s">
        <v>1184</v>
      </c>
      <c r="D80" s="697" t="s">
        <v>1177</v>
      </c>
      <c r="E80" s="698" t="s">
        <v>1227</v>
      </c>
      <c r="F80" s="630"/>
      <c r="G80" s="695" t="s">
        <v>52</v>
      </c>
      <c r="H80" s="699" t="str">
        <f>CONCATENATE(G80,"-",I80)</f>
        <v>BB01-6</v>
      </c>
      <c r="I80" s="700">
        <v>6</v>
      </c>
      <c r="J80" s="630"/>
      <c r="K80" s="623">
        <v>0</v>
      </c>
      <c r="L80" s="473"/>
      <c r="M80" s="471"/>
      <c r="O80" s="471"/>
      <c r="P80" s="471"/>
      <c r="Q80" s="471"/>
      <c r="R80" s="471"/>
      <c r="S80" s="471"/>
      <c r="T80" s="471"/>
      <c r="U80" s="471"/>
      <c r="V80" s="471"/>
      <c r="W80" s="623"/>
      <c r="X80" s="471"/>
      <c r="Y80" s="471" cm="1">
        <f t="array" ref="Y80">IFERROR(_xlfn.IFS(Z80=1,1,AA80=1,1,AB80=1,1,AC80=1,1),0)</f>
        <v>1</v>
      </c>
      <c r="Z80" s="471">
        <v>1</v>
      </c>
      <c r="AA80" s="471"/>
      <c r="AB80" s="471"/>
      <c r="AC80" s="471"/>
      <c r="AD80" s="471" cm="1">
        <f t="array" ref="AD80">IFERROR(_xlfn.IFS(AE80=1,1,AF80=1,1,AG80=1,1,AH80=1,1),0)</f>
        <v>1</v>
      </c>
      <c r="AE80" s="471">
        <v>1</v>
      </c>
      <c r="AF80" s="471"/>
      <c r="AG80" s="471"/>
      <c r="AH80" s="471"/>
      <c r="AI80" s="623"/>
      <c r="AJ80" s="473"/>
      <c r="AK80" s="624"/>
      <c r="AL80" s="471"/>
      <c r="AM80" s="471"/>
      <c r="AN80" s="471"/>
      <c r="AO80" s="471"/>
      <c r="AP80" s="625"/>
      <c r="AQ80" s="624"/>
      <c r="AR80" s="624"/>
      <c r="AS80" s="624"/>
      <c r="AT80" s="624"/>
      <c r="AU80" s="618"/>
    </row>
    <row r="81" spans="1:47" s="488" customFormat="1" ht="12" customHeight="1" outlineLevel="2">
      <c r="A81" s="632"/>
      <c r="B81" s="695" t="s">
        <v>17</v>
      </c>
      <c r="C81" s="696" t="s">
        <v>1184</v>
      </c>
      <c r="D81" s="697" t="s">
        <v>1179</v>
      </c>
      <c r="E81" s="698" t="s">
        <v>1225</v>
      </c>
      <c r="F81" s="630"/>
      <c r="G81" s="695" t="s">
        <v>52</v>
      </c>
      <c r="H81" s="699" t="str">
        <f>CONCATENATE(G81,"-",I81)</f>
        <v>BB01-6</v>
      </c>
      <c r="I81" s="700">
        <v>6</v>
      </c>
      <c r="J81" s="630"/>
      <c r="K81" s="623">
        <v>0</v>
      </c>
      <c r="L81" s="473"/>
      <c r="M81" s="471"/>
      <c r="O81" s="471"/>
      <c r="P81" s="471"/>
      <c r="Q81" s="471"/>
      <c r="R81" s="471"/>
      <c r="S81" s="471"/>
      <c r="T81" s="471"/>
      <c r="U81" s="471"/>
      <c r="V81" s="471"/>
      <c r="W81" s="623"/>
      <c r="X81" s="471"/>
      <c r="Y81" s="471" cm="1">
        <f t="array" ref="Y81">IFERROR(_xlfn.IFS(Z81=1,1,AA81=1,1,AB81=1,1,AC81=1,1),0)</f>
        <v>1</v>
      </c>
      <c r="Z81" s="471">
        <v>1</v>
      </c>
      <c r="AA81" s="471"/>
      <c r="AB81" s="471"/>
      <c r="AC81" s="471"/>
      <c r="AD81" s="471" cm="1">
        <f t="array" ref="AD81">IFERROR(_xlfn.IFS(AE81=1,1,AF81=1,1,AG81=1,1,AH81=1,1),0)</f>
        <v>1</v>
      </c>
      <c r="AE81" s="471">
        <v>1</v>
      </c>
      <c r="AF81" s="471"/>
      <c r="AG81" s="471"/>
      <c r="AH81" s="471"/>
      <c r="AI81" s="623"/>
      <c r="AJ81" s="473"/>
      <c r="AK81" s="624"/>
      <c r="AL81" s="471"/>
      <c r="AM81" s="471"/>
      <c r="AN81" s="471"/>
      <c r="AO81" s="471"/>
      <c r="AP81" s="625"/>
      <c r="AQ81" s="624"/>
      <c r="AR81" s="624"/>
      <c r="AS81" s="624"/>
      <c r="AT81" s="624"/>
      <c r="AU81" s="618"/>
    </row>
    <row r="82" spans="1:47" s="488" customFormat="1" ht="3" customHeight="1" outlineLevel="1">
      <c r="A82" s="442"/>
      <c r="B82" s="626"/>
      <c r="C82" s="627"/>
      <c r="D82" s="628"/>
      <c r="E82" s="629"/>
      <c r="F82" s="630"/>
      <c r="G82" s="626"/>
      <c r="H82" s="476"/>
      <c r="I82" s="631"/>
      <c r="J82" s="630"/>
      <c r="K82" s="623"/>
      <c r="L82" s="473"/>
      <c r="M82" s="624"/>
      <c r="N82" s="471"/>
      <c r="O82" s="471"/>
      <c r="P82" s="471"/>
      <c r="Q82" s="471"/>
      <c r="R82" s="471"/>
      <c r="S82" s="471"/>
      <c r="T82" s="471"/>
      <c r="U82" s="471"/>
      <c r="V82" s="471"/>
      <c r="W82" s="623"/>
      <c r="X82" s="471"/>
      <c r="Y82" s="471"/>
      <c r="Z82" s="471"/>
      <c r="AA82" s="471"/>
      <c r="AB82" s="471"/>
      <c r="AC82" s="471"/>
      <c r="AD82" s="471"/>
      <c r="AE82" s="471"/>
      <c r="AF82" s="471"/>
      <c r="AG82" s="471"/>
      <c r="AH82" s="471"/>
      <c r="AI82" s="623"/>
      <c r="AJ82" s="473"/>
      <c r="AK82" s="624"/>
      <c r="AL82" s="471"/>
      <c r="AM82" s="471"/>
      <c r="AN82" s="471"/>
      <c r="AO82" s="471"/>
      <c r="AP82" s="625"/>
      <c r="AQ82" s="624"/>
      <c r="AR82" s="624"/>
      <c r="AS82" s="624"/>
      <c r="AT82" s="624"/>
      <c r="AU82" s="618"/>
    </row>
    <row r="83" spans="1:47" s="488" customFormat="1" ht="12" customHeight="1" outlineLevel="1">
      <c r="A83" s="580" t="s">
        <v>192</v>
      </c>
      <c r="B83" s="580" t="s">
        <v>69</v>
      </c>
      <c r="C83" s="580"/>
      <c r="D83" s="580"/>
      <c r="E83" s="580"/>
      <c r="F83" s="630"/>
      <c r="G83" s="626"/>
      <c r="H83" s="476"/>
      <c r="I83" s="631"/>
      <c r="J83" s="630"/>
      <c r="K83" s="623"/>
      <c r="L83" s="473"/>
      <c r="M83" s="471"/>
      <c r="N83" s="471"/>
      <c r="O83" s="471"/>
      <c r="P83" s="471"/>
      <c r="Q83" s="471"/>
      <c r="R83" s="471"/>
      <c r="S83" s="471"/>
      <c r="T83" s="471"/>
      <c r="U83" s="471"/>
      <c r="V83" s="471"/>
      <c r="W83" s="623"/>
      <c r="X83" s="471"/>
      <c r="Y83" s="471"/>
      <c r="Z83" s="471"/>
      <c r="AA83" s="471"/>
      <c r="AB83" s="471"/>
      <c r="AC83" s="471"/>
      <c r="AD83" s="471"/>
      <c r="AE83" s="471"/>
      <c r="AF83" s="471"/>
      <c r="AG83" s="471"/>
      <c r="AH83" s="471"/>
      <c r="AI83" s="623"/>
      <c r="AJ83" s="473"/>
      <c r="AK83" s="624"/>
      <c r="AL83" s="471"/>
      <c r="AM83" s="471"/>
      <c r="AN83" s="471"/>
      <c r="AO83" s="471"/>
      <c r="AP83" s="625"/>
      <c r="AQ83" s="624"/>
      <c r="AR83" s="624"/>
      <c r="AS83" s="624"/>
      <c r="AT83" s="624"/>
      <c r="AU83" s="618"/>
    </row>
    <row r="84" spans="1:47" s="488" customFormat="1" ht="12" customHeight="1" outlineLevel="2">
      <c r="A84" s="632"/>
      <c r="B84" s="626" t="s">
        <v>17</v>
      </c>
      <c r="C84" s="627" t="s">
        <v>1184</v>
      </c>
      <c r="D84" s="628" t="s">
        <v>1175</v>
      </c>
      <c r="E84" s="629" t="s">
        <v>1228</v>
      </c>
      <c r="F84" s="630"/>
      <c r="G84" s="626" t="s">
        <v>52</v>
      </c>
      <c r="H84" s="476" t="str">
        <f t="shared" ref="H84:H92" si="6">CONCATENATE(G84,"-",I84)</f>
        <v>BB01-8</v>
      </c>
      <c r="I84" s="631">
        <v>8</v>
      </c>
      <c r="J84" s="630"/>
      <c r="K84" s="623">
        <v>0</v>
      </c>
      <c r="L84" s="473"/>
      <c r="M84" s="471" cm="1">
        <f t="array" ref="M84">IFERROR(_xlfn.IFS(N84=1,1,O84=1,1,P84=1,1,Q84=1,1),"")</f>
        <v>1</v>
      </c>
      <c r="N84" s="471"/>
      <c r="P84" s="471"/>
      <c r="Q84" s="471">
        <v>1</v>
      </c>
      <c r="R84" s="471" cm="1">
        <f t="array" ref="R84">IFERROR(_xlfn.IFS(S84=1,1,T84=1,1,U84=1,1,V84=1,1),0)</f>
        <v>0</v>
      </c>
      <c r="S84" s="471"/>
      <c r="T84" s="471"/>
      <c r="U84" s="471"/>
      <c r="V84" s="471"/>
      <c r="W84" s="623"/>
      <c r="X84" s="471"/>
      <c r="Y84" s="471" t="str" cm="1">
        <f t="array" ref="Y84">IFERROR(_xlfn.IFS(Z84=1,1,AA84=1,1,AB84=1,1,AC84=1,1),"")</f>
        <v/>
      </c>
      <c r="Z84" s="471"/>
      <c r="AA84" s="471"/>
      <c r="AB84" s="471"/>
      <c r="AC84" s="471"/>
      <c r="AD84" s="471"/>
      <c r="AE84" s="471"/>
      <c r="AF84" s="471"/>
      <c r="AG84" s="471"/>
      <c r="AH84" s="471"/>
      <c r="AI84" s="623"/>
      <c r="AJ84" s="473"/>
      <c r="AK84" s="624"/>
      <c r="AL84" s="471"/>
      <c r="AM84" s="471"/>
      <c r="AN84" s="471"/>
      <c r="AO84" s="471"/>
      <c r="AP84" s="625"/>
      <c r="AQ84" s="624"/>
      <c r="AR84" s="624"/>
      <c r="AS84" s="624"/>
      <c r="AT84" s="624"/>
      <c r="AU84" s="618"/>
    </row>
    <row r="85" spans="1:47" s="488" customFormat="1" ht="12" customHeight="1" outlineLevel="2">
      <c r="A85" s="632"/>
      <c r="B85" s="626" t="s">
        <v>17</v>
      </c>
      <c r="C85" s="627" t="s">
        <v>1184</v>
      </c>
      <c r="D85" s="628" t="s">
        <v>1175</v>
      </c>
      <c r="E85" s="629" t="s">
        <v>1229</v>
      </c>
      <c r="F85" s="630"/>
      <c r="G85" s="626" t="s">
        <v>52</v>
      </c>
      <c r="H85" s="476" t="str">
        <f t="shared" si="6"/>
        <v>BB01-8</v>
      </c>
      <c r="I85" s="631">
        <v>8</v>
      </c>
      <c r="J85" s="630"/>
      <c r="K85" s="623">
        <v>0</v>
      </c>
      <c r="L85" s="473"/>
      <c r="M85" s="471" cm="1">
        <f t="array" ref="M85">IFERROR(_xlfn.IFS(N85=1,1,O85=1,1,P85=1,1,Q85=1,1),"")</f>
        <v>1</v>
      </c>
      <c r="N85" s="471"/>
      <c r="P85" s="471"/>
      <c r="Q85" s="471">
        <v>1</v>
      </c>
      <c r="R85" s="471" cm="1">
        <f t="array" ref="R85">IFERROR(_xlfn.IFS(S85=1,1,T85=1,1,U85=1,1,V85=1,1),0)</f>
        <v>0</v>
      </c>
      <c r="S85" s="471"/>
      <c r="T85" s="471"/>
      <c r="U85" s="471"/>
      <c r="V85" s="471"/>
      <c r="W85" s="623"/>
      <c r="X85" s="471"/>
      <c r="Y85" s="471" t="str" cm="1">
        <f t="array" ref="Y85">IFERROR(_xlfn.IFS(Z85=1,1,AA85=1,1,AB85=1,1,AC85=1,1),"")</f>
        <v/>
      </c>
      <c r="Z85" s="471"/>
      <c r="AA85" s="471"/>
      <c r="AB85" s="471"/>
      <c r="AC85" s="471"/>
      <c r="AD85" s="471"/>
      <c r="AE85" s="471"/>
      <c r="AF85" s="471"/>
      <c r="AG85" s="471"/>
      <c r="AH85" s="471"/>
      <c r="AI85" s="623"/>
      <c r="AJ85" s="473"/>
      <c r="AK85" s="624"/>
      <c r="AL85" s="471"/>
      <c r="AM85" s="471"/>
      <c r="AN85" s="471"/>
      <c r="AO85" s="471"/>
      <c r="AP85" s="625"/>
      <c r="AQ85" s="624"/>
      <c r="AR85" s="624"/>
      <c r="AS85" s="624"/>
      <c r="AT85" s="624"/>
      <c r="AU85" s="618"/>
    </row>
    <row r="86" spans="1:47" s="488" customFormat="1" ht="12" customHeight="1" outlineLevel="2">
      <c r="A86" s="632"/>
      <c r="B86" s="626" t="s">
        <v>17</v>
      </c>
      <c r="C86" s="627" t="s">
        <v>1184</v>
      </c>
      <c r="D86" s="628" t="s">
        <v>1177</v>
      </c>
      <c r="E86" s="629" t="s">
        <v>1230</v>
      </c>
      <c r="F86" s="630"/>
      <c r="G86" s="626" t="s">
        <v>52</v>
      </c>
      <c r="H86" s="476" t="str">
        <f t="shared" si="6"/>
        <v>BB01-8</v>
      </c>
      <c r="I86" s="631">
        <v>8</v>
      </c>
      <c r="J86" s="630"/>
      <c r="K86" s="623">
        <v>0</v>
      </c>
      <c r="L86" s="473"/>
      <c r="M86" s="471" cm="1">
        <f t="array" ref="M86">IFERROR(_xlfn.IFS(N86=1,1,Q86=1,1,P86=1,1,#REF!=1,1),"")</f>
        <v>1</v>
      </c>
      <c r="N86" s="471"/>
      <c r="P86" s="471"/>
      <c r="Q86" s="471">
        <v>1</v>
      </c>
      <c r="R86" s="471" cm="1">
        <f t="array" ref="R86">IFERROR(_xlfn.IFS(S86=1,1,T86=1,1,U86=1,1,V86=1,1),0)</f>
        <v>0</v>
      </c>
      <c r="S86" s="471"/>
      <c r="T86" s="471"/>
      <c r="U86" s="471"/>
      <c r="V86" s="471"/>
      <c r="W86" s="623"/>
      <c r="X86" s="471"/>
      <c r="Y86" s="471" t="str" cm="1">
        <f t="array" ref="Y86">IFERROR(_xlfn.IFS(Z86=1,1,AA86=1,1,AB86=1,1,AC86=1,1),"")</f>
        <v/>
      </c>
      <c r="Z86" s="471"/>
      <c r="AA86" s="471"/>
      <c r="AB86" s="471"/>
      <c r="AC86" s="471"/>
      <c r="AD86" s="471"/>
      <c r="AE86" s="471"/>
      <c r="AF86" s="471"/>
      <c r="AG86" s="471"/>
      <c r="AH86" s="471"/>
      <c r="AI86" s="623"/>
      <c r="AJ86" s="473"/>
      <c r="AK86" s="624"/>
      <c r="AL86" s="471"/>
      <c r="AM86" s="471"/>
      <c r="AN86" s="471"/>
      <c r="AO86" s="471"/>
      <c r="AP86" s="625"/>
      <c r="AQ86" s="624"/>
      <c r="AR86" s="624"/>
      <c r="AS86" s="624"/>
      <c r="AT86" s="624"/>
      <c r="AU86" s="618"/>
    </row>
    <row r="87" spans="1:47" s="488" customFormat="1" ht="12" customHeight="1" outlineLevel="2">
      <c r="A87" s="632"/>
      <c r="B87" s="626" t="s">
        <v>17</v>
      </c>
      <c r="C87" s="627" t="s">
        <v>1184</v>
      </c>
      <c r="D87" s="628" t="s">
        <v>1177</v>
      </c>
      <c r="E87" s="629" t="s">
        <v>1231</v>
      </c>
      <c r="F87" s="630"/>
      <c r="G87" s="626" t="s">
        <v>52</v>
      </c>
      <c r="H87" s="476" t="str">
        <f t="shared" si="6"/>
        <v>BB01-8</v>
      </c>
      <c r="I87" s="631">
        <v>8</v>
      </c>
      <c r="J87" s="630"/>
      <c r="K87" s="623">
        <v>0</v>
      </c>
      <c r="L87" s="473"/>
      <c r="M87" s="471" cm="1">
        <f t="array" ref="M87">IFERROR(_xlfn.IFS(N87=1,1,Q87=1,1,P87=1,1,#REF!=1,1),"")</f>
        <v>1</v>
      </c>
      <c r="N87" s="471"/>
      <c r="P87" s="471"/>
      <c r="Q87" s="471">
        <v>1</v>
      </c>
      <c r="R87" s="471" cm="1">
        <f t="array" ref="R87">IFERROR(_xlfn.IFS(S87=1,1,T87=1,1,U87=1,1,V87=1,1),0)</f>
        <v>0</v>
      </c>
      <c r="S87" s="471"/>
      <c r="T87" s="471"/>
      <c r="U87" s="471"/>
      <c r="V87" s="471"/>
      <c r="W87" s="623"/>
      <c r="X87" s="471"/>
      <c r="Y87" s="471" t="str" cm="1">
        <f t="array" ref="Y87">IFERROR(_xlfn.IFS(Z87=1,1,AA87=1,1,AB87=1,1,AC87=1,1),"")</f>
        <v/>
      </c>
      <c r="Z87" s="471"/>
      <c r="AA87" s="471"/>
      <c r="AB87" s="471"/>
      <c r="AC87" s="471"/>
      <c r="AD87" s="471"/>
      <c r="AE87" s="471"/>
      <c r="AF87" s="471"/>
      <c r="AG87" s="471"/>
      <c r="AH87" s="471"/>
      <c r="AI87" s="623"/>
      <c r="AJ87" s="473"/>
      <c r="AK87" s="624"/>
      <c r="AL87" s="471"/>
      <c r="AM87" s="471"/>
      <c r="AN87" s="471"/>
      <c r="AO87" s="471"/>
      <c r="AP87" s="625"/>
      <c r="AQ87" s="624"/>
      <c r="AR87" s="624"/>
      <c r="AS87" s="624"/>
      <c r="AT87" s="624"/>
      <c r="AU87" s="618"/>
    </row>
    <row r="88" spans="1:47" s="488" customFormat="1" ht="12" customHeight="1" outlineLevel="2">
      <c r="A88" s="632"/>
      <c r="B88" s="626" t="s">
        <v>17</v>
      </c>
      <c r="C88" s="627" t="s">
        <v>1184</v>
      </c>
      <c r="D88" s="628" t="s">
        <v>1179</v>
      </c>
      <c r="E88" s="629" t="s">
        <v>1232</v>
      </c>
      <c r="F88" s="630"/>
      <c r="G88" s="626" t="s">
        <v>52</v>
      </c>
      <c r="H88" s="476" t="str">
        <f t="shared" si="6"/>
        <v>BB01-8</v>
      </c>
      <c r="I88" s="631">
        <v>8</v>
      </c>
      <c r="J88" s="630"/>
      <c r="K88" s="623">
        <v>0</v>
      </c>
      <c r="L88" s="473"/>
      <c r="M88" s="471" cm="1">
        <f t="array" ref="M88">IFERROR(_xlfn.IFS(N88=1,1,Q88=1,1,P88=1,1,#REF!=1,1),"")</f>
        <v>1</v>
      </c>
      <c r="N88" s="471"/>
      <c r="P88" s="471"/>
      <c r="Q88" s="471">
        <v>1</v>
      </c>
      <c r="R88" s="471" cm="1">
        <f t="array" ref="R88">IFERROR(_xlfn.IFS(S88=1,1,T88=1,1,U88=1,1,V88=1,1),0)</f>
        <v>0</v>
      </c>
      <c r="S88" s="471"/>
      <c r="T88" s="471"/>
      <c r="U88" s="471"/>
      <c r="V88" s="471"/>
      <c r="W88" s="623"/>
      <c r="X88" s="471"/>
      <c r="Y88" s="471" t="str" cm="1">
        <f t="array" ref="Y88">IFERROR(_xlfn.IFS(Z88=1,1,AA88=1,1,AB88=1,1,AC88=1,1),"")</f>
        <v/>
      </c>
      <c r="Z88" s="471"/>
      <c r="AA88" s="471"/>
      <c r="AB88" s="471"/>
      <c r="AC88" s="471"/>
      <c r="AD88" s="471"/>
      <c r="AE88" s="471"/>
      <c r="AF88" s="471"/>
      <c r="AG88" s="471"/>
      <c r="AH88" s="471"/>
      <c r="AI88" s="623"/>
      <c r="AJ88" s="473"/>
      <c r="AK88" s="624"/>
      <c r="AL88" s="471"/>
      <c r="AM88" s="471"/>
      <c r="AN88" s="471"/>
      <c r="AO88" s="471"/>
      <c r="AP88" s="625"/>
      <c r="AQ88" s="624"/>
      <c r="AR88" s="624"/>
      <c r="AS88" s="624"/>
      <c r="AT88" s="624"/>
      <c r="AU88" s="618"/>
    </row>
    <row r="89" spans="1:47" s="488" customFormat="1" ht="12" customHeight="1" outlineLevel="2">
      <c r="A89" s="632"/>
      <c r="B89" s="626" t="s">
        <v>17</v>
      </c>
      <c r="C89" s="627" t="s">
        <v>1184</v>
      </c>
      <c r="D89" s="628" t="s">
        <v>1179</v>
      </c>
      <c r="E89" s="629" t="s">
        <v>1233</v>
      </c>
      <c r="F89" s="630"/>
      <c r="G89" s="626" t="s">
        <v>52</v>
      </c>
      <c r="H89" s="476" t="str">
        <f t="shared" si="6"/>
        <v>BB01-8</v>
      </c>
      <c r="I89" s="631">
        <v>8</v>
      </c>
      <c r="J89" s="630"/>
      <c r="K89" s="623">
        <v>0</v>
      </c>
      <c r="L89" s="473"/>
      <c r="M89" s="471" cm="1">
        <f t="array" ref="M89">IFERROR(_xlfn.IFS(N89=1,1,Q89=1,1,P89=1,1,#REF!=1,1),"")</f>
        <v>1</v>
      </c>
      <c r="N89" s="471"/>
      <c r="P89" s="471"/>
      <c r="Q89" s="471">
        <v>1</v>
      </c>
      <c r="R89" s="471" cm="1">
        <f t="array" ref="R89">IFERROR(_xlfn.IFS(S89=1,1,T89=1,1,U89=1,1,V89=1,1),0)</f>
        <v>0</v>
      </c>
      <c r="S89" s="471"/>
      <c r="T89" s="471"/>
      <c r="U89" s="471"/>
      <c r="V89" s="471"/>
      <c r="W89" s="623"/>
      <c r="X89" s="471"/>
      <c r="Y89" s="471" t="str" cm="1">
        <f t="array" ref="Y89">IFERROR(_xlfn.IFS(Z89=1,1,AA89=1,1,AB89=1,1,AC89=1,1),"")</f>
        <v/>
      </c>
      <c r="Z89" s="471"/>
      <c r="AA89" s="471"/>
      <c r="AB89" s="471"/>
      <c r="AC89" s="471"/>
      <c r="AD89" s="471"/>
      <c r="AE89" s="471"/>
      <c r="AF89" s="471"/>
      <c r="AG89" s="471"/>
      <c r="AH89" s="471"/>
      <c r="AI89" s="623"/>
      <c r="AJ89" s="473"/>
      <c r="AK89" s="624"/>
      <c r="AL89" s="471"/>
      <c r="AM89" s="471"/>
      <c r="AN89" s="471"/>
      <c r="AO89" s="471"/>
      <c r="AP89" s="625"/>
      <c r="AQ89" s="624"/>
      <c r="AR89" s="624"/>
      <c r="AS89" s="624"/>
      <c r="AT89" s="624"/>
      <c r="AU89" s="618"/>
    </row>
    <row r="90" spans="1:47" s="488" customFormat="1" ht="12" customHeight="1" outlineLevel="2">
      <c r="A90" s="633"/>
      <c r="B90" s="626" t="s">
        <v>17</v>
      </c>
      <c r="C90" s="627" t="s">
        <v>1184</v>
      </c>
      <c r="D90" s="628" t="s">
        <v>1216</v>
      </c>
      <c r="E90" s="629" t="s">
        <v>1234</v>
      </c>
      <c r="F90" s="630"/>
      <c r="G90" s="626" t="s">
        <v>52</v>
      </c>
      <c r="H90" s="476" t="str">
        <f t="shared" si="6"/>
        <v>BB01-8</v>
      </c>
      <c r="I90" s="631">
        <v>8</v>
      </c>
      <c r="J90" s="630"/>
      <c r="K90" s="623">
        <v>0</v>
      </c>
      <c r="L90" s="473"/>
      <c r="M90" s="471" cm="1">
        <f t="array" ref="M90">IFERROR(_xlfn.IFS(N90=1,1,Q90=1,1,P90=1,1,#REF!=1,1),"")</f>
        <v>1</v>
      </c>
      <c r="N90" s="471"/>
      <c r="P90" s="471"/>
      <c r="Q90" s="471">
        <v>1</v>
      </c>
      <c r="R90" s="471" cm="1">
        <f t="array" ref="R90">IFERROR(_xlfn.IFS(S90=1,1,T90=1,1,U90=1,1,V90=1,1),0)</f>
        <v>0</v>
      </c>
      <c r="S90" s="471"/>
      <c r="T90" s="471"/>
      <c r="U90" s="471"/>
      <c r="V90" s="471"/>
      <c r="W90" s="623"/>
      <c r="X90" s="471"/>
      <c r="Y90" s="471" t="str" cm="1">
        <f t="array" ref="Y90">IFERROR(_xlfn.IFS(Z90=1,1,AA90=1,1,AB90=1,1,AC90=1,1),"")</f>
        <v/>
      </c>
      <c r="Z90" s="471"/>
      <c r="AA90" s="471"/>
      <c r="AB90" s="471"/>
      <c r="AC90" s="471"/>
      <c r="AD90" s="471"/>
      <c r="AE90" s="471"/>
      <c r="AF90" s="471"/>
      <c r="AG90" s="471"/>
      <c r="AH90" s="471"/>
      <c r="AI90" s="623"/>
      <c r="AJ90" s="473"/>
      <c r="AK90" s="624"/>
      <c r="AL90" s="471"/>
      <c r="AM90" s="471"/>
      <c r="AN90" s="471"/>
      <c r="AO90" s="471"/>
      <c r="AP90" s="625"/>
      <c r="AQ90" s="624"/>
      <c r="AR90" s="624"/>
      <c r="AS90" s="624"/>
      <c r="AT90" s="624"/>
      <c r="AU90" s="618"/>
    </row>
    <row r="91" spans="1:47" s="488" customFormat="1" ht="12" customHeight="1" outlineLevel="2">
      <c r="A91" s="633"/>
      <c r="B91" s="626" t="s">
        <v>17</v>
      </c>
      <c r="C91" s="627" t="s">
        <v>1184</v>
      </c>
      <c r="D91" s="628" t="s">
        <v>1216</v>
      </c>
      <c r="E91" s="629" t="s">
        <v>1235</v>
      </c>
      <c r="F91" s="630"/>
      <c r="G91" s="626" t="s">
        <v>52</v>
      </c>
      <c r="H91" s="476" t="str">
        <f t="shared" si="6"/>
        <v>BB01-8</v>
      </c>
      <c r="I91" s="631">
        <v>8</v>
      </c>
      <c r="J91" s="630"/>
      <c r="K91" s="623">
        <v>0</v>
      </c>
      <c r="L91" s="473"/>
      <c r="M91" s="471" cm="1">
        <f t="array" ref="M91">IFERROR(_xlfn.IFS(N91=1,1,Q91=1,1,P91=1,1,#REF!=1,1),"")</f>
        <v>1</v>
      </c>
      <c r="N91" s="471"/>
      <c r="P91" s="471"/>
      <c r="Q91" s="471">
        <v>1</v>
      </c>
      <c r="R91" s="471" cm="1">
        <f t="array" ref="R91">IFERROR(_xlfn.IFS(S91=1,1,T91=1,1,U91=1,1,V91=1,1),0)</f>
        <v>0</v>
      </c>
      <c r="S91" s="471"/>
      <c r="T91" s="471"/>
      <c r="U91" s="471"/>
      <c r="V91" s="471"/>
      <c r="W91" s="623"/>
      <c r="X91" s="471"/>
      <c r="Y91" s="471" t="str" cm="1">
        <f t="array" ref="Y91">IFERROR(_xlfn.IFS(Z91=1,1,AA91=1,1,AB91=1,1,AC91=1,1),"")</f>
        <v/>
      </c>
      <c r="Z91" s="471"/>
      <c r="AA91" s="471"/>
      <c r="AB91" s="471"/>
      <c r="AC91" s="471"/>
      <c r="AD91" s="471"/>
      <c r="AE91" s="471"/>
      <c r="AF91" s="471"/>
      <c r="AG91" s="471"/>
      <c r="AH91" s="471"/>
      <c r="AI91" s="623"/>
      <c r="AJ91" s="473"/>
      <c r="AK91" s="624"/>
      <c r="AL91" s="471"/>
      <c r="AM91" s="471"/>
      <c r="AN91" s="471"/>
      <c r="AO91" s="471"/>
      <c r="AP91" s="625"/>
      <c r="AQ91" s="624"/>
      <c r="AR91" s="624"/>
      <c r="AS91" s="624"/>
      <c r="AT91" s="624"/>
      <c r="AU91" s="618"/>
    </row>
    <row r="92" spans="1:47" s="488" customFormat="1" ht="12" customHeight="1" outlineLevel="2">
      <c r="A92" s="633"/>
      <c r="B92" s="626" t="s">
        <v>17</v>
      </c>
      <c r="C92" s="627" t="s">
        <v>1184</v>
      </c>
      <c r="D92" s="628" t="s">
        <v>1216</v>
      </c>
      <c r="E92" s="629" t="s">
        <v>1236</v>
      </c>
      <c r="F92" s="630"/>
      <c r="G92" s="626" t="s">
        <v>52</v>
      </c>
      <c r="H92" s="476" t="str">
        <f t="shared" si="6"/>
        <v>BB01-8</v>
      </c>
      <c r="I92" s="631">
        <v>8</v>
      </c>
      <c r="J92" s="630"/>
      <c r="K92" s="623">
        <v>0</v>
      </c>
      <c r="L92" s="473"/>
      <c r="M92" s="471" cm="1">
        <f t="array" ref="M92">IFERROR(_xlfn.IFS(N92=1,1,Q92=1,1,P92=1,1,#REF!=1,1),"")</f>
        <v>1</v>
      </c>
      <c r="N92" s="471"/>
      <c r="P92" s="471"/>
      <c r="Q92" s="471">
        <v>1</v>
      </c>
      <c r="R92" s="471" cm="1">
        <f t="array" ref="R92">IFERROR(_xlfn.IFS(S92=1,1,T92=1,1,U92=1,1,V92=1,1),0)</f>
        <v>0</v>
      </c>
      <c r="S92" s="471"/>
      <c r="T92" s="471"/>
      <c r="U92" s="471"/>
      <c r="V92" s="471"/>
      <c r="W92" s="623"/>
      <c r="X92" s="471"/>
      <c r="Y92" s="471" t="str" cm="1">
        <f t="array" ref="Y92">IFERROR(_xlfn.IFS(Z92=1,1,AA92=1,1,AB92=1,1,AC92=1,1),"")</f>
        <v/>
      </c>
      <c r="Z92" s="471"/>
      <c r="AA92" s="471"/>
      <c r="AB92" s="471"/>
      <c r="AC92" s="471"/>
      <c r="AD92" s="471"/>
      <c r="AE92" s="471"/>
      <c r="AF92" s="471"/>
      <c r="AG92" s="471"/>
      <c r="AH92" s="471"/>
      <c r="AI92" s="623"/>
      <c r="AJ92" s="473"/>
      <c r="AK92" s="624"/>
      <c r="AL92" s="471"/>
      <c r="AM92" s="471"/>
      <c r="AN92" s="471"/>
      <c r="AO92" s="471"/>
      <c r="AP92" s="625"/>
      <c r="AQ92" s="624"/>
      <c r="AR92" s="624"/>
      <c r="AS92" s="624"/>
      <c r="AT92" s="624"/>
      <c r="AU92" s="618"/>
    </row>
    <row r="93" spans="1:47" s="488" customFormat="1" ht="3" customHeight="1" outlineLevel="1">
      <c r="A93" s="442"/>
      <c r="B93" s="626"/>
      <c r="C93" s="627"/>
      <c r="D93" s="628"/>
      <c r="E93" s="629"/>
      <c r="F93" s="630"/>
      <c r="G93" s="626"/>
      <c r="H93" s="476"/>
      <c r="I93" s="631"/>
      <c r="J93" s="630"/>
      <c r="K93" s="623"/>
      <c r="L93" s="473"/>
      <c r="M93" s="624"/>
      <c r="N93" s="471"/>
      <c r="O93" s="471"/>
      <c r="P93" s="471"/>
      <c r="Q93" s="471"/>
      <c r="R93" s="471"/>
      <c r="S93" s="471"/>
      <c r="T93" s="471"/>
      <c r="U93" s="471"/>
      <c r="V93" s="471"/>
      <c r="W93" s="623"/>
      <c r="X93" s="471"/>
      <c r="Y93" s="471"/>
      <c r="Z93" s="471"/>
      <c r="AA93" s="471"/>
      <c r="AB93" s="471"/>
      <c r="AC93" s="471"/>
      <c r="AD93" s="471"/>
      <c r="AE93" s="471"/>
      <c r="AF93" s="471"/>
      <c r="AG93" s="471"/>
      <c r="AH93" s="471"/>
      <c r="AI93" s="623"/>
      <c r="AJ93" s="473"/>
      <c r="AK93" s="624"/>
      <c r="AL93" s="471"/>
      <c r="AM93" s="471"/>
      <c r="AN93" s="471"/>
      <c r="AO93" s="471"/>
      <c r="AP93" s="625"/>
      <c r="AQ93" s="624"/>
      <c r="AR93" s="624"/>
      <c r="AS93" s="624"/>
      <c r="AT93" s="624"/>
      <c r="AU93" s="618"/>
    </row>
    <row r="94" spans="1:47" s="488" customFormat="1" ht="12" customHeight="1" outlineLevel="1">
      <c r="A94" s="580" t="s">
        <v>193</v>
      </c>
      <c r="B94" s="580" t="s">
        <v>71</v>
      </c>
      <c r="C94" s="580"/>
      <c r="D94" s="580"/>
      <c r="E94" s="580"/>
      <c r="F94" s="630"/>
      <c r="G94" s="626"/>
      <c r="H94" s="476"/>
      <c r="I94" s="631"/>
      <c r="J94" s="630"/>
      <c r="K94" s="623"/>
      <c r="L94" s="473"/>
      <c r="M94" s="471"/>
      <c r="N94" s="471"/>
      <c r="O94" s="471"/>
      <c r="P94" s="471"/>
      <c r="Q94" s="471"/>
      <c r="R94" s="471"/>
      <c r="S94" s="471"/>
      <c r="T94" s="471"/>
      <c r="U94" s="471"/>
      <c r="V94" s="471"/>
      <c r="W94" s="623"/>
      <c r="X94" s="471"/>
      <c r="Y94" s="471"/>
      <c r="Z94" s="471"/>
      <c r="AA94" s="471"/>
      <c r="AB94" s="471"/>
      <c r="AC94" s="471"/>
      <c r="AD94" s="471"/>
      <c r="AE94" s="471"/>
      <c r="AF94" s="471"/>
      <c r="AG94" s="471"/>
      <c r="AH94" s="471"/>
      <c r="AI94" s="623"/>
      <c r="AJ94" s="473"/>
      <c r="AK94" s="624"/>
      <c r="AL94" s="471"/>
      <c r="AM94" s="471"/>
      <c r="AN94" s="471"/>
      <c r="AO94" s="471"/>
      <c r="AP94" s="625"/>
      <c r="AQ94" s="624"/>
      <c r="AR94" s="624"/>
      <c r="AS94" s="624"/>
      <c r="AT94" s="624"/>
      <c r="AU94" s="618"/>
    </row>
    <row r="95" spans="1:47" s="488" customFormat="1" ht="12" customHeight="1" outlineLevel="2">
      <c r="A95" s="632"/>
      <c r="B95" s="626" t="s">
        <v>17</v>
      </c>
      <c r="C95" s="627" t="s">
        <v>1184</v>
      </c>
      <c r="D95" s="628" t="s">
        <v>1175</v>
      </c>
      <c r="E95" s="629" t="s">
        <v>1237</v>
      </c>
      <c r="F95" s="630"/>
      <c r="G95" s="626" t="s">
        <v>52</v>
      </c>
      <c r="H95" s="476" t="str">
        <f t="shared" ref="H95:H100" si="7">CONCATENATE(G95,"-",I95)</f>
        <v>BB01-9</v>
      </c>
      <c r="I95" s="631">
        <v>9</v>
      </c>
      <c r="J95" s="630"/>
      <c r="K95" s="623">
        <v>0</v>
      </c>
      <c r="L95" s="473"/>
      <c r="M95" s="471" cm="1">
        <f t="array" ref="M95">IFERROR(_xlfn.IFS(N95=1,1,O95=1,1,P95=1,1,Q95=1,1),"")</f>
        <v>1</v>
      </c>
      <c r="N95" s="471"/>
      <c r="P95" s="471"/>
      <c r="Q95" s="471">
        <v>1</v>
      </c>
      <c r="R95" s="471" cm="1">
        <f t="array" ref="R95">IFERROR(_xlfn.IFS(S95=1,1,T95=1,1,U95=1,1,V95=1,1),0)</f>
        <v>0</v>
      </c>
      <c r="S95" s="471"/>
      <c r="T95" s="471"/>
      <c r="U95" s="471"/>
      <c r="V95" s="471"/>
      <c r="W95" s="623"/>
      <c r="X95" s="471"/>
      <c r="Y95" s="471" t="str" cm="1">
        <f t="array" ref="Y95">IFERROR(_xlfn.IFS(Z95=1,1,AA95=1,1,AB95=1,1,AC95=1,1),"")</f>
        <v/>
      </c>
      <c r="Z95" s="471"/>
      <c r="AA95" s="471"/>
      <c r="AB95" s="471"/>
      <c r="AC95" s="471"/>
      <c r="AD95" s="471"/>
      <c r="AE95" s="471"/>
      <c r="AF95" s="471"/>
      <c r="AG95" s="471"/>
      <c r="AH95" s="471"/>
      <c r="AI95" s="623"/>
      <c r="AJ95" s="473"/>
      <c r="AK95" s="624"/>
      <c r="AL95" s="471"/>
      <c r="AM95" s="471"/>
      <c r="AN95" s="471"/>
      <c r="AO95" s="471"/>
      <c r="AP95" s="625"/>
      <c r="AQ95" s="624"/>
      <c r="AR95" s="624"/>
      <c r="AS95" s="624"/>
      <c r="AT95" s="624"/>
      <c r="AU95" s="618"/>
    </row>
    <row r="96" spans="1:47" s="488" customFormat="1" ht="12" customHeight="1" outlineLevel="2">
      <c r="A96" s="632"/>
      <c r="B96" s="626" t="s">
        <v>17</v>
      </c>
      <c r="C96" s="627" t="s">
        <v>1184</v>
      </c>
      <c r="D96" s="628" t="s">
        <v>1175</v>
      </c>
      <c r="E96" s="629" t="s">
        <v>1238</v>
      </c>
      <c r="F96" s="630"/>
      <c r="G96" s="626" t="s">
        <v>52</v>
      </c>
      <c r="H96" s="476" t="str">
        <f t="shared" si="7"/>
        <v>BB01-9</v>
      </c>
      <c r="I96" s="631">
        <v>9</v>
      </c>
      <c r="J96" s="630"/>
      <c r="K96" s="623">
        <v>0</v>
      </c>
      <c r="L96" s="473"/>
      <c r="M96" s="471" cm="1">
        <f t="array" ref="M96">IFERROR(_xlfn.IFS(N96=1,1,O96=1,1,P96=1,1,Q96=1,1),"")</f>
        <v>1</v>
      </c>
      <c r="N96" s="471"/>
      <c r="P96" s="471"/>
      <c r="Q96" s="471">
        <v>1</v>
      </c>
      <c r="R96" s="471" cm="1">
        <f t="array" ref="R96">IFERROR(_xlfn.IFS(S96=1,1,T96=1,1,U96=1,1,V96=1,1),0)</f>
        <v>0</v>
      </c>
      <c r="S96" s="471"/>
      <c r="T96" s="471"/>
      <c r="U96" s="471"/>
      <c r="V96" s="471"/>
      <c r="W96" s="623"/>
      <c r="X96" s="471"/>
      <c r="Y96" s="471" t="str" cm="1">
        <f t="array" ref="Y96">IFERROR(_xlfn.IFS(Z96=1,1,AA96=1,1,AB96=1,1,AC96=1,1),"")</f>
        <v/>
      </c>
      <c r="Z96" s="471"/>
      <c r="AA96" s="471"/>
      <c r="AB96" s="471"/>
      <c r="AC96" s="471"/>
      <c r="AD96" s="471"/>
      <c r="AE96" s="471"/>
      <c r="AF96" s="471"/>
      <c r="AG96" s="471"/>
      <c r="AH96" s="471"/>
      <c r="AI96" s="623"/>
      <c r="AJ96" s="473"/>
      <c r="AK96" s="624"/>
      <c r="AL96" s="471"/>
      <c r="AM96" s="471"/>
      <c r="AN96" s="471"/>
      <c r="AO96" s="471"/>
      <c r="AP96" s="625"/>
      <c r="AQ96" s="624"/>
      <c r="AR96" s="624"/>
      <c r="AS96" s="624"/>
      <c r="AT96" s="624"/>
      <c r="AU96" s="618"/>
    </row>
    <row r="97" spans="1:48" s="488" customFormat="1" ht="12" customHeight="1" outlineLevel="2">
      <c r="A97" s="632"/>
      <c r="B97" s="626" t="s">
        <v>17</v>
      </c>
      <c r="C97" s="627" t="s">
        <v>1184</v>
      </c>
      <c r="D97" s="628" t="s">
        <v>1177</v>
      </c>
      <c r="E97" s="629" t="s">
        <v>1239</v>
      </c>
      <c r="F97" s="630"/>
      <c r="G97" s="626" t="s">
        <v>52</v>
      </c>
      <c r="H97" s="476" t="str">
        <f t="shared" si="7"/>
        <v>BB01-9</v>
      </c>
      <c r="I97" s="631">
        <v>9</v>
      </c>
      <c r="J97" s="630"/>
      <c r="K97" s="623">
        <v>0</v>
      </c>
      <c r="L97" s="473"/>
      <c r="M97" s="471" cm="1">
        <f t="array" ref="M97">IFERROR(_xlfn.IFS(N97=1,1,O97=1,1,P97=1,1,Q97=1,1),"")</f>
        <v>1</v>
      </c>
      <c r="N97" s="471"/>
      <c r="P97" s="471"/>
      <c r="Q97" s="471">
        <v>1</v>
      </c>
      <c r="R97" s="471" cm="1">
        <f t="array" ref="R97">IFERROR(_xlfn.IFS(S97=1,1,T97=1,1,U97=1,1,V97=1,1),0)</f>
        <v>0</v>
      </c>
      <c r="S97" s="471"/>
      <c r="T97" s="471"/>
      <c r="U97" s="471"/>
      <c r="V97" s="471"/>
      <c r="W97" s="623"/>
      <c r="X97" s="471"/>
      <c r="Y97" s="471" t="str" cm="1">
        <f t="array" ref="Y97">IFERROR(_xlfn.IFS(Z97=1,1,AA97=1,1,AB97=1,1,AC97=1,1),"")</f>
        <v/>
      </c>
      <c r="Z97" s="471"/>
      <c r="AA97" s="471"/>
      <c r="AB97" s="471"/>
      <c r="AC97" s="471"/>
      <c r="AD97" s="471"/>
      <c r="AE97" s="471"/>
      <c r="AF97" s="471"/>
      <c r="AG97" s="471"/>
      <c r="AH97" s="471"/>
      <c r="AI97" s="623"/>
      <c r="AJ97" s="473"/>
      <c r="AK97" s="624"/>
      <c r="AL97" s="471"/>
      <c r="AM97" s="471"/>
      <c r="AN97" s="471"/>
      <c r="AO97" s="471"/>
      <c r="AP97" s="625"/>
      <c r="AQ97" s="624"/>
      <c r="AR97" s="624"/>
      <c r="AS97" s="624"/>
      <c r="AT97" s="624"/>
      <c r="AU97" s="618"/>
    </row>
    <row r="98" spans="1:48" s="488" customFormat="1" ht="12" customHeight="1" outlineLevel="2">
      <c r="A98" s="632"/>
      <c r="B98" s="626" t="s">
        <v>17</v>
      </c>
      <c r="C98" s="627" t="s">
        <v>1184</v>
      </c>
      <c r="D98" s="628" t="s">
        <v>1177</v>
      </c>
      <c r="E98" s="629" t="s">
        <v>1240</v>
      </c>
      <c r="F98" s="630"/>
      <c r="G98" s="626" t="s">
        <v>52</v>
      </c>
      <c r="H98" s="476" t="str">
        <f t="shared" si="7"/>
        <v>BB01-9</v>
      </c>
      <c r="I98" s="631">
        <v>9</v>
      </c>
      <c r="J98" s="630"/>
      <c r="K98" s="623">
        <v>0</v>
      </c>
      <c r="L98" s="473"/>
      <c r="M98" s="471" cm="1">
        <f t="array" ref="M98">IFERROR(_xlfn.IFS(N98=1,1,O98=1,1,P98=1,1,Q98=1,1),"")</f>
        <v>1</v>
      </c>
      <c r="N98" s="471"/>
      <c r="P98" s="471"/>
      <c r="Q98" s="471">
        <v>1</v>
      </c>
      <c r="R98" s="471" cm="1">
        <f t="array" ref="R98">IFERROR(_xlfn.IFS(S98=1,1,T98=1,1,U98=1,1,V98=1,1),0)</f>
        <v>0</v>
      </c>
      <c r="S98" s="471"/>
      <c r="T98" s="471"/>
      <c r="U98" s="471"/>
      <c r="V98" s="471"/>
      <c r="W98" s="623"/>
      <c r="X98" s="471"/>
      <c r="Y98" s="471" t="str" cm="1">
        <f t="array" ref="Y98">IFERROR(_xlfn.IFS(Z98=1,1,AA98=1,1,AB98=1,1,AC98=1,1),"")</f>
        <v/>
      </c>
      <c r="Z98" s="471"/>
      <c r="AA98" s="471"/>
      <c r="AB98" s="471"/>
      <c r="AC98" s="471"/>
      <c r="AD98" s="471"/>
      <c r="AE98" s="471"/>
      <c r="AF98" s="471"/>
      <c r="AG98" s="471"/>
      <c r="AH98" s="471"/>
      <c r="AI98" s="623"/>
      <c r="AJ98" s="473"/>
      <c r="AK98" s="624"/>
      <c r="AL98" s="471"/>
      <c r="AM98" s="471"/>
      <c r="AN98" s="471"/>
      <c r="AO98" s="471"/>
      <c r="AP98" s="625"/>
      <c r="AQ98" s="624"/>
      <c r="AR98" s="624"/>
      <c r="AS98" s="624"/>
      <c r="AT98" s="624"/>
      <c r="AU98" s="618"/>
    </row>
    <row r="99" spans="1:48" s="488" customFormat="1" ht="12" customHeight="1" outlineLevel="2">
      <c r="A99" s="632"/>
      <c r="B99" s="626" t="s">
        <v>17</v>
      </c>
      <c r="C99" s="627" t="s">
        <v>1184</v>
      </c>
      <c r="D99" s="628" t="s">
        <v>1179</v>
      </c>
      <c r="E99" s="629" t="s">
        <v>1241</v>
      </c>
      <c r="F99" s="630"/>
      <c r="G99" s="626" t="s">
        <v>52</v>
      </c>
      <c r="H99" s="476" t="str">
        <f t="shared" si="7"/>
        <v>BB01-9</v>
      </c>
      <c r="I99" s="631">
        <v>9</v>
      </c>
      <c r="J99" s="630"/>
      <c r="K99" s="623">
        <v>0</v>
      </c>
      <c r="L99" s="473"/>
      <c r="M99" s="471" cm="1">
        <f t="array" ref="M99">IFERROR(_xlfn.IFS(N99=1,1,O99=1,1,P99=1,1,Q99=1,1),"")</f>
        <v>1</v>
      </c>
      <c r="N99" s="471"/>
      <c r="P99" s="471"/>
      <c r="Q99" s="471">
        <v>1</v>
      </c>
      <c r="R99" s="471" cm="1">
        <f t="array" ref="R99">IFERROR(_xlfn.IFS(S99=1,1,T99=1,1,U99=1,1,V99=1,1),0)</f>
        <v>0</v>
      </c>
      <c r="S99" s="471"/>
      <c r="T99" s="471"/>
      <c r="U99" s="471"/>
      <c r="V99" s="471"/>
      <c r="W99" s="623"/>
      <c r="X99" s="471"/>
      <c r="Y99" s="471" t="str" cm="1">
        <f t="array" ref="Y99">IFERROR(_xlfn.IFS(Z99=1,1,AA99=1,1,AB99=1,1,AC99=1,1),"")</f>
        <v/>
      </c>
      <c r="Z99" s="471"/>
      <c r="AA99" s="471"/>
      <c r="AB99" s="471"/>
      <c r="AC99" s="471"/>
      <c r="AD99" s="471"/>
      <c r="AE99" s="471"/>
      <c r="AF99" s="471"/>
      <c r="AG99" s="471"/>
      <c r="AH99" s="471"/>
      <c r="AI99" s="623"/>
      <c r="AJ99" s="473"/>
      <c r="AK99" s="624"/>
      <c r="AL99" s="471"/>
      <c r="AM99" s="471"/>
      <c r="AN99" s="471"/>
      <c r="AO99" s="471"/>
      <c r="AP99" s="625"/>
      <c r="AQ99" s="624"/>
      <c r="AR99" s="624"/>
      <c r="AS99" s="624"/>
      <c r="AT99" s="624"/>
      <c r="AU99" s="618"/>
    </row>
    <row r="100" spans="1:48" s="488" customFormat="1" ht="12" customHeight="1" outlineLevel="2">
      <c r="A100" s="632"/>
      <c r="B100" s="626" t="s">
        <v>17</v>
      </c>
      <c r="C100" s="627" t="s">
        <v>1184</v>
      </c>
      <c r="D100" s="628" t="s">
        <v>1179</v>
      </c>
      <c r="E100" s="629" t="s">
        <v>1242</v>
      </c>
      <c r="F100" s="630"/>
      <c r="G100" s="626" t="s">
        <v>52</v>
      </c>
      <c r="H100" s="476" t="str">
        <f t="shared" si="7"/>
        <v>BB01-9</v>
      </c>
      <c r="I100" s="631">
        <v>9</v>
      </c>
      <c r="J100" s="630"/>
      <c r="K100" s="623">
        <v>0</v>
      </c>
      <c r="L100" s="473"/>
      <c r="M100" s="471" cm="1">
        <f t="array" ref="M100">IFERROR(_xlfn.IFS(N100=1,1,O100=1,1,P100=1,1,Q100=1,1),"")</f>
        <v>1</v>
      </c>
      <c r="N100" s="471"/>
      <c r="P100" s="471"/>
      <c r="Q100" s="471">
        <v>1</v>
      </c>
      <c r="R100" s="471" cm="1">
        <f t="array" ref="R100">IFERROR(_xlfn.IFS(S100=1,1,T100=1,1,U100=1,1,V100=1,1),0)</f>
        <v>0</v>
      </c>
      <c r="S100" s="471"/>
      <c r="T100" s="471"/>
      <c r="U100" s="471"/>
      <c r="V100" s="471"/>
      <c r="W100" s="623"/>
      <c r="X100" s="471"/>
      <c r="Y100" s="471" t="str" cm="1">
        <f t="array" ref="Y100">IFERROR(_xlfn.IFS(Z100=1,1,AA100=1,1,AB100=1,1,AC100=1,1),"")</f>
        <v/>
      </c>
      <c r="Z100" s="471"/>
      <c r="AA100" s="471"/>
      <c r="AB100" s="471"/>
      <c r="AC100" s="471"/>
      <c r="AD100" s="471"/>
      <c r="AE100" s="471"/>
      <c r="AF100" s="471"/>
      <c r="AG100" s="471"/>
      <c r="AH100" s="471"/>
      <c r="AI100" s="623"/>
      <c r="AJ100" s="473"/>
      <c r="AK100" s="624"/>
      <c r="AL100" s="471"/>
      <c r="AM100" s="471"/>
      <c r="AN100" s="471"/>
      <c r="AO100" s="471"/>
      <c r="AP100" s="625"/>
      <c r="AQ100" s="624"/>
      <c r="AR100" s="624"/>
      <c r="AS100" s="624"/>
      <c r="AT100" s="624"/>
      <c r="AU100" s="618"/>
      <c r="AV100" s="606"/>
    </row>
    <row r="101" spans="1:48" s="488" customFormat="1" ht="3" customHeight="1">
      <c r="A101" s="640"/>
      <c r="B101" s="626"/>
      <c r="C101" s="627"/>
      <c r="D101" s="628"/>
      <c r="E101" s="629"/>
      <c r="F101" s="630"/>
      <c r="G101" s="626"/>
      <c r="H101" s="476"/>
      <c r="I101" s="631"/>
      <c r="J101" s="630"/>
      <c r="K101" s="623"/>
      <c r="L101" s="473"/>
      <c r="M101" s="624"/>
      <c r="N101" s="471"/>
      <c r="O101" s="471"/>
      <c r="P101" s="471"/>
      <c r="Q101" s="471"/>
      <c r="R101" s="471"/>
      <c r="S101" s="471"/>
      <c r="T101" s="471"/>
      <c r="U101" s="471"/>
      <c r="V101" s="471"/>
      <c r="W101" s="623"/>
      <c r="X101" s="471"/>
      <c r="Y101" s="471"/>
      <c r="Z101" s="471"/>
      <c r="AA101" s="471"/>
      <c r="AB101" s="471"/>
      <c r="AC101" s="471"/>
      <c r="AD101" s="471"/>
      <c r="AE101" s="471"/>
      <c r="AF101" s="471"/>
      <c r="AG101" s="471"/>
      <c r="AH101" s="471"/>
      <c r="AI101" s="623"/>
      <c r="AJ101" s="473"/>
      <c r="AK101" s="624"/>
      <c r="AM101" s="624"/>
      <c r="AN101" s="624"/>
      <c r="AO101" s="624"/>
      <c r="AP101" s="625"/>
      <c r="AQ101" s="624"/>
      <c r="AR101" s="624"/>
      <c r="AS101" s="624"/>
      <c r="AT101" s="624"/>
      <c r="AU101" s="618"/>
    </row>
    <row r="102" spans="1:48" s="488" customFormat="1" ht="12" customHeight="1">
      <c r="A102" s="586" t="s">
        <v>106</v>
      </c>
      <c r="B102" s="614"/>
      <c r="C102" s="614"/>
      <c r="D102" s="615"/>
      <c r="E102" s="616"/>
      <c r="F102" s="630"/>
      <c r="G102" s="616"/>
      <c r="H102" s="616"/>
      <c r="I102" s="616"/>
      <c r="J102" s="630"/>
      <c r="K102" s="616"/>
      <c r="L102" s="616"/>
      <c r="M102" s="616"/>
      <c r="N102" s="616"/>
      <c r="O102" s="616"/>
      <c r="P102" s="616"/>
      <c r="Q102" s="616"/>
      <c r="R102" s="616"/>
      <c r="S102" s="616"/>
      <c r="T102" s="616"/>
      <c r="U102" s="616"/>
      <c r="V102" s="616"/>
      <c r="W102" s="616"/>
      <c r="X102" s="616"/>
      <c r="Y102" s="616"/>
      <c r="Z102" s="616"/>
      <c r="AA102" s="616"/>
      <c r="AB102" s="616"/>
      <c r="AC102" s="616"/>
      <c r="AD102" s="616"/>
      <c r="AE102" s="616"/>
      <c r="AF102" s="616"/>
      <c r="AG102" s="616"/>
      <c r="AH102" s="616"/>
      <c r="AI102" s="616"/>
      <c r="AJ102" s="616"/>
      <c r="AK102" s="616"/>
      <c r="AL102" s="616"/>
      <c r="AM102" s="616"/>
      <c r="AN102" s="616"/>
      <c r="AO102" s="616"/>
      <c r="AP102" s="616"/>
      <c r="AQ102" s="616"/>
      <c r="AR102" s="616"/>
      <c r="AS102" s="616"/>
      <c r="AT102" s="616"/>
      <c r="AU102" s="618"/>
    </row>
    <row r="103" spans="1:48" s="488" customFormat="1" ht="3" customHeight="1" outlineLevel="1">
      <c r="A103" s="442"/>
      <c r="B103" s="626"/>
      <c r="C103" s="627"/>
      <c r="D103" s="628"/>
      <c r="E103" s="629"/>
      <c r="F103" s="630"/>
      <c r="G103" s="626"/>
      <c r="H103" s="476"/>
      <c r="I103" s="631"/>
      <c r="J103" s="630"/>
      <c r="K103" s="623"/>
      <c r="L103" s="473"/>
      <c r="M103" s="624"/>
      <c r="N103" s="471"/>
      <c r="O103" s="471"/>
      <c r="P103" s="471"/>
      <c r="Q103" s="471"/>
      <c r="R103" s="471"/>
      <c r="S103" s="471"/>
      <c r="T103" s="471"/>
      <c r="U103" s="471"/>
      <c r="V103" s="471"/>
      <c r="W103" s="623"/>
      <c r="X103" s="471"/>
      <c r="Y103" s="471"/>
      <c r="Z103" s="471"/>
      <c r="AA103" s="471"/>
      <c r="AB103" s="471"/>
      <c r="AC103" s="471"/>
      <c r="AD103" s="471"/>
      <c r="AE103" s="471"/>
      <c r="AF103" s="471"/>
      <c r="AG103" s="471"/>
      <c r="AH103" s="471"/>
      <c r="AI103" s="623"/>
      <c r="AJ103" s="473"/>
      <c r="AK103" s="624"/>
      <c r="AL103" s="471"/>
      <c r="AM103" s="471"/>
      <c r="AN103" s="471"/>
      <c r="AO103" s="471"/>
      <c r="AP103" s="625"/>
      <c r="AQ103" s="624"/>
      <c r="AR103" s="624"/>
      <c r="AS103" s="624"/>
      <c r="AT103" s="624"/>
      <c r="AU103" s="618"/>
    </row>
    <row r="104" spans="1:48" s="488" customFormat="1" ht="12" customHeight="1" outlineLevel="1">
      <c r="A104" s="580" t="s">
        <v>198</v>
      </c>
      <c r="B104" s="580" t="s">
        <v>106</v>
      </c>
      <c r="C104" s="580"/>
      <c r="D104" s="580"/>
      <c r="E104" s="580"/>
      <c r="F104" s="630"/>
      <c r="G104" s="626"/>
      <c r="H104" s="476"/>
      <c r="I104" s="631"/>
      <c r="J104" s="630"/>
      <c r="K104" s="623"/>
      <c r="L104" s="473"/>
      <c r="M104" s="471"/>
      <c r="N104" s="471"/>
      <c r="O104" s="471"/>
      <c r="P104" s="471"/>
      <c r="Q104" s="471"/>
      <c r="R104" s="471"/>
      <c r="S104" s="471"/>
      <c r="T104" s="471"/>
      <c r="U104" s="471"/>
      <c r="V104" s="471"/>
      <c r="W104" s="623"/>
      <c r="X104" s="471"/>
      <c r="Y104" s="471"/>
      <c r="Z104" s="471"/>
      <c r="AA104" s="471"/>
      <c r="AB104" s="471"/>
      <c r="AC104" s="471"/>
      <c r="AD104" s="471"/>
      <c r="AE104" s="471"/>
      <c r="AF104" s="471"/>
      <c r="AG104" s="471"/>
      <c r="AH104" s="471"/>
      <c r="AI104" s="623"/>
      <c r="AJ104" s="473"/>
      <c r="AK104" s="624"/>
      <c r="AL104" s="471"/>
      <c r="AM104" s="471"/>
      <c r="AN104" s="471"/>
      <c r="AO104" s="471"/>
      <c r="AP104" s="625"/>
      <c r="AQ104" s="624"/>
      <c r="AR104" s="624"/>
      <c r="AS104" s="624"/>
      <c r="AT104" s="624"/>
      <c r="AU104" s="618"/>
    </row>
    <row r="105" spans="1:48" s="488" customFormat="1" ht="12" customHeight="1" outlineLevel="2">
      <c r="A105" s="641"/>
      <c r="B105" s="626" t="s">
        <v>17</v>
      </c>
      <c r="C105" s="627" t="s">
        <v>1243</v>
      </c>
      <c r="D105" s="628"/>
      <c r="E105" s="629" t="s">
        <v>1244</v>
      </c>
      <c r="F105" s="630"/>
      <c r="G105" s="626" t="s">
        <v>102</v>
      </c>
      <c r="H105" s="476" t="str">
        <f>CONCATENATE(G105,"-",I105)</f>
        <v>MP-2</v>
      </c>
      <c r="I105" s="631">
        <v>2</v>
      </c>
      <c r="J105" s="630"/>
      <c r="K105" s="623">
        <v>0</v>
      </c>
      <c r="L105" s="473"/>
      <c r="M105" s="471" cm="1">
        <f t="array" ref="M105">IFERROR(_xlfn.IFS(P105=1,1,O105=1,1,#REF!=1,1,Q105=1,1),"")</f>
        <v>1</v>
      </c>
      <c r="O105" s="471"/>
      <c r="P105" s="471">
        <v>1</v>
      </c>
      <c r="Q105" s="471"/>
      <c r="R105" s="471" cm="1">
        <f t="array" ref="R105">IFERROR(_xlfn.IFS(S105=1,1,T105=1,1,U105=1,1,V105=1,1),0)</f>
        <v>0</v>
      </c>
      <c r="S105" s="471"/>
      <c r="T105" s="471"/>
      <c r="U105" s="471"/>
      <c r="V105" s="471"/>
      <c r="W105" s="623"/>
      <c r="X105" s="471"/>
      <c r="Y105" s="471"/>
      <c r="Z105" s="471"/>
      <c r="AA105" s="471"/>
      <c r="AB105" s="471"/>
      <c r="AC105" s="471"/>
      <c r="AD105" s="471"/>
      <c r="AE105" s="471"/>
      <c r="AF105" s="471"/>
      <c r="AG105" s="471"/>
      <c r="AH105" s="471"/>
      <c r="AI105" s="623"/>
      <c r="AJ105" s="473"/>
      <c r="AK105" s="624"/>
      <c r="AM105" s="624"/>
      <c r="AN105" s="624"/>
      <c r="AO105" s="624"/>
      <c r="AP105" s="625"/>
      <c r="AQ105" s="624"/>
      <c r="AR105" s="624"/>
      <c r="AS105" s="624"/>
      <c r="AT105" s="624"/>
      <c r="AU105" s="618"/>
    </row>
    <row r="106" spans="1:48" s="488" customFormat="1" ht="12" customHeight="1" outlineLevel="2">
      <c r="A106" s="641"/>
      <c r="B106" s="626" t="s">
        <v>17</v>
      </c>
      <c r="C106" s="627" t="s">
        <v>1243</v>
      </c>
      <c r="D106" s="628"/>
      <c r="E106" s="629" t="s">
        <v>1245</v>
      </c>
      <c r="F106" s="630"/>
      <c r="G106" s="626" t="s">
        <v>102</v>
      </c>
      <c r="H106" s="476" t="str">
        <f>CONCATENATE(G106,"-",I106)</f>
        <v>MP-2</v>
      </c>
      <c r="I106" s="631">
        <v>2</v>
      </c>
      <c r="J106" s="630"/>
      <c r="K106" s="623">
        <v>0</v>
      </c>
      <c r="L106" s="473"/>
      <c r="M106" s="471" cm="1">
        <f t="array" ref="M106">IFERROR(_xlfn.IFS(P106=1,1,O106=1,1,#REF!=1,1,Q106=1,1),"")</f>
        <v>1</v>
      </c>
      <c r="O106" s="471"/>
      <c r="P106" s="471">
        <v>1</v>
      </c>
      <c r="Q106" s="471"/>
      <c r="R106" s="471" cm="1">
        <f t="array" ref="R106">IFERROR(_xlfn.IFS(S106=1,1,T106=1,1,U106=1,1,V106=1,1),0)</f>
        <v>0</v>
      </c>
      <c r="S106" s="471"/>
      <c r="T106" s="471"/>
      <c r="U106" s="471"/>
      <c r="V106" s="471"/>
      <c r="W106" s="623"/>
      <c r="X106" s="471"/>
      <c r="Y106" s="471"/>
      <c r="Z106" s="471"/>
      <c r="AA106" s="471"/>
      <c r="AB106" s="471"/>
      <c r="AC106" s="471"/>
      <c r="AD106" s="471"/>
      <c r="AE106" s="471"/>
      <c r="AF106" s="471"/>
      <c r="AG106" s="471"/>
      <c r="AH106" s="471"/>
      <c r="AI106" s="623"/>
      <c r="AJ106" s="473"/>
      <c r="AK106" s="624"/>
      <c r="AM106" s="624"/>
      <c r="AN106" s="624"/>
      <c r="AO106" s="624"/>
      <c r="AP106" s="625"/>
      <c r="AQ106" s="624"/>
      <c r="AR106" s="624"/>
      <c r="AS106" s="624"/>
      <c r="AT106" s="624"/>
      <c r="AU106" s="618"/>
    </row>
    <row r="107" spans="1:48" s="488" customFormat="1" ht="12" customHeight="1" outlineLevel="2">
      <c r="A107" s="641"/>
      <c r="B107" s="626" t="s">
        <v>17</v>
      </c>
      <c r="C107" s="627" t="s">
        <v>1243</v>
      </c>
      <c r="D107" s="628"/>
      <c r="E107" s="629" t="s">
        <v>1246</v>
      </c>
      <c r="F107" s="630"/>
      <c r="G107" s="626" t="s">
        <v>102</v>
      </c>
      <c r="H107" s="476" t="str">
        <f>CONCATENATE(G107,"-",I107)</f>
        <v>MP-2</v>
      </c>
      <c r="I107" s="631">
        <v>2</v>
      </c>
      <c r="J107" s="630"/>
      <c r="K107" s="623">
        <v>0</v>
      </c>
      <c r="L107" s="473"/>
      <c r="M107" s="471" cm="1">
        <f t="array" ref="M107">IFERROR(_xlfn.IFS(P107=1,1,O107=1,1,#REF!=1,1,Q107=1,1),"")</f>
        <v>1</v>
      </c>
      <c r="O107" s="471"/>
      <c r="P107" s="471">
        <v>1</v>
      </c>
      <c r="Q107" s="471"/>
      <c r="R107" s="471" cm="1">
        <f t="array" ref="R107">IFERROR(_xlfn.IFS(S107=1,1,T107=1,1,U107=1,1,V107=1,1),0)</f>
        <v>0</v>
      </c>
      <c r="S107" s="471"/>
      <c r="T107" s="471"/>
      <c r="U107" s="471"/>
      <c r="V107" s="471"/>
      <c r="W107" s="623"/>
      <c r="X107" s="471"/>
      <c r="Y107" s="471"/>
      <c r="Z107" s="471"/>
      <c r="AA107" s="471"/>
      <c r="AB107" s="471"/>
      <c r="AC107" s="471"/>
      <c r="AD107" s="471"/>
      <c r="AE107" s="471"/>
      <c r="AF107" s="471"/>
      <c r="AG107" s="471"/>
      <c r="AH107" s="471"/>
      <c r="AI107" s="623"/>
      <c r="AJ107" s="473"/>
      <c r="AK107" s="624"/>
      <c r="AM107" s="624"/>
      <c r="AN107" s="624"/>
      <c r="AO107" s="624"/>
      <c r="AP107" s="625"/>
      <c r="AQ107" s="624"/>
      <c r="AR107" s="624"/>
      <c r="AS107" s="624"/>
      <c r="AT107" s="624"/>
      <c r="AU107" s="618"/>
    </row>
    <row r="108" spans="1:48" s="488" customFormat="1" ht="12" customHeight="1" outlineLevel="2">
      <c r="A108" s="641"/>
      <c r="B108" s="626" t="s">
        <v>17</v>
      </c>
      <c r="C108" s="627" t="s">
        <v>1243</v>
      </c>
      <c r="D108" s="628"/>
      <c r="E108" s="629" t="s">
        <v>1247</v>
      </c>
      <c r="F108" s="630"/>
      <c r="G108" s="626" t="s">
        <v>102</v>
      </c>
      <c r="H108" s="476" t="str">
        <f>CONCATENATE(G108,"-",I108)</f>
        <v>MP-2</v>
      </c>
      <c r="I108" s="631">
        <v>2</v>
      </c>
      <c r="J108" s="630"/>
      <c r="K108" s="623">
        <v>0</v>
      </c>
      <c r="L108" s="473"/>
      <c r="M108" s="471" cm="1">
        <f t="array" ref="M108">IFERROR(_xlfn.IFS(P108=1,1,O108=1,1,#REF!=1,1,Q108=1,1),"")</f>
        <v>1</v>
      </c>
      <c r="O108" s="471"/>
      <c r="P108" s="471">
        <v>1</v>
      </c>
      <c r="Q108" s="471"/>
      <c r="R108" s="471" cm="1">
        <f t="array" ref="R108">IFERROR(_xlfn.IFS(S108=1,1,T108=1,1,U108=1,1,V108=1,1),0)</f>
        <v>0</v>
      </c>
      <c r="S108" s="471"/>
      <c r="T108" s="471"/>
      <c r="U108" s="471"/>
      <c r="V108" s="471"/>
      <c r="W108" s="623"/>
      <c r="X108" s="471"/>
      <c r="Y108" s="471"/>
      <c r="Z108" s="471"/>
      <c r="AA108" s="471"/>
      <c r="AB108" s="471"/>
      <c r="AC108" s="471"/>
      <c r="AD108" s="471"/>
      <c r="AE108" s="471"/>
      <c r="AF108" s="471"/>
      <c r="AG108" s="471"/>
      <c r="AH108" s="471"/>
      <c r="AI108" s="623"/>
      <c r="AJ108" s="473"/>
      <c r="AK108" s="624"/>
      <c r="AM108" s="624"/>
      <c r="AN108" s="624"/>
      <c r="AO108" s="624"/>
      <c r="AP108" s="625"/>
      <c r="AQ108" s="624"/>
      <c r="AR108" s="624"/>
      <c r="AS108" s="624"/>
      <c r="AT108" s="624"/>
      <c r="AU108" s="618"/>
    </row>
    <row r="109" spans="1:48" s="488" customFormat="1" ht="3" customHeight="1" outlineLevel="1">
      <c r="A109" s="442"/>
      <c r="B109" s="626"/>
      <c r="C109" s="627"/>
      <c r="D109" s="628"/>
      <c r="E109" s="629"/>
      <c r="F109" s="630"/>
      <c r="G109" s="626"/>
      <c r="H109" s="476"/>
      <c r="I109" s="631"/>
      <c r="J109" s="630"/>
      <c r="K109" s="623"/>
      <c r="L109" s="473"/>
      <c r="M109" s="624"/>
      <c r="N109" s="471"/>
      <c r="O109" s="471"/>
      <c r="P109" s="471"/>
      <c r="Q109" s="471"/>
      <c r="R109" s="471"/>
      <c r="S109" s="471"/>
      <c r="T109" s="471"/>
      <c r="U109" s="471"/>
      <c r="V109" s="471"/>
      <c r="W109" s="623"/>
      <c r="X109" s="471"/>
      <c r="Y109" s="471"/>
      <c r="Z109" s="471"/>
      <c r="AA109" s="471"/>
      <c r="AB109" s="471"/>
      <c r="AC109" s="471"/>
      <c r="AD109" s="471"/>
      <c r="AE109" s="471"/>
      <c r="AF109" s="471"/>
      <c r="AG109" s="471"/>
      <c r="AH109" s="471"/>
      <c r="AI109" s="623"/>
      <c r="AJ109" s="473"/>
      <c r="AK109" s="624"/>
      <c r="AL109" s="471"/>
      <c r="AM109" s="471"/>
      <c r="AN109" s="471"/>
      <c r="AO109" s="471"/>
      <c r="AP109" s="625"/>
      <c r="AQ109" s="624"/>
      <c r="AR109" s="624"/>
      <c r="AS109" s="624"/>
      <c r="AT109" s="624"/>
      <c r="AU109" s="618"/>
    </row>
    <row r="110" spans="1:48" s="488" customFormat="1" ht="12" customHeight="1" outlineLevel="1">
      <c r="A110" s="580" t="s">
        <v>199</v>
      </c>
      <c r="B110" s="580" t="s">
        <v>108</v>
      </c>
      <c r="C110" s="580"/>
      <c r="D110" s="580"/>
      <c r="E110" s="580"/>
      <c r="F110" s="630"/>
      <c r="G110" s="626"/>
      <c r="H110" s="476"/>
      <c r="I110" s="631"/>
      <c r="J110" s="630"/>
      <c r="K110" s="623"/>
      <c r="L110" s="473"/>
      <c r="M110" s="471"/>
      <c r="N110" s="471"/>
      <c r="O110" s="471"/>
      <c r="P110" s="471"/>
      <c r="Q110" s="471"/>
      <c r="R110" s="471"/>
      <c r="S110" s="471"/>
      <c r="T110" s="471"/>
      <c r="U110" s="471"/>
      <c r="V110" s="471"/>
      <c r="W110" s="623"/>
      <c r="X110" s="471"/>
      <c r="Y110" s="471"/>
      <c r="Z110" s="471"/>
      <c r="AA110" s="471"/>
      <c r="AB110" s="471"/>
      <c r="AC110" s="471"/>
      <c r="AD110" s="471"/>
      <c r="AE110" s="471"/>
      <c r="AF110" s="471"/>
      <c r="AG110" s="471"/>
      <c r="AH110" s="471"/>
      <c r="AI110" s="623"/>
      <c r="AJ110" s="473"/>
      <c r="AK110" s="624"/>
      <c r="AL110" s="471"/>
      <c r="AM110" s="471"/>
      <c r="AN110" s="471"/>
      <c r="AO110" s="471"/>
      <c r="AP110" s="625"/>
      <c r="AQ110" s="624"/>
      <c r="AR110" s="624"/>
      <c r="AS110" s="624"/>
      <c r="AT110" s="624"/>
      <c r="AU110" s="618"/>
    </row>
    <row r="111" spans="1:48" s="488" customFormat="1" ht="12" customHeight="1" outlineLevel="2">
      <c r="A111" s="641"/>
      <c r="B111" s="626" t="s">
        <v>17</v>
      </c>
      <c r="C111" s="627" t="s">
        <v>1243</v>
      </c>
      <c r="D111" s="628"/>
      <c r="E111" s="629" t="s">
        <v>1248</v>
      </c>
      <c r="F111" s="630"/>
      <c r="G111" s="626" t="s">
        <v>102</v>
      </c>
      <c r="H111" s="476" t="str">
        <f>CONCATENATE(G111,"-",I111)</f>
        <v>MP-3</v>
      </c>
      <c r="I111" s="631">
        <v>3</v>
      </c>
      <c r="J111" s="630"/>
      <c r="K111" s="623">
        <v>0</v>
      </c>
      <c r="L111" s="473"/>
      <c r="M111" s="471" cm="1">
        <f t="array" ref="M111">IFERROR(_xlfn.IFS(N111=1,1,O111=1,1,P111=1,1,Q111=1,1),"")</f>
        <v>1</v>
      </c>
      <c r="N111" s="471"/>
      <c r="P111" s="471"/>
      <c r="Q111" s="471">
        <v>1</v>
      </c>
      <c r="R111" s="471" cm="1">
        <f t="array" ref="R111">IFERROR(_xlfn.IFS(S111=1,1,T111=1,1,U111=1,1,V111=1,1),0)</f>
        <v>0</v>
      </c>
      <c r="S111" s="471"/>
      <c r="T111" s="471"/>
      <c r="U111" s="471"/>
      <c r="V111" s="471"/>
      <c r="W111" s="623"/>
      <c r="X111" s="471"/>
      <c r="Y111" s="471" t="str" cm="1">
        <f t="array" ref="Y111">IFERROR(_xlfn.IFS(Z111=1,1,AA111=1,1,AB111=1,1,AC111=1,1),"")</f>
        <v/>
      </c>
      <c r="Z111" s="471"/>
      <c r="AA111" s="471"/>
      <c r="AB111" s="471"/>
      <c r="AC111" s="471"/>
      <c r="AD111" s="471"/>
      <c r="AE111" s="471"/>
      <c r="AF111" s="471"/>
      <c r="AG111" s="471"/>
      <c r="AH111" s="471"/>
      <c r="AI111" s="623"/>
      <c r="AJ111" s="473"/>
      <c r="AK111" s="624"/>
      <c r="AM111" s="624"/>
      <c r="AN111" s="624"/>
      <c r="AO111" s="624"/>
      <c r="AP111" s="625"/>
      <c r="AQ111" s="624"/>
      <c r="AR111" s="624"/>
      <c r="AS111" s="624"/>
      <c r="AT111" s="624"/>
      <c r="AU111" s="618"/>
    </row>
    <row r="112" spans="1:48" s="488" customFormat="1" ht="12" customHeight="1" outlineLevel="2">
      <c r="A112" s="641"/>
      <c r="B112" s="626" t="s">
        <v>17</v>
      </c>
      <c r="C112" s="627" t="s">
        <v>1243</v>
      </c>
      <c r="D112" s="628"/>
      <c r="E112" s="629" t="s">
        <v>1249</v>
      </c>
      <c r="F112" s="630"/>
      <c r="G112" s="626" t="s">
        <v>102</v>
      </c>
      <c r="H112" s="476" t="str">
        <f>CONCATENATE(G112,"-",I112)</f>
        <v>MP-3</v>
      </c>
      <c r="I112" s="631">
        <v>3</v>
      </c>
      <c r="J112" s="630"/>
      <c r="K112" s="623">
        <v>0</v>
      </c>
      <c r="L112" s="473"/>
      <c r="M112" s="471" cm="1">
        <f t="array" ref="M112">IFERROR(_xlfn.IFS(N112=1,1,O112=1,1,P112=1,1,Q112=1,1),"")</f>
        <v>1</v>
      </c>
      <c r="N112" s="471"/>
      <c r="P112" s="471"/>
      <c r="Q112" s="471">
        <v>1</v>
      </c>
      <c r="R112" s="471" cm="1">
        <f t="array" ref="R112">IFERROR(_xlfn.IFS(S112=1,1,T112=1,1,U112=1,1,V112=1,1),0)</f>
        <v>0</v>
      </c>
      <c r="S112" s="471"/>
      <c r="T112" s="471"/>
      <c r="U112" s="471"/>
      <c r="V112" s="471"/>
      <c r="W112" s="623"/>
      <c r="X112" s="471"/>
      <c r="Y112" s="471" t="str" cm="1">
        <f t="array" ref="Y112">IFERROR(_xlfn.IFS(Z112=1,1,AA112=1,1,AB112=1,1,AC112=1,1),"")</f>
        <v/>
      </c>
      <c r="Z112" s="471"/>
      <c r="AA112" s="471"/>
      <c r="AB112" s="471"/>
      <c r="AC112" s="471"/>
      <c r="AD112" s="471"/>
      <c r="AE112" s="471"/>
      <c r="AF112" s="471"/>
      <c r="AG112" s="471"/>
      <c r="AH112" s="471"/>
      <c r="AI112" s="623"/>
      <c r="AJ112" s="473"/>
      <c r="AK112" s="624"/>
      <c r="AM112" s="624"/>
      <c r="AN112" s="624"/>
      <c r="AO112" s="624"/>
      <c r="AP112" s="625"/>
      <c r="AQ112" s="624"/>
      <c r="AR112" s="624"/>
      <c r="AS112" s="624"/>
      <c r="AT112" s="624"/>
      <c r="AU112" s="618"/>
    </row>
    <row r="113" spans="1:47" s="488" customFormat="1" ht="12" customHeight="1" outlineLevel="2">
      <c r="A113" s="641"/>
      <c r="B113" s="626" t="s">
        <v>17</v>
      </c>
      <c r="C113" s="627" t="s">
        <v>1243</v>
      </c>
      <c r="D113" s="628"/>
      <c r="E113" s="629" t="s">
        <v>1250</v>
      </c>
      <c r="F113" s="630"/>
      <c r="G113" s="626" t="s">
        <v>102</v>
      </c>
      <c r="H113" s="476" t="str">
        <f>CONCATENATE(G113,"-",I113)</f>
        <v>MP-3</v>
      </c>
      <c r="I113" s="631">
        <v>3</v>
      </c>
      <c r="J113" s="630"/>
      <c r="K113" s="623">
        <v>0</v>
      </c>
      <c r="L113" s="473"/>
      <c r="M113" s="471" cm="1">
        <f t="array" ref="M113">IFERROR(_xlfn.IFS(N113=1,1,O113=1,1,P113=1,1,Q113=1,1),"")</f>
        <v>1</v>
      </c>
      <c r="N113" s="471"/>
      <c r="P113" s="471"/>
      <c r="Q113" s="471">
        <v>1</v>
      </c>
      <c r="R113" s="471" cm="1">
        <f t="array" ref="R113">IFERROR(_xlfn.IFS(S113=1,1,T113=1,1,U113=1,1,V113=1,1),0)</f>
        <v>0</v>
      </c>
      <c r="S113" s="471"/>
      <c r="T113" s="471"/>
      <c r="U113" s="471"/>
      <c r="V113" s="471"/>
      <c r="W113" s="623"/>
      <c r="X113" s="471"/>
      <c r="Y113" s="471" t="str" cm="1">
        <f t="array" ref="Y113">IFERROR(_xlfn.IFS(Z113=1,1,AA113=1,1,AB113=1,1,AC113=1,1),"")</f>
        <v/>
      </c>
      <c r="Z113" s="471"/>
      <c r="AA113" s="471"/>
      <c r="AB113" s="471"/>
      <c r="AC113" s="471"/>
      <c r="AD113" s="471"/>
      <c r="AE113" s="471"/>
      <c r="AF113" s="471"/>
      <c r="AG113" s="471"/>
      <c r="AH113" s="471"/>
      <c r="AI113" s="623"/>
      <c r="AJ113" s="473"/>
      <c r="AK113" s="624"/>
      <c r="AM113" s="624"/>
      <c r="AN113" s="624"/>
      <c r="AO113" s="624"/>
      <c r="AP113" s="625"/>
      <c r="AQ113" s="624"/>
      <c r="AR113" s="624"/>
      <c r="AS113" s="624"/>
      <c r="AT113" s="624"/>
      <c r="AU113" s="618"/>
    </row>
    <row r="114" spans="1:47" s="488" customFormat="1" ht="3" customHeight="1">
      <c r="A114" s="642"/>
      <c r="B114" s="626"/>
      <c r="C114" s="627"/>
      <c r="D114" s="628"/>
      <c r="E114" s="629"/>
      <c r="F114" s="630"/>
      <c r="G114" s="626"/>
      <c r="H114" s="476"/>
      <c r="I114" s="631"/>
      <c r="J114" s="630"/>
      <c r="K114" s="623"/>
      <c r="L114" s="473"/>
      <c r="M114" s="624"/>
      <c r="N114" s="471"/>
      <c r="O114" s="471"/>
      <c r="P114" s="471"/>
      <c r="Q114" s="471"/>
      <c r="R114" s="471"/>
      <c r="S114" s="471"/>
      <c r="T114" s="471"/>
      <c r="U114" s="471"/>
      <c r="V114" s="471"/>
      <c r="W114" s="623"/>
      <c r="X114" s="471"/>
      <c r="Y114" s="471"/>
      <c r="Z114" s="471"/>
      <c r="AA114" s="471"/>
      <c r="AB114" s="471"/>
      <c r="AC114" s="471"/>
      <c r="AD114" s="471"/>
      <c r="AE114" s="471"/>
      <c r="AF114" s="471"/>
      <c r="AG114" s="471"/>
      <c r="AH114" s="471"/>
      <c r="AI114" s="623"/>
      <c r="AJ114" s="473"/>
      <c r="AK114" s="624"/>
      <c r="AM114" s="624"/>
      <c r="AN114" s="624"/>
      <c r="AO114" s="624"/>
      <c r="AP114" s="625"/>
      <c r="AQ114" s="624"/>
      <c r="AR114" s="624"/>
      <c r="AS114" s="624"/>
      <c r="AT114" s="624"/>
      <c r="AU114" s="618"/>
    </row>
    <row r="115" spans="1:47" ht="12" customHeight="1">
      <c r="B115" s="626"/>
      <c r="C115" s="627"/>
      <c r="D115" s="628"/>
      <c r="E115" s="629"/>
      <c r="F115" s="630"/>
      <c r="G115" s="626"/>
      <c r="H115" s="476"/>
      <c r="I115" s="631"/>
      <c r="J115" s="630"/>
    </row>
    <row r="116" spans="1:47" ht="12" customHeight="1">
      <c r="B116" s="626"/>
      <c r="C116" s="627"/>
      <c r="D116" s="628"/>
      <c r="E116" s="629"/>
      <c r="F116" s="630"/>
      <c r="G116" s="626"/>
      <c r="H116" s="476"/>
      <c r="I116" s="631"/>
      <c r="J116" s="630"/>
    </row>
  </sheetData>
  <autoFilter ref="A7:AT114" xr:uid="{719B5B23-E41E-401C-B37D-3715A912B555}"/>
  <mergeCells count="17">
    <mergeCell ref="AI3:AI5"/>
    <mergeCell ref="AJ3:AJ5"/>
    <mergeCell ref="AK3:AK5"/>
    <mergeCell ref="AP3:AP5"/>
    <mergeCell ref="Y3:Y5"/>
    <mergeCell ref="AD3:AD5"/>
    <mergeCell ref="A5:E5"/>
    <mergeCell ref="M3:M5"/>
    <mergeCell ref="R3:R5"/>
    <mergeCell ref="W3:W5"/>
    <mergeCell ref="X3:X5"/>
    <mergeCell ref="A3:E3"/>
    <mergeCell ref="G3:G5"/>
    <mergeCell ref="H3:H5"/>
    <mergeCell ref="I3:I5"/>
    <mergeCell ref="K3:K5"/>
    <mergeCell ref="L3:L5"/>
  </mergeCells>
  <conditionalFormatting sqref="B12:E13 G12:I28 B15:E18 B20:E23 B25:E28 B30:E30 G30:I101 B32:E46 B48:E65 B67:E71 B73:E77 B79:E82 B84:E93 B95:E101 B103:E103 G103:I116 B105:E109 B111:E116">
    <cfRule type="expression" dxfId="32" priority="128">
      <formula>OR($K12=1,$R12=1)</formula>
    </cfRule>
    <cfRule type="expression" dxfId="31" priority="129">
      <formula>($I12="NA")</formula>
    </cfRule>
    <cfRule type="expression" dxfId="30" priority="127">
      <formula>AND($M12=1,$R12&lt;&gt;1)</formula>
    </cfRule>
  </conditionalFormatting>
  <conditionalFormatting sqref="M32:M45 M47:M64 M66:M70 M72:M76 M78:M81 M83:M92 M94:M100 M104:M108 M110:M113 M12:M27">
    <cfRule type="iconSet" priority="123">
      <iconSet iconSet="3Symbols2" showValue="0">
        <cfvo type="percent" val="0"/>
        <cfvo type="num" val="0"/>
        <cfvo type="num" val="1"/>
      </iconSet>
    </cfRule>
  </conditionalFormatting>
  <conditionalFormatting sqref="N7:Q7">
    <cfRule type="iconSet" priority="122">
      <iconSet iconSet="3Symbols2" showValue="0">
        <cfvo type="percent" val="0"/>
        <cfvo type="num" val="0"/>
        <cfvo type="num" val="1"/>
      </iconSet>
    </cfRule>
  </conditionalFormatting>
  <conditionalFormatting sqref="O10:O11">
    <cfRule type="iconSet" priority="121">
      <iconSet iconSet="3Symbols2" showValue="0">
        <cfvo type="percent" val="0"/>
        <cfvo type="num" val="0"/>
        <cfvo type="num" val="1"/>
      </iconSet>
    </cfRule>
  </conditionalFormatting>
  <conditionalFormatting sqref="O70">
    <cfRule type="iconSet" priority="120">
      <iconSet iconSet="3Symbols2" showValue="0">
        <cfvo type="percent" val="0"/>
        <cfvo type="num" val="0"/>
        <cfvo type="num" val="1"/>
      </iconSet>
    </cfRule>
  </conditionalFormatting>
  <conditionalFormatting sqref="P10:P11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Q10:Q11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Q91 N80:N81 P80:Q81 P107:Q107 Q86 N70 P70:Q70 N12:Q14 N18:Q19 N28:Q28 O15:Q17 O20:Q23 N71:Q72 N77:Q79 O73:Q76 P84:P92 N84:N92 N82:Q83 P95:Q100 N95:N100 N93:Q94 N101:Q101 N109:Q113 O108:Q108 N30:Q47 N50:Q52 N55:Q57 N60:Q62 N64:Q69 O63:Q63 O58:Q59 O53:Q54 O48:Q49 N103:Q104 O105:Q106 O25:Q27 N24:Q24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Q92 O107 Q87:Q90 O80:O81 Q84:Q85 O95:O100">
    <cfRule type="iconSet" priority="116">
      <iconSet iconSet="3Symbols2" showValue="0">
        <cfvo type="percent" val="0"/>
        <cfvo type="num" val="0"/>
        <cfvo type="num" val="1"/>
      </iconSet>
    </cfRule>
  </conditionalFormatting>
  <conditionalFormatting sqref="S10:S11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S7:V7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S30:V72 S103:V114 S12:V28 S82:V101 S73:U81">
    <cfRule type="iconSet" priority="112">
      <iconSet iconSet="3Symbols2" showValue="0">
        <cfvo type="percent" val="0"/>
        <cfvo type="num" val="0"/>
        <cfvo type="num" val="1"/>
      </iconSet>
    </cfRule>
  </conditionalFormatting>
  <conditionalFormatting sqref="T10:T11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U10:U11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V10:V11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V73:V81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Y7 AD7 AD10:AD11 Y10:Y11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Y32:Y45 Y47:Y64 Y66:Y70 Y72 Y83:Y92 Y94:Y100 Y104:Y108 Y110:Y113 Y12:Y27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Z10:Z11">
    <cfRule type="iconSet" priority="103">
      <iconSet iconSet="3Symbols2" showValue="0">
        <cfvo type="percent" val="0"/>
        <cfvo type="num" val="0"/>
        <cfvo type="num" val="1"/>
      </iconSet>
    </cfRule>
  </conditionalFormatting>
  <conditionalFormatting sqref="Z73:Z81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Z5:AC5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Z7:AC7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AA10:AA11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AA4:AC4 AD3:AD5 AA2:AD2 AA6:AD6 Y2:Y6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AA8:AD8 Y8">
    <cfRule type="iconSet" priority="98">
      <iconSet iconSet="3Symbols2" showValue="0">
        <cfvo type="percent" val="0"/>
        <cfvo type="num" val="0"/>
        <cfvo type="num" val="1"/>
      </iconSet>
    </cfRule>
  </conditionalFormatting>
  <conditionalFormatting sqref="AB10:AB11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AC10:AC11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AD44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AE2:AE4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AE6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AE8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AE10:AE11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AE73:AE81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AE5:AH5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AE7:AH7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AE44:AH44 Z32:AH43 Z44:AC44 X114:AH114 X32:X45 Z45:AH45 X28:AH28 Z47:AH64 X47:X64 X46:AH46 X66:X70 Z66:AH70 X65:AH65 Z72:AH72 X71:AH71 X72:X81 Z83:AH92 X83:X92 X82:AH82 Z94:AH100 X94:X100 X93:AH93 Z104:AH108 X104:X108 X101:AH101 Z110:AH113 X110:X113 X109:AH109 X30:AH31 X103:AH103 X12:X27 Z12:AH27 AA73:AC81 AF73:AH81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AF2:AF4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AF6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AF8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AF10:AF11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AG2:AG4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AG6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AG8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AG10:AG11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AH2:AH4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AH6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AH8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AH10:AH11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AL46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AL48:AL64 AL66:AL70 AL72:AL76 AL78:AL81 AL83:AL92 AL94:AL100 AL30:AL43 AL10:AL28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AL65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AL71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AL77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AL82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AL93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AL103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AL104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AL109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AL110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AL5:AO5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AL7:AO7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AM46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AM48:AM64 AM66:AM70 AM72:AM76 AM78:AM81 AM83:AM92 AM94:AM100 AM30:AM43 AM10:AM28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AM65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AM71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AM77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AM82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AM93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AM103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AM104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AM109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AM110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AM4:AO4 AP3:AP5 AM2:AP2 AM6:AP6 AK2:AK6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AM8:AP8 AK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AM101:AP101 AM44:AO45 AM47:AO47 AP7 AM105:AP108 AP103:AP104 AM111:AP1048576 AK7 AP109:AP110 AP30:AP100 AK30:AK101 AK103:AK1048576 AK10:AK28 AP10:AP28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AN46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AN48:AN64 AN66:AN70 AN72:AN76 AN78:AN81 AN83:AN92 AN94:AN100 AN30:AN43 AN10:AN28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AN65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AN71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AN77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AN82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AN93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AN103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AN104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AN109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AN110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AO46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AO48:AO64 AO66:AO70 AO72:AO76 AO78:AO81 AO83:AO92 AO94:AO100 AO30:AO43 AO10:AO28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AO65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AO71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AO77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AO82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AO93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AO103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AO104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AO109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AO110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AQ2:AQ4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AQ6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AQ8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AQ30:AQ101 AQ103:AQ1048576 AQ10:AQ28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AQ5:AT5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AQ7:AT7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AR2:AR4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AR6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AR8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AR30:AR101 AR103:AR1048576 AR10:AR28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AS2:AS4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AS6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AS8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AS30:AS101 AS103:AS1048576 AS10:AS28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AT2:AT4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AT6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AT8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AT30:AT101 AT103:AT1048576 AT10:AT28">
    <cfRule type="iconSet" priority="6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scale="7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6" id="{1BD416EB-B344-45B2-ADD5-9C998825CF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 K3</xm:sqref>
        </x14:conditionalFormatting>
        <x14:conditionalFormatting xmlns:xm="http://schemas.microsoft.com/office/excel/2006/main">
          <x14:cfRule type="iconSet" priority="125" id="{E87B6E74-1782-4F0C-87B4-36C3B578B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K30:K101 K103:K1048576 K1:K8 K10:K28</xm:sqref>
        </x14:conditionalFormatting>
        <x14:conditionalFormatting xmlns:xm="http://schemas.microsoft.com/office/excel/2006/main">
          <x14:cfRule type="iconSet" priority="124" id="{B6627DD7-3DED-421D-8F76-9E0120D1BA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L30:L101 L7 L1 L103:L1048576 L10:L28</xm:sqref>
        </x14:conditionalFormatting>
        <x14:conditionalFormatting xmlns:xm="http://schemas.microsoft.com/office/excel/2006/main">
          <x14:cfRule type="iconSet" priority="115" id="{0DD39B80-9656-4D85-AFB3-07AEF5EB6C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R30:R101 R103:R1048576 R2:R8 R10:R28</xm:sqref>
        </x14:conditionalFormatting>
        <x14:conditionalFormatting xmlns:xm="http://schemas.microsoft.com/office/excel/2006/main">
          <x14:cfRule type="iconSet" priority="108" id="{E5523677-1144-4E37-93C5-DF1491412B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W3</xm:sqref>
        </x14:conditionalFormatting>
        <x14:conditionalFormatting xmlns:xm="http://schemas.microsoft.com/office/excel/2006/main">
          <x14:cfRule type="iconSet" priority="107" id="{C51BD7B8-45FB-4151-BB28-681FB663B1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W30:W101 W103:W1048576 W2:W8 W10:W28</xm:sqref>
        </x14:conditionalFormatting>
        <x14:conditionalFormatting xmlns:xm="http://schemas.microsoft.com/office/excel/2006/main">
          <x14:cfRule type="iconSet" priority="106" id="{93628ED5-1031-4142-A12C-FFF6E9ACBC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X7 X10:X11</xm:sqref>
        </x14:conditionalFormatting>
        <x14:conditionalFormatting xmlns:xm="http://schemas.microsoft.com/office/excel/2006/main">
          <x14:cfRule type="iconSet" priority="2" id="{5035C48B-3045-480B-932E-DDC209C2F9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Y73:Y81</xm:sqref>
        </x14:conditionalFormatting>
        <x14:conditionalFormatting xmlns:xm="http://schemas.microsoft.com/office/excel/2006/main">
          <x14:cfRule type="iconSet" priority="1" id="{322B9242-457A-4C79-906C-2F939871E8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AD73:AD81</xm:sqref>
        </x14:conditionalFormatting>
        <x14:conditionalFormatting xmlns:xm="http://schemas.microsoft.com/office/excel/2006/main">
          <x14:cfRule type="iconSet" priority="75" id="{C5CECAE0-12F2-460E-8D65-EF65CE2E63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AI3</xm:sqref>
        </x14:conditionalFormatting>
        <x14:conditionalFormatting xmlns:xm="http://schemas.microsoft.com/office/excel/2006/main">
          <x14:cfRule type="iconSet" priority="74" id="{05623B7C-64CF-431B-B016-A70EA6F33E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AI30:AI101 AI103:AI1048576 AI2:AI8 AI10:AI28</xm:sqref>
        </x14:conditionalFormatting>
        <x14:conditionalFormatting xmlns:xm="http://schemas.microsoft.com/office/excel/2006/main">
          <x14:cfRule type="iconSet" priority="73" id="{C3F6D961-944F-420B-BED8-E2548BFCD6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AJ30:AJ101 AJ7 AJ103:AJ1048576 AJ10:AJ28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B00B-5626-4643-99B6-D7F2DF13649E}">
  <sheetPr codeName="Sheet6" filterMode="1">
    <outlinePr summaryBelow="0" summaryRight="0"/>
  </sheetPr>
  <dimension ref="A1:CB1590"/>
  <sheetViews>
    <sheetView zoomScaleNormal="100" workbookViewId="0">
      <pane xSplit="10" ySplit="8" topLeftCell="K248" activePane="bottomRight" state="frozen"/>
      <selection pane="bottomRight" activeCell="O60" sqref="O60"/>
      <selection pane="bottomLeft" activeCell="A9" sqref="A9"/>
      <selection pane="topRight" activeCell="K1" sqref="K1"/>
    </sheetView>
  </sheetViews>
  <sheetFormatPr defaultColWidth="8.5703125" defaultRowHeight="12.75" customHeight="1" outlineLevelRow="3" outlineLevelCol="1"/>
  <cols>
    <col min="1" max="1" width="9.5703125" style="651" customWidth="1"/>
    <col min="2" max="2" width="6.5703125" style="651" customWidth="1"/>
    <col min="3" max="3" width="8.42578125" style="627" customWidth="1"/>
    <col min="4" max="4" width="7" style="674" customWidth="1"/>
    <col min="5" max="5" width="80" style="651" bestFit="1" customWidth="1"/>
    <col min="6" max="6" width="0.5703125" style="669" customWidth="1"/>
    <col min="7" max="7" width="8.42578125" style="656" bestFit="1" customWidth="1"/>
    <col min="8" max="8" width="12" style="656" bestFit="1" customWidth="1"/>
    <col min="9" max="9" width="6.5703125" style="669" customWidth="1"/>
    <col min="10" max="10" width="0.5703125" style="669" customWidth="1"/>
    <col min="11" max="11" width="9.42578125" style="654" bestFit="1" customWidth="1"/>
    <col min="12" max="12" width="0.5703125" style="669" customWidth="1"/>
    <col min="13" max="13" width="8.5703125" style="491" bestFit="1" customWidth="1"/>
    <col min="14" max="14" width="8.42578125" style="655" customWidth="1"/>
    <col min="15" max="18" width="8.42578125" style="655" customWidth="1" outlineLevel="1"/>
    <col min="19" max="19" width="8.42578125" style="655" customWidth="1"/>
    <col min="20" max="23" width="8.42578125" style="655" customWidth="1" outlineLevel="1"/>
    <col min="24" max="24" width="8.42578125" style="654" customWidth="1"/>
    <col min="25" max="25" width="8.42578125" style="491" customWidth="1"/>
    <col min="26" max="26" width="8.42578125" style="658" customWidth="1"/>
    <col min="27" max="27" width="8.42578125" style="488" customWidth="1" outlineLevel="1"/>
    <col min="28" max="30" width="8.42578125" style="658" customWidth="1" outlineLevel="1"/>
    <col min="31" max="31" width="8.42578125" style="659" customWidth="1"/>
    <col min="32" max="35" width="8.42578125" style="658" customWidth="1" outlineLevel="1"/>
    <col min="36" max="36" width="8.42578125" style="654" customWidth="1"/>
    <col min="37" max="37" width="8.42578125" style="491" customWidth="1"/>
    <col min="38" max="38" width="8.42578125" style="658" customWidth="1"/>
    <col min="39" max="39" width="8.42578125" style="488" customWidth="1" outlineLevel="1"/>
    <col min="40" max="42" width="8.42578125" style="658" customWidth="1" outlineLevel="1"/>
    <col min="43" max="43" width="8.42578125" style="659" customWidth="1"/>
    <col min="44" max="47" width="8.42578125" style="658" customWidth="1" outlineLevel="1"/>
    <col min="48" max="16384" width="8.5703125" style="656"/>
  </cols>
  <sheetData>
    <row r="1" spans="1:80" s="319" customFormat="1" ht="18" customHeight="1">
      <c r="A1" s="548"/>
      <c r="B1" s="446"/>
      <c r="C1" s="444"/>
      <c r="D1" s="594"/>
      <c r="E1" s="446"/>
      <c r="F1" s="448"/>
      <c r="G1" s="701"/>
      <c r="H1" s="701"/>
      <c r="I1" s="702" t="s">
        <v>1163</v>
      </c>
      <c r="J1" s="448"/>
      <c r="K1" s="600" t="s">
        <v>173</v>
      </c>
      <c r="L1" s="601"/>
      <c r="M1" s="600"/>
      <c r="N1" s="602" t="s">
        <v>174</v>
      </c>
      <c r="O1" s="603">
        <v>1</v>
      </c>
      <c r="P1" s="603">
        <v>2</v>
      </c>
      <c r="Q1" s="603">
        <v>3</v>
      </c>
      <c r="R1" s="603">
        <v>4</v>
      </c>
      <c r="S1" s="603" t="s">
        <v>175</v>
      </c>
      <c r="T1" s="603">
        <v>5</v>
      </c>
      <c r="U1" s="603">
        <v>6</v>
      </c>
      <c r="V1" s="603">
        <v>7</v>
      </c>
      <c r="W1" s="603">
        <v>8</v>
      </c>
      <c r="X1" s="600" t="s">
        <v>176</v>
      </c>
      <c r="Y1" s="600"/>
      <c r="Z1" s="603" t="s">
        <v>177</v>
      </c>
      <c r="AA1" s="603">
        <v>9</v>
      </c>
      <c r="AB1" s="603">
        <v>10</v>
      </c>
      <c r="AC1" s="603">
        <v>11</v>
      </c>
      <c r="AD1" s="603">
        <v>12</v>
      </c>
      <c r="AE1" s="603" t="s">
        <v>178</v>
      </c>
      <c r="AF1" s="603">
        <v>13</v>
      </c>
      <c r="AG1" s="603">
        <v>14</v>
      </c>
      <c r="AH1" s="603">
        <v>15</v>
      </c>
      <c r="AI1" s="603">
        <v>16</v>
      </c>
      <c r="AJ1" s="600" t="s">
        <v>179</v>
      </c>
      <c r="AK1" s="600"/>
      <c r="AL1" s="603" t="s">
        <v>180</v>
      </c>
      <c r="AM1" s="603">
        <v>17</v>
      </c>
      <c r="AN1" s="603">
        <v>18</v>
      </c>
      <c r="AO1" s="603">
        <v>19</v>
      </c>
      <c r="AP1" s="603">
        <v>20</v>
      </c>
      <c r="AQ1" s="603" t="s">
        <v>181</v>
      </c>
      <c r="AR1" s="603">
        <v>21</v>
      </c>
      <c r="AS1" s="603">
        <v>22</v>
      </c>
      <c r="AT1" s="603">
        <v>23</v>
      </c>
      <c r="AU1" s="603">
        <v>24</v>
      </c>
    </row>
    <row r="2" spans="1:80" s="319" customFormat="1" ht="3" customHeight="1">
      <c r="A2" s="548"/>
      <c r="B2" s="446"/>
      <c r="C2" s="444"/>
      <c r="D2" s="594"/>
      <c r="E2" s="446"/>
      <c r="F2" s="452"/>
      <c r="G2" s="447"/>
      <c r="H2" s="447"/>
      <c r="I2" s="604"/>
      <c r="J2" s="452"/>
      <c r="K2" s="600"/>
      <c r="L2" s="600"/>
      <c r="M2" s="600"/>
      <c r="N2" s="600"/>
      <c r="O2" s="600"/>
      <c r="P2" s="600"/>
      <c r="Q2" s="600"/>
      <c r="R2" s="600"/>
      <c r="S2" s="600"/>
      <c r="T2" s="600"/>
      <c r="U2" s="600"/>
      <c r="V2" s="600"/>
      <c r="W2" s="600"/>
      <c r="X2" s="600"/>
      <c r="Y2" s="600"/>
      <c r="Z2" s="600"/>
      <c r="AA2" s="600"/>
      <c r="AB2" s="600"/>
      <c r="AC2" s="600"/>
      <c r="AD2" s="600"/>
      <c r="AE2" s="600"/>
      <c r="AF2" s="600"/>
      <c r="AG2" s="600"/>
      <c r="AH2" s="600"/>
      <c r="AI2" s="600"/>
      <c r="AJ2" s="600"/>
      <c r="AK2" s="600"/>
      <c r="AL2" s="600"/>
      <c r="AM2" s="600"/>
      <c r="AN2" s="600"/>
      <c r="AO2" s="600"/>
      <c r="AP2" s="600"/>
      <c r="AQ2" s="600"/>
      <c r="AR2" s="600"/>
      <c r="AS2" s="600"/>
      <c r="AT2" s="600"/>
      <c r="AU2" s="600"/>
    </row>
    <row r="3" spans="1:80" s="319" customFormat="1" ht="29.25" customHeight="1">
      <c r="A3" s="728" t="s">
        <v>207</v>
      </c>
      <c r="B3" s="729"/>
      <c r="C3" s="729"/>
      <c r="D3" s="729"/>
      <c r="E3" s="730"/>
      <c r="F3" s="452"/>
      <c r="G3" s="748" t="s">
        <v>208</v>
      </c>
      <c r="H3" s="748" t="s">
        <v>209</v>
      </c>
      <c r="I3" s="749" t="s">
        <v>210</v>
      </c>
      <c r="J3" s="452"/>
      <c r="K3" s="747" t="s">
        <v>211</v>
      </c>
      <c r="L3" s="597"/>
      <c r="M3" s="747" t="s">
        <v>212</v>
      </c>
      <c r="N3" s="746" t="s">
        <v>213</v>
      </c>
      <c r="O3" s="648"/>
      <c r="P3" s="647"/>
      <c r="Q3" s="647"/>
      <c r="R3" s="647"/>
      <c r="S3" s="746" t="s">
        <v>214</v>
      </c>
      <c r="T3" s="647"/>
      <c r="U3" s="647"/>
      <c r="V3" s="647"/>
      <c r="W3" s="647"/>
      <c r="X3" s="747" t="s">
        <v>215</v>
      </c>
      <c r="Y3" s="747" t="s">
        <v>212</v>
      </c>
      <c r="Z3" s="746" t="s">
        <v>216</v>
      </c>
      <c r="AA3" s="598"/>
      <c r="AB3" s="647"/>
      <c r="AC3" s="647"/>
      <c r="AD3" s="647"/>
      <c r="AE3" s="746" t="s">
        <v>217</v>
      </c>
      <c r="AF3" s="647"/>
      <c r="AG3" s="647"/>
      <c r="AH3" s="647"/>
      <c r="AI3" s="647"/>
      <c r="AJ3" s="747" t="s">
        <v>218</v>
      </c>
      <c r="AK3" s="747" t="s">
        <v>212</v>
      </c>
      <c r="AL3" s="746" t="s">
        <v>219</v>
      </c>
      <c r="AM3" s="599"/>
      <c r="AN3" s="647"/>
      <c r="AO3" s="647"/>
      <c r="AP3" s="647"/>
      <c r="AQ3" s="746" t="s">
        <v>220</v>
      </c>
      <c r="AR3" s="647"/>
      <c r="AS3" s="647"/>
      <c r="AT3" s="647"/>
      <c r="AU3" s="647"/>
    </row>
    <row r="4" spans="1:80" s="319" customFormat="1" ht="3" customHeight="1">
      <c r="A4" s="548"/>
      <c r="B4" s="446"/>
      <c r="C4" s="444"/>
      <c r="D4" s="594"/>
      <c r="E4" s="446"/>
      <c r="F4" s="452"/>
      <c r="G4" s="748"/>
      <c r="H4" s="748"/>
      <c r="I4" s="749"/>
      <c r="J4" s="452"/>
      <c r="K4" s="747"/>
      <c r="L4" s="597"/>
      <c r="M4" s="747"/>
      <c r="N4" s="746"/>
      <c r="O4" s="648"/>
      <c r="P4" s="647"/>
      <c r="Q4" s="647"/>
      <c r="R4" s="647"/>
      <c r="S4" s="746"/>
      <c r="T4" s="647"/>
      <c r="U4" s="647"/>
      <c r="V4" s="647"/>
      <c r="W4" s="647"/>
      <c r="X4" s="747"/>
      <c r="Y4" s="747"/>
      <c r="Z4" s="746"/>
      <c r="AA4" s="598"/>
      <c r="AB4" s="647"/>
      <c r="AC4" s="647"/>
      <c r="AD4" s="647"/>
      <c r="AE4" s="746"/>
      <c r="AF4" s="647"/>
      <c r="AG4" s="647"/>
      <c r="AH4" s="647"/>
      <c r="AI4" s="647"/>
      <c r="AJ4" s="747"/>
      <c r="AK4" s="747"/>
      <c r="AL4" s="746"/>
      <c r="AM4" s="599"/>
      <c r="AN4" s="647"/>
      <c r="AO4" s="647"/>
      <c r="AP4" s="647"/>
      <c r="AQ4" s="746"/>
      <c r="AR4" s="647"/>
      <c r="AS4" s="647"/>
      <c r="AT4" s="647"/>
      <c r="AU4" s="647"/>
    </row>
    <row r="5" spans="1:80" s="319" customFormat="1" ht="18">
      <c r="A5" s="728" t="s">
        <v>1251</v>
      </c>
      <c r="B5" s="729"/>
      <c r="C5" s="729"/>
      <c r="D5" s="729"/>
      <c r="E5" s="730"/>
      <c r="F5" s="452"/>
      <c r="G5" s="748"/>
      <c r="H5" s="748"/>
      <c r="I5" s="749"/>
      <c r="J5" s="452"/>
      <c r="K5" s="747"/>
      <c r="L5" s="597"/>
      <c r="M5" s="747"/>
      <c r="N5" s="746"/>
      <c r="O5" s="648" t="s">
        <v>8</v>
      </c>
      <c r="P5" s="647" t="s">
        <v>9</v>
      </c>
      <c r="Q5" s="647" t="s">
        <v>10</v>
      </c>
      <c r="R5" s="647" t="s">
        <v>11</v>
      </c>
      <c r="S5" s="746"/>
      <c r="T5" s="647" t="s">
        <v>8</v>
      </c>
      <c r="U5" s="647" t="s">
        <v>9</v>
      </c>
      <c r="V5" s="647" t="s">
        <v>10</v>
      </c>
      <c r="W5" s="647" t="s">
        <v>11</v>
      </c>
      <c r="X5" s="747"/>
      <c r="Y5" s="747"/>
      <c r="Z5" s="746"/>
      <c r="AA5" s="648" t="s">
        <v>8</v>
      </c>
      <c r="AB5" s="647" t="s">
        <v>9</v>
      </c>
      <c r="AC5" s="647" t="s">
        <v>10</v>
      </c>
      <c r="AD5" s="647" t="s">
        <v>11</v>
      </c>
      <c r="AE5" s="746"/>
      <c r="AF5" s="647" t="s">
        <v>8</v>
      </c>
      <c r="AG5" s="647" t="s">
        <v>9</v>
      </c>
      <c r="AH5" s="647" t="s">
        <v>10</v>
      </c>
      <c r="AI5" s="647" t="s">
        <v>11</v>
      </c>
      <c r="AJ5" s="747"/>
      <c r="AK5" s="747"/>
      <c r="AL5" s="746"/>
      <c r="AM5" s="647" t="s">
        <v>8</v>
      </c>
      <c r="AN5" s="647" t="s">
        <v>9</v>
      </c>
      <c r="AO5" s="647" t="s">
        <v>10</v>
      </c>
      <c r="AP5" s="647" t="s">
        <v>11</v>
      </c>
      <c r="AQ5" s="746"/>
      <c r="AR5" s="647" t="s">
        <v>8</v>
      </c>
      <c r="AS5" s="647" t="s">
        <v>9</v>
      </c>
      <c r="AT5" s="647" t="s">
        <v>10</v>
      </c>
      <c r="AU5" s="647" t="s">
        <v>11</v>
      </c>
    </row>
    <row r="6" spans="1:80" s="319" customFormat="1" ht="3" customHeight="1">
      <c r="A6" s="549"/>
      <c r="B6" s="446"/>
      <c r="C6" s="447"/>
      <c r="D6" s="594"/>
      <c r="E6" s="446"/>
      <c r="F6" s="458"/>
      <c r="G6" s="451"/>
      <c r="H6" s="451"/>
      <c r="I6" s="458"/>
      <c r="J6" s="458"/>
      <c r="K6" s="458"/>
      <c r="L6" s="458"/>
      <c r="M6" s="449"/>
      <c r="N6" s="649"/>
      <c r="O6" s="650"/>
      <c r="P6" s="650"/>
      <c r="Q6" s="650"/>
      <c r="R6" s="650"/>
      <c r="S6" s="649"/>
      <c r="T6" s="650"/>
      <c r="U6" s="650"/>
      <c r="V6" s="650"/>
      <c r="W6" s="650"/>
      <c r="X6" s="458"/>
      <c r="Y6" s="449"/>
      <c r="Z6" s="649"/>
      <c r="AA6" s="649"/>
      <c r="AB6" s="649"/>
      <c r="AC6" s="649"/>
      <c r="AD6" s="649"/>
      <c r="AE6" s="649"/>
      <c r="AF6" s="649"/>
      <c r="AG6" s="649"/>
      <c r="AH6" s="649"/>
      <c r="AI6" s="649"/>
      <c r="AJ6" s="458"/>
      <c r="AK6" s="449"/>
      <c r="AL6" s="649"/>
      <c r="AM6" s="649"/>
      <c r="AN6" s="649"/>
      <c r="AO6" s="649"/>
      <c r="AP6" s="649"/>
      <c r="AQ6" s="649"/>
      <c r="AR6" s="649"/>
      <c r="AS6" s="649"/>
      <c r="AT6" s="649"/>
      <c r="AU6" s="649"/>
    </row>
    <row r="7" spans="1:80" ht="19.350000000000001" customHeight="1">
      <c r="B7" s="652"/>
      <c r="D7" s="653"/>
      <c r="E7" s="629"/>
      <c r="F7" s="631"/>
      <c r="G7" s="626"/>
      <c r="H7" s="462"/>
      <c r="I7" s="631"/>
      <c r="J7" s="631"/>
      <c r="L7" s="631"/>
      <c r="M7" s="449"/>
      <c r="Y7" s="449"/>
      <c r="Z7" s="649"/>
      <c r="AA7" s="649"/>
      <c r="AB7" s="649"/>
      <c r="AC7" s="649"/>
      <c r="AD7" s="649"/>
      <c r="AE7" s="649"/>
      <c r="AF7" s="649"/>
      <c r="AG7" s="649"/>
      <c r="AH7" s="649"/>
      <c r="AI7" s="649"/>
      <c r="AK7" s="449"/>
      <c r="AL7" s="649"/>
      <c r="AM7" s="649"/>
      <c r="AN7" s="649"/>
      <c r="AO7" s="649"/>
      <c r="AP7" s="649"/>
      <c r="AQ7" s="649"/>
      <c r="AR7" s="649"/>
      <c r="AS7" s="649"/>
      <c r="AT7" s="649"/>
      <c r="AU7" s="649"/>
      <c r="CB7" s="631"/>
    </row>
    <row r="8" spans="1:80" ht="3" hidden="1" customHeight="1">
      <c r="B8" s="652"/>
      <c r="D8" s="653"/>
      <c r="E8" s="629"/>
      <c r="F8" s="631"/>
      <c r="G8" s="626"/>
      <c r="H8" s="462"/>
      <c r="I8" s="631"/>
      <c r="J8" s="631"/>
      <c r="L8" s="631"/>
      <c r="M8" s="465"/>
      <c r="Y8" s="465"/>
      <c r="Z8" s="649"/>
      <c r="AA8" s="649"/>
      <c r="AB8" s="649"/>
      <c r="AC8" s="649"/>
      <c r="AD8" s="649"/>
      <c r="AE8" s="649"/>
      <c r="AF8" s="649"/>
      <c r="AG8" s="649"/>
      <c r="AH8" s="649"/>
      <c r="AI8" s="649"/>
      <c r="AK8" s="465"/>
      <c r="AL8" s="649"/>
      <c r="AM8" s="649"/>
      <c r="AN8" s="649"/>
      <c r="AO8" s="649"/>
      <c r="AP8" s="649"/>
      <c r="AQ8" s="649"/>
      <c r="AR8" s="649"/>
      <c r="AS8" s="649"/>
      <c r="AT8" s="649"/>
      <c r="AU8" s="649"/>
      <c r="CB8" s="631"/>
    </row>
    <row r="9" spans="1:80" s="488" customFormat="1" ht="12" hidden="1" customHeight="1" collapsed="1">
      <c r="A9" s="586" t="s">
        <v>1165</v>
      </c>
      <c r="B9" s="614"/>
      <c r="C9" s="614"/>
      <c r="D9" s="657"/>
      <c r="E9" s="616"/>
      <c r="F9" s="617"/>
      <c r="G9" s="616"/>
      <c r="H9" s="616"/>
      <c r="I9" s="616"/>
      <c r="J9" s="622"/>
      <c r="K9" s="616"/>
      <c r="L9" s="617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616"/>
      <c r="Z9" s="616"/>
      <c r="AA9" s="616"/>
      <c r="AB9" s="616"/>
      <c r="AC9" s="616"/>
      <c r="AD9" s="616"/>
      <c r="AE9" s="616"/>
      <c r="AF9" s="616"/>
      <c r="AG9" s="616"/>
      <c r="AH9" s="616"/>
      <c r="AI9" s="616"/>
      <c r="AJ9" s="616"/>
      <c r="AK9" s="616"/>
      <c r="AL9" s="616"/>
      <c r="AM9" s="616"/>
      <c r="AN9" s="616"/>
      <c r="AO9" s="616"/>
      <c r="AP9" s="616"/>
      <c r="AQ9" s="616"/>
      <c r="AR9" s="616"/>
      <c r="AS9" s="616"/>
      <c r="AT9" s="616"/>
      <c r="AU9" s="616"/>
    </row>
    <row r="10" spans="1:80" s="488" customFormat="1" ht="3" hidden="1" customHeight="1" outlineLevel="1">
      <c r="A10" s="619"/>
      <c r="B10" s="620"/>
      <c r="C10" s="620"/>
      <c r="D10" s="595"/>
      <c r="E10" s="621"/>
      <c r="F10" s="617"/>
      <c r="G10" s="620"/>
      <c r="H10" s="462"/>
      <c r="I10" s="622"/>
      <c r="J10" s="622"/>
      <c r="K10" s="465"/>
      <c r="L10" s="617"/>
      <c r="M10" s="658"/>
      <c r="N10" s="471"/>
      <c r="O10" s="471"/>
      <c r="P10" s="471"/>
      <c r="Q10" s="471"/>
      <c r="R10" s="659"/>
      <c r="S10" s="658"/>
      <c r="T10" s="658"/>
      <c r="U10" s="658"/>
      <c r="V10" s="658"/>
      <c r="W10" s="622"/>
      <c r="X10" s="465"/>
      <c r="Y10" s="658"/>
      <c r="Z10" s="471"/>
      <c r="AA10" s="471"/>
      <c r="AB10" s="471"/>
      <c r="AC10" s="471"/>
      <c r="AD10" s="659"/>
      <c r="AE10" s="658"/>
      <c r="AF10" s="658"/>
      <c r="AG10" s="658"/>
      <c r="AH10" s="658"/>
      <c r="AI10" s="622"/>
      <c r="AJ10" s="465"/>
      <c r="AK10" s="658"/>
      <c r="AL10" s="471"/>
      <c r="AM10" s="471"/>
      <c r="AN10" s="471"/>
      <c r="AO10" s="471"/>
      <c r="AP10" s="659"/>
      <c r="AQ10" s="658"/>
      <c r="AR10" s="658"/>
      <c r="AS10" s="658"/>
      <c r="AT10" s="658"/>
      <c r="AU10" s="642"/>
    </row>
    <row r="11" spans="1:80" s="488" customFormat="1" ht="12" hidden="1" customHeight="1" outlineLevel="1">
      <c r="A11" s="580" t="s">
        <v>78</v>
      </c>
      <c r="B11" s="580" t="s">
        <v>79</v>
      </c>
      <c r="C11" s="580"/>
      <c r="D11" s="596"/>
      <c r="E11" s="580"/>
      <c r="F11" s="617"/>
      <c r="G11" s="620"/>
      <c r="H11" s="462"/>
      <c r="I11" s="622"/>
      <c r="J11" s="622"/>
      <c r="K11" s="465"/>
      <c r="L11" s="617"/>
      <c r="M11" s="658"/>
      <c r="N11" s="471"/>
      <c r="O11" s="471"/>
      <c r="P11" s="471"/>
      <c r="Q11" s="471"/>
      <c r="R11" s="659"/>
      <c r="S11" s="658"/>
      <c r="T11" s="658"/>
      <c r="U11" s="658"/>
      <c r="V11" s="658"/>
      <c r="W11" s="622"/>
      <c r="X11" s="465"/>
      <c r="Y11" s="658"/>
      <c r="Z11" s="471"/>
      <c r="AA11" s="471"/>
      <c r="AB11" s="471"/>
      <c r="AC11" s="471"/>
      <c r="AD11" s="659"/>
      <c r="AE11" s="658"/>
      <c r="AF11" s="658"/>
      <c r="AG11" s="658"/>
      <c r="AH11" s="658"/>
      <c r="AI11" s="622"/>
      <c r="AJ11" s="465"/>
      <c r="AK11" s="658"/>
      <c r="AL11" s="471"/>
      <c r="AM11" s="471"/>
      <c r="AN11" s="471"/>
      <c r="AO11" s="471"/>
      <c r="AP11" s="659"/>
      <c r="AQ11" s="658"/>
      <c r="AR11" s="658"/>
      <c r="AS11" s="658"/>
      <c r="AT11" s="658"/>
      <c r="AU11" s="642"/>
    </row>
    <row r="12" spans="1:80" s="664" customFormat="1" ht="12.75" hidden="1" customHeight="1" outlineLevel="2">
      <c r="A12" s="652" t="s">
        <v>1252</v>
      </c>
      <c r="B12" s="651" t="s">
        <v>1253</v>
      </c>
      <c r="C12" s="660" t="s">
        <v>1184</v>
      </c>
      <c r="D12" s="661"/>
      <c r="E12" s="662" t="s">
        <v>1254</v>
      </c>
      <c r="F12" s="663"/>
      <c r="G12" s="626" t="s">
        <v>74</v>
      </c>
      <c r="H12" s="476" t="str">
        <f>CONCATENATE(G12,"-",I12)</f>
        <v>BB02-2</v>
      </c>
      <c r="I12" s="631">
        <v>2</v>
      </c>
      <c r="J12" s="663"/>
      <c r="K12" s="655"/>
      <c r="L12" s="663"/>
      <c r="M12" s="473"/>
      <c r="N12" s="471" cm="1">
        <f t="array" ref="N12">IFERROR(_xlfn.IFS(Q12=1,1,P12=1,1,O12=1,1,R12=1,1),0)</f>
        <v>1</v>
      </c>
      <c r="Q12" s="655">
        <v>1</v>
      </c>
      <c r="R12" s="655"/>
      <c r="S12" s="471" cm="1">
        <f t="array" ref="S12">IFERROR(_xlfn.IFS(V12=1,1,U12=1,1,T12=1,1,W12=1,1),0)</f>
        <v>0</v>
      </c>
      <c r="T12" s="655"/>
      <c r="U12" s="655"/>
      <c r="V12" s="655"/>
      <c r="W12" s="655"/>
      <c r="X12" s="655"/>
      <c r="Y12" s="473"/>
      <c r="Z12" s="471"/>
      <c r="AA12" s="471"/>
      <c r="AB12" s="471"/>
      <c r="AC12" s="471"/>
      <c r="AD12" s="471"/>
      <c r="AE12" s="471"/>
      <c r="AF12" s="471"/>
      <c r="AG12" s="471"/>
      <c r="AH12" s="471"/>
      <c r="AI12" s="471"/>
      <c r="AJ12" s="655"/>
      <c r="AK12" s="473"/>
      <c r="AL12" s="468"/>
      <c r="AM12" s="471"/>
      <c r="AN12" s="471"/>
      <c r="AO12" s="471"/>
      <c r="AP12" s="471"/>
      <c r="AQ12" s="659"/>
      <c r="AR12" s="471"/>
      <c r="AS12" s="471"/>
      <c r="AT12" s="471"/>
      <c r="AU12" s="471"/>
      <c r="CB12" s="663">
        <v>2</v>
      </c>
    </row>
    <row r="13" spans="1:80" ht="3" hidden="1" customHeight="1" outlineLevel="1">
      <c r="B13" s="652"/>
      <c r="D13" s="653"/>
      <c r="E13" s="629"/>
      <c r="F13" s="631"/>
      <c r="G13" s="626"/>
      <c r="H13" s="462"/>
      <c r="I13" s="631"/>
      <c r="J13" s="631"/>
      <c r="L13" s="631"/>
      <c r="M13" s="465"/>
      <c r="O13" s="656"/>
      <c r="Y13" s="465"/>
      <c r="Z13" s="649"/>
      <c r="AA13" s="649"/>
      <c r="AB13" s="649"/>
      <c r="AC13" s="649"/>
      <c r="AD13" s="649"/>
      <c r="AE13" s="649"/>
      <c r="AF13" s="649"/>
      <c r="AG13" s="649"/>
      <c r="AH13" s="649"/>
      <c r="AI13" s="649"/>
      <c r="AK13" s="465"/>
      <c r="AL13" s="649"/>
      <c r="AM13" s="649"/>
      <c r="AN13" s="649"/>
      <c r="AO13" s="649"/>
      <c r="AP13" s="649"/>
      <c r="AQ13" s="649"/>
      <c r="AR13" s="649"/>
      <c r="AS13" s="649"/>
      <c r="AT13" s="649"/>
      <c r="AU13" s="649"/>
      <c r="CB13" s="631"/>
    </row>
    <row r="14" spans="1:80" hidden="1" outlineLevel="1">
      <c r="A14" s="580" t="s">
        <v>80</v>
      </c>
      <c r="B14" s="580" t="s">
        <v>1174</v>
      </c>
      <c r="C14" s="580"/>
      <c r="D14" s="596"/>
      <c r="E14" s="580"/>
      <c r="F14" s="631"/>
      <c r="G14" s="626"/>
      <c r="H14" s="462"/>
      <c r="I14" s="631"/>
      <c r="J14" s="631"/>
      <c r="L14" s="631"/>
      <c r="M14" s="465"/>
      <c r="O14" s="656"/>
      <c r="Y14" s="465"/>
      <c r="Z14" s="649"/>
      <c r="AA14" s="649"/>
      <c r="AB14" s="649"/>
      <c r="AC14" s="649"/>
      <c r="AD14" s="649"/>
      <c r="AE14" s="649"/>
      <c r="AF14" s="649"/>
      <c r="AG14" s="649"/>
      <c r="AH14" s="649"/>
      <c r="AI14" s="649"/>
      <c r="AK14" s="465"/>
      <c r="AL14" s="649"/>
      <c r="AM14" s="649"/>
      <c r="AN14" s="649"/>
      <c r="AO14" s="649"/>
      <c r="AP14" s="649"/>
      <c r="AQ14" s="649"/>
      <c r="AR14" s="649"/>
      <c r="AS14" s="649"/>
      <c r="AT14" s="649"/>
      <c r="AU14" s="649"/>
      <c r="CB14" s="631"/>
    </row>
    <row r="15" spans="1:80" s="666" customFormat="1" ht="13.5" hidden="1" outlineLevel="2">
      <c r="A15" s="652" t="s">
        <v>1252</v>
      </c>
      <c r="B15" s="651" t="s">
        <v>1255</v>
      </c>
      <c r="C15" s="660" t="s">
        <v>1184</v>
      </c>
      <c r="D15" s="661"/>
      <c r="E15" s="662" t="s">
        <v>1256</v>
      </c>
      <c r="F15" s="669"/>
      <c r="G15" s="626" t="s">
        <v>74</v>
      </c>
      <c r="H15" s="476" t="str">
        <f t="shared" ref="H15:H20" si="0">CONCATENATE(G15,"-",I15)</f>
        <v>BB02-3</v>
      </c>
      <c r="I15" s="631">
        <v>3</v>
      </c>
      <c r="J15" s="669"/>
      <c r="K15" s="467"/>
      <c r="L15" s="669"/>
      <c r="M15" s="473"/>
      <c r="N15" s="471" cm="1">
        <f t="array" ref="N15">IFERROR(_xlfn.IFS(Q15=1,1,P15=1,1,O15=1,1,R15=1,1),0)</f>
        <v>1</v>
      </c>
      <c r="P15" s="655"/>
      <c r="Q15" s="655">
        <v>1</v>
      </c>
      <c r="R15" s="655"/>
      <c r="S15" s="471" cm="1">
        <f t="array" ref="S15">IFERROR(_xlfn.IFS(V15=1,1,U15=1,1,T15=1,1,W15=1,1),0)</f>
        <v>0</v>
      </c>
      <c r="T15" s="655"/>
      <c r="U15" s="655"/>
      <c r="V15" s="655"/>
      <c r="W15" s="655"/>
      <c r="X15" s="467"/>
      <c r="Y15" s="473"/>
      <c r="Z15" s="471"/>
      <c r="AA15" s="471"/>
      <c r="AB15" s="471"/>
      <c r="AC15" s="659"/>
      <c r="AD15" s="471"/>
      <c r="AE15" s="471"/>
      <c r="AF15" s="471"/>
      <c r="AG15" s="471"/>
      <c r="AH15" s="471"/>
      <c r="AI15" s="471"/>
      <c r="AJ15" s="467"/>
      <c r="AK15" s="473"/>
      <c r="AL15" s="659"/>
      <c r="AM15" s="471"/>
      <c r="AN15" s="471"/>
      <c r="AO15" s="659"/>
      <c r="AP15" s="471"/>
      <c r="AQ15" s="659"/>
      <c r="AR15" s="471"/>
      <c r="AS15" s="471"/>
      <c r="AT15" s="471"/>
      <c r="AU15" s="471"/>
      <c r="CB15" s="669"/>
    </row>
    <row r="16" spans="1:80" s="666" customFormat="1" ht="13.5" hidden="1" outlineLevel="2">
      <c r="A16" s="652" t="s">
        <v>1252</v>
      </c>
      <c r="B16" s="651" t="s">
        <v>1255</v>
      </c>
      <c r="C16" s="660" t="s">
        <v>1184</v>
      </c>
      <c r="D16" s="661"/>
      <c r="E16" s="662" t="s">
        <v>1257</v>
      </c>
      <c r="F16" s="669"/>
      <c r="G16" s="626" t="s">
        <v>74</v>
      </c>
      <c r="H16" s="476" t="str">
        <f t="shared" si="0"/>
        <v>BB02-3</v>
      </c>
      <c r="I16" s="631">
        <v>3</v>
      </c>
      <c r="J16" s="669"/>
      <c r="K16" s="467"/>
      <c r="L16" s="669"/>
      <c r="M16" s="473"/>
      <c r="N16" s="471" cm="1">
        <f t="array" ref="N16">IFERROR(_xlfn.IFS(Q16=1,1,P16=1,1,O16=1,1,R16=1,1),0)</f>
        <v>1</v>
      </c>
      <c r="P16" s="655"/>
      <c r="Q16" s="655">
        <v>1</v>
      </c>
      <c r="R16" s="655"/>
      <c r="S16" s="471" cm="1">
        <f t="array" ref="S16">IFERROR(_xlfn.IFS(V16=1,1,U16=1,1,T16=1,1,W16=1,1),0)</f>
        <v>0</v>
      </c>
      <c r="T16" s="655"/>
      <c r="U16" s="655"/>
      <c r="V16" s="655"/>
      <c r="W16" s="655"/>
      <c r="X16" s="467"/>
      <c r="Y16" s="473"/>
      <c r="Z16" s="471"/>
      <c r="AA16" s="471"/>
      <c r="AB16" s="471"/>
      <c r="AC16" s="659"/>
      <c r="AD16" s="471"/>
      <c r="AE16" s="471"/>
      <c r="AF16" s="471"/>
      <c r="AG16" s="471"/>
      <c r="AH16" s="471"/>
      <c r="AI16" s="471"/>
      <c r="AJ16" s="467"/>
      <c r="AK16" s="473"/>
      <c r="AL16" s="659"/>
      <c r="AM16" s="471"/>
      <c r="AN16" s="471"/>
      <c r="AO16" s="659"/>
      <c r="AP16" s="471"/>
      <c r="AQ16" s="659"/>
      <c r="AR16" s="471"/>
      <c r="AS16" s="471"/>
      <c r="AT16" s="471"/>
      <c r="AU16" s="471"/>
      <c r="CB16" s="669"/>
    </row>
    <row r="17" spans="1:80" s="666" customFormat="1" ht="13.5" hidden="1" outlineLevel="2">
      <c r="A17" s="652" t="s">
        <v>1252</v>
      </c>
      <c r="B17" s="651" t="s">
        <v>1255</v>
      </c>
      <c r="C17" s="660" t="s">
        <v>1184</v>
      </c>
      <c r="D17" s="661"/>
      <c r="E17" s="662" t="s">
        <v>1258</v>
      </c>
      <c r="F17" s="669"/>
      <c r="G17" s="626" t="s">
        <v>74</v>
      </c>
      <c r="H17" s="476" t="str">
        <f t="shared" si="0"/>
        <v>BB02-3</v>
      </c>
      <c r="I17" s="631">
        <v>3</v>
      </c>
      <c r="J17" s="669"/>
      <c r="K17" s="467"/>
      <c r="L17" s="669"/>
      <c r="M17" s="473"/>
      <c r="N17" s="471" cm="1">
        <f t="array" ref="N17">IFERROR(_xlfn.IFS(Q17=1,1,P17=1,1,O17=1,1,R17=1,1),0)</f>
        <v>1</v>
      </c>
      <c r="P17" s="655"/>
      <c r="Q17" s="655">
        <v>1</v>
      </c>
      <c r="R17" s="655"/>
      <c r="S17" s="471" cm="1">
        <f t="array" ref="S17">IFERROR(_xlfn.IFS(V17=1,1,U17=1,1,T17=1,1,W17=1,1),0)</f>
        <v>0</v>
      </c>
      <c r="T17" s="655"/>
      <c r="U17" s="655"/>
      <c r="V17" s="655"/>
      <c r="W17" s="655"/>
      <c r="X17" s="467"/>
      <c r="Y17" s="473"/>
      <c r="Z17" s="471"/>
      <c r="AA17" s="471"/>
      <c r="AB17" s="471"/>
      <c r="AC17" s="659"/>
      <c r="AD17" s="471"/>
      <c r="AE17" s="471"/>
      <c r="AF17" s="471"/>
      <c r="AG17" s="471"/>
      <c r="AH17" s="471"/>
      <c r="AI17" s="471"/>
      <c r="AJ17" s="467"/>
      <c r="AK17" s="473"/>
      <c r="AL17" s="659"/>
      <c r="AM17" s="471"/>
      <c r="AN17" s="471"/>
      <c r="AO17" s="659"/>
      <c r="AP17" s="471"/>
      <c r="AQ17" s="659"/>
      <c r="AR17" s="471"/>
      <c r="AS17" s="471"/>
      <c r="AT17" s="471"/>
      <c r="AU17" s="471"/>
      <c r="CB17" s="669"/>
    </row>
    <row r="18" spans="1:80" s="666" customFormat="1" ht="13.5" hidden="1" outlineLevel="2">
      <c r="A18" s="652" t="s">
        <v>1252</v>
      </c>
      <c r="B18" s="651" t="s">
        <v>1255</v>
      </c>
      <c r="C18" s="660" t="s">
        <v>1184</v>
      </c>
      <c r="D18" s="661"/>
      <c r="E18" s="662" t="s">
        <v>1259</v>
      </c>
      <c r="F18" s="669"/>
      <c r="G18" s="626" t="s">
        <v>74</v>
      </c>
      <c r="H18" s="476" t="str">
        <f t="shared" si="0"/>
        <v>BB02-3</v>
      </c>
      <c r="I18" s="631">
        <v>3</v>
      </c>
      <c r="J18" s="669"/>
      <c r="K18" s="467"/>
      <c r="L18" s="669"/>
      <c r="M18" s="473"/>
      <c r="N18" s="471" cm="1">
        <f t="array" ref="N18">IFERROR(_xlfn.IFS(Q18=1,1,P18=1,1,O18=1,1,R18=1,1),0)</f>
        <v>1</v>
      </c>
      <c r="P18" s="655"/>
      <c r="Q18" s="655">
        <v>1</v>
      </c>
      <c r="R18" s="655"/>
      <c r="S18" s="471" cm="1">
        <f t="array" ref="S18">IFERROR(_xlfn.IFS(V18=1,1,U18=1,1,T18=1,1,W18=1,1),0)</f>
        <v>0</v>
      </c>
      <c r="T18" s="655"/>
      <c r="U18" s="655"/>
      <c r="V18" s="655"/>
      <c r="W18" s="655"/>
      <c r="X18" s="467"/>
      <c r="Y18" s="473"/>
      <c r="Z18" s="471"/>
      <c r="AA18" s="471"/>
      <c r="AB18" s="471"/>
      <c r="AC18" s="659"/>
      <c r="AD18" s="471"/>
      <c r="AE18" s="471"/>
      <c r="AF18" s="471"/>
      <c r="AG18" s="471"/>
      <c r="AH18" s="471"/>
      <c r="AI18" s="471"/>
      <c r="AJ18" s="467"/>
      <c r="AK18" s="473"/>
      <c r="AL18" s="659"/>
      <c r="AM18" s="471"/>
      <c r="AN18" s="471"/>
      <c r="AO18" s="659"/>
      <c r="AP18" s="471"/>
      <c r="AQ18" s="659"/>
      <c r="AR18" s="471"/>
      <c r="AS18" s="471"/>
      <c r="AT18" s="471"/>
      <c r="AU18" s="471"/>
      <c r="CB18" s="669"/>
    </row>
    <row r="19" spans="1:80" s="666" customFormat="1" ht="13.5" hidden="1" outlineLevel="2">
      <c r="A19" s="652" t="s">
        <v>1252</v>
      </c>
      <c r="B19" s="651" t="s">
        <v>1255</v>
      </c>
      <c r="C19" s="660" t="s">
        <v>1184</v>
      </c>
      <c r="D19" s="661"/>
      <c r="E19" s="662" t="s">
        <v>1260</v>
      </c>
      <c r="F19" s="669"/>
      <c r="G19" s="626" t="s">
        <v>74</v>
      </c>
      <c r="H19" s="476" t="str">
        <f t="shared" si="0"/>
        <v>BB02-3</v>
      </c>
      <c r="I19" s="631">
        <v>3</v>
      </c>
      <c r="J19" s="669"/>
      <c r="K19" s="467"/>
      <c r="L19" s="669"/>
      <c r="M19" s="473"/>
      <c r="N19" s="471" cm="1">
        <f t="array" ref="N19">IFERROR(_xlfn.IFS(Q19=1,1,P19=1,1,O19=1,1,R19=1,1),0)</f>
        <v>1</v>
      </c>
      <c r="P19" s="655"/>
      <c r="Q19" s="655">
        <v>1</v>
      </c>
      <c r="R19" s="655"/>
      <c r="S19" s="471" cm="1">
        <f t="array" ref="S19">IFERROR(_xlfn.IFS(V19=1,1,U19=1,1,T19=1,1,W19=1,1),0)</f>
        <v>0</v>
      </c>
      <c r="T19" s="655"/>
      <c r="U19" s="655"/>
      <c r="V19" s="655"/>
      <c r="W19" s="655"/>
      <c r="X19" s="467"/>
      <c r="Y19" s="473"/>
      <c r="Z19" s="471"/>
      <c r="AA19" s="471"/>
      <c r="AB19" s="471"/>
      <c r="AC19" s="659"/>
      <c r="AD19" s="471"/>
      <c r="AE19" s="471"/>
      <c r="AF19" s="471"/>
      <c r="AG19" s="471"/>
      <c r="AH19" s="471"/>
      <c r="AI19" s="471"/>
      <c r="AJ19" s="467"/>
      <c r="AK19" s="473"/>
      <c r="AL19" s="659"/>
      <c r="AM19" s="471"/>
      <c r="AN19" s="471"/>
      <c r="AO19" s="659"/>
      <c r="AP19" s="471"/>
      <c r="AQ19" s="659"/>
      <c r="AR19" s="471"/>
      <c r="AS19" s="471"/>
      <c r="AT19" s="471"/>
      <c r="AU19" s="471"/>
      <c r="CB19" s="669"/>
    </row>
    <row r="20" spans="1:80" s="666" customFormat="1" ht="13.5" hidden="1" outlineLevel="2">
      <c r="A20" s="652" t="s">
        <v>1252</v>
      </c>
      <c r="B20" s="651" t="s">
        <v>1255</v>
      </c>
      <c r="C20" s="660" t="s">
        <v>1184</v>
      </c>
      <c r="D20" s="661"/>
      <c r="E20" s="662" t="s">
        <v>1261</v>
      </c>
      <c r="F20" s="669"/>
      <c r="G20" s="626" t="s">
        <v>74</v>
      </c>
      <c r="H20" s="476" t="str">
        <f t="shared" si="0"/>
        <v>BB02-3</v>
      </c>
      <c r="I20" s="631">
        <v>3</v>
      </c>
      <c r="J20" s="669"/>
      <c r="K20" s="467"/>
      <c r="L20" s="669"/>
      <c r="M20" s="473"/>
      <c r="N20" s="471" cm="1">
        <f t="array" ref="N20">IFERROR(_xlfn.IFS(Q20=1,1,P20=1,1,O20=1,1,R20=1,1),0)</f>
        <v>1</v>
      </c>
      <c r="P20" s="655"/>
      <c r="Q20" s="655">
        <v>1</v>
      </c>
      <c r="R20" s="655"/>
      <c r="S20" s="471" cm="1">
        <f t="array" ref="S20">IFERROR(_xlfn.IFS(V20=1,1,U20=1,1,T20=1,1,W20=1,1),0)</f>
        <v>0</v>
      </c>
      <c r="T20" s="655"/>
      <c r="U20" s="655"/>
      <c r="V20" s="655"/>
      <c r="W20" s="655"/>
      <c r="X20" s="467"/>
      <c r="Y20" s="473"/>
      <c r="Z20" s="471"/>
      <c r="AA20" s="471"/>
      <c r="AB20" s="471"/>
      <c r="AC20" s="659"/>
      <c r="AD20" s="471"/>
      <c r="AE20" s="471"/>
      <c r="AF20" s="471"/>
      <c r="AG20" s="471"/>
      <c r="AH20" s="471"/>
      <c r="AI20" s="471"/>
      <c r="AJ20" s="467"/>
      <c r="AK20" s="473"/>
      <c r="AL20" s="659"/>
      <c r="AM20" s="471"/>
      <c r="AN20" s="471"/>
      <c r="AO20" s="659"/>
      <c r="AP20" s="471"/>
      <c r="AQ20" s="659"/>
      <c r="AR20" s="471"/>
      <c r="AS20" s="471"/>
      <c r="AT20" s="471"/>
      <c r="AU20" s="471"/>
      <c r="CB20" s="669"/>
    </row>
    <row r="21" spans="1:80" s="666" customFormat="1" ht="12.75" hidden="1" customHeight="1" outlineLevel="2">
      <c r="A21" s="652" t="s">
        <v>1252</v>
      </c>
      <c r="B21" s="651" t="s">
        <v>1262</v>
      </c>
      <c r="C21" s="660" t="s">
        <v>1184</v>
      </c>
      <c r="D21" s="661">
        <v>1002</v>
      </c>
      <c r="E21" s="662" t="s">
        <v>1263</v>
      </c>
      <c r="F21" s="669"/>
      <c r="G21" s="626" t="s">
        <v>74</v>
      </c>
      <c r="H21" s="476" t="str">
        <f t="shared" ref="H21:H32" si="1">CONCATENATE(G21,"-",I21)</f>
        <v>BB02-3</v>
      </c>
      <c r="I21" s="631">
        <v>3</v>
      </c>
      <c r="J21" s="669"/>
      <c r="K21" s="467"/>
      <c r="L21" s="669"/>
      <c r="M21" s="473"/>
      <c r="N21" s="471" cm="1">
        <f t="array" ref="N21">IFERROR(_xlfn.IFS(Q21=1,1,P21=1,1,O21=1,1,R21=1,1),0)</f>
        <v>1</v>
      </c>
      <c r="P21" s="655"/>
      <c r="Q21" s="655">
        <v>1</v>
      </c>
      <c r="R21" s="655"/>
      <c r="S21" s="471" cm="1">
        <f t="array" ref="S21">IFERROR(_xlfn.IFS(V21=1,1,U21=1,1,T21=1,1,W21=1,1),0)</f>
        <v>0</v>
      </c>
      <c r="T21" s="655"/>
      <c r="U21" s="655"/>
      <c r="V21" s="655"/>
      <c r="W21" s="655"/>
      <c r="X21" s="467"/>
      <c r="Y21" s="473"/>
      <c r="Z21" s="471"/>
      <c r="AA21" s="471"/>
      <c r="AB21" s="471"/>
      <c r="AC21" s="659"/>
      <c r="AD21" s="471"/>
      <c r="AE21" s="471"/>
      <c r="AF21" s="471"/>
      <c r="AG21" s="471"/>
      <c r="AH21" s="471"/>
      <c r="AI21" s="471"/>
      <c r="AJ21" s="467"/>
      <c r="AK21" s="473"/>
      <c r="AL21" s="659"/>
      <c r="AM21" s="471"/>
      <c r="AN21" s="471"/>
      <c r="AO21" s="659"/>
      <c r="AP21" s="471"/>
      <c r="AQ21" s="659"/>
      <c r="AR21" s="471"/>
      <c r="AS21" s="471"/>
      <c r="AT21" s="471"/>
      <c r="AU21" s="471"/>
      <c r="CB21" s="669"/>
    </row>
    <row r="22" spans="1:80" s="666" customFormat="1" ht="12.75" hidden="1" customHeight="1" outlineLevel="2">
      <c r="A22" s="652" t="s">
        <v>1252</v>
      </c>
      <c r="B22" s="651" t="s">
        <v>1262</v>
      </c>
      <c r="C22" s="660" t="s">
        <v>1184</v>
      </c>
      <c r="D22" s="661">
        <v>1006</v>
      </c>
      <c r="E22" s="662" t="s">
        <v>1264</v>
      </c>
      <c r="F22" s="669"/>
      <c r="G22" s="626" t="s">
        <v>74</v>
      </c>
      <c r="H22" s="476" t="str">
        <f t="shared" si="1"/>
        <v>BB02-3</v>
      </c>
      <c r="I22" s="631">
        <v>3</v>
      </c>
      <c r="J22" s="669"/>
      <c r="K22" s="467"/>
      <c r="L22" s="669"/>
      <c r="M22" s="473"/>
      <c r="N22" s="471" cm="1">
        <f t="array" ref="N22">IFERROR(_xlfn.IFS(Q22=1,1,P22=1,1,O22=1,1,R22=1,1),0)</f>
        <v>1</v>
      </c>
      <c r="P22" s="655"/>
      <c r="Q22" s="655">
        <v>1</v>
      </c>
      <c r="R22" s="655"/>
      <c r="S22" s="471" cm="1">
        <f t="array" ref="S22">IFERROR(_xlfn.IFS(V22=1,1,U22=1,1,T22=1,1,W22=1,1),0)</f>
        <v>0</v>
      </c>
      <c r="T22" s="655"/>
      <c r="U22" s="655"/>
      <c r="V22" s="655"/>
      <c r="W22" s="655"/>
      <c r="X22" s="467"/>
      <c r="Y22" s="473"/>
      <c r="Z22" s="471"/>
      <c r="AA22" s="471"/>
      <c r="AB22" s="471"/>
      <c r="AC22" s="659"/>
      <c r="AD22" s="471"/>
      <c r="AE22" s="471"/>
      <c r="AF22" s="471"/>
      <c r="AG22" s="471"/>
      <c r="AH22" s="471"/>
      <c r="AI22" s="471"/>
      <c r="AJ22" s="467"/>
      <c r="AK22" s="473"/>
      <c r="AL22" s="659"/>
      <c r="AM22" s="471"/>
      <c r="AN22" s="471"/>
      <c r="AO22" s="659"/>
      <c r="AP22" s="471"/>
      <c r="AQ22" s="659"/>
      <c r="AR22" s="471"/>
      <c r="AS22" s="471"/>
      <c r="AT22" s="471"/>
      <c r="AU22" s="471"/>
      <c r="CB22" s="669"/>
    </row>
    <row r="23" spans="1:80" s="666" customFormat="1" ht="12.75" hidden="1" customHeight="1" outlineLevel="2">
      <c r="A23" s="652" t="s">
        <v>1252</v>
      </c>
      <c r="B23" s="651" t="s">
        <v>1262</v>
      </c>
      <c r="C23" s="660" t="s">
        <v>1184</v>
      </c>
      <c r="D23" s="661">
        <v>1011</v>
      </c>
      <c r="E23" s="662" t="s">
        <v>1265</v>
      </c>
      <c r="F23" s="669"/>
      <c r="G23" s="626" t="s">
        <v>74</v>
      </c>
      <c r="H23" s="476" t="str">
        <f t="shared" si="1"/>
        <v>BB02-3</v>
      </c>
      <c r="I23" s="631">
        <v>3</v>
      </c>
      <c r="J23" s="669"/>
      <c r="K23" s="467"/>
      <c r="L23" s="669"/>
      <c r="M23" s="473"/>
      <c r="N23" s="471" cm="1">
        <f t="array" ref="N23">IFERROR(_xlfn.IFS(Q23=1,1,P23=1,1,O23=1,1,R23=1,1),0)</f>
        <v>1</v>
      </c>
      <c r="P23" s="655"/>
      <c r="Q23" s="655">
        <v>1</v>
      </c>
      <c r="R23" s="655"/>
      <c r="S23" s="471" cm="1">
        <f t="array" ref="S23">IFERROR(_xlfn.IFS(V23=1,1,U23=1,1,T23=1,1,W23=1,1),0)</f>
        <v>0</v>
      </c>
      <c r="T23" s="655"/>
      <c r="U23" s="655"/>
      <c r="V23" s="655"/>
      <c r="W23" s="655"/>
      <c r="X23" s="467"/>
      <c r="Y23" s="473"/>
      <c r="Z23" s="471"/>
      <c r="AA23" s="471"/>
      <c r="AB23" s="471"/>
      <c r="AC23" s="659"/>
      <c r="AD23" s="471"/>
      <c r="AE23" s="471"/>
      <c r="AF23" s="471"/>
      <c r="AG23" s="471"/>
      <c r="AH23" s="471"/>
      <c r="AI23" s="471"/>
      <c r="AJ23" s="467"/>
      <c r="AK23" s="473"/>
      <c r="AL23" s="659"/>
      <c r="AM23" s="471"/>
      <c r="AN23" s="471"/>
      <c r="AO23" s="659"/>
      <c r="AP23" s="471"/>
      <c r="AQ23" s="659"/>
      <c r="AR23" s="471"/>
      <c r="AS23" s="471"/>
      <c r="AT23" s="471"/>
      <c r="AU23" s="471"/>
      <c r="CB23" s="669"/>
    </row>
    <row r="24" spans="1:80" s="666" customFormat="1" ht="12.75" hidden="1" customHeight="1" outlineLevel="2">
      <c r="A24" s="652" t="s">
        <v>1252</v>
      </c>
      <c r="B24" s="651" t="s">
        <v>1262</v>
      </c>
      <c r="C24" s="660" t="s">
        <v>1184</v>
      </c>
      <c r="D24" s="661">
        <v>1003</v>
      </c>
      <c r="E24" s="662" t="s">
        <v>1266</v>
      </c>
      <c r="F24" s="669"/>
      <c r="G24" s="626" t="s">
        <v>74</v>
      </c>
      <c r="H24" s="476" t="str">
        <f t="shared" si="1"/>
        <v>BB02-3</v>
      </c>
      <c r="I24" s="631">
        <v>3</v>
      </c>
      <c r="J24" s="669"/>
      <c r="K24" s="467"/>
      <c r="L24" s="669"/>
      <c r="M24" s="473"/>
      <c r="N24" s="471" cm="1">
        <f t="array" ref="N24">IFERROR(_xlfn.IFS(Q24=1,1,P24=1,1,O24=1,1,R24=1,1),0)</f>
        <v>1</v>
      </c>
      <c r="P24" s="655"/>
      <c r="Q24" s="655">
        <v>1</v>
      </c>
      <c r="R24" s="655"/>
      <c r="S24" s="471" cm="1">
        <f t="array" ref="S24">IFERROR(_xlfn.IFS(V24=1,1,U24=1,1,T24=1,1,W24=1,1),0)</f>
        <v>0</v>
      </c>
      <c r="T24" s="655"/>
      <c r="U24" s="655"/>
      <c r="V24" s="655"/>
      <c r="W24" s="655"/>
      <c r="X24" s="467"/>
      <c r="Y24" s="473"/>
      <c r="Z24" s="471"/>
      <c r="AA24" s="471"/>
      <c r="AB24" s="471"/>
      <c r="AC24" s="659"/>
      <c r="AD24" s="471"/>
      <c r="AE24" s="471"/>
      <c r="AF24" s="471"/>
      <c r="AG24" s="471"/>
      <c r="AH24" s="471"/>
      <c r="AI24" s="471"/>
      <c r="AJ24" s="467"/>
      <c r="AK24" s="473"/>
      <c r="AL24" s="659"/>
      <c r="AM24" s="471"/>
      <c r="AN24" s="471"/>
      <c r="AO24" s="659"/>
      <c r="AP24" s="471"/>
      <c r="AQ24" s="659"/>
      <c r="AR24" s="471"/>
      <c r="AS24" s="471"/>
      <c r="AT24" s="471"/>
      <c r="AU24" s="471"/>
      <c r="CB24" s="669"/>
    </row>
    <row r="25" spans="1:80" s="666" customFormat="1" ht="12.75" hidden="1" customHeight="1" outlineLevel="2">
      <c r="A25" s="652" t="s">
        <v>1252</v>
      </c>
      <c r="B25" s="651" t="s">
        <v>1262</v>
      </c>
      <c r="C25" s="660" t="s">
        <v>1184</v>
      </c>
      <c r="D25" s="661">
        <v>1007</v>
      </c>
      <c r="E25" s="662" t="s">
        <v>1267</v>
      </c>
      <c r="F25" s="669"/>
      <c r="G25" s="626" t="s">
        <v>74</v>
      </c>
      <c r="H25" s="476" t="str">
        <f t="shared" si="1"/>
        <v>BB02-3</v>
      </c>
      <c r="I25" s="631">
        <v>3</v>
      </c>
      <c r="J25" s="669"/>
      <c r="K25" s="467"/>
      <c r="L25" s="669"/>
      <c r="M25" s="473"/>
      <c r="N25" s="471" cm="1">
        <f t="array" ref="N25">IFERROR(_xlfn.IFS(Q25=1,1,P25=1,1,O25=1,1,R25=1,1),0)</f>
        <v>1</v>
      </c>
      <c r="P25" s="655"/>
      <c r="Q25" s="655">
        <v>1</v>
      </c>
      <c r="R25" s="655"/>
      <c r="S25" s="471" cm="1">
        <f t="array" ref="S25">IFERROR(_xlfn.IFS(V25=1,1,U25=1,1,T25=1,1,W25=1,1),0)</f>
        <v>0</v>
      </c>
      <c r="T25" s="655"/>
      <c r="U25" s="655"/>
      <c r="V25" s="655"/>
      <c r="W25" s="655"/>
      <c r="X25" s="467"/>
      <c r="Y25" s="473"/>
      <c r="Z25" s="471"/>
      <c r="AA25" s="471"/>
      <c r="AB25" s="471"/>
      <c r="AC25" s="659"/>
      <c r="AD25" s="471"/>
      <c r="AE25" s="471"/>
      <c r="AF25" s="471"/>
      <c r="AG25" s="471"/>
      <c r="AH25" s="471"/>
      <c r="AI25" s="471"/>
      <c r="AJ25" s="467"/>
      <c r="AK25" s="473"/>
      <c r="AL25" s="659"/>
      <c r="AM25" s="471"/>
      <c r="AN25" s="471"/>
      <c r="AO25" s="659"/>
      <c r="AP25" s="471"/>
      <c r="AQ25" s="659"/>
      <c r="AR25" s="471"/>
      <c r="AS25" s="471"/>
      <c r="AT25" s="471"/>
      <c r="AU25" s="471"/>
      <c r="CB25" s="669"/>
    </row>
    <row r="26" spans="1:80" s="666" customFormat="1" ht="12.75" hidden="1" customHeight="1" outlineLevel="2">
      <c r="A26" s="652" t="s">
        <v>1252</v>
      </c>
      <c r="B26" s="651" t="s">
        <v>1262</v>
      </c>
      <c r="C26" s="660" t="s">
        <v>1184</v>
      </c>
      <c r="D26" s="661">
        <v>1012</v>
      </c>
      <c r="E26" s="662" t="s">
        <v>1268</v>
      </c>
      <c r="F26" s="669"/>
      <c r="G26" s="626" t="s">
        <v>74</v>
      </c>
      <c r="H26" s="476" t="str">
        <f t="shared" si="1"/>
        <v>BB02-3</v>
      </c>
      <c r="I26" s="631">
        <v>3</v>
      </c>
      <c r="J26" s="669"/>
      <c r="K26" s="467"/>
      <c r="L26" s="669"/>
      <c r="M26" s="473"/>
      <c r="N26" s="471" cm="1">
        <f t="array" ref="N26">IFERROR(_xlfn.IFS(Q26=1,1,P26=1,1,O26=1,1,R26=1,1),0)</f>
        <v>1</v>
      </c>
      <c r="P26" s="655"/>
      <c r="Q26" s="655">
        <v>1</v>
      </c>
      <c r="R26" s="655"/>
      <c r="S26" s="471" cm="1">
        <f t="array" ref="S26">IFERROR(_xlfn.IFS(V26=1,1,U26=1,1,T26=1,1,W26=1,1),0)</f>
        <v>0</v>
      </c>
      <c r="T26" s="655"/>
      <c r="U26" s="655"/>
      <c r="V26" s="655"/>
      <c r="W26" s="655"/>
      <c r="X26" s="467"/>
      <c r="Y26" s="473"/>
      <c r="Z26" s="471"/>
      <c r="AA26" s="471"/>
      <c r="AB26" s="471"/>
      <c r="AC26" s="659"/>
      <c r="AD26" s="471"/>
      <c r="AE26" s="471"/>
      <c r="AF26" s="471"/>
      <c r="AG26" s="471"/>
      <c r="AH26" s="471"/>
      <c r="AI26" s="471"/>
      <c r="AJ26" s="467"/>
      <c r="AK26" s="473"/>
      <c r="AL26" s="659"/>
      <c r="AM26" s="471"/>
      <c r="AN26" s="471"/>
      <c r="AO26" s="659"/>
      <c r="AP26" s="471"/>
      <c r="AQ26" s="659"/>
      <c r="AR26" s="471"/>
      <c r="AS26" s="471"/>
      <c r="AT26" s="471"/>
      <c r="AU26" s="471"/>
      <c r="CB26" s="669"/>
    </row>
    <row r="27" spans="1:80" s="666" customFormat="1" ht="12.75" hidden="1" customHeight="1" outlineLevel="2">
      <c r="A27" s="652" t="s">
        <v>1252</v>
      </c>
      <c r="B27" s="651" t="s">
        <v>1262</v>
      </c>
      <c r="C27" s="660" t="s">
        <v>1184</v>
      </c>
      <c r="D27" s="661">
        <v>1004</v>
      </c>
      <c r="E27" s="662" t="s">
        <v>1269</v>
      </c>
      <c r="F27" s="669"/>
      <c r="G27" s="626" t="s">
        <v>74</v>
      </c>
      <c r="H27" s="476" t="str">
        <f t="shared" si="1"/>
        <v>BB02-3</v>
      </c>
      <c r="I27" s="631">
        <v>3</v>
      </c>
      <c r="J27" s="669"/>
      <c r="K27" s="467"/>
      <c r="L27" s="669"/>
      <c r="M27" s="473"/>
      <c r="N27" s="471" cm="1">
        <f t="array" ref="N27">IFERROR(_xlfn.IFS(Q27=1,1,P27=1,1,O27=1,1,R27=1,1),0)</f>
        <v>1</v>
      </c>
      <c r="P27" s="655"/>
      <c r="Q27" s="655">
        <v>1</v>
      </c>
      <c r="R27" s="655"/>
      <c r="S27" s="471" cm="1">
        <f t="array" ref="S27">IFERROR(_xlfn.IFS(V27=1,1,U27=1,1,T27=1,1,W27=1,1),0)</f>
        <v>0</v>
      </c>
      <c r="T27" s="655"/>
      <c r="U27" s="655"/>
      <c r="V27" s="655"/>
      <c r="W27" s="655"/>
      <c r="X27" s="467"/>
      <c r="Y27" s="473"/>
      <c r="Z27" s="471"/>
      <c r="AA27" s="471"/>
      <c r="AB27" s="471"/>
      <c r="AC27" s="659"/>
      <c r="AD27" s="471"/>
      <c r="AE27" s="471"/>
      <c r="AF27" s="471"/>
      <c r="AG27" s="471"/>
      <c r="AH27" s="471"/>
      <c r="AI27" s="471"/>
      <c r="AJ27" s="467"/>
      <c r="AK27" s="473"/>
      <c r="AL27" s="659"/>
      <c r="AM27" s="471"/>
      <c r="AN27" s="471"/>
      <c r="AO27" s="659"/>
      <c r="AP27" s="471"/>
      <c r="AQ27" s="659"/>
      <c r="AR27" s="471"/>
      <c r="AS27" s="471"/>
      <c r="AT27" s="471"/>
      <c r="AU27" s="471"/>
      <c r="CB27" s="669"/>
    </row>
    <row r="28" spans="1:80" s="666" customFormat="1" ht="12.75" hidden="1" customHeight="1" outlineLevel="2">
      <c r="A28" s="652" t="s">
        <v>1252</v>
      </c>
      <c r="B28" s="651" t="s">
        <v>1262</v>
      </c>
      <c r="C28" s="660" t="s">
        <v>1184</v>
      </c>
      <c r="D28" s="661">
        <v>1008</v>
      </c>
      <c r="E28" s="662" t="s">
        <v>1270</v>
      </c>
      <c r="F28" s="669"/>
      <c r="G28" s="626" t="s">
        <v>74</v>
      </c>
      <c r="H28" s="476" t="str">
        <f t="shared" si="1"/>
        <v>BB02-3</v>
      </c>
      <c r="I28" s="631">
        <v>3</v>
      </c>
      <c r="J28" s="669"/>
      <c r="K28" s="467"/>
      <c r="L28" s="669"/>
      <c r="M28" s="473"/>
      <c r="N28" s="471" cm="1">
        <f t="array" ref="N28">IFERROR(_xlfn.IFS(Q28=1,1,P28=1,1,O28=1,1,R28=1,1),0)</f>
        <v>1</v>
      </c>
      <c r="P28" s="655"/>
      <c r="Q28" s="655">
        <v>1</v>
      </c>
      <c r="R28" s="655"/>
      <c r="S28" s="471" cm="1">
        <f t="array" ref="S28">IFERROR(_xlfn.IFS(V28=1,1,U28=1,1,T28=1,1,W28=1,1),0)</f>
        <v>0</v>
      </c>
      <c r="T28" s="655"/>
      <c r="U28" s="655"/>
      <c r="V28" s="655"/>
      <c r="W28" s="655"/>
      <c r="X28" s="467"/>
      <c r="Y28" s="473"/>
      <c r="Z28" s="471"/>
      <c r="AA28" s="471"/>
      <c r="AB28" s="471"/>
      <c r="AC28" s="659"/>
      <c r="AD28" s="471"/>
      <c r="AE28" s="471"/>
      <c r="AF28" s="471"/>
      <c r="AG28" s="471"/>
      <c r="AH28" s="471"/>
      <c r="AI28" s="471"/>
      <c r="AJ28" s="467"/>
      <c r="AK28" s="473"/>
      <c r="AL28" s="659"/>
      <c r="AM28" s="471"/>
      <c r="AN28" s="471"/>
      <c r="AO28" s="659"/>
      <c r="AP28" s="471"/>
      <c r="AQ28" s="659"/>
      <c r="AR28" s="471"/>
      <c r="AS28" s="471"/>
      <c r="AT28" s="471"/>
      <c r="AU28" s="471"/>
      <c r="CB28" s="669"/>
    </row>
    <row r="29" spans="1:80" s="666" customFormat="1" ht="12.75" hidden="1" customHeight="1" outlineLevel="2">
      <c r="A29" s="652" t="s">
        <v>1252</v>
      </c>
      <c r="B29" s="651" t="s">
        <v>1262</v>
      </c>
      <c r="C29" s="660" t="s">
        <v>1184</v>
      </c>
      <c r="D29" s="661">
        <v>1013</v>
      </c>
      <c r="E29" s="662" t="s">
        <v>1271</v>
      </c>
      <c r="F29" s="669"/>
      <c r="G29" s="626" t="s">
        <v>74</v>
      </c>
      <c r="H29" s="476" t="str">
        <f t="shared" si="1"/>
        <v>BB02-3</v>
      </c>
      <c r="I29" s="631">
        <v>3</v>
      </c>
      <c r="J29" s="669"/>
      <c r="K29" s="467"/>
      <c r="L29" s="669"/>
      <c r="M29" s="473"/>
      <c r="N29" s="471" cm="1">
        <f t="array" ref="N29">IFERROR(_xlfn.IFS(Q29=1,1,P29=1,1,O29=1,1,R29=1,1),0)</f>
        <v>1</v>
      </c>
      <c r="P29" s="655"/>
      <c r="Q29" s="655">
        <v>1</v>
      </c>
      <c r="R29" s="655"/>
      <c r="S29" s="471" cm="1">
        <f t="array" ref="S29">IFERROR(_xlfn.IFS(V29=1,1,U29=1,1,T29=1,1,W29=1,1),0)</f>
        <v>0</v>
      </c>
      <c r="T29" s="655"/>
      <c r="U29" s="655"/>
      <c r="V29" s="655"/>
      <c r="W29" s="655"/>
      <c r="X29" s="467"/>
      <c r="Y29" s="473"/>
      <c r="Z29" s="471"/>
      <c r="AA29" s="471"/>
      <c r="AB29" s="471"/>
      <c r="AC29" s="659"/>
      <c r="AD29" s="471"/>
      <c r="AE29" s="471"/>
      <c r="AF29" s="471"/>
      <c r="AG29" s="471"/>
      <c r="AH29" s="471"/>
      <c r="AI29" s="471"/>
      <c r="AJ29" s="467"/>
      <c r="AK29" s="473"/>
      <c r="AL29" s="659"/>
      <c r="AM29" s="471"/>
      <c r="AN29" s="471"/>
      <c r="AO29" s="659"/>
      <c r="AP29" s="471"/>
      <c r="AQ29" s="659"/>
      <c r="AR29" s="471"/>
      <c r="AS29" s="471"/>
      <c r="AT29" s="471"/>
      <c r="AU29" s="471"/>
      <c r="CB29" s="669"/>
    </row>
    <row r="30" spans="1:80" s="666" customFormat="1" ht="12.75" hidden="1" customHeight="1" outlineLevel="2">
      <c r="A30" s="652" t="s">
        <v>1252</v>
      </c>
      <c r="B30" s="651" t="s">
        <v>1272</v>
      </c>
      <c r="C30" s="660" t="s">
        <v>1184</v>
      </c>
      <c r="D30" s="661">
        <v>1002</v>
      </c>
      <c r="E30" s="662" t="s">
        <v>1273</v>
      </c>
      <c r="F30" s="669"/>
      <c r="G30" s="626" t="s">
        <v>74</v>
      </c>
      <c r="H30" s="476" t="str">
        <f t="shared" si="1"/>
        <v>BB02-3</v>
      </c>
      <c r="I30" s="631">
        <v>3</v>
      </c>
      <c r="J30" s="669"/>
      <c r="K30" s="467"/>
      <c r="L30" s="669"/>
      <c r="M30" s="473"/>
      <c r="N30" s="471" cm="1">
        <f t="array" ref="N30">IFERROR(_xlfn.IFS(Q30=1,1,P30=1,1,O30=1,1,R30=1,1),0)</f>
        <v>1</v>
      </c>
      <c r="P30" s="655"/>
      <c r="Q30" s="655">
        <v>1</v>
      </c>
      <c r="R30" s="655"/>
      <c r="S30" s="471" cm="1">
        <f t="array" ref="S30">IFERROR(_xlfn.IFS(V30=1,1,U30=1,1,T30=1,1,W30=1,1),0)</f>
        <v>0</v>
      </c>
      <c r="T30" s="655"/>
      <c r="U30" s="655"/>
      <c r="V30" s="655"/>
      <c r="W30" s="655"/>
      <c r="X30" s="467"/>
      <c r="Y30" s="473"/>
      <c r="Z30" s="471"/>
      <c r="AA30" s="471"/>
      <c r="AB30" s="471"/>
      <c r="AC30" s="659"/>
      <c r="AD30" s="471"/>
      <c r="AE30" s="471"/>
      <c r="AF30" s="471"/>
      <c r="AG30" s="471"/>
      <c r="AH30" s="471"/>
      <c r="AI30" s="471"/>
      <c r="AJ30" s="467"/>
      <c r="AK30" s="473"/>
      <c r="AL30" s="659"/>
      <c r="AM30" s="471"/>
      <c r="AN30" s="471"/>
      <c r="AO30" s="659"/>
      <c r="AP30" s="471"/>
      <c r="AQ30" s="659"/>
      <c r="AR30" s="471"/>
      <c r="AS30" s="471"/>
      <c r="AT30" s="471"/>
      <c r="AU30" s="471"/>
      <c r="CB30" s="669"/>
    </row>
    <row r="31" spans="1:80" s="666" customFormat="1" ht="12.75" hidden="1" customHeight="1" outlineLevel="2">
      <c r="A31" s="652" t="s">
        <v>1252</v>
      </c>
      <c r="B31" s="651" t="s">
        <v>1272</v>
      </c>
      <c r="C31" s="660" t="s">
        <v>1184</v>
      </c>
      <c r="D31" s="661">
        <v>1003</v>
      </c>
      <c r="E31" s="662" t="s">
        <v>1274</v>
      </c>
      <c r="F31" s="669"/>
      <c r="G31" s="626" t="s">
        <v>74</v>
      </c>
      <c r="H31" s="476" t="str">
        <f t="shared" si="1"/>
        <v>BB02-3</v>
      </c>
      <c r="I31" s="631">
        <v>3</v>
      </c>
      <c r="J31" s="669"/>
      <c r="K31" s="467"/>
      <c r="L31" s="669"/>
      <c r="M31" s="473"/>
      <c r="N31" s="471" cm="1">
        <f t="array" ref="N31">IFERROR(_xlfn.IFS(Q31=1,1,P31=1,1,O31=1,1,R31=1,1),0)</f>
        <v>1</v>
      </c>
      <c r="P31" s="655"/>
      <c r="Q31" s="655">
        <v>1</v>
      </c>
      <c r="R31" s="655"/>
      <c r="S31" s="471" cm="1">
        <f t="array" ref="S31">IFERROR(_xlfn.IFS(V31=1,1,U31=1,1,T31=1,1,W31=1,1),0)</f>
        <v>0</v>
      </c>
      <c r="T31" s="655"/>
      <c r="U31" s="655"/>
      <c r="V31" s="655"/>
      <c r="W31" s="655"/>
      <c r="X31" s="467"/>
      <c r="Y31" s="473"/>
      <c r="Z31" s="471"/>
      <c r="AA31" s="471"/>
      <c r="AB31" s="471"/>
      <c r="AC31" s="659"/>
      <c r="AD31" s="471"/>
      <c r="AE31" s="471"/>
      <c r="AF31" s="471"/>
      <c r="AG31" s="471"/>
      <c r="AH31" s="471"/>
      <c r="AI31" s="471"/>
      <c r="AJ31" s="467"/>
      <c r="AK31" s="473"/>
      <c r="AL31" s="659"/>
      <c r="AM31" s="471"/>
      <c r="AN31" s="471"/>
      <c r="AO31" s="659"/>
      <c r="AP31" s="471"/>
      <c r="AQ31" s="659"/>
      <c r="AR31" s="471"/>
      <c r="AS31" s="471"/>
      <c r="AT31" s="471"/>
      <c r="AU31" s="471"/>
      <c r="CB31" s="669"/>
    </row>
    <row r="32" spans="1:80" s="666" customFormat="1" ht="12.75" hidden="1" customHeight="1" outlineLevel="2">
      <c r="A32" s="652" t="s">
        <v>1252</v>
      </c>
      <c r="B32" s="651" t="s">
        <v>1272</v>
      </c>
      <c r="C32" s="660" t="s">
        <v>1184</v>
      </c>
      <c r="D32" s="661">
        <v>1004</v>
      </c>
      <c r="E32" s="662" t="s">
        <v>1275</v>
      </c>
      <c r="F32" s="669"/>
      <c r="G32" s="626" t="s">
        <v>74</v>
      </c>
      <c r="H32" s="476" t="str">
        <f t="shared" si="1"/>
        <v>BB02-3</v>
      </c>
      <c r="I32" s="631">
        <v>3</v>
      </c>
      <c r="J32" s="669"/>
      <c r="K32" s="467"/>
      <c r="L32" s="669"/>
      <c r="M32" s="473"/>
      <c r="N32" s="471" cm="1">
        <f t="array" ref="N32">IFERROR(_xlfn.IFS(Q32=1,1,P32=1,1,O32=1,1,R32=1,1),0)</f>
        <v>1</v>
      </c>
      <c r="P32" s="655"/>
      <c r="Q32" s="655">
        <v>1</v>
      </c>
      <c r="R32" s="655"/>
      <c r="S32" s="471" cm="1">
        <f t="array" ref="S32">IFERROR(_xlfn.IFS(V32=1,1,U32=1,1,T32=1,1,W32=1,1),0)</f>
        <v>0</v>
      </c>
      <c r="T32" s="655"/>
      <c r="U32" s="655"/>
      <c r="V32" s="655"/>
      <c r="W32" s="655"/>
      <c r="X32" s="467"/>
      <c r="Y32" s="473"/>
      <c r="Z32" s="471"/>
      <c r="AA32" s="471"/>
      <c r="AB32" s="471"/>
      <c r="AC32" s="659"/>
      <c r="AD32" s="471"/>
      <c r="AE32" s="471"/>
      <c r="AF32" s="471"/>
      <c r="AG32" s="471"/>
      <c r="AH32" s="471"/>
      <c r="AI32" s="471"/>
      <c r="AJ32" s="467"/>
      <c r="AK32" s="473"/>
      <c r="AL32" s="659"/>
      <c r="AM32" s="471"/>
      <c r="AN32" s="471"/>
      <c r="AO32" s="659"/>
      <c r="AP32" s="471"/>
      <c r="AQ32" s="659"/>
      <c r="AR32" s="471"/>
      <c r="AS32" s="471"/>
      <c r="AT32" s="471"/>
      <c r="AU32" s="471"/>
      <c r="CB32" s="669"/>
    </row>
    <row r="33" spans="1:80" ht="3" hidden="1" customHeight="1" outlineLevel="1">
      <c r="B33" s="652"/>
      <c r="D33" s="653"/>
      <c r="E33" s="629"/>
      <c r="F33" s="631"/>
      <c r="G33" s="626"/>
      <c r="H33" s="462"/>
      <c r="I33" s="631"/>
      <c r="J33" s="631"/>
      <c r="L33" s="631"/>
      <c r="M33" s="465"/>
      <c r="Y33" s="465"/>
      <c r="Z33" s="649"/>
      <c r="AA33" s="649"/>
      <c r="AB33" s="649"/>
      <c r="AC33" s="649"/>
      <c r="AD33" s="649"/>
      <c r="AE33" s="649"/>
      <c r="AF33" s="649"/>
      <c r="AG33" s="649"/>
      <c r="AH33" s="649"/>
      <c r="AI33" s="649"/>
      <c r="AK33" s="465"/>
      <c r="AL33" s="649"/>
      <c r="AM33" s="649"/>
      <c r="AN33" s="649"/>
      <c r="AO33" s="649"/>
      <c r="AP33" s="649"/>
      <c r="AQ33" s="649"/>
      <c r="AR33" s="649"/>
      <c r="AS33" s="649"/>
      <c r="AT33" s="649"/>
      <c r="AU33" s="649"/>
      <c r="CB33" s="631"/>
    </row>
    <row r="34" spans="1:80" hidden="1" outlineLevel="1">
      <c r="A34" s="580" t="s">
        <v>82</v>
      </c>
      <c r="B34" s="580" t="s">
        <v>81</v>
      </c>
      <c r="C34" s="580"/>
      <c r="D34" s="596"/>
      <c r="E34" s="580"/>
      <c r="F34" s="631"/>
      <c r="G34" s="626"/>
      <c r="H34" s="462"/>
      <c r="I34" s="631"/>
      <c r="J34" s="631"/>
      <c r="L34" s="631"/>
      <c r="M34" s="465"/>
      <c r="Y34" s="465"/>
      <c r="Z34" s="649"/>
      <c r="AA34" s="649"/>
      <c r="AB34" s="649"/>
      <c r="AC34" s="649"/>
      <c r="AD34" s="649"/>
      <c r="AE34" s="649"/>
      <c r="AF34" s="649"/>
      <c r="AG34" s="649"/>
      <c r="AH34" s="649"/>
      <c r="AI34" s="649"/>
      <c r="AK34" s="465"/>
      <c r="AL34" s="649"/>
      <c r="AM34" s="649"/>
      <c r="AN34" s="649"/>
      <c r="AO34" s="649"/>
      <c r="AP34" s="649"/>
      <c r="AQ34" s="649"/>
      <c r="AR34" s="649"/>
      <c r="AS34" s="649"/>
      <c r="AT34" s="649"/>
      <c r="AU34" s="649"/>
      <c r="CB34" s="631"/>
    </row>
    <row r="35" spans="1:80" s="666" customFormat="1" ht="13.5" hidden="1" outlineLevel="2">
      <c r="A35" s="652" t="s">
        <v>1252</v>
      </c>
      <c r="B35" s="651" t="s">
        <v>1255</v>
      </c>
      <c r="C35" s="660" t="s">
        <v>1184</v>
      </c>
      <c r="D35" s="661"/>
      <c r="E35" s="662" t="s">
        <v>1276</v>
      </c>
      <c r="F35" s="669"/>
      <c r="G35" s="626" t="s">
        <v>74</v>
      </c>
      <c r="H35" s="476" t="str">
        <f t="shared" ref="H35:H41" si="2">CONCATENATE(G35,"-",I35)</f>
        <v>BB02-4</v>
      </c>
      <c r="I35" s="631">
        <v>4</v>
      </c>
      <c r="J35" s="669"/>
      <c r="K35" s="467"/>
      <c r="L35" s="669"/>
      <c r="M35" s="473"/>
      <c r="N35" s="471" cm="1">
        <f t="array" ref="N35">IFERROR(_xlfn.IFS(Q35=1,1,P35=1,1,O35=1,1,R35=1,1),0)</f>
        <v>1</v>
      </c>
      <c r="P35" s="655"/>
      <c r="Q35" s="655">
        <v>1</v>
      </c>
      <c r="R35" s="655"/>
      <c r="S35" s="471" cm="1">
        <f t="array" ref="S35">IFERROR(_xlfn.IFS(V35=1,1,U35=1,1,T35=1,1,W35=1,1),0)</f>
        <v>0</v>
      </c>
      <c r="T35" s="655"/>
      <c r="U35" s="655"/>
      <c r="V35" s="655"/>
      <c r="W35" s="655"/>
      <c r="X35" s="467"/>
      <c r="Y35" s="473"/>
      <c r="Z35" s="471"/>
      <c r="AA35" s="471"/>
      <c r="AB35" s="471"/>
      <c r="AC35" s="659"/>
      <c r="AD35" s="471"/>
      <c r="AE35" s="471"/>
      <c r="AF35" s="471"/>
      <c r="AG35" s="471"/>
      <c r="AH35" s="471"/>
      <c r="AI35" s="471"/>
      <c r="AJ35" s="467"/>
      <c r="AK35" s="473"/>
      <c r="AL35" s="659"/>
      <c r="AM35" s="471"/>
      <c r="AN35" s="471"/>
      <c r="AO35" s="659"/>
      <c r="AP35" s="471"/>
      <c r="AQ35" s="659"/>
      <c r="AR35" s="471"/>
      <c r="AS35" s="471"/>
      <c r="AT35" s="471"/>
      <c r="AU35" s="471"/>
      <c r="CB35" s="669"/>
    </row>
    <row r="36" spans="1:80" s="666" customFormat="1" ht="13.5" hidden="1" outlineLevel="2">
      <c r="A36" s="652" t="s">
        <v>1252</v>
      </c>
      <c r="B36" s="651" t="s">
        <v>1255</v>
      </c>
      <c r="C36" s="660" t="s">
        <v>1184</v>
      </c>
      <c r="D36" s="661"/>
      <c r="E36" s="662" t="s">
        <v>1277</v>
      </c>
      <c r="F36" s="669"/>
      <c r="G36" s="626" t="s">
        <v>74</v>
      </c>
      <c r="H36" s="476" t="str">
        <f t="shared" si="2"/>
        <v>BB02-4</v>
      </c>
      <c r="I36" s="631">
        <v>4</v>
      </c>
      <c r="J36" s="669"/>
      <c r="K36" s="467"/>
      <c r="L36" s="669"/>
      <c r="M36" s="473"/>
      <c r="N36" s="471" cm="1">
        <f t="array" ref="N36">IFERROR(_xlfn.IFS(Q36=1,1,P36=1,1,O36=1,1,R36=1,1),0)</f>
        <v>1</v>
      </c>
      <c r="P36" s="655"/>
      <c r="Q36" s="655">
        <v>1</v>
      </c>
      <c r="R36" s="655"/>
      <c r="S36" s="471" cm="1">
        <f t="array" ref="S36">IFERROR(_xlfn.IFS(V36=1,1,U36=1,1,T36=1,1,W36=1,1),0)</f>
        <v>0</v>
      </c>
      <c r="T36" s="655"/>
      <c r="U36" s="655"/>
      <c r="V36" s="655"/>
      <c r="W36" s="655"/>
      <c r="X36" s="467"/>
      <c r="Y36" s="473"/>
      <c r="Z36" s="471"/>
      <c r="AA36" s="471"/>
      <c r="AB36" s="471"/>
      <c r="AC36" s="659"/>
      <c r="AD36" s="471"/>
      <c r="AE36" s="471"/>
      <c r="AF36" s="471"/>
      <c r="AG36" s="471"/>
      <c r="AH36" s="471"/>
      <c r="AI36" s="471"/>
      <c r="AJ36" s="467"/>
      <c r="AK36" s="473"/>
      <c r="AL36" s="659"/>
      <c r="AM36" s="471"/>
      <c r="AN36" s="471"/>
      <c r="AO36" s="659"/>
      <c r="AP36" s="471"/>
      <c r="AQ36" s="659"/>
      <c r="AR36" s="471"/>
      <c r="AS36" s="471"/>
      <c r="AT36" s="471"/>
      <c r="AU36" s="471"/>
      <c r="CB36" s="669"/>
    </row>
    <row r="37" spans="1:80" s="666" customFormat="1" ht="12.75" hidden="1" customHeight="1" outlineLevel="2">
      <c r="A37" s="652" t="s">
        <v>1252</v>
      </c>
      <c r="B37" s="651" t="s">
        <v>1262</v>
      </c>
      <c r="C37" s="660" t="s">
        <v>1184</v>
      </c>
      <c r="D37" s="661">
        <v>1001</v>
      </c>
      <c r="E37" s="662" t="s">
        <v>1278</v>
      </c>
      <c r="F37" s="669"/>
      <c r="G37" s="626" t="s">
        <v>74</v>
      </c>
      <c r="H37" s="476" t="str">
        <f t="shared" si="2"/>
        <v>BB02-4</v>
      </c>
      <c r="I37" s="631">
        <v>4</v>
      </c>
      <c r="J37" s="669"/>
      <c r="K37" s="467"/>
      <c r="L37" s="669"/>
      <c r="M37" s="483"/>
      <c r="N37" s="471" cm="1">
        <f t="array" ref="N37">IFERROR(_xlfn.IFS(Q37=1,1,P37=1,1,O37=1,1,R37=1,1),0)</f>
        <v>1</v>
      </c>
      <c r="P37" s="655"/>
      <c r="Q37" s="655">
        <v>1</v>
      </c>
      <c r="R37" s="655"/>
      <c r="S37" s="471" cm="1">
        <f t="array" ref="S37">IFERROR(_xlfn.IFS(V37=1,1,U37=1,1,T37=1,1,W37=1,1),0)</f>
        <v>0</v>
      </c>
      <c r="T37" s="655"/>
      <c r="U37" s="655"/>
      <c r="V37" s="655"/>
      <c r="W37" s="655"/>
      <c r="X37" s="467"/>
      <c r="Y37" s="483"/>
      <c r="Z37" s="471"/>
      <c r="AA37" s="471"/>
      <c r="AB37" s="471"/>
      <c r="AC37" s="659"/>
      <c r="AD37" s="471"/>
      <c r="AE37" s="471"/>
      <c r="AF37" s="471"/>
      <c r="AG37" s="471"/>
      <c r="AH37" s="471"/>
      <c r="AI37" s="471"/>
      <c r="AJ37" s="467"/>
      <c r="AK37" s="483"/>
      <c r="AL37" s="659"/>
      <c r="AM37" s="471"/>
      <c r="AN37" s="471"/>
      <c r="AO37" s="659"/>
      <c r="AP37" s="471"/>
      <c r="AQ37" s="659"/>
      <c r="AR37" s="471"/>
      <c r="AS37" s="471"/>
      <c r="AT37" s="471"/>
      <c r="AU37" s="471"/>
      <c r="CB37" s="669"/>
    </row>
    <row r="38" spans="1:80" s="666" customFormat="1" ht="12.75" hidden="1" customHeight="1" outlineLevel="2">
      <c r="A38" s="652" t="s">
        <v>1252</v>
      </c>
      <c r="B38" s="651" t="s">
        <v>1262</v>
      </c>
      <c r="C38" s="660" t="s">
        <v>1184</v>
      </c>
      <c r="D38" s="661">
        <v>1005</v>
      </c>
      <c r="E38" s="662" t="s">
        <v>1279</v>
      </c>
      <c r="F38" s="669"/>
      <c r="G38" s="626" t="s">
        <v>74</v>
      </c>
      <c r="H38" s="476" t="str">
        <f t="shared" si="2"/>
        <v>BB02-4</v>
      </c>
      <c r="I38" s="631">
        <v>4</v>
      </c>
      <c r="J38" s="669"/>
      <c r="K38" s="467"/>
      <c r="L38" s="669"/>
      <c r="M38" s="473"/>
      <c r="N38" s="471" cm="1">
        <f t="array" ref="N38">IFERROR(_xlfn.IFS(Q38=1,1,P38=1,1,O38=1,1,R38=1,1),0)</f>
        <v>1</v>
      </c>
      <c r="P38" s="655"/>
      <c r="Q38" s="655">
        <v>1</v>
      </c>
      <c r="R38" s="655"/>
      <c r="S38" s="471" cm="1">
        <f t="array" ref="S38">IFERROR(_xlfn.IFS(V38=1,1,U38=1,1,T38=1,1,W38=1,1),0)</f>
        <v>0</v>
      </c>
      <c r="T38" s="655"/>
      <c r="U38" s="655"/>
      <c r="V38" s="655"/>
      <c r="W38" s="655"/>
      <c r="X38" s="467"/>
      <c r="Y38" s="473"/>
      <c r="Z38" s="471"/>
      <c r="AA38" s="471"/>
      <c r="AB38" s="471"/>
      <c r="AC38" s="659"/>
      <c r="AD38" s="471"/>
      <c r="AE38" s="471"/>
      <c r="AF38" s="471"/>
      <c r="AG38" s="471"/>
      <c r="AH38" s="471"/>
      <c r="AI38" s="471"/>
      <c r="AJ38" s="467"/>
      <c r="AK38" s="473"/>
      <c r="AL38" s="659"/>
      <c r="AM38" s="471"/>
      <c r="AN38" s="471"/>
      <c r="AO38" s="659"/>
      <c r="AP38" s="471"/>
      <c r="AQ38" s="659"/>
      <c r="AR38" s="471"/>
      <c r="AS38" s="471"/>
      <c r="AT38" s="471"/>
      <c r="AU38" s="471"/>
      <c r="CB38" s="669"/>
    </row>
    <row r="39" spans="1:80" s="666" customFormat="1" ht="12.75" hidden="1" customHeight="1" outlineLevel="2">
      <c r="A39" s="652" t="s">
        <v>1252</v>
      </c>
      <c r="B39" s="651" t="s">
        <v>1272</v>
      </c>
      <c r="C39" s="660" t="s">
        <v>1184</v>
      </c>
      <c r="D39" s="661">
        <v>1001</v>
      </c>
      <c r="E39" s="662" t="s">
        <v>1280</v>
      </c>
      <c r="F39" s="669"/>
      <c r="G39" s="626" t="s">
        <v>74</v>
      </c>
      <c r="H39" s="476" t="str">
        <f t="shared" si="2"/>
        <v>BB02-3</v>
      </c>
      <c r="I39" s="631">
        <v>3</v>
      </c>
      <c r="J39" s="669"/>
      <c r="K39" s="467"/>
      <c r="L39" s="669"/>
      <c r="M39" s="473"/>
      <c r="N39" s="471" cm="1">
        <f t="array" ref="N39">IFERROR(_xlfn.IFS(Q39=1,1,P39=1,1,O39=1,1,R39=1,1),0)</f>
        <v>1</v>
      </c>
      <c r="P39" s="655"/>
      <c r="Q39" s="655">
        <v>1</v>
      </c>
      <c r="R39" s="655"/>
      <c r="S39" s="471" cm="1">
        <f t="array" ref="S39">IFERROR(_xlfn.IFS(V39=1,1,U39=1,1,T39=1,1,W39=1,1),0)</f>
        <v>0</v>
      </c>
      <c r="T39" s="655"/>
      <c r="U39" s="655"/>
      <c r="V39" s="655"/>
      <c r="W39" s="655"/>
      <c r="X39" s="467"/>
      <c r="Y39" s="473"/>
      <c r="Z39" s="471"/>
      <c r="AA39" s="471"/>
      <c r="AB39" s="471"/>
      <c r="AC39" s="659"/>
      <c r="AD39" s="471"/>
      <c r="AE39" s="471"/>
      <c r="AF39" s="471"/>
      <c r="AG39" s="471"/>
      <c r="AH39" s="471"/>
      <c r="AI39" s="471"/>
      <c r="AJ39" s="467"/>
      <c r="AK39" s="473"/>
      <c r="AL39" s="659"/>
      <c r="AM39" s="471"/>
      <c r="AN39" s="471"/>
      <c r="AO39" s="659"/>
      <c r="AP39" s="471"/>
      <c r="AQ39" s="659"/>
      <c r="AR39" s="471"/>
      <c r="AS39" s="471"/>
      <c r="AT39" s="471"/>
      <c r="AU39" s="471"/>
      <c r="CB39" s="669"/>
    </row>
    <row r="40" spans="1:80" s="666" customFormat="1" ht="12.75" hidden="1" customHeight="1" outlineLevel="2">
      <c r="A40" s="652" t="s">
        <v>1252</v>
      </c>
      <c r="B40" s="651" t="s">
        <v>1262</v>
      </c>
      <c r="C40" s="660" t="s">
        <v>1184</v>
      </c>
      <c r="D40" s="661">
        <v>1009</v>
      </c>
      <c r="E40" s="662" t="s">
        <v>1281</v>
      </c>
      <c r="F40" s="669"/>
      <c r="G40" s="626" t="s">
        <v>74</v>
      </c>
      <c r="H40" s="476" t="str">
        <f t="shared" si="2"/>
        <v>BB02-4</v>
      </c>
      <c r="I40" s="631">
        <v>4</v>
      </c>
      <c r="J40" s="669"/>
      <c r="K40" s="467"/>
      <c r="L40" s="669"/>
      <c r="M40" s="473"/>
      <c r="N40" s="471" cm="1">
        <f t="array" ref="N40">IFERROR(_xlfn.IFS(Q40=1,1,P40=1,1,O40=1,1,R40=1,1),0)</f>
        <v>1</v>
      </c>
      <c r="P40" s="655"/>
      <c r="Q40" s="655">
        <v>1</v>
      </c>
      <c r="R40" s="655"/>
      <c r="S40" s="471" cm="1">
        <f t="array" ref="S40">IFERROR(_xlfn.IFS(V40=1,1,U40=1,1,T40=1,1,W40=1,1),0)</f>
        <v>0</v>
      </c>
      <c r="T40" s="655"/>
      <c r="U40" s="655"/>
      <c r="V40" s="655"/>
      <c r="W40" s="655"/>
      <c r="X40" s="467"/>
      <c r="Y40" s="473"/>
      <c r="Z40" s="471"/>
      <c r="AA40" s="471"/>
      <c r="AB40" s="471"/>
      <c r="AC40" s="659"/>
      <c r="AD40" s="471"/>
      <c r="AE40" s="471"/>
      <c r="AF40" s="471"/>
      <c r="AG40" s="471"/>
      <c r="AH40" s="471"/>
      <c r="AI40" s="471"/>
      <c r="AJ40" s="467"/>
      <c r="AK40" s="473"/>
      <c r="AL40" s="659"/>
      <c r="AM40" s="471"/>
      <c r="AN40" s="471"/>
      <c r="AO40" s="659"/>
      <c r="AP40" s="471"/>
      <c r="AQ40" s="659"/>
      <c r="AR40" s="471"/>
      <c r="AS40" s="471"/>
      <c r="AT40" s="471"/>
      <c r="AU40" s="471"/>
      <c r="CB40" s="669"/>
    </row>
    <row r="41" spans="1:80" s="666" customFormat="1" ht="12.75" hidden="1" customHeight="1" outlineLevel="2">
      <c r="A41" s="652" t="s">
        <v>1252</v>
      </c>
      <c r="B41" s="651" t="s">
        <v>1262</v>
      </c>
      <c r="C41" s="660" t="s">
        <v>1184</v>
      </c>
      <c r="D41" s="661">
        <v>1010</v>
      </c>
      <c r="E41" s="662" t="s">
        <v>1282</v>
      </c>
      <c r="F41" s="669"/>
      <c r="G41" s="626" t="s">
        <v>74</v>
      </c>
      <c r="H41" s="476" t="str">
        <f t="shared" si="2"/>
        <v>BB02-4</v>
      </c>
      <c r="I41" s="631">
        <v>4</v>
      </c>
      <c r="J41" s="669"/>
      <c r="K41" s="467"/>
      <c r="L41" s="669"/>
      <c r="M41" s="473"/>
      <c r="N41" s="471" cm="1">
        <f t="array" ref="N41">IFERROR(_xlfn.IFS(Q41=1,1,P41=1,1,O41=1,1,R41=1,1),0)</f>
        <v>1</v>
      </c>
      <c r="P41" s="655"/>
      <c r="Q41" s="655">
        <v>1</v>
      </c>
      <c r="R41" s="655"/>
      <c r="S41" s="471" cm="1">
        <f t="array" ref="S41">IFERROR(_xlfn.IFS(V41=1,1,U41=1,1,T41=1,1,W41=1,1),0)</f>
        <v>0</v>
      </c>
      <c r="T41" s="655"/>
      <c r="U41" s="655"/>
      <c r="V41" s="655"/>
      <c r="W41" s="655"/>
      <c r="X41" s="467"/>
      <c r="Y41" s="473"/>
      <c r="Z41" s="471"/>
      <c r="AA41" s="471"/>
      <c r="AB41" s="471"/>
      <c r="AC41" s="659"/>
      <c r="AD41" s="471"/>
      <c r="AE41" s="471"/>
      <c r="AF41" s="471"/>
      <c r="AG41" s="471"/>
      <c r="AH41" s="471"/>
      <c r="AI41" s="471"/>
      <c r="AJ41" s="467"/>
      <c r="AK41" s="473"/>
      <c r="AL41" s="659"/>
      <c r="AM41" s="471"/>
      <c r="AN41" s="471"/>
      <c r="AO41" s="659"/>
      <c r="AP41" s="471"/>
      <c r="AQ41" s="659"/>
      <c r="AR41" s="471"/>
      <c r="AS41" s="471"/>
      <c r="AT41" s="471"/>
      <c r="AU41" s="471"/>
      <c r="CB41" s="669"/>
    </row>
    <row r="42" spans="1:80" ht="3" hidden="1" customHeight="1" outlineLevel="1">
      <c r="B42" s="652"/>
      <c r="D42" s="653"/>
      <c r="E42" s="629"/>
      <c r="F42" s="631"/>
      <c r="G42" s="626"/>
      <c r="H42" s="462"/>
      <c r="I42" s="631"/>
      <c r="J42" s="631"/>
      <c r="L42" s="631"/>
      <c r="M42" s="465"/>
      <c r="O42" s="656"/>
      <c r="Y42" s="465"/>
      <c r="Z42" s="649"/>
      <c r="AA42" s="649"/>
      <c r="AB42" s="649"/>
      <c r="AC42" s="649"/>
      <c r="AD42" s="649"/>
      <c r="AE42" s="649"/>
      <c r="AF42" s="649"/>
      <c r="AG42" s="649"/>
      <c r="AH42" s="649"/>
      <c r="AI42" s="649"/>
      <c r="AK42" s="465"/>
      <c r="AL42" s="649"/>
      <c r="AM42" s="649"/>
      <c r="AN42" s="649"/>
      <c r="AO42" s="649"/>
      <c r="AP42" s="649"/>
      <c r="AQ42" s="649"/>
      <c r="AR42" s="649"/>
      <c r="AS42" s="649"/>
      <c r="AT42" s="649"/>
      <c r="AU42" s="649"/>
      <c r="CB42" s="631"/>
    </row>
    <row r="43" spans="1:80" hidden="1" outlineLevel="1">
      <c r="A43" s="580" t="s">
        <v>196</v>
      </c>
      <c r="B43" s="580" t="s">
        <v>83</v>
      </c>
      <c r="C43" s="580"/>
      <c r="D43" s="596"/>
      <c r="E43" s="580"/>
      <c r="F43" s="631"/>
      <c r="G43" s="626"/>
      <c r="H43" s="462" t="s">
        <v>934</v>
      </c>
      <c r="I43" s="631"/>
      <c r="J43" s="631"/>
      <c r="L43" s="631"/>
      <c r="M43" s="465"/>
      <c r="O43" s="656"/>
      <c r="Y43" s="465"/>
      <c r="Z43" s="649"/>
      <c r="AA43" s="649"/>
      <c r="AB43" s="649"/>
      <c r="AC43" s="649"/>
      <c r="AD43" s="649"/>
      <c r="AE43" s="649"/>
      <c r="AF43" s="649"/>
      <c r="AG43" s="649"/>
      <c r="AH43" s="649"/>
      <c r="AI43" s="649"/>
      <c r="AK43" s="465"/>
      <c r="AL43" s="649"/>
      <c r="AM43" s="649"/>
      <c r="AN43" s="649"/>
      <c r="AO43" s="649"/>
      <c r="AP43" s="649"/>
      <c r="AQ43" s="649"/>
      <c r="AR43" s="649"/>
      <c r="AS43" s="649"/>
      <c r="AT43" s="649"/>
      <c r="AU43" s="649"/>
      <c r="CB43" s="631"/>
    </row>
    <row r="44" spans="1:80" s="666" customFormat="1" ht="13.5" hidden="1" outlineLevel="2">
      <c r="A44" s="652" t="s">
        <v>1252</v>
      </c>
      <c r="B44" s="651" t="s">
        <v>1253</v>
      </c>
      <c r="C44" s="660" t="s">
        <v>1184</v>
      </c>
      <c r="D44" s="661"/>
      <c r="E44" s="662" t="s">
        <v>1283</v>
      </c>
      <c r="F44" s="669"/>
      <c r="G44" s="626" t="s">
        <v>74</v>
      </c>
      <c r="H44" s="476" t="str">
        <f t="shared" ref="H44:H51" si="3">CONCATENATE(G44,"-",I44)</f>
        <v>BB02-5</v>
      </c>
      <c r="I44" s="631">
        <v>5</v>
      </c>
      <c r="J44" s="669"/>
      <c r="K44" s="467"/>
      <c r="L44" s="669"/>
      <c r="M44" s="473"/>
      <c r="N44" s="471" cm="1">
        <f t="array" ref="N44">IFERROR(_xlfn.IFS(Q44=1,1,P44=1,1,O44=1,1,R44=1,1),0)</f>
        <v>1</v>
      </c>
      <c r="P44" s="655"/>
      <c r="Q44" s="655">
        <v>1</v>
      </c>
      <c r="R44" s="655"/>
      <c r="S44" s="471" cm="1">
        <f t="array" ref="S44">IFERROR(_xlfn.IFS(V44=1,1,U44=1,1,T44=1,1,W44=1,1),0)</f>
        <v>0</v>
      </c>
      <c r="T44" s="655"/>
      <c r="U44" s="655"/>
      <c r="V44" s="655"/>
      <c r="W44" s="655"/>
      <c r="X44" s="467"/>
      <c r="Y44" s="473"/>
      <c r="Z44" s="471"/>
      <c r="AA44" s="471"/>
      <c r="AB44" s="471"/>
      <c r="AC44" s="659"/>
      <c r="AD44" s="471"/>
      <c r="AE44" s="471"/>
      <c r="AF44" s="471"/>
      <c r="AG44" s="471"/>
      <c r="AH44" s="471"/>
      <c r="AI44" s="471"/>
      <c r="AJ44" s="467"/>
      <c r="AK44" s="473"/>
      <c r="AL44" s="659"/>
      <c r="AM44" s="471"/>
      <c r="AN44" s="471"/>
      <c r="AO44" s="659"/>
      <c r="AP44" s="471"/>
      <c r="AQ44" s="659"/>
      <c r="AR44" s="471"/>
      <c r="AS44" s="471"/>
      <c r="AT44" s="471"/>
      <c r="AU44" s="471"/>
      <c r="CB44" s="669"/>
    </row>
    <row r="45" spans="1:80" s="666" customFormat="1" ht="13.5" hidden="1" outlineLevel="2">
      <c r="A45" s="652" t="s">
        <v>1252</v>
      </c>
      <c r="B45" s="651" t="s">
        <v>1253</v>
      </c>
      <c r="C45" s="660" t="s">
        <v>1184</v>
      </c>
      <c r="D45" s="661"/>
      <c r="E45" s="662" t="s">
        <v>1284</v>
      </c>
      <c r="F45" s="669"/>
      <c r="G45" s="626" t="s">
        <v>74</v>
      </c>
      <c r="H45" s="476" t="str">
        <f t="shared" si="3"/>
        <v>BB02-5</v>
      </c>
      <c r="I45" s="631">
        <v>5</v>
      </c>
      <c r="J45" s="669"/>
      <c r="K45" s="467"/>
      <c r="L45" s="669"/>
      <c r="M45" s="473"/>
      <c r="N45" s="471" cm="1">
        <f t="array" ref="N45">IFERROR(_xlfn.IFS(Q45=1,1,P45=1,1,O45=1,1,R45=1,1),0)</f>
        <v>1</v>
      </c>
      <c r="P45" s="655"/>
      <c r="Q45" s="655">
        <v>1</v>
      </c>
      <c r="R45" s="655"/>
      <c r="S45" s="471" cm="1">
        <f t="array" ref="S45">IFERROR(_xlfn.IFS(V45=1,1,U45=1,1,T45=1,1,W45=1,1),0)</f>
        <v>0</v>
      </c>
      <c r="T45" s="655"/>
      <c r="U45" s="655"/>
      <c r="V45" s="655"/>
      <c r="W45" s="655"/>
      <c r="X45" s="467"/>
      <c r="Y45" s="473"/>
      <c r="Z45" s="471"/>
      <c r="AA45" s="471"/>
      <c r="AB45" s="471"/>
      <c r="AC45" s="659"/>
      <c r="AD45" s="471"/>
      <c r="AE45" s="471"/>
      <c r="AF45" s="471"/>
      <c r="AG45" s="471"/>
      <c r="AH45" s="471"/>
      <c r="AI45" s="471"/>
      <c r="AJ45" s="467"/>
      <c r="AK45" s="473"/>
      <c r="AL45" s="659"/>
      <c r="AM45" s="471"/>
      <c r="AN45" s="471"/>
      <c r="AO45" s="659"/>
      <c r="AP45" s="471"/>
      <c r="AQ45" s="659"/>
      <c r="AR45" s="471"/>
      <c r="AS45" s="471"/>
      <c r="AT45" s="471"/>
      <c r="AU45" s="471"/>
      <c r="CB45" s="669"/>
    </row>
    <row r="46" spans="1:80" s="666" customFormat="1" ht="13.5" hidden="1" outlineLevel="2">
      <c r="A46" s="652" t="s">
        <v>1252</v>
      </c>
      <c r="B46" s="651" t="s">
        <v>1253</v>
      </c>
      <c r="C46" s="660" t="s">
        <v>1184</v>
      </c>
      <c r="D46" s="661"/>
      <c r="E46" s="662" t="s">
        <v>1285</v>
      </c>
      <c r="F46" s="669"/>
      <c r="G46" s="626" t="s">
        <v>74</v>
      </c>
      <c r="H46" s="476" t="str">
        <f t="shared" si="3"/>
        <v>BB02-5</v>
      </c>
      <c r="I46" s="631">
        <v>5</v>
      </c>
      <c r="J46" s="669"/>
      <c r="K46" s="467"/>
      <c r="L46" s="669"/>
      <c r="M46" s="473"/>
      <c r="N46" s="471" cm="1">
        <f t="array" ref="N46">IFERROR(_xlfn.IFS(Q46=1,1,P46=1,1,O46=1,1,R46=1,1),0)</f>
        <v>1</v>
      </c>
      <c r="P46" s="655"/>
      <c r="Q46" s="655">
        <v>1</v>
      </c>
      <c r="R46" s="655"/>
      <c r="S46" s="471" cm="1">
        <f t="array" ref="S46">IFERROR(_xlfn.IFS(V46=1,1,U46=1,1,T46=1,1,W46=1,1),0)</f>
        <v>0</v>
      </c>
      <c r="T46" s="655"/>
      <c r="U46" s="655"/>
      <c r="V46" s="655"/>
      <c r="W46" s="655"/>
      <c r="X46" s="467"/>
      <c r="Y46" s="473"/>
      <c r="Z46" s="471"/>
      <c r="AA46" s="471"/>
      <c r="AB46" s="471"/>
      <c r="AC46" s="659"/>
      <c r="AD46" s="471"/>
      <c r="AE46" s="471"/>
      <c r="AF46" s="471"/>
      <c r="AG46" s="471"/>
      <c r="AH46" s="471"/>
      <c r="AI46" s="471"/>
      <c r="AJ46" s="467"/>
      <c r="AK46" s="473"/>
      <c r="AL46" s="659"/>
      <c r="AM46" s="471"/>
      <c r="AN46" s="471"/>
      <c r="AO46" s="659"/>
      <c r="AP46" s="471"/>
      <c r="AQ46" s="659"/>
      <c r="AR46" s="471"/>
      <c r="AS46" s="471"/>
      <c r="AT46" s="471"/>
      <c r="AU46" s="471"/>
      <c r="CB46" s="669"/>
    </row>
    <row r="47" spans="1:80" s="666" customFormat="1" ht="13.5" hidden="1" outlineLevel="2">
      <c r="A47" s="652" t="s">
        <v>1252</v>
      </c>
      <c r="B47" s="651" t="s">
        <v>1253</v>
      </c>
      <c r="C47" s="660" t="s">
        <v>1184</v>
      </c>
      <c r="D47" s="661"/>
      <c r="E47" s="662" t="s">
        <v>1286</v>
      </c>
      <c r="F47" s="669"/>
      <c r="G47" s="626" t="s">
        <v>74</v>
      </c>
      <c r="H47" s="476" t="str">
        <f t="shared" si="3"/>
        <v>BB02-5</v>
      </c>
      <c r="I47" s="631">
        <v>5</v>
      </c>
      <c r="J47" s="669"/>
      <c r="K47" s="467"/>
      <c r="L47" s="669"/>
      <c r="M47" s="473"/>
      <c r="N47" s="471" cm="1">
        <f t="array" ref="N47">IFERROR(_xlfn.IFS(Q47=1,1,P47=1,1,O47=1,1,R47=1,1),0)</f>
        <v>1</v>
      </c>
      <c r="P47" s="655"/>
      <c r="Q47" s="655">
        <v>1</v>
      </c>
      <c r="R47" s="655"/>
      <c r="S47" s="471" cm="1">
        <f t="array" ref="S47">IFERROR(_xlfn.IFS(V47=1,1,U47=1,1,T47=1,1,W47=1,1),0)</f>
        <v>0</v>
      </c>
      <c r="T47" s="655"/>
      <c r="U47" s="655"/>
      <c r="V47" s="655"/>
      <c r="W47" s="655"/>
      <c r="X47" s="467"/>
      <c r="Y47" s="473"/>
      <c r="Z47" s="471"/>
      <c r="AA47" s="471"/>
      <c r="AB47" s="471"/>
      <c r="AC47" s="659"/>
      <c r="AD47" s="471"/>
      <c r="AE47" s="471"/>
      <c r="AF47" s="471"/>
      <c r="AG47" s="471"/>
      <c r="AH47" s="471"/>
      <c r="AI47" s="471"/>
      <c r="AJ47" s="467"/>
      <c r="AK47" s="473"/>
      <c r="AL47" s="659"/>
      <c r="AM47" s="471"/>
      <c r="AN47" s="471"/>
      <c r="AO47" s="659"/>
      <c r="AP47" s="471"/>
      <c r="AQ47" s="659"/>
      <c r="AR47" s="471"/>
      <c r="AS47" s="471"/>
      <c r="AT47" s="471"/>
      <c r="AU47" s="471"/>
      <c r="CB47" s="669"/>
    </row>
    <row r="48" spans="1:80" s="666" customFormat="1" ht="13.5" hidden="1" outlineLevel="2">
      <c r="A48" s="652" t="s">
        <v>1252</v>
      </c>
      <c r="B48" s="651" t="s">
        <v>1253</v>
      </c>
      <c r="C48" s="660" t="s">
        <v>1184</v>
      </c>
      <c r="D48" s="661"/>
      <c r="E48" s="662" t="s">
        <v>1287</v>
      </c>
      <c r="F48" s="669"/>
      <c r="G48" s="626" t="s">
        <v>74</v>
      </c>
      <c r="H48" s="476" t="str">
        <f t="shared" si="3"/>
        <v>BB02-5</v>
      </c>
      <c r="I48" s="631">
        <v>5</v>
      </c>
      <c r="J48" s="669"/>
      <c r="K48" s="467"/>
      <c r="L48" s="669"/>
      <c r="M48" s="473"/>
      <c r="N48" s="471" cm="1">
        <f t="array" ref="N48">IFERROR(_xlfn.IFS(Q48=1,1,P48=1,1,O48=1,1,R48=1,1),0)</f>
        <v>1</v>
      </c>
      <c r="P48" s="655"/>
      <c r="Q48" s="655">
        <v>1</v>
      </c>
      <c r="R48" s="655"/>
      <c r="S48" s="471" cm="1">
        <f t="array" ref="S48">IFERROR(_xlfn.IFS(V48=1,1,U48=1,1,T48=1,1,W48=1,1),0)</f>
        <v>0</v>
      </c>
      <c r="T48" s="655"/>
      <c r="U48" s="655"/>
      <c r="V48" s="655"/>
      <c r="W48" s="655"/>
      <c r="X48" s="467"/>
      <c r="Y48" s="473"/>
      <c r="Z48" s="471"/>
      <c r="AA48" s="471"/>
      <c r="AB48" s="471"/>
      <c r="AC48" s="659"/>
      <c r="AD48" s="471"/>
      <c r="AE48" s="471"/>
      <c r="AF48" s="471"/>
      <c r="AG48" s="471"/>
      <c r="AH48" s="471"/>
      <c r="AI48" s="471"/>
      <c r="AJ48" s="467"/>
      <c r="AK48" s="473"/>
      <c r="AL48" s="659"/>
      <c r="AM48" s="471"/>
      <c r="AN48" s="471"/>
      <c r="AO48" s="659"/>
      <c r="AP48" s="471"/>
      <c r="AQ48" s="659"/>
      <c r="AR48" s="471"/>
      <c r="AS48" s="471"/>
      <c r="AT48" s="471"/>
      <c r="AU48" s="471"/>
      <c r="CB48" s="669"/>
    </row>
    <row r="49" spans="1:80" s="666" customFormat="1" ht="13.5" hidden="1" outlineLevel="2">
      <c r="A49" s="652" t="s">
        <v>1252</v>
      </c>
      <c r="B49" s="651" t="s">
        <v>1253</v>
      </c>
      <c r="C49" s="660" t="s">
        <v>1184</v>
      </c>
      <c r="D49" s="661"/>
      <c r="E49" s="662" t="s">
        <v>1288</v>
      </c>
      <c r="F49" s="669"/>
      <c r="G49" s="626" t="s">
        <v>74</v>
      </c>
      <c r="H49" s="476" t="str">
        <f t="shared" si="3"/>
        <v>BB02-5</v>
      </c>
      <c r="I49" s="631">
        <v>5</v>
      </c>
      <c r="J49" s="669"/>
      <c r="K49" s="467"/>
      <c r="L49" s="669"/>
      <c r="M49" s="473"/>
      <c r="N49" s="471" cm="1">
        <f t="array" ref="N49">IFERROR(_xlfn.IFS(Q49=1,1,P49=1,1,O49=1,1,R49=1,1),0)</f>
        <v>1</v>
      </c>
      <c r="P49" s="655"/>
      <c r="Q49" s="655">
        <v>1</v>
      </c>
      <c r="R49" s="655"/>
      <c r="S49" s="471" cm="1">
        <f t="array" ref="S49">IFERROR(_xlfn.IFS(V49=1,1,U49=1,1,T49=1,1,W49=1,1),0)</f>
        <v>0</v>
      </c>
      <c r="T49" s="655"/>
      <c r="U49" s="655"/>
      <c r="V49" s="655"/>
      <c r="W49" s="655"/>
      <c r="X49" s="467"/>
      <c r="Y49" s="473"/>
      <c r="Z49" s="471"/>
      <c r="AA49" s="471"/>
      <c r="AB49" s="471"/>
      <c r="AC49" s="659"/>
      <c r="AD49" s="471"/>
      <c r="AE49" s="471"/>
      <c r="AF49" s="471"/>
      <c r="AG49" s="471"/>
      <c r="AH49" s="471"/>
      <c r="AI49" s="471"/>
      <c r="AJ49" s="467"/>
      <c r="AK49" s="473"/>
      <c r="AL49" s="659"/>
      <c r="AM49" s="471"/>
      <c r="AN49" s="471"/>
      <c r="AO49" s="659"/>
      <c r="AP49" s="471"/>
      <c r="AQ49" s="659"/>
      <c r="AR49" s="471"/>
      <c r="AS49" s="471"/>
      <c r="AT49" s="471"/>
      <c r="AU49" s="471"/>
      <c r="CB49" s="669"/>
    </row>
    <row r="50" spans="1:80" s="666" customFormat="1" ht="13.5" hidden="1" outlineLevel="2">
      <c r="A50" s="652" t="s">
        <v>1252</v>
      </c>
      <c r="B50" s="651" t="s">
        <v>1253</v>
      </c>
      <c r="C50" s="660" t="s">
        <v>1184</v>
      </c>
      <c r="D50" s="661"/>
      <c r="E50" s="662" t="s">
        <v>1289</v>
      </c>
      <c r="F50" s="669"/>
      <c r="G50" s="626" t="s">
        <v>74</v>
      </c>
      <c r="H50" s="476" t="str">
        <f t="shared" si="3"/>
        <v>BB02-5</v>
      </c>
      <c r="I50" s="631">
        <v>5</v>
      </c>
      <c r="J50" s="669"/>
      <c r="K50" s="467"/>
      <c r="L50" s="669"/>
      <c r="M50" s="473"/>
      <c r="N50" s="471" cm="1">
        <f t="array" ref="N50">IFERROR(_xlfn.IFS(Q50=1,1,P50=1,1,O50=1,1,R50=1,1),0)</f>
        <v>1</v>
      </c>
      <c r="P50" s="655"/>
      <c r="Q50" s="655">
        <v>1</v>
      </c>
      <c r="R50" s="655"/>
      <c r="S50" s="471" cm="1">
        <f t="array" ref="S50">IFERROR(_xlfn.IFS(V50=1,1,U50=1,1,T50=1,1,W50=1,1),0)</f>
        <v>0</v>
      </c>
      <c r="T50" s="655"/>
      <c r="U50" s="655"/>
      <c r="V50" s="655"/>
      <c r="W50" s="655"/>
      <c r="X50" s="467"/>
      <c r="Y50" s="473"/>
      <c r="Z50" s="471"/>
      <c r="AA50" s="471"/>
      <c r="AB50" s="471"/>
      <c r="AC50" s="659"/>
      <c r="AD50" s="471"/>
      <c r="AE50" s="471"/>
      <c r="AF50" s="471"/>
      <c r="AG50" s="471"/>
      <c r="AH50" s="471"/>
      <c r="AI50" s="471"/>
      <c r="AJ50" s="467"/>
      <c r="AK50" s="473"/>
      <c r="AL50" s="659"/>
      <c r="AM50" s="471"/>
      <c r="AN50" s="471"/>
      <c r="AO50" s="659"/>
      <c r="AP50" s="471"/>
      <c r="AQ50" s="659"/>
      <c r="AR50" s="471"/>
      <c r="AS50" s="471"/>
      <c r="AT50" s="471"/>
      <c r="AU50" s="471"/>
      <c r="CB50" s="669"/>
    </row>
    <row r="51" spans="1:80" s="666" customFormat="1" ht="13.5" hidden="1" outlineLevel="2">
      <c r="A51" s="652" t="s">
        <v>1252</v>
      </c>
      <c r="B51" s="651" t="s">
        <v>1253</v>
      </c>
      <c r="C51" s="660" t="s">
        <v>1184</v>
      </c>
      <c r="D51" s="661"/>
      <c r="E51" s="662" t="s">
        <v>1290</v>
      </c>
      <c r="F51" s="669"/>
      <c r="G51" s="626" t="s">
        <v>74</v>
      </c>
      <c r="H51" s="476" t="str">
        <f t="shared" si="3"/>
        <v>BB02-5</v>
      </c>
      <c r="I51" s="631">
        <v>5</v>
      </c>
      <c r="J51" s="669"/>
      <c r="K51" s="467"/>
      <c r="L51" s="669"/>
      <c r="M51" s="473"/>
      <c r="N51" s="471" cm="1">
        <f t="array" ref="N51">IFERROR(_xlfn.IFS(Q51=1,1,P51=1,1,O51=1,1,R51=1,1),0)</f>
        <v>1</v>
      </c>
      <c r="P51" s="655"/>
      <c r="Q51" s="655">
        <v>1</v>
      </c>
      <c r="R51" s="655"/>
      <c r="S51" s="471" cm="1">
        <f t="array" ref="S51">IFERROR(_xlfn.IFS(V51=1,1,U51=1,1,T51=1,1,W51=1,1),0)</f>
        <v>0</v>
      </c>
      <c r="T51" s="655"/>
      <c r="U51" s="655"/>
      <c r="V51" s="655"/>
      <c r="W51" s="655"/>
      <c r="X51" s="467"/>
      <c r="Y51" s="473"/>
      <c r="Z51" s="471"/>
      <c r="AA51" s="471"/>
      <c r="AB51" s="471"/>
      <c r="AC51" s="659"/>
      <c r="AD51" s="471"/>
      <c r="AE51" s="471"/>
      <c r="AF51" s="471"/>
      <c r="AG51" s="471"/>
      <c r="AH51" s="471"/>
      <c r="AI51" s="471"/>
      <c r="AJ51" s="467"/>
      <c r="AK51" s="473"/>
      <c r="AL51" s="659"/>
      <c r="AM51" s="471"/>
      <c r="AN51" s="471"/>
      <c r="AO51" s="659"/>
      <c r="AP51" s="471"/>
      <c r="AQ51" s="659"/>
      <c r="AR51" s="471"/>
      <c r="AS51" s="471"/>
      <c r="AT51" s="471"/>
      <c r="AU51" s="471"/>
      <c r="CB51" s="669"/>
    </row>
    <row r="52" spans="1:80" s="664" customFormat="1" ht="3" hidden="1" customHeight="1">
      <c r="A52" s="652"/>
      <c r="B52" s="651"/>
      <c r="C52" s="660"/>
      <c r="D52" s="661"/>
      <c r="E52" s="662"/>
      <c r="F52" s="663"/>
      <c r="G52" s="626"/>
      <c r="H52" s="476"/>
      <c r="I52" s="631"/>
      <c r="J52" s="663"/>
      <c r="K52" s="655"/>
      <c r="L52" s="663"/>
      <c r="M52" s="473"/>
      <c r="N52" s="655"/>
      <c r="O52" s="655"/>
      <c r="P52" s="655"/>
      <c r="Q52" s="655"/>
      <c r="R52" s="655"/>
      <c r="S52" s="655"/>
      <c r="T52" s="655"/>
      <c r="U52" s="655"/>
      <c r="V52" s="655"/>
      <c r="W52" s="655"/>
      <c r="X52" s="655"/>
      <c r="Y52" s="473"/>
      <c r="Z52" s="659"/>
      <c r="AA52" s="471"/>
      <c r="AB52" s="471"/>
      <c r="AC52" s="659"/>
      <c r="AD52" s="471"/>
      <c r="AE52" s="659"/>
      <c r="AF52" s="471"/>
      <c r="AG52" s="471"/>
      <c r="AH52" s="471"/>
      <c r="AI52" s="471"/>
      <c r="AJ52" s="655"/>
      <c r="AK52" s="473"/>
      <c r="AL52" s="659"/>
      <c r="AM52" s="471"/>
      <c r="AN52" s="471"/>
      <c r="AO52" s="659"/>
      <c r="AP52" s="471"/>
      <c r="AQ52" s="659"/>
      <c r="AR52" s="471"/>
      <c r="AS52" s="471"/>
      <c r="AT52" s="471"/>
      <c r="AU52" s="471"/>
      <c r="CB52" s="663"/>
    </row>
    <row r="53" spans="1:80" s="666" customFormat="1" ht="12.75" hidden="1" customHeight="1" collapsed="1">
      <c r="A53" s="586" t="s">
        <v>333</v>
      </c>
      <c r="B53" s="614"/>
      <c r="C53" s="614"/>
      <c r="D53" s="657"/>
      <c r="E53" s="616"/>
      <c r="F53" s="465"/>
      <c r="G53" s="616"/>
      <c r="H53" s="616"/>
      <c r="I53" s="616"/>
      <c r="J53" s="465"/>
      <c r="K53" s="616"/>
      <c r="L53" s="465"/>
      <c r="M53" s="616"/>
      <c r="N53" s="616"/>
      <c r="O53" s="616"/>
      <c r="P53" s="616"/>
      <c r="Q53" s="616"/>
      <c r="R53" s="616"/>
      <c r="S53" s="616"/>
      <c r="T53" s="616"/>
      <c r="U53" s="616"/>
      <c r="V53" s="616"/>
      <c r="W53" s="616"/>
      <c r="X53" s="616"/>
      <c r="Y53" s="616"/>
      <c r="Z53" s="616"/>
      <c r="AA53" s="616"/>
      <c r="AB53" s="616"/>
      <c r="AC53" s="616"/>
      <c r="AD53" s="616"/>
      <c r="AE53" s="616"/>
      <c r="AF53" s="616"/>
      <c r="AG53" s="616"/>
      <c r="AH53" s="616"/>
      <c r="AI53" s="616"/>
      <c r="AJ53" s="616"/>
      <c r="AK53" s="616"/>
      <c r="AL53" s="616"/>
      <c r="AM53" s="616"/>
      <c r="AN53" s="616"/>
      <c r="AO53" s="616"/>
      <c r="AP53" s="616"/>
      <c r="AQ53" s="616"/>
      <c r="AR53" s="616"/>
      <c r="AS53" s="616"/>
      <c r="AT53" s="616"/>
      <c r="AU53" s="616"/>
      <c r="CB53" s="465" t="s">
        <v>210</v>
      </c>
    </row>
    <row r="54" spans="1:80" s="666" customFormat="1" ht="3" hidden="1" customHeight="1" outlineLevel="1">
      <c r="A54" s="442"/>
      <c r="B54" s="667"/>
      <c r="C54" s="668"/>
      <c r="D54" s="661"/>
      <c r="E54" s="662"/>
      <c r="F54" s="669"/>
      <c r="G54" s="626"/>
      <c r="H54" s="476"/>
      <c r="I54" s="631"/>
      <c r="J54" s="669"/>
      <c r="K54" s="467"/>
      <c r="L54" s="669"/>
      <c r="M54" s="473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467"/>
      <c r="Y54" s="473"/>
      <c r="Z54" s="659"/>
      <c r="AA54" s="471"/>
      <c r="AB54" s="471"/>
      <c r="AC54" s="659"/>
      <c r="AD54" s="471"/>
      <c r="AE54" s="659"/>
      <c r="AF54" s="471"/>
      <c r="AG54" s="471"/>
      <c r="AH54" s="471"/>
      <c r="AI54" s="471"/>
      <c r="AJ54" s="467"/>
      <c r="AK54" s="473"/>
      <c r="AL54" s="659"/>
      <c r="AM54" s="471"/>
      <c r="AN54" s="471"/>
      <c r="AO54" s="659"/>
      <c r="AP54" s="471"/>
      <c r="AQ54" s="659"/>
      <c r="AR54" s="471"/>
      <c r="AS54" s="471"/>
      <c r="AT54" s="471"/>
      <c r="AU54" s="471"/>
      <c r="CB54" s="669"/>
    </row>
    <row r="55" spans="1:80" s="666" customFormat="1" ht="13.5" hidden="1" outlineLevel="1">
      <c r="A55" s="580" t="s">
        <v>184</v>
      </c>
      <c r="B55" s="580" t="s">
        <v>55</v>
      </c>
      <c r="C55" s="580"/>
      <c r="D55" s="596"/>
      <c r="E55" s="580"/>
      <c r="F55" s="669"/>
      <c r="G55" s="626"/>
      <c r="H55" s="476"/>
      <c r="I55" s="631"/>
      <c r="J55" s="669"/>
      <c r="K55" s="467"/>
      <c r="L55" s="669"/>
      <c r="M55" s="473"/>
      <c r="N55" s="655"/>
      <c r="O55" s="655"/>
      <c r="P55" s="655"/>
      <c r="Q55" s="655"/>
      <c r="R55" s="655"/>
      <c r="S55" s="655"/>
      <c r="T55" s="655"/>
      <c r="U55" s="655"/>
      <c r="V55" s="655"/>
      <c r="W55" s="655"/>
      <c r="X55" s="467"/>
      <c r="Y55" s="473"/>
      <c r="Z55" s="659"/>
      <c r="AA55" s="471"/>
      <c r="AB55" s="471"/>
      <c r="AC55" s="659"/>
      <c r="AD55" s="471"/>
      <c r="AE55" s="659"/>
      <c r="AF55" s="471"/>
      <c r="AG55" s="471"/>
      <c r="AH55" s="471"/>
      <c r="AI55" s="471"/>
      <c r="AJ55" s="467"/>
      <c r="AK55" s="473"/>
      <c r="AL55" s="659"/>
      <c r="AM55" s="471"/>
      <c r="AN55" s="471"/>
      <c r="AO55" s="659"/>
      <c r="AP55" s="471"/>
      <c r="AQ55" s="659"/>
      <c r="AR55" s="471"/>
      <c r="AS55" s="471"/>
      <c r="AT55" s="471"/>
      <c r="AU55" s="471"/>
      <c r="CB55" s="669"/>
    </row>
    <row r="56" spans="1:80" s="666" customFormat="1" ht="13.5" hidden="1" outlineLevel="2">
      <c r="A56" s="652" t="s">
        <v>1252</v>
      </c>
      <c r="B56" s="651" t="s">
        <v>1253</v>
      </c>
      <c r="C56" s="660" t="s">
        <v>1184</v>
      </c>
      <c r="D56" s="661"/>
      <c r="E56" s="662" t="s">
        <v>1291</v>
      </c>
      <c r="F56" s="669"/>
      <c r="G56" s="626" t="s">
        <v>52</v>
      </c>
      <c r="H56" s="476" t="str">
        <f t="shared" ref="H56:H63" si="4">CONCATENATE(G56,"-",I56)</f>
        <v>BB01-1</v>
      </c>
      <c r="I56" s="631">
        <v>1</v>
      </c>
      <c r="J56" s="669"/>
      <c r="K56" s="467"/>
      <c r="L56" s="669"/>
      <c r="M56" s="473"/>
      <c r="N56" s="471" cm="1">
        <f t="array" ref="N56">IFERROR(_xlfn.IFS(Q56=1,1,P56=1,1,O56=1,1,R56=1,1),0)</f>
        <v>1</v>
      </c>
      <c r="P56" s="655"/>
      <c r="Q56" s="655">
        <v>1</v>
      </c>
      <c r="R56" s="655"/>
      <c r="S56" s="471" cm="1">
        <f t="array" ref="S56">IFERROR(_xlfn.IFS(V56=1,1,U56=1,1,T56=1,1,W56=1,1),0)</f>
        <v>0</v>
      </c>
      <c r="T56" s="655"/>
      <c r="U56" s="655"/>
      <c r="V56" s="655"/>
      <c r="W56" s="655"/>
      <c r="X56" s="467"/>
      <c r="Y56" s="473"/>
      <c r="Z56" s="471"/>
      <c r="AA56" s="471"/>
      <c r="AB56" s="471"/>
      <c r="AC56" s="659"/>
      <c r="AD56" s="471"/>
      <c r="AE56" s="655">
        <v>1</v>
      </c>
      <c r="AF56" s="655">
        <v>1</v>
      </c>
      <c r="AG56" s="471"/>
      <c r="AH56" s="471"/>
      <c r="AI56" s="471"/>
      <c r="AJ56" s="467"/>
      <c r="AK56" s="473"/>
      <c r="AL56" s="659"/>
      <c r="AM56" s="471"/>
      <c r="AN56" s="471"/>
      <c r="AO56" s="659"/>
      <c r="AP56" s="471"/>
      <c r="AQ56" s="659"/>
      <c r="AR56" s="471"/>
      <c r="AS56" s="471"/>
      <c r="AT56" s="471"/>
      <c r="AU56" s="471"/>
      <c r="CB56" s="669"/>
    </row>
    <row r="57" spans="1:80" s="666" customFormat="1" ht="13.5" hidden="1" outlineLevel="2">
      <c r="A57" s="652" t="s">
        <v>1252</v>
      </c>
      <c r="B57" s="651" t="s">
        <v>1253</v>
      </c>
      <c r="C57" s="660" t="s">
        <v>1184</v>
      </c>
      <c r="D57" s="661"/>
      <c r="E57" s="662" t="s">
        <v>1292</v>
      </c>
      <c r="F57" s="669"/>
      <c r="G57" s="626" t="s">
        <v>52</v>
      </c>
      <c r="H57" s="476" t="str">
        <f t="shared" si="4"/>
        <v>BB01-1</v>
      </c>
      <c r="I57" s="631">
        <v>1</v>
      </c>
      <c r="J57" s="669"/>
      <c r="K57" s="467"/>
      <c r="L57" s="669"/>
      <c r="M57" s="473"/>
      <c r="N57" s="471" cm="1">
        <f t="array" ref="N57">IFERROR(_xlfn.IFS(Q57=1,1,P57=1,1,O57=1,1,R57=1,1),0)</f>
        <v>1</v>
      </c>
      <c r="P57" s="655"/>
      <c r="Q57" s="655">
        <v>1</v>
      </c>
      <c r="R57" s="655"/>
      <c r="S57" s="471" cm="1">
        <f t="array" ref="S57">IFERROR(_xlfn.IFS(V57=1,1,U57=1,1,T57=1,1,W57=1,1),0)</f>
        <v>0</v>
      </c>
      <c r="T57" s="655"/>
      <c r="U57" s="655"/>
      <c r="V57" s="655"/>
      <c r="W57" s="655"/>
      <c r="X57" s="467"/>
      <c r="Y57" s="473"/>
      <c r="Z57" s="471"/>
      <c r="AA57" s="471"/>
      <c r="AB57" s="471"/>
      <c r="AC57" s="659"/>
      <c r="AD57" s="471"/>
      <c r="AE57" s="655">
        <v>1</v>
      </c>
      <c r="AF57" s="655">
        <v>1</v>
      </c>
      <c r="AG57" s="471"/>
      <c r="AH57" s="471"/>
      <c r="AI57" s="471"/>
      <c r="AJ57" s="467"/>
      <c r="AK57" s="473"/>
      <c r="AL57" s="659"/>
      <c r="AM57" s="471"/>
      <c r="AN57" s="471"/>
      <c r="AO57" s="659"/>
      <c r="AP57" s="471"/>
      <c r="AQ57" s="659"/>
      <c r="AR57" s="471"/>
      <c r="AS57" s="471"/>
      <c r="AT57" s="471"/>
      <c r="AU57" s="471"/>
      <c r="CB57" s="669"/>
    </row>
    <row r="58" spans="1:80" s="666" customFormat="1" ht="13.5" hidden="1" outlineLevel="2">
      <c r="A58" s="652" t="s">
        <v>1252</v>
      </c>
      <c r="B58" s="651" t="s">
        <v>1253</v>
      </c>
      <c r="C58" s="660" t="s">
        <v>1184</v>
      </c>
      <c r="D58" s="661"/>
      <c r="E58" s="662" t="s">
        <v>1293</v>
      </c>
      <c r="F58" s="669"/>
      <c r="G58" s="626" t="s">
        <v>52</v>
      </c>
      <c r="H58" s="476" t="str">
        <f t="shared" si="4"/>
        <v>BB01-1</v>
      </c>
      <c r="I58" s="631">
        <v>1</v>
      </c>
      <c r="J58" s="669"/>
      <c r="K58" s="467"/>
      <c r="L58" s="669"/>
      <c r="M58" s="473"/>
      <c r="N58" s="471" cm="1">
        <f t="array" ref="N58">IFERROR(_xlfn.IFS(Q58=1,1,P58=1,1,O58=1,1,R58=1,1),0)</f>
        <v>1</v>
      </c>
      <c r="P58" s="655"/>
      <c r="Q58" s="655">
        <v>1</v>
      </c>
      <c r="R58" s="655"/>
      <c r="S58" s="471" cm="1">
        <f t="array" ref="S58">IFERROR(_xlfn.IFS(V58=1,1,U58=1,1,T58=1,1,W58=1,1),0)</f>
        <v>0</v>
      </c>
      <c r="T58" s="655"/>
      <c r="U58" s="655"/>
      <c r="V58" s="655"/>
      <c r="W58" s="655"/>
      <c r="X58" s="467"/>
      <c r="Y58" s="473"/>
      <c r="Z58" s="471"/>
      <c r="AA58" s="471"/>
      <c r="AB58" s="471"/>
      <c r="AC58" s="659"/>
      <c r="AD58" s="471"/>
      <c r="AE58" s="655">
        <v>1</v>
      </c>
      <c r="AF58" s="655">
        <v>1</v>
      </c>
      <c r="AG58" s="471"/>
      <c r="AH58" s="471"/>
      <c r="AI58" s="471"/>
      <c r="AJ58" s="467"/>
      <c r="AK58" s="473"/>
      <c r="AL58" s="659"/>
      <c r="AM58" s="471"/>
      <c r="AN58" s="471"/>
      <c r="AO58" s="659"/>
      <c r="AP58" s="471"/>
      <c r="AQ58" s="659"/>
      <c r="AR58" s="471"/>
      <c r="AS58" s="471"/>
      <c r="AT58" s="471"/>
      <c r="AU58" s="471"/>
      <c r="CB58" s="669"/>
    </row>
    <row r="59" spans="1:80" s="666" customFormat="1" ht="13.5" hidden="1" outlineLevel="2">
      <c r="A59" s="652" t="s">
        <v>1252</v>
      </c>
      <c r="B59" s="651" t="s">
        <v>1253</v>
      </c>
      <c r="C59" s="660" t="s">
        <v>1184</v>
      </c>
      <c r="D59" s="661"/>
      <c r="E59" s="662" t="s">
        <v>1294</v>
      </c>
      <c r="F59" s="669"/>
      <c r="G59" s="626" t="s">
        <v>52</v>
      </c>
      <c r="H59" s="476" t="str">
        <f t="shared" si="4"/>
        <v>BB01-1</v>
      </c>
      <c r="I59" s="631">
        <v>1</v>
      </c>
      <c r="J59" s="669"/>
      <c r="K59" s="467"/>
      <c r="L59" s="669"/>
      <c r="M59" s="473"/>
      <c r="N59" s="471" cm="1">
        <f t="array" ref="N59">IFERROR(_xlfn.IFS(Q59=1,1,P59=1,1,O59=1,1,R59=1,1),0)</f>
        <v>1</v>
      </c>
      <c r="P59" s="655"/>
      <c r="Q59" s="655">
        <v>1</v>
      </c>
      <c r="R59" s="655"/>
      <c r="S59" s="471" cm="1">
        <f t="array" ref="S59">IFERROR(_xlfn.IFS(V59=1,1,U59=1,1,T59=1,1,W59=1,1),0)</f>
        <v>0</v>
      </c>
      <c r="T59" s="655"/>
      <c r="U59" s="655"/>
      <c r="V59" s="655"/>
      <c r="W59" s="655"/>
      <c r="X59" s="467"/>
      <c r="Y59" s="473"/>
      <c r="Z59" s="471"/>
      <c r="AA59" s="471"/>
      <c r="AB59" s="471"/>
      <c r="AC59" s="659"/>
      <c r="AD59" s="471"/>
      <c r="AE59" s="655">
        <v>1</v>
      </c>
      <c r="AF59" s="655">
        <v>1</v>
      </c>
      <c r="AG59" s="471"/>
      <c r="AH59" s="471"/>
      <c r="AI59" s="471"/>
      <c r="AJ59" s="467"/>
      <c r="AK59" s="473"/>
      <c r="AL59" s="659"/>
      <c r="AM59" s="471"/>
      <c r="AN59" s="471"/>
      <c r="AO59" s="659"/>
      <c r="AP59" s="471"/>
      <c r="AQ59" s="659"/>
      <c r="AR59" s="471"/>
      <c r="AS59" s="471"/>
      <c r="AT59" s="471"/>
      <c r="AU59" s="471"/>
      <c r="CB59" s="669"/>
    </row>
    <row r="60" spans="1:80" s="666" customFormat="1" ht="13.5" hidden="1" outlineLevel="2">
      <c r="A60" s="652" t="s">
        <v>1252</v>
      </c>
      <c r="B60" s="651" t="s">
        <v>1253</v>
      </c>
      <c r="C60" s="660" t="s">
        <v>1184</v>
      </c>
      <c r="D60" s="661"/>
      <c r="E60" s="662" t="s">
        <v>1295</v>
      </c>
      <c r="F60" s="669"/>
      <c r="G60" s="626" t="s">
        <v>52</v>
      </c>
      <c r="H60" s="476" t="str">
        <f t="shared" si="4"/>
        <v>BB01-1</v>
      </c>
      <c r="I60" s="631">
        <v>1</v>
      </c>
      <c r="J60" s="669"/>
      <c r="K60" s="467"/>
      <c r="L60" s="669"/>
      <c r="M60" s="473"/>
      <c r="N60" s="471" cm="1">
        <f t="array" ref="N60">IFERROR(_xlfn.IFS(Q60=1,1,P60=1,1,O60=1,1,R60=1,1),0)</f>
        <v>1</v>
      </c>
      <c r="P60" s="655"/>
      <c r="Q60" s="655">
        <v>1</v>
      </c>
      <c r="R60" s="655"/>
      <c r="S60" s="471" cm="1">
        <f t="array" ref="S60">IFERROR(_xlfn.IFS(V60=1,1,U60=1,1,T60=1,1,W60=1,1),0)</f>
        <v>0</v>
      </c>
      <c r="T60" s="655"/>
      <c r="U60" s="655"/>
      <c r="V60" s="655"/>
      <c r="W60" s="655"/>
      <c r="X60" s="467"/>
      <c r="Y60" s="473"/>
      <c r="Z60" s="471"/>
      <c r="AA60" s="471"/>
      <c r="AB60" s="471"/>
      <c r="AC60" s="659"/>
      <c r="AD60" s="471"/>
      <c r="AE60" s="655">
        <v>1</v>
      </c>
      <c r="AF60" s="655">
        <v>1</v>
      </c>
      <c r="AG60" s="471"/>
      <c r="AH60" s="471"/>
      <c r="AI60" s="471"/>
      <c r="AJ60" s="467"/>
      <c r="AK60" s="473"/>
      <c r="AL60" s="659"/>
      <c r="AM60" s="471"/>
      <c r="AN60" s="471"/>
      <c r="AO60" s="659"/>
      <c r="AP60" s="471"/>
      <c r="AQ60" s="659"/>
      <c r="AR60" s="471"/>
      <c r="AS60" s="471"/>
      <c r="AT60" s="471"/>
      <c r="AU60" s="471"/>
      <c r="CB60" s="669"/>
    </row>
    <row r="61" spans="1:80" s="666" customFormat="1" ht="13.5" hidden="1" outlineLevel="2">
      <c r="A61" s="652" t="s">
        <v>1252</v>
      </c>
      <c r="B61" s="651" t="s">
        <v>1253</v>
      </c>
      <c r="C61" s="660" t="s">
        <v>1184</v>
      </c>
      <c r="D61" s="661"/>
      <c r="E61" s="662" t="s">
        <v>1296</v>
      </c>
      <c r="F61" s="669"/>
      <c r="G61" s="626" t="s">
        <v>52</v>
      </c>
      <c r="H61" s="476" t="str">
        <f t="shared" si="4"/>
        <v>BB01-1</v>
      </c>
      <c r="I61" s="631">
        <v>1</v>
      </c>
      <c r="J61" s="669"/>
      <c r="K61" s="467"/>
      <c r="L61" s="669"/>
      <c r="M61" s="473"/>
      <c r="N61" s="471" cm="1">
        <f t="array" ref="N61">IFERROR(_xlfn.IFS(Q61=1,1,P61=1,1,O61=1,1,R61=1,1),0)</f>
        <v>1</v>
      </c>
      <c r="P61" s="655"/>
      <c r="Q61" s="655">
        <v>1</v>
      </c>
      <c r="R61" s="655"/>
      <c r="S61" s="471" cm="1">
        <f t="array" ref="S61">IFERROR(_xlfn.IFS(V61=1,1,U61=1,1,T61=1,1,W61=1,1),0)</f>
        <v>0</v>
      </c>
      <c r="T61" s="655"/>
      <c r="U61" s="655"/>
      <c r="V61" s="655"/>
      <c r="W61" s="655"/>
      <c r="X61" s="467"/>
      <c r="Y61" s="473"/>
      <c r="Z61" s="471"/>
      <c r="AA61" s="471"/>
      <c r="AB61" s="471"/>
      <c r="AC61" s="659"/>
      <c r="AD61" s="471"/>
      <c r="AE61" s="655">
        <v>1</v>
      </c>
      <c r="AF61" s="655">
        <v>1</v>
      </c>
      <c r="AG61" s="471"/>
      <c r="AH61" s="471"/>
      <c r="AI61" s="471"/>
      <c r="AJ61" s="467"/>
      <c r="AK61" s="473"/>
      <c r="AL61" s="659"/>
      <c r="AM61" s="471"/>
      <c r="AN61" s="471"/>
      <c r="AO61" s="659"/>
      <c r="AP61" s="471"/>
      <c r="AQ61" s="659"/>
      <c r="AR61" s="471"/>
      <c r="AS61" s="471"/>
      <c r="AT61" s="471"/>
      <c r="AU61" s="471"/>
      <c r="CB61" s="669"/>
    </row>
    <row r="62" spans="1:80" s="666" customFormat="1" ht="12.75" hidden="1" customHeight="1" outlineLevel="2">
      <c r="A62" s="652" t="s">
        <v>1252</v>
      </c>
      <c r="B62" s="651" t="s">
        <v>1262</v>
      </c>
      <c r="C62" s="660" t="s">
        <v>1184</v>
      </c>
      <c r="D62" s="661">
        <v>1018</v>
      </c>
      <c r="E62" s="662" t="s">
        <v>1297</v>
      </c>
      <c r="F62" s="669"/>
      <c r="G62" s="626" t="s">
        <v>52</v>
      </c>
      <c r="H62" s="476" t="str">
        <f t="shared" si="4"/>
        <v>BB01-1</v>
      </c>
      <c r="I62" s="631">
        <v>1</v>
      </c>
      <c r="J62" s="669"/>
      <c r="K62" s="467"/>
      <c r="L62" s="669"/>
      <c r="M62" s="473"/>
      <c r="N62" s="471" cm="1">
        <f t="array" ref="N62">IFERROR(_xlfn.IFS(Q62=1,1,P62=1,1,O62=1,1,R62=1,1),0)</f>
        <v>1</v>
      </c>
      <c r="P62" s="655"/>
      <c r="Q62" s="655">
        <v>1</v>
      </c>
      <c r="R62" s="655"/>
      <c r="S62" s="471" cm="1">
        <f t="array" ref="S62">IFERROR(_xlfn.IFS(V62=1,1,U62=1,1,T62=1,1,W62=1,1),0)</f>
        <v>0</v>
      </c>
      <c r="T62" s="655"/>
      <c r="U62" s="655"/>
      <c r="V62" s="655"/>
      <c r="W62" s="655"/>
      <c r="X62" s="467"/>
      <c r="Y62" s="473"/>
      <c r="Z62" s="471"/>
      <c r="AA62" s="471"/>
      <c r="AB62" s="471"/>
      <c r="AC62" s="659"/>
      <c r="AD62" s="471"/>
      <c r="AE62" s="655">
        <v>1</v>
      </c>
      <c r="AF62" s="655">
        <v>1</v>
      </c>
      <c r="AG62" s="471"/>
      <c r="AH62" s="471"/>
      <c r="AI62" s="471"/>
      <c r="AJ62" s="467"/>
      <c r="AK62" s="473"/>
      <c r="AL62" s="659"/>
      <c r="AM62" s="471"/>
      <c r="AN62" s="471"/>
      <c r="AO62" s="659"/>
      <c r="AP62" s="471"/>
      <c r="AQ62" s="659"/>
      <c r="AR62" s="471"/>
      <c r="AS62" s="471"/>
      <c r="AT62" s="471"/>
      <c r="AU62" s="471"/>
      <c r="CB62" s="669"/>
    </row>
    <row r="63" spans="1:80" s="666" customFormat="1" ht="12.75" hidden="1" customHeight="1" outlineLevel="2">
      <c r="A63" s="652" t="s">
        <v>1252</v>
      </c>
      <c r="B63" s="651" t="s">
        <v>1262</v>
      </c>
      <c r="C63" s="660" t="s">
        <v>1184</v>
      </c>
      <c r="D63" s="661">
        <v>1019</v>
      </c>
      <c r="E63" s="662" t="s">
        <v>1298</v>
      </c>
      <c r="F63" s="669"/>
      <c r="G63" s="626" t="s">
        <v>52</v>
      </c>
      <c r="H63" s="476" t="str">
        <f t="shared" si="4"/>
        <v>BB01-1</v>
      </c>
      <c r="I63" s="631">
        <v>1</v>
      </c>
      <c r="J63" s="669"/>
      <c r="K63" s="467"/>
      <c r="L63" s="669"/>
      <c r="M63" s="473"/>
      <c r="N63" s="471" cm="1">
        <f t="array" ref="N63">IFERROR(_xlfn.IFS(Q63=1,1,P63=1,1,O63=1,1,R63=1,1),0)</f>
        <v>1</v>
      </c>
      <c r="P63" s="655"/>
      <c r="Q63" s="655">
        <v>1</v>
      </c>
      <c r="R63" s="655"/>
      <c r="S63" s="471" cm="1">
        <f t="array" ref="S63">IFERROR(_xlfn.IFS(V63=1,1,U63=1,1,T63=1,1,W63=1,1),0)</f>
        <v>0</v>
      </c>
      <c r="T63" s="655"/>
      <c r="U63" s="655"/>
      <c r="V63" s="655"/>
      <c r="W63" s="655"/>
      <c r="X63" s="467"/>
      <c r="Y63" s="473"/>
      <c r="Z63" s="471"/>
      <c r="AA63" s="471"/>
      <c r="AB63" s="471"/>
      <c r="AC63" s="659"/>
      <c r="AD63" s="471"/>
      <c r="AE63" s="655">
        <v>1</v>
      </c>
      <c r="AF63" s="655">
        <v>1</v>
      </c>
      <c r="AG63" s="471"/>
      <c r="AH63" s="471"/>
      <c r="AI63" s="471"/>
      <c r="AJ63" s="467"/>
      <c r="AK63" s="473"/>
      <c r="AL63" s="659"/>
      <c r="AM63" s="471"/>
      <c r="AN63" s="471"/>
      <c r="AO63" s="659"/>
      <c r="AP63" s="471"/>
      <c r="AQ63" s="659"/>
      <c r="AR63" s="471"/>
      <c r="AS63" s="471"/>
      <c r="AT63" s="471"/>
      <c r="AU63" s="471"/>
      <c r="CB63" s="669"/>
    </row>
    <row r="64" spans="1:80" s="666" customFormat="1" ht="3" hidden="1" customHeight="1" outlineLevel="1">
      <c r="A64" s="670"/>
      <c r="B64" s="667"/>
      <c r="C64" s="668"/>
      <c r="D64" s="661"/>
      <c r="E64" s="662"/>
      <c r="F64" s="669"/>
      <c r="G64" s="626"/>
      <c r="H64" s="476"/>
      <c r="I64" s="631"/>
      <c r="J64" s="669"/>
      <c r="K64" s="467"/>
      <c r="L64" s="669"/>
      <c r="M64" s="473"/>
      <c r="N64" s="655"/>
      <c r="P64" s="655"/>
      <c r="Q64" s="655"/>
      <c r="R64" s="655"/>
      <c r="S64" s="655"/>
      <c r="T64" s="655"/>
      <c r="U64" s="655"/>
      <c r="V64" s="655"/>
      <c r="W64" s="655"/>
      <c r="X64" s="467"/>
      <c r="Y64" s="473"/>
      <c r="Z64" s="659"/>
      <c r="AA64" s="471"/>
      <c r="AB64" s="471"/>
      <c r="AC64" s="659"/>
      <c r="AD64" s="471"/>
      <c r="AE64" s="659"/>
      <c r="AF64" s="471"/>
      <c r="AG64" s="471"/>
      <c r="AH64" s="471"/>
      <c r="AI64" s="471"/>
      <c r="AJ64" s="467"/>
      <c r="AK64" s="473"/>
      <c r="AL64" s="659"/>
      <c r="AM64" s="471"/>
      <c r="AN64" s="471"/>
      <c r="AO64" s="659"/>
      <c r="AP64" s="471"/>
      <c r="AQ64" s="659"/>
      <c r="AR64" s="471"/>
      <c r="AS64" s="471"/>
      <c r="AT64" s="471"/>
      <c r="AU64" s="471"/>
      <c r="CB64" s="669"/>
    </row>
    <row r="65" spans="1:80" s="666" customFormat="1" ht="13.5" hidden="1" outlineLevel="1">
      <c r="A65" s="580" t="s">
        <v>187</v>
      </c>
      <c r="B65" s="580" t="s">
        <v>188</v>
      </c>
      <c r="C65" s="580"/>
      <c r="D65" s="596"/>
      <c r="E65" s="580"/>
      <c r="F65" s="669"/>
      <c r="G65" s="626"/>
      <c r="H65" s="476"/>
      <c r="I65" s="631"/>
      <c r="J65" s="669"/>
      <c r="K65" s="467"/>
      <c r="L65" s="669"/>
      <c r="M65" s="473"/>
      <c r="N65" s="655"/>
      <c r="P65" s="655"/>
      <c r="Q65" s="655"/>
      <c r="R65" s="655"/>
      <c r="S65" s="655"/>
      <c r="T65" s="655"/>
      <c r="U65" s="655"/>
      <c r="V65" s="655"/>
      <c r="W65" s="655"/>
      <c r="X65" s="467"/>
      <c r="Y65" s="473"/>
      <c r="Z65" s="659"/>
      <c r="AA65" s="471"/>
      <c r="AB65" s="471"/>
      <c r="AC65" s="659"/>
      <c r="AD65" s="471"/>
      <c r="AE65" s="659"/>
      <c r="AF65" s="471"/>
      <c r="AG65" s="471"/>
      <c r="AH65" s="471"/>
      <c r="AI65" s="471"/>
      <c r="AJ65" s="467"/>
      <c r="AK65" s="473"/>
      <c r="AL65" s="659"/>
      <c r="AM65" s="471"/>
      <c r="AN65" s="471"/>
      <c r="AO65" s="659"/>
      <c r="AP65" s="471"/>
      <c r="AQ65" s="659"/>
      <c r="AR65" s="471"/>
      <c r="AS65" s="471"/>
      <c r="AT65" s="471"/>
      <c r="AU65" s="471"/>
      <c r="CB65" s="669"/>
    </row>
    <row r="66" spans="1:80" s="666" customFormat="1" ht="12.75" hidden="1" customHeight="1" outlineLevel="2">
      <c r="A66" s="652" t="s">
        <v>1299</v>
      </c>
      <c r="B66" s="651" t="s">
        <v>1255</v>
      </c>
      <c r="C66" s="660" t="s">
        <v>1184</v>
      </c>
      <c r="D66" s="661"/>
      <c r="E66" s="662" t="s">
        <v>1300</v>
      </c>
      <c r="F66" s="669"/>
      <c r="G66" s="626" t="s">
        <v>52</v>
      </c>
      <c r="H66" s="476" t="str">
        <f t="shared" ref="H66:H68" si="5">CONCATENATE(G66,"-",I66)</f>
        <v>BB01-4</v>
      </c>
      <c r="I66" s="631">
        <v>4</v>
      </c>
      <c r="J66" s="669"/>
      <c r="K66" s="467"/>
      <c r="L66" s="669"/>
      <c r="M66" s="473"/>
      <c r="N66" s="471" cm="1">
        <f t="array" ref="N66">IFERROR(_xlfn.IFS(Q66=1,1,P66=1,1,O66=1,1,R66=1,1),0)</f>
        <v>1</v>
      </c>
      <c r="P66" s="655"/>
      <c r="Q66" s="655">
        <v>1</v>
      </c>
      <c r="R66" s="655"/>
      <c r="S66" s="471" cm="1">
        <f t="array" ref="S66">IFERROR(_xlfn.IFS(V66=1,1,U66=1,1,T66=1,1,W66=1,1),0)</f>
        <v>0</v>
      </c>
      <c r="T66" s="655"/>
      <c r="U66" s="655"/>
      <c r="V66" s="655"/>
      <c r="W66" s="655"/>
      <c r="X66" s="467"/>
      <c r="Y66" s="473"/>
      <c r="Z66" s="471"/>
      <c r="AA66" s="471"/>
      <c r="AB66" s="471"/>
      <c r="AC66" s="659"/>
      <c r="AD66" s="471"/>
      <c r="AE66" s="471"/>
      <c r="AF66" s="471"/>
      <c r="AG66" s="471"/>
      <c r="AH66" s="471"/>
      <c r="AI66" s="471"/>
      <c r="AJ66" s="467"/>
      <c r="AK66" s="473"/>
      <c r="AL66" s="659"/>
      <c r="AM66" s="471"/>
      <c r="AN66" s="471"/>
      <c r="AO66" s="659"/>
      <c r="AP66" s="471"/>
      <c r="AQ66" s="659"/>
      <c r="AR66" s="471"/>
      <c r="AS66" s="471"/>
      <c r="AT66" s="471"/>
      <c r="AU66" s="471"/>
      <c r="CB66" s="669"/>
    </row>
    <row r="67" spans="1:80" s="666" customFormat="1" ht="12.75" hidden="1" customHeight="1" outlineLevel="2">
      <c r="A67" s="652" t="s">
        <v>1299</v>
      </c>
      <c r="B67" s="651" t="s">
        <v>1255</v>
      </c>
      <c r="C67" s="660" t="s">
        <v>1184</v>
      </c>
      <c r="D67" s="661"/>
      <c r="E67" s="662" t="s">
        <v>1301</v>
      </c>
      <c r="F67" s="669"/>
      <c r="G67" s="626" t="s">
        <v>52</v>
      </c>
      <c r="H67" s="476" t="str">
        <f t="shared" si="5"/>
        <v>BB01-4</v>
      </c>
      <c r="I67" s="631">
        <v>4</v>
      </c>
      <c r="J67" s="669"/>
      <c r="K67" s="467"/>
      <c r="L67" s="669"/>
      <c r="M67" s="473"/>
      <c r="N67" s="471" cm="1">
        <f t="array" ref="N67">IFERROR(_xlfn.IFS(Q67=1,1,P67=1,1,O67=1,1,R67=1,1),0)</f>
        <v>1</v>
      </c>
      <c r="P67" s="655"/>
      <c r="Q67" s="655">
        <v>1</v>
      </c>
      <c r="R67" s="655"/>
      <c r="S67" s="471" cm="1">
        <f t="array" ref="S67">IFERROR(_xlfn.IFS(V67=1,1,U67=1,1,T67=1,1,W67=1,1),0)</f>
        <v>0</v>
      </c>
      <c r="T67" s="655"/>
      <c r="U67" s="655"/>
      <c r="V67" s="655"/>
      <c r="W67" s="655"/>
      <c r="X67" s="467"/>
      <c r="Y67" s="473"/>
      <c r="Z67" s="471"/>
      <c r="AA67" s="471"/>
      <c r="AB67" s="471"/>
      <c r="AC67" s="659"/>
      <c r="AD67" s="471"/>
      <c r="AE67" s="471"/>
      <c r="AF67" s="471"/>
      <c r="AG67" s="471"/>
      <c r="AH67" s="471"/>
      <c r="AI67" s="471"/>
      <c r="AJ67" s="467"/>
      <c r="AK67" s="473"/>
      <c r="AL67" s="659"/>
      <c r="AM67" s="471"/>
      <c r="AN67" s="471"/>
      <c r="AO67" s="659"/>
      <c r="AP67" s="471"/>
      <c r="AQ67" s="659"/>
      <c r="AR67" s="471"/>
      <c r="AS67" s="471"/>
      <c r="AT67" s="471"/>
      <c r="AU67" s="471"/>
      <c r="CB67" s="669"/>
    </row>
    <row r="68" spans="1:80" s="666" customFormat="1" ht="12.75" hidden="1" customHeight="1" outlineLevel="2">
      <c r="A68" s="652" t="s">
        <v>1299</v>
      </c>
      <c r="B68" s="651" t="s">
        <v>1253</v>
      </c>
      <c r="C68" s="660" t="s">
        <v>1184</v>
      </c>
      <c r="D68" s="661"/>
      <c r="E68" s="662" t="s">
        <v>1302</v>
      </c>
      <c r="F68" s="669"/>
      <c r="G68" s="626" t="s">
        <v>52</v>
      </c>
      <c r="H68" s="476" t="str">
        <f t="shared" si="5"/>
        <v>BB01-4</v>
      </c>
      <c r="I68" s="631">
        <v>4</v>
      </c>
      <c r="J68" s="669"/>
      <c r="K68" s="467"/>
      <c r="L68" s="669"/>
      <c r="M68" s="473"/>
      <c r="N68" s="471" cm="1">
        <f t="array" ref="N68">IFERROR(_xlfn.IFS(Q68=1,1,P68=1,1,O68=1,1,R68=1,1),0)</f>
        <v>1</v>
      </c>
      <c r="P68" s="655"/>
      <c r="Q68" s="655">
        <v>1</v>
      </c>
      <c r="R68" s="655"/>
      <c r="S68" s="471" cm="1">
        <f t="array" ref="S68">IFERROR(_xlfn.IFS(V68=1,1,U68=1,1,T68=1,1,W68=1,1),0)</f>
        <v>0</v>
      </c>
      <c r="T68" s="655"/>
      <c r="U68" s="655"/>
      <c r="V68" s="655"/>
      <c r="W68" s="655"/>
      <c r="X68" s="467"/>
      <c r="Y68" s="473"/>
      <c r="Z68" s="471"/>
      <c r="AA68" s="471"/>
      <c r="AB68" s="471"/>
      <c r="AC68" s="659"/>
      <c r="AD68" s="471"/>
      <c r="AE68" s="471"/>
      <c r="AF68" s="471"/>
      <c r="AG68" s="471"/>
      <c r="AH68" s="471"/>
      <c r="AI68" s="471"/>
      <c r="AJ68" s="467"/>
      <c r="AK68" s="473"/>
      <c r="AL68" s="659"/>
      <c r="AM68" s="471"/>
      <c r="AN68" s="471"/>
      <c r="AO68" s="659"/>
      <c r="AP68" s="471"/>
      <c r="AQ68" s="659"/>
      <c r="AR68" s="471"/>
      <c r="AS68" s="471"/>
      <c r="AT68" s="471"/>
      <c r="AU68" s="471"/>
      <c r="CB68" s="669"/>
    </row>
    <row r="69" spans="1:80" s="666" customFormat="1" ht="12.75" hidden="1" customHeight="1" outlineLevel="2">
      <c r="A69" s="652" t="s">
        <v>1299</v>
      </c>
      <c r="B69" s="651" t="s">
        <v>1255</v>
      </c>
      <c r="C69" s="660" t="s">
        <v>1184</v>
      </c>
      <c r="D69" s="661"/>
      <c r="E69" s="662" t="s">
        <v>1303</v>
      </c>
      <c r="F69" s="669"/>
      <c r="G69" s="626" t="s">
        <v>52</v>
      </c>
      <c r="H69" s="476" t="str">
        <f>CONCATENATE(G69,"-",I69)</f>
        <v>BB01-4</v>
      </c>
      <c r="I69" s="631">
        <v>4</v>
      </c>
      <c r="J69" s="669"/>
      <c r="K69" s="467"/>
      <c r="L69" s="669"/>
      <c r="M69" s="473"/>
      <c r="N69" s="471" cm="1">
        <f t="array" ref="N69">IFERROR(_xlfn.IFS(Q69=1,1,P69=1,1,O69=1,1,R69=1,1),0)</f>
        <v>1</v>
      </c>
      <c r="P69" s="655"/>
      <c r="Q69" s="655">
        <v>1</v>
      </c>
      <c r="R69" s="655"/>
      <c r="S69" s="471" cm="1">
        <f t="array" ref="S69">IFERROR(_xlfn.IFS(V69=1,1,U69=1,1,T69=1,1,W69=1,1),0)</f>
        <v>0</v>
      </c>
      <c r="T69" s="655"/>
      <c r="U69" s="655"/>
      <c r="V69" s="655"/>
      <c r="W69" s="655"/>
      <c r="X69" s="467"/>
      <c r="Y69" s="473"/>
      <c r="Z69" s="471"/>
      <c r="AA69" s="655"/>
      <c r="AB69" s="471"/>
      <c r="AC69" s="659"/>
      <c r="AD69" s="471"/>
      <c r="AE69" s="471"/>
      <c r="AF69" s="471"/>
      <c r="AG69" s="471"/>
      <c r="AH69" s="471"/>
      <c r="AI69" s="471"/>
      <c r="AJ69" s="467"/>
      <c r="AK69" s="473"/>
      <c r="AL69" s="659"/>
      <c r="AM69" s="484"/>
      <c r="AN69" s="471"/>
      <c r="AO69" s="659"/>
      <c r="AP69" s="471"/>
      <c r="AQ69" s="659"/>
      <c r="AR69" s="471"/>
      <c r="AS69" s="471"/>
      <c r="AT69" s="471"/>
      <c r="AU69" s="471"/>
      <c r="CB69" s="669"/>
    </row>
    <row r="70" spans="1:80" s="666" customFormat="1" ht="12.75" hidden="1" customHeight="1" outlineLevel="2">
      <c r="A70" s="652" t="s">
        <v>1299</v>
      </c>
      <c r="B70" s="651" t="s">
        <v>1262</v>
      </c>
      <c r="C70" s="660" t="s">
        <v>1184</v>
      </c>
      <c r="D70" s="661">
        <v>1016</v>
      </c>
      <c r="E70" s="662" t="s">
        <v>1304</v>
      </c>
      <c r="F70" s="669"/>
      <c r="G70" s="626" t="s">
        <v>52</v>
      </c>
      <c r="H70" s="476" t="str">
        <f t="shared" ref="H70:H74" si="6">CONCATENATE(G70,"-",I70)</f>
        <v>BB01-4</v>
      </c>
      <c r="I70" s="631">
        <v>4</v>
      </c>
      <c r="J70" s="669"/>
      <c r="K70" s="467"/>
      <c r="L70" s="669"/>
      <c r="M70" s="473"/>
      <c r="N70" s="471" cm="1">
        <f t="array" ref="N70">IFERROR(_xlfn.IFS(Q70=1,1,P70=1,1,O70=1,1,R70=1,1),0)</f>
        <v>1</v>
      </c>
      <c r="P70" s="655"/>
      <c r="Q70" s="655">
        <v>1</v>
      </c>
      <c r="R70" s="655"/>
      <c r="S70" s="471" cm="1">
        <f t="array" ref="S70">IFERROR(_xlfn.IFS(V70=1,1,U70=1,1,T70=1,1,W70=1,1),0)</f>
        <v>0</v>
      </c>
      <c r="T70" s="655"/>
      <c r="U70" s="655"/>
      <c r="V70" s="655"/>
      <c r="W70" s="655"/>
      <c r="X70" s="467"/>
      <c r="Y70" s="473"/>
      <c r="Z70" s="471"/>
      <c r="AA70" s="471"/>
      <c r="AB70" s="471"/>
      <c r="AC70" s="659"/>
      <c r="AD70" s="471"/>
      <c r="AE70" s="471"/>
      <c r="AF70" s="471"/>
      <c r="AG70" s="471"/>
      <c r="AH70" s="471"/>
      <c r="AI70" s="471"/>
      <c r="AJ70" s="467"/>
      <c r="AK70" s="473"/>
      <c r="AL70" s="659"/>
      <c r="AM70" s="471"/>
      <c r="AN70" s="471"/>
      <c r="AO70" s="659"/>
      <c r="AP70" s="471"/>
      <c r="AQ70" s="659"/>
      <c r="AR70" s="471"/>
      <c r="AS70" s="471"/>
      <c r="AT70" s="471"/>
      <c r="AU70" s="471"/>
      <c r="CB70" s="669"/>
    </row>
    <row r="71" spans="1:80" s="666" customFormat="1" ht="12.75" hidden="1" customHeight="1" outlineLevel="2">
      <c r="A71" s="652" t="s">
        <v>1299</v>
      </c>
      <c r="B71" s="651" t="s">
        <v>1262</v>
      </c>
      <c r="C71" s="660" t="s">
        <v>1184</v>
      </c>
      <c r="D71" s="661">
        <v>1017</v>
      </c>
      <c r="E71" s="662" t="s">
        <v>1305</v>
      </c>
      <c r="F71" s="669"/>
      <c r="G71" s="626" t="s">
        <v>52</v>
      </c>
      <c r="H71" s="476" t="str">
        <f t="shared" si="6"/>
        <v>BB01-4</v>
      </c>
      <c r="I71" s="631">
        <v>4</v>
      </c>
      <c r="J71" s="669"/>
      <c r="K71" s="467"/>
      <c r="L71" s="669"/>
      <c r="M71" s="473"/>
      <c r="N71" s="471" cm="1">
        <f t="array" ref="N71">IFERROR(_xlfn.IFS(Q71=1,1,P71=1,1,O71=1,1,R71=1,1),0)</f>
        <v>1</v>
      </c>
      <c r="P71" s="655"/>
      <c r="Q71" s="655">
        <v>1</v>
      </c>
      <c r="R71" s="655"/>
      <c r="S71" s="471" cm="1">
        <f t="array" ref="S71">IFERROR(_xlfn.IFS(V71=1,1,U71=1,1,T71=1,1,W71=1,1),0)</f>
        <v>0</v>
      </c>
      <c r="T71" s="655"/>
      <c r="U71" s="655"/>
      <c r="V71" s="655"/>
      <c r="W71" s="655"/>
      <c r="X71" s="467"/>
      <c r="Y71" s="473"/>
      <c r="Z71" s="471"/>
      <c r="AA71" s="471"/>
      <c r="AB71" s="471"/>
      <c r="AC71" s="659"/>
      <c r="AD71" s="471"/>
      <c r="AE71" s="471"/>
      <c r="AF71" s="471"/>
      <c r="AG71" s="471"/>
      <c r="AH71" s="471"/>
      <c r="AI71" s="471"/>
      <c r="AJ71" s="467"/>
      <c r="AK71" s="473"/>
      <c r="AL71" s="659"/>
      <c r="AM71" s="471"/>
      <c r="AN71" s="471"/>
      <c r="AO71" s="659"/>
      <c r="AP71" s="471"/>
      <c r="AQ71" s="659"/>
      <c r="AR71" s="471"/>
      <c r="AS71" s="471"/>
      <c r="AT71" s="471"/>
      <c r="AU71" s="471"/>
      <c r="CB71" s="669"/>
    </row>
    <row r="72" spans="1:80" s="666" customFormat="1" ht="12.75" hidden="1" customHeight="1" outlineLevel="2">
      <c r="A72" s="652" t="s">
        <v>1299</v>
      </c>
      <c r="B72" s="651" t="s">
        <v>1272</v>
      </c>
      <c r="C72" s="660" t="s">
        <v>1306</v>
      </c>
      <c r="D72" s="661">
        <v>1010</v>
      </c>
      <c r="E72" s="662" t="s">
        <v>1307</v>
      </c>
      <c r="F72" s="669"/>
      <c r="G72" s="626" t="s">
        <v>52</v>
      </c>
      <c r="H72" s="476" t="str">
        <f t="shared" si="6"/>
        <v>BB01-4</v>
      </c>
      <c r="I72" s="631">
        <v>4</v>
      </c>
      <c r="J72" s="669"/>
      <c r="K72" s="467"/>
      <c r="L72" s="669"/>
      <c r="M72" s="473"/>
      <c r="N72" s="471" cm="1">
        <f t="array" ref="N72">IFERROR(_xlfn.IFS(Q72=1,1,P72=1,1,O72=1,1,R72=1,1),0)</f>
        <v>1</v>
      </c>
      <c r="P72" s="655"/>
      <c r="Q72" s="655">
        <v>1</v>
      </c>
      <c r="R72" s="655"/>
      <c r="S72" s="471" cm="1">
        <f t="array" ref="S72">IFERROR(_xlfn.IFS(V72=1,1,U72=1,1,T72=1,1,W72=1,1),0)</f>
        <v>0</v>
      </c>
      <c r="T72" s="655"/>
      <c r="U72" s="655"/>
      <c r="V72" s="655"/>
      <c r="W72" s="655"/>
      <c r="X72" s="467"/>
      <c r="Y72" s="473"/>
      <c r="Z72" s="471"/>
      <c r="AA72" s="471"/>
      <c r="AB72" s="471"/>
      <c r="AC72" s="659"/>
      <c r="AD72" s="471"/>
      <c r="AE72" s="471"/>
      <c r="AF72" s="471"/>
      <c r="AG72" s="471"/>
      <c r="AH72" s="471"/>
      <c r="AI72" s="471"/>
      <c r="AJ72" s="467"/>
      <c r="AK72" s="473"/>
      <c r="AL72" s="659"/>
      <c r="AM72" s="471"/>
      <c r="AN72" s="471"/>
      <c r="AO72" s="659"/>
      <c r="AP72" s="471"/>
      <c r="AQ72" s="659"/>
      <c r="AR72" s="471"/>
      <c r="AS72" s="471"/>
      <c r="AT72" s="471"/>
      <c r="AU72" s="471"/>
      <c r="CB72" s="669"/>
    </row>
    <row r="73" spans="1:80" s="666" customFormat="1" ht="12.75" hidden="1" customHeight="1" outlineLevel="2">
      <c r="A73" s="652" t="s">
        <v>1299</v>
      </c>
      <c r="B73" s="651" t="s">
        <v>1272</v>
      </c>
      <c r="C73" s="660" t="s">
        <v>1308</v>
      </c>
      <c r="D73" s="661">
        <v>1011</v>
      </c>
      <c r="E73" s="662" t="s">
        <v>1309</v>
      </c>
      <c r="F73" s="669"/>
      <c r="G73" s="626" t="s">
        <v>52</v>
      </c>
      <c r="H73" s="476" t="str">
        <f t="shared" si="6"/>
        <v>BB01-4</v>
      </c>
      <c r="I73" s="631">
        <v>4</v>
      </c>
      <c r="J73" s="669"/>
      <c r="K73" s="467"/>
      <c r="L73" s="669"/>
      <c r="M73" s="473"/>
      <c r="N73" s="471" cm="1">
        <f t="array" ref="N73">IFERROR(_xlfn.IFS(Q73=1,1,P73=1,1,O73=1,1,R73=1,1),0)</f>
        <v>1</v>
      </c>
      <c r="P73" s="655"/>
      <c r="Q73" s="655">
        <v>1</v>
      </c>
      <c r="R73" s="655"/>
      <c r="S73" s="471" cm="1">
        <f t="array" ref="S73">IFERROR(_xlfn.IFS(V73=1,1,U73=1,1,T73=1,1,W73=1,1),0)</f>
        <v>0</v>
      </c>
      <c r="T73" s="655"/>
      <c r="U73" s="655"/>
      <c r="V73" s="655"/>
      <c r="W73" s="655"/>
      <c r="X73" s="467"/>
      <c r="Y73" s="473"/>
      <c r="Z73" s="471"/>
      <c r="AA73" s="471"/>
      <c r="AB73" s="471"/>
      <c r="AC73" s="659"/>
      <c r="AD73" s="471"/>
      <c r="AE73" s="471"/>
      <c r="AF73" s="471"/>
      <c r="AG73" s="471"/>
      <c r="AH73" s="471"/>
      <c r="AI73" s="471"/>
      <c r="AJ73" s="467"/>
      <c r="AK73" s="473"/>
      <c r="AL73" s="659"/>
      <c r="AM73" s="471"/>
      <c r="AN73" s="471"/>
      <c r="AO73" s="659"/>
      <c r="AP73" s="471"/>
      <c r="AQ73" s="659"/>
      <c r="AR73" s="471"/>
      <c r="AS73" s="471"/>
      <c r="AT73" s="471"/>
      <c r="AU73" s="471"/>
      <c r="CB73" s="669"/>
    </row>
    <row r="74" spans="1:80" s="666" customFormat="1" ht="12.75" hidden="1" customHeight="1" outlineLevel="2">
      <c r="A74" s="652" t="s">
        <v>1299</v>
      </c>
      <c r="B74" s="651" t="s">
        <v>1262</v>
      </c>
      <c r="C74" s="660" t="s">
        <v>1310</v>
      </c>
      <c r="D74" s="661">
        <v>1120</v>
      </c>
      <c r="E74" s="662" t="s">
        <v>1311</v>
      </c>
      <c r="F74" s="669"/>
      <c r="G74" s="626" t="s">
        <v>52</v>
      </c>
      <c r="H74" s="476" t="str">
        <f t="shared" si="6"/>
        <v>BB01-4</v>
      </c>
      <c r="I74" s="631">
        <v>4</v>
      </c>
      <c r="J74" s="669"/>
      <c r="K74" s="467"/>
      <c r="L74" s="669"/>
      <c r="M74" s="473"/>
      <c r="N74" s="471" cm="1">
        <f t="array" ref="N74">IFERROR(_xlfn.IFS(Q74=1,1,P74=1,1,O74=1,1,R74=1,1),0)</f>
        <v>1</v>
      </c>
      <c r="P74" s="655"/>
      <c r="Q74" s="655">
        <v>1</v>
      </c>
      <c r="R74" s="655"/>
      <c r="S74" s="471" cm="1">
        <f t="array" ref="S74">IFERROR(_xlfn.IFS(V74=1,1,U74=1,1,T74=1,1,W74=1,1),0)</f>
        <v>0</v>
      </c>
      <c r="T74" s="655"/>
      <c r="U74" s="655"/>
      <c r="V74" s="655"/>
      <c r="W74" s="655"/>
      <c r="X74" s="467"/>
      <c r="Y74" s="473"/>
      <c r="Z74" s="471"/>
      <c r="AA74" s="655"/>
      <c r="AB74" s="484"/>
      <c r="AC74" s="659"/>
      <c r="AD74" s="471"/>
      <c r="AE74" s="471"/>
      <c r="AF74" s="471"/>
      <c r="AG74" s="471"/>
      <c r="AH74" s="471"/>
      <c r="AI74" s="471"/>
      <c r="AJ74" s="467"/>
      <c r="AK74" s="473"/>
      <c r="AL74" s="659"/>
      <c r="AM74" s="471"/>
      <c r="AN74" s="484"/>
      <c r="AO74" s="659"/>
      <c r="AP74" s="471"/>
      <c r="AQ74" s="659"/>
      <c r="AR74" s="471"/>
      <c r="AS74" s="471"/>
      <c r="AT74" s="471"/>
      <c r="AU74" s="471"/>
      <c r="CB74" s="669"/>
    </row>
    <row r="75" spans="1:80" s="666" customFormat="1" ht="12.75" hidden="1" customHeight="1" outlineLevel="2">
      <c r="A75" s="652" t="s">
        <v>1299</v>
      </c>
      <c r="B75" s="651" t="s">
        <v>1262</v>
      </c>
      <c r="C75" s="660" t="s">
        <v>1310</v>
      </c>
      <c r="D75" s="661">
        <v>1121</v>
      </c>
      <c r="E75" s="662" t="s">
        <v>1312</v>
      </c>
      <c r="F75" s="669"/>
      <c r="G75" s="626" t="s">
        <v>52</v>
      </c>
      <c r="H75" s="476" t="str">
        <f>CONCATENATE(G75,"-",I75)</f>
        <v>BB01-4</v>
      </c>
      <c r="I75" s="631">
        <v>4</v>
      </c>
      <c r="J75" s="669"/>
      <c r="K75" s="467"/>
      <c r="L75" s="669"/>
      <c r="M75" s="473"/>
      <c r="N75" s="471" cm="1">
        <f t="array" ref="N75">IFERROR(_xlfn.IFS(Q75=1,1,P75=1,1,O75=1,1,R75=1,1),0)</f>
        <v>1</v>
      </c>
      <c r="P75" s="655"/>
      <c r="Q75" s="655">
        <v>1</v>
      </c>
      <c r="R75" s="655"/>
      <c r="S75" s="471" cm="1">
        <f t="array" ref="S75">IFERROR(_xlfn.IFS(V75=1,1,U75=1,1,T75=1,1,W75=1,1),0)</f>
        <v>0</v>
      </c>
      <c r="T75" s="655"/>
      <c r="U75" s="655"/>
      <c r="V75" s="655"/>
      <c r="W75" s="655"/>
      <c r="X75" s="467"/>
      <c r="Y75" s="473"/>
      <c r="Z75" s="471"/>
      <c r="AA75" s="655"/>
      <c r="AB75" s="484"/>
      <c r="AC75" s="659"/>
      <c r="AD75" s="471"/>
      <c r="AE75" s="471"/>
      <c r="AF75" s="471"/>
      <c r="AG75" s="471"/>
      <c r="AH75" s="471"/>
      <c r="AI75" s="471"/>
      <c r="AJ75" s="467"/>
      <c r="AK75" s="473"/>
      <c r="AL75" s="659"/>
      <c r="AM75" s="471"/>
      <c r="AN75" s="484"/>
      <c r="AO75" s="659"/>
      <c r="AP75" s="471"/>
      <c r="AQ75" s="659"/>
      <c r="AR75" s="471"/>
      <c r="AS75" s="471"/>
      <c r="AT75" s="471"/>
      <c r="AU75" s="471"/>
      <c r="CB75" s="669"/>
    </row>
    <row r="76" spans="1:80" s="666" customFormat="1" ht="12.75" hidden="1" customHeight="1" outlineLevel="2">
      <c r="A76" s="652" t="s">
        <v>1299</v>
      </c>
      <c r="B76" s="651" t="s">
        <v>1262</v>
      </c>
      <c r="C76" s="660" t="s">
        <v>1313</v>
      </c>
      <c r="D76" s="661">
        <v>1034</v>
      </c>
      <c r="E76" s="662" t="s">
        <v>1314</v>
      </c>
      <c r="F76" s="669"/>
      <c r="G76" s="626" t="s">
        <v>52</v>
      </c>
      <c r="H76" s="476" t="str">
        <f>CONCATENATE(G76,"-",I76)</f>
        <v>BB01-4</v>
      </c>
      <c r="I76" s="631">
        <v>4</v>
      </c>
      <c r="J76" s="669"/>
      <c r="K76" s="467"/>
      <c r="L76" s="669"/>
      <c r="M76" s="473"/>
      <c r="N76" s="471" cm="1">
        <f t="array" ref="N76">IFERROR(_xlfn.IFS(Q76=1,1,P76=1,1,O76=1,1,R76=1,1),0)</f>
        <v>1</v>
      </c>
      <c r="P76" s="655"/>
      <c r="Q76" s="655">
        <v>1</v>
      </c>
      <c r="R76" s="655"/>
      <c r="S76" s="471" cm="1">
        <f t="array" ref="S76">IFERROR(_xlfn.IFS(V76=1,1,U76=1,1,T76=1,1,W76=1,1),0)</f>
        <v>0</v>
      </c>
      <c r="T76" s="655"/>
      <c r="U76" s="655"/>
      <c r="V76" s="655"/>
      <c r="W76" s="655"/>
      <c r="X76" s="467"/>
      <c r="Y76" s="473"/>
      <c r="Z76" s="471"/>
      <c r="AA76" s="655"/>
      <c r="AB76" s="484"/>
      <c r="AC76" s="659"/>
      <c r="AD76" s="471"/>
      <c r="AE76" s="471"/>
      <c r="AF76" s="471"/>
      <c r="AG76" s="471"/>
      <c r="AH76" s="471"/>
      <c r="AI76" s="471"/>
      <c r="AJ76" s="467"/>
      <c r="AK76" s="473"/>
      <c r="AL76" s="659"/>
      <c r="AM76" s="471"/>
      <c r="AN76" s="484"/>
      <c r="AO76" s="659"/>
      <c r="AP76" s="471"/>
      <c r="AQ76" s="659"/>
      <c r="AR76" s="471"/>
      <c r="AS76" s="471"/>
      <c r="AT76" s="471"/>
      <c r="AU76" s="471"/>
      <c r="CB76" s="669"/>
    </row>
    <row r="77" spans="1:80" s="666" customFormat="1" ht="12.75" hidden="1" customHeight="1" outlineLevel="2">
      <c r="A77" s="652" t="s">
        <v>1299</v>
      </c>
      <c r="B77" s="651" t="s">
        <v>1262</v>
      </c>
      <c r="C77" s="660" t="s">
        <v>1313</v>
      </c>
      <c r="D77" s="661">
        <v>1035</v>
      </c>
      <c r="E77" s="662" t="s">
        <v>1315</v>
      </c>
      <c r="F77" s="669"/>
      <c r="G77" s="626" t="s">
        <v>52</v>
      </c>
      <c r="H77" s="476" t="str">
        <f>CONCATENATE(G77,"-",I77)</f>
        <v>BB01-4</v>
      </c>
      <c r="I77" s="631">
        <v>4</v>
      </c>
      <c r="J77" s="669"/>
      <c r="K77" s="467"/>
      <c r="L77" s="669"/>
      <c r="M77" s="473"/>
      <c r="N77" s="471" cm="1">
        <f t="array" ref="N77">IFERROR(_xlfn.IFS(Q77=1,1,P77=1,1,O77=1,1,R77=1,1),0)</f>
        <v>1</v>
      </c>
      <c r="P77" s="655"/>
      <c r="Q77" s="655">
        <v>1</v>
      </c>
      <c r="R77" s="655"/>
      <c r="S77" s="471" cm="1">
        <f t="array" ref="S77">IFERROR(_xlfn.IFS(V77=1,1,U77=1,1,T77=1,1,W77=1,1),0)</f>
        <v>0</v>
      </c>
      <c r="T77" s="655"/>
      <c r="U77" s="655"/>
      <c r="V77" s="655"/>
      <c r="W77" s="655"/>
      <c r="X77" s="467"/>
      <c r="Y77" s="473"/>
      <c r="Z77" s="471"/>
      <c r="AA77" s="655"/>
      <c r="AB77" s="484"/>
      <c r="AC77" s="659"/>
      <c r="AD77" s="471"/>
      <c r="AE77" s="471"/>
      <c r="AF77" s="471"/>
      <c r="AG77" s="471"/>
      <c r="AH77" s="471"/>
      <c r="AI77" s="471"/>
      <c r="AJ77" s="467"/>
      <c r="AK77" s="473"/>
      <c r="AL77" s="659"/>
      <c r="AM77" s="471"/>
      <c r="AN77" s="484"/>
      <c r="AO77" s="659"/>
      <c r="AP77" s="471"/>
      <c r="AQ77" s="659"/>
      <c r="AR77" s="471"/>
      <c r="AS77" s="471"/>
      <c r="AT77" s="471"/>
      <c r="AU77" s="471"/>
      <c r="CB77" s="669"/>
    </row>
    <row r="78" spans="1:80" s="666" customFormat="1" ht="3" hidden="1" customHeight="1" outlineLevel="2">
      <c r="A78" s="670"/>
      <c r="B78" s="667"/>
      <c r="C78" s="668"/>
      <c r="D78" s="661"/>
      <c r="E78" s="662"/>
      <c r="F78" s="669"/>
      <c r="G78" s="626"/>
      <c r="H78" s="476"/>
      <c r="I78" s="631" t="s">
        <v>1316</v>
      </c>
      <c r="J78" s="669"/>
      <c r="K78" s="467"/>
      <c r="L78" s="669"/>
      <c r="M78" s="473"/>
      <c r="N78" s="655"/>
      <c r="P78" s="655"/>
      <c r="Q78" s="655"/>
      <c r="R78" s="655"/>
      <c r="S78" s="655"/>
      <c r="T78" s="655"/>
      <c r="U78" s="655"/>
      <c r="V78" s="655"/>
      <c r="W78" s="655"/>
      <c r="X78" s="467"/>
      <c r="Y78" s="473"/>
      <c r="Z78" s="659"/>
      <c r="AA78" s="471"/>
      <c r="AB78" s="471"/>
      <c r="AC78" s="659"/>
      <c r="AD78" s="471"/>
      <c r="AE78" s="659"/>
      <c r="AF78" s="471"/>
      <c r="AG78" s="471"/>
      <c r="AH78" s="471"/>
      <c r="AI78" s="471"/>
      <c r="AJ78" s="467"/>
      <c r="AK78" s="473"/>
      <c r="AL78" s="659"/>
      <c r="AM78" s="471"/>
      <c r="AN78" s="471"/>
      <c r="AO78" s="659"/>
      <c r="AP78" s="471"/>
      <c r="AQ78" s="659"/>
      <c r="AR78" s="471"/>
      <c r="AS78" s="471"/>
      <c r="AT78" s="471"/>
      <c r="AU78" s="471"/>
      <c r="CB78" s="669"/>
    </row>
    <row r="79" spans="1:80" s="666" customFormat="1" ht="13.5" hidden="1" outlineLevel="2">
      <c r="A79" s="676" t="s">
        <v>191</v>
      </c>
      <c r="B79" s="676" t="s">
        <v>67</v>
      </c>
      <c r="C79" s="676"/>
      <c r="D79" s="677"/>
      <c r="E79" s="676"/>
      <c r="F79" s="669"/>
      <c r="G79" s="652" t="s">
        <v>1317</v>
      </c>
      <c r="H79" s="476"/>
      <c r="I79" s="631"/>
      <c r="J79" s="669"/>
      <c r="K79" s="467"/>
      <c r="L79" s="669"/>
      <c r="M79" s="473"/>
      <c r="N79" s="655"/>
      <c r="P79" s="655"/>
      <c r="Q79" s="655"/>
      <c r="R79" s="655"/>
      <c r="S79" s="655"/>
      <c r="T79" s="655"/>
      <c r="U79" s="655"/>
      <c r="V79" s="655"/>
      <c r="W79" s="655"/>
      <c r="X79" s="467"/>
      <c r="Y79" s="473"/>
      <c r="Z79" s="659"/>
      <c r="AA79" s="471"/>
      <c r="AB79" s="471"/>
      <c r="AC79" s="659"/>
      <c r="AD79" s="471"/>
      <c r="AE79" s="659"/>
      <c r="AF79" s="471"/>
      <c r="AG79" s="471"/>
      <c r="AH79" s="471"/>
      <c r="AI79" s="471"/>
      <c r="AJ79" s="467"/>
      <c r="AK79" s="473"/>
      <c r="AL79" s="659"/>
      <c r="AM79" s="471"/>
      <c r="AN79" s="471"/>
      <c r="AO79" s="659"/>
      <c r="AP79" s="471"/>
      <c r="AQ79" s="659"/>
      <c r="AR79" s="471"/>
      <c r="AS79" s="471"/>
      <c r="AT79" s="471"/>
      <c r="AU79" s="471"/>
      <c r="CB79" s="669"/>
    </row>
    <row r="80" spans="1:80" s="666" customFormat="1" ht="12.75" hidden="1" customHeight="1" outlineLevel="2">
      <c r="A80" s="652" t="s">
        <v>1299</v>
      </c>
      <c r="B80" s="651" t="s">
        <v>1253</v>
      </c>
      <c r="C80" s="660" t="s">
        <v>1184</v>
      </c>
      <c r="D80" s="661"/>
      <c r="E80" s="662" t="s">
        <v>1318</v>
      </c>
      <c r="F80" s="669"/>
      <c r="G80" s="626" t="s">
        <v>52</v>
      </c>
      <c r="H80" s="476" t="str">
        <f t="shared" ref="H80:H110" si="7">CONCATENATE(G80,"-",I80)</f>
        <v>BB01-4</v>
      </c>
      <c r="I80" s="631">
        <v>4</v>
      </c>
      <c r="J80" s="669"/>
      <c r="K80" s="467"/>
      <c r="L80" s="669"/>
      <c r="M80" s="473"/>
      <c r="N80" s="471" cm="1">
        <f t="array" ref="N80">IFERROR(_xlfn.IFS(Q80=1,1,P80=1,1,O80=1,1,R80=1,1),0)</f>
        <v>1</v>
      </c>
      <c r="P80" s="655"/>
      <c r="Q80" s="655">
        <v>1</v>
      </c>
      <c r="R80" s="655"/>
      <c r="S80" s="471" cm="1">
        <f t="array" ref="S80">IFERROR(_xlfn.IFS(V80=1,1,U80=1,1,T80=1,1,W80=1,1),0)</f>
        <v>0</v>
      </c>
      <c r="T80" s="655"/>
      <c r="U80" s="655"/>
      <c r="V80" s="655"/>
      <c r="W80" s="655"/>
      <c r="X80" s="467"/>
      <c r="Y80" s="473"/>
      <c r="Z80" s="471"/>
      <c r="AA80" s="655"/>
      <c r="AB80" s="471"/>
      <c r="AC80" s="471"/>
      <c r="AD80" s="485"/>
      <c r="AE80" s="471"/>
      <c r="AF80" s="471"/>
      <c r="AG80" s="471"/>
      <c r="AH80" s="471"/>
      <c r="AI80" s="471"/>
      <c r="AJ80" s="467"/>
      <c r="AK80" s="473"/>
      <c r="AL80" s="485"/>
      <c r="AM80" s="484"/>
      <c r="AN80" s="471"/>
      <c r="AO80" s="471"/>
      <c r="AP80" s="485"/>
      <c r="AQ80" s="659"/>
      <c r="AR80" s="471"/>
      <c r="AS80" s="471"/>
      <c r="AT80" s="471"/>
      <c r="AU80" s="471"/>
      <c r="CB80" s="669">
        <v>9</v>
      </c>
    </row>
    <row r="81" spans="1:80" s="666" customFormat="1" ht="12.75" hidden="1" customHeight="1" outlineLevel="2">
      <c r="A81" s="652" t="s">
        <v>1299</v>
      </c>
      <c r="B81" s="651" t="s">
        <v>1253</v>
      </c>
      <c r="C81" s="660" t="s">
        <v>1184</v>
      </c>
      <c r="D81" s="661"/>
      <c r="E81" s="662" t="s">
        <v>1319</v>
      </c>
      <c r="F81" s="669"/>
      <c r="G81" s="626" t="s">
        <v>52</v>
      </c>
      <c r="H81" s="476" t="str">
        <f t="shared" si="7"/>
        <v>BB01-4</v>
      </c>
      <c r="I81" s="631">
        <v>4</v>
      </c>
      <c r="J81" s="669"/>
      <c r="K81" s="467"/>
      <c r="L81" s="669"/>
      <c r="M81" s="473"/>
      <c r="N81" s="471" cm="1">
        <f t="array" ref="N81">IFERROR(_xlfn.IFS(Q81=1,1,P81=1,1,O81=1,1,R81=1,1),0)</f>
        <v>1</v>
      </c>
      <c r="P81" s="655"/>
      <c r="Q81" s="655">
        <v>1</v>
      </c>
      <c r="R81" s="655"/>
      <c r="S81" s="471" cm="1">
        <f t="array" ref="S81">IFERROR(_xlfn.IFS(V81=1,1,U81=1,1,T81=1,1,W81=1,1),0)</f>
        <v>0</v>
      </c>
      <c r="T81" s="655"/>
      <c r="U81" s="655"/>
      <c r="V81" s="655"/>
      <c r="W81" s="655"/>
      <c r="X81" s="467"/>
      <c r="Y81" s="473"/>
      <c r="Z81" s="471"/>
      <c r="AA81" s="655"/>
      <c r="AB81" s="471"/>
      <c r="AC81" s="659"/>
      <c r="AD81" s="471"/>
      <c r="AE81" s="471"/>
      <c r="AF81" s="471"/>
      <c r="AG81" s="471"/>
      <c r="AH81" s="471"/>
      <c r="AI81" s="471"/>
      <c r="AJ81" s="467"/>
      <c r="AK81" s="473"/>
      <c r="AL81" s="659"/>
      <c r="AM81" s="471"/>
      <c r="AN81" s="471"/>
      <c r="AO81" s="659"/>
      <c r="AP81" s="471"/>
      <c r="AQ81" s="659"/>
      <c r="AR81" s="471"/>
      <c r="AS81" s="471"/>
      <c r="AT81" s="471"/>
      <c r="AU81" s="471"/>
      <c r="CB81" s="669">
        <v>9</v>
      </c>
    </row>
    <row r="82" spans="1:80" s="666" customFormat="1" ht="12.75" hidden="1" customHeight="1" outlineLevel="2">
      <c r="A82" s="652" t="s">
        <v>1299</v>
      </c>
      <c r="B82" s="651" t="s">
        <v>1253</v>
      </c>
      <c r="C82" s="660" t="s">
        <v>1184</v>
      </c>
      <c r="D82" s="661"/>
      <c r="E82" s="662" t="s">
        <v>1320</v>
      </c>
      <c r="F82" s="669"/>
      <c r="G82" s="626" t="s">
        <v>52</v>
      </c>
      <c r="H82" s="476" t="str">
        <f t="shared" si="7"/>
        <v>BB01-4</v>
      </c>
      <c r="I82" s="631">
        <v>4</v>
      </c>
      <c r="J82" s="669"/>
      <c r="K82" s="467"/>
      <c r="L82" s="669"/>
      <c r="M82" s="473"/>
      <c r="N82" s="471" cm="1">
        <f t="array" ref="N82">IFERROR(_xlfn.IFS(Q82=1,1,P82=1,1,O82=1,1,R82=1,1),0)</f>
        <v>1</v>
      </c>
      <c r="P82" s="655"/>
      <c r="Q82" s="655">
        <v>1</v>
      </c>
      <c r="R82" s="655"/>
      <c r="S82" s="471" cm="1">
        <f t="array" ref="S82">IFERROR(_xlfn.IFS(V82=1,1,U82=1,1,T82=1,1,W82=1,1),0)</f>
        <v>0</v>
      </c>
      <c r="T82" s="655"/>
      <c r="U82" s="655"/>
      <c r="V82" s="655"/>
      <c r="W82" s="655"/>
      <c r="X82" s="467"/>
      <c r="Y82" s="473"/>
      <c r="Z82" s="471"/>
      <c r="AA82" s="655"/>
      <c r="AB82" s="484"/>
      <c r="AC82" s="659"/>
      <c r="AD82" s="471"/>
      <c r="AE82" s="471"/>
      <c r="AF82" s="471"/>
      <c r="AG82" s="471"/>
      <c r="AH82" s="471"/>
      <c r="AI82" s="471"/>
      <c r="AJ82" s="467"/>
      <c r="AK82" s="473"/>
      <c r="AL82" s="659"/>
      <c r="AM82" s="471"/>
      <c r="AN82" s="484"/>
      <c r="AO82" s="659"/>
      <c r="AP82" s="471"/>
      <c r="AQ82" s="659"/>
      <c r="AR82" s="471"/>
      <c r="AS82" s="471"/>
      <c r="AT82" s="471"/>
      <c r="AU82" s="471"/>
      <c r="CB82" s="669">
        <v>9</v>
      </c>
    </row>
    <row r="83" spans="1:80" s="666" customFormat="1" ht="12.75" hidden="1" customHeight="1" outlineLevel="2">
      <c r="A83" s="652" t="s">
        <v>1299</v>
      </c>
      <c r="B83" s="651" t="s">
        <v>1253</v>
      </c>
      <c r="C83" s="660" t="s">
        <v>1184</v>
      </c>
      <c r="D83" s="661"/>
      <c r="E83" s="662" t="s">
        <v>1321</v>
      </c>
      <c r="F83" s="669"/>
      <c r="G83" s="626" t="s">
        <v>52</v>
      </c>
      <c r="H83" s="476" t="str">
        <f t="shared" si="7"/>
        <v>BB01-4</v>
      </c>
      <c r="I83" s="631">
        <v>4</v>
      </c>
      <c r="J83" s="669"/>
      <c r="K83" s="467"/>
      <c r="L83" s="669"/>
      <c r="M83" s="473"/>
      <c r="N83" s="471" cm="1">
        <f t="array" ref="N83">IFERROR(_xlfn.IFS(Q83=1,1,P83=1,1,O83=1,1,R83=1,1),0)</f>
        <v>1</v>
      </c>
      <c r="P83" s="655"/>
      <c r="Q83" s="655">
        <v>1</v>
      </c>
      <c r="R83" s="655"/>
      <c r="S83" s="471" cm="1">
        <f t="array" ref="S83">IFERROR(_xlfn.IFS(V83=1,1,U83=1,1,T83=1,1,W83=1,1),0)</f>
        <v>0</v>
      </c>
      <c r="T83" s="655"/>
      <c r="U83" s="655"/>
      <c r="V83" s="655"/>
      <c r="W83" s="655"/>
      <c r="X83" s="467"/>
      <c r="Y83" s="473"/>
      <c r="Z83" s="471"/>
      <c r="AA83" s="655"/>
      <c r="AB83" s="484"/>
      <c r="AC83" s="659"/>
      <c r="AD83" s="471"/>
      <c r="AE83" s="471"/>
      <c r="AF83" s="471"/>
      <c r="AG83" s="471"/>
      <c r="AH83" s="471"/>
      <c r="AI83" s="471"/>
      <c r="AJ83" s="467"/>
      <c r="AK83" s="473"/>
      <c r="AL83" s="659"/>
      <c r="AM83" s="471"/>
      <c r="AN83" s="484"/>
      <c r="AO83" s="659"/>
      <c r="AP83" s="471"/>
      <c r="AQ83" s="659"/>
      <c r="AR83" s="471"/>
      <c r="AS83" s="471"/>
      <c r="AT83" s="471"/>
      <c r="AU83" s="471"/>
      <c r="CB83" s="669">
        <v>9</v>
      </c>
    </row>
    <row r="84" spans="1:80" s="666" customFormat="1" ht="12.75" hidden="1" customHeight="1" outlineLevel="2">
      <c r="A84" s="652" t="s">
        <v>1299</v>
      </c>
      <c r="B84" s="651" t="s">
        <v>1253</v>
      </c>
      <c r="C84" s="660" t="s">
        <v>1184</v>
      </c>
      <c r="D84" s="661"/>
      <c r="E84" s="662" t="s">
        <v>1322</v>
      </c>
      <c r="F84" s="669"/>
      <c r="G84" s="626" t="s">
        <v>52</v>
      </c>
      <c r="H84" s="476" t="str">
        <f t="shared" si="7"/>
        <v>BB01-4</v>
      </c>
      <c r="I84" s="631">
        <v>4</v>
      </c>
      <c r="J84" s="669"/>
      <c r="K84" s="467"/>
      <c r="L84" s="669"/>
      <c r="M84" s="473"/>
      <c r="N84" s="471" cm="1">
        <f t="array" ref="N84">IFERROR(_xlfn.IFS(Q84=1,1,P84=1,1,O84=1,1,R84=1,1),0)</f>
        <v>1</v>
      </c>
      <c r="P84" s="655"/>
      <c r="Q84" s="655">
        <v>1</v>
      </c>
      <c r="R84" s="655"/>
      <c r="S84" s="471" cm="1">
        <f t="array" ref="S84">IFERROR(_xlfn.IFS(V84=1,1,U84=1,1,T84=1,1,W84=1,1),0)</f>
        <v>0</v>
      </c>
      <c r="T84" s="655"/>
      <c r="U84" s="655"/>
      <c r="V84" s="655"/>
      <c r="W84" s="655"/>
      <c r="X84" s="467"/>
      <c r="Y84" s="473"/>
      <c r="Z84" s="471"/>
      <c r="AA84" s="655"/>
      <c r="AB84" s="484"/>
      <c r="AC84" s="659"/>
      <c r="AD84" s="471"/>
      <c r="AE84" s="471"/>
      <c r="AF84" s="471"/>
      <c r="AG84" s="471"/>
      <c r="AH84" s="471"/>
      <c r="AI84" s="471"/>
      <c r="AJ84" s="467"/>
      <c r="AK84" s="473"/>
      <c r="AL84" s="659"/>
      <c r="AM84" s="471"/>
      <c r="AN84" s="484"/>
      <c r="AO84" s="659"/>
      <c r="AP84" s="471"/>
      <c r="AQ84" s="659"/>
      <c r="AR84" s="471"/>
      <c r="AS84" s="471"/>
      <c r="AT84" s="471"/>
      <c r="AU84" s="471"/>
      <c r="CB84" s="669"/>
    </row>
    <row r="85" spans="1:80" s="666" customFormat="1" ht="12.75" hidden="1" customHeight="1" outlineLevel="2">
      <c r="A85" s="652" t="s">
        <v>1299</v>
      </c>
      <c r="B85" s="651" t="s">
        <v>1255</v>
      </c>
      <c r="C85" s="660" t="s">
        <v>1184</v>
      </c>
      <c r="D85" s="661"/>
      <c r="E85" s="662" t="s">
        <v>1323</v>
      </c>
      <c r="F85" s="669"/>
      <c r="G85" s="626" t="s">
        <v>52</v>
      </c>
      <c r="H85" s="476" t="str">
        <f t="shared" si="7"/>
        <v>BB01-4</v>
      </c>
      <c r="I85" s="631">
        <v>4</v>
      </c>
      <c r="J85" s="669"/>
      <c r="K85" s="467"/>
      <c r="L85" s="669"/>
      <c r="M85" s="473"/>
      <c r="N85" s="471" cm="1">
        <f t="array" ref="N85">IFERROR(_xlfn.IFS(Q85=1,1,P85=1,1,O85=1,1,R85=1,1),0)</f>
        <v>1</v>
      </c>
      <c r="P85" s="655"/>
      <c r="Q85" s="655">
        <v>1</v>
      </c>
      <c r="R85" s="655"/>
      <c r="S85" s="471" cm="1">
        <f t="array" ref="S85">IFERROR(_xlfn.IFS(V85=1,1,U85=1,1,T85=1,1,W85=1,1),0)</f>
        <v>0</v>
      </c>
      <c r="T85" s="655"/>
      <c r="U85" s="655"/>
      <c r="V85" s="655"/>
      <c r="W85" s="655"/>
      <c r="X85" s="467"/>
      <c r="Y85" s="473"/>
      <c r="Z85" s="471"/>
      <c r="AA85" s="655"/>
      <c r="AB85" s="471"/>
      <c r="AC85" s="471"/>
      <c r="AD85" s="485"/>
      <c r="AE85" s="471"/>
      <c r="AF85" s="471"/>
      <c r="AG85" s="471"/>
      <c r="AH85" s="471"/>
      <c r="AI85" s="471"/>
      <c r="AJ85" s="467"/>
      <c r="AK85" s="473"/>
      <c r="AL85" s="485"/>
      <c r="AM85" s="484"/>
      <c r="AN85" s="471"/>
      <c r="AO85" s="471"/>
      <c r="AP85" s="471"/>
      <c r="AQ85" s="659"/>
      <c r="AR85" s="471"/>
      <c r="AS85" s="471"/>
      <c r="AT85" s="471"/>
      <c r="AU85" s="471"/>
      <c r="CB85" s="669"/>
    </row>
    <row r="86" spans="1:80" s="666" customFormat="1" ht="12.75" hidden="1" customHeight="1" outlineLevel="2">
      <c r="A86" s="652" t="s">
        <v>1299</v>
      </c>
      <c r="B86" s="651" t="s">
        <v>1255</v>
      </c>
      <c r="C86" s="660" t="s">
        <v>1184</v>
      </c>
      <c r="D86" s="661"/>
      <c r="E86" s="662" t="s">
        <v>1324</v>
      </c>
      <c r="F86" s="669"/>
      <c r="G86" s="626" t="s">
        <v>52</v>
      </c>
      <c r="H86" s="476" t="str">
        <f t="shared" si="7"/>
        <v>BB01-4</v>
      </c>
      <c r="I86" s="631">
        <v>4</v>
      </c>
      <c r="J86" s="669"/>
      <c r="K86" s="467"/>
      <c r="L86" s="669"/>
      <c r="M86" s="473"/>
      <c r="N86" s="471" cm="1">
        <f t="array" ref="N86">IFERROR(_xlfn.IFS(Q86=1,1,P86=1,1,O86=1,1,R86=1,1),0)</f>
        <v>1</v>
      </c>
      <c r="P86" s="655"/>
      <c r="Q86" s="655">
        <v>1</v>
      </c>
      <c r="R86" s="655"/>
      <c r="S86" s="471" cm="1">
        <f t="array" ref="S86">IFERROR(_xlfn.IFS(V86=1,1,U86=1,1,T86=1,1,W86=1,1),0)</f>
        <v>0</v>
      </c>
      <c r="T86" s="655"/>
      <c r="U86" s="655"/>
      <c r="V86" s="655"/>
      <c r="W86" s="655"/>
      <c r="X86" s="467"/>
      <c r="Y86" s="473"/>
      <c r="Z86" s="471"/>
      <c r="AA86" s="655"/>
      <c r="AB86" s="471"/>
      <c r="AC86" s="659"/>
      <c r="AD86" s="471"/>
      <c r="AE86" s="471"/>
      <c r="AF86" s="471"/>
      <c r="AG86" s="471"/>
      <c r="AH86" s="471"/>
      <c r="AI86" s="471"/>
      <c r="AJ86" s="467"/>
      <c r="AK86" s="473"/>
      <c r="AL86" s="659"/>
      <c r="AM86" s="471"/>
      <c r="AN86" s="471"/>
      <c r="AO86" s="659"/>
      <c r="AP86" s="471"/>
      <c r="AQ86" s="659"/>
      <c r="AR86" s="471"/>
      <c r="AS86" s="471"/>
      <c r="AT86" s="471"/>
      <c r="AU86" s="471"/>
      <c r="CB86" s="669"/>
    </row>
    <row r="87" spans="1:80" s="666" customFormat="1" ht="12.75" hidden="1" customHeight="1" outlineLevel="2">
      <c r="A87" s="652" t="s">
        <v>1299</v>
      </c>
      <c r="B87" s="651" t="s">
        <v>1255</v>
      </c>
      <c r="C87" s="660" t="s">
        <v>1184</v>
      </c>
      <c r="D87" s="661"/>
      <c r="E87" s="662" t="s">
        <v>1325</v>
      </c>
      <c r="F87" s="669"/>
      <c r="G87" s="626" t="s">
        <v>52</v>
      </c>
      <c r="H87" s="476" t="str">
        <f t="shared" si="7"/>
        <v>BB01-4</v>
      </c>
      <c r="I87" s="631">
        <v>4</v>
      </c>
      <c r="J87" s="669"/>
      <c r="K87" s="467"/>
      <c r="L87" s="669"/>
      <c r="M87" s="473"/>
      <c r="N87" s="471" cm="1">
        <f t="array" ref="N87">IFERROR(_xlfn.IFS(Q87=1,1,P87=1,1,O87=1,1,R87=1,1),0)</f>
        <v>1</v>
      </c>
      <c r="P87" s="655"/>
      <c r="Q87" s="655">
        <v>1</v>
      </c>
      <c r="R87" s="655"/>
      <c r="S87" s="471" cm="1">
        <f t="array" ref="S87">IFERROR(_xlfn.IFS(V87=1,1,U87=1,1,T87=1,1,W87=1,1),0)</f>
        <v>0</v>
      </c>
      <c r="T87" s="655"/>
      <c r="U87" s="655"/>
      <c r="V87" s="655"/>
      <c r="W87" s="655"/>
      <c r="X87" s="467"/>
      <c r="Y87" s="473"/>
      <c r="Z87" s="471"/>
      <c r="AA87" s="655"/>
      <c r="AB87" s="484"/>
      <c r="AC87" s="659"/>
      <c r="AD87" s="471"/>
      <c r="AE87" s="471"/>
      <c r="AF87" s="471"/>
      <c r="AG87" s="471"/>
      <c r="AH87" s="471"/>
      <c r="AI87" s="471"/>
      <c r="AJ87" s="467"/>
      <c r="AK87" s="473"/>
      <c r="AL87" s="659"/>
      <c r="AM87" s="471"/>
      <c r="AN87" s="484"/>
      <c r="AO87" s="659"/>
      <c r="AP87" s="471"/>
      <c r="AQ87" s="659"/>
      <c r="AR87" s="471"/>
      <c r="AS87" s="471"/>
      <c r="AT87" s="471"/>
      <c r="AU87" s="471"/>
      <c r="CB87" s="669"/>
    </row>
    <row r="88" spans="1:80" s="666" customFormat="1" ht="12.75" hidden="1" customHeight="1" outlineLevel="2">
      <c r="A88" s="652" t="s">
        <v>1299</v>
      </c>
      <c r="B88" s="651" t="s">
        <v>1255</v>
      </c>
      <c r="C88" s="660" t="s">
        <v>1184</v>
      </c>
      <c r="D88" s="661"/>
      <c r="E88" s="662" t="s">
        <v>1326</v>
      </c>
      <c r="F88" s="669"/>
      <c r="G88" s="626" t="s">
        <v>52</v>
      </c>
      <c r="H88" s="476" t="str">
        <f t="shared" si="7"/>
        <v>BB01-4</v>
      </c>
      <c r="I88" s="631">
        <v>4</v>
      </c>
      <c r="J88" s="669"/>
      <c r="K88" s="467"/>
      <c r="L88" s="669"/>
      <c r="M88" s="473"/>
      <c r="N88" s="471" cm="1">
        <f t="array" ref="N88">IFERROR(_xlfn.IFS(Q88=1,1,P88=1,1,O88=1,1,R88=1,1),0)</f>
        <v>1</v>
      </c>
      <c r="P88" s="655"/>
      <c r="Q88" s="655">
        <v>1</v>
      </c>
      <c r="R88" s="655"/>
      <c r="S88" s="471" cm="1">
        <f t="array" ref="S88">IFERROR(_xlfn.IFS(V88=1,1,U88=1,1,T88=1,1,W88=1,1),0)</f>
        <v>0</v>
      </c>
      <c r="T88" s="655"/>
      <c r="U88" s="655"/>
      <c r="V88" s="655"/>
      <c r="W88" s="655"/>
      <c r="X88" s="467"/>
      <c r="Y88" s="473"/>
      <c r="Z88" s="471"/>
      <c r="AA88" s="655"/>
      <c r="AB88" s="484"/>
      <c r="AC88" s="659"/>
      <c r="AD88" s="471"/>
      <c r="AE88" s="471"/>
      <c r="AF88" s="471"/>
      <c r="AG88" s="471"/>
      <c r="AH88" s="471"/>
      <c r="AI88" s="471"/>
      <c r="AJ88" s="467"/>
      <c r="AK88" s="473"/>
      <c r="AL88" s="659"/>
      <c r="AM88" s="471"/>
      <c r="AN88" s="484"/>
      <c r="AO88" s="659"/>
      <c r="AP88" s="471"/>
      <c r="AQ88" s="659"/>
      <c r="AR88" s="471"/>
      <c r="AS88" s="471"/>
      <c r="AT88" s="471"/>
      <c r="AU88" s="471"/>
      <c r="CB88" s="669"/>
    </row>
    <row r="89" spans="1:80" s="666" customFormat="1" ht="12.75" hidden="1" customHeight="1" outlineLevel="2">
      <c r="A89" s="652" t="s">
        <v>1299</v>
      </c>
      <c r="B89" s="651" t="s">
        <v>1255</v>
      </c>
      <c r="C89" s="660" t="s">
        <v>1184</v>
      </c>
      <c r="D89" s="661"/>
      <c r="E89" s="662" t="s">
        <v>1327</v>
      </c>
      <c r="F89" s="669"/>
      <c r="G89" s="626" t="s">
        <v>52</v>
      </c>
      <c r="H89" s="476" t="str">
        <f t="shared" si="7"/>
        <v>BB01-4</v>
      </c>
      <c r="I89" s="631">
        <v>4</v>
      </c>
      <c r="J89" s="669"/>
      <c r="K89" s="467"/>
      <c r="L89" s="669"/>
      <c r="M89" s="473"/>
      <c r="N89" s="471" cm="1">
        <f t="array" ref="N89">IFERROR(_xlfn.IFS(Q89=1,1,P89=1,1,O89=1,1,R89=1,1),0)</f>
        <v>1</v>
      </c>
      <c r="P89" s="655"/>
      <c r="Q89" s="655">
        <v>1</v>
      </c>
      <c r="R89" s="655"/>
      <c r="S89" s="471" cm="1">
        <f t="array" ref="S89">IFERROR(_xlfn.IFS(V89=1,1,U89=1,1,T89=1,1,W89=1,1),0)</f>
        <v>0</v>
      </c>
      <c r="T89" s="655"/>
      <c r="U89" s="655"/>
      <c r="V89" s="655"/>
      <c r="W89" s="655"/>
      <c r="X89" s="467"/>
      <c r="Y89" s="473"/>
      <c r="Z89" s="471"/>
      <c r="AA89" s="655"/>
      <c r="AB89" s="484"/>
      <c r="AC89" s="659"/>
      <c r="AD89" s="471"/>
      <c r="AE89" s="471"/>
      <c r="AF89" s="471"/>
      <c r="AG89" s="471"/>
      <c r="AH89" s="471"/>
      <c r="AI89" s="471"/>
      <c r="AJ89" s="467"/>
      <c r="AK89" s="473"/>
      <c r="AL89" s="659"/>
      <c r="AM89" s="471"/>
      <c r="AN89" s="484"/>
      <c r="AO89" s="659"/>
      <c r="AP89" s="471"/>
      <c r="AQ89" s="659"/>
      <c r="AR89" s="471"/>
      <c r="AS89" s="471"/>
      <c r="AT89" s="471"/>
      <c r="AU89" s="471"/>
      <c r="CB89" s="669"/>
    </row>
    <row r="90" spans="1:80" s="666" customFormat="1" ht="12.75" hidden="1" customHeight="1" outlineLevel="2">
      <c r="A90" s="652" t="s">
        <v>1299</v>
      </c>
      <c r="B90" s="651" t="s">
        <v>1262</v>
      </c>
      <c r="C90" s="660" t="s">
        <v>1310</v>
      </c>
      <c r="D90" s="661">
        <v>1022</v>
      </c>
      <c r="E90" s="662" t="s">
        <v>1328</v>
      </c>
      <c r="F90" s="669"/>
      <c r="G90" s="626" t="s">
        <v>52</v>
      </c>
      <c r="H90" s="476" t="str">
        <f t="shared" si="7"/>
        <v>BB01-4</v>
      </c>
      <c r="I90" s="631">
        <v>4</v>
      </c>
      <c r="J90" s="669"/>
      <c r="K90" s="467"/>
      <c r="L90" s="669"/>
      <c r="M90" s="473"/>
      <c r="N90" s="471" cm="1">
        <f t="array" ref="N90">IFERROR(_xlfn.IFS(Q90=1,1,P90=1,1,O90=1,1,R90=1,1),0)</f>
        <v>1</v>
      </c>
      <c r="P90" s="655"/>
      <c r="Q90" s="655">
        <v>1</v>
      </c>
      <c r="R90" s="655"/>
      <c r="S90" s="471" cm="1">
        <f t="array" ref="S90">IFERROR(_xlfn.IFS(V90=1,1,U90=1,1,T90=1,1,W90=1,1),0)</f>
        <v>0</v>
      </c>
      <c r="T90" s="655"/>
      <c r="U90" s="655"/>
      <c r="V90" s="655"/>
      <c r="W90" s="655"/>
      <c r="X90" s="467"/>
      <c r="Y90" s="473"/>
      <c r="Z90" s="471"/>
      <c r="AA90" s="655"/>
      <c r="AB90" s="484"/>
      <c r="AC90" s="659"/>
      <c r="AD90" s="471"/>
      <c r="AE90" s="471"/>
      <c r="AF90" s="471"/>
      <c r="AG90" s="471"/>
      <c r="AH90" s="471"/>
      <c r="AI90" s="471"/>
      <c r="AJ90" s="467"/>
      <c r="AK90" s="473"/>
      <c r="AL90" s="659"/>
      <c r="AM90" s="471"/>
      <c r="AN90" s="484"/>
      <c r="AO90" s="659"/>
      <c r="AP90" s="471"/>
      <c r="AQ90" s="659"/>
      <c r="AR90" s="471"/>
      <c r="AS90" s="471"/>
      <c r="AT90" s="471"/>
      <c r="AU90" s="471"/>
      <c r="CB90" s="669"/>
    </row>
    <row r="91" spans="1:80" s="666" customFormat="1" ht="12.75" hidden="1" customHeight="1" outlineLevel="2">
      <c r="A91" s="652" t="s">
        <v>1299</v>
      </c>
      <c r="B91" s="651" t="s">
        <v>1262</v>
      </c>
      <c r="C91" s="660" t="s">
        <v>1310</v>
      </c>
      <c r="D91" s="661">
        <v>1023</v>
      </c>
      <c r="E91" s="662" t="s">
        <v>1329</v>
      </c>
      <c r="F91" s="669"/>
      <c r="G91" s="626" t="s">
        <v>52</v>
      </c>
      <c r="H91" s="476" t="str">
        <f t="shared" si="7"/>
        <v>BB01-4</v>
      </c>
      <c r="I91" s="631">
        <v>4</v>
      </c>
      <c r="J91" s="669"/>
      <c r="K91" s="467"/>
      <c r="L91" s="669"/>
      <c r="M91" s="473"/>
      <c r="N91" s="471" cm="1">
        <f t="array" ref="N91">IFERROR(_xlfn.IFS(Q91=1,1,P91=1,1,O91=1,1,R91=1,1),0)</f>
        <v>1</v>
      </c>
      <c r="P91" s="655"/>
      <c r="Q91" s="655">
        <v>1</v>
      </c>
      <c r="R91" s="655"/>
      <c r="S91" s="471" cm="1">
        <f t="array" ref="S91">IFERROR(_xlfn.IFS(V91=1,1,U91=1,1,T91=1,1,W91=1,1),0)</f>
        <v>0</v>
      </c>
      <c r="T91" s="655"/>
      <c r="U91" s="655"/>
      <c r="V91" s="655"/>
      <c r="W91" s="655"/>
      <c r="X91" s="467"/>
      <c r="Y91" s="473"/>
      <c r="Z91" s="471"/>
      <c r="AA91" s="655"/>
      <c r="AB91" s="484"/>
      <c r="AC91" s="659"/>
      <c r="AD91" s="471"/>
      <c r="AE91" s="471"/>
      <c r="AF91" s="471"/>
      <c r="AG91" s="471"/>
      <c r="AH91" s="471"/>
      <c r="AI91" s="471"/>
      <c r="AJ91" s="467"/>
      <c r="AK91" s="473"/>
      <c r="AL91" s="659"/>
      <c r="AM91" s="471"/>
      <c r="AN91" s="484"/>
      <c r="AO91" s="659"/>
      <c r="AP91" s="471"/>
      <c r="AQ91" s="659"/>
      <c r="AR91" s="471"/>
      <c r="AS91" s="471"/>
      <c r="AT91" s="471"/>
      <c r="AU91" s="471"/>
      <c r="CB91" s="669"/>
    </row>
    <row r="92" spans="1:80" s="666" customFormat="1" ht="12.75" hidden="1" customHeight="1" outlineLevel="2">
      <c r="A92" s="652" t="s">
        <v>1299</v>
      </c>
      <c r="B92" s="651" t="s">
        <v>1262</v>
      </c>
      <c r="C92" s="660" t="s">
        <v>1310</v>
      </c>
      <c r="D92" s="661">
        <v>1024</v>
      </c>
      <c r="E92" s="662" t="s">
        <v>1330</v>
      </c>
      <c r="F92" s="669"/>
      <c r="G92" s="626" t="s">
        <v>52</v>
      </c>
      <c r="H92" s="476" t="str">
        <f t="shared" si="7"/>
        <v>BB01-4</v>
      </c>
      <c r="I92" s="631">
        <v>4</v>
      </c>
      <c r="J92" s="669"/>
      <c r="K92" s="467"/>
      <c r="L92" s="669"/>
      <c r="M92" s="473"/>
      <c r="N92" s="471" cm="1">
        <f t="array" ref="N92">IFERROR(_xlfn.IFS(Q92=1,1,P92=1,1,O92=1,1,R92=1,1),0)</f>
        <v>1</v>
      </c>
      <c r="P92" s="655"/>
      <c r="Q92" s="655">
        <v>1</v>
      </c>
      <c r="R92" s="655"/>
      <c r="S92" s="471" cm="1">
        <f t="array" ref="S92">IFERROR(_xlfn.IFS(V92=1,1,U92=1,1,T92=1,1,W92=1,1),0)</f>
        <v>0</v>
      </c>
      <c r="T92" s="655"/>
      <c r="U92" s="655"/>
      <c r="V92" s="655"/>
      <c r="W92" s="655"/>
      <c r="X92" s="467"/>
      <c r="Y92" s="473"/>
      <c r="Z92" s="471"/>
      <c r="AA92" s="655"/>
      <c r="AB92" s="484"/>
      <c r="AC92" s="659"/>
      <c r="AD92" s="471"/>
      <c r="AE92" s="471"/>
      <c r="AF92" s="471"/>
      <c r="AG92" s="471"/>
      <c r="AH92" s="471"/>
      <c r="AI92" s="471"/>
      <c r="AJ92" s="467"/>
      <c r="AK92" s="473"/>
      <c r="AL92" s="659"/>
      <c r="AM92" s="471"/>
      <c r="AN92" s="484"/>
      <c r="AO92" s="659"/>
      <c r="AP92" s="471"/>
      <c r="AQ92" s="659"/>
      <c r="AR92" s="471"/>
      <c r="AS92" s="471"/>
      <c r="AT92" s="471"/>
      <c r="AU92" s="471"/>
      <c r="CB92" s="669"/>
    </row>
    <row r="93" spans="1:80" s="666" customFormat="1" ht="12.75" hidden="1" customHeight="1" outlineLevel="2">
      <c r="A93" s="652" t="s">
        <v>1299</v>
      </c>
      <c r="B93" s="651" t="s">
        <v>1262</v>
      </c>
      <c r="C93" s="660" t="s">
        <v>1310</v>
      </c>
      <c r="D93" s="661">
        <v>1025</v>
      </c>
      <c r="E93" s="662" t="s">
        <v>1331</v>
      </c>
      <c r="F93" s="669"/>
      <c r="G93" s="626" t="s">
        <v>52</v>
      </c>
      <c r="H93" s="476" t="str">
        <f t="shared" si="7"/>
        <v>BB01-4</v>
      </c>
      <c r="I93" s="631">
        <v>4</v>
      </c>
      <c r="J93" s="669"/>
      <c r="K93" s="467"/>
      <c r="L93" s="669"/>
      <c r="M93" s="473"/>
      <c r="N93" s="471" cm="1">
        <f t="array" ref="N93">IFERROR(_xlfn.IFS(Q93=1,1,P93=1,1,O93=1,1,R93=1,1),0)</f>
        <v>1</v>
      </c>
      <c r="P93" s="655"/>
      <c r="Q93" s="655">
        <v>1</v>
      </c>
      <c r="R93" s="655"/>
      <c r="S93" s="471" cm="1">
        <f t="array" ref="S93">IFERROR(_xlfn.IFS(V93=1,1,U93=1,1,T93=1,1,W93=1,1),0)</f>
        <v>0</v>
      </c>
      <c r="T93" s="655"/>
      <c r="U93" s="655"/>
      <c r="V93" s="655"/>
      <c r="W93" s="655"/>
      <c r="X93" s="467"/>
      <c r="Y93" s="473"/>
      <c r="Z93" s="471"/>
      <c r="AA93" s="655"/>
      <c r="AB93" s="484"/>
      <c r="AC93" s="659"/>
      <c r="AD93" s="471"/>
      <c r="AE93" s="471"/>
      <c r="AF93" s="471"/>
      <c r="AG93" s="471"/>
      <c r="AH93" s="471"/>
      <c r="AI93" s="471"/>
      <c r="AJ93" s="467"/>
      <c r="AK93" s="473"/>
      <c r="AL93" s="659"/>
      <c r="AM93" s="471"/>
      <c r="AN93" s="484"/>
      <c r="AO93" s="659"/>
      <c r="AP93" s="471"/>
      <c r="AQ93" s="659"/>
      <c r="AR93" s="471"/>
      <c r="AS93" s="471"/>
      <c r="AT93" s="471"/>
      <c r="AU93" s="471"/>
      <c r="CB93" s="669"/>
    </row>
    <row r="94" spans="1:80" s="666" customFormat="1" ht="12.75" hidden="1" customHeight="1" outlineLevel="2">
      <c r="A94" s="652" t="s">
        <v>1299</v>
      </c>
      <c r="B94" s="651" t="s">
        <v>1262</v>
      </c>
      <c r="C94" s="660" t="s">
        <v>1310</v>
      </c>
      <c r="D94" s="661">
        <v>1026</v>
      </c>
      <c r="E94" s="662" t="s">
        <v>1332</v>
      </c>
      <c r="F94" s="669"/>
      <c r="G94" s="626" t="s">
        <v>52</v>
      </c>
      <c r="H94" s="476" t="str">
        <f t="shared" si="7"/>
        <v>BB01-4</v>
      </c>
      <c r="I94" s="631">
        <v>4</v>
      </c>
      <c r="J94" s="669"/>
      <c r="K94" s="467"/>
      <c r="L94" s="669"/>
      <c r="M94" s="473"/>
      <c r="N94" s="471" cm="1">
        <f t="array" ref="N94">IFERROR(_xlfn.IFS(Q94=1,1,P94=1,1,O94=1,1,R94=1,1),0)</f>
        <v>1</v>
      </c>
      <c r="P94" s="655"/>
      <c r="Q94" s="655">
        <v>1</v>
      </c>
      <c r="R94" s="655"/>
      <c r="S94" s="471" cm="1">
        <f t="array" ref="S94">IFERROR(_xlfn.IFS(V94=1,1,U94=1,1,T94=1,1,W94=1,1),0)</f>
        <v>0</v>
      </c>
      <c r="T94" s="655"/>
      <c r="U94" s="655"/>
      <c r="V94" s="655"/>
      <c r="W94" s="655"/>
      <c r="X94" s="467"/>
      <c r="Y94" s="473"/>
      <c r="Z94" s="471"/>
      <c r="AA94" s="655"/>
      <c r="AB94" s="484"/>
      <c r="AC94" s="659"/>
      <c r="AD94" s="471"/>
      <c r="AE94" s="471"/>
      <c r="AF94" s="471"/>
      <c r="AG94" s="471"/>
      <c r="AH94" s="471"/>
      <c r="AI94" s="471"/>
      <c r="AJ94" s="467"/>
      <c r="AK94" s="473"/>
      <c r="AL94" s="659"/>
      <c r="AM94" s="471"/>
      <c r="AN94" s="484"/>
      <c r="AO94" s="659"/>
      <c r="AP94" s="471"/>
      <c r="AQ94" s="659"/>
      <c r="AR94" s="471"/>
      <c r="AS94" s="471"/>
      <c r="AT94" s="471"/>
      <c r="AU94" s="471"/>
      <c r="CB94" s="669"/>
    </row>
    <row r="95" spans="1:80" s="666" customFormat="1" ht="12.75" hidden="1" customHeight="1" outlineLevel="2">
      <c r="A95" s="652" t="s">
        <v>1299</v>
      </c>
      <c r="B95" s="651" t="s">
        <v>1262</v>
      </c>
      <c r="C95" s="660" t="s">
        <v>1310</v>
      </c>
      <c r="D95" s="661">
        <v>1027</v>
      </c>
      <c r="E95" s="662" t="s">
        <v>1333</v>
      </c>
      <c r="F95" s="669"/>
      <c r="G95" s="626" t="s">
        <v>52</v>
      </c>
      <c r="H95" s="476" t="str">
        <f t="shared" si="7"/>
        <v>BB01-4</v>
      </c>
      <c r="I95" s="631">
        <v>4</v>
      </c>
      <c r="J95" s="669"/>
      <c r="K95" s="467"/>
      <c r="L95" s="669"/>
      <c r="M95" s="473"/>
      <c r="N95" s="471" cm="1">
        <f t="array" ref="N95">IFERROR(_xlfn.IFS(Q95=1,1,P95=1,1,O95=1,1,R95=1,1),0)</f>
        <v>1</v>
      </c>
      <c r="P95" s="655"/>
      <c r="Q95" s="655">
        <v>1</v>
      </c>
      <c r="R95" s="655"/>
      <c r="S95" s="471" cm="1">
        <f t="array" ref="S95">IFERROR(_xlfn.IFS(V95=1,1,U95=1,1,T95=1,1,W95=1,1),0)</f>
        <v>0</v>
      </c>
      <c r="T95" s="655"/>
      <c r="U95" s="655"/>
      <c r="V95" s="655"/>
      <c r="W95" s="655"/>
      <c r="X95" s="467"/>
      <c r="Y95" s="473"/>
      <c r="Z95" s="471"/>
      <c r="AA95" s="655"/>
      <c r="AB95" s="484"/>
      <c r="AC95" s="659"/>
      <c r="AD95" s="471"/>
      <c r="AE95" s="471"/>
      <c r="AF95" s="471"/>
      <c r="AG95" s="471"/>
      <c r="AH95" s="471"/>
      <c r="AI95" s="471"/>
      <c r="AJ95" s="467"/>
      <c r="AK95" s="473"/>
      <c r="AL95" s="659"/>
      <c r="AM95" s="471"/>
      <c r="AN95" s="484"/>
      <c r="AO95" s="659"/>
      <c r="AP95" s="471"/>
      <c r="AQ95" s="659"/>
      <c r="AR95" s="471"/>
      <c r="AS95" s="471"/>
      <c r="AT95" s="471"/>
      <c r="AU95" s="471"/>
      <c r="CB95" s="669"/>
    </row>
    <row r="96" spans="1:80" s="666" customFormat="1" ht="12.75" hidden="1" customHeight="1" outlineLevel="2">
      <c r="A96" s="652" t="s">
        <v>1299</v>
      </c>
      <c r="B96" s="651" t="s">
        <v>1262</v>
      </c>
      <c r="C96" s="660" t="s">
        <v>1310</v>
      </c>
      <c r="D96" s="661">
        <v>1028</v>
      </c>
      <c r="E96" s="662" t="s">
        <v>1334</v>
      </c>
      <c r="F96" s="669"/>
      <c r="G96" s="626" t="s">
        <v>52</v>
      </c>
      <c r="H96" s="476" t="str">
        <f t="shared" si="7"/>
        <v>BB01-4</v>
      </c>
      <c r="I96" s="631">
        <v>4</v>
      </c>
      <c r="J96" s="669"/>
      <c r="K96" s="467"/>
      <c r="L96" s="669"/>
      <c r="M96" s="473"/>
      <c r="N96" s="471" cm="1">
        <f t="array" ref="N96">IFERROR(_xlfn.IFS(Q96=1,1,P96=1,1,O96=1,1,R96=1,1),0)</f>
        <v>1</v>
      </c>
      <c r="P96" s="655"/>
      <c r="Q96" s="655">
        <v>1</v>
      </c>
      <c r="R96" s="655"/>
      <c r="S96" s="471" cm="1">
        <f t="array" ref="S96">IFERROR(_xlfn.IFS(V96=1,1,U96=1,1,T96=1,1,W96=1,1),0)</f>
        <v>0</v>
      </c>
      <c r="T96" s="655"/>
      <c r="U96" s="655"/>
      <c r="V96" s="655"/>
      <c r="W96" s="655"/>
      <c r="X96" s="467"/>
      <c r="Y96" s="473"/>
      <c r="Z96" s="471"/>
      <c r="AA96" s="655"/>
      <c r="AB96" s="484"/>
      <c r="AC96" s="659"/>
      <c r="AD96" s="471"/>
      <c r="AE96" s="471"/>
      <c r="AF96" s="471"/>
      <c r="AG96" s="471"/>
      <c r="AH96" s="471"/>
      <c r="AI96" s="471"/>
      <c r="AJ96" s="467"/>
      <c r="AK96" s="473"/>
      <c r="AL96" s="659"/>
      <c r="AM96" s="471"/>
      <c r="AN96" s="484"/>
      <c r="AO96" s="659"/>
      <c r="AP96" s="471"/>
      <c r="AQ96" s="659"/>
      <c r="AR96" s="471"/>
      <c r="AS96" s="471"/>
      <c r="AT96" s="471"/>
      <c r="AU96" s="471"/>
      <c r="CB96" s="669"/>
    </row>
    <row r="97" spans="1:80" s="666" customFormat="1" ht="12.75" hidden="1" customHeight="1" outlineLevel="2">
      <c r="A97" s="652" t="s">
        <v>1299</v>
      </c>
      <c r="B97" s="651" t="s">
        <v>1262</v>
      </c>
      <c r="C97" s="660" t="s">
        <v>1310</v>
      </c>
      <c r="D97" s="661">
        <v>1029</v>
      </c>
      <c r="E97" s="662" t="s">
        <v>1335</v>
      </c>
      <c r="F97" s="669"/>
      <c r="G97" s="626" t="s">
        <v>52</v>
      </c>
      <c r="H97" s="476" t="str">
        <f t="shared" si="7"/>
        <v>BB01-4</v>
      </c>
      <c r="I97" s="631">
        <v>4</v>
      </c>
      <c r="J97" s="669"/>
      <c r="K97" s="467"/>
      <c r="L97" s="669"/>
      <c r="M97" s="473"/>
      <c r="N97" s="471" cm="1">
        <f t="array" ref="N97">IFERROR(_xlfn.IFS(Q97=1,1,P97=1,1,O97=1,1,R97=1,1),0)</f>
        <v>1</v>
      </c>
      <c r="P97" s="655"/>
      <c r="Q97" s="655">
        <v>1</v>
      </c>
      <c r="R97" s="655"/>
      <c r="S97" s="471" cm="1">
        <f t="array" ref="S97">IFERROR(_xlfn.IFS(V97=1,1,U97=1,1,T97=1,1,W97=1,1),0)</f>
        <v>0</v>
      </c>
      <c r="T97" s="655"/>
      <c r="U97" s="655"/>
      <c r="V97" s="655"/>
      <c r="W97" s="655"/>
      <c r="X97" s="467"/>
      <c r="Y97" s="473"/>
      <c r="Z97" s="471"/>
      <c r="AA97" s="655"/>
      <c r="AB97" s="484"/>
      <c r="AC97" s="659"/>
      <c r="AD97" s="471"/>
      <c r="AE97" s="471"/>
      <c r="AF97" s="471"/>
      <c r="AG97" s="471"/>
      <c r="AH97" s="471"/>
      <c r="AI97" s="471"/>
      <c r="AJ97" s="467"/>
      <c r="AK97" s="473"/>
      <c r="AL97" s="659"/>
      <c r="AM97" s="471"/>
      <c r="AN97" s="484"/>
      <c r="AO97" s="659"/>
      <c r="AP97" s="471"/>
      <c r="AQ97" s="659"/>
      <c r="AR97" s="471"/>
      <c r="AS97" s="471"/>
      <c r="AT97" s="471"/>
      <c r="AU97" s="471"/>
      <c r="CB97" s="669"/>
    </row>
    <row r="98" spans="1:80" s="666" customFormat="1" ht="12.75" hidden="1" customHeight="1" outlineLevel="2">
      <c r="A98" s="652" t="s">
        <v>1299</v>
      </c>
      <c r="B98" s="651" t="s">
        <v>1262</v>
      </c>
      <c r="C98" s="660" t="s">
        <v>1313</v>
      </c>
      <c r="D98" s="661">
        <v>1036</v>
      </c>
      <c r="E98" s="662" t="s">
        <v>1336</v>
      </c>
      <c r="F98" s="669"/>
      <c r="G98" s="626" t="s">
        <v>52</v>
      </c>
      <c r="H98" s="476" t="str">
        <f t="shared" si="7"/>
        <v>BB01-4</v>
      </c>
      <c r="I98" s="631">
        <v>4</v>
      </c>
      <c r="J98" s="669"/>
      <c r="K98" s="467"/>
      <c r="L98" s="669"/>
      <c r="M98" s="473"/>
      <c r="N98" s="471" cm="1">
        <f t="array" ref="N98">IFERROR(_xlfn.IFS(Q98=1,1,P98=1,1,O98=1,1,R98=1,1),0)</f>
        <v>1</v>
      </c>
      <c r="P98" s="655"/>
      <c r="Q98" s="655">
        <v>1</v>
      </c>
      <c r="R98" s="655"/>
      <c r="S98" s="471" cm="1">
        <f t="array" ref="S98">IFERROR(_xlfn.IFS(V98=1,1,U98=1,1,T98=1,1,W98=1,1),0)</f>
        <v>0</v>
      </c>
      <c r="T98" s="655"/>
      <c r="U98" s="655"/>
      <c r="V98" s="655"/>
      <c r="W98" s="655"/>
      <c r="X98" s="467"/>
      <c r="Y98" s="473"/>
      <c r="Z98" s="471"/>
      <c r="AA98" s="655"/>
      <c r="AB98" s="484"/>
      <c r="AC98" s="659"/>
      <c r="AD98" s="471"/>
      <c r="AE98" s="471"/>
      <c r="AF98" s="471"/>
      <c r="AG98" s="471"/>
      <c r="AH98" s="471"/>
      <c r="AI98" s="471"/>
      <c r="AJ98" s="467"/>
      <c r="AK98" s="473"/>
      <c r="AL98" s="659"/>
      <c r="AM98" s="471"/>
      <c r="AN98" s="484"/>
      <c r="AO98" s="659"/>
      <c r="AP98" s="471"/>
      <c r="AQ98" s="659"/>
      <c r="AR98" s="471"/>
      <c r="AS98" s="471"/>
      <c r="AT98" s="471"/>
      <c r="AU98" s="471"/>
      <c r="CB98" s="669"/>
    </row>
    <row r="99" spans="1:80" s="666" customFormat="1" ht="12.75" hidden="1" customHeight="1" outlineLevel="2">
      <c r="A99" s="652" t="s">
        <v>1299</v>
      </c>
      <c r="B99" s="651" t="s">
        <v>1262</v>
      </c>
      <c r="C99" s="660" t="s">
        <v>1313</v>
      </c>
      <c r="D99" s="661">
        <v>1037</v>
      </c>
      <c r="E99" s="662" t="s">
        <v>1337</v>
      </c>
      <c r="F99" s="669"/>
      <c r="G99" s="626" t="s">
        <v>52</v>
      </c>
      <c r="H99" s="476" t="str">
        <f t="shared" si="7"/>
        <v>BB01-4</v>
      </c>
      <c r="I99" s="631">
        <v>4</v>
      </c>
      <c r="J99" s="669"/>
      <c r="K99" s="467"/>
      <c r="L99" s="669"/>
      <c r="M99" s="473"/>
      <c r="N99" s="471" cm="1">
        <f t="array" ref="N99">IFERROR(_xlfn.IFS(Q99=1,1,P99=1,1,O99=1,1,R99=1,1),0)</f>
        <v>1</v>
      </c>
      <c r="P99" s="655"/>
      <c r="Q99" s="655">
        <v>1</v>
      </c>
      <c r="R99" s="655"/>
      <c r="S99" s="471" cm="1">
        <f t="array" ref="S99">IFERROR(_xlfn.IFS(V99=1,1,U99=1,1,T99=1,1,W99=1,1),0)</f>
        <v>0</v>
      </c>
      <c r="T99" s="655"/>
      <c r="U99" s="655"/>
      <c r="V99" s="655"/>
      <c r="W99" s="655"/>
      <c r="X99" s="467"/>
      <c r="Y99" s="473"/>
      <c r="Z99" s="471"/>
      <c r="AA99" s="655"/>
      <c r="AB99" s="484"/>
      <c r="AC99" s="659"/>
      <c r="AD99" s="471"/>
      <c r="AE99" s="471"/>
      <c r="AF99" s="471"/>
      <c r="AG99" s="471"/>
      <c r="AH99" s="471"/>
      <c r="AI99" s="471"/>
      <c r="AJ99" s="467"/>
      <c r="AK99" s="473"/>
      <c r="AL99" s="659"/>
      <c r="AM99" s="471"/>
      <c r="AN99" s="484"/>
      <c r="AO99" s="659"/>
      <c r="AP99" s="471"/>
      <c r="AQ99" s="659"/>
      <c r="AR99" s="471"/>
      <c r="AS99" s="471"/>
      <c r="AT99" s="471"/>
      <c r="AU99" s="471"/>
      <c r="CB99" s="669"/>
    </row>
    <row r="100" spans="1:80" s="666" customFormat="1" ht="12.75" hidden="1" customHeight="1" outlineLevel="2">
      <c r="A100" s="652" t="s">
        <v>1299</v>
      </c>
      <c r="B100" s="651" t="s">
        <v>1262</v>
      </c>
      <c r="C100" s="660" t="s">
        <v>1313</v>
      </c>
      <c r="D100" s="661">
        <v>1038</v>
      </c>
      <c r="E100" s="662" t="s">
        <v>1338</v>
      </c>
      <c r="F100" s="669"/>
      <c r="G100" s="626" t="s">
        <v>52</v>
      </c>
      <c r="H100" s="476" t="str">
        <f t="shared" si="7"/>
        <v>BB01-4</v>
      </c>
      <c r="I100" s="631">
        <v>4</v>
      </c>
      <c r="J100" s="669"/>
      <c r="K100" s="467"/>
      <c r="L100" s="669"/>
      <c r="M100" s="473"/>
      <c r="N100" s="471" cm="1">
        <f t="array" ref="N100">IFERROR(_xlfn.IFS(Q100=1,1,P100=1,1,O100=1,1,R100=1,1),0)</f>
        <v>1</v>
      </c>
      <c r="P100" s="655"/>
      <c r="Q100" s="655">
        <v>1</v>
      </c>
      <c r="R100" s="655"/>
      <c r="S100" s="471" cm="1">
        <f t="array" ref="S100">IFERROR(_xlfn.IFS(V100=1,1,U100=1,1,T100=1,1,W100=1,1),0)</f>
        <v>0</v>
      </c>
      <c r="T100" s="655"/>
      <c r="U100" s="655"/>
      <c r="V100" s="655"/>
      <c r="W100" s="655"/>
      <c r="X100" s="467"/>
      <c r="Y100" s="473"/>
      <c r="Z100" s="471"/>
      <c r="AA100" s="655"/>
      <c r="AB100" s="484"/>
      <c r="AC100" s="659"/>
      <c r="AD100" s="471"/>
      <c r="AE100" s="471"/>
      <c r="AF100" s="471"/>
      <c r="AG100" s="471"/>
      <c r="AH100" s="471"/>
      <c r="AI100" s="471"/>
      <c r="AJ100" s="467"/>
      <c r="AK100" s="473"/>
      <c r="AL100" s="659"/>
      <c r="AM100" s="471"/>
      <c r="AN100" s="484"/>
      <c r="AO100" s="659"/>
      <c r="AP100" s="471"/>
      <c r="AQ100" s="659"/>
      <c r="AR100" s="471"/>
      <c r="AS100" s="471"/>
      <c r="AT100" s="471"/>
      <c r="AU100" s="471"/>
      <c r="CB100" s="669"/>
    </row>
    <row r="101" spans="1:80" s="666" customFormat="1" ht="12.75" hidden="1" customHeight="1" outlineLevel="2">
      <c r="A101" s="652" t="s">
        <v>1299</v>
      </c>
      <c r="B101" s="651" t="s">
        <v>1262</v>
      </c>
      <c r="C101" s="660" t="s">
        <v>1313</v>
      </c>
      <c r="D101" s="661">
        <v>1039</v>
      </c>
      <c r="E101" s="662" t="s">
        <v>1339</v>
      </c>
      <c r="F101" s="669"/>
      <c r="G101" s="626" t="s">
        <v>52</v>
      </c>
      <c r="H101" s="476" t="str">
        <f t="shared" si="7"/>
        <v>BB01-4</v>
      </c>
      <c r="I101" s="631">
        <v>4</v>
      </c>
      <c r="J101" s="669"/>
      <c r="K101" s="467"/>
      <c r="L101" s="669"/>
      <c r="M101" s="473"/>
      <c r="N101" s="471" cm="1">
        <f t="array" ref="N101">IFERROR(_xlfn.IFS(Q101=1,1,P101=1,1,O101=1,1,R101=1,1),0)</f>
        <v>1</v>
      </c>
      <c r="P101" s="655"/>
      <c r="Q101" s="655">
        <v>1</v>
      </c>
      <c r="R101" s="655"/>
      <c r="S101" s="471" cm="1">
        <f t="array" ref="S101">IFERROR(_xlfn.IFS(V101=1,1,U101=1,1,T101=1,1,W101=1,1),0)</f>
        <v>0</v>
      </c>
      <c r="T101" s="655"/>
      <c r="U101" s="655"/>
      <c r="V101" s="655"/>
      <c r="W101" s="655"/>
      <c r="X101" s="467"/>
      <c r="Y101" s="473"/>
      <c r="Z101" s="471"/>
      <c r="AA101" s="655"/>
      <c r="AB101" s="484"/>
      <c r="AC101" s="659"/>
      <c r="AD101" s="471"/>
      <c r="AE101" s="471"/>
      <c r="AF101" s="471"/>
      <c r="AG101" s="471"/>
      <c r="AH101" s="471"/>
      <c r="AI101" s="471"/>
      <c r="AJ101" s="467"/>
      <c r="AK101" s="473"/>
      <c r="AL101" s="659"/>
      <c r="AM101" s="471"/>
      <c r="AN101" s="484"/>
      <c r="AO101" s="659"/>
      <c r="AP101" s="471"/>
      <c r="AQ101" s="659"/>
      <c r="AR101" s="471"/>
      <c r="AS101" s="471"/>
      <c r="AT101" s="471"/>
      <c r="AU101" s="471"/>
      <c r="CB101" s="669"/>
    </row>
    <row r="102" spans="1:80" s="666" customFormat="1" ht="12.75" hidden="1" customHeight="1" outlineLevel="2">
      <c r="A102" s="652" t="s">
        <v>1299</v>
      </c>
      <c r="B102" s="651" t="s">
        <v>1262</v>
      </c>
      <c r="C102" s="660" t="s">
        <v>1313</v>
      </c>
      <c r="D102" s="661">
        <v>1040</v>
      </c>
      <c r="E102" s="662" t="s">
        <v>1340</v>
      </c>
      <c r="F102" s="669"/>
      <c r="G102" s="626" t="s">
        <v>52</v>
      </c>
      <c r="H102" s="476" t="str">
        <f t="shared" si="7"/>
        <v>BB01-4</v>
      </c>
      <c r="I102" s="631">
        <v>4</v>
      </c>
      <c r="J102" s="669"/>
      <c r="K102" s="467"/>
      <c r="L102" s="669"/>
      <c r="M102" s="473"/>
      <c r="N102" s="471" cm="1">
        <f t="array" ref="N102">IFERROR(_xlfn.IFS(Q102=1,1,P102=1,1,O102=1,1,R102=1,1),0)</f>
        <v>1</v>
      </c>
      <c r="P102" s="655"/>
      <c r="Q102" s="655">
        <v>1</v>
      </c>
      <c r="R102" s="655"/>
      <c r="S102" s="471" cm="1">
        <f t="array" ref="S102">IFERROR(_xlfn.IFS(V102=1,1,U102=1,1,T102=1,1,W102=1,1),0)</f>
        <v>0</v>
      </c>
      <c r="T102" s="655"/>
      <c r="U102" s="655"/>
      <c r="V102" s="655"/>
      <c r="W102" s="655"/>
      <c r="X102" s="467"/>
      <c r="Y102" s="473"/>
      <c r="Z102" s="471"/>
      <c r="AA102" s="655"/>
      <c r="AB102" s="484"/>
      <c r="AC102" s="659"/>
      <c r="AD102" s="471"/>
      <c r="AE102" s="471"/>
      <c r="AF102" s="471"/>
      <c r="AG102" s="471"/>
      <c r="AH102" s="471"/>
      <c r="AI102" s="471"/>
      <c r="AJ102" s="467"/>
      <c r="AK102" s="473"/>
      <c r="AL102" s="659"/>
      <c r="AM102" s="471"/>
      <c r="AN102" s="484"/>
      <c r="AO102" s="659"/>
      <c r="AP102" s="471"/>
      <c r="AQ102" s="659"/>
      <c r="AR102" s="471"/>
      <c r="AS102" s="471"/>
      <c r="AT102" s="471"/>
      <c r="AU102" s="471"/>
      <c r="CB102" s="669"/>
    </row>
    <row r="103" spans="1:80" s="666" customFormat="1" ht="12.75" hidden="1" customHeight="1" outlineLevel="2">
      <c r="A103" s="652" t="s">
        <v>1299</v>
      </c>
      <c r="B103" s="651" t="s">
        <v>1262</v>
      </c>
      <c r="C103" s="660" t="s">
        <v>1313</v>
      </c>
      <c r="D103" s="661">
        <v>1041</v>
      </c>
      <c r="E103" s="662" t="s">
        <v>1341</v>
      </c>
      <c r="F103" s="669"/>
      <c r="G103" s="626" t="s">
        <v>52</v>
      </c>
      <c r="H103" s="476" t="str">
        <f t="shared" si="7"/>
        <v>BB01-4</v>
      </c>
      <c r="I103" s="631">
        <v>4</v>
      </c>
      <c r="J103" s="669"/>
      <c r="K103" s="467"/>
      <c r="L103" s="669"/>
      <c r="M103" s="473"/>
      <c r="N103" s="471" cm="1">
        <f t="array" ref="N103">IFERROR(_xlfn.IFS(Q103=1,1,P103=1,1,O103=1,1,R103=1,1),0)</f>
        <v>1</v>
      </c>
      <c r="P103" s="655"/>
      <c r="Q103" s="655">
        <v>1</v>
      </c>
      <c r="R103" s="655"/>
      <c r="S103" s="471" cm="1">
        <f t="array" ref="S103">IFERROR(_xlfn.IFS(V103=1,1,U103=1,1,T103=1,1,W103=1,1),0)</f>
        <v>0</v>
      </c>
      <c r="T103" s="655"/>
      <c r="U103" s="655"/>
      <c r="V103" s="655"/>
      <c r="W103" s="655"/>
      <c r="X103" s="467"/>
      <c r="Y103" s="473"/>
      <c r="Z103" s="471"/>
      <c r="AA103" s="655"/>
      <c r="AB103" s="484"/>
      <c r="AC103" s="659"/>
      <c r="AD103" s="471"/>
      <c r="AE103" s="471"/>
      <c r="AF103" s="471"/>
      <c r="AG103" s="471"/>
      <c r="AH103" s="471"/>
      <c r="AI103" s="471"/>
      <c r="AJ103" s="467"/>
      <c r="AK103" s="473"/>
      <c r="AL103" s="659"/>
      <c r="AM103" s="471"/>
      <c r="AN103" s="484"/>
      <c r="AO103" s="659"/>
      <c r="AP103" s="471"/>
      <c r="AQ103" s="659"/>
      <c r="AR103" s="471"/>
      <c r="AS103" s="471"/>
      <c r="AT103" s="471"/>
      <c r="AU103" s="471"/>
      <c r="CB103" s="669"/>
    </row>
    <row r="104" spans="1:80" s="666" customFormat="1" ht="12.75" hidden="1" customHeight="1" outlineLevel="2">
      <c r="A104" s="652" t="s">
        <v>1299</v>
      </c>
      <c r="B104" s="651" t="s">
        <v>1262</v>
      </c>
      <c r="C104" s="660" t="s">
        <v>1313</v>
      </c>
      <c r="D104" s="661">
        <v>1042</v>
      </c>
      <c r="E104" s="662" t="s">
        <v>1342</v>
      </c>
      <c r="F104" s="669"/>
      <c r="G104" s="626" t="s">
        <v>52</v>
      </c>
      <c r="H104" s="476" t="str">
        <f t="shared" si="7"/>
        <v>BB01-4</v>
      </c>
      <c r="I104" s="631">
        <v>4</v>
      </c>
      <c r="J104" s="669"/>
      <c r="K104" s="467"/>
      <c r="L104" s="669"/>
      <c r="M104" s="473"/>
      <c r="N104" s="471" cm="1">
        <f t="array" ref="N104">IFERROR(_xlfn.IFS(Q104=1,1,P104=1,1,O104=1,1,R104=1,1),0)</f>
        <v>1</v>
      </c>
      <c r="P104" s="655"/>
      <c r="Q104" s="655">
        <v>1</v>
      </c>
      <c r="R104" s="655"/>
      <c r="S104" s="471" cm="1">
        <f t="array" ref="S104">IFERROR(_xlfn.IFS(V104=1,1,U104=1,1,T104=1,1,W104=1,1),0)</f>
        <v>0</v>
      </c>
      <c r="T104" s="655"/>
      <c r="U104" s="655"/>
      <c r="V104" s="655"/>
      <c r="W104" s="655"/>
      <c r="X104" s="467"/>
      <c r="Y104" s="473"/>
      <c r="Z104" s="471"/>
      <c r="AA104" s="655"/>
      <c r="AB104" s="484"/>
      <c r="AC104" s="659"/>
      <c r="AD104" s="471"/>
      <c r="AE104" s="471"/>
      <c r="AF104" s="471"/>
      <c r="AG104" s="471"/>
      <c r="AH104" s="471"/>
      <c r="AI104" s="471"/>
      <c r="AJ104" s="467"/>
      <c r="AK104" s="473"/>
      <c r="AL104" s="659"/>
      <c r="AM104" s="471"/>
      <c r="AN104" s="484"/>
      <c r="AO104" s="659"/>
      <c r="AP104" s="471"/>
      <c r="AQ104" s="659"/>
      <c r="AR104" s="471"/>
      <c r="AS104" s="471"/>
      <c r="AT104" s="471"/>
      <c r="AU104" s="471"/>
      <c r="CB104" s="669"/>
    </row>
    <row r="105" spans="1:80" s="666" customFormat="1" ht="12.75" hidden="1" customHeight="1" outlineLevel="2">
      <c r="A105" s="652" t="s">
        <v>1299</v>
      </c>
      <c r="B105" s="651" t="s">
        <v>1262</v>
      </c>
      <c r="C105" s="660" t="s">
        <v>1313</v>
      </c>
      <c r="D105" s="661">
        <v>1043</v>
      </c>
      <c r="E105" s="662" t="s">
        <v>1343</v>
      </c>
      <c r="F105" s="669"/>
      <c r="G105" s="626" t="s">
        <v>52</v>
      </c>
      <c r="H105" s="476" t="str">
        <f t="shared" si="7"/>
        <v>BB01-4</v>
      </c>
      <c r="I105" s="631">
        <v>4</v>
      </c>
      <c r="J105" s="669"/>
      <c r="K105" s="467"/>
      <c r="L105" s="669"/>
      <c r="M105" s="473"/>
      <c r="N105" s="471" cm="1">
        <f t="array" ref="N105">IFERROR(_xlfn.IFS(Q105=1,1,P105=1,1,O105=1,1,R105=1,1),0)</f>
        <v>1</v>
      </c>
      <c r="P105" s="655"/>
      <c r="Q105" s="655">
        <v>1</v>
      </c>
      <c r="R105" s="655"/>
      <c r="S105" s="471" cm="1">
        <f t="array" ref="S105">IFERROR(_xlfn.IFS(V105=1,1,U105=1,1,T105=1,1,W105=1,1),0)</f>
        <v>0</v>
      </c>
      <c r="T105" s="655"/>
      <c r="U105" s="655"/>
      <c r="V105" s="655"/>
      <c r="W105" s="655"/>
      <c r="X105" s="467"/>
      <c r="Y105" s="473"/>
      <c r="Z105" s="471"/>
      <c r="AA105" s="655"/>
      <c r="AB105" s="484"/>
      <c r="AC105" s="659"/>
      <c r="AD105" s="471"/>
      <c r="AE105" s="471"/>
      <c r="AF105" s="471"/>
      <c r="AG105" s="471"/>
      <c r="AH105" s="471"/>
      <c r="AI105" s="471"/>
      <c r="AJ105" s="467"/>
      <c r="AK105" s="473"/>
      <c r="AL105" s="659"/>
      <c r="AM105" s="471"/>
      <c r="AN105" s="484"/>
      <c r="AO105" s="659"/>
      <c r="AP105" s="471"/>
      <c r="AQ105" s="659"/>
      <c r="AR105" s="471"/>
      <c r="AS105" s="471"/>
      <c r="AT105" s="471"/>
      <c r="AU105" s="471"/>
      <c r="CB105" s="669"/>
    </row>
    <row r="106" spans="1:80" s="666" customFormat="1" ht="12.75" hidden="1" customHeight="1" outlineLevel="2">
      <c r="A106" s="652" t="s">
        <v>1299</v>
      </c>
      <c r="B106" s="651" t="s">
        <v>1262</v>
      </c>
      <c r="C106" s="660" t="s">
        <v>1184</v>
      </c>
      <c r="D106" s="661">
        <v>1051</v>
      </c>
      <c r="E106" s="662" t="s">
        <v>1344</v>
      </c>
      <c r="F106" s="669"/>
      <c r="G106" s="626" t="s">
        <v>52</v>
      </c>
      <c r="H106" s="476" t="str">
        <f t="shared" si="7"/>
        <v>BB01-4</v>
      </c>
      <c r="I106" s="631">
        <v>4</v>
      </c>
      <c r="J106" s="669"/>
      <c r="K106" s="467"/>
      <c r="L106" s="669"/>
      <c r="M106" s="473"/>
      <c r="N106" s="471" cm="1">
        <f t="array" ref="N106">IFERROR(_xlfn.IFS(Q106=1,1,P106=1,1,O106=1,1,R106=1,1),0)</f>
        <v>1</v>
      </c>
      <c r="P106" s="655"/>
      <c r="Q106" s="655">
        <v>1</v>
      </c>
      <c r="R106" s="655"/>
      <c r="S106" s="471" cm="1">
        <f t="array" ref="S106">IFERROR(_xlfn.IFS(V106=1,1,U106=1,1,T106=1,1,W106=1,1),0)</f>
        <v>0</v>
      </c>
      <c r="T106" s="655"/>
      <c r="U106" s="655"/>
      <c r="V106" s="655"/>
      <c r="W106" s="655"/>
      <c r="X106" s="467"/>
      <c r="Y106" s="473"/>
      <c r="Z106" s="471"/>
      <c r="AA106" s="655"/>
      <c r="AB106" s="484"/>
      <c r="AC106" s="659"/>
      <c r="AD106" s="471"/>
      <c r="AE106" s="471"/>
      <c r="AF106" s="471"/>
      <c r="AG106" s="471"/>
      <c r="AH106" s="471"/>
      <c r="AI106" s="471"/>
      <c r="AJ106" s="467"/>
      <c r="AK106" s="473"/>
      <c r="AL106" s="659"/>
      <c r="AM106" s="471"/>
      <c r="AN106" s="484"/>
      <c r="AO106" s="659"/>
      <c r="AP106" s="471"/>
      <c r="AQ106" s="659"/>
      <c r="AR106" s="471"/>
      <c r="AS106" s="471"/>
      <c r="AT106" s="471"/>
      <c r="AU106" s="471"/>
      <c r="CB106" s="669"/>
    </row>
    <row r="107" spans="1:80" s="666" customFormat="1" ht="12.75" hidden="1" customHeight="1" outlineLevel="2">
      <c r="A107" s="652" t="s">
        <v>1299</v>
      </c>
      <c r="B107" s="651" t="s">
        <v>1272</v>
      </c>
      <c r="C107" s="660" t="s">
        <v>1306</v>
      </c>
      <c r="D107" s="661">
        <v>1012</v>
      </c>
      <c r="E107" s="662" t="s">
        <v>1345</v>
      </c>
      <c r="F107" s="669"/>
      <c r="G107" s="626" t="s">
        <v>52</v>
      </c>
      <c r="H107" s="476" t="str">
        <f t="shared" si="7"/>
        <v>BB01-4</v>
      </c>
      <c r="I107" s="631">
        <v>4</v>
      </c>
      <c r="J107" s="669"/>
      <c r="K107" s="467"/>
      <c r="L107" s="669"/>
      <c r="M107" s="473"/>
      <c r="N107" s="471" cm="1">
        <f t="array" ref="N107">IFERROR(_xlfn.IFS(Q107=1,1,P107=1,1,O107=1,1,R107=1,1),0)</f>
        <v>1</v>
      </c>
      <c r="P107" s="655"/>
      <c r="Q107" s="655">
        <v>1</v>
      </c>
      <c r="R107" s="655"/>
      <c r="S107" s="471" cm="1">
        <f t="array" ref="S107">IFERROR(_xlfn.IFS(V107=1,1,U107=1,1,T107=1,1,W107=1,1),0)</f>
        <v>0</v>
      </c>
      <c r="T107" s="655"/>
      <c r="U107" s="655"/>
      <c r="V107" s="655"/>
      <c r="W107" s="655"/>
      <c r="X107" s="467"/>
      <c r="Y107" s="473"/>
      <c r="Z107" s="471"/>
      <c r="AA107" s="655"/>
      <c r="AB107" s="484"/>
      <c r="AC107" s="659"/>
      <c r="AD107" s="471"/>
      <c r="AE107" s="471"/>
      <c r="AF107" s="471"/>
      <c r="AG107" s="471"/>
      <c r="AH107" s="471"/>
      <c r="AI107" s="471"/>
      <c r="AJ107" s="467"/>
      <c r="AK107" s="473"/>
      <c r="AL107" s="659"/>
      <c r="AM107" s="471"/>
      <c r="AN107" s="484"/>
      <c r="AO107" s="659"/>
      <c r="AP107" s="471"/>
      <c r="AQ107" s="659"/>
      <c r="AR107" s="471"/>
      <c r="AS107" s="471"/>
      <c r="AT107" s="471"/>
      <c r="AU107" s="471"/>
      <c r="CB107" s="669"/>
    </row>
    <row r="108" spans="1:80" s="666" customFormat="1" ht="12.75" hidden="1" customHeight="1" outlineLevel="2">
      <c r="A108" s="652" t="s">
        <v>1299</v>
      </c>
      <c r="B108" s="651" t="s">
        <v>1272</v>
      </c>
      <c r="C108" s="660" t="s">
        <v>1306</v>
      </c>
      <c r="D108" s="661">
        <v>1013</v>
      </c>
      <c r="E108" s="662" t="s">
        <v>1346</v>
      </c>
      <c r="F108" s="669"/>
      <c r="G108" s="626" t="s">
        <v>52</v>
      </c>
      <c r="H108" s="476" t="str">
        <f t="shared" si="7"/>
        <v>BB01-4</v>
      </c>
      <c r="I108" s="631">
        <v>4</v>
      </c>
      <c r="J108" s="669"/>
      <c r="K108" s="467"/>
      <c r="L108" s="669"/>
      <c r="M108" s="473"/>
      <c r="N108" s="471" cm="1">
        <f t="array" ref="N108">IFERROR(_xlfn.IFS(Q108=1,1,P108=1,1,O108=1,1,R108=1,1),0)</f>
        <v>1</v>
      </c>
      <c r="P108" s="655"/>
      <c r="Q108" s="655">
        <v>1</v>
      </c>
      <c r="R108" s="655"/>
      <c r="S108" s="471" cm="1">
        <f t="array" ref="S108">IFERROR(_xlfn.IFS(V108=1,1,U108=1,1,T108=1,1,W108=1,1),0)</f>
        <v>0</v>
      </c>
      <c r="T108" s="655"/>
      <c r="U108" s="655"/>
      <c r="V108" s="655"/>
      <c r="W108" s="655"/>
      <c r="X108" s="467"/>
      <c r="Y108" s="473"/>
      <c r="Z108" s="471"/>
      <c r="AA108" s="655"/>
      <c r="AB108" s="484"/>
      <c r="AC108" s="659"/>
      <c r="AD108" s="471"/>
      <c r="AE108" s="471"/>
      <c r="AF108" s="471"/>
      <c r="AG108" s="471"/>
      <c r="AH108" s="471"/>
      <c r="AI108" s="471"/>
      <c r="AJ108" s="467"/>
      <c r="AK108" s="473"/>
      <c r="AL108" s="659"/>
      <c r="AM108" s="471"/>
      <c r="AN108" s="484"/>
      <c r="AO108" s="659"/>
      <c r="AP108" s="471"/>
      <c r="AQ108" s="659"/>
      <c r="AR108" s="471"/>
      <c r="AS108" s="471"/>
      <c r="AT108" s="471"/>
      <c r="AU108" s="471"/>
      <c r="CB108" s="669"/>
    </row>
    <row r="109" spans="1:80" s="666" customFormat="1" ht="12.75" hidden="1" customHeight="1" outlineLevel="2">
      <c r="A109" s="652" t="s">
        <v>1299</v>
      </c>
      <c r="B109" s="651" t="s">
        <v>1272</v>
      </c>
      <c r="C109" s="660" t="s">
        <v>1308</v>
      </c>
      <c r="D109" s="661">
        <v>1012</v>
      </c>
      <c r="E109" s="662" t="s">
        <v>1347</v>
      </c>
      <c r="F109" s="669"/>
      <c r="G109" s="626" t="s">
        <v>52</v>
      </c>
      <c r="H109" s="476" t="str">
        <f t="shared" si="7"/>
        <v>BB01-4</v>
      </c>
      <c r="I109" s="631">
        <v>4</v>
      </c>
      <c r="J109" s="669"/>
      <c r="K109" s="467"/>
      <c r="L109" s="669"/>
      <c r="M109" s="473"/>
      <c r="N109" s="471" cm="1">
        <f t="array" ref="N109">IFERROR(_xlfn.IFS(Q109=1,1,P109=1,1,O109=1,1,R109=1,1),0)</f>
        <v>1</v>
      </c>
      <c r="P109" s="655"/>
      <c r="Q109" s="655">
        <v>1</v>
      </c>
      <c r="R109" s="655"/>
      <c r="S109" s="471" cm="1">
        <f t="array" ref="S109">IFERROR(_xlfn.IFS(V109=1,1,U109=1,1,T109=1,1,W109=1,1),0)</f>
        <v>0</v>
      </c>
      <c r="T109" s="655"/>
      <c r="U109" s="655"/>
      <c r="V109" s="655"/>
      <c r="W109" s="655"/>
      <c r="X109" s="467"/>
      <c r="Y109" s="473"/>
      <c r="Z109" s="471"/>
      <c r="AA109" s="655"/>
      <c r="AB109" s="484"/>
      <c r="AC109" s="659"/>
      <c r="AD109" s="471"/>
      <c r="AE109" s="471"/>
      <c r="AF109" s="471"/>
      <c r="AG109" s="471"/>
      <c r="AH109" s="471"/>
      <c r="AI109" s="471"/>
      <c r="AJ109" s="467"/>
      <c r="AK109" s="473"/>
      <c r="AL109" s="659"/>
      <c r="AM109" s="471"/>
      <c r="AN109" s="484"/>
      <c r="AO109" s="659"/>
      <c r="AP109" s="471"/>
      <c r="AQ109" s="659"/>
      <c r="AR109" s="471"/>
      <c r="AS109" s="471"/>
      <c r="AT109" s="471"/>
      <c r="AU109" s="471"/>
      <c r="CB109" s="669"/>
    </row>
    <row r="110" spans="1:80" s="666" customFormat="1" ht="12.75" hidden="1" customHeight="1" outlineLevel="2">
      <c r="A110" s="652" t="s">
        <v>1299</v>
      </c>
      <c r="B110" s="651" t="s">
        <v>1272</v>
      </c>
      <c r="C110" s="660" t="s">
        <v>1308</v>
      </c>
      <c r="D110" s="661">
        <v>1013</v>
      </c>
      <c r="E110" s="662" t="s">
        <v>1348</v>
      </c>
      <c r="F110" s="669"/>
      <c r="G110" s="626" t="s">
        <v>52</v>
      </c>
      <c r="H110" s="476" t="str">
        <f t="shared" si="7"/>
        <v>BB01-4</v>
      </c>
      <c r="I110" s="631">
        <v>4</v>
      </c>
      <c r="J110" s="669"/>
      <c r="K110" s="467"/>
      <c r="L110" s="669"/>
      <c r="M110" s="473"/>
      <c r="N110" s="471" cm="1">
        <f t="array" ref="N110">IFERROR(_xlfn.IFS(Q110=1,1,P110=1,1,O110=1,1,R110=1,1),0)</f>
        <v>1</v>
      </c>
      <c r="P110" s="655"/>
      <c r="Q110" s="655">
        <v>1</v>
      </c>
      <c r="R110" s="655"/>
      <c r="S110" s="471" cm="1">
        <f t="array" ref="S110">IFERROR(_xlfn.IFS(V110=1,1,U110=1,1,T110=1,1,W110=1,1),0)</f>
        <v>0</v>
      </c>
      <c r="T110" s="655"/>
      <c r="U110" s="655"/>
      <c r="V110" s="655"/>
      <c r="W110" s="655"/>
      <c r="X110" s="467"/>
      <c r="Y110" s="473"/>
      <c r="Z110" s="471"/>
      <c r="AA110" s="655"/>
      <c r="AB110" s="484"/>
      <c r="AC110" s="659"/>
      <c r="AD110" s="471"/>
      <c r="AE110" s="471"/>
      <c r="AF110" s="471"/>
      <c r="AG110" s="471"/>
      <c r="AH110" s="471"/>
      <c r="AI110" s="471"/>
      <c r="AJ110" s="467"/>
      <c r="AK110" s="473"/>
      <c r="AL110" s="659"/>
      <c r="AM110" s="471"/>
      <c r="AN110" s="484"/>
      <c r="AO110" s="659"/>
      <c r="AP110" s="471"/>
      <c r="AQ110" s="659"/>
      <c r="AR110" s="471"/>
      <c r="AS110" s="471"/>
      <c r="AT110" s="471"/>
      <c r="AU110" s="471"/>
      <c r="CB110" s="669"/>
    </row>
    <row r="111" spans="1:80" s="666" customFormat="1" ht="3" hidden="1" customHeight="1" outlineLevel="1">
      <c r="A111" s="670"/>
      <c r="B111" s="667"/>
      <c r="C111" s="668"/>
      <c r="D111" s="661"/>
      <c r="E111" s="662"/>
      <c r="F111" s="669"/>
      <c r="G111" s="626"/>
      <c r="H111" s="476"/>
      <c r="I111" s="631"/>
      <c r="J111" s="669"/>
      <c r="K111" s="467"/>
      <c r="L111" s="669"/>
      <c r="M111" s="473"/>
      <c r="N111" s="655"/>
      <c r="O111" s="655"/>
      <c r="P111" s="655"/>
      <c r="Q111" s="655"/>
      <c r="R111" s="655"/>
      <c r="S111" s="655"/>
      <c r="T111" s="655"/>
      <c r="U111" s="655"/>
      <c r="V111" s="655"/>
      <c r="W111" s="655"/>
      <c r="X111" s="467"/>
      <c r="Y111" s="473"/>
      <c r="Z111" s="659"/>
      <c r="AA111" s="471"/>
      <c r="AB111" s="471"/>
      <c r="AC111" s="659"/>
      <c r="AD111" s="471"/>
      <c r="AE111" s="659"/>
      <c r="AF111" s="471"/>
      <c r="AG111" s="471"/>
      <c r="AH111" s="471"/>
      <c r="AI111" s="471"/>
      <c r="AJ111" s="467"/>
      <c r="AK111" s="473"/>
      <c r="AL111" s="659"/>
      <c r="AM111" s="471"/>
      <c r="AN111" s="471"/>
      <c r="AO111" s="659"/>
      <c r="AP111" s="471"/>
      <c r="AQ111" s="659"/>
      <c r="AR111" s="471"/>
      <c r="AS111" s="471"/>
      <c r="AT111" s="471"/>
      <c r="AU111" s="471"/>
      <c r="CB111" s="669"/>
    </row>
    <row r="112" spans="1:80" s="666" customFormat="1" ht="13.5" hidden="1" outlineLevel="1">
      <c r="A112" s="580" t="s">
        <v>192</v>
      </c>
      <c r="B112" s="580" t="s">
        <v>69</v>
      </c>
      <c r="C112" s="580"/>
      <c r="D112" s="580"/>
      <c r="E112" s="580"/>
      <c r="F112" s="669"/>
      <c r="G112" s="626"/>
      <c r="H112" s="476"/>
      <c r="I112" s="631"/>
      <c r="J112" s="669"/>
      <c r="K112" s="467"/>
      <c r="L112" s="669"/>
      <c r="M112" s="473"/>
      <c r="N112" s="655"/>
      <c r="O112" s="655"/>
      <c r="P112" s="655"/>
      <c r="Q112" s="655"/>
      <c r="R112" s="655"/>
      <c r="S112" s="655"/>
      <c r="T112" s="655"/>
      <c r="U112" s="655"/>
      <c r="V112" s="655"/>
      <c r="W112" s="655"/>
      <c r="X112" s="467"/>
      <c r="Y112" s="473"/>
      <c r="Z112" s="659"/>
      <c r="AA112" s="471"/>
      <c r="AB112" s="471"/>
      <c r="AC112" s="659"/>
      <c r="AD112" s="471"/>
      <c r="AE112" s="659"/>
      <c r="AF112" s="471"/>
      <c r="AG112" s="471"/>
      <c r="AH112" s="471"/>
      <c r="AI112" s="471"/>
      <c r="AJ112" s="467"/>
      <c r="AK112" s="473"/>
      <c r="AL112" s="659"/>
      <c r="AM112" s="471"/>
      <c r="AN112" s="471"/>
      <c r="AO112" s="659"/>
      <c r="AP112" s="471"/>
      <c r="AQ112" s="659"/>
      <c r="AR112" s="471"/>
      <c r="AS112" s="471"/>
      <c r="AT112" s="471"/>
      <c r="AU112" s="471"/>
      <c r="CB112" s="669"/>
    </row>
    <row r="113" spans="1:80" s="666" customFormat="1" ht="12.75" hidden="1" customHeight="1" outlineLevel="2">
      <c r="A113" s="652" t="s">
        <v>1299</v>
      </c>
      <c r="B113" s="651" t="s">
        <v>1253</v>
      </c>
      <c r="C113" s="660" t="s">
        <v>1184</v>
      </c>
      <c r="D113" s="661"/>
      <c r="E113" s="662" t="s">
        <v>1349</v>
      </c>
      <c r="F113" s="669"/>
      <c r="G113" s="626" t="s">
        <v>52</v>
      </c>
      <c r="H113" s="476" t="str">
        <f t="shared" ref="H113:H118" si="8">CONCATENATE(G113,"-",I113)</f>
        <v>BB01-8</v>
      </c>
      <c r="I113" s="631">
        <v>8</v>
      </c>
      <c r="J113" s="669"/>
      <c r="K113" s="467"/>
      <c r="L113" s="669"/>
      <c r="M113" s="473"/>
      <c r="N113" s="471" cm="1">
        <f t="array" ref="N113">IFERROR(_xlfn.IFS(Q113=1,1,P113=1,1,O113=1,1,R113=1,1),0)</f>
        <v>1</v>
      </c>
      <c r="O113" s="655"/>
      <c r="Q113" s="655"/>
      <c r="R113" s="655">
        <v>1</v>
      </c>
      <c r="S113" s="471" cm="1">
        <f t="array" ref="S113">IFERROR(_xlfn.IFS(V113=1,1,U113=1,1,T113=1,1,W113=1,1),0)</f>
        <v>0</v>
      </c>
      <c r="T113" s="655"/>
      <c r="U113" s="655"/>
      <c r="V113" s="655"/>
      <c r="W113" s="655"/>
      <c r="X113" s="467"/>
      <c r="Y113" s="473"/>
      <c r="Z113" s="471"/>
      <c r="AA113" s="655"/>
      <c r="AB113" s="484"/>
      <c r="AC113" s="659"/>
      <c r="AD113" s="471"/>
      <c r="AE113" s="471"/>
      <c r="AF113" s="471"/>
      <c r="AG113" s="471"/>
      <c r="AH113" s="471"/>
      <c r="AI113" s="471"/>
      <c r="AJ113" s="467"/>
      <c r="AK113" s="473"/>
      <c r="AL113" s="659"/>
      <c r="AM113" s="471"/>
      <c r="AN113" s="484"/>
      <c r="AO113" s="659"/>
      <c r="AP113" s="471"/>
      <c r="AQ113" s="659"/>
      <c r="AR113" s="471"/>
      <c r="AS113" s="471"/>
      <c r="AT113" s="471"/>
      <c r="AU113" s="471"/>
      <c r="CB113" s="669"/>
    </row>
    <row r="114" spans="1:80" s="666" customFormat="1" ht="12.75" hidden="1" customHeight="1" outlineLevel="2">
      <c r="A114" s="652" t="s">
        <v>1299</v>
      </c>
      <c r="B114" s="651" t="s">
        <v>1255</v>
      </c>
      <c r="C114" s="660" t="s">
        <v>1184</v>
      </c>
      <c r="D114" s="661"/>
      <c r="E114" s="662" t="s">
        <v>1350</v>
      </c>
      <c r="F114" s="669"/>
      <c r="G114" s="626" t="s">
        <v>52</v>
      </c>
      <c r="H114" s="476" t="str">
        <f t="shared" si="8"/>
        <v>BB01-8</v>
      </c>
      <c r="I114" s="631">
        <v>8</v>
      </c>
      <c r="J114" s="669"/>
      <c r="K114" s="467"/>
      <c r="L114" s="669"/>
      <c r="M114" s="473"/>
      <c r="N114" s="471" cm="1">
        <f t="array" ref="N114">IFERROR(_xlfn.IFS(Q114=1,1,P114=1,1,O114=1,1,R114=1,1),0)</f>
        <v>1</v>
      </c>
      <c r="O114" s="655"/>
      <c r="Q114" s="655"/>
      <c r="R114" s="655">
        <v>1</v>
      </c>
      <c r="S114" s="471" cm="1">
        <f t="array" ref="S114">IFERROR(_xlfn.IFS(V114=1,1,U114=1,1,T114=1,1,W114=1,1),0)</f>
        <v>0</v>
      </c>
      <c r="T114" s="655"/>
      <c r="U114" s="655"/>
      <c r="V114" s="655"/>
      <c r="W114" s="655"/>
      <c r="X114" s="467"/>
      <c r="Y114" s="473"/>
      <c r="Z114" s="471"/>
      <c r="AA114" s="655"/>
      <c r="AB114" s="484"/>
      <c r="AC114" s="659"/>
      <c r="AD114" s="471"/>
      <c r="AE114" s="471"/>
      <c r="AF114" s="471"/>
      <c r="AG114" s="471"/>
      <c r="AH114" s="471"/>
      <c r="AI114" s="471"/>
      <c r="AJ114" s="467"/>
      <c r="AK114" s="473"/>
      <c r="AL114" s="659"/>
      <c r="AM114" s="471"/>
      <c r="AN114" s="484"/>
      <c r="AO114" s="659"/>
      <c r="AP114" s="471"/>
      <c r="AQ114" s="659"/>
      <c r="AR114" s="471"/>
      <c r="AS114" s="471"/>
      <c r="AT114" s="471"/>
      <c r="AU114" s="471"/>
      <c r="CB114" s="669"/>
    </row>
    <row r="115" spans="1:80" s="666" customFormat="1" ht="12.75" hidden="1" customHeight="1" outlineLevel="2">
      <c r="A115" s="652" t="s">
        <v>1299</v>
      </c>
      <c r="B115" s="651" t="s">
        <v>1262</v>
      </c>
      <c r="C115" s="660" t="s">
        <v>1310</v>
      </c>
      <c r="D115" s="661">
        <v>1030</v>
      </c>
      <c r="E115" s="662" t="s">
        <v>1351</v>
      </c>
      <c r="F115" s="669"/>
      <c r="G115" s="626" t="s">
        <v>52</v>
      </c>
      <c r="H115" s="476" t="str">
        <f t="shared" si="8"/>
        <v>BB01-8</v>
      </c>
      <c r="I115" s="631">
        <v>8</v>
      </c>
      <c r="J115" s="669"/>
      <c r="K115" s="467"/>
      <c r="L115" s="669"/>
      <c r="M115" s="473"/>
      <c r="N115" s="471" cm="1">
        <f t="array" ref="N115">IFERROR(_xlfn.IFS(Q115=1,1,P115=1,1,O115=1,1,R115=1,1),0)</f>
        <v>1</v>
      </c>
      <c r="O115" s="655"/>
      <c r="Q115" s="655"/>
      <c r="R115" s="655">
        <v>1</v>
      </c>
      <c r="S115" s="471" cm="1">
        <f t="array" ref="S115">IFERROR(_xlfn.IFS(V115=1,1,U115=1,1,T115=1,1,W115=1,1),0)</f>
        <v>0</v>
      </c>
      <c r="T115" s="655"/>
      <c r="U115" s="655"/>
      <c r="V115" s="655"/>
      <c r="W115" s="655"/>
      <c r="X115" s="467"/>
      <c r="Y115" s="473"/>
      <c r="Z115" s="471"/>
      <c r="AA115" s="655"/>
      <c r="AB115" s="484"/>
      <c r="AC115" s="659"/>
      <c r="AD115" s="471"/>
      <c r="AE115" s="471"/>
      <c r="AF115" s="471"/>
      <c r="AG115" s="471"/>
      <c r="AH115" s="471"/>
      <c r="AI115" s="471"/>
      <c r="AJ115" s="467"/>
      <c r="AK115" s="473"/>
      <c r="AL115" s="659"/>
      <c r="AM115" s="471"/>
      <c r="AN115" s="484"/>
      <c r="AO115" s="659"/>
      <c r="AP115" s="471"/>
      <c r="AQ115" s="659"/>
      <c r="AR115" s="471"/>
      <c r="AS115" s="471"/>
      <c r="AT115" s="471"/>
      <c r="AU115" s="471"/>
      <c r="CB115" s="669"/>
    </row>
    <row r="116" spans="1:80" s="666" customFormat="1" ht="12.75" hidden="1" customHeight="1" outlineLevel="2">
      <c r="A116" s="652" t="s">
        <v>1299</v>
      </c>
      <c r="B116" s="651" t="s">
        <v>1262</v>
      </c>
      <c r="C116" s="660" t="s">
        <v>1310</v>
      </c>
      <c r="D116" s="661">
        <v>1031</v>
      </c>
      <c r="E116" s="662" t="s">
        <v>1352</v>
      </c>
      <c r="F116" s="669"/>
      <c r="G116" s="626" t="s">
        <v>52</v>
      </c>
      <c r="H116" s="476" t="str">
        <f t="shared" si="8"/>
        <v>BB01-8</v>
      </c>
      <c r="I116" s="631">
        <v>8</v>
      </c>
      <c r="J116" s="669"/>
      <c r="K116" s="467"/>
      <c r="L116" s="669"/>
      <c r="M116" s="473"/>
      <c r="N116" s="471" cm="1">
        <f t="array" ref="N116">IFERROR(_xlfn.IFS(Q116=1,1,P116=1,1,O116=1,1,R116=1,1),0)</f>
        <v>1</v>
      </c>
      <c r="O116" s="655"/>
      <c r="Q116" s="655"/>
      <c r="R116" s="655">
        <v>1</v>
      </c>
      <c r="S116" s="471" cm="1">
        <f t="array" ref="S116">IFERROR(_xlfn.IFS(V116=1,1,U116=1,1,T116=1,1,W116=1,1),0)</f>
        <v>0</v>
      </c>
      <c r="T116" s="655"/>
      <c r="U116" s="655"/>
      <c r="V116" s="655"/>
      <c r="W116" s="655"/>
      <c r="X116" s="467"/>
      <c r="Y116" s="473"/>
      <c r="Z116" s="471"/>
      <c r="AA116" s="655"/>
      <c r="AB116" s="484"/>
      <c r="AC116" s="659"/>
      <c r="AD116" s="471"/>
      <c r="AE116" s="471"/>
      <c r="AF116" s="471"/>
      <c r="AG116" s="471"/>
      <c r="AH116" s="471"/>
      <c r="AI116" s="471"/>
      <c r="AJ116" s="467"/>
      <c r="AK116" s="473"/>
      <c r="AL116" s="659"/>
      <c r="AM116" s="471"/>
      <c r="AN116" s="484"/>
      <c r="AO116" s="659"/>
      <c r="AP116" s="471"/>
      <c r="AQ116" s="659"/>
      <c r="AR116" s="471"/>
      <c r="AS116" s="471"/>
      <c r="AT116" s="471"/>
      <c r="AU116" s="471"/>
      <c r="CB116" s="669"/>
    </row>
    <row r="117" spans="1:80" s="666" customFormat="1" ht="12.75" hidden="1" customHeight="1" outlineLevel="2">
      <c r="A117" s="652" t="s">
        <v>1299</v>
      </c>
      <c r="B117" s="651" t="s">
        <v>1262</v>
      </c>
      <c r="C117" s="660" t="s">
        <v>1313</v>
      </c>
      <c r="D117" s="661">
        <v>1044</v>
      </c>
      <c r="E117" s="662" t="s">
        <v>1353</v>
      </c>
      <c r="F117" s="669"/>
      <c r="G117" s="626" t="s">
        <v>52</v>
      </c>
      <c r="H117" s="476" t="str">
        <f t="shared" si="8"/>
        <v>BB01-8</v>
      </c>
      <c r="I117" s="631">
        <v>8</v>
      </c>
      <c r="J117" s="669"/>
      <c r="K117" s="467"/>
      <c r="L117" s="669"/>
      <c r="M117" s="473"/>
      <c r="N117" s="471" cm="1">
        <f t="array" ref="N117">IFERROR(_xlfn.IFS(Q117=1,1,P117=1,1,O117=1,1,R117=1,1),0)</f>
        <v>1</v>
      </c>
      <c r="O117" s="655"/>
      <c r="Q117" s="655"/>
      <c r="R117" s="655">
        <v>1</v>
      </c>
      <c r="S117" s="471" cm="1">
        <f t="array" ref="S117">IFERROR(_xlfn.IFS(V117=1,1,U117=1,1,T117=1,1,W117=1,1),0)</f>
        <v>0</v>
      </c>
      <c r="T117" s="655"/>
      <c r="U117" s="655"/>
      <c r="V117" s="655"/>
      <c r="W117" s="655"/>
      <c r="X117" s="467"/>
      <c r="Y117" s="473"/>
      <c r="Z117" s="471"/>
      <c r="AA117" s="655"/>
      <c r="AB117" s="484"/>
      <c r="AC117" s="659"/>
      <c r="AD117" s="471"/>
      <c r="AE117" s="471"/>
      <c r="AF117" s="471"/>
      <c r="AG117" s="471"/>
      <c r="AH117" s="471"/>
      <c r="AI117" s="471"/>
      <c r="AJ117" s="467"/>
      <c r="AK117" s="473"/>
      <c r="AL117" s="659"/>
      <c r="AM117" s="471"/>
      <c r="AN117" s="484"/>
      <c r="AO117" s="659"/>
      <c r="AP117" s="471"/>
      <c r="AQ117" s="659"/>
      <c r="AR117" s="471"/>
      <c r="AS117" s="471"/>
      <c r="AT117" s="471"/>
      <c r="AU117" s="471"/>
      <c r="CB117" s="669"/>
    </row>
    <row r="118" spans="1:80" s="666" customFormat="1" ht="12.75" hidden="1" customHeight="1" outlineLevel="2">
      <c r="A118" s="652" t="s">
        <v>1299</v>
      </c>
      <c r="B118" s="651" t="s">
        <v>1262</v>
      </c>
      <c r="C118" s="660" t="s">
        <v>1313</v>
      </c>
      <c r="D118" s="661">
        <v>1045</v>
      </c>
      <c r="E118" s="662" t="s">
        <v>1352</v>
      </c>
      <c r="F118" s="669"/>
      <c r="G118" s="626" t="s">
        <v>52</v>
      </c>
      <c r="H118" s="476" t="str">
        <f t="shared" si="8"/>
        <v>BB01-8</v>
      </c>
      <c r="I118" s="631">
        <v>8</v>
      </c>
      <c r="J118" s="669"/>
      <c r="K118" s="467"/>
      <c r="L118" s="669"/>
      <c r="M118" s="473"/>
      <c r="N118" s="471" cm="1">
        <f t="array" ref="N118">IFERROR(_xlfn.IFS(Q118=1,1,P118=1,1,O118=1,1,R118=1,1),0)</f>
        <v>1</v>
      </c>
      <c r="O118" s="655"/>
      <c r="Q118" s="655"/>
      <c r="R118" s="655">
        <v>1</v>
      </c>
      <c r="S118" s="471" cm="1">
        <f t="array" ref="S118">IFERROR(_xlfn.IFS(V118=1,1,U118=1,1,T118=1,1,W118=1,1),0)</f>
        <v>0</v>
      </c>
      <c r="T118" s="655"/>
      <c r="U118" s="655"/>
      <c r="V118" s="655"/>
      <c r="W118" s="655"/>
      <c r="X118" s="467"/>
      <c r="Y118" s="473"/>
      <c r="Z118" s="471"/>
      <c r="AA118" s="655"/>
      <c r="AB118" s="484"/>
      <c r="AC118" s="659"/>
      <c r="AD118" s="471"/>
      <c r="AE118" s="471"/>
      <c r="AF118" s="471"/>
      <c r="AG118" s="471"/>
      <c r="AH118" s="471"/>
      <c r="AI118" s="471"/>
      <c r="AJ118" s="467"/>
      <c r="AK118" s="473"/>
      <c r="AL118" s="659"/>
      <c r="AM118" s="471"/>
      <c r="AN118" s="484"/>
      <c r="AO118" s="659"/>
      <c r="AP118" s="471"/>
      <c r="AQ118" s="659"/>
      <c r="AR118" s="471"/>
      <c r="AS118" s="471"/>
      <c r="AT118" s="471"/>
      <c r="AU118" s="471"/>
      <c r="CB118" s="669"/>
    </row>
    <row r="119" spans="1:80" s="666" customFormat="1" ht="3" hidden="1" customHeight="1" outlineLevel="1">
      <c r="A119" s="670"/>
      <c r="B119" s="667"/>
      <c r="C119" s="668"/>
      <c r="D119" s="661"/>
      <c r="E119" s="662"/>
      <c r="F119" s="669"/>
      <c r="G119" s="626"/>
      <c r="H119" s="476"/>
      <c r="I119" s="631"/>
      <c r="J119" s="669"/>
      <c r="K119" s="467"/>
      <c r="L119" s="669"/>
      <c r="M119" s="473"/>
      <c r="N119" s="655"/>
      <c r="O119" s="655"/>
      <c r="Q119" s="655"/>
      <c r="R119" s="655"/>
      <c r="S119" s="655"/>
      <c r="T119" s="655"/>
      <c r="U119" s="655"/>
      <c r="V119" s="655"/>
      <c r="W119" s="655"/>
      <c r="X119" s="467"/>
      <c r="Y119" s="473"/>
      <c r="Z119" s="659"/>
      <c r="AA119" s="471"/>
      <c r="AB119" s="471"/>
      <c r="AC119" s="659"/>
      <c r="AD119" s="471"/>
      <c r="AE119" s="659"/>
      <c r="AF119" s="471"/>
      <c r="AG119" s="471"/>
      <c r="AH119" s="471"/>
      <c r="AI119" s="471"/>
      <c r="AJ119" s="467"/>
      <c r="AK119" s="473"/>
      <c r="AL119" s="659"/>
      <c r="AM119" s="471"/>
      <c r="AN119" s="471"/>
      <c r="AO119" s="659"/>
      <c r="AP119" s="471"/>
      <c r="AQ119" s="659"/>
      <c r="AR119" s="471"/>
      <c r="AS119" s="471"/>
      <c r="AT119" s="471"/>
      <c r="AU119" s="471"/>
      <c r="CB119" s="669"/>
    </row>
    <row r="120" spans="1:80" s="666" customFormat="1" ht="13.5" hidden="1" outlineLevel="1">
      <c r="A120" s="580" t="s">
        <v>193</v>
      </c>
      <c r="B120" s="580" t="s">
        <v>71</v>
      </c>
      <c r="C120" s="580"/>
      <c r="D120" s="580"/>
      <c r="E120" s="580"/>
      <c r="F120" s="669"/>
      <c r="G120" s="626"/>
      <c r="H120" s="476"/>
      <c r="I120" s="631"/>
      <c r="J120" s="669"/>
      <c r="K120" s="467"/>
      <c r="L120" s="669"/>
      <c r="M120" s="473"/>
      <c r="N120" s="655"/>
      <c r="O120" s="655"/>
      <c r="Q120" s="655"/>
      <c r="R120" s="655"/>
      <c r="S120" s="655"/>
      <c r="T120" s="655"/>
      <c r="U120" s="655"/>
      <c r="V120" s="655"/>
      <c r="W120" s="655"/>
      <c r="X120" s="467"/>
      <c r="Y120" s="473"/>
      <c r="Z120" s="659"/>
      <c r="AA120" s="471"/>
      <c r="AB120" s="471"/>
      <c r="AC120" s="659"/>
      <c r="AD120" s="471"/>
      <c r="AE120" s="659"/>
      <c r="AF120" s="471"/>
      <c r="AG120" s="471"/>
      <c r="AH120" s="471"/>
      <c r="AI120" s="471"/>
      <c r="AJ120" s="467"/>
      <c r="AK120" s="473"/>
      <c r="AL120" s="659"/>
      <c r="AM120" s="471"/>
      <c r="AN120" s="471"/>
      <c r="AO120" s="659"/>
      <c r="AP120" s="471"/>
      <c r="AQ120" s="659"/>
      <c r="AR120" s="471"/>
      <c r="AS120" s="471"/>
      <c r="AT120" s="471"/>
      <c r="AU120" s="471"/>
      <c r="CB120" s="669"/>
    </row>
    <row r="121" spans="1:80" s="666" customFormat="1" ht="3" hidden="1" customHeight="1" outlineLevel="2">
      <c r="A121" s="670"/>
      <c r="B121" s="667"/>
      <c r="C121" s="668"/>
      <c r="D121" s="661"/>
      <c r="E121" s="662"/>
      <c r="F121" s="669"/>
      <c r="G121" s="626"/>
      <c r="H121" s="476"/>
      <c r="I121" s="631"/>
      <c r="J121" s="669"/>
      <c r="K121" s="467"/>
      <c r="L121" s="669"/>
      <c r="M121" s="473"/>
      <c r="N121" s="655"/>
      <c r="O121" s="655"/>
      <c r="Q121" s="655"/>
      <c r="R121" s="655"/>
      <c r="S121" s="655"/>
      <c r="T121" s="655"/>
      <c r="U121" s="655"/>
      <c r="V121" s="655"/>
      <c r="W121" s="655"/>
      <c r="X121" s="467"/>
      <c r="Y121" s="473"/>
      <c r="Z121" s="659"/>
      <c r="AA121" s="471"/>
      <c r="AB121" s="471"/>
      <c r="AC121" s="659"/>
      <c r="AD121" s="471"/>
      <c r="AE121" s="659"/>
      <c r="AF121" s="471"/>
      <c r="AG121" s="471"/>
      <c r="AH121" s="471"/>
      <c r="AI121" s="471"/>
      <c r="AJ121" s="467"/>
      <c r="AK121" s="473"/>
      <c r="AL121" s="659"/>
      <c r="AM121" s="471"/>
      <c r="AN121" s="471"/>
      <c r="AO121" s="659"/>
      <c r="AP121" s="471"/>
      <c r="AQ121" s="659"/>
      <c r="AR121" s="471"/>
      <c r="AS121" s="471"/>
      <c r="AT121" s="471"/>
      <c r="AU121" s="471"/>
      <c r="CB121" s="669"/>
    </row>
    <row r="122" spans="1:80" s="666" customFormat="1" ht="12.75" hidden="1" customHeight="1" outlineLevel="2">
      <c r="A122" s="652" t="s">
        <v>1299</v>
      </c>
      <c r="B122" s="651" t="s">
        <v>1253</v>
      </c>
      <c r="C122" s="660" t="s">
        <v>1184</v>
      </c>
      <c r="D122" s="661"/>
      <c r="E122" s="662" t="s">
        <v>1354</v>
      </c>
      <c r="F122" s="669"/>
      <c r="G122" s="626" t="s">
        <v>52</v>
      </c>
      <c r="H122" s="476" t="str">
        <f t="shared" ref="H122:H135" si="9">CONCATENATE(G122,"-",I122)</f>
        <v>BB01-9</v>
      </c>
      <c r="I122" s="631">
        <v>9</v>
      </c>
      <c r="J122" s="669"/>
      <c r="K122" s="467"/>
      <c r="L122" s="669"/>
      <c r="M122" s="473"/>
      <c r="N122" s="471" cm="1">
        <f t="array" ref="N122">IFERROR(_xlfn.IFS(Q122=1,1,P122=1,1,O122=1,1,R122=1,1),0)</f>
        <v>1</v>
      </c>
      <c r="O122" s="655"/>
      <c r="Q122" s="655"/>
      <c r="R122" s="655">
        <v>1</v>
      </c>
      <c r="S122" s="471" cm="1">
        <f t="array" ref="S122">IFERROR(_xlfn.IFS(V122=1,1,U122=1,1,T122=1,1,W122=1,1),0)</f>
        <v>0</v>
      </c>
      <c r="T122" s="655"/>
      <c r="U122" s="655"/>
      <c r="V122" s="655"/>
      <c r="W122" s="655"/>
      <c r="X122" s="467"/>
      <c r="Y122" s="473"/>
      <c r="Z122" s="471"/>
      <c r="AA122" s="655"/>
      <c r="AB122" s="484"/>
      <c r="AC122" s="659"/>
      <c r="AD122" s="471"/>
      <c r="AE122" s="471"/>
      <c r="AF122" s="471"/>
      <c r="AG122" s="471"/>
      <c r="AH122" s="471"/>
      <c r="AI122" s="471"/>
      <c r="AJ122" s="467"/>
      <c r="AK122" s="473"/>
      <c r="AL122" s="659"/>
      <c r="AM122" s="471"/>
      <c r="AN122" s="484"/>
      <c r="AO122" s="659"/>
      <c r="AP122" s="471"/>
      <c r="AQ122" s="659"/>
      <c r="AR122" s="471"/>
      <c r="AS122" s="471"/>
      <c r="AT122" s="471"/>
      <c r="AU122" s="471"/>
      <c r="CB122" s="669"/>
    </row>
    <row r="123" spans="1:80" s="666" customFormat="1" ht="12.75" hidden="1" customHeight="1" outlineLevel="2">
      <c r="A123" s="652" t="s">
        <v>1299</v>
      </c>
      <c r="B123" s="651" t="s">
        <v>1253</v>
      </c>
      <c r="C123" s="660" t="s">
        <v>1184</v>
      </c>
      <c r="D123" s="661"/>
      <c r="E123" s="662" t="s">
        <v>1355</v>
      </c>
      <c r="F123" s="669"/>
      <c r="G123" s="626" t="s">
        <v>52</v>
      </c>
      <c r="H123" s="476" t="str">
        <f t="shared" si="9"/>
        <v>BB01-9</v>
      </c>
      <c r="I123" s="631">
        <v>9</v>
      </c>
      <c r="J123" s="669"/>
      <c r="K123" s="467"/>
      <c r="L123" s="669"/>
      <c r="M123" s="473"/>
      <c r="N123" s="471" cm="1">
        <f t="array" ref="N123">IFERROR(_xlfn.IFS(Q123=1,1,P123=1,1,O123=1,1,R123=1,1),0)</f>
        <v>1</v>
      </c>
      <c r="O123" s="655"/>
      <c r="Q123" s="655"/>
      <c r="R123" s="655">
        <v>1</v>
      </c>
      <c r="S123" s="471" cm="1">
        <f t="array" ref="S123">IFERROR(_xlfn.IFS(V123=1,1,U123=1,1,T123=1,1,W123=1,1),0)</f>
        <v>0</v>
      </c>
      <c r="T123" s="655"/>
      <c r="U123" s="655"/>
      <c r="V123" s="655"/>
      <c r="W123" s="655"/>
      <c r="X123" s="467"/>
      <c r="Y123" s="473"/>
      <c r="Z123" s="471"/>
      <c r="AA123" s="655"/>
      <c r="AB123" s="484"/>
      <c r="AC123" s="659"/>
      <c r="AD123" s="471"/>
      <c r="AE123" s="471"/>
      <c r="AF123" s="471"/>
      <c r="AG123" s="471"/>
      <c r="AH123" s="471"/>
      <c r="AI123" s="471"/>
      <c r="AJ123" s="467"/>
      <c r="AK123" s="473"/>
      <c r="AL123" s="659"/>
      <c r="AM123" s="471"/>
      <c r="AN123" s="484"/>
      <c r="AO123" s="659"/>
      <c r="AP123" s="471"/>
      <c r="AQ123" s="659"/>
      <c r="AR123" s="471"/>
      <c r="AS123" s="471"/>
      <c r="AT123" s="471"/>
      <c r="AU123" s="471"/>
      <c r="CB123" s="669"/>
    </row>
    <row r="124" spans="1:80" s="666" customFormat="1" ht="12.75" hidden="1" customHeight="1" outlineLevel="2">
      <c r="A124" s="652" t="s">
        <v>1299</v>
      </c>
      <c r="B124" s="651" t="s">
        <v>1253</v>
      </c>
      <c r="C124" s="660" t="s">
        <v>1184</v>
      </c>
      <c r="D124" s="661"/>
      <c r="E124" s="662" t="s">
        <v>1356</v>
      </c>
      <c r="F124" s="669"/>
      <c r="G124" s="626" t="s">
        <v>52</v>
      </c>
      <c r="H124" s="476" t="str">
        <f t="shared" si="9"/>
        <v>BB01-9</v>
      </c>
      <c r="I124" s="631">
        <v>9</v>
      </c>
      <c r="J124" s="669"/>
      <c r="K124" s="467"/>
      <c r="L124" s="669"/>
      <c r="M124" s="473"/>
      <c r="N124" s="471" cm="1">
        <f t="array" ref="N124">IFERROR(_xlfn.IFS(Q124=1,1,P124=1,1,O124=1,1,R124=1,1),0)</f>
        <v>1</v>
      </c>
      <c r="O124" s="655"/>
      <c r="Q124" s="655"/>
      <c r="R124" s="655">
        <v>1</v>
      </c>
      <c r="S124" s="471" cm="1">
        <f t="array" ref="S124">IFERROR(_xlfn.IFS(V124=1,1,U124=1,1,T124=1,1,W124=1,1),0)</f>
        <v>0</v>
      </c>
      <c r="T124" s="655"/>
      <c r="U124" s="655"/>
      <c r="V124" s="655"/>
      <c r="W124" s="655"/>
      <c r="X124" s="467"/>
      <c r="Y124" s="473"/>
      <c r="Z124" s="471"/>
      <c r="AA124" s="655"/>
      <c r="AB124" s="484"/>
      <c r="AC124" s="659"/>
      <c r="AD124" s="471"/>
      <c r="AE124" s="471"/>
      <c r="AF124" s="471"/>
      <c r="AG124" s="471"/>
      <c r="AH124" s="471"/>
      <c r="AI124" s="471"/>
      <c r="AJ124" s="467"/>
      <c r="AK124" s="473"/>
      <c r="AL124" s="659"/>
      <c r="AM124" s="471"/>
      <c r="AN124" s="484"/>
      <c r="AO124" s="659"/>
      <c r="AP124" s="471"/>
      <c r="AQ124" s="659"/>
      <c r="AR124" s="471"/>
      <c r="AS124" s="471"/>
      <c r="AT124" s="471"/>
      <c r="AU124" s="471"/>
      <c r="CB124" s="669"/>
    </row>
    <row r="125" spans="1:80" s="666" customFormat="1" ht="12.75" hidden="1" customHeight="1" outlineLevel="2">
      <c r="A125" s="652" t="s">
        <v>1299</v>
      </c>
      <c r="B125" s="651" t="s">
        <v>1255</v>
      </c>
      <c r="C125" s="660" t="s">
        <v>1184</v>
      </c>
      <c r="D125" s="661"/>
      <c r="E125" s="662" t="s">
        <v>1357</v>
      </c>
      <c r="F125" s="669"/>
      <c r="G125" s="626" t="s">
        <v>52</v>
      </c>
      <c r="H125" s="476" t="str">
        <f t="shared" si="9"/>
        <v>BB01-9</v>
      </c>
      <c r="I125" s="631">
        <v>9</v>
      </c>
      <c r="J125" s="669"/>
      <c r="K125" s="467"/>
      <c r="L125" s="669"/>
      <c r="M125" s="473"/>
      <c r="N125" s="471" cm="1">
        <f t="array" ref="N125">IFERROR(_xlfn.IFS(Q125=1,1,P125=1,1,O125=1,1,R125=1,1),0)</f>
        <v>1</v>
      </c>
      <c r="O125" s="655"/>
      <c r="Q125" s="655"/>
      <c r="R125" s="655">
        <v>1</v>
      </c>
      <c r="S125" s="471" cm="1">
        <f t="array" ref="S125">IFERROR(_xlfn.IFS(V125=1,1,U125=1,1,T125=1,1,W125=1,1),0)</f>
        <v>0</v>
      </c>
      <c r="T125" s="655"/>
      <c r="U125" s="655"/>
      <c r="V125" s="655"/>
      <c r="W125" s="655"/>
      <c r="X125" s="467"/>
      <c r="Y125" s="473"/>
      <c r="Z125" s="471"/>
      <c r="AA125" s="655"/>
      <c r="AB125" s="484"/>
      <c r="AC125" s="659"/>
      <c r="AD125" s="471"/>
      <c r="AE125" s="471"/>
      <c r="AF125" s="471"/>
      <c r="AG125" s="471"/>
      <c r="AH125" s="471"/>
      <c r="AI125" s="471"/>
      <c r="AJ125" s="467"/>
      <c r="AK125" s="473"/>
      <c r="AL125" s="659"/>
      <c r="AM125" s="471"/>
      <c r="AN125" s="484"/>
      <c r="AO125" s="659"/>
      <c r="AP125" s="471"/>
      <c r="AQ125" s="659"/>
      <c r="AR125" s="471"/>
      <c r="AS125" s="471"/>
      <c r="AT125" s="471"/>
      <c r="AU125" s="471"/>
      <c r="CB125" s="669"/>
    </row>
    <row r="126" spans="1:80" s="666" customFormat="1" ht="12.75" hidden="1" customHeight="1" outlineLevel="2">
      <c r="A126" s="652" t="s">
        <v>1299</v>
      </c>
      <c r="B126" s="651" t="s">
        <v>1262</v>
      </c>
      <c r="C126" s="660" t="s">
        <v>1310</v>
      </c>
      <c r="D126" s="661">
        <v>1032</v>
      </c>
      <c r="E126" s="662" t="s">
        <v>1358</v>
      </c>
      <c r="F126" s="669"/>
      <c r="G126" s="626" t="s">
        <v>52</v>
      </c>
      <c r="H126" s="476" t="str">
        <f t="shared" si="9"/>
        <v>BB01-9</v>
      </c>
      <c r="I126" s="631">
        <v>9</v>
      </c>
      <c r="J126" s="669"/>
      <c r="K126" s="467"/>
      <c r="L126" s="669"/>
      <c r="M126" s="473"/>
      <c r="N126" s="471" cm="1">
        <f t="array" ref="N126">IFERROR(_xlfn.IFS(Q126=1,1,P126=1,1,O126=1,1,R126=1,1),0)</f>
        <v>1</v>
      </c>
      <c r="O126" s="655"/>
      <c r="Q126" s="655"/>
      <c r="R126" s="655">
        <v>1</v>
      </c>
      <c r="S126" s="471" cm="1">
        <f t="array" ref="S126">IFERROR(_xlfn.IFS(V126=1,1,U126=1,1,T126=1,1,W126=1,1),0)</f>
        <v>0</v>
      </c>
      <c r="T126" s="655"/>
      <c r="U126" s="655"/>
      <c r="V126" s="655"/>
      <c r="W126" s="655"/>
      <c r="X126" s="467"/>
      <c r="Y126" s="473"/>
      <c r="Z126" s="471"/>
      <c r="AA126" s="655"/>
      <c r="AB126" s="484"/>
      <c r="AC126" s="659"/>
      <c r="AD126" s="471"/>
      <c r="AE126" s="471"/>
      <c r="AF126" s="471"/>
      <c r="AG126" s="471"/>
      <c r="AH126" s="471"/>
      <c r="AI126" s="471"/>
      <c r="AJ126" s="467"/>
      <c r="AK126" s="473"/>
      <c r="AL126" s="659"/>
      <c r="AM126" s="471"/>
      <c r="AN126" s="484"/>
      <c r="AO126" s="659"/>
      <c r="AP126" s="471"/>
      <c r="AQ126" s="659"/>
      <c r="AR126" s="471"/>
      <c r="AS126" s="471"/>
      <c r="AT126" s="471"/>
      <c r="AU126" s="471"/>
      <c r="CB126" s="669"/>
    </row>
    <row r="127" spans="1:80" s="666" customFormat="1" ht="12.75" hidden="1" customHeight="1" outlineLevel="2">
      <c r="A127" s="652" t="s">
        <v>1299</v>
      </c>
      <c r="B127" s="651" t="s">
        <v>1262</v>
      </c>
      <c r="C127" s="660" t="s">
        <v>1310</v>
      </c>
      <c r="D127" s="661">
        <v>1033</v>
      </c>
      <c r="E127" s="662" t="s">
        <v>1359</v>
      </c>
      <c r="F127" s="669"/>
      <c r="G127" s="626" t="s">
        <v>52</v>
      </c>
      <c r="H127" s="476" t="str">
        <f t="shared" si="9"/>
        <v>BB01-9</v>
      </c>
      <c r="I127" s="631">
        <v>9</v>
      </c>
      <c r="J127" s="669"/>
      <c r="K127" s="467"/>
      <c r="L127" s="669"/>
      <c r="M127" s="473"/>
      <c r="N127" s="471" cm="1">
        <f t="array" ref="N127">IFERROR(_xlfn.IFS(Q127=1,1,P127=1,1,O127=1,1,R127=1,1),0)</f>
        <v>1</v>
      </c>
      <c r="O127" s="655"/>
      <c r="Q127" s="655"/>
      <c r="R127" s="655">
        <v>1</v>
      </c>
      <c r="S127" s="471" cm="1">
        <f t="array" ref="S127">IFERROR(_xlfn.IFS(V127=1,1,U127=1,1,T127=1,1,W127=1,1),0)</f>
        <v>0</v>
      </c>
      <c r="T127" s="655"/>
      <c r="U127" s="655"/>
      <c r="V127" s="655"/>
      <c r="W127" s="655"/>
      <c r="X127" s="467"/>
      <c r="Y127" s="473"/>
      <c r="Z127" s="471"/>
      <c r="AA127" s="655"/>
      <c r="AB127" s="484"/>
      <c r="AC127" s="659"/>
      <c r="AD127" s="471"/>
      <c r="AE127" s="471"/>
      <c r="AF127" s="471"/>
      <c r="AG127" s="471"/>
      <c r="AH127" s="471"/>
      <c r="AI127" s="471"/>
      <c r="AJ127" s="467"/>
      <c r="AK127" s="473"/>
      <c r="AL127" s="659"/>
      <c r="AM127" s="471"/>
      <c r="AN127" s="484"/>
      <c r="AO127" s="659"/>
      <c r="AP127" s="471"/>
      <c r="AQ127" s="659"/>
      <c r="AR127" s="471"/>
      <c r="AS127" s="471"/>
      <c r="AT127" s="471"/>
      <c r="AU127" s="471"/>
      <c r="CB127" s="669"/>
    </row>
    <row r="128" spans="1:80" s="666" customFormat="1" ht="12.75" hidden="1" customHeight="1" outlineLevel="2">
      <c r="A128" s="652" t="s">
        <v>1299</v>
      </c>
      <c r="B128" s="651" t="s">
        <v>1262</v>
      </c>
      <c r="C128" s="660" t="s">
        <v>1313</v>
      </c>
      <c r="D128" s="661">
        <v>1046</v>
      </c>
      <c r="E128" s="662" t="s">
        <v>1358</v>
      </c>
      <c r="F128" s="669"/>
      <c r="G128" s="626" t="s">
        <v>52</v>
      </c>
      <c r="H128" s="476" t="str">
        <f t="shared" si="9"/>
        <v>BB01-9</v>
      </c>
      <c r="I128" s="631">
        <v>9</v>
      </c>
      <c r="J128" s="669"/>
      <c r="K128" s="467"/>
      <c r="L128" s="669"/>
      <c r="M128" s="473"/>
      <c r="N128" s="471" cm="1">
        <f t="array" ref="N128">IFERROR(_xlfn.IFS(Q128=1,1,P128=1,1,O128=1,1,R128=1,1),0)</f>
        <v>1</v>
      </c>
      <c r="O128" s="655"/>
      <c r="Q128" s="655"/>
      <c r="R128" s="655">
        <v>1</v>
      </c>
      <c r="S128" s="471" cm="1">
        <f t="array" ref="S128">IFERROR(_xlfn.IFS(V128=1,1,U128=1,1,T128=1,1,W128=1,1),0)</f>
        <v>0</v>
      </c>
      <c r="T128" s="655"/>
      <c r="U128" s="655"/>
      <c r="V128" s="655"/>
      <c r="W128" s="655"/>
      <c r="X128" s="467"/>
      <c r="Y128" s="473"/>
      <c r="Z128" s="471"/>
      <c r="AA128" s="655"/>
      <c r="AB128" s="484"/>
      <c r="AC128" s="659"/>
      <c r="AD128" s="471"/>
      <c r="AE128" s="471"/>
      <c r="AF128" s="471"/>
      <c r="AG128" s="471"/>
      <c r="AH128" s="471"/>
      <c r="AI128" s="471"/>
      <c r="AJ128" s="467"/>
      <c r="AK128" s="473"/>
      <c r="AL128" s="659"/>
      <c r="AM128" s="471"/>
      <c r="AN128" s="484"/>
      <c r="AO128" s="659"/>
      <c r="AP128" s="471"/>
      <c r="AQ128" s="659"/>
      <c r="AR128" s="471"/>
      <c r="AS128" s="471"/>
      <c r="AT128" s="471"/>
      <c r="AU128" s="471"/>
      <c r="CB128" s="669"/>
    </row>
    <row r="129" spans="1:80" s="666" customFormat="1" ht="12.75" hidden="1" customHeight="1" outlineLevel="2">
      <c r="A129" s="652" t="s">
        <v>1299</v>
      </c>
      <c r="B129" s="651" t="s">
        <v>1262</v>
      </c>
      <c r="C129" s="660" t="s">
        <v>1313</v>
      </c>
      <c r="D129" s="661">
        <v>1047</v>
      </c>
      <c r="E129" s="662" t="s">
        <v>1360</v>
      </c>
      <c r="F129" s="669"/>
      <c r="G129" s="626" t="s">
        <v>52</v>
      </c>
      <c r="H129" s="476" t="str">
        <f t="shared" si="9"/>
        <v>BB01-9</v>
      </c>
      <c r="I129" s="631">
        <v>9</v>
      </c>
      <c r="J129" s="669"/>
      <c r="K129" s="467"/>
      <c r="L129" s="669"/>
      <c r="M129" s="473"/>
      <c r="N129" s="471" cm="1">
        <f t="array" ref="N129">IFERROR(_xlfn.IFS(Q129=1,1,P129=1,1,O129=1,1,R129=1,1),0)</f>
        <v>1</v>
      </c>
      <c r="O129" s="655"/>
      <c r="Q129" s="655"/>
      <c r="R129" s="655">
        <v>1</v>
      </c>
      <c r="S129" s="471" cm="1">
        <f t="array" ref="S129">IFERROR(_xlfn.IFS(V129=1,1,U129=1,1,T129=1,1,W129=1,1),0)</f>
        <v>0</v>
      </c>
      <c r="T129" s="655"/>
      <c r="U129" s="655"/>
      <c r="V129" s="655"/>
      <c r="W129" s="655"/>
      <c r="X129" s="467"/>
      <c r="Y129" s="473"/>
      <c r="Z129" s="471"/>
      <c r="AA129" s="655"/>
      <c r="AB129" s="484"/>
      <c r="AC129" s="659"/>
      <c r="AD129" s="471"/>
      <c r="AE129" s="471"/>
      <c r="AF129" s="471"/>
      <c r="AG129" s="471"/>
      <c r="AH129" s="471"/>
      <c r="AI129" s="471"/>
      <c r="AJ129" s="467"/>
      <c r="AK129" s="473"/>
      <c r="AL129" s="659"/>
      <c r="AM129" s="471"/>
      <c r="AN129" s="484"/>
      <c r="AO129" s="659"/>
      <c r="AP129" s="471"/>
      <c r="AQ129" s="659"/>
      <c r="AR129" s="471"/>
      <c r="AS129" s="471"/>
      <c r="AT129" s="471"/>
      <c r="AU129" s="471"/>
      <c r="CB129" s="669"/>
    </row>
    <row r="130" spans="1:80" s="666" customFormat="1" ht="12.75" hidden="1" customHeight="1" outlineLevel="2">
      <c r="A130" s="652" t="s">
        <v>1299</v>
      </c>
      <c r="B130" s="651" t="s">
        <v>1262</v>
      </c>
      <c r="C130" s="660" t="s">
        <v>1184</v>
      </c>
      <c r="D130" s="661">
        <v>1047</v>
      </c>
      <c r="E130" s="662" t="s">
        <v>1361</v>
      </c>
      <c r="F130" s="669"/>
      <c r="G130" s="626" t="s">
        <v>52</v>
      </c>
      <c r="H130" s="476" t="str">
        <f t="shared" si="9"/>
        <v>BB01-9</v>
      </c>
      <c r="I130" s="631">
        <v>9</v>
      </c>
      <c r="J130" s="669"/>
      <c r="K130" s="467"/>
      <c r="L130" s="669"/>
      <c r="M130" s="473"/>
      <c r="N130" s="471" cm="1">
        <f t="array" ref="N130">IFERROR(_xlfn.IFS(Q130=1,1,P130=1,1,O130=1,1,R130=1,1),0)</f>
        <v>1</v>
      </c>
      <c r="O130" s="655"/>
      <c r="Q130" s="655"/>
      <c r="R130" s="655">
        <v>1</v>
      </c>
      <c r="S130" s="471" cm="1">
        <f t="array" ref="S130">IFERROR(_xlfn.IFS(V130=1,1,U130=1,1,T130=1,1,W130=1,1),0)</f>
        <v>0</v>
      </c>
      <c r="T130" s="655"/>
      <c r="U130" s="655"/>
      <c r="V130" s="655"/>
      <c r="W130" s="655"/>
      <c r="X130" s="467"/>
      <c r="Y130" s="473"/>
      <c r="Z130" s="471"/>
      <c r="AA130" s="655"/>
      <c r="AB130" s="484"/>
      <c r="AC130" s="659"/>
      <c r="AD130" s="471"/>
      <c r="AE130" s="471"/>
      <c r="AF130" s="471"/>
      <c r="AG130" s="471"/>
      <c r="AH130" s="471"/>
      <c r="AI130" s="471"/>
      <c r="AJ130" s="467"/>
      <c r="AK130" s="473"/>
      <c r="AL130" s="659"/>
      <c r="AM130" s="471"/>
      <c r="AN130" s="484"/>
      <c r="AO130" s="659"/>
      <c r="AP130" s="471"/>
      <c r="AQ130" s="659"/>
      <c r="AR130" s="471"/>
      <c r="AS130" s="471"/>
      <c r="AT130" s="471"/>
      <c r="AU130" s="471"/>
      <c r="CB130" s="669"/>
    </row>
    <row r="131" spans="1:80" s="666" customFormat="1" ht="12.75" hidden="1" customHeight="1" outlineLevel="2">
      <c r="A131" s="652" t="s">
        <v>1299</v>
      </c>
      <c r="B131" s="651" t="s">
        <v>1262</v>
      </c>
      <c r="C131" s="660" t="s">
        <v>1184</v>
      </c>
      <c r="D131" s="661">
        <v>1048</v>
      </c>
      <c r="E131" s="662" t="s">
        <v>1362</v>
      </c>
      <c r="F131" s="669"/>
      <c r="G131" s="626" t="s">
        <v>52</v>
      </c>
      <c r="H131" s="476" t="str">
        <f t="shared" si="9"/>
        <v>BB01-9</v>
      </c>
      <c r="I131" s="631">
        <v>9</v>
      </c>
      <c r="J131" s="669"/>
      <c r="K131" s="467"/>
      <c r="L131" s="669"/>
      <c r="M131" s="473"/>
      <c r="N131" s="471" cm="1">
        <f t="array" ref="N131">IFERROR(_xlfn.IFS(Q131=1,1,P131=1,1,O131=1,1,R131=1,1),0)</f>
        <v>1</v>
      </c>
      <c r="O131" s="655"/>
      <c r="Q131" s="655"/>
      <c r="R131" s="655">
        <v>1</v>
      </c>
      <c r="S131" s="471" cm="1">
        <f t="array" ref="S131">IFERROR(_xlfn.IFS(V131=1,1,U131=1,1,T131=1,1,W131=1,1),0)</f>
        <v>0</v>
      </c>
      <c r="T131" s="655"/>
      <c r="U131" s="655"/>
      <c r="V131" s="655"/>
      <c r="W131" s="655"/>
      <c r="X131" s="467"/>
      <c r="Y131" s="473"/>
      <c r="Z131" s="471"/>
      <c r="AA131" s="655"/>
      <c r="AB131" s="484"/>
      <c r="AC131" s="659"/>
      <c r="AD131" s="471"/>
      <c r="AE131" s="471"/>
      <c r="AF131" s="471"/>
      <c r="AG131" s="471"/>
      <c r="AH131" s="471"/>
      <c r="AI131" s="471"/>
      <c r="AJ131" s="467"/>
      <c r="AK131" s="473"/>
      <c r="AL131" s="659"/>
      <c r="AM131" s="471"/>
      <c r="AN131" s="484"/>
      <c r="AO131" s="659"/>
      <c r="AP131" s="471"/>
      <c r="AQ131" s="659"/>
      <c r="AR131" s="471"/>
      <c r="AS131" s="471"/>
      <c r="AT131" s="471"/>
      <c r="AU131" s="471"/>
      <c r="CB131" s="669"/>
    </row>
    <row r="132" spans="1:80" s="666" customFormat="1" ht="12.75" hidden="1" customHeight="1" outlineLevel="2">
      <c r="A132" s="652" t="s">
        <v>1299</v>
      </c>
      <c r="B132" s="651" t="s">
        <v>1262</v>
      </c>
      <c r="C132" s="660" t="s">
        <v>1184</v>
      </c>
      <c r="D132" s="661">
        <v>1049</v>
      </c>
      <c r="E132" s="662" t="s">
        <v>1363</v>
      </c>
      <c r="F132" s="669"/>
      <c r="G132" s="626" t="s">
        <v>52</v>
      </c>
      <c r="H132" s="476" t="str">
        <f t="shared" si="9"/>
        <v>BB01-9</v>
      </c>
      <c r="I132" s="631">
        <v>9</v>
      </c>
      <c r="J132" s="669"/>
      <c r="K132" s="467"/>
      <c r="L132" s="669"/>
      <c r="M132" s="473"/>
      <c r="N132" s="471" cm="1">
        <f t="array" ref="N132">IFERROR(_xlfn.IFS(Q132=1,1,P132=1,1,O132=1,1,R132=1,1),0)</f>
        <v>1</v>
      </c>
      <c r="O132" s="655"/>
      <c r="Q132" s="655"/>
      <c r="R132" s="655">
        <v>1</v>
      </c>
      <c r="S132" s="471" cm="1">
        <f t="array" ref="S132">IFERROR(_xlfn.IFS(V132=1,1,U132=1,1,T132=1,1,W132=1,1),0)</f>
        <v>0</v>
      </c>
      <c r="T132" s="655"/>
      <c r="U132" s="655"/>
      <c r="V132" s="655"/>
      <c r="W132" s="655"/>
      <c r="X132" s="467"/>
      <c r="Y132" s="473"/>
      <c r="Z132" s="471"/>
      <c r="AA132" s="655"/>
      <c r="AB132" s="484"/>
      <c r="AC132" s="659"/>
      <c r="AD132" s="471"/>
      <c r="AE132" s="471"/>
      <c r="AF132" s="471"/>
      <c r="AG132" s="471"/>
      <c r="AH132" s="471"/>
      <c r="AI132" s="471"/>
      <c r="AJ132" s="467"/>
      <c r="AK132" s="473"/>
      <c r="AL132" s="659"/>
      <c r="AM132" s="471"/>
      <c r="AN132" s="484"/>
      <c r="AO132" s="659"/>
      <c r="AP132" s="471"/>
      <c r="AQ132" s="659"/>
      <c r="AR132" s="471"/>
      <c r="AS132" s="471"/>
      <c r="AT132" s="471"/>
      <c r="AU132" s="471"/>
      <c r="CB132" s="669"/>
    </row>
    <row r="133" spans="1:80" s="666" customFormat="1" ht="12.75" hidden="1" customHeight="1" outlineLevel="2">
      <c r="A133" s="652" t="s">
        <v>1299</v>
      </c>
      <c r="B133" s="651" t="s">
        <v>1262</v>
      </c>
      <c r="C133" s="660" t="s">
        <v>1184</v>
      </c>
      <c r="D133" s="661">
        <v>1050</v>
      </c>
      <c r="E133" s="662" t="s">
        <v>1364</v>
      </c>
      <c r="F133" s="669"/>
      <c r="G133" s="626" t="s">
        <v>52</v>
      </c>
      <c r="H133" s="476" t="str">
        <f t="shared" si="9"/>
        <v>BB01-9</v>
      </c>
      <c r="I133" s="631">
        <v>9</v>
      </c>
      <c r="J133" s="669"/>
      <c r="K133" s="467"/>
      <c r="L133" s="669"/>
      <c r="M133" s="473"/>
      <c r="N133" s="471" cm="1">
        <f t="array" ref="N133">IFERROR(_xlfn.IFS(Q133=1,1,P133=1,1,O133=1,1,R133=1,1),0)</f>
        <v>1</v>
      </c>
      <c r="O133" s="655"/>
      <c r="Q133" s="655"/>
      <c r="R133" s="655">
        <v>1</v>
      </c>
      <c r="S133" s="471" cm="1">
        <f t="array" ref="S133">IFERROR(_xlfn.IFS(V133=1,1,U133=1,1,T133=1,1,W133=1,1),0)</f>
        <v>0</v>
      </c>
      <c r="T133" s="655"/>
      <c r="U133" s="655"/>
      <c r="V133" s="655"/>
      <c r="W133" s="655"/>
      <c r="X133" s="467"/>
      <c r="Y133" s="473"/>
      <c r="Z133" s="471"/>
      <c r="AA133" s="655"/>
      <c r="AB133" s="484"/>
      <c r="AC133" s="659"/>
      <c r="AD133" s="471"/>
      <c r="AE133" s="471"/>
      <c r="AF133" s="471"/>
      <c r="AG133" s="471"/>
      <c r="AH133" s="471"/>
      <c r="AI133" s="471"/>
      <c r="AJ133" s="467"/>
      <c r="AK133" s="473"/>
      <c r="AL133" s="659"/>
      <c r="AM133" s="471"/>
      <c r="AN133" s="484"/>
      <c r="AO133" s="659"/>
      <c r="AP133" s="471"/>
      <c r="AQ133" s="659"/>
      <c r="AR133" s="471"/>
      <c r="AS133" s="471"/>
      <c r="AT133" s="471"/>
      <c r="AU133" s="471"/>
      <c r="CB133" s="669"/>
    </row>
    <row r="134" spans="1:80" s="666" customFormat="1" ht="12.75" hidden="1" customHeight="1" outlineLevel="2">
      <c r="A134" s="652" t="s">
        <v>1299</v>
      </c>
      <c r="B134" s="651" t="s">
        <v>1272</v>
      </c>
      <c r="C134" s="660" t="s">
        <v>1306</v>
      </c>
      <c r="D134" s="661">
        <v>1014</v>
      </c>
      <c r="E134" s="662" t="s">
        <v>1365</v>
      </c>
      <c r="F134" s="669"/>
      <c r="G134" s="626" t="s">
        <v>52</v>
      </c>
      <c r="H134" s="476" t="str">
        <f t="shared" si="9"/>
        <v>BB01-9</v>
      </c>
      <c r="I134" s="631">
        <v>9</v>
      </c>
      <c r="J134" s="669"/>
      <c r="K134" s="467"/>
      <c r="L134" s="669"/>
      <c r="M134" s="473"/>
      <c r="N134" s="471" cm="1">
        <f t="array" ref="N134">IFERROR(_xlfn.IFS(Q134=1,1,P134=1,1,O134=1,1,R134=1,1),0)</f>
        <v>1</v>
      </c>
      <c r="O134" s="655"/>
      <c r="Q134" s="655"/>
      <c r="R134" s="655">
        <v>1</v>
      </c>
      <c r="S134" s="471" cm="1">
        <f t="array" ref="S134">IFERROR(_xlfn.IFS(V134=1,1,U134=1,1,T134=1,1,W134=1,1),0)</f>
        <v>0</v>
      </c>
      <c r="T134" s="655"/>
      <c r="U134" s="655"/>
      <c r="V134" s="655"/>
      <c r="W134" s="655"/>
      <c r="X134" s="467"/>
      <c r="Y134" s="473"/>
      <c r="Z134" s="471"/>
      <c r="AA134" s="655"/>
      <c r="AB134" s="484"/>
      <c r="AC134" s="659"/>
      <c r="AD134" s="471"/>
      <c r="AE134" s="471"/>
      <c r="AF134" s="471"/>
      <c r="AG134" s="471"/>
      <c r="AH134" s="471"/>
      <c r="AI134" s="471"/>
      <c r="AJ134" s="467"/>
      <c r="AK134" s="473"/>
      <c r="AL134" s="659"/>
      <c r="AM134" s="471"/>
      <c r="AN134" s="484"/>
      <c r="AO134" s="659"/>
      <c r="AP134" s="471"/>
      <c r="AQ134" s="659"/>
      <c r="AR134" s="471"/>
      <c r="AS134" s="471"/>
      <c r="AT134" s="471"/>
      <c r="AU134" s="471"/>
      <c r="CB134" s="669"/>
    </row>
    <row r="135" spans="1:80" s="666" customFormat="1" ht="12.75" hidden="1" customHeight="1" outlineLevel="2">
      <c r="A135" s="652" t="s">
        <v>1299</v>
      </c>
      <c r="B135" s="651" t="s">
        <v>1272</v>
      </c>
      <c r="C135" s="660" t="s">
        <v>1308</v>
      </c>
      <c r="D135" s="661">
        <v>1015</v>
      </c>
      <c r="E135" s="662" t="s">
        <v>1366</v>
      </c>
      <c r="F135" s="669"/>
      <c r="G135" s="626" t="s">
        <v>52</v>
      </c>
      <c r="H135" s="476" t="str">
        <f t="shared" si="9"/>
        <v>BB01-9</v>
      </c>
      <c r="I135" s="631">
        <v>9</v>
      </c>
      <c r="J135" s="669"/>
      <c r="K135" s="467"/>
      <c r="L135" s="669"/>
      <c r="M135" s="473"/>
      <c r="N135" s="471" cm="1">
        <f t="array" ref="N135">IFERROR(_xlfn.IFS(Q135=1,1,P135=1,1,O135=1,1,R135=1,1),0)</f>
        <v>1</v>
      </c>
      <c r="O135" s="655"/>
      <c r="Q135" s="655"/>
      <c r="R135" s="655">
        <v>1</v>
      </c>
      <c r="S135" s="471" cm="1">
        <f t="array" ref="S135">IFERROR(_xlfn.IFS(V135=1,1,U135=1,1,T135=1,1,W135=1,1),0)</f>
        <v>0</v>
      </c>
      <c r="T135" s="655"/>
      <c r="U135" s="655"/>
      <c r="V135" s="655"/>
      <c r="W135" s="655"/>
      <c r="X135" s="467"/>
      <c r="Y135" s="473"/>
      <c r="Z135" s="471"/>
      <c r="AA135" s="655"/>
      <c r="AB135" s="484"/>
      <c r="AC135" s="659"/>
      <c r="AD135" s="471"/>
      <c r="AE135" s="471"/>
      <c r="AF135" s="471"/>
      <c r="AG135" s="471"/>
      <c r="AH135" s="471"/>
      <c r="AI135" s="471"/>
      <c r="AJ135" s="467"/>
      <c r="AK135" s="473"/>
      <c r="AL135" s="659"/>
      <c r="AM135" s="471"/>
      <c r="AN135" s="484"/>
      <c r="AO135" s="659"/>
      <c r="AP135" s="471"/>
      <c r="AQ135" s="659"/>
      <c r="AR135" s="471"/>
      <c r="AS135" s="471"/>
      <c r="AT135" s="471"/>
      <c r="AU135" s="471"/>
      <c r="CB135" s="669"/>
    </row>
    <row r="136" spans="1:80" s="666" customFormat="1" ht="3" hidden="1" customHeight="1">
      <c r="A136" s="670"/>
      <c r="B136" s="667"/>
      <c r="C136" s="668"/>
      <c r="D136" s="661"/>
      <c r="E136" s="662"/>
      <c r="F136" s="669"/>
      <c r="G136" s="626"/>
      <c r="H136" s="476"/>
      <c r="I136" s="631"/>
      <c r="J136" s="669"/>
      <c r="K136" s="467"/>
      <c r="L136" s="669"/>
      <c r="M136" s="473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467"/>
      <c r="Y136" s="473"/>
      <c r="Z136" s="659"/>
      <c r="AA136" s="471"/>
      <c r="AB136" s="471"/>
      <c r="AC136" s="659"/>
      <c r="AD136" s="471"/>
      <c r="AE136" s="659"/>
      <c r="AF136" s="471"/>
      <c r="AG136" s="471"/>
      <c r="AH136" s="471"/>
      <c r="AI136" s="471"/>
      <c r="AJ136" s="467"/>
      <c r="AK136" s="473"/>
      <c r="AL136" s="659"/>
      <c r="AM136" s="471"/>
      <c r="AN136" s="471"/>
      <c r="AO136" s="659"/>
      <c r="AP136" s="471"/>
      <c r="AQ136" s="659"/>
      <c r="AR136" s="471"/>
      <c r="AS136" s="471"/>
      <c r="AT136" s="471"/>
      <c r="AU136" s="471"/>
      <c r="CB136" s="669"/>
    </row>
    <row r="137" spans="1:80" s="671" customFormat="1" ht="12.75" hidden="1" customHeight="1">
      <c r="A137" s="586" t="s">
        <v>489</v>
      </c>
      <c r="B137" s="614"/>
      <c r="C137" s="614"/>
      <c r="D137" s="657"/>
      <c r="E137" s="616"/>
      <c r="F137" s="465"/>
      <c r="G137" s="616"/>
      <c r="H137" s="616"/>
      <c r="I137" s="616"/>
      <c r="J137" s="465"/>
      <c r="K137" s="616"/>
      <c r="L137" s="465"/>
      <c r="M137" s="616"/>
      <c r="N137" s="616"/>
      <c r="O137" s="616"/>
      <c r="P137" s="616"/>
      <c r="Q137" s="616"/>
      <c r="R137" s="616"/>
      <c r="S137" s="616"/>
      <c r="T137" s="616"/>
      <c r="U137" s="616"/>
      <c r="V137" s="616"/>
      <c r="W137" s="616"/>
      <c r="X137" s="616"/>
      <c r="Y137" s="616"/>
      <c r="Z137" s="616"/>
      <c r="AA137" s="616"/>
      <c r="AB137" s="616"/>
      <c r="AC137" s="616"/>
      <c r="AD137" s="616"/>
      <c r="AE137" s="616"/>
      <c r="AF137" s="616"/>
      <c r="AG137" s="616"/>
      <c r="AH137" s="616"/>
      <c r="AI137" s="616"/>
      <c r="AJ137" s="616"/>
      <c r="AK137" s="616"/>
      <c r="AL137" s="616"/>
      <c r="AM137" s="616"/>
      <c r="AN137" s="616"/>
      <c r="AO137" s="616"/>
      <c r="AP137" s="616"/>
      <c r="AQ137" s="616"/>
      <c r="AR137" s="616"/>
      <c r="AS137" s="616"/>
      <c r="AT137" s="616"/>
      <c r="AU137" s="616"/>
      <c r="CB137" s="465" t="s">
        <v>210</v>
      </c>
    </row>
    <row r="138" spans="1:80" s="671" customFormat="1" ht="3" hidden="1" customHeight="1" outlineLevel="1">
      <c r="A138" s="670"/>
      <c r="B138" s="667"/>
      <c r="C138" s="668"/>
      <c r="D138" s="661"/>
      <c r="E138" s="662"/>
      <c r="F138" s="672"/>
      <c r="G138" s="626"/>
      <c r="H138" s="476"/>
      <c r="I138" s="631"/>
      <c r="J138" s="672"/>
      <c r="K138" s="467"/>
      <c r="L138" s="672"/>
      <c r="M138" s="473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467"/>
      <c r="Y138" s="473"/>
      <c r="Z138" s="658"/>
      <c r="AA138" s="471"/>
      <c r="AB138" s="471"/>
      <c r="AC138" s="471"/>
      <c r="AD138" s="471"/>
      <c r="AE138" s="659"/>
      <c r="AF138" s="658"/>
      <c r="AG138" s="658"/>
      <c r="AH138" s="658"/>
      <c r="AI138" s="658"/>
      <c r="AJ138" s="467"/>
      <c r="AK138" s="473"/>
      <c r="AL138" s="658"/>
      <c r="AM138" s="471"/>
      <c r="AN138" s="471"/>
      <c r="AO138" s="471"/>
      <c r="AP138" s="471"/>
      <c r="AQ138" s="659"/>
      <c r="AR138" s="658"/>
      <c r="AS138" s="658"/>
      <c r="AT138" s="658"/>
      <c r="AU138" s="658"/>
      <c r="CB138" s="672"/>
    </row>
    <row r="139" spans="1:80" s="671" customFormat="1" ht="12.75" hidden="1" customHeight="1" outlineLevel="1" collapsed="1">
      <c r="A139" s="580" t="s">
        <v>86</v>
      </c>
      <c r="B139" s="580" t="s">
        <v>87</v>
      </c>
      <c r="C139" s="580"/>
      <c r="D139" s="580"/>
      <c r="E139" s="580"/>
      <c r="F139" s="672"/>
      <c r="G139" s="626"/>
      <c r="H139" s="476"/>
      <c r="I139" s="631"/>
      <c r="J139" s="672"/>
      <c r="K139" s="467"/>
      <c r="L139" s="672"/>
      <c r="M139" s="473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467"/>
      <c r="Y139" s="473"/>
      <c r="Z139" s="658"/>
      <c r="AA139" s="471"/>
      <c r="AB139" s="471"/>
      <c r="AC139" s="471"/>
      <c r="AD139" s="471"/>
      <c r="AE139" s="659"/>
      <c r="AF139" s="658"/>
      <c r="AG139" s="658"/>
      <c r="AH139" s="658"/>
      <c r="AI139" s="658"/>
      <c r="AJ139" s="467"/>
      <c r="AK139" s="473"/>
      <c r="AL139" s="658"/>
      <c r="AM139" s="471"/>
      <c r="AN139" s="471"/>
      <c r="AO139" s="471"/>
      <c r="AP139" s="471"/>
      <c r="AQ139" s="659"/>
      <c r="AR139" s="658"/>
      <c r="AS139" s="658"/>
      <c r="AT139" s="658"/>
      <c r="AU139" s="658"/>
      <c r="CB139" s="672"/>
    </row>
    <row r="140" spans="1:80" s="671" customFormat="1" ht="3" hidden="1" customHeight="1" outlineLevel="2">
      <c r="A140" s="670"/>
      <c r="B140" s="667"/>
      <c r="C140" s="668"/>
      <c r="D140" s="661"/>
      <c r="E140" s="662"/>
      <c r="F140" s="672"/>
      <c r="G140" s="626"/>
      <c r="H140" s="476"/>
      <c r="I140" s="631"/>
      <c r="J140" s="672"/>
      <c r="K140" s="467"/>
      <c r="L140" s="672"/>
      <c r="M140" s="473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467"/>
      <c r="Y140" s="473"/>
      <c r="Z140" s="658"/>
      <c r="AA140" s="471"/>
      <c r="AB140" s="471"/>
      <c r="AC140" s="471"/>
      <c r="AD140" s="471"/>
      <c r="AE140" s="659"/>
      <c r="AF140" s="658"/>
      <c r="AG140" s="658"/>
      <c r="AH140" s="658"/>
      <c r="AI140" s="658"/>
      <c r="AJ140" s="467"/>
      <c r="AK140" s="473"/>
      <c r="AL140" s="658"/>
      <c r="AM140" s="471"/>
      <c r="AN140" s="471"/>
      <c r="AO140" s="471"/>
      <c r="AP140" s="471"/>
      <c r="AQ140" s="659"/>
      <c r="AR140" s="658"/>
      <c r="AS140" s="658"/>
      <c r="AT140" s="658"/>
      <c r="AU140" s="658"/>
      <c r="CB140" s="672"/>
    </row>
    <row r="141" spans="1:80" s="671" customFormat="1" ht="12.75" hidden="1" customHeight="1" outlineLevel="2">
      <c r="A141" s="670"/>
      <c r="B141" s="667" t="s">
        <v>1367</v>
      </c>
      <c r="C141" s="668"/>
      <c r="D141" s="661"/>
      <c r="E141" s="662"/>
      <c r="F141" s="672"/>
      <c r="G141" s="626"/>
      <c r="H141" s="476"/>
      <c r="I141" s="631"/>
      <c r="J141" s="672"/>
      <c r="K141" s="467"/>
      <c r="L141" s="672"/>
      <c r="M141" s="473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467"/>
      <c r="Y141" s="473"/>
      <c r="Z141" s="658"/>
      <c r="AA141" s="471"/>
      <c r="AB141" s="471"/>
      <c r="AC141" s="471"/>
      <c r="AD141" s="471"/>
      <c r="AE141" s="659"/>
      <c r="AF141" s="658"/>
      <c r="AG141" s="658"/>
      <c r="AH141" s="658"/>
      <c r="AI141" s="658"/>
      <c r="AJ141" s="467"/>
      <c r="AK141" s="473"/>
      <c r="AL141" s="658"/>
      <c r="AM141" s="471"/>
      <c r="AN141" s="471"/>
      <c r="AO141" s="471"/>
      <c r="AP141" s="471"/>
      <c r="AQ141" s="659"/>
      <c r="AR141" s="658"/>
      <c r="AS141" s="658"/>
      <c r="AT141" s="658"/>
      <c r="AU141" s="658"/>
      <c r="CB141" s="672"/>
    </row>
    <row r="142" spans="1:80" s="671" customFormat="1" ht="12.75" hidden="1" customHeight="1" outlineLevel="3">
      <c r="A142" s="670"/>
      <c r="B142" s="667" t="s">
        <v>1368</v>
      </c>
      <c r="C142" s="668"/>
      <c r="D142" s="661"/>
      <c r="E142" s="662"/>
      <c r="F142" s="672"/>
      <c r="G142" s="626"/>
      <c r="H142" s="476"/>
      <c r="I142" s="631"/>
      <c r="J142" s="672"/>
      <c r="K142" s="467"/>
      <c r="L142" s="672"/>
      <c r="M142" s="473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467"/>
      <c r="Y142" s="473"/>
      <c r="Z142" s="658"/>
      <c r="AA142" s="471"/>
      <c r="AB142" s="471"/>
      <c r="AC142" s="471"/>
      <c r="AD142" s="471"/>
      <c r="AE142" s="659"/>
      <c r="AF142" s="658"/>
      <c r="AG142" s="658"/>
      <c r="AH142" s="658"/>
      <c r="AI142" s="658"/>
      <c r="AJ142" s="467"/>
      <c r="AK142" s="473"/>
      <c r="AL142" s="658"/>
      <c r="AM142" s="471"/>
      <c r="AN142" s="471"/>
      <c r="AO142" s="471"/>
      <c r="AP142" s="471"/>
      <c r="AQ142" s="659"/>
      <c r="AR142" s="658"/>
      <c r="AS142" s="658"/>
      <c r="AT142" s="658"/>
      <c r="AU142" s="658"/>
      <c r="CB142" s="672"/>
    </row>
    <row r="143" spans="1:80" s="671" customFormat="1" ht="12.75" hidden="1" customHeight="1" outlineLevel="3">
      <c r="A143" s="670"/>
      <c r="B143" s="667" t="s">
        <v>1253</v>
      </c>
      <c r="C143" s="668" t="s">
        <v>1184</v>
      </c>
      <c r="D143" s="661">
        <v>4011</v>
      </c>
      <c r="E143" s="662" t="s">
        <v>1369</v>
      </c>
      <c r="F143" s="672"/>
      <c r="G143" s="626" t="s">
        <v>492</v>
      </c>
      <c r="H143" s="476" t="str">
        <f t="shared" ref="H143:H151" si="10">CONCATENATE(G143,"-",I143)</f>
        <v>R25-1</v>
      </c>
      <c r="I143" s="631">
        <v>1</v>
      </c>
      <c r="J143" s="672"/>
      <c r="K143" s="655">
        <v>1</v>
      </c>
      <c r="L143" s="672"/>
      <c r="M143" s="473"/>
      <c r="N143" s="471"/>
      <c r="O143" s="655"/>
      <c r="P143" s="655"/>
      <c r="Q143" s="655"/>
      <c r="R143" s="655"/>
      <c r="S143" s="471" cm="1">
        <f t="array" ref="S143">IFERROR(_xlfn.IFS(T143=1,1,U143=1,1,V143=1,1,W143=1,1),0)</f>
        <v>0</v>
      </c>
      <c r="T143" s="655"/>
      <c r="U143" s="655"/>
      <c r="V143" s="655"/>
      <c r="W143" s="655"/>
      <c r="X143" s="467"/>
      <c r="Y143" s="473"/>
      <c r="Z143" s="471"/>
      <c r="AA143" s="471"/>
      <c r="AB143" s="471"/>
      <c r="AC143" s="471"/>
      <c r="AD143" s="471"/>
      <c r="AE143" s="471"/>
      <c r="AF143" s="658"/>
      <c r="AG143" s="658"/>
      <c r="AH143" s="658"/>
      <c r="AI143" s="658"/>
      <c r="AJ143" s="467"/>
      <c r="AK143" s="473"/>
      <c r="AL143" s="658"/>
      <c r="AM143" s="471"/>
      <c r="AN143" s="471"/>
      <c r="AO143" s="471"/>
      <c r="AP143" s="471"/>
      <c r="AQ143" s="659"/>
      <c r="AR143" s="658"/>
      <c r="AS143" s="658"/>
      <c r="AT143" s="658"/>
      <c r="AU143" s="658"/>
      <c r="CB143" s="672">
        <v>1</v>
      </c>
    </row>
    <row r="144" spans="1:80" s="671" customFormat="1" ht="12.75" hidden="1" customHeight="1" outlineLevel="3">
      <c r="A144" s="670"/>
      <c r="B144" s="667" t="s">
        <v>1253</v>
      </c>
      <c r="C144" s="668" t="s">
        <v>1184</v>
      </c>
      <c r="D144" s="661">
        <v>4012</v>
      </c>
      <c r="E144" s="662" t="s">
        <v>1369</v>
      </c>
      <c r="F144" s="672"/>
      <c r="G144" s="626" t="s">
        <v>492</v>
      </c>
      <c r="H144" s="476" t="str">
        <f t="shared" si="10"/>
        <v>R25-1</v>
      </c>
      <c r="I144" s="631">
        <v>1</v>
      </c>
      <c r="J144" s="672"/>
      <c r="K144" s="655">
        <v>1</v>
      </c>
      <c r="L144" s="672"/>
      <c r="M144" s="473"/>
      <c r="N144" s="471"/>
      <c r="O144" s="655"/>
      <c r="P144" s="655"/>
      <c r="Q144" s="655"/>
      <c r="R144" s="655"/>
      <c r="S144" s="471" cm="1">
        <f t="array" ref="S144">IFERROR(_xlfn.IFS(T144=1,1,U144=1,1,V144=1,1,W144=1,1),0)</f>
        <v>0</v>
      </c>
      <c r="T144" s="655"/>
      <c r="U144" s="655"/>
      <c r="V144" s="655"/>
      <c r="W144" s="655"/>
      <c r="X144" s="467"/>
      <c r="Y144" s="473"/>
      <c r="Z144" s="471"/>
      <c r="AA144" s="471"/>
      <c r="AB144" s="471"/>
      <c r="AC144" s="471"/>
      <c r="AD144" s="471"/>
      <c r="AE144" s="471"/>
      <c r="AF144" s="658"/>
      <c r="AG144" s="658"/>
      <c r="AH144" s="658"/>
      <c r="AI144" s="658"/>
      <c r="AJ144" s="467"/>
      <c r="AK144" s="473"/>
      <c r="AL144" s="658"/>
      <c r="AM144" s="471"/>
      <c r="AN144" s="471"/>
      <c r="AO144" s="471"/>
      <c r="AP144" s="471"/>
      <c r="AQ144" s="659"/>
      <c r="AR144" s="658"/>
      <c r="AS144" s="658"/>
      <c r="AT144" s="658"/>
      <c r="AU144" s="658"/>
      <c r="CB144" s="672">
        <v>1</v>
      </c>
    </row>
    <row r="145" spans="1:80" s="671" customFormat="1" ht="12.75" hidden="1" customHeight="1" outlineLevel="3">
      <c r="A145" s="670"/>
      <c r="B145" s="667" t="s">
        <v>1253</v>
      </c>
      <c r="C145" s="668" t="s">
        <v>1184</v>
      </c>
      <c r="D145" s="661">
        <v>4021</v>
      </c>
      <c r="E145" s="662" t="s">
        <v>1370</v>
      </c>
      <c r="F145" s="672"/>
      <c r="G145" s="626" t="s">
        <v>492</v>
      </c>
      <c r="H145" s="476" t="str">
        <f t="shared" si="10"/>
        <v>R25-1</v>
      </c>
      <c r="I145" s="631">
        <v>1</v>
      </c>
      <c r="J145" s="672"/>
      <c r="K145" s="655">
        <v>1</v>
      </c>
      <c r="L145" s="672"/>
      <c r="M145" s="473"/>
      <c r="N145" s="471"/>
      <c r="O145" s="655"/>
      <c r="P145" s="655"/>
      <c r="Q145" s="655"/>
      <c r="R145" s="655"/>
      <c r="S145" s="471" cm="1">
        <f t="array" ref="S145">IFERROR(_xlfn.IFS(T145=1,1,U145=1,1,V145=1,1,W145=1,1),0)</f>
        <v>0</v>
      </c>
      <c r="T145" s="655"/>
      <c r="U145" s="655"/>
      <c r="V145" s="655"/>
      <c r="W145" s="655"/>
      <c r="X145" s="467"/>
      <c r="Y145" s="473"/>
      <c r="Z145" s="471"/>
      <c r="AA145" s="471"/>
      <c r="AB145" s="471"/>
      <c r="AC145" s="471"/>
      <c r="AD145" s="471"/>
      <c r="AE145" s="471"/>
      <c r="AF145" s="658"/>
      <c r="AG145" s="658"/>
      <c r="AH145" s="658"/>
      <c r="AI145" s="658"/>
      <c r="AJ145" s="467"/>
      <c r="AK145" s="473"/>
      <c r="AL145" s="658"/>
      <c r="AM145" s="471"/>
      <c r="AN145" s="471"/>
      <c r="AO145" s="471"/>
      <c r="AP145" s="471"/>
      <c r="AQ145" s="659"/>
      <c r="AR145" s="658"/>
      <c r="AS145" s="658"/>
      <c r="AT145" s="658"/>
      <c r="AU145" s="658"/>
      <c r="CB145" s="672">
        <v>1</v>
      </c>
    </row>
    <row r="146" spans="1:80" s="671" customFormat="1" ht="12.75" hidden="1" customHeight="1" outlineLevel="3">
      <c r="A146" s="670"/>
      <c r="B146" s="667" t="s">
        <v>1253</v>
      </c>
      <c r="C146" s="668" t="s">
        <v>1184</v>
      </c>
      <c r="D146" s="661">
        <v>4022</v>
      </c>
      <c r="E146" s="662" t="s">
        <v>1370</v>
      </c>
      <c r="F146" s="672"/>
      <c r="G146" s="626" t="s">
        <v>492</v>
      </c>
      <c r="H146" s="476" t="str">
        <f t="shared" si="10"/>
        <v>R25-1</v>
      </c>
      <c r="I146" s="631">
        <v>1</v>
      </c>
      <c r="J146" s="672"/>
      <c r="K146" s="655">
        <v>1</v>
      </c>
      <c r="L146" s="672"/>
      <c r="M146" s="473"/>
      <c r="N146" s="471"/>
      <c r="O146" s="655"/>
      <c r="P146" s="655"/>
      <c r="Q146" s="655"/>
      <c r="R146" s="655"/>
      <c r="S146" s="471" cm="1">
        <f t="array" ref="S146">IFERROR(_xlfn.IFS(T146=1,1,U146=1,1,V146=1,1,W146=1,1),0)</f>
        <v>0</v>
      </c>
      <c r="T146" s="655"/>
      <c r="U146" s="655"/>
      <c r="V146" s="655"/>
      <c r="W146" s="655"/>
      <c r="X146" s="467"/>
      <c r="Y146" s="473"/>
      <c r="Z146" s="471"/>
      <c r="AA146" s="471"/>
      <c r="AB146" s="471"/>
      <c r="AC146" s="471"/>
      <c r="AD146" s="471"/>
      <c r="AE146" s="471"/>
      <c r="AF146" s="658"/>
      <c r="AG146" s="658"/>
      <c r="AH146" s="658"/>
      <c r="AI146" s="658"/>
      <c r="AJ146" s="467"/>
      <c r="AK146" s="473"/>
      <c r="AL146" s="658"/>
      <c r="AM146" s="471"/>
      <c r="AN146" s="471"/>
      <c r="AO146" s="471"/>
      <c r="AP146" s="471"/>
      <c r="AQ146" s="659"/>
      <c r="AR146" s="658"/>
      <c r="AS146" s="658"/>
      <c r="AT146" s="658"/>
      <c r="AU146" s="658"/>
      <c r="CB146" s="672">
        <v>1</v>
      </c>
    </row>
    <row r="147" spans="1:80" s="671" customFormat="1" ht="12.75" hidden="1" customHeight="1" outlineLevel="3">
      <c r="A147" s="670"/>
      <c r="B147" s="667" t="s">
        <v>1253</v>
      </c>
      <c r="C147" s="668" t="s">
        <v>1184</v>
      </c>
      <c r="D147" s="661">
        <v>4031</v>
      </c>
      <c r="E147" s="662" t="s">
        <v>1371</v>
      </c>
      <c r="F147" s="672"/>
      <c r="G147" s="626" t="s">
        <v>492</v>
      </c>
      <c r="H147" s="476" t="str">
        <f t="shared" si="10"/>
        <v>R25-1</v>
      </c>
      <c r="I147" s="631">
        <v>1</v>
      </c>
      <c r="J147" s="672"/>
      <c r="K147" s="655">
        <v>1</v>
      </c>
      <c r="L147" s="672"/>
      <c r="M147" s="473"/>
      <c r="N147" s="471"/>
      <c r="O147" s="655"/>
      <c r="P147" s="655"/>
      <c r="Q147" s="655"/>
      <c r="R147" s="655"/>
      <c r="S147" s="471" cm="1">
        <f t="array" ref="S147">IFERROR(_xlfn.IFS(T147=1,1,U147=1,1,V147=1,1,W147=1,1),0)</f>
        <v>0</v>
      </c>
      <c r="T147" s="655"/>
      <c r="U147" s="655"/>
      <c r="V147" s="655"/>
      <c r="W147" s="655"/>
      <c r="X147" s="467"/>
      <c r="Y147" s="473"/>
      <c r="Z147" s="471"/>
      <c r="AA147" s="471"/>
      <c r="AB147" s="471"/>
      <c r="AC147" s="471"/>
      <c r="AD147" s="471"/>
      <c r="AE147" s="471"/>
      <c r="AF147" s="658"/>
      <c r="AG147" s="658"/>
      <c r="AH147" s="658"/>
      <c r="AI147" s="658"/>
      <c r="AJ147" s="467"/>
      <c r="AK147" s="473"/>
      <c r="AL147" s="658"/>
      <c r="AM147" s="471"/>
      <c r="AN147" s="471"/>
      <c r="AO147" s="471"/>
      <c r="AP147" s="471"/>
      <c r="AQ147" s="659"/>
      <c r="AR147" s="658"/>
      <c r="AS147" s="658"/>
      <c r="AT147" s="658"/>
      <c r="AU147" s="658"/>
      <c r="CB147" s="672">
        <v>1</v>
      </c>
    </row>
    <row r="148" spans="1:80" s="671" customFormat="1" ht="12.75" hidden="1" customHeight="1" outlineLevel="3">
      <c r="A148" s="670"/>
      <c r="B148" s="667" t="s">
        <v>1253</v>
      </c>
      <c r="C148" s="668" t="s">
        <v>1184</v>
      </c>
      <c r="D148" s="661">
        <v>4032</v>
      </c>
      <c r="E148" s="662" t="s">
        <v>1371</v>
      </c>
      <c r="F148" s="672"/>
      <c r="G148" s="626" t="s">
        <v>492</v>
      </c>
      <c r="H148" s="476" t="str">
        <f t="shared" si="10"/>
        <v>R25-1</v>
      </c>
      <c r="I148" s="631">
        <v>1</v>
      </c>
      <c r="J148" s="672"/>
      <c r="K148" s="655">
        <v>1</v>
      </c>
      <c r="L148" s="672"/>
      <c r="M148" s="473"/>
      <c r="N148" s="471"/>
      <c r="O148" s="655"/>
      <c r="P148" s="655"/>
      <c r="Q148" s="655"/>
      <c r="R148" s="655"/>
      <c r="S148" s="471" cm="1">
        <f t="array" ref="S148">IFERROR(_xlfn.IFS(T148=1,1,U148=1,1,V148=1,1,W148=1,1),0)</f>
        <v>0</v>
      </c>
      <c r="T148" s="655"/>
      <c r="U148" s="655"/>
      <c r="V148" s="655"/>
      <c r="W148" s="655"/>
      <c r="X148" s="467"/>
      <c r="Y148" s="473"/>
      <c r="Z148" s="471"/>
      <c r="AA148" s="471"/>
      <c r="AB148" s="471"/>
      <c r="AC148" s="471"/>
      <c r="AD148" s="471"/>
      <c r="AE148" s="471"/>
      <c r="AF148" s="658"/>
      <c r="AG148" s="658"/>
      <c r="AH148" s="658"/>
      <c r="AI148" s="658"/>
      <c r="AJ148" s="467"/>
      <c r="AK148" s="473"/>
      <c r="AL148" s="658"/>
      <c r="AM148" s="471"/>
      <c r="AN148" s="471"/>
      <c r="AO148" s="471"/>
      <c r="AP148" s="471"/>
      <c r="AQ148" s="659"/>
      <c r="AR148" s="658"/>
      <c r="AS148" s="658"/>
      <c r="AT148" s="658"/>
      <c r="AU148" s="658"/>
      <c r="CB148" s="672">
        <v>1</v>
      </c>
    </row>
    <row r="149" spans="1:80" s="671" customFormat="1" ht="12.75" hidden="1" customHeight="1" outlineLevel="3">
      <c r="A149" s="670"/>
      <c r="B149" s="667" t="s">
        <v>1253</v>
      </c>
      <c r="C149" s="668" t="s">
        <v>1184</v>
      </c>
      <c r="D149" s="661">
        <v>4071</v>
      </c>
      <c r="E149" s="662" t="s">
        <v>1372</v>
      </c>
      <c r="F149" s="672"/>
      <c r="G149" s="626" t="s">
        <v>492</v>
      </c>
      <c r="H149" s="476" t="str">
        <f t="shared" si="10"/>
        <v>R25-1</v>
      </c>
      <c r="I149" s="631">
        <v>1</v>
      </c>
      <c r="J149" s="672"/>
      <c r="K149" s="655">
        <v>1</v>
      </c>
      <c r="L149" s="672"/>
      <c r="M149" s="473"/>
      <c r="N149" s="471"/>
      <c r="O149" s="655"/>
      <c r="P149" s="655"/>
      <c r="Q149" s="655"/>
      <c r="R149" s="655"/>
      <c r="S149" s="471" cm="1">
        <f t="array" ref="S149">IFERROR(_xlfn.IFS(T149=1,1,U149=1,1,V149=1,1,W149=1,1),0)</f>
        <v>0</v>
      </c>
      <c r="T149" s="655"/>
      <c r="U149" s="655"/>
      <c r="V149" s="655"/>
      <c r="W149" s="655"/>
      <c r="X149" s="467"/>
      <c r="Y149" s="473"/>
      <c r="Z149" s="471"/>
      <c r="AA149" s="471"/>
      <c r="AB149" s="471"/>
      <c r="AC149" s="471"/>
      <c r="AD149" s="471"/>
      <c r="AE149" s="471"/>
      <c r="AF149" s="658"/>
      <c r="AG149" s="658"/>
      <c r="AH149" s="658"/>
      <c r="AI149" s="658"/>
      <c r="AJ149" s="467"/>
      <c r="AK149" s="473"/>
      <c r="AL149" s="658"/>
      <c r="AM149" s="471"/>
      <c r="AN149" s="471"/>
      <c r="AO149" s="471"/>
      <c r="AP149" s="471"/>
      <c r="AQ149" s="659"/>
      <c r="AR149" s="658"/>
      <c r="AS149" s="658"/>
      <c r="AT149" s="658"/>
      <c r="AU149" s="658"/>
      <c r="CB149" s="672">
        <v>1</v>
      </c>
    </row>
    <row r="150" spans="1:80" s="671" customFormat="1" ht="12.75" hidden="1" customHeight="1" outlineLevel="3">
      <c r="A150" s="670"/>
      <c r="B150" s="667" t="s">
        <v>1253</v>
      </c>
      <c r="C150" s="668" t="s">
        <v>1184</v>
      </c>
      <c r="D150" s="661">
        <v>4072</v>
      </c>
      <c r="E150" s="662" t="s">
        <v>1372</v>
      </c>
      <c r="F150" s="672"/>
      <c r="G150" s="626" t="s">
        <v>492</v>
      </c>
      <c r="H150" s="476" t="str">
        <f t="shared" si="10"/>
        <v>R25-1</v>
      </c>
      <c r="I150" s="631">
        <v>1</v>
      </c>
      <c r="J150" s="672"/>
      <c r="K150" s="655">
        <v>1</v>
      </c>
      <c r="L150" s="672"/>
      <c r="M150" s="473"/>
      <c r="N150" s="471"/>
      <c r="O150" s="655"/>
      <c r="P150" s="655"/>
      <c r="Q150" s="655"/>
      <c r="R150" s="655"/>
      <c r="S150" s="471" cm="1">
        <f t="array" ref="S150">IFERROR(_xlfn.IFS(T150=1,1,U150=1,1,V150=1,1,W150=1,1),0)</f>
        <v>0</v>
      </c>
      <c r="T150" s="655"/>
      <c r="U150" s="655"/>
      <c r="V150" s="655"/>
      <c r="W150" s="655"/>
      <c r="X150" s="467"/>
      <c r="Y150" s="473"/>
      <c r="Z150" s="471"/>
      <c r="AA150" s="471"/>
      <c r="AB150" s="471"/>
      <c r="AC150" s="471"/>
      <c r="AD150" s="471"/>
      <c r="AE150" s="471"/>
      <c r="AF150" s="658"/>
      <c r="AG150" s="658"/>
      <c r="AH150" s="658"/>
      <c r="AI150" s="658"/>
      <c r="AJ150" s="467"/>
      <c r="AK150" s="473"/>
      <c r="AL150" s="658"/>
      <c r="AM150" s="471"/>
      <c r="AN150" s="471"/>
      <c r="AO150" s="471"/>
      <c r="AP150" s="471"/>
      <c r="AQ150" s="659"/>
      <c r="AR150" s="658"/>
      <c r="AS150" s="658"/>
      <c r="AT150" s="658"/>
      <c r="AU150" s="658"/>
      <c r="CB150" s="672">
        <v>1</v>
      </c>
    </row>
    <row r="151" spans="1:80" s="671" customFormat="1" ht="12.75" hidden="1" customHeight="1" outlineLevel="3">
      <c r="A151" s="670"/>
      <c r="B151" s="667" t="s">
        <v>1253</v>
      </c>
      <c r="C151" s="668" t="s">
        <v>1184</v>
      </c>
      <c r="D151" s="661">
        <v>4073</v>
      </c>
      <c r="E151" s="662" t="s">
        <v>1372</v>
      </c>
      <c r="F151" s="672"/>
      <c r="G151" s="626" t="s">
        <v>492</v>
      </c>
      <c r="H151" s="476" t="str">
        <f t="shared" si="10"/>
        <v>R25-1</v>
      </c>
      <c r="I151" s="631">
        <v>1</v>
      </c>
      <c r="J151" s="672"/>
      <c r="K151" s="655">
        <v>1</v>
      </c>
      <c r="L151" s="672"/>
      <c r="M151" s="473"/>
      <c r="N151" s="471"/>
      <c r="O151" s="655"/>
      <c r="P151" s="655"/>
      <c r="Q151" s="655"/>
      <c r="R151" s="655"/>
      <c r="S151" s="471" cm="1">
        <f t="array" ref="S151">IFERROR(_xlfn.IFS(T151=1,1,U151=1,1,V151=1,1,W151=1,1),0)</f>
        <v>0</v>
      </c>
      <c r="T151" s="655"/>
      <c r="U151" s="655"/>
      <c r="V151" s="655"/>
      <c r="W151" s="655"/>
      <c r="X151" s="467"/>
      <c r="Y151" s="473"/>
      <c r="Z151" s="471"/>
      <c r="AA151" s="471"/>
      <c r="AB151" s="471"/>
      <c r="AC151" s="471"/>
      <c r="AD151" s="471"/>
      <c r="AE151" s="471"/>
      <c r="AF151" s="658"/>
      <c r="AG151" s="658"/>
      <c r="AH151" s="658"/>
      <c r="AI151" s="658"/>
      <c r="AJ151" s="467"/>
      <c r="AK151" s="473"/>
      <c r="AL151" s="658"/>
      <c r="AM151" s="471"/>
      <c r="AN151" s="471"/>
      <c r="AO151" s="471"/>
      <c r="AP151" s="471"/>
      <c r="AQ151" s="659"/>
      <c r="AR151" s="658"/>
      <c r="AS151" s="658"/>
      <c r="AT151" s="658"/>
      <c r="AU151" s="658"/>
      <c r="CB151" s="672">
        <v>1</v>
      </c>
    </row>
    <row r="152" spans="1:80" s="671" customFormat="1" ht="3" hidden="1" customHeight="1" outlineLevel="2">
      <c r="A152" s="670"/>
      <c r="B152" s="667"/>
      <c r="C152" s="668"/>
      <c r="D152" s="661"/>
      <c r="E152" s="662"/>
      <c r="F152" s="672"/>
      <c r="G152" s="626"/>
      <c r="H152" s="476"/>
      <c r="I152" s="631"/>
      <c r="J152" s="672"/>
      <c r="K152" s="467"/>
      <c r="L152" s="672"/>
      <c r="M152" s="473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467"/>
      <c r="Y152" s="473"/>
      <c r="Z152" s="658"/>
      <c r="AA152" s="471"/>
      <c r="AB152" s="471"/>
      <c r="AC152" s="471"/>
      <c r="AD152" s="471"/>
      <c r="AE152" s="659"/>
      <c r="AF152" s="658"/>
      <c r="AG152" s="658"/>
      <c r="AH152" s="658"/>
      <c r="AI152" s="658"/>
      <c r="AJ152" s="467"/>
      <c r="AK152" s="473"/>
      <c r="AL152" s="658"/>
      <c r="AM152" s="471"/>
      <c r="AN152" s="471"/>
      <c r="AO152" s="471"/>
      <c r="AP152" s="471"/>
      <c r="AQ152" s="659"/>
      <c r="AR152" s="658"/>
      <c r="AS152" s="658"/>
      <c r="AT152" s="658"/>
      <c r="AU152" s="658"/>
      <c r="CB152" s="672"/>
    </row>
    <row r="153" spans="1:80" s="671" customFormat="1" ht="12.75" hidden="1" customHeight="1" outlineLevel="2">
      <c r="A153" s="670"/>
      <c r="B153" s="667" t="s">
        <v>1373</v>
      </c>
      <c r="C153" s="668"/>
      <c r="D153" s="661"/>
      <c r="E153" s="662" t="s">
        <v>1374</v>
      </c>
      <c r="F153" s="672"/>
      <c r="G153" s="626"/>
      <c r="H153" s="476"/>
      <c r="I153" s="631"/>
      <c r="J153" s="672"/>
      <c r="K153" s="467"/>
      <c r="L153" s="672"/>
      <c r="M153" s="473"/>
      <c r="N153" s="471"/>
      <c r="O153" s="655"/>
      <c r="P153" s="655"/>
      <c r="Q153" s="655"/>
      <c r="R153" s="655"/>
      <c r="S153" s="471"/>
      <c r="T153" s="655"/>
      <c r="U153" s="655"/>
      <c r="V153" s="655"/>
      <c r="W153" s="655"/>
      <c r="X153" s="467"/>
      <c r="Y153" s="473"/>
      <c r="Z153" s="471"/>
      <c r="AA153" s="471"/>
      <c r="AB153" s="471"/>
      <c r="AC153" s="471"/>
      <c r="AD153" s="471"/>
      <c r="AE153" s="471"/>
      <c r="AF153" s="658"/>
      <c r="AG153" s="658"/>
      <c r="AH153" s="658"/>
      <c r="AI153" s="658"/>
      <c r="AJ153" s="467"/>
      <c r="AK153" s="473"/>
      <c r="AL153" s="658"/>
      <c r="AM153" s="471"/>
      <c r="AN153" s="471"/>
      <c r="AO153" s="471"/>
      <c r="AP153" s="471"/>
      <c r="AQ153" s="659"/>
      <c r="AR153" s="658"/>
      <c r="AS153" s="658"/>
      <c r="AT153" s="658"/>
      <c r="AU153" s="658"/>
      <c r="CB153" s="672"/>
    </row>
    <row r="154" spans="1:80" s="671" customFormat="1" ht="3" hidden="1" customHeight="1" outlineLevel="2">
      <c r="A154" s="670"/>
      <c r="B154" s="667"/>
      <c r="C154" s="668"/>
      <c r="D154" s="661"/>
      <c r="E154" s="662"/>
      <c r="F154" s="672"/>
      <c r="G154" s="626"/>
      <c r="H154" s="476"/>
      <c r="I154" s="631"/>
      <c r="J154" s="672"/>
      <c r="K154" s="467"/>
      <c r="L154" s="672"/>
      <c r="M154" s="473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467"/>
      <c r="Y154" s="473"/>
      <c r="Z154" s="658"/>
      <c r="AA154" s="471"/>
      <c r="AB154" s="471"/>
      <c r="AC154" s="471"/>
      <c r="AD154" s="471"/>
      <c r="AE154" s="659"/>
      <c r="AF154" s="658"/>
      <c r="AG154" s="658"/>
      <c r="AH154" s="658"/>
      <c r="AI154" s="658"/>
      <c r="AJ154" s="467"/>
      <c r="AK154" s="473"/>
      <c r="AL154" s="658"/>
      <c r="AM154" s="471"/>
      <c r="AN154" s="471"/>
      <c r="AO154" s="471"/>
      <c r="AP154" s="471"/>
      <c r="AQ154" s="659"/>
      <c r="AR154" s="658"/>
      <c r="AS154" s="658"/>
      <c r="AT154" s="658"/>
      <c r="AU154" s="658"/>
      <c r="CB154" s="672"/>
    </row>
    <row r="155" spans="1:80" s="671" customFormat="1" ht="12.75" hidden="1" customHeight="1" outlineLevel="2">
      <c r="A155" s="670"/>
      <c r="B155" s="667" t="s">
        <v>1272</v>
      </c>
      <c r="C155" s="668"/>
      <c r="D155" s="661"/>
      <c r="E155" s="662"/>
      <c r="F155" s="672"/>
      <c r="G155" s="626"/>
      <c r="H155" s="476"/>
      <c r="I155" s="631"/>
      <c r="J155" s="672"/>
      <c r="K155" s="467"/>
      <c r="L155" s="672"/>
      <c r="M155" s="473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467"/>
      <c r="Y155" s="473"/>
      <c r="Z155" s="658"/>
      <c r="AA155" s="471"/>
      <c r="AB155" s="471"/>
      <c r="AC155" s="471"/>
      <c r="AD155" s="471"/>
      <c r="AE155" s="659"/>
      <c r="AF155" s="658"/>
      <c r="AG155" s="658"/>
      <c r="AH155" s="658"/>
      <c r="AI155" s="658"/>
      <c r="AJ155" s="467"/>
      <c r="AK155" s="473"/>
      <c r="AL155" s="658"/>
      <c r="AM155" s="471"/>
      <c r="AN155" s="471"/>
      <c r="AO155" s="471"/>
      <c r="AP155" s="471"/>
      <c r="AQ155" s="659"/>
      <c r="AR155" s="658"/>
      <c r="AS155" s="658"/>
      <c r="AT155" s="658"/>
      <c r="AU155" s="658"/>
      <c r="CB155" s="672"/>
    </row>
    <row r="156" spans="1:80" s="671" customFormat="1" ht="12.75" hidden="1" customHeight="1" outlineLevel="3">
      <c r="A156" s="670"/>
      <c r="B156" s="667" t="s">
        <v>1272</v>
      </c>
      <c r="C156" s="668" t="s">
        <v>1184</v>
      </c>
      <c r="D156" s="661" t="s">
        <v>1375</v>
      </c>
      <c r="E156" s="662" t="s">
        <v>1376</v>
      </c>
      <c r="F156" s="672"/>
      <c r="G156" s="626" t="s">
        <v>492</v>
      </c>
      <c r="H156" s="476" t="str">
        <f>CONCATENATE(G156,"-",I156)</f>
        <v>R25-1</v>
      </c>
      <c r="I156" s="631">
        <v>1</v>
      </c>
      <c r="J156" s="672"/>
      <c r="K156" s="655">
        <v>1</v>
      </c>
      <c r="L156" s="672"/>
      <c r="M156" s="487"/>
      <c r="N156" s="471"/>
      <c r="O156" s="655"/>
      <c r="P156" s="655"/>
      <c r="Q156" s="655"/>
      <c r="R156" s="655"/>
      <c r="S156" s="471" cm="1">
        <f t="array" ref="S156">IFERROR(_xlfn.IFS(T156=1,1,U156=1,1,V156=1,1,W156=1,1),0)</f>
        <v>0</v>
      </c>
      <c r="T156" s="655"/>
      <c r="U156" s="655"/>
      <c r="V156" s="655"/>
      <c r="W156" s="655"/>
      <c r="X156" s="467"/>
      <c r="Y156" s="487"/>
      <c r="Z156" s="471"/>
      <c r="AA156" s="471"/>
      <c r="AB156" s="471"/>
      <c r="AC156" s="471"/>
      <c r="AD156" s="471"/>
      <c r="AE156" s="471"/>
      <c r="AF156" s="658"/>
      <c r="AG156" s="658"/>
      <c r="AH156" s="658"/>
      <c r="AI156" s="658"/>
      <c r="AJ156" s="467"/>
      <c r="AK156" s="487"/>
      <c r="AL156" s="658"/>
      <c r="AM156" s="471"/>
      <c r="AN156" s="471"/>
      <c r="AO156" s="471"/>
      <c r="AP156" s="471"/>
      <c r="AQ156" s="659"/>
      <c r="AR156" s="658"/>
      <c r="AS156" s="658"/>
      <c r="AT156" s="658"/>
      <c r="AU156" s="658"/>
      <c r="CB156" s="672">
        <v>1</v>
      </c>
    </row>
    <row r="157" spans="1:80" s="671" customFormat="1" ht="3" hidden="1" customHeight="1" outlineLevel="2">
      <c r="A157" s="670"/>
      <c r="B157" s="667"/>
      <c r="C157" s="668"/>
      <c r="D157" s="661"/>
      <c r="E157" s="662"/>
      <c r="F157" s="672"/>
      <c r="G157" s="626"/>
      <c r="H157" s="476"/>
      <c r="I157" s="631"/>
      <c r="J157" s="672"/>
      <c r="K157" s="467"/>
      <c r="L157" s="672"/>
      <c r="M157" s="473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467"/>
      <c r="Y157" s="473"/>
      <c r="Z157" s="658"/>
      <c r="AA157" s="471"/>
      <c r="AB157" s="471"/>
      <c r="AC157" s="471"/>
      <c r="AD157" s="471"/>
      <c r="AE157" s="659"/>
      <c r="AF157" s="658"/>
      <c r="AG157" s="658"/>
      <c r="AH157" s="658"/>
      <c r="AI157" s="658"/>
      <c r="AJ157" s="467"/>
      <c r="AK157" s="473"/>
      <c r="AL157" s="658"/>
      <c r="AM157" s="471"/>
      <c r="AN157" s="471"/>
      <c r="AO157" s="471"/>
      <c r="AP157" s="471"/>
      <c r="AQ157" s="659"/>
      <c r="AR157" s="658"/>
      <c r="AS157" s="658"/>
      <c r="AT157" s="658"/>
      <c r="AU157" s="658"/>
      <c r="CB157" s="672"/>
    </row>
    <row r="158" spans="1:80" s="671" customFormat="1" ht="12.75" hidden="1" customHeight="1" outlineLevel="2">
      <c r="A158" s="670"/>
      <c r="B158" s="667" t="s">
        <v>1377</v>
      </c>
      <c r="C158" s="668"/>
      <c r="D158" s="661"/>
      <c r="E158" s="662"/>
      <c r="F158" s="672"/>
      <c r="G158" s="626"/>
      <c r="H158" s="476"/>
      <c r="I158" s="631"/>
      <c r="J158" s="672"/>
      <c r="K158" s="467"/>
      <c r="L158" s="672"/>
      <c r="M158" s="473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467"/>
      <c r="Y158" s="473"/>
      <c r="Z158" s="658"/>
      <c r="AA158" s="471"/>
      <c r="AB158" s="471"/>
      <c r="AC158" s="471"/>
      <c r="AD158" s="471"/>
      <c r="AE158" s="659"/>
      <c r="AF158" s="658"/>
      <c r="AG158" s="658"/>
      <c r="AH158" s="658"/>
      <c r="AI158" s="658"/>
      <c r="AJ158" s="467"/>
      <c r="AK158" s="473"/>
      <c r="AL158" s="658"/>
      <c r="AM158" s="471"/>
      <c r="AN158" s="471"/>
      <c r="AO158" s="471"/>
      <c r="AP158" s="471"/>
      <c r="AQ158" s="659"/>
      <c r="AR158" s="658"/>
      <c r="AS158" s="658"/>
      <c r="AT158" s="658"/>
      <c r="AU158" s="658"/>
      <c r="CB158" s="672"/>
    </row>
    <row r="159" spans="1:80" s="664" customFormat="1" ht="12.75" hidden="1" customHeight="1" outlineLevel="3">
      <c r="A159" s="670"/>
      <c r="B159" s="667" t="s">
        <v>915</v>
      </c>
      <c r="C159" s="668" t="s">
        <v>1184</v>
      </c>
      <c r="D159" s="661">
        <v>4011</v>
      </c>
      <c r="E159" s="662" t="s">
        <v>1378</v>
      </c>
      <c r="F159" s="672"/>
      <c r="G159" s="626" t="s">
        <v>492</v>
      </c>
      <c r="H159" s="476" t="str">
        <f t="shared" ref="H159:H162" si="11">CONCATENATE(G159,"-",I159)</f>
        <v>R25-1</v>
      </c>
      <c r="I159" s="631">
        <v>1</v>
      </c>
      <c r="J159" s="672"/>
      <c r="K159" s="655">
        <v>1</v>
      </c>
      <c r="L159" s="672"/>
      <c r="M159" s="473"/>
      <c r="N159" s="471"/>
      <c r="O159" s="655"/>
      <c r="P159" s="655"/>
      <c r="Q159" s="655"/>
      <c r="R159" s="655"/>
      <c r="S159" s="471" cm="1">
        <f t="array" ref="S159">IFERROR(_xlfn.IFS(T159=1,1,U159=1,1,V159=1,1,W159=1,1),0)</f>
        <v>0</v>
      </c>
      <c r="T159" s="655"/>
      <c r="U159" s="655"/>
      <c r="V159" s="655"/>
      <c r="W159" s="655"/>
      <c r="X159" s="655"/>
      <c r="Y159" s="473"/>
      <c r="Z159" s="471"/>
      <c r="AA159" s="471"/>
      <c r="AB159" s="471"/>
      <c r="AC159" s="471"/>
      <c r="AD159" s="471"/>
      <c r="AE159" s="471"/>
      <c r="AF159" s="658"/>
      <c r="AG159" s="658"/>
      <c r="AH159" s="658"/>
      <c r="AI159" s="658"/>
      <c r="AJ159" s="655"/>
      <c r="AK159" s="473"/>
      <c r="AL159" s="658"/>
      <c r="AM159" s="471"/>
      <c r="AN159" s="471"/>
      <c r="AO159" s="471"/>
      <c r="AP159" s="471"/>
      <c r="AQ159" s="659"/>
      <c r="AR159" s="658"/>
      <c r="AS159" s="658"/>
      <c r="AT159" s="658"/>
      <c r="AU159" s="658"/>
      <c r="CB159" s="672">
        <v>1</v>
      </c>
    </row>
    <row r="160" spans="1:80" s="664" customFormat="1" ht="12.75" hidden="1" customHeight="1" outlineLevel="3">
      <c r="A160" s="670"/>
      <c r="B160" s="667" t="s">
        <v>915</v>
      </c>
      <c r="C160" s="668" t="s">
        <v>1184</v>
      </c>
      <c r="D160" s="661">
        <v>4021</v>
      </c>
      <c r="E160" s="662" t="s">
        <v>1379</v>
      </c>
      <c r="F160" s="672"/>
      <c r="G160" s="626" t="s">
        <v>492</v>
      </c>
      <c r="H160" s="476" t="str">
        <f t="shared" si="11"/>
        <v>R25-1</v>
      </c>
      <c r="I160" s="631">
        <v>1</v>
      </c>
      <c r="J160" s="672"/>
      <c r="K160" s="655">
        <v>1</v>
      </c>
      <c r="L160" s="672"/>
      <c r="M160" s="473"/>
      <c r="N160" s="471"/>
      <c r="O160" s="655"/>
      <c r="P160" s="655"/>
      <c r="Q160" s="655"/>
      <c r="R160" s="655"/>
      <c r="S160" s="471" cm="1">
        <f t="array" ref="S160">IFERROR(_xlfn.IFS(T160=1,1,U160=1,1,V160=1,1,W160=1,1),0)</f>
        <v>0</v>
      </c>
      <c r="T160" s="655"/>
      <c r="U160" s="655"/>
      <c r="V160" s="655"/>
      <c r="W160" s="655"/>
      <c r="X160" s="655"/>
      <c r="Y160" s="473"/>
      <c r="Z160" s="471"/>
      <c r="AA160" s="471"/>
      <c r="AB160" s="471"/>
      <c r="AC160" s="471"/>
      <c r="AD160" s="471"/>
      <c r="AE160" s="471"/>
      <c r="AF160" s="658"/>
      <c r="AG160" s="658"/>
      <c r="AH160" s="658"/>
      <c r="AI160" s="658"/>
      <c r="AJ160" s="655"/>
      <c r="AK160" s="473"/>
      <c r="AL160" s="658"/>
      <c r="AM160" s="471"/>
      <c r="AN160" s="471"/>
      <c r="AO160" s="471"/>
      <c r="AP160" s="471"/>
      <c r="AQ160" s="659"/>
      <c r="AR160" s="658"/>
      <c r="AS160" s="658"/>
      <c r="AT160" s="658"/>
      <c r="AU160" s="658"/>
      <c r="CB160" s="672">
        <v>1</v>
      </c>
    </row>
    <row r="161" spans="1:80" s="664" customFormat="1" ht="12.75" hidden="1" customHeight="1" outlineLevel="3">
      <c r="A161" s="670"/>
      <c r="B161" s="667" t="s">
        <v>915</v>
      </c>
      <c r="C161" s="668" t="s">
        <v>1184</v>
      </c>
      <c r="D161" s="661">
        <v>4031</v>
      </c>
      <c r="E161" s="662" t="s">
        <v>1380</v>
      </c>
      <c r="F161" s="672"/>
      <c r="G161" s="626" t="s">
        <v>492</v>
      </c>
      <c r="H161" s="476" t="str">
        <f t="shared" si="11"/>
        <v>R25-1</v>
      </c>
      <c r="I161" s="631">
        <v>1</v>
      </c>
      <c r="J161" s="672"/>
      <c r="K161" s="655">
        <v>1</v>
      </c>
      <c r="L161" s="672"/>
      <c r="M161" s="473"/>
      <c r="N161" s="471"/>
      <c r="O161" s="655"/>
      <c r="P161" s="655"/>
      <c r="Q161" s="655"/>
      <c r="R161" s="655"/>
      <c r="S161" s="471" cm="1">
        <f t="array" ref="S161">IFERROR(_xlfn.IFS(T161=1,1,U161=1,1,V161=1,1,W161=1,1),0)</f>
        <v>0</v>
      </c>
      <c r="T161" s="655"/>
      <c r="U161" s="655"/>
      <c r="V161" s="655"/>
      <c r="W161" s="655"/>
      <c r="X161" s="655"/>
      <c r="Y161" s="473"/>
      <c r="Z161" s="471"/>
      <c r="AA161" s="471"/>
      <c r="AB161" s="471"/>
      <c r="AC161" s="471"/>
      <c r="AD161" s="471"/>
      <c r="AE161" s="471"/>
      <c r="AF161" s="658"/>
      <c r="AG161" s="658"/>
      <c r="AH161" s="658"/>
      <c r="AI161" s="658"/>
      <c r="AJ161" s="655"/>
      <c r="AK161" s="473"/>
      <c r="AL161" s="658"/>
      <c r="AM161" s="471"/>
      <c r="AN161" s="471"/>
      <c r="AO161" s="471"/>
      <c r="AP161" s="471"/>
      <c r="AQ161" s="659"/>
      <c r="AR161" s="658"/>
      <c r="AS161" s="658"/>
      <c r="AT161" s="658"/>
      <c r="AU161" s="658"/>
      <c r="CB161" s="672">
        <v>1</v>
      </c>
    </row>
    <row r="162" spans="1:80" s="664" customFormat="1" ht="12.75" hidden="1" customHeight="1" outlineLevel="3">
      <c r="A162" s="670"/>
      <c r="B162" s="667" t="s">
        <v>915</v>
      </c>
      <c r="C162" s="668" t="s">
        <v>1184</v>
      </c>
      <c r="D162" s="661">
        <v>4071</v>
      </c>
      <c r="E162" s="662" t="s">
        <v>1381</v>
      </c>
      <c r="F162" s="672"/>
      <c r="G162" s="626" t="s">
        <v>492</v>
      </c>
      <c r="H162" s="476" t="str">
        <f t="shared" si="11"/>
        <v>R25-1</v>
      </c>
      <c r="I162" s="631">
        <v>1</v>
      </c>
      <c r="J162" s="672"/>
      <c r="K162" s="655">
        <v>1</v>
      </c>
      <c r="L162" s="672"/>
      <c r="M162" s="473"/>
      <c r="N162" s="471"/>
      <c r="O162" s="655"/>
      <c r="P162" s="655"/>
      <c r="Q162" s="655"/>
      <c r="R162" s="655"/>
      <c r="S162" s="471" cm="1">
        <f t="array" ref="S162">IFERROR(_xlfn.IFS(T162=1,1,U162=1,1,V162=1,1,W162=1,1),0)</f>
        <v>0</v>
      </c>
      <c r="T162" s="655"/>
      <c r="U162" s="655"/>
      <c r="V162" s="655"/>
      <c r="W162" s="655"/>
      <c r="X162" s="655"/>
      <c r="Y162" s="473"/>
      <c r="Z162" s="471"/>
      <c r="AA162" s="471"/>
      <c r="AB162" s="471"/>
      <c r="AC162" s="471"/>
      <c r="AD162" s="471"/>
      <c r="AE162" s="471"/>
      <c r="AF162" s="658"/>
      <c r="AG162" s="658"/>
      <c r="AH162" s="658"/>
      <c r="AI162" s="658"/>
      <c r="AJ162" s="655"/>
      <c r="AK162" s="473"/>
      <c r="AL162" s="658"/>
      <c r="AM162" s="471"/>
      <c r="AN162" s="471"/>
      <c r="AO162" s="471"/>
      <c r="AP162" s="471"/>
      <c r="AQ162" s="659"/>
      <c r="AR162" s="658"/>
      <c r="AS162" s="658"/>
      <c r="AT162" s="658"/>
      <c r="AU162" s="658"/>
      <c r="CB162" s="672">
        <v>1</v>
      </c>
    </row>
    <row r="163" spans="1:80" s="671" customFormat="1" ht="3" hidden="1" customHeight="1" outlineLevel="2">
      <c r="A163" s="670"/>
      <c r="B163" s="667"/>
      <c r="C163" s="668"/>
      <c r="D163" s="661"/>
      <c r="E163" s="662"/>
      <c r="F163" s="672"/>
      <c r="G163" s="626"/>
      <c r="H163" s="476"/>
      <c r="I163" s="631"/>
      <c r="J163" s="672"/>
      <c r="K163" s="467"/>
      <c r="L163" s="672"/>
      <c r="M163" s="473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467"/>
      <c r="Y163" s="473"/>
      <c r="Z163" s="658"/>
      <c r="AA163" s="471"/>
      <c r="AB163" s="471"/>
      <c r="AC163" s="471"/>
      <c r="AD163" s="471"/>
      <c r="AE163" s="659"/>
      <c r="AF163" s="658"/>
      <c r="AG163" s="658"/>
      <c r="AH163" s="658"/>
      <c r="AI163" s="658"/>
      <c r="AJ163" s="467"/>
      <c r="AK163" s="473"/>
      <c r="AL163" s="658"/>
      <c r="AM163" s="471"/>
      <c r="AN163" s="471"/>
      <c r="AO163" s="471"/>
      <c r="AP163" s="471"/>
      <c r="AQ163" s="659"/>
      <c r="AR163" s="658"/>
      <c r="AS163" s="658"/>
      <c r="AT163" s="658"/>
      <c r="AU163" s="658"/>
      <c r="CB163" s="672"/>
    </row>
    <row r="164" spans="1:80" s="671" customFormat="1" ht="12.75" hidden="1" customHeight="1" outlineLevel="2">
      <c r="A164" s="670"/>
      <c r="B164" s="667" t="s">
        <v>1382</v>
      </c>
      <c r="C164" s="668"/>
      <c r="D164" s="661"/>
      <c r="E164" s="662"/>
      <c r="F164" s="672"/>
      <c r="G164" s="626"/>
      <c r="H164" s="476"/>
      <c r="I164" s="631"/>
      <c r="J164" s="672"/>
      <c r="K164" s="467"/>
      <c r="L164" s="672"/>
      <c r="M164" s="473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467"/>
      <c r="Y164" s="473"/>
      <c r="Z164" s="658"/>
      <c r="AA164" s="471"/>
      <c r="AB164" s="471"/>
      <c r="AC164" s="471"/>
      <c r="AD164" s="471"/>
      <c r="AE164" s="659"/>
      <c r="AF164" s="658"/>
      <c r="AG164" s="658"/>
      <c r="AH164" s="658"/>
      <c r="AI164" s="658"/>
      <c r="AJ164" s="467"/>
      <c r="AK164" s="473"/>
      <c r="AL164" s="658"/>
      <c r="AM164" s="471"/>
      <c r="AN164" s="471"/>
      <c r="AO164" s="471"/>
      <c r="AP164" s="471"/>
      <c r="AQ164" s="659"/>
      <c r="AR164" s="658"/>
      <c r="AS164" s="658"/>
      <c r="AT164" s="658"/>
      <c r="AU164" s="658"/>
      <c r="CB164" s="672"/>
    </row>
    <row r="165" spans="1:80" s="664" customFormat="1" ht="12.75" hidden="1" customHeight="1" outlineLevel="3">
      <c r="A165" s="670"/>
      <c r="B165" s="667" t="s">
        <v>1383</v>
      </c>
      <c r="C165" s="668" t="s">
        <v>492</v>
      </c>
      <c r="D165" s="661">
        <v>1001</v>
      </c>
      <c r="E165" s="662" t="s">
        <v>1384</v>
      </c>
      <c r="F165" s="672"/>
      <c r="G165" s="626" t="s">
        <v>492</v>
      </c>
      <c r="H165" s="476" t="str">
        <f t="shared" ref="H165:H166" si="12">CONCATENATE(G165,"-",I165)</f>
        <v>R25-1</v>
      </c>
      <c r="I165" s="631">
        <v>1</v>
      </c>
      <c r="J165" s="672"/>
      <c r="K165" s="655">
        <v>1</v>
      </c>
      <c r="L165" s="672"/>
      <c r="M165" s="473"/>
      <c r="N165" s="471"/>
      <c r="O165" s="655"/>
      <c r="P165" s="655"/>
      <c r="Q165" s="655"/>
      <c r="R165" s="655"/>
      <c r="S165" s="471" cm="1">
        <f t="array" ref="S165">IFERROR(_xlfn.IFS(T165=1,1,U165=1,1,V165=1,1,W165=1,1),0)</f>
        <v>0</v>
      </c>
      <c r="T165" s="655"/>
      <c r="U165" s="655"/>
      <c r="V165" s="655"/>
      <c r="W165" s="655"/>
      <c r="X165" s="655"/>
      <c r="Y165" s="473"/>
      <c r="Z165" s="471"/>
      <c r="AA165" s="471"/>
      <c r="AB165" s="471"/>
      <c r="AC165" s="471"/>
      <c r="AD165" s="471"/>
      <c r="AE165" s="471"/>
      <c r="AF165" s="658"/>
      <c r="AG165" s="658"/>
      <c r="AH165" s="658"/>
      <c r="AI165" s="658"/>
      <c r="AJ165" s="655"/>
      <c r="AK165" s="473"/>
      <c r="AL165" s="658"/>
      <c r="AM165" s="471"/>
      <c r="AN165" s="471"/>
      <c r="AO165" s="471"/>
      <c r="AP165" s="471"/>
      <c r="AQ165" s="659"/>
      <c r="AR165" s="658"/>
      <c r="AS165" s="658"/>
      <c r="AT165" s="658"/>
      <c r="AU165" s="658"/>
      <c r="CB165" s="672">
        <v>1</v>
      </c>
    </row>
    <row r="166" spans="1:80" s="664" customFormat="1" ht="12.75" hidden="1" customHeight="1" outlineLevel="3">
      <c r="A166" s="670"/>
      <c r="B166" s="667" t="s">
        <v>1383</v>
      </c>
      <c r="C166" s="668" t="s">
        <v>492</v>
      </c>
      <c r="D166" s="661">
        <v>9001</v>
      </c>
      <c r="E166" s="662" t="s">
        <v>1385</v>
      </c>
      <c r="F166" s="672"/>
      <c r="G166" s="626" t="s">
        <v>492</v>
      </c>
      <c r="H166" s="476" t="str">
        <f t="shared" si="12"/>
        <v>R25-1</v>
      </c>
      <c r="I166" s="631">
        <v>1</v>
      </c>
      <c r="J166" s="672"/>
      <c r="K166" s="655">
        <v>1</v>
      </c>
      <c r="L166" s="672"/>
      <c r="M166" s="473"/>
      <c r="N166" s="471"/>
      <c r="O166" s="655"/>
      <c r="P166" s="655"/>
      <c r="Q166" s="655"/>
      <c r="R166" s="655"/>
      <c r="S166" s="471" cm="1">
        <f t="array" ref="S166">IFERROR(_xlfn.IFS(T166=1,1,U166=1,1,V166=1,1,W166=1,1),0)</f>
        <v>0</v>
      </c>
      <c r="T166" s="655"/>
      <c r="U166" s="655"/>
      <c r="V166" s="655"/>
      <c r="W166" s="655"/>
      <c r="X166" s="655"/>
      <c r="Y166" s="473"/>
      <c r="Z166" s="471"/>
      <c r="AA166" s="471"/>
      <c r="AB166" s="471"/>
      <c r="AC166" s="471"/>
      <c r="AD166" s="471"/>
      <c r="AE166" s="471"/>
      <c r="AF166" s="658"/>
      <c r="AG166" s="658"/>
      <c r="AH166" s="658"/>
      <c r="AI166" s="658"/>
      <c r="AJ166" s="655"/>
      <c r="AK166" s="473"/>
      <c r="AL166" s="658"/>
      <c r="AM166" s="471"/>
      <c r="AN166" s="471"/>
      <c r="AO166" s="471"/>
      <c r="AP166" s="471"/>
      <c r="AQ166" s="659"/>
      <c r="AR166" s="658"/>
      <c r="AS166" s="658"/>
      <c r="AT166" s="658"/>
      <c r="AU166" s="658"/>
      <c r="CB166" s="672">
        <v>1</v>
      </c>
    </row>
    <row r="167" spans="1:80" s="671" customFormat="1" ht="3" hidden="1" customHeight="1" outlineLevel="1">
      <c r="A167" s="670"/>
      <c r="B167" s="667"/>
      <c r="C167" s="668"/>
      <c r="D167" s="661"/>
      <c r="E167" s="662"/>
      <c r="F167" s="672"/>
      <c r="G167" s="626"/>
      <c r="H167" s="476"/>
      <c r="I167" s="631"/>
      <c r="J167" s="672"/>
      <c r="K167" s="467"/>
      <c r="L167" s="672"/>
      <c r="M167" s="473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467"/>
      <c r="Y167" s="473"/>
      <c r="Z167" s="658"/>
      <c r="AA167" s="471"/>
      <c r="AB167" s="471"/>
      <c r="AC167" s="471"/>
      <c r="AD167" s="471"/>
      <c r="AE167" s="659"/>
      <c r="AF167" s="658"/>
      <c r="AG167" s="658"/>
      <c r="AH167" s="658"/>
      <c r="AI167" s="658"/>
      <c r="AJ167" s="467"/>
      <c r="AK167" s="473"/>
      <c r="AL167" s="658"/>
      <c r="AM167" s="471"/>
      <c r="AN167" s="471"/>
      <c r="AO167" s="471"/>
      <c r="AP167" s="471"/>
      <c r="AQ167" s="659"/>
      <c r="AR167" s="658"/>
      <c r="AS167" s="658"/>
      <c r="AT167" s="658"/>
      <c r="AU167" s="658"/>
      <c r="CB167" s="672"/>
    </row>
    <row r="168" spans="1:80" s="671" customFormat="1" ht="12.75" hidden="1" customHeight="1" outlineLevel="1" collapsed="1">
      <c r="A168" s="580" t="s">
        <v>88</v>
      </c>
      <c r="B168" s="580" t="s">
        <v>89</v>
      </c>
      <c r="C168" s="580"/>
      <c r="D168" s="580"/>
      <c r="E168" s="580"/>
      <c r="F168" s="672"/>
      <c r="G168" s="626"/>
      <c r="H168" s="476"/>
      <c r="I168" s="631"/>
      <c r="J168" s="672"/>
      <c r="K168" s="467"/>
      <c r="L168" s="672"/>
      <c r="M168" s="473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467"/>
      <c r="Y168" s="473"/>
      <c r="Z168" s="658"/>
      <c r="AA168" s="471"/>
      <c r="AB168" s="471"/>
      <c r="AC168" s="471"/>
      <c r="AD168" s="471"/>
      <c r="AE168" s="659"/>
      <c r="AF168" s="658"/>
      <c r="AG168" s="658"/>
      <c r="AH168" s="658"/>
      <c r="AI168" s="658"/>
      <c r="AJ168" s="467"/>
      <c r="AK168" s="473"/>
      <c r="AL168" s="658"/>
      <c r="AM168" s="471"/>
      <c r="AN168" s="471"/>
      <c r="AO168" s="471"/>
      <c r="AP168" s="471"/>
      <c r="AQ168" s="659"/>
      <c r="AR168" s="658"/>
      <c r="AS168" s="658"/>
      <c r="AT168" s="658"/>
      <c r="AU168" s="658"/>
      <c r="CB168" s="672"/>
    </row>
    <row r="169" spans="1:80" s="671" customFormat="1" ht="3" hidden="1" customHeight="1" outlineLevel="2">
      <c r="A169" s="670"/>
      <c r="B169" s="667"/>
      <c r="C169" s="668"/>
      <c r="D169" s="661"/>
      <c r="E169" s="662"/>
      <c r="F169" s="672"/>
      <c r="G169" s="626"/>
      <c r="H169" s="476"/>
      <c r="I169" s="631"/>
      <c r="J169" s="672"/>
      <c r="K169" s="467"/>
      <c r="L169" s="672"/>
      <c r="M169" s="473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467"/>
      <c r="Y169" s="473"/>
      <c r="Z169" s="658"/>
      <c r="AA169" s="471"/>
      <c r="AB169" s="471"/>
      <c r="AC169" s="471"/>
      <c r="AD169" s="471"/>
      <c r="AE169" s="659"/>
      <c r="AF169" s="658"/>
      <c r="AG169" s="658"/>
      <c r="AH169" s="658"/>
      <c r="AI169" s="658"/>
      <c r="AJ169" s="467"/>
      <c r="AK169" s="473"/>
      <c r="AL169" s="658"/>
      <c r="AM169" s="471"/>
      <c r="AN169" s="471"/>
      <c r="AO169" s="471"/>
      <c r="AP169" s="471"/>
      <c r="AQ169" s="659"/>
      <c r="AR169" s="658"/>
      <c r="AS169" s="658"/>
      <c r="AT169" s="658"/>
      <c r="AU169" s="658"/>
      <c r="CB169" s="672"/>
    </row>
    <row r="170" spans="1:80" s="671" customFormat="1" ht="12.75" hidden="1" customHeight="1" outlineLevel="2">
      <c r="A170" s="670"/>
      <c r="B170" s="667" t="s">
        <v>1367</v>
      </c>
      <c r="C170" s="668"/>
      <c r="D170" s="661"/>
      <c r="E170" s="662"/>
      <c r="F170" s="672"/>
      <c r="G170" s="626"/>
      <c r="H170" s="476"/>
      <c r="I170" s="631"/>
      <c r="J170" s="672"/>
      <c r="K170" s="467"/>
      <c r="L170" s="672"/>
      <c r="M170" s="473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467"/>
      <c r="Y170" s="473"/>
      <c r="Z170" s="658"/>
      <c r="AA170" s="471"/>
      <c r="AB170" s="471"/>
      <c r="AC170" s="471"/>
      <c r="AD170" s="471"/>
      <c r="AE170" s="659"/>
      <c r="AF170" s="658"/>
      <c r="AG170" s="658"/>
      <c r="AH170" s="658"/>
      <c r="AI170" s="658"/>
      <c r="AJ170" s="467"/>
      <c r="AK170" s="473"/>
      <c r="AL170" s="658"/>
      <c r="AM170" s="471"/>
      <c r="AN170" s="471"/>
      <c r="AO170" s="471"/>
      <c r="AP170" s="471"/>
      <c r="AQ170" s="659"/>
      <c r="AR170" s="658"/>
      <c r="AS170" s="658"/>
      <c r="AT170" s="658"/>
      <c r="AU170" s="658"/>
      <c r="CB170" s="672"/>
    </row>
    <row r="171" spans="1:80" s="671" customFormat="1" ht="12.75" hidden="1" customHeight="1" outlineLevel="3">
      <c r="A171" s="670"/>
      <c r="B171" s="667" t="s">
        <v>1368</v>
      </c>
      <c r="C171" s="668"/>
      <c r="D171" s="661"/>
      <c r="E171" s="662"/>
      <c r="F171" s="672"/>
      <c r="G171" s="626"/>
      <c r="H171" s="476"/>
      <c r="I171" s="631"/>
      <c r="J171" s="672"/>
      <c r="K171" s="467"/>
      <c r="L171" s="672"/>
      <c r="M171" s="473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467"/>
      <c r="Y171" s="473"/>
      <c r="Z171" s="658"/>
      <c r="AA171" s="471"/>
      <c r="AB171" s="471"/>
      <c r="AC171" s="471"/>
      <c r="AD171" s="471"/>
      <c r="AE171" s="659"/>
      <c r="AF171" s="658"/>
      <c r="AG171" s="658"/>
      <c r="AH171" s="658"/>
      <c r="AI171" s="658"/>
      <c r="AJ171" s="467"/>
      <c r="AK171" s="473"/>
      <c r="AL171" s="658"/>
      <c r="AM171" s="471"/>
      <c r="AN171" s="471"/>
      <c r="AO171" s="471"/>
      <c r="AP171" s="471"/>
      <c r="AQ171" s="659"/>
      <c r="AR171" s="658"/>
      <c r="AS171" s="658"/>
      <c r="AT171" s="658"/>
      <c r="AU171" s="658"/>
      <c r="CB171" s="672"/>
    </row>
    <row r="172" spans="1:80" s="671" customFormat="1" ht="12.75" hidden="1" customHeight="1" outlineLevel="3">
      <c r="A172" s="670"/>
      <c r="B172" s="667" t="s">
        <v>1253</v>
      </c>
      <c r="C172" s="668" t="s">
        <v>1184</v>
      </c>
      <c r="D172" s="661">
        <v>4051</v>
      </c>
      <c r="E172" s="662" t="s">
        <v>1386</v>
      </c>
      <c r="F172" s="672"/>
      <c r="G172" s="626" t="s">
        <v>553</v>
      </c>
      <c r="H172" s="476" t="str">
        <f t="shared" ref="H172:H180" si="13">CONCATENATE(G172,"-",I172)</f>
        <v>L20-1</v>
      </c>
      <c r="I172" s="631">
        <v>1</v>
      </c>
      <c r="J172" s="672"/>
      <c r="K172" s="467"/>
      <c r="L172" s="672"/>
      <c r="M172" s="473"/>
      <c r="N172" s="471" cm="1">
        <f t="array" ref="N172">IFERROR(_xlfn.IFS(Q172=1,1,P172=1,1,O172=1,1,R172=1,1),0)</f>
        <v>1</v>
      </c>
      <c r="Q172" s="655">
        <v>1</v>
      </c>
      <c r="R172" s="655"/>
      <c r="S172" s="471" cm="1">
        <f t="array" ref="S172">IFERROR(_xlfn.IFS(V172=1,1,U172=1,1,T172=1,1,W172=1,1),0)</f>
        <v>0</v>
      </c>
      <c r="T172" s="655"/>
      <c r="V172" s="655"/>
      <c r="W172" s="655"/>
      <c r="X172" s="467"/>
      <c r="Y172" s="473"/>
      <c r="Z172" s="471"/>
      <c r="AA172" s="471"/>
      <c r="AB172" s="471"/>
      <c r="AC172" s="471"/>
      <c r="AD172" s="471"/>
      <c r="AE172" s="471"/>
      <c r="AF172" s="658"/>
      <c r="AG172" s="658"/>
      <c r="AH172" s="658"/>
      <c r="AI172" s="658"/>
      <c r="AJ172" s="467"/>
      <c r="AK172" s="473"/>
      <c r="AL172" s="658"/>
      <c r="AM172" s="471"/>
      <c r="AN172" s="471"/>
      <c r="AO172" s="471"/>
      <c r="AP172" s="471"/>
      <c r="AQ172" s="659"/>
      <c r="AR172" s="658"/>
      <c r="AS172" s="658"/>
      <c r="AT172" s="658"/>
      <c r="AU172" s="658"/>
      <c r="CB172" s="672">
        <v>1</v>
      </c>
    </row>
    <row r="173" spans="1:80" s="671" customFormat="1" ht="12.75" hidden="1" customHeight="1" outlineLevel="3">
      <c r="A173" s="670"/>
      <c r="B173" s="667" t="s">
        <v>1253</v>
      </c>
      <c r="C173" s="668" t="s">
        <v>1184</v>
      </c>
      <c r="D173" s="661">
        <v>4061</v>
      </c>
      <c r="E173" s="662" t="s">
        <v>1387</v>
      </c>
      <c r="F173" s="672"/>
      <c r="G173" s="626" t="s">
        <v>553</v>
      </c>
      <c r="H173" s="476" t="str">
        <f t="shared" si="13"/>
        <v>L20-1</v>
      </c>
      <c r="I173" s="631">
        <v>1</v>
      </c>
      <c r="J173" s="672"/>
      <c r="K173" s="467"/>
      <c r="L173" s="672"/>
      <c r="M173" s="473"/>
      <c r="N173" s="471" cm="1">
        <f t="array" ref="N173">IFERROR(_xlfn.IFS(Q173=1,1,P173=1,1,O173=1,1,R173=1,1),0)</f>
        <v>1</v>
      </c>
      <c r="Q173" s="655">
        <v>1</v>
      </c>
      <c r="R173" s="655"/>
      <c r="S173" s="471" cm="1">
        <f t="array" ref="S173">IFERROR(_xlfn.IFS(V173=1,1,U173=1,1,T173=1,1,W173=1,1),0)</f>
        <v>0</v>
      </c>
      <c r="T173" s="655"/>
      <c r="V173" s="655"/>
      <c r="W173" s="655"/>
      <c r="X173" s="467"/>
      <c r="Y173" s="473"/>
      <c r="Z173" s="471"/>
      <c r="AA173" s="471"/>
      <c r="AB173" s="471"/>
      <c r="AC173" s="471"/>
      <c r="AD173" s="471"/>
      <c r="AE173" s="471"/>
      <c r="AF173" s="658"/>
      <c r="AG173" s="658"/>
      <c r="AH173" s="658"/>
      <c r="AI173" s="658"/>
      <c r="AJ173" s="467"/>
      <c r="AK173" s="473"/>
      <c r="AL173" s="658"/>
      <c r="AM173" s="471"/>
      <c r="AN173" s="471"/>
      <c r="AO173" s="471"/>
      <c r="AP173" s="471"/>
      <c r="AQ173" s="659"/>
      <c r="AR173" s="658"/>
      <c r="AS173" s="658"/>
      <c r="AT173" s="658"/>
      <c r="AU173" s="658"/>
      <c r="CB173" s="672">
        <v>1</v>
      </c>
    </row>
    <row r="174" spans="1:80" s="671" customFormat="1" ht="12.75" hidden="1" customHeight="1" outlineLevel="3">
      <c r="A174" s="670"/>
      <c r="B174" s="667" t="s">
        <v>1253</v>
      </c>
      <c r="C174" s="668" t="s">
        <v>1184</v>
      </c>
      <c r="D174" s="661">
        <v>4071</v>
      </c>
      <c r="E174" s="662" t="s">
        <v>1388</v>
      </c>
      <c r="F174" s="672"/>
      <c r="G174" s="626" t="s">
        <v>553</v>
      </c>
      <c r="H174" s="476" t="str">
        <f t="shared" si="13"/>
        <v>L20-1</v>
      </c>
      <c r="I174" s="631">
        <v>1</v>
      </c>
      <c r="J174" s="672"/>
      <c r="K174" s="467"/>
      <c r="L174" s="672"/>
      <c r="M174" s="473"/>
      <c r="N174" s="471" cm="1">
        <f t="array" ref="N174">IFERROR(_xlfn.IFS(Q174=1,1,P174=1,1,O174=1,1,R174=1,1),0)</f>
        <v>1</v>
      </c>
      <c r="Q174" s="655">
        <v>1</v>
      </c>
      <c r="R174" s="655"/>
      <c r="S174" s="471" cm="1">
        <f t="array" ref="S174">IFERROR(_xlfn.IFS(V174=1,1,U174=1,1,T174=1,1,W174=1,1),0)</f>
        <v>0</v>
      </c>
      <c r="T174" s="655"/>
      <c r="V174" s="655"/>
      <c r="W174" s="655"/>
      <c r="X174" s="467"/>
      <c r="Y174" s="473"/>
      <c r="Z174" s="471"/>
      <c r="AA174" s="471"/>
      <c r="AB174" s="471"/>
      <c r="AC174" s="471"/>
      <c r="AD174" s="471"/>
      <c r="AE174" s="471"/>
      <c r="AF174" s="658"/>
      <c r="AG174" s="658"/>
      <c r="AH174" s="658"/>
      <c r="AI174" s="658"/>
      <c r="AJ174" s="467"/>
      <c r="AK174" s="473"/>
      <c r="AL174" s="658"/>
      <c r="AM174" s="471"/>
      <c r="AN174" s="471"/>
      <c r="AO174" s="471"/>
      <c r="AP174" s="471"/>
      <c r="AQ174" s="659"/>
      <c r="AR174" s="658"/>
      <c r="AS174" s="658"/>
      <c r="AT174" s="658"/>
      <c r="AU174" s="658"/>
      <c r="CB174" s="672">
        <v>1</v>
      </c>
    </row>
    <row r="175" spans="1:80" s="671" customFormat="1" ht="12.75" hidden="1" customHeight="1" outlineLevel="3">
      <c r="A175" s="670"/>
      <c r="B175" s="667" t="s">
        <v>1253</v>
      </c>
      <c r="C175" s="668" t="s">
        <v>1184</v>
      </c>
      <c r="D175" s="661">
        <v>4081</v>
      </c>
      <c r="E175" s="662" t="s">
        <v>1389</v>
      </c>
      <c r="F175" s="672"/>
      <c r="G175" s="626" t="s">
        <v>553</v>
      </c>
      <c r="H175" s="476" t="str">
        <f t="shared" si="13"/>
        <v>L20-1</v>
      </c>
      <c r="I175" s="631">
        <v>1</v>
      </c>
      <c r="J175" s="672"/>
      <c r="K175" s="467"/>
      <c r="L175" s="672"/>
      <c r="M175" s="473"/>
      <c r="N175" s="471" cm="1">
        <f t="array" ref="N175">IFERROR(_xlfn.IFS(Q175=1,1,P175=1,1,O175=1,1,R175=1,1),0)</f>
        <v>1</v>
      </c>
      <c r="Q175" s="655">
        <v>1</v>
      </c>
      <c r="R175" s="655"/>
      <c r="S175" s="471" cm="1">
        <f t="array" ref="S175">IFERROR(_xlfn.IFS(V175=1,1,U175=1,1,T175=1,1,W175=1,1),0)</f>
        <v>0</v>
      </c>
      <c r="T175" s="655"/>
      <c r="V175" s="655"/>
      <c r="W175" s="655"/>
      <c r="X175" s="467"/>
      <c r="Y175" s="473"/>
      <c r="Z175" s="471"/>
      <c r="AA175" s="471"/>
      <c r="AB175" s="471"/>
      <c r="AC175" s="471"/>
      <c r="AD175" s="471"/>
      <c r="AE175" s="471"/>
      <c r="AF175" s="658"/>
      <c r="AG175" s="658"/>
      <c r="AH175" s="658"/>
      <c r="AI175" s="658"/>
      <c r="AJ175" s="467"/>
      <c r="AK175" s="473"/>
      <c r="AL175" s="658"/>
      <c r="AM175" s="471"/>
      <c r="AN175" s="471"/>
      <c r="AO175" s="471"/>
      <c r="AP175" s="471"/>
      <c r="AQ175" s="659"/>
      <c r="AR175" s="658"/>
      <c r="AS175" s="658"/>
      <c r="AT175" s="658"/>
      <c r="AU175" s="658"/>
      <c r="CB175" s="672">
        <v>1</v>
      </c>
    </row>
    <row r="176" spans="1:80" s="671" customFormat="1" ht="12.75" hidden="1" customHeight="1" outlineLevel="3">
      <c r="A176" s="670"/>
      <c r="B176" s="667" t="s">
        <v>1253</v>
      </c>
      <c r="C176" s="668" t="s">
        <v>1184</v>
      </c>
      <c r="D176" s="661">
        <v>4091</v>
      </c>
      <c r="E176" s="662" t="s">
        <v>1390</v>
      </c>
      <c r="F176" s="672"/>
      <c r="G176" s="626" t="s">
        <v>553</v>
      </c>
      <c r="H176" s="476" t="str">
        <f t="shared" si="13"/>
        <v>L20-1</v>
      </c>
      <c r="I176" s="631">
        <v>1</v>
      </c>
      <c r="J176" s="672"/>
      <c r="K176" s="467"/>
      <c r="L176" s="672"/>
      <c r="M176" s="487"/>
      <c r="N176" s="471" cm="1">
        <f t="array" ref="N176">IFERROR(_xlfn.IFS(Q176=1,1,P176=1,1,O176=1,1,R176=1,1),0)</f>
        <v>1</v>
      </c>
      <c r="Q176" s="655">
        <v>1</v>
      </c>
      <c r="R176" s="655"/>
      <c r="S176" s="471" cm="1">
        <f t="array" ref="S176">IFERROR(_xlfn.IFS(V176=1,1,U176=1,1,T176=1,1,W176=1,1),0)</f>
        <v>0</v>
      </c>
      <c r="T176" s="655"/>
      <c r="V176" s="655"/>
      <c r="W176" s="655"/>
      <c r="X176" s="467"/>
      <c r="Y176" s="487"/>
      <c r="Z176" s="471"/>
      <c r="AA176" s="471"/>
      <c r="AB176" s="471"/>
      <c r="AC176" s="471"/>
      <c r="AD176" s="471"/>
      <c r="AE176" s="471"/>
      <c r="AF176" s="658"/>
      <c r="AG176" s="658"/>
      <c r="AH176" s="658"/>
      <c r="AI176" s="658"/>
      <c r="AJ176" s="467"/>
      <c r="AK176" s="487"/>
      <c r="AL176" s="658"/>
      <c r="AM176" s="471"/>
      <c r="AN176" s="471"/>
      <c r="AO176" s="471"/>
      <c r="AP176" s="471"/>
      <c r="AQ176" s="659"/>
      <c r="AR176" s="658"/>
      <c r="AS176" s="658"/>
      <c r="AT176" s="658"/>
      <c r="AU176" s="658"/>
      <c r="CB176" s="672">
        <v>1</v>
      </c>
    </row>
    <row r="177" spans="1:80" s="671" customFormat="1" ht="12.75" hidden="1" customHeight="1" outlineLevel="3">
      <c r="A177" s="670"/>
      <c r="B177" s="667" t="s">
        <v>1253</v>
      </c>
      <c r="C177" s="668" t="s">
        <v>1184</v>
      </c>
      <c r="D177" s="661">
        <v>4101</v>
      </c>
      <c r="E177" s="662" t="s">
        <v>1391</v>
      </c>
      <c r="F177" s="672"/>
      <c r="G177" s="626" t="s">
        <v>553</v>
      </c>
      <c r="H177" s="476" t="str">
        <f t="shared" si="13"/>
        <v>L20-1</v>
      </c>
      <c r="I177" s="631">
        <v>1</v>
      </c>
      <c r="J177" s="672"/>
      <c r="K177" s="467"/>
      <c r="L177" s="672"/>
      <c r="M177" s="473"/>
      <c r="N177" s="471" cm="1">
        <f t="array" ref="N177">IFERROR(_xlfn.IFS(Q177=1,1,P177=1,1,O177=1,1,R177=1,1),0)</f>
        <v>1</v>
      </c>
      <c r="Q177" s="655">
        <v>1</v>
      </c>
      <c r="R177" s="655"/>
      <c r="S177" s="471" cm="1">
        <f t="array" ref="S177">IFERROR(_xlfn.IFS(V177=1,1,U177=1,1,T177=1,1,W177=1,1),0)</f>
        <v>0</v>
      </c>
      <c r="T177" s="655"/>
      <c r="V177" s="655"/>
      <c r="W177" s="655"/>
      <c r="X177" s="467"/>
      <c r="Y177" s="473"/>
      <c r="Z177" s="471"/>
      <c r="AA177" s="471"/>
      <c r="AB177" s="471"/>
      <c r="AC177" s="471"/>
      <c r="AD177" s="471"/>
      <c r="AE177" s="471"/>
      <c r="AF177" s="658"/>
      <c r="AG177" s="658"/>
      <c r="AH177" s="658"/>
      <c r="AI177" s="658"/>
      <c r="AJ177" s="467"/>
      <c r="AK177" s="473"/>
      <c r="AL177" s="658"/>
      <c r="AM177" s="471"/>
      <c r="AN177" s="471"/>
      <c r="AO177" s="471"/>
      <c r="AP177" s="471"/>
      <c r="AQ177" s="659"/>
      <c r="AR177" s="658"/>
      <c r="AS177" s="658"/>
      <c r="AT177" s="658"/>
      <c r="AU177" s="658"/>
      <c r="CB177" s="672">
        <v>1</v>
      </c>
    </row>
    <row r="178" spans="1:80" s="671" customFormat="1" ht="12.75" hidden="1" customHeight="1" outlineLevel="3">
      <c r="A178" s="670"/>
      <c r="B178" s="667" t="s">
        <v>1253</v>
      </c>
      <c r="C178" s="668" t="s">
        <v>1184</v>
      </c>
      <c r="D178" s="661">
        <v>4105</v>
      </c>
      <c r="E178" s="662" t="s">
        <v>1392</v>
      </c>
      <c r="F178" s="672"/>
      <c r="G178" s="626" t="s">
        <v>553</v>
      </c>
      <c r="H178" s="476" t="str">
        <f t="shared" si="13"/>
        <v>L20-1</v>
      </c>
      <c r="I178" s="631">
        <v>1</v>
      </c>
      <c r="J178" s="672"/>
      <c r="K178" s="467"/>
      <c r="L178" s="672"/>
      <c r="M178" s="473"/>
      <c r="N178" s="471" cm="1">
        <f t="array" ref="N178">IFERROR(_xlfn.IFS(Q178=1,1,P178=1,1,O178=1,1,R178=1,1),0)</f>
        <v>1</v>
      </c>
      <c r="Q178" s="655">
        <v>1</v>
      </c>
      <c r="R178" s="655"/>
      <c r="S178" s="471" cm="1">
        <f t="array" ref="S178">IFERROR(_xlfn.IFS(V178=1,1,U178=1,1,T178=1,1,W178=1,1),0)</f>
        <v>0</v>
      </c>
      <c r="T178" s="655"/>
      <c r="V178" s="655"/>
      <c r="W178" s="655"/>
      <c r="X178" s="467"/>
      <c r="Y178" s="473"/>
      <c r="Z178" s="471"/>
      <c r="AA178" s="471"/>
      <c r="AB178" s="471"/>
      <c r="AC178" s="471"/>
      <c r="AD178" s="471"/>
      <c r="AE178" s="471"/>
      <c r="AF178" s="658"/>
      <c r="AG178" s="658"/>
      <c r="AH178" s="658"/>
      <c r="AI178" s="658"/>
      <c r="AJ178" s="467"/>
      <c r="AK178" s="473"/>
      <c r="AL178" s="658"/>
      <c r="AM178" s="471"/>
      <c r="AN178" s="471"/>
      <c r="AO178" s="471"/>
      <c r="AP178" s="471"/>
      <c r="AQ178" s="659"/>
      <c r="AR178" s="658"/>
      <c r="AS178" s="658"/>
      <c r="AT178" s="658"/>
      <c r="AU178" s="658"/>
      <c r="CB178" s="672">
        <v>1</v>
      </c>
    </row>
    <row r="179" spans="1:80" s="671" customFormat="1" ht="12.75" hidden="1" customHeight="1" outlineLevel="3">
      <c r="A179" s="670"/>
      <c r="B179" s="667" t="s">
        <v>1253</v>
      </c>
      <c r="C179" s="668" t="s">
        <v>1184</v>
      </c>
      <c r="D179" s="661">
        <v>4111</v>
      </c>
      <c r="E179" s="662" t="s">
        <v>1393</v>
      </c>
      <c r="F179" s="672"/>
      <c r="G179" s="626" t="s">
        <v>553</v>
      </c>
      <c r="H179" s="476" t="str">
        <f t="shared" si="13"/>
        <v>L20-1</v>
      </c>
      <c r="I179" s="631">
        <v>1</v>
      </c>
      <c r="J179" s="672"/>
      <c r="K179" s="467"/>
      <c r="L179" s="672"/>
      <c r="M179" s="473"/>
      <c r="N179" s="471" cm="1">
        <f t="array" ref="N179">IFERROR(_xlfn.IFS(Q179=1,1,P179=1,1,O179=1,1,R179=1,1),0)</f>
        <v>1</v>
      </c>
      <c r="Q179" s="655">
        <v>1</v>
      </c>
      <c r="R179" s="655"/>
      <c r="S179" s="471" cm="1">
        <f t="array" ref="S179">IFERROR(_xlfn.IFS(V179=1,1,U179=1,1,T179=1,1,W179=1,1),0)</f>
        <v>0</v>
      </c>
      <c r="T179" s="655"/>
      <c r="V179" s="655"/>
      <c r="W179" s="655"/>
      <c r="X179" s="467"/>
      <c r="Y179" s="473"/>
      <c r="Z179" s="471"/>
      <c r="AA179" s="471"/>
      <c r="AB179" s="471"/>
      <c r="AC179" s="471"/>
      <c r="AD179" s="471"/>
      <c r="AE179" s="471"/>
      <c r="AF179" s="658"/>
      <c r="AG179" s="658"/>
      <c r="AH179" s="658"/>
      <c r="AI179" s="658"/>
      <c r="AJ179" s="467"/>
      <c r="AK179" s="473"/>
      <c r="AL179" s="658"/>
      <c r="AM179" s="471"/>
      <c r="AN179" s="471"/>
      <c r="AO179" s="471"/>
      <c r="AP179" s="471"/>
      <c r="AQ179" s="659"/>
      <c r="AR179" s="658"/>
      <c r="AS179" s="658"/>
      <c r="AT179" s="658"/>
      <c r="AU179" s="658"/>
      <c r="CB179" s="672">
        <v>1</v>
      </c>
    </row>
    <row r="180" spans="1:80" s="671" customFormat="1" ht="12.75" hidden="1" customHeight="1" outlineLevel="3">
      <c r="A180" s="670"/>
      <c r="B180" s="667" t="s">
        <v>1253</v>
      </c>
      <c r="C180" s="668" t="s">
        <v>1184</v>
      </c>
      <c r="D180" s="661">
        <v>4115</v>
      </c>
      <c r="E180" s="662" t="s">
        <v>1394</v>
      </c>
      <c r="F180" s="672"/>
      <c r="G180" s="626" t="s">
        <v>553</v>
      </c>
      <c r="H180" s="476" t="str">
        <f t="shared" si="13"/>
        <v>L20-1</v>
      </c>
      <c r="I180" s="631">
        <v>1</v>
      </c>
      <c r="J180" s="672"/>
      <c r="K180" s="467"/>
      <c r="L180" s="672"/>
      <c r="M180" s="473"/>
      <c r="N180" s="471" cm="1">
        <f t="array" ref="N180">IFERROR(_xlfn.IFS(Q180=1,1,P180=1,1,O180=1,1,R180=1,1),0)</f>
        <v>1</v>
      </c>
      <c r="Q180" s="655">
        <v>1</v>
      </c>
      <c r="R180" s="655"/>
      <c r="S180" s="471" cm="1">
        <f t="array" ref="S180">IFERROR(_xlfn.IFS(V180=1,1,U180=1,1,T180=1,1,W180=1,1),0)</f>
        <v>0</v>
      </c>
      <c r="T180" s="655"/>
      <c r="V180" s="655"/>
      <c r="W180" s="655"/>
      <c r="X180" s="467"/>
      <c r="Y180" s="473"/>
      <c r="Z180" s="471"/>
      <c r="AA180" s="471"/>
      <c r="AB180" s="471"/>
      <c r="AC180" s="471"/>
      <c r="AD180" s="471"/>
      <c r="AE180" s="471"/>
      <c r="AF180" s="658"/>
      <c r="AG180" s="658"/>
      <c r="AH180" s="658"/>
      <c r="AI180" s="658"/>
      <c r="AJ180" s="467"/>
      <c r="AK180" s="473"/>
      <c r="AL180" s="658"/>
      <c r="AM180" s="471"/>
      <c r="AN180" s="471"/>
      <c r="AO180" s="471"/>
      <c r="AP180" s="471"/>
      <c r="AQ180" s="659"/>
      <c r="AR180" s="658"/>
      <c r="AS180" s="658"/>
      <c r="AT180" s="658"/>
      <c r="AU180" s="658"/>
      <c r="CB180" s="672">
        <v>1</v>
      </c>
    </row>
    <row r="181" spans="1:80" s="671" customFormat="1" ht="12.75" hidden="1" customHeight="1" outlineLevel="3">
      <c r="A181" s="670"/>
      <c r="B181" s="667" t="s">
        <v>1253</v>
      </c>
      <c r="C181" s="668" t="s">
        <v>1184</v>
      </c>
      <c r="D181" s="661"/>
      <c r="E181" s="662" t="s">
        <v>1395</v>
      </c>
      <c r="F181" s="672"/>
      <c r="G181" s="626" t="s">
        <v>553</v>
      </c>
      <c r="H181" s="476" t="str">
        <f t="shared" ref="H181" si="14">CONCATENATE(G181,"-",I181)</f>
        <v>L20-1</v>
      </c>
      <c r="I181" s="631">
        <v>1</v>
      </c>
      <c r="J181" s="672"/>
      <c r="K181" s="467"/>
      <c r="L181" s="672"/>
      <c r="M181" s="473"/>
      <c r="N181" s="471" cm="1">
        <f t="array" ref="N181">IFERROR(_xlfn.IFS(Q181=1,1,P181=1,1,O181=1,1,R181=1,1),0)</f>
        <v>1</v>
      </c>
      <c r="Q181" s="655">
        <v>1</v>
      </c>
      <c r="R181" s="655"/>
      <c r="S181" s="471" cm="1">
        <f t="array" ref="S181">IFERROR(_xlfn.IFS(V181=1,1,U181=1,1,T181=1,1,W181=1,1),0)</f>
        <v>0</v>
      </c>
      <c r="T181" s="655"/>
      <c r="V181" s="655"/>
      <c r="W181" s="655"/>
      <c r="X181" s="467"/>
      <c r="Y181" s="473"/>
      <c r="Z181" s="471"/>
      <c r="AA181" s="471"/>
      <c r="AB181" s="471"/>
      <c r="AC181" s="471"/>
      <c r="AD181" s="471"/>
      <c r="AE181" s="471"/>
      <c r="AF181" s="658"/>
      <c r="AG181" s="658"/>
      <c r="AH181" s="658"/>
      <c r="AI181" s="658"/>
      <c r="AJ181" s="467"/>
      <c r="AK181" s="473"/>
      <c r="AL181" s="658"/>
      <c r="AM181" s="471"/>
      <c r="AN181" s="471"/>
      <c r="AO181" s="471"/>
      <c r="AP181" s="471"/>
      <c r="AQ181" s="659"/>
      <c r="AR181" s="658"/>
      <c r="AS181" s="658"/>
      <c r="AT181" s="658"/>
      <c r="AU181" s="658"/>
      <c r="CB181" s="672"/>
    </row>
    <row r="182" spans="1:80" s="671" customFormat="1" ht="3" hidden="1" customHeight="1" outlineLevel="2">
      <c r="A182" s="670"/>
      <c r="B182" s="667"/>
      <c r="C182" s="668"/>
      <c r="D182" s="661"/>
      <c r="E182" s="662"/>
      <c r="F182" s="672"/>
      <c r="G182" s="626"/>
      <c r="H182" s="476"/>
      <c r="I182" s="631"/>
      <c r="J182" s="672"/>
      <c r="K182" s="467"/>
      <c r="L182" s="672"/>
      <c r="M182" s="473"/>
      <c r="N182" s="655"/>
      <c r="Q182" s="655"/>
      <c r="R182" s="655"/>
      <c r="S182" s="655"/>
      <c r="T182" s="655"/>
      <c r="V182" s="655"/>
      <c r="W182" s="655"/>
      <c r="X182" s="467"/>
      <c r="Y182" s="473"/>
      <c r="Z182" s="658"/>
      <c r="AA182" s="488"/>
      <c r="AB182" s="658"/>
      <c r="AC182" s="658"/>
      <c r="AD182" s="658"/>
      <c r="AE182" s="659"/>
      <c r="AF182" s="658"/>
      <c r="AG182" s="658"/>
      <c r="AH182" s="658"/>
      <c r="AI182" s="658"/>
      <c r="AJ182" s="467"/>
      <c r="AK182" s="473"/>
      <c r="AL182" s="658"/>
      <c r="AM182" s="488"/>
      <c r="AN182" s="658"/>
      <c r="AO182" s="658"/>
      <c r="AP182" s="658"/>
      <c r="AQ182" s="659"/>
      <c r="AR182" s="658"/>
      <c r="AS182" s="658"/>
      <c r="AT182" s="658"/>
      <c r="AU182" s="658"/>
      <c r="CB182" s="672"/>
    </row>
    <row r="183" spans="1:80" s="671" customFormat="1" ht="12.75" hidden="1" customHeight="1" outlineLevel="2">
      <c r="A183" s="670"/>
      <c r="B183" s="667" t="s">
        <v>1373</v>
      </c>
      <c r="C183" s="668"/>
      <c r="D183" s="661"/>
      <c r="E183" s="662" t="s">
        <v>1374</v>
      </c>
      <c r="F183" s="672"/>
      <c r="G183" s="626"/>
      <c r="H183" s="476"/>
      <c r="I183" s="631"/>
      <c r="J183" s="672"/>
      <c r="K183" s="467"/>
      <c r="L183" s="672"/>
      <c r="M183" s="473"/>
      <c r="N183" s="471" cm="1">
        <f t="array" ref="N183">IFERROR(_xlfn.IFS(Q183=1,1,P183=1,1,#REF!=1,1,R183=1,1),0)</f>
        <v>0</v>
      </c>
      <c r="Q183" s="655"/>
      <c r="R183" s="655"/>
      <c r="S183" s="471" cm="1">
        <f t="array" ref="S183">IFERROR(_xlfn.IFS(T183=1,1,U183=1,1,V183=1,1,W183=1,1),0)</f>
        <v>0</v>
      </c>
      <c r="T183" s="655"/>
      <c r="V183" s="655"/>
      <c r="W183" s="655"/>
      <c r="X183" s="467"/>
      <c r="Y183" s="473"/>
      <c r="Z183" s="471"/>
      <c r="AA183" s="488"/>
      <c r="AB183" s="658"/>
      <c r="AC183" s="658"/>
      <c r="AD183" s="658"/>
      <c r="AE183" s="471"/>
      <c r="AF183" s="658"/>
      <c r="AG183" s="658"/>
      <c r="AH183" s="658"/>
      <c r="AI183" s="658"/>
      <c r="AJ183" s="467"/>
      <c r="AK183" s="473"/>
      <c r="AL183" s="658"/>
      <c r="AM183" s="488"/>
      <c r="AN183" s="658"/>
      <c r="AO183" s="658"/>
      <c r="AP183" s="658"/>
      <c r="AQ183" s="659"/>
      <c r="AR183" s="658"/>
      <c r="AS183" s="658"/>
      <c r="AT183" s="658"/>
      <c r="AU183" s="658"/>
      <c r="CB183" s="672"/>
    </row>
    <row r="184" spans="1:80" s="671" customFormat="1" ht="3" hidden="1" customHeight="1" outlineLevel="2">
      <c r="A184" s="670"/>
      <c r="B184" s="667"/>
      <c r="C184" s="668"/>
      <c r="D184" s="661"/>
      <c r="E184" s="662"/>
      <c r="F184" s="672"/>
      <c r="G184" s="626"/>
      <c r="H184" s="476"/>
      <c r="I184" s="631"/>
      <c r="J184" s="672"/>
      <c r="K184" s="467"/>
      <c r="L184" s="672"/>
      <c r="M184" s="473"/>
      <c r="N184" s="655"/>
      <c r="Q184" s="655"/>
      <c r="R184" s="655"/>
      <c r="S184" s="655"/>
      <c r="T184" s="655"/>
      <c r="V184" s="655"/>
      <c r="W184" s="655"/>
      <c r="X184" s="467"/>
      <c r="Y184" s="473"/>
      <c r="Z184" s="658"/>
      <c r="AA184" s="488"/>
      <c r="AB184" s="658"/>
      <c r="AC184" s="658"/>
      <c r="AD184" s="658"/>
      <c r="AE184" s="659"/>
      <c r="AF184" s="658"/>
      <c r="AG184" s="658"/>
      <c r="AH184" s="658"/>
      <c r="AI184" s="658"/>
      <c r="AJ184" s="467"/>
      <c r="AK184" s="473"/>
      <c r="AL184" s="658"/>
      <c r="AM184" s="488"/>
      <c r="AN184" s="658"/>
      <c r="AO184" s="658"/>
      <c r="AP184" s="658"/>
      <c r="AQ184" s="659"/>
      <c r="AR184" s="658"/>
      <c r="AS184" s="658"/>
      <c r="AT184" s="658"/>
      <c r="AU184" s="658"/>
      <c r="CB184" s="672"/>
    </row>
    <row r="185" spans="1:80" s="671" customFormat="1" ht="12.75" hidden="1" customHeight="1" outlineLevel="2">
      <c r="A185" s="670"/>
      <c r="B185" s="667" t="s">
        <v>1272</v>
      </c>
      <c r="C185" s="668"/>
      <c r="D185" s="661"/>
      <c r="E185" s="662"/>
      <c r="F185" s="672"/>
      <c r="G185" s="626"/>
      <c r="H185" s="476"/>
      <c r="I185" s="631"/>
      <c r="J185" s="672"/>
      <c r="K185" s="467"/>
      <c r="L185" s="672"/>
      <c r="M185" s="473"/>
      <c r="N185" s="655"/>
      <c r="Q185" s="655"/>
      <c r="R185" s="655"/>
      <c r="S185" s="655"/>
      <c r="T185" s="655"/>
      <c r="V185" s="655"/>
      <c r="W185" s="655"/>
      <c r="X185" s="467"/>
      <c r="Y185" s="473"/>
      <c r="Z185" s="658"/>
      <c r="AA185" s="488"/>
      <c r="AB185" s="658"/>
      <c r="AC185" s="658"/>
      <c r="AD185" s="658"/>
      <c r="AE185" s="659"/>
      <c r="AF185" s="658"/>
      <c r="AG185" s="658"/>
      <c r="AH185" s="658"/>
      <c r="AI185" s="658"/>
      <c r="AJ185" s="467"/>
      <c r="AK185" s="473"/>
      <c r="AL185" s="658"/>
      <c r="AM185" s="488"/>
      <c r="AN185" s="658"/>
      <c r="AO185" s="658"/>
      <c r="AP185" s="658"/>
      <c r="AQ185" s="659"/>
      <c r="AR185" s="658"/>
      <c r="AS185" s="658"/>
      <c r="AT185" s="658"/>
      <c r="AU185" s="658"/>
      <c r="CB185" s="672"/>
    </row>
    <row r="186" spans="1:80" s="671" customFormat="1" ht="12.75" hidden="1" customHeight="1" outlineLevel="3">
      <c r="A186" s="670"/>
      <c r="B186" s="667" t="s">
        <v>1272</v>
      </c>
      <c r="C186" s="668" t="s">
        <v>1184</v>
      </c>
      <c r="D186" s="661" t="s">
        <v>1375</v>
      </c>
      <c r="E186" s="662" t="s">
        <v>1396</v>
      </c>
      <c r="F186" s="672"/>
      <c r="G186" s="626" t="s">
        <v>553</v>
      </c>
      <c r="H186" s="476" t="str">
        <f t="shared" ref="H186:H187" si="15">CONCATENATE(G186,"-",I186)</f>
        <v>L20-1</v>
      </c>
      <c r="I186" s="631">
        <v>1</v>
      </c>
      <c r="J186" s="672"/>
      <c r="K186" s="467"/>
      <c r="L186" s="672"/>
      <c r="M186" s="473"/>
      <c r="N186" s="471" cm="1">
        <f t="array" ref="N186">IFERROR(_xlfn.IFS(Q186=1,1,P186=1,1,O186=1,1,R186=1,1),0)</f>
        <v>1</v>
      </c>
      <c r="Q186" s="655">
        <v>1</v>
      </c>
      <c r="R186" s="655"/>
      <c r="S186" s="471" cm="1">
        <f t="array" ref="S186">IFERROR(_xlfn.IFS(V186=1,1,U186=1,1,T186=1,1,W186=1,1),0)</f>
        <v>0</v>
      </c>
      <c r="T186" s="655"/>
      <c r="V186" s="655"/>
      <c r="W186" s="655"/>
      <c r="X186" s="467"/>
      <c r="Y186" s="473"/>
      <c r="Z186" s="471"/>
      <c r="AA186" s="488"/>
      <c r="AB186" s="658"/>
      <c r="AC186" s="658"/>
      <c r="AD186" s="658"/>
      <c r="AE186" s="471"/>
      <c r="AF186" s="658"/>
      <c r="AG186" s="658"/>
      <c r="AH186" s="658"/>
      <c r="AI186" s="658"/>
      <c r="AJ186" s="467"/>
      <c r="AK186" s="473"/>
      <c r="AL186" s="658"/>
      <c r="AM186" s="488"/>
      <c r="AN186" s="658"/>
      <c r="AO186" s="658"/>
      <c r="AP186" s="658"/>
      <c r="AQ186" s="659"/>
      <c r="AR186" s="658"/>
      <c r="AS186" s="658"/>
      <c r="AT186" s="658"/>
      <c r="AU186" s="658"/>
      <c r="CB186" s="672">
        <v>1</v>
      </c>
    </row>
    <row r="187" spans="1:80" s="671" customFormat="1" ht="12.75" hidden="1" customHeight="1" outlineLevel="3">
      <c r="A187" s="670"/>
      <c r="B187" s="667" t="s">
        <v>1272</v>
      </c>
      <c r="C187" s="668" t="s">
        <v>1184</v>
      </c>
      <c r="D187" s="661" t="s">
        <v>1397</v>
      </c>
      <c r="E187" s="662" t="s">
        <v>1398</v>
      </c>
      <c r="F187" s="672"/>
      <c r="G187" s="626" t="s">
        <v>553</v>
      </c>
      <c r="H187" s="476" t="str">
        <f t="shared" si="15"/>
        <v>L20-1</v>
      </c>
      <c r="I187" s="631">
        <v>1</v>
      </c>
      <c r="J187" s="672"/>
      <c r="K187" s="467"/>
      <c r="L187" s="672"/>
      <c r="M187" s="473"/>
      <c r="N187" s="471" cm="1">
        <f t="array" ref="N187">IFERROR(_xlfn.IFS(Q187=1,1,P187=1,1,O187=1,1,R187=1,1),0)</f>
        <v>1</v>
      </c>
      <c r="Q187" s="655">
        <v>1</v>
      </c>
      <c r="R187" s="655"/>
      <c r="S187" s="471" cm="1">
        <f t="array" ref="S187">IFERROR(_xlfn.IFS(V187=1,1,U187=1,1,T187=1,1,W187=1,1),0)</f>
        <v>0</v>
      </c>
      <c r="T187" s="655"/>
      <c r="V187" s="655"/>
      <c r="W187" s="655"/>
      <c r="X187" s="467"/>
      <c r="Y187" s="473"/>
      <c r="Z187" s="471"/>
      <c r="AA187" s="488"/>
      <c r="AB187" s="658"/>
      <c r="AC187" s="658"/>
      <c r="AD187" s="658"/>
      <c r="AE187" s="471"/>
      <c r="AF187" s="658"/>
      <c r="AG187" s="658"/>
      <c r="AH187" s="658"/>
      <c r="AI187" s="658"/>
      <c r="AJ187" s="467"/>
      <c r="AK187" s="473"/>
      <c r="AL187" s="658"/>
      <c r="AM187" s="488"/>
      <c r="AN187" s="658"/>
      <c r="AO187" s="658"/>
      <c r="AP187" s="658"/>
      <c r="AQ187" s="659"/>
      <c r="AR187" s="658"/>
      <c r="AS187" s="658"/>
      <c r="AT187" s="658"/>
      <c r="AU187" s="658"/>
      <c r="CB187" s="672">
        <v>1</v>
      </c>
    </row>
    <row r="188" spans="1:80" s="671" customFormat="1" ht="3" hidden="1" customHeight="1" outlineLevel="2">
      <c r="A188" s="670"/>
      <c r="B188" s="667"/>
      <c r="C188" s="668"/>
      <c r="D188" s="661"/>
      <c r="E188" s="662"/>
      <c r="F188" s="672"/>
      <c r="G188" s="626"/>
      <c r="H188" s="476"/>
      <c r="I188" s="631"/>
      <c r="J188" s="672"/>
      <c r="K188" s="467"/>
      <c r="L188" s="672"/>
      <c r="M188" s="473"/>
      <c r="N188" s="655"/>
      <c r="Q188" s="655"/>
      <c r="R188" s="655"/>
      <c r="S188" s="655"/>
      <c r="T188" s="655"/>
      <c r="V188" s="655"/>
      <c r="W188" s="655"/>
      <c r="X188" s="467"/>
      <c r="Y188" s="473"/>
      <c r="Z188" s="658"/>
      <c r="AA188" s="488"/>
      <c r="AB188" s="658"/>
      <c r="AC188" s="658"/>
      <c r="AD188" s="658"/>
      <c r="AE188" s="659"/>
      <c r="AF188" s="658"/>
      <c r="AG188" s="658"/>
      <c r="AH188" s="658"/>
      <c r="AI188" s="658"/>
      <c r="AJ188" s="467"/>
      <c r="AK188" s="473"/>
      <c r="AL188" s="658"/>
      <c r="AM188" s="488"/>
      <c r="AN188" s="658"/>
      <c r="AO188" s="658"/>
      <c r="AP188" s="658"/>
      <c r="AQ188" s="659"/>
      <c r="AR188" s="658"/>
      <c r="AS188" s="658"/>
      <c r="AT188" s="658"/>
      <c r="AU188" s="658"/>
      <c r="CB188" s="672"/>
    </row>
    <row r="189" spans="1:80" s="671" customFormat="1" ht="12.75" hidden="1" customHeight="1" outlineLevel="2">
      <c r="A189" s="670"/>
      <c r="B189" s="667" t="s">
        <v>1399</v>
      </c>
      <c r="C189" s="668"/>
      <c r="D189" s="661"/>
      <c r="E189" s="662"/>
      <c r="F189" s="672"/>
      <c r="G189" s="626"/>
      <c r="H189" s="476"/>
      <c r="I189" s="631"/>
      <c r="J189" s="672"/>
      <c r="K189" s="467"/>
      <c r="L189" s="672"/>
      <c r="M189" s="473"/>
      <c r="N189" s="655"/>
      <c r="Q189" s="655"/>
      <c r="R189" s="655"/>
      <c r="S189" s="655"/>
      <c r="T189" s="655"/>
      <c r="V189" s="655"/>
      <c r="W189" s="655"/>
      <c r="X189" s="467"/>
      <c r="Y189" s="473"/>
      <c r="Z189" s="658"/>
      <c r="AA189" s="488"/>
      <c r="AB189" s="658"/>
      <c r="AC189" s="658"/>
      <c r="AD189" s="658"/>
      <c r="AE189" s="659"/>
      <c r="AF189" s="658"/>
      <c r="AG189" s="658"/>
      <c r="AH189" s="658"/>
      <c r="AI189" s="658"/>
      <c r="AJ189" s="467"/>
      <c r="AK189" s="473"/>
      <c r="AL189" s="658"/>
      <c r="AM189" s="488"/>
      <c r="AN189" s="658"/>
      <c r="AO189" s="658"/>
      <c r="AP189" s="658"/>
      <c r="AQ189" s="659"/>
      <c r="AR189" s="658"/>
      <c r="AS189" s="658"/>
      <c r="AT189" s="658"/>
      <c r="AU189" s="658"/>
      <c r="CB189" s="672"/>
    </row>
    <row r="190" spans="1:80" s="671" customFormat="1" ht="12.75" hidden="1" customHeight="1" outlineLevel="3">
      <c r="A190" s="670"/>
      <c r="B190" s="667" t="s">
        <v>915</v>
      </c>
      <c r="C190" s="668" t="s">
        <v>1184</v>
      </c>
      <c r="D190" s="661">
        <v>4051</v>
      </c>
      <c r="E190" s="662" t="s">
        <v>1400</v>
      </c>
      <c r="F190" s="672"/>
      <c r="G190" s="626" t="s">
        <v>553</v>
      </c>
      <c r="H190" s="476" t="str">
        <f t="shared" ref="H190:H200" si="16">CONCATENATE(G190,"-",I190)</f>
        <v>L20-1</v>
      </c>
      <c r="I190" s="631">
        <v>1</v>
      </c>
      <c r="J190" s="672"/>
      <c r="K190" s="467"/>
      <c r="L190" s="672"/>
      <c r="M190" s="473"/>
      <c r="N190" s="471" cm="1">
        <f t="array" ref="N190">IFERROR(_xlfn.IFS(Q190=1,1,P190=1,1,O190=1,1,R190=1,1),0)</f>
        <v>1</v>
      </c>
      <c r="Q190" s="655">
        <v>1</v>
      </c>
      <c r="R190" s="655"/>
      <c r="S190" s="471" cm="1">
        <f t="array" ref="S190">IFERROR(_xlfn.IFS(V190=1,1,U190=1,1,T190=1,1,W190=1,1),0)</f>
        <v>0</v>
      </c>
      <c r="T190" s="655"/>
      <c r="V190" s="655"/>
      <c r="W190" s="655"/>
      <c r="X190" s="467"/>
      <c r="Y190" s="473"/>
      <c r="Z190" s="471"/>
      <c r="AA190" s="488"/>
      <c r="AB190" s="658"/>
      <c r="AC190" s="658"/>
      <c r="AD190" s="658"/>
      <c r="AE190" s="471"/>
      <c r="AF190" s="658"/>
      <c r="AG190" s="658"/>
      <c r="AH190" s="658"/>
      <c r="AI190" s="658"/>
      <c r="AJ190" s="467"/>
      <c r="AK190" s="473"/>
      <c r="AL190" s="658"/>
      <c r="AM190" s="488"/>
      <c r="AN190" s="658"/>
      <c r="AO190" s="658"/>
      <c r="AP190" s="658"/>
      <c r="AQ190" s="659"/>
      <c r="AR190" s="658"/>
      <c r="AS190" s="658"/>
      <c r="AT190" s="658"/>
      <c r="AU190" s="658"/>
      <c r="CB190" s="672">
        <v>1</v>
      </c>
    </row>
    <row r="191" spans="1:80" s="671" customFormat="1" ht="12.75" hidden="1" customHeight="1" outlineLevel="3">
      <c r="A191" s="670"/>
      <c r="B191" s="667" t="s">
        <v>915</v>
      </c>
      <c r="C191" s="668" t="s">
        <v>1184</v>
      </c>
      <c r="D191" s="661">
        <v>4061</v>
      </c>
      <c r="E191" s="662" t="s">
        <v>1401</v>
      </c>
      <c r="F191" s="672"/>
      <c r="G191" s="626" t="s">
        <v>553</v>
      </c>
      <c r="H191" s="476" t="str">
        <f t="shared" si="16"/>
        <v>L20-1</v>
      </c>
      <c r="I191" s="631">
        <v>1</v>
      </c>
      <c r="J191" s="672"/>
      <c r="K191" s="467"/>
      <c r="L191" s="672"/>
      <c r="M191" s="473"/>
      <c r="N191" s="471" cm="1">
        <f t="array" ref="N191">IFERROR(_xlfn.IFS(Q191=1,1,P191=1,1,O191=1,1,R191=1,1),0)</f>
        <v>1</v>
      </c>
      <c r="Q191" s="655">
        <v>1</v>
      </c>
      <c r="R191" s="655"/>
      <c r="S191" s="471" cm="1">
        <f t="array" ref="S191">IFERROR(_xlfn.IFS(V191=1,1,U191=1,1,T191=1,1,W191=1,1),0)</f>
        <v>0</v>
      </c>
      <c r="T191" s="655"/>
      <c r="V191" s="655"/>
      <c r="W191" s="655"/>
      <c r="X191" s="467"/>
      <c r="Y191" s="473"/>
      <c r="Z191" s="471"/>
      <c r="AA191" s="488"/>
      <c r="AB191" s="658"/>
      <c r="AC191" s="658"/>
      <c r="AD191" s="658"/>
      <c r="AE191" s="471"/>
      <c r="AF191" s="658"/>
      <c r="AG191" s="658"/>
      <c r="AH191" s="658"/>
      <c r="AI191" s="658"/>
      <c r="AJ191" s="467"/>
      <c r="AK191" s="473"/>
      <c r="AL191" s="658"/>
      <c r="AM191" s="488"/>
      <c r="AN191" s="658"/>
      <c r="AO191" s="658"/>
      <c r="AP191" s="658"/>
      <c r="AQ191" s="659"/>
      <c r="AR191" s="658"/>
      <c r="AS191" s="658"/>
      <c r="AT191" s="658"/>
      <c r="AU191" s="658"/>
      <c r="CB191" s="672">
        <v>1</v>
      </c>
    </row>
    <row r="192" spans="1:80" s="671" customFormat="1" ht="12.75" hidden="1" customHeight="1" outlineLevel="3">
      <c r="A192" s="670"/>
      <c r="B192" s="667" t="s">
        <v>915</v>
      </c>
      <c r="C192" s="668" t="s">
        <v>1184</v>
      </c>
      <c r="D192" s="661">
        <v>4071</v>
      </c>
      <c r="E192" s="662" t="s">
        <v>1402</v>
      </c>
      <c r="F192" s="672"/>
      <c r="G192" s="626" t="s">
        <v>553</v>
      </c>
      <c r="H192" s="476" t="str">
        <f t="shared" si="16"/>
        <v>L20-1</v>
      </c>
      <c r="I192" s="631">
        <v>1</v>
      </c>
      <c r="J192" s="672"/>
      <c r="K192" s="467"/>
      <c r="L192" s="672"/>
      <c r="M192" s="473"/>
      <c r="N192" s="471" cm="1">
        <f t="array" ref="N192">IFERROR(_xlfn.IFS(Q192=1,1,P192=1,1,O192=1,1,R192=1,1),0)</f>
        <v>1</v>
      </c>
      <c r="Q192" s="655">
        <v>1</v>
      </c>
      <c r="R192" s="655"/>
      <c r="S192" s="471" cm="1">
        <f t="array" ref="S192">IFERROR(_xlfn.IFS(V192=1,1,U192=1,1,T192=1,1,W192=1,1),0)</f>
        <v>0</v>
      </c>
      <c r="T192" s="655"/>
      <c r="V192" s="655"/>
      <c r="W192" s="655"/>
      <c r="X192" s="467"/>
      <c r="Y192" s="473"/>
      <c r="Z192" s="471"/>
      <c r="AA192" s="488"/>
      <c r="AB192" s="658"/>
      <c r="AC192" s="658"/>
      <c r="AD192" s="658"/>
      <c r="AE192" s="471"/>
      <c r="AF192" s="658"/>
      <c r="AG192" s="658"/>
      <c r="AH192" s="658"/>
      <c r="AI192" s="658"/>
      <c r="AJ192" s="467"/>
      <c r="AK192" s="473"/>
      <c r="AL192" s="658"/>
      <c r="AM192" s="488"/>
      <c r="AN192" s="658"/>
      <c r="AO192" s="658"/>
      <c r="AP192" s="658"/>
      <c r="AQ192" s="659"/>
      <c r="AR192" s="658"/>
      <c r="AS192" s="658"/>
      <c r="AT192" s="658"/>
      <c r="AU192" s="658"/>
      <c r="CB192" s="672">
        <v>1</v>
      </c>
    </row>
    <row r="193" spans="1:80" s="671" customFormat="1" ht="12.75" hidden="1" customHeight="1" outlineLevel="3">
      <c r="A193" s="670"/>
      <c r="B193" s="667" t="s">
        <v>915</v>
      </c>
      <c r="C193" s="668" t="s">
        <v>1184</v>
      </c>
      <c r="D193" s="661">
        <v>4081</v>
      </c>
      <c r="E193" s="662" t="s">
        <v>1403</v>
      </c>
      <c r="F193" s="672"/>
      <c r="G193" s="626" t="s">
        <v>553</v>
      </c>
      <c r="H193" s="476" t="str">
        <f t="shared" si="16"/>
        <v>L20-1</v>
      </c>
      <c r="I193" s="631">
        <v>1</v>
      </c>
      <c r="J193" s="672"/>
      <c r="K193" s="467"/>
      <c r="L193" s="672"/>
      <c r="M193" s="473"/>
      <c r="N193" s="471" cm="1">
        <f t="array" ref="N193">IFERROR(_xlfn.IFS(Q193=1,1,P193=1,1,O193=1,1,R193=1,1),0)</f>
        <v>1</v>
      </c>
      <c r="Q193" s="655">
        <v>1</v>
      </c>
      <c r="R193" s="655"/>
      <c r="S193" s="471" cm="1">
        <f t="array" ref="S193">IFERROR(_xlfn.IFS(V193=1,1,U193=1,1,T193=1,1,W193=1,1),0)</f>
        <v>0</v>
      </c>
      <c r="T193" s="655"/>
      <c r="V193" s="655"/>
      <c r="W193" s="655"/>
      <c r="X193" s="467"/>
      <c r="Y193" s="473"/>
      <c r="Z193" s="471"/>
      <c r="AA193" s="488"/>
      <c r="AB193" s="658"/>
      <c r="AC193" s="658"/>
      <c r="AD193" s="658"/>
      <c r="AE193" s="471"/>
      <c r="AF193" s="658"/>
      <c r="AG193" s="658"/>
      <c r="AH193" s="658"/>
      <c r="AI193" s="658"/>
      <c r="AJ193" s="467"/>
      <c r="AK193" s="473"/>
      <c r="AL193" s="658"/>
      <c r="AM193" s="488"/>
      <c r="AN193" s="658"/>
      <c r="AO193" s="658"/>
      <c r="AP193" s="658"/>
      <c r="AQ193" s="659"/>
      <c r="AR193" s="658"/>
      <c r="AS193" s="658"/>
      <c r="AT193" s="658"/>
      <c r="AU193" s="658"/>
      <c r="CB193" s="672">
        <v>1</v>
      </c>
    </row>
    <row r="194" spans="1:80" s="671" customFormat="1" ht="12.75" hidden="1" customHeight="1" outlineLevel="3">
      <c r="A194" s="670"/>
      <c r="B194" s="667" t="s">
        <v>915</v>
      </c>
      <c r="C194" s="668" t="s">
        <v>1184</v>
      </c>
      <c r="D194" s="661">
        <v>4091</v>
      </c>
      <c r="E194" s="662" t="s">
        <v>1404</v>
      </c>
      <c r="F194" s="672"/>
      <c r="G194" s="626" t="s">
        <v>553</v>
      </c>
      <c r="H194" s="476" t="str">
        <f t="shared" si="16"/>
        <v>L20-1</v>
      </c>
      <c r="I194" s="631">
        <v>1</v>
      </c>
      <c r="J194" s="672"/>
      <c r="K194" s="467"/>
      <c r="L194" s="672"/>
      <c r="M194" s="473"/>
      <c r="N194" s="471" cm="1">
        <f t="array" ref="N194">IFERROR(_xlfn.IFS(Q194=1,1,P194=1,1,O194=1,1,R194=1,1),0)</f>
        <v>1</v>
      </c>
      <c r="Q194" s="655">
        <v>1</v>
      </c>
      <c r="R194" s="655"/>
      <c r="S194" s="471" cm="1">
        <f t="array" ref="S194">IFERROR(_xlfn.IFS(V194=1,1,U194=1,1,T194=1,1,W194=1,1),0)</f>
        <v>0</v>
      </c>
      <c r="T194" s="655"/>
      <c r="V194" s="655"/>
      <c r="W194" s="655"/>
      <c r="X194" s="467"/>
      <c r="Y194" s="473"/>
      <c r="Z194" s="471"/>
      <c r="AA194" s="488"/>
      <c r="AB194" s="658"/>
      <c r="AC194" s="658"/>
      <c r="AD194" s="658"/>
      <c r="AE194" s="471"/>
      <c r="AF194" s="658"/>
      <c r="AG194" s="658"/>
      <c r="AH194" s="658"/>
      <c r="AI194" s="658"/>
      <c r="AJ194" s="467"/>
      <c r="AK194" s="473"/>
      <c r="AL194" s="658"/>
      <c r="AM194" s="488"/>
      <c r="AN194" s="658"/>
      <c r="AO194" s="658"/>
      <c r="AP194" s="658"/>
      <c r="AQ194" s="659"/>
      <c r="AR194" s="658"/>
      <c r="AS194" s="658"/>
      <c r="AT194" s="658"/>
      <c r="AU194" s="658"/>
      <c r="CB194" s="672">
        <v>1</v>
      </c>
    </row>
    <row r="195" spans="1:80" s="671" customFormat="1" ht="12.75" hidden="1" customHeight="1" outlineLevel="3">
      <c r="A195" s="670"/>
      <c r="B195" s="667" t="s">
        <v>915</v>
      </c>
      <c r="C195" s="668" t="s">
        <v>1184</v>
      </c>
      <c r="D195" s="661">
        <v>4101</v>
      </c>
      <c r="E195" s="662" t="s">
        <v>1405</v>
      </c>
      <c r="F195" s="672"/>
      <c r="G195" s="626" t="s">
        <v>553</v>
      </c>
      <c r="H195" s="476" t="str">
        <f t="shared" si="16"/>
        <v>L20-1</v>
      </c>
      <c r="I195" s="631">
        <v>1</v>
      </c>
      <c r="J195" s="672"/>
      <c r="K195" s="467"/>
      <c r="L195" s="672"/>
      <c r="M195" s="473"/>
      <c r="N195" s="471" cm="1">
        <f t="array" ref="N195">IFERROR(_xlfn.IFS(Q195=1,1,P195=1,1,O195=1,1,R195=1,1),0)</f>
        <v>1</v>
      </c>
      <c r="Q195" s="655">
        <v>1</v>
      </c>
      <c r="R195" s="655"/>
      <c r="S195" s="471" cm="1">
        <f t="array" ref="S195">IFERROR(_xlfn.IFS(V195=1,1,U195=1,1,T195=1,1,W195=1,1),0)</f>
        <v>0</v>
      </c>
      <c r="T195" s="655"/>
      <c r="V195" s="655"/>
      <c r="W195" s="655"/>
      <c r="X195" s="467"/>
      <c r="Y195" s="473"/>
      <c r="Z195" s="471"/>
      <c r="AA195" s="488"/>
      <c r="AB195" s="658"/>
      <c r="AC195" s="658"/>
      <c r="AD195" s="658"/>
      <c r="AE195" s="471"/>
      <c r="AF195" s="658"/>
      <c r="AG195" s="658"/>
      <c r="AH195" s="658"/>
      <c r="AI195" s="658"/>
      <c r="AJ195" s="467"/>
      <c r="AK195" s="473"/>
      <c r="AL195" s="658"/>
      <c r="AM195" s="488"/>
      <c r="AN195" s="658"/>
      <c r="AO195" s="658"/>
      <c r="AP195" s="658"/>
      <c r="AQ195" s="659"/>
      <c r="AR195" s="658"/>
      <c r="AS195" s="658"/>
      <c r="AT195" s="658"/>
      <c r="AU195" s="658"/>
      <c r="CB195" s="672">
        <v>1</v>
      </c>
    </row>
    <row r="196" spans="1:80" s="671" customFormat="1" ht="12.75" hidden="1" customHeight="1" outlineLevel="3">
      <c r="A196" s="670"/>
      <c r="B196" s="667" t="s">
        <v>915</v>
      </c>
      <c r="C196" s="668" t="s">
        <v>1184</v>
      </c>
      <c r="D196" s="661">
        <v>4101</v>
      </c>
      <c r="E196" s="662" t="s">
        <v>1406</v>
      </c>
      <c r="F196" s="672"/>
      <c r="G196" s="626" t="s">
        <v>553</v>
      </c>
      <c r="H196" s="476" t="str">
        <f t="shared" si="16"/>
        <v>L20-1</v>
      </c>
      <c r="I196" s="631">
        <v>1</v>
      </c>
      <c r="J196" s="672"/>
      <c r="K196" s="467"/>
      <c r="L196" s="672"/>
      <c r="M196" s="473"/>
      <c r="N196" s="471" cm="1">
        <f t="array" ref="N196">IFERROR(_xlfn.IFS(Q196=1,1,P196=1,1,O196=1,1,R196=1,1),0)</f>
        <v>1</v>
      </c>
      <c r="Q196" s="655">
        <v>1</v>
      </c>
      <c r="R196" s="655"/>
      <c r="S196" s="471" cm="1">
        <f t="array" ref="S196">IFERROR(_xlfn.IFS(V196=1,1,U196=1,1,T196=1,1,W196=1,1),0)</f>
        <v>0</v>
      </c>
      <c r="T196" s="655"/>
      <c r="V196" s="655"/>
      <c r="W196" s="655"/>
      <c r="X196" s="467"/>
      <c r="Y196" s="473"/>
      <c r="Z196" s="471"/>
      <c r="AA196" s="488"/>
      <c r="AB196" s="658"/>
      <c r="AC196" s="658"/>
      <c r="AD196" s="658"/>
      <c r="AE196" s="471"/>
      <c r="AF196" s="658"/>
      <c r="AG196" s="658"/>
      <c r="AH196" s="658"/>
      <c r="AI196" s="658"/>
      <c r="AJ196" s="467"/>
      <c r="AK196" s="473"/>
      <c r="AL196" s="658"/>
      <c r="AM196" s="488"/>
      <c r="AN196" s="658"/>
      <c r="AO196" s="658"/>
      <c r="AP196" s="658"/>
      <c r="AQ196" s="659"/>
      <c r="AR196" s="658"/>
      <c r="AS196" s="658"/>
      <c r="AT196" s="658"/>
      <c r="AU196" s="658"/>
      <c r="CB196" s="672">
        <v>1</v>
      </c>
    </row>
    <row r="197" spans="1:80" s="671" customFormat="1" ht="12.75" hidden="1" customHeight="1" outlineLevel="3">
      <c r="A197" s="670"/>
      <c r="B197" s="667" t="s">
        <v>915</v>
      </c>
      <c r="C197" s="668" t="s">
        <v>1184</v>
      </c>
      <c r="D197" s="661">
        <v>4111</v>
      </c>
      <c r="E197" s="662" t="s">
        <v>1407</v>
      </c>
      <c r="F197" s="672"/>
      <c r="G197" s="626" t="s">
        <v>553</v>
      </c>
      <c r="H197" s="476" t="str">
        <f t="shared" si="16"/>
        <v>L20-1</v>
      </c>
      <c r="I197" s="631">
        <v>1</v>
      </c>
      <c r="J197" s="672"/>
      <c r="K197" s="467"/>
      <c r="L197" s="672"/>
      <c r="M197" s="487"/>
      <c r="N197" s="471" cm="1">
        <f t="array" ref="N197">IFERROR(_xlfn.IFS(Q197=1,1,P197=1,1,O197=1,1,R197=1,1),0)</f>
        <v>1</v>
      </c>
      <c r="Q197" s="655">
        <v>1</v>
      </c>
      <c r="R197" s="655"/>
      <c r="S197" s="471" cm="1">
        <f t="array" ref="S197">IFERROR(_xlfn.IFS(V197=1,1,U197=1,1,T197=1,1,W197=1,1),0)</f>
        <v>0</v>
      </c>
      <c r="T197" s="655"/>
      <c r="V197" s="655"/>
      <c r="W197" s="655"/>
      <c r="X197" s="467"/>
      <c r="Y197" s="487"/>
      <c r="Z197" s="471"/>
      <c r="AA197" s="488"/>
      <c r="AB197" s="658"/>
      <c r="AC197" s="658"/>
      <c r="AD197" s="658"/>
      <c r="AE197" s="471"/>
      <c r="AF197" s="658"/>
      <c r="AG197" s="658"/>
      <c r="AH197" s="658"/>
      <c r="AI197" s="658"/>
      <c r="AJ197" s="467"/>
      <c r="AK197" s="487"/>
      <c r="AL197" s="658"/>
      <c r="AM197" s="488"/>
      <c r="AN197" s="658"/>
      <c r="AO197" s="658"/>
      <c r="AP197" s="658"/>
      <c r="AQ197" s="659"/>
      <c r="AR197" s="658"/>
      <c r="AS197" s="658"/>
      <c r="AT197" s="658"/>
      <c r="AU197" s="658"/>
      <c r="CB197" s="672">
        <v>1</v>
      </c>
    </row>
    <row r="198" spans="1:80" s="671" customFormat="1" ht="12.75" hidden="1" customHeight="1" outlineLevel="3">
      <c r="A198" s="670"/>
      <c r="B198" s="667" t="s">
        <v>915</v>
      </c>
      <c r="C198" s="668" t="s">
        <v>1184</v>
      </c>
      <c r="D198" s="661">
        <v>4111</v>
      </c>
      <c r="E198" s="662" t="s">
        <v>1408</v>
      </c>
      <c r="F198" s="672"/>
      <c r="G198" s="626" t="s">
        <v>553</v>
      </c>
      <c r="H198" s="476" t="str">
        <f t="shared" si="16"/>
        <v>L20-1</v>
      </c>
      <c r="I198" s="631">
        <v>1</v>
      </c>
      <c r="J198" s="672"/>
      <c r="K198" s="467"/>
      <c r="L198" s="672"/>
      <c r="M198" s="473"/>
      <c r="N198" s="471" cm="1">
        <f t="array" ref="N198">IFERROR(_xlfn.IFS(Q198=1,1,P198=1,1,O198=1,1,R198=1,1),0)</f>
        <v>1</v>
      </c>
      <c r="Q198" s="655">
        <v>1</v>
      </c>
      <c r="R198" s="655"/>
      <c r="S198" s="471" cm="1">
        <f t="array" ref="S198">IFERROR(_xlfn.IFS(V198=1,1,U198=1,1,T198=1,1,W198=1,1),0)</f>
        <v>0</v>
      </c>
      <c r="T198" s="655"/>
      <c r="V198" s="655"/>
      <c r="W198" s="655"/>
      <c r="X198" s="467"/>
      <c r="Y198" s="473"/>
      <c r="Z198" s="471"/>
      <c r="AA198" s="488"/>
      <c r="AB198" s="658"/>
      <c r="AC198" s="658"/>
      <c r="AD198" s="658"/>
      <c r="AE198" s="471"/>
      <c r="AF198" s="658"/>
      <c r="AG198" s="658"/>
      <c r="AH198" s="658"/>
      <c r="AI198" s="658"/>
      <c r="AJ198" s="467"/>
      <c r="AK198" s="473"/>
      <c r="AL198" s="658"/>
      <c r="AM198" s="488"/>
      <c r="AN198" s="658"/>
      <c r="AO198" s="658"/>
      <c r="AP198" s="658"/>
      <c r="AQ198" s="659"/>
      <c r="AR198" s="658"/>
      <c r="AS198" s="658"/>
      <c r="AT198" s="658"/>
      <c r="AU198" s="658"/>
      <c r="CB198" s="672">
        <v>1</v>
      </c>
    </row>
    <row r="199" spans="1:80" s="671" customFormat="1" ht="12.75" hidden="1" customHeight="1" outlineLevel="3">
      <c r="A199" s="670"/>
      <c r="B199" s="667" t="s">
        <v>915</v>
      </c>
      <c r="C199" s="668" t="s">
        <v>1184</v>
      </c>
      <c r="D199" s="661">
        <v>1015</v>
      </c>
      <c r="E199" s="662" t="s">
        <v>1409</v>
      </c>
      <c r="F199" s="672"/>
      <c r="G199" s="626" t="s">
        <v>553</v>
      </c>
      <c r="H199" s="476" t="str">
        <f t="shared" si="16"/>
        <v>L20-1</v>
      </c>
      <c r="I199" s="631">
        <v>1</v>
      </c>
      <c r="J199" s="672"/>
      <c r="K199" s="467"/>
      <c r="L199" s="672"/>
      <c r="M199" s="473"/>
      <c r="N199" s="471" cm="1">
        <f t="array" ref="N199">IFERROR(_xlfn.IFS(Q199=1,1,P199=1,1,O199=1,1,R199=1,1),0)</f>
        <v>1</v>
      </c>
      <c r="Q199" s="655">
        <v>1</v>
      </c>
      <c r="R199" s="655"/>
      <c r="S199" s="471" cm="1">
        <f t="array" ref="S199">IFERROR(_xlfn.IFS(V199=1,1,U199=1,1,T199=1,1,W199=1,1),0)</f>
        <v>0</v>
      </c>
      <c r="T199" s="655"/>
      <c r="V199" s="655"/>
      <c r="W199" s="655"/>
      <c r="X199" s="467"/>
      <c r="Y199" s="473"/>
      <c r="Z199" s="471"/>
      <c r="AA199" s="488"/>
      <c r="AB199" s="658"/>
      <c r="AC199" s="658"/>
      <c r="AD199" s="658"/>
      <c r="AE199" s="471"/>
      <c r="AF199" s="658"/>
      <c r="AG199" s="658"/>
      <c r="AH199" s="658"/>
      <c r="AI199" s="658"/>
      <c r="AJ199" s="467"/>
      <c r="AK199" s="473"/>
      <c r="AL199" s="658"/>
      <c r="AM199" s="488"/>
      <c r="AN199" s="658"/>
      <c r="AO199" s="658"/>
      <c r="AP199" s="658"/>
      <c r="AQ199" s="659"/>
      <c r="AR199" s="658"/>
      <c r="AS199" s="658"/>
      <c r="AT199" s="658"/>
      <c r="AU199" s="658"/>
      <c r="CB199" s="672">
        <v>1</v>
      </c>
    </row>
    <row r="200" spans="1:80" s="671" customFormat="1" ht="12.75" hidden="1" customHeight="1" outlineLevel="3">
      <c r="A200" s="670"/>
      <c r="B200" s="667" t="s">
        <v>915</v>
      </c>
      <c r="C200" s="668" t="s">
        <v>1184</v>
      </c>
      <c r="D200" s="661">
        <v>1017</v>
      </c>
      <c r="E200" s="662" t="s">
        <v>1410</v>
      </c>
      <c r="F200" s="672"/>
      <c r="G200" s="626" t="s">
        <v>553</v>
      </c>
      <c r="H200" s="476" t="str">
        <f t="shared" si="16"/>
        <v>L20-1</v>
      </c>
      <c r="I200" s="631">
        <v>1</v>
      </c>
      <c r="J200" s="672"/>
      <c r="K200" s="467"/>
      <c r="L200" s="672"/>
      <c r="M200" s="473"/>
      <c r="N200" s="471" cm="1">
        <f t="array" ref="N200">IFERROR(_xlfn.IFS(Q200=1,1,P200=1,1,O200=1,1,R200=1,1),0)</f>
        <v>1</v>
      </c>
      <c r="Q200" s="655">
        <v>1</v>
      </c>
      <c r="R200" s="655"/>
      <c r="S200" s="471" cm="1">
        <f t="array" ref="S200">IFERROR(_xlfn.IFS(V200=1,1,U200=1,1,T200=1,1,W200=1,1),0)</f>
        <v>0</v>
      </c>
      <c r="T200" s="655"/>
      <c r="V200" s="655"/>
      <c r="W200" s="655"/>
      <c r="X200" s="467"/>
      <c r="Y200" s="473"/>
      <c r="Z200" s="471"/>
      <c r="AA200" s="488"/>
      <c r="AB200" s="658"/>
      <c r="AC200" s="658"/>
      <c r="AD200" s="658"/>
      <c r="AE200" s="471"/>
      <c r="AF200" s="658"/>
      <c r="AG200" s="658"/>
      <c r="AH200" s="658"/>
      <c r="AI200" s="658"/>
      <c r="AJ200" s="467"/>
      <c r="AK200" s="473"/>
      <c r="AL200" s="658"/>
      <c r="AM200" s="488"/>
      <c r="AN200" s="658"/>
      <c r="AO200" s="658"/>
      <c r="AP200" s="658"/>
      <c r="AQ200" s="659"/>
      <c r="AR200" s="658"/>
      <c r="AS200" s="658"/>
      <c r="AT200" s="658"/>
      <c r="AU200" s="658"/>
      <c r="CB200" s="672">
        <v>1</v>
      </c>
    </row>
    <row r="201" spans="1:80" s="671" customFormat="1" ht="12.75" hidden="1" customHeight="1" outlineLevel="2">
      <c r="A201" s="670"/>
      <c r="B201" s="667" t="s">
        <v>1382</v>
      </c>
      <c r="C201" s="668"/>
      <c r="D201" s="661"/>
      <c r="E201" s="662"/>
      <c r="F201" s="672"/>
      <c r="G201" s="626"/>
      <c r="H201" s="476"/>
      <c r="I201" s="631"/>
      <c r="J201" s="672"/>
      <c r="K201" s="467"/>
      <c r="L201" s="672"/>
      <c r="M201" s="473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467"/>
      <c r="Y201" s="473"/>
      <c r="Z201" s="658"/>
      <c r="AA201" s="471"/>
      <c r="AB201" s="471"/>
      <c r="AC201" s="471"/>
      <c r="AD201" s="471"/>
      <c r="AE201" s="659"/>
      <c r="AF201" s="658"/>
      <c r="AG201" s="658"/>
      <c r="AH201" s="658"/>
      <c r="AI201" s="658"/>
      <c r="AJ201" s="467"/>
      <c r="AK201" s="473"/>
      <c r="AL201" s="658"/>
      <c r="AM201" s="471"/>
      <c r="AN201" s="471"/>
      <c r="AO201" s="471"/>
      <c r="AP201" s="471"/>
      <c r="AQ201" s="659"/>
      <c r="AR201" s="658"/>
      <c r="AS201" s="658"/>
      <c r="AT201" s="658"/>
      <c r="AU201" s="658"/>
      <c r="CB201" s="672"/>
    </row>
    <row r="202" spans="1:80" s="664" customFormat="1" ht="12.75" hidden="1" customHeight="1" outlineLevel="3">
      <c r="A202" s="670"/>
      <c r="B202" s="667" t="s">
        <v>1383</v>
      </c>
      <c r="C202" s="668" t="s">
        <v>1184</v>
      </c>
      <c r="D202" s="661">
        <v>1001</v>
      </c>
      <c r="E202" s="662" t="s">
        <v>1411</v>
      </c>
      <c r="F202" s="672"/>
      <c r="G202" s="626" t="s">
        <v>553</v>
      </c>
      <c r="H202" s="476" t="str">
        <f t="shared" ref="H202:H203" si="17">CONCATENATE(G202,"-",I202)</f>
        <v>L20-1</v>
      </c>
      <c r="I202" s="631">
        <v>1</v>
      </c>
      <c r="J202" s="672"/>
      <c r="K202" s="655"/>
      <c r="L202" s="672"/>
      <c r="M202" s="473"/>
      <c r="N202" s="471" cm="1">
        <f t="array" ref="N202">IFERROR(_xlfn.IFS(Q202=1,1,P202=1,1,O202=1,1,R202=1,1),0)</f>
        <v>1</v>
      </c>
      <c r="O202" s="671"/>
      <c r="P202" s="671"/>
      <c r="Q202" s="655">
        <v>1</v>
      </c>
      <c r="R202" s="655"/>
      <c r="S202" s="471" cm="1">
        <f t="array" ref="S202">IFERROR(_xlfn.IFS(V202=1,1,U202=1,1,T202=1,1,W202=1,1),0)</f>
        <v>0</v>
      </c>
      <c r="T202" s="655"/>
      <c r="U202" s="655"/>
      <c r="V202" s="655"/>
      <c r="W202" s="655"/>
      <c r="X202" s="655"/>
      <c r="Y202" s="473"/>
      <c r="Z202" s="471"/>
      <c r="AA202" s="471"/>
      <c r="AB202" s="471"/>
      <c r="AC202" s="471"/>
      <c r="AD202" s="471"/>
      <c r="AE202" s="471"/>
      <c r="AF202" s="658"/>
      <c r="AG202" s="658"/>
      <c r="AH202" s="658"/>
      <c r="AI202" s="658"/>
      <c r="AJ202" s="655"/>
      <c r="AK202" s="473"/>
      <c r="AL202" s="658"/>
      <c r="AM202" s="471"/>
      <c r="AN202" s="471"/>
      <c r="AO202" s="471"/>
      <c r="AP202" s="471"/>
      <c r="AQ202" s="659"/>
      <c r="AR202" s="658"/>
      <c r="AS202" s="658"/>
      <c r="AT202" s="658"/>
      <c r="AU202" s="658"/>
      <c r="CB202" s="672">
        <v>1</v>
      </c>
    </row>
    <row r="203" spans="1:80" s="664" customFormat="1" ht="12.75" hidden="1" customHeight="1" outlineLevel="3">
      <c r="A203" s="670"/>
      <c r="B203" s="667" t="s">
        <v>1383</v>
      </c>
      <c r="C203" s="668" t="s">
        <v>1184</v>
      </c>
      <c r="D203" s="661">
        <v>9001</v>
      </c>
      <c r="E203" s="662" t="s">
        <v>1412</v>
      </c>
      <c r="F203" s="672"/>
      <c r="G203" s="626" t="s">
        <v>553</v>
      </c>
      <c r="H203" s="476" t="str">
        <f t="shared" si="17"/>
        <v>L20-1</v>
      </c>
      <c r="I203" s="631">
        <v>1</v>
      </c>
      <c r="J203" s="672"/>
      <c r="K203" s="655"/>
      <c r="L203" s="672"/>
      <c r="M203" s="473"/>
      <c r="N203" s="471" cm="1">
        <f t="array" ref="N203">IFERROR(_xlfn.IFS(Q203=1,1,P203=1,1,O203=1,1,R203=1,1),0)</f>
        <v>1</v>
      </c>
      <c r="O203" s="671"/>
      <c r="P203" s="671"/>
      <c r="Q203" s="655">
        <v>1</v>
      </c>
      <c r="R203" s="655"/>
      <c r="S203" s="471" cm="1">
        <f t="array" ref="S203">IFERROR(_xlfn.IFS(V203=1,1,U203=1,1,T203=1,1,W203=1,1),0)</f>
        <v>0</v>
      </c>
      <c r="T203" s="655"/>
      <c r="U203" s="655"/>
      <c r="V203" s="655"/>
      <c r="W203" s="655"/>
      <c r="X203" s="655"/>
      <c r="Y203" s="473"/>
      <c r="Z203" s="471"/>
      <c r="AA203" s="471"/>
      <c r="AB203" s="471"/>
      <c r="AC203" s="471"/>
      <c r="AD203" s="471"/>
      <c r="AE203" s="471"/>
      <c r="AF203" s="658"/>
      <c r="AG203" s="658"/>
      <c r="AH203" s="658"/>
      <c r="AI203" s="658"/>
      <c r="AJ203" s="655"/>
      <c r="AK203" s="473"/>
      <c r="AL203" s="658"/>
      <c r="AM203" s="471"/>
      <c r="AN203" s="471"/>
      <c r="AO203" s="471"/>
      <c r="AP203" s="471"/>
      <c r="AQ203" s="659"/>
      <c r="AR203" s="658"/>
      <c r="AS203" s="658"/>
      <c r="AT203" s="658"/>
      <c r="AU203" s="658"/>
      <c r="CB203" s="672">
        <v>1</v>
      </c>
    </row>
    <row r="204" spans="1:80" s="671" customFormat="1" ht="3" hidden="1" customHeight="1" outlineLevel="1">
      <c r="A204" s="670"/>
      <c r="B204" s="667"/>
      <c r="C204" s="668"/>
      <c r="D204" s="661"/>
      <c r="E204" s="662"/>
      <c r="F204" s="672"/>
      <c r="G204" s="626"/>
      <c r="H204" s="476"/>
      <c r="I204" s="631"/>
      <c r="J204" s="672"/>
      <c r="K204" s="467"/>
      <c r="L204" s="672"/>
      <c r="M204" s="473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467"/>
      <c r="Y204" s="473"/>
      <c r="Z204" s="658"/>
      <c r="AA204" s="471"/>
      <c r="AB204" s="471"/>
      <c r="AC204" s="471"/>
      <c r="AD204" s="471"/>
      <c r="AE204" s="659"/>
      <c r="AF204" s="658"/>
      <c r="AG204" s="658"/>
      <c r="AH204" s="658"/>
      <c r="AI204" s="658"/>
      <c r="AJ204" s="467"/>
      <c r="AK204" s="473"/>
      <c r="AL204" s="658"/>
      <c r="AM204" s="471"/>
      <c r="AN204" s="471"/>
      <c r="AO204" s="471"/>
      <c r="AP204" s="471"/>
      <c r="AQ204" s="659"/>
      <c r="AR204" s="658"/>
      <c r="AS204" s="658"/>
      <c r="AT204" s="658"/>
      <c r="AU204" s="658"/>
      <c r="CB204" s="672"/>
    </row>
    <row r="205" spans="1:80" s="671" customFormat="1" ht="3" hidden="1" customHeight="1" outlineLevel="1">
      <c r="A205" s="670"/>
      <c r="B205" s="667"/>
      <c r="C205" s="668"/>
      <c r="D205" s="661"/>
      <c r="E205" s="662"/>
      <c r="F205" s="672"/>
      <c r="G205" s="626"/>
      <c r="H205" s="476"/>
      <c r="I205" s="631"/>
      <c r="J205" s="672"/>
      <c r="K205" s="467"/>
      <c r="L205" s="672"/>
      <c r="M205" s="473"/>
      <c r="N205" s="655"/>
      <c r="P205" s="655"/>
      <c r="Q205" s="655"/>
      <c r="R205" s="655"/>
      <c r="S205" s="655"/>
      <c r="T205" s="655"/>
      <c r="U205" s="655"/>
      <c r="V205" s="655"/>
      <c r="W205" s="655"/>
      <c r="X205" s="467"/>
      <c r="Y205" s="473"/>
      <c r="Z205" s="658"/>
      <c r="AA205" s="488"/>
      <c r="AB205" s="658"/>
      <c r="AC205" s="658"/>
      <c r="AD205" s="658"/>
      <c r="AE205" s="659"/>
      <c r="AF205" s="658"/>
      <c r="AG205" s="658"/>
      <c r="AH205" s="658"/>
      <c r="AI205" s="658"/>
      <c r="AJ205" s="467"/>
      <c r="AK205" s="473"/>
      <c r="AL205" s="658"/>
      <c r="AM205" s="488"/>
      <c r="AN205" s="658"/>
      <c r="AO205" s="658"/>
      <c r="AP205" s="658"/>
      <c r="AQ205" s="659"/>
      <c r="AR205" s="658"/>
      <c r="AS205" s="658"/>
      <c r="AT205" s="658"/>
      <c r="AU205" s="658"/>
      <c r="CB205" s="672"/>
    </row>
    <row r="206" spans="1:80" s="671" customFormat="1" ht="12.75" hidden="1" customHeight="1" outlineLevel="1" collapsed="1">
      <c r="A206" s="580" t="s">
        <v>90</v>
      </c>
      <c r="B206" s="580" t="s">
        <v>91</v>
      </c>
      <c r="C206" s="580"/>
      <c r="D206" s="580"/>
      <c r="E206" s="580"/>
      <c r="F206" s="672"/>
      <c r="G206" s="626"/>
      <c r="H206" s="476"/>
      <c r="I206" s="631"/>
      <c r="J206" s="672"/>
      <c r="K206" s="467"/>
      <c r="L206" s="672"/>
      <c r="M206" s="473"/>
      <c r="N206" s="655"/>
      <c r="P206" s="655"/>
      <c r="Q206" s="655"/>
      <c r="R206" s="655"/>
      <c r="S206" s="655"/>
      <c r="T206" s="655"/>
      <c r="U206" s="655"/>
      <c r="V206" s="655"/>
      <c r="W206" s="655"/>
      <c r="X206" s="467"/>
      <c r="Y206" s="473"/>
      <c r="Z206" s="658"/>
      <c r="AA206" s="488"/>
      <c r="AB206" s="658"/>
      <c r="AC206" s="658"/>
      <c r="AD206" s="658"/>
      <c r="AE206" s="659"/>
      <c r="AF206" s="658"/>
      <c r="AG206" s="658"/>
      <c r="AH206" s="658"/>
      <c r="AI206" s="658"/>
      <c r="AJ206" s="467"/>
      <c r="AK206" s="473"/>
      <c r="AL206" s="658"/>
      <c r="AM206" s="488"/>
      <c r="AN206" s="658"/>
      <c r="AO206" s="658"/>
      <c r="AP206" s="658"/>
      <c r="AQ206" s="659"/>
      <c r="AR206" s="658"/>
      <c r="AS206" s="658"/>
      <c r="AT206" s="658"/>
      <c r="AU206" s="658"/>
      <c r="CB206" s="672"/>
    </row>
    <row r="207" spans="1:80" s="671" customFormat="1" ht="3" hidden="1" customHeight="1" outlineLevel="2">
      <c r="A207" s="670"/>
      <c r="B207" s="667"/>
      <c r="C207" s="668"/>
      <c r="D207" s="661"/>
      <c r="E207" s="662"/>
      <c r="F207" s="672"/>
      <c r="G207" s="626"/>
      <c r="H207" s="476"/>
      <c r="I207" s="631"/>
      <c r="J207" s="672"/>
      <c r="K207" s="467"/>
      <c r="L207" s="672"/>
      <c r="M207" s="473"/>
      <c r="N207" s="655"/>
      <c r="P207" s="655"/>
      <c r="Q207" s="655"/>
      <c r="R207" s="655"/>
      <c r="S207" s="655"/>
      <c r="T207" s="655"/>
      <c r="U207" s="655"/>
      <c r="V207" s="655"/>
      <c r="W207" s="655"/>
      <c r="X207" s="467"/>
      <c r="Y207" s="473"/>
      <c r="Z207" s="658"/>
      <c r="AA207" s="488"/>
      <c r="AB207" s="658"/>
      <c r="AC207" s="658"/>
      <c r="AD207" s="658"/>
      <c r="AE207" s="659"/>
      <c r="AF207" s="658"/>
      <c r="AG207" s="658"/>
      <c r="AH207" s="658"/>
      <c r="AI207" s="658"/>
      <c r="AJ207" s="467"/>
      <c r="AK207" s="473"/>
      <c r="AL207" s="658"/>
      <c r="AM207" s="488"/>
      <c r="AN207" s="658"/>
      <c r="AO207" s="658"/>
      <c r="AP207" s="658"/>
      <c r="AQ207" s="659"/>
      <c r="AR207" s="658"/>
      <c r="AS207" s="658"/>
      <c r="AT207" s="658"/>
      <c r="AU207" s="658"/>
      <c r="CB207" s="672"/>
    </row>
    <row r="208" spans="1:80" s="671" customFormat="1" ht="12.75" hidden="1" customHeight="1" outlineLevel="2">
      <c r="A208" s="670"/>
      <c r="B208" s="667" t="s">
        <v>1367</v>
      </c>
      <c r="C208" s="668"/>
      <c r="D208" s="661"/>
      <c r="E208" s="662"/>
      <c r="F208" s="672"/>
      <c r="G208" s="626"/>
      <c r="H208" s="476"/>
      <c r="I208" s="631"/>
      <c r="J208" s="672"/>
      <c r="K208" s="467"/>
      <c r="L208" s="672"/>
      <c r="M208" s="487"/>
      <c r="N208" s="655"/>
      <c r="P208" s="655"/>
      <c r="Q208" s="655"/>
      <c r="R208" s="655"/>
      <c r="S208" s="655"/>
      <c r="T208" s="655"/>
      <c r="U208" s="655"/>
      <c r="V208" s="655"/>
      <c r="W208" s="655"/>
      <c r="X208" s="467"/>
      <c r="Y208" s="487"/>
      <c r="Z208" s="658"/>
      <c r="AA208" s="488"/>
      <c r="AB208" s="658"/>
      <c r="AC208" s="658"/>
      <c r="AD208" s="658"/>
      <c r="AE208" s="659"/>
      <c r="AF208" s="658"/>
      <c r="AG208" s="658"/>
      <c r="AH208" s="658"/>
      <c r="AI208" s="658"/>
      <c r="AJ208" s="467"/>
      <c r="AK208" s="487"/>
      <c r="AL208" s="658"/>
      <c r="AM208" s="488"/>
      <c r="AN208" s="658"/>
      <c r="AO208" s="658"/>
      <c r="AP208" s="658"/>
      <c r="AQ208" s="659"/>
      <c r="AR208" s="658"/>
      <c r="AS208" s="658"/>
      <c r="AT208" s="658"/>
      <c r="AU208" s="658"/>
      <c r="CB208" s="672"/>
    </row>
    <row r="209" spans="1:80" s="671" customFormat="1" ht="12.75" hidden="1" customHeight="1" outlineLevel="3">
      <c r="A209" s="670"/>
      <c r="B209" s="667" t="s">
        <v>1368</v>
      </c>
      <c r="C209" s="668"/>
      <c r="D209" s="661"/>
      <c r="E209" s="662"/>
      <c r="F209" s="672"/>
      <c r="G209" s="626"/>
      <c r="H209" s="476"/>
      <c r="I209" s="631"/>
      <c r="J209" s="672"/>
      <c r="K209" s="467"/>
      <c r="L209" s="672"/>
      <c r="M209" s="487"/>
      <c r="N209" s="655"/>
      <c r="P209" s="655"/>
      <c r="Q209" s="655"/>
      <c r="R209" s="655"/>
      <c r="S209" s="655"/>
      <c r="T209" s="655"/>
      <c r="U209" s="655"/>
      <c r="V209" s="655"/>
      <c r="W209" s="655"/>
      <c r="X209" s="467"/>
      <c r="Y209" s="487"/>
      <c r="Z209" s="658"/>
      <c r="AA209" s="488"/>
      <c r="AB209" s="658"/>
      <c r="AC209" s="658"/>
      <c r="AD209" s="658"/>
      <c r="AE209" s="659"/>
      <c r="AF209" s="658"/>
      <c r="AG209" s="658"/>
      <c r="AH209" s="658"/>
      <c r="AI209" s="658"/>
      <c r="AJ209" s="467"/>
      <c r="AK209" s="487"/>
      <c r="AL209" s="658"/>
      <c r="AM209" s="488"/>
      <c r="AN209" s="658"/>
      <c r="AO209" s="658"/>
      <c r="AP209" s="658"/>
      <c r="AQ209" s="659"/>
      <c r="AR209" s="658"/>
      <c r="AS209" s="658"/>
      <c r="AT209" s="658"/>
      <c r="AU209" s="658"/>
      <c r="CB209" s="672"/>
    </row>
    <row r="210" spans="1:80" s="671" customFormat="1" ht="12.75" hidden="1" customHeight="1" outlineLevel="3">
      <c r="A210" s="670"/>
      <c r="B210" s="667" t="s">
        <v>1253</v>
      </c>
      <c r="C210" s="668" t="s">
        <v>1184</v>
      </c>
      <c r="D210" s="661">
        <v>4051</v>
      </c>
      <c r="E210" s="662" t="s">
        <v>1413</v>
      </c>
      <c r="F210" s="672"/>
      <c r="G210" s="626" t="s">
        <v>565</v>
      </c>
      <c r="H210" s="476" t="str">
        <f t="shared" ref="H210:H219" si="18">CONCATENATE(G210,"-",I210)</f>
        <v>D35-1</v>
      </c>
      <c r="I210" s="631">
        <v>1</v>
      </c>
      <c r="J210" s="672"/>
      <c r="K210" s="467"/>
      <c r="L210" s="672"/>
      <c r="M210" s="483"/>
      <c r="N210" s="471" cm="1">
        <f t="array" ref="N210">IFERROR(_xlfn.IFS(Q210=1,1,P210=1,1,O210=1,1,R210=1,1),0)</f>
        <v>1</v>
      </c>
      <c r="P210" s="655"/>
      <c r="Q210" s="655">
        <v>1</v>
      </c>
      <c r="R210" s="655"/>
      <c r="S210" s="471" cm="1">
        <f t="array" ref="S210">IFERROR(_xlfn.IFS(V210=1,1,U210=1,1,T210=1,1,W210=1,1),0)</f>
        <v>0</v>
      </c>
      <c r="T210" s="655"/>
      <c r="U210" s="655"/>
      <c r="V210" s="655"/>
      <c r="W210" s="655"/>
      <c r="X210" s="467"/>
      <c r="Y210" s="483"/>
      <c r="Z210" s="471"/>
      <c r="AA210" s="488"/>
      <c r="AB210" s="658"/>
      <c r="AC210" s="658"/>
      <c r="AD210" s="658"/>
      <c r="AE210" s="471"/>
      <c r="AF210" s="658"/>
      <c r="AG210" s="658"/>
      <c r="AH210" s="658"/>
      <c r="AI210" s="658"/>
      <c r="AJ210" s="467"/>
      <c r="AK210" s="483"/>
      <c r="AL210" s="658"/>
      <c r="AM210" s="488"/>
      <c r="AN210" s="658"/>
      <c r="AO210" s="658"/>
      <c r="AP210" s="658"/>
      <c r="AQ210" s="659"/>
      <c r="AR210" s="658"/>
      <c r="AS210" s="658"/>
      <c r="AT210" s="658"/>
      <c r="AU210" s="658"/>
      <c r="CB210" s="672">
        <v>1</v>
      </c>
    </row>
    <row r="211" spans="1:80" s="671" customFormat="1" ht="12.75" hidden="1" customHeight="1" outlineLevel="3">
      <c r="A211" s="670"/>
      <c r="B211" s="667" t="s">
        <v>1253</v>
      </c>
      <c r="C211" s="668" t="s">
        <v>1184</v>
      </c>
      <c r="D211" s="661">
        <v>4061</v>
      </c>
      <c r="E211" s="662" t="s">
        <v>1414</v>
      </c>
      <c r="F211" s="672"/>
      <c r="G211" s="626" t="s">
        <v>565</v>
      </c>
      <c r="H211" s="476" t="str">
        <f t="shared" si="18"/>
        <v>D35-1</v>
      </c>
      <c r="I211" s="631">
        <v>1</v>
      </c>
      <c r="J211" s="672"/>
      <c r="K211" s="467"/>
      <c r="L211" s="672"/>
      <c r="M211" s="483"/>
      <c r="N211" s="471" cm="1">
        <f t="array" ref="N211">IFERROR(_xlfn.IFS(Q211=1,1,P211=1,1,O211=1,1,R211=1,1),0)</f>
        <v>1</v>
      </c>
      <c r="P211" s="655"/>
      <c r="Q211" s="655">
        <v>1</v>
      </c>
      <c r="R211" s="655"/>
      <c r="S211" s="471" cm="1">
        <f t="array" ref="S211">IFERROR(_xlfn.IFS(V211=1,1,U211=1,1,T211=1,1,W211=1,1),0)</f>
        <v>0</v>
      </c>
      <c r="T211" s="655"/>
      <c r="U211" s="655"/>
      <c r="V211" s="655"/>
      <c r="W211" s="655"/>
      <c r="X211" s="467"/>
      <c r="Y211" s="483"/>
      <c r="Z211" s="471"/>
      <c r="AA211" s="488"/>
      <c r="AB211" s="658"/>
      <c r="AC211" s="658"/>
      <c r="AD211" s="658"/>
      <c r="AE211" s="471"/>
      <c r="AF211" s="658"/>
      <c r="AG211" s="658"/>
      <c r="AH211" s="658"/>
      <c r="AI211" s="658"/>
      <c r="AJ211" s="467"/>
      <c r="AK211" s="483"/>
      <c r="AL211" s="658"/>
      <c r="AM211" s="488"/>
      <c r="AN211" s="658"/>
      <c r="AO211" s="658"/>
      <c r="AP211" s="658"/>
      <c r="AQ211" s="659"/>
      <c r="AR211" s="658"/>
      <c r="AS211" s="658"/>
      <c r="AT211" s="658"/>
      <c r="AU211" s="658"/>
      <c r="CB211" s="672">
        <v>1</v>
      </c>
    </row>
    <row r="212" spans="1:80" s="671" customFormat="1" ht="12.75" hidden="1" customHeight="1" outlineLevel="3">
      <c r="A212" s="670"/>
      <c r="B212" s="667" t="s">
        <v>1253</v>
      </c>
      <c r="C212" s="668" t="s">
        <v>1184</v>
      </c>
      <c r="D212" s="661">
        <v>4071</v>
      </c>
      <c r="E212" s="662" t="s">
        <v>1415</v>
      </c>
      <c r="F212" s="672"/>
      <c r="G212" s="626" t="s">
        <v>565</v>
      </c>
      <c r="H212" s="476" t="str">
        <f t="shared" si="18"/>
        <v>D35-1</v>
      </c>
      <c r="I212" s="631">
        <v>1</v>
      </c>
      <c r="J212" s="672"/>
      <c r="K212" s="467"/>
      <c r="L212" s="672"/>
      <c r="M212" s="473"/>
      <c r="N212" s="471" cm="1">
        <f t="array" ref="N212">IFERROR(_xlfn.IFS(Q212=1,1,P212=1,1,O212=1,1,R212=1,1),0)</f>
        <v>1</v>
      </c>
      <c r="P212" s="655"/>
      <c r="Q212" s="655">
        <v>1</v>
      </c>
      <c r="R212" s="655"/>
      <c r="S212" s="471" cm="1">
        <f t="array" ref="S212">IFERROR(_xlfn.IFS(V212=1,1,U212=1,1,T212=1,1,W212=1,1),0)</f>
        <v>0</v>
      </c>
      <c r="T212" s="655"/>
      <c r="U212" s="655"/>
      <c r="V212" s="655"/>
      <c r="W212" s="655"/>
      <c r="X212" s="467"/>
      <c r="Y212" s="473"/>
      <c r="Z212" s="471"/>
      <c r="AA212" s="488"/>
      <c r="AB212" s="658"/>
      <c r="AC212" s="658"/>
      <c r="AD212" s="658"/>
      <c r="AE212" s="471"/>
      <c r="AF212" s="658"/>
      <c r="AG212" s="658"/>
      <c r="AH212" s="658"/>
      <c r="AI212" s="658"/>
      <c r="AJ212" s="467"/>
      <c r="AK212" s="473"/>
      <c r="AL212" s="658"/>
      <c r="AM212" s="488"/>
      <c r="AN212" s="658"/>
      <c r="AO212" s="658"/>
      <c r="AP212" s="658"/>
      <c r="AQ212" s="659"/>
      <c r="AR212" s="658"/>
      <c r="AS212" s="658"/>
      <c r="AT212" s="658"/>
      <c r="AU212" s="658"/>
      <c r="CB212" s="672">
        <v>1</v>
      </c>
    </row>
    <row r="213" spans="1:80" s="671" customFormat="1" ht="12.75" hidden="1" customHeight="1" outlineLevel="3">
      <c r="A213" s="670"/>
      <c r="B213" s="667" t="s">
        <v>1253</v>
      </c>
      <c r="C213" s="668" t="s">
        <v>1184</v>
      </c>
      <c r="D213" s="661">
        <v>4081</v>
      </c>
      <c r="E213" s="662" t="s">
        <v>1416</v>
      </c>
      <c r="F213" s="672"/>
      <c r="G213" s="626" t="s">
        <v>565</v>
      </c>
      <c r="H213" s="476" t="str">
        <f t="shared" si="18"/>
        <v>D35-1</v>
      </c>
      <c r="I213" s="631">
        <v>1</v>
      </c>
      <c r="J213" s="672"/>
      <c r="K213" s="467"/>
      <c r="L213" s="672"/>
      <c r="M213" s="473"/>
      <c r="N213" s="471" cm="1">
        <f t="array" ref="N213">IFERROR(_xlfn.IFS(Q213=1,1,P213=1,1,O213=1,1,R213=1,1),0)</f>
        <v>1</v>
      </c>
      <c r="P213" s="655"/>
      <c r="Q213" s="655">
        <v>1</v>
      </c>
      <c r="R213" s="655"/>
      <c r="S213" s="471" cm="1">
        <f t="array" ref="S213">IFERROR(_xlfn.IFS(V213=1,1,U213=1,1,T213=1,1,W213=1,1),0)</f>
        <v>0</v>
      </c>
      <c r="T213" s="655"/>
      <c r="U213" s="655"/>
      <c r="V213" s="655"/>
      <c r="W213" s="655"/>
      <c r="X213" s="467"/>
      <c r="Y213" s="473"/>
      <c r="Z213" s="471"/>
      <c r="AA213" s="488"/>
      <c r="AB213" s="658"/>
      <c r="AC213" s="658"/>
      <c r="AD213" s="658"/>
      <c r="AE213" s="471"/>
      <c r="AF213" s="658"/>
      <c r="AG213" s="658"/>
      <c r="AH213" s="658"/>
      <c r="AI213" s="658"/>
      <c r="AJ213" s="467"/>
      <c r="AK213" s="473"/>
      <c r="AL213" s="658"/>
      <c r="AM213" s="488"/>
      <c r="AN213" s="658"/>
      <c r="AO213" s="658"/>
      <c r="AP213" s="658"/>
      <c r="AQ213" s="659"/>
      <c r="AR213" s="658"/>
      <c r="AS213" s="658"/>
      <c r="AT213" s="658"/>
      <c r="AU213" s="658"/>
      <c r="CB213" s="672">
        <v>1</v>
      </c>
    </row>
    <row r="214" spans="1:80" s="671" customFormat="1" ht="12.75" hidden="1" customHeight="1" outlineLevel="3">
      <c r="A214" s="670"/>
      <c r="B214" s="667" t="s">
        <v>1253</v>
      </c>
      <c r="C214" s="668" t="s">
        <v>1184</v>
      </c>
      <c r="D214" s="661">
        <v>4091</v>
      </c>
      <c r="E214" s="662" t="s">
        <v>1417</v>
      </c>
      <c r="F214" s="672"/>
      <c r="G214" s="626" t="s">
        <v>565</v>
      </c>
      <c r="H214" s="476" t="str">
        <f t="shared" si="18"/>
        <v>D35-1</v>
      </c>
      <c r="I214" s="631">
        <v>1</v>
      </c>
      <c r="J214" s="672"/>
      <c r="K214" s="467"/>
      <c r="L214" s="672"/>
      <c r="M214" s="473"/>
      <c r="N214" s="471" cm="1">
        <f t="array" ref="N214">IFERROR(_xlfn.IFS(Q214=1,1,P214=1,1,O214=1,1,R214=1,1),0)</f>
        <v>1</v>
      </c>
      <c r="P214" s="655"/>
      <c r="Q214" s="655">
        <v>1</v>
      </c>
      <c r="R214" s="655"/>
      <c r="S214" s="471" cm="1">
        <f t="array" ref="S214">IFERROR(_xlfn.IFS(V214=1,1,U214=1,1,T214=1,1,W214=1,1),0)</f>
        <v>0</v>
      </c>
      <c r="T214" s="655"/>
      <c r="U214" s="655"/>
      <c r="V214" s="655"/>
      <c r="W214" s="655"/>
      <c r="X214" s="467"/>
      <c r="Y214" s="473"/>
      <c r="Z214" s="471"/>
      <c r="AA214" s="488"/>
      <c r="AB214" s="658"/>
      <c r="AC214" s="658"/>
      <c r="AD214" s="658"/>
      <c r="AE214" s="471"/>
      <c r="AF214" s="658"/>
      <c r="AG214" s="658"/>
      <c r="AH214" s="658"/>
      <c r="AI214" s="658"/>
      <c r="AJ214" s="467"/>
      <c r="AK214" s="473"/>
      <c r="AL214" s="658"/>
      <c r="AM214" s="488"/>
      <c r="AN214" s="658"/>
      <c r="AO214" s="658"/>
      <c r="AP214" s="658"/>
      <c r="AQ214" s="659"/>
      <c r="AR214" s="658"/>
      <c r="AS214" s="658"/>
      <c r="AT214" s="658"/>
      <c r="AU214" s="658"/>
      <c r="CB214" s="672">
        <v>1</v>
      </c>
    </row>
    <row r="215" spans="1:80" s="671" customFormat="1" ht="12.75" hidden="1" customHeight="1" outlineLevel="3">
      <c r="A215" s="670"/>
      <c r="B215" s="667" t="s">
        <v>1253</v>
      </c>
      <c r="C215" s="668" t="s">
        <v>1184</v>
      </c>
      <c r="D215" s="661">
        <v>4101</v>
      </c>
      <c r="E215" s="662" t="s">
        <v>1418</v>
      </c>
      <c r="F215" s="672"/>
      <c r="G215" s="626" t="s">
        <v>565</v>
      </c>
      <c r="H215" s="476" t="str">
        <f t="shared" si="18"/>
        <v>D35-1</v>
      </c>
      <c r="I215" s="631">
        <v>1</v>
      </c>
      <c r="J215" s="672"/>
      <c r="K215" s="467"/>
      <c r="L215" s="672"/>
      <c r="M215" s="473"/>
      <c r="N215" s="471" cm="1">
        <f t="array" ref="N215">IFERROR(_xlfn.IFS(Q215=1,1,P215=1,1,O215=1,1,R215=1,1),0)</f>
        <v>1</v>
      </c>
      <c r="P215" s="655"/>
      <c r="Q215" s="655">
        <v>1</v>
      </c>
      <c r="R215" s="655"/>
      <c r="S215" s="471" cm="1">
        <f t="array" ref="S215">IFERROR(_xlfn.IFS(V215=1,1,U215=1,1,T215=1,1,W215=1,1),0)</f>
        <v>0</v>
      </c>
      <c r="T215" s="655"/>
      <c r="U215" s="655"/>
      <c r="V215" s="655"/>
      <c r="W215" s="655"/>
      <c r="X215" s="467"/>
      <c r="Y215" s="473"/>
      <c r="Z215" s="471"/>
      <c r="AA215" s="488"/>
      <c r="AB215" s="658"/>
      <c r="AC215" s="658"/>
      <c r="AD215" s="658"/>
      <c r="AE215" s="471"/>
      <c r="AF215" s="658"/>
      <c r="AG215" s="658"/>
      <c r="AH215" s="658"/>
      <c r="AI215" s="658"/>
      <c r="AJ215" s="467"/>
      <c r="AK215" s="473"/>
      <c r="AL215" s="658"/>
      <c r="AM215" s="488"/>
      <c r="AN215" s="658"/>
      <c r="AO215" s="658"/>
      <c r="AP215" s="658"/>
      <c r="AQ215" s="659"/>
      <c r="AR215" s="658"/>
      <c r="AS215" s="658"/>
      <c r="AT215" s="658"/>
      <c r="AU215" s="658"/>
      <c r="CB215" s="672">
        <v>1</v>
      </c>
    </row>
    <row r="216" spans="1:80" s="671" customFormat="1" ht="12.75" hidden="1" customHeight="1" outlineLevel="3">
      <c r="A216" s="670"/>
      <c r="B216" s="667" t="s">
        <v>1253</v>
      </c>
      <c r="C216" s="668" t="s">
        <v>1184</v>
      </c>
      <c r="D216" s="661">
        <v>4105</v>
      </c>
      <c r="E216" s="662" t="s">
        <v>1419</v>
      </c>
      <c r="F216" s="672"/>
      <c r="G216" s="626" t="s">
        <v>565</v>
      </c>
      <c r="H216" s="476" t="str">
        <f t="shared" si="18"/>
        <v>D35-1</v>
      </c>
      <c r="I216" s="631">
        <v>1</v>
      </c>
      <c r="J216" s="672"/>
      <c r="K216" s="467"/>
      <c r="L216" s="672"/>
      <c r="M216" s="473"/>
      <c r="N216" s="471" cm="1">
        <f t="array" ref="N216">IFERROR(_xlfn.IFS(Q216=1,1,P216=1,1,O216=1,1,R216=1,1),0)</f>
        <v>1</v>
      </c>
      <c r="P216" s="655"/>
      <c r="Q216" s="655">
        <v>1</v>
      </c>
      <c r="R216" s="655"/>
      <c r="S216" s="471" cm="1">
        <f t="array" ref="S216">IFERROR(_xlfn.IFS(V216=1,1,U216=1,1,T216=1,1,W216=1,1),0)</f>
        <v>0</v>
      </c>
      <c r="T216" s="655"/>
      <c r="U216" s="655"/>
      <c r="V216" s="655"/>
      <c r="W216" s="655"/>
      <c r="X216" s="467"/>
      <c r="Y216" s="473"/>
      <c r="Z216" s="471"/>
      <c r="AA216" s="488"/>
      <c r="AB216" s="658"/>
      <c r="AC216" s="658"/>
      <c r="AD216" s="658"/>
      <c r="AE216" s="471"/>
      <c r="AF216" s="658"/>
      <c r="AG216" s="658"/>
      <c r="AH216" s="658"/>
      <c r="AI216" s="658"/>
      <c r="AJ216" s="467"/>
      <c r="AK216" s="473"/>
      <c r="AL216" s="658"/>
      <c r="AM216" s="488"/>
      <c r="AN216" s="658"/>
      <c r="AO216" s="658"/>
      <c r="AP216" s="658"/>
      <c r="AQ216" s="659"/>
      <c r="AR216" s="658"/>
      <c r="AS216" s="658"/>
      <c r="AT216" s="658"/>
      <c r="AU216" s="658"/>
      <c r="CB216" s="672">
        <v>1</v>
      </c>
    </row>
    <row r="217" spans="1:80" s="671" customFormat="1" ht="12.75" hidden="1" customHeight="1" outlineLevel="3">
      <c r="A217" s="670"/>
      <c r="B217" s="667" t="s">
        <v>1253</v>
      </c>
      <c r="C217" s="668" t="s">
        <v>1184</v>
      </c>
      <c r="D217" s="661">
        <v>4111</v>
      </c>
      <c r="E217" s="662" t="s">
        <v>1420</v>
      </c>
      <c r="F217" s="672"/>
      <c r="G217" s="626" t="s">
        <v>565</v>
      </c>
      <c r="H217" s="476" t="str">
        <f t="shared" si="18"/>
        <v>D35-1</v>
      </c>
      <c r="I217" s="631">
        <v>1</v>
      </c>
      <c r="J217" s="672"/>
      <c r="K217" s="467"/>
      <c r="L217" s="672"/>
      <c r="M217" s="473"/>
      <c r="N217" s="471" cm="1">
        <f t="array" ref="N217">IFERROR(_xlfn.IFS(Q217=1,1,P217=1,1,O217=1,1,R217=1,1),0)</f>
        <v>1</v>
      </c>
      <c r="P217" s="655"/>
      <c r="Q217" s="655">
        <v>1</v>
      </c>
      <c r="R217" s="655"/>
      <c r="S217" s="471" cm="1">
        <f t="array" ref="S217">IFERROR(_xlfn.IFS(V217=1,1,U217=1,1,T217=1,1,W217=1,1),0)</f>
        <v>0</v>
      </c>
      <c r="T217" s="655"/>
      <c r="U217" s="655"/>
      <c r="V217" s="655"/>
      <c r="W217" s="655"/>
      <c r="X217" s="467"/>
      <c r="Y217" s="473"/>
      <c r="Z217" s="471"/>
      <c r="AA217" s="488"/>
      <c r="AB217" s="658"/>
      <c r="AC217" s="658"/>
      <c r="AD217" s="658"/>
      <c r="AE217" s="471"/>
      <c r="AF217" s="658"/>
      <c r="AG217" s="658"/>
      <c r="AH217" s="658"/>
      <c r="AI217" s="658"/>
      <c r="AJ217" s="467"/>
      <c r="AK217" s="473"/>
      <c r="AL217" s="658"/>
      <c r="AM217" s="488"/>
      <c r="AN217" s="658"/>
      <c r="AO217" s="658"/>
      <c r="AP217" s="658"/>
      <c r="AQ217" s="659"/>
      <c r="AR217" s="658"/>
      <c r="AS217" s="658"/>
      <c r="AT217" s="658"/>
      <c r="AU217" s="658"/>
      <c r="CB217" s="672">
        <v>1</v>
      </c>
    </row>
    <row r="218" spans="1:80" s="671" customFormat="1" ht="12.75" hidden="1" customHeight="1" outlineLevel="3">
      <c r="A218" s="670"/>
      <c r="B218" s="667" t="s">
        <v>1253</v>
      </c>
      <c r="C218" s="668" t="s">
        <v>1184</v>
      </c>
      <c r="D218" s="661">
        <v>4115</v>
      </c>
      <c r="E218" s="662" t="s">
        <v>1421</v>
      </c>
      <c r="F218" s="672"/>
      <c r="G218" s="626" t="s">
        <v>565</v>
      </c>
      <c r="H218" s="476" t="str">
        <f t="shared" si="18"/>
        <v>D35-1</v>
      </c>
      <c r="I218" s="631">
        <v>1</v>
      </c>
      <c r="J218" s="672"/>
      <c r="K218" s="467"/>
      <c r="L218" s="672"/>
      <c r="M218" s="473"/>
      <c r="N218" s="471" cm="1">
        <f t="array" ref="N218">IFERROR(_xlfn.IFS(Q218=1,1,P218=1,1,O218=1,1,R218=1,1),0)</f>
        <v>1</v>
      </c>
      <c r="Q218" s="655">
        <v>1</v>
      </c>
      <c r="R218" s="655"/>
      <c r="S218" s="471" cm="1">
        <f t="array" ref="S218">IFERROR(_xlfn.IFS(V218=1,1,U218=1,1,T218=1,1,W218=1,1),0)</f>
        <v>0</v>
      </c>
      <c r="T218" s="655"/>
      <c r="V218" s="655"/>
      <c r="W218" s="655"/>
      <c r="X218" s="467"/>
      <c r="Y218" s="473"/>
      <c r="Z218" s="471"/>
      <c r="AA218" s="471"/>
      <c r="AB218" s="471"/>
      <c r="AC218" s="471"/>
      <c r="AD218" s="471"/>
      <c r="AE218" s="471"/>
      <c r="AF218" s="658"/>
      <c r="AG218" s="658"/>
      <c r="AH218" s="658"/>
      <c r="AI218" s="658"/>
      <c r="AJ218" s="467"/>
      <c r="AK218" s="473"/>
      <c r="AL218" s="658"/>
      <c r="AM218" s="471"/>
      <c r="AN218" s="471"/>
      <c r="AO218" s="471"/>
      <c r="AP218" s="471"/>
      <c r="AQ218" s="659"/>
      <c r="AR218" s="658"/>
      <c r="AS218" s="658"/>
      <c r="AT218" s="658"/>
      <c r="AU218" s="658"/>
      <c r="CB218" s="672">
        <v>1</v>
      </c>
    </row>
    <row r="219" spans="1:80" s="671" customFormat="1" ht="12.75" hidden="1" customHeight="1" outlineLevel="3">
      <c r="A219" s="670"/>
      <c r="B219" s="667" t="s">
        <v>1253</v>
      </c>
      <c r="C219" s="668" t="s">
        <v>1184</v>
      </c>
      <c r="D219" s="661"/>
      <c r="E219" s="662" t="s">
        <v>1395</v>
      </c>
      <c r="F219" s="672"/>
      <c r="G219" s="626" t="s">
        <v>565</v>
      </c>
      <c r="H219" s="476" t="str">
        <f t="shared" si="18"/>
        <v>D35-1</v>
      </c>
      <c r="I219" s="631">
        <v>1</v>
      </c>
      <c r="J219" s="672"/>
      <c r="K219" s="467"/>
      <c r="L219" s="672"/>
      <c r="M219" s="473"/>
      <c r="N219" s="471" cm="1">
        <f t="array" ref="N219">IFERROR(_xlfn.IFS(Q219=1,1,P219=1,1,O219=1,1,R219=1,1),0)</f>
        <v>1</v>
      </c>
      <c r="Q219" s="655">
        <v>1</v>
      </c>
      <c r="R219" s="655"/>
      <c r="S219" s="471" cm="1">
        <f t="array" ref="S219">IFERROR(_xlfn.IFS(V219=1,1,U219=1,1,T219=1,1,W219=1,1),0)</f>
        <v>0</v>
      </c>
      <c r="T219" s="655"/>
      <c r="V219" s="655"/>
      <c r="W219" s="655"/>
      <c r="X219" s="467"/>
      <c r="Y219" s="473"/>
      <c r="Z219" s="471"/>
      <c r="AA219" s="471"/>
      <c r="AB219" s="471"/>
      <c r="AC219" s="471"/>
      <c r="AD219" s="471"/>
      <c r="AE219" s="471"/>
      <c r="AF219" s="658"/>
      <c r="AG219" s="658"/>
      <c r="AH219" s="658"/>
      <c r="AI219" s="658"/>
      <c r="AJ219" s="467"/>
      <c r="AK219" s="473"/>
      <c r="AL219" s="658"/>
      <c r="AM219" s="471"/>
      <c r="AN219" s="471"/>
      <c r="AO219" s="471"/>
      <c r="AP219" s="471"/>
      <c r="AQ219" s="659"/>
      <c r="AR219" s="658"/>
      <c r="AS219" s="658"/>
      <c r="AT219" s="658"/>
      <c r="AU219" s="658"/>
      <c r="CB219" s="672"/>
    </row>
    <row r="220" spans="1:80" s="671" customFormat="1" ht="3" hidden="1" customHeight="1" outlineLevel="2">
      <c r="A220" s="670"/>
      <c r="B220" s="667"/>
      <c r="C220" s="668"/>
      <c r="D220" s="661"/>
      <c r="E220" s="662"/>
      <c r="F220" s="672"/>
      <c r="G220" s="626"/>
      <c r="H220" s="476"/>
      <c r="I220" s="631"/>
      <c r="J220" s="672"/>
      <c r="K220" s="467"/>
      <c r="L220" s="672"/>
      <c r="M220" s="473"/>
      <c r="N220" s="655"/>
      <c r="P220" s="655"/>
      <c r="Q220" s="655"/>
      <c r="R220" s="655"/>
      <c r="S220" s="655"/>
      <c r="T220" s="655"/>
      <c r="U220" s="655"/>
      <c r="V220" s="655"/>
      <c r="W220" s="655"/>
      <c r="X220" s="467"/>
      <c r="Y220" s="473"/>
      <c r="Z220" s="658"/>
      <c r="AA220" s="488"/>
      <c r="AB220" s="658"/>
      <c r="AC220" s="658"/>
      <c r="AD220" s="658"/>
      <c r="AE220" s="659"/>
      <c r="AF220" s="658"/>
      <c r="AG220" s="658"/>
      <c r="AH220" s="658"/>
      <c r="AI220" s="658"/>
      <c r="AJ220" s="467"/>
      <c r="AK220" s="473"/>
      <c r="AL220" s="658"/>
      <c r="AM220" s="488"/>
      <c r="AN220" s="658"/>
      <c r="AO220" s="658"/>
      <c r="AP220" s="658"/>
      <c r="AQ220" s="659"/>
      <c r="AR220" s="658"/>
      <c r="AS220" s="658"/>
      <c r="AT220" s="658"/>
      <c r="AU220" s="658"/>
      <c r="CB220" s="672"/>
    </row>
    <row r="221" spans="1:80" s="671" customFormat="1" ht="12.75" hidden="1" customHeight="1" outlineLevel="2">
      <c r="A221" s="670"/>
      <c r="B221" s="667" t="s">
        <v>1373</v>
      </c>
      <c r="C221" s="668"/>
      <c r="D221" s="661"/>
      <c r="E221" s="662" t="s">
        <v>1374</v>
      </c>
      <c r="F221" s="672"/>
      <c r="G221" s="626"/>
      <c r="H221" s="476"/>
      <c r="I221" s="631"/>
      <c r="J221" s="672"/>
      <c r="K221" s="467"/>
      <c r="L221" s="672"/>
      <c r="M221" s="473"/>
      <c r="N221" s="471" cm="1">
        <f t="array" ref="N221">IFERROR(_xlfn.IFS(Q221=1,1,P221=1,1,#REF!=1,1,R221=1,1),0)</f>
        <v>0</v>
      </c>
      <c r="P221" s="655"/>
      <c r="Q221" s="655"/>
      <c r="R221" s="655"/>
      <c r="S221" s="471" cm="1">
        <f t="array" ref="S221">IFERROR(_xlfn.IFS(T221=1,1,U221=1,1,V221=1,1,W221=1,1),0)</f>
        <v>0</v>
      </c>
      <c r="T221" s="655"/>
      <c r="U221" s="655"/>
      <c r="V221" s="655"/>
      <c r="W221" s="655"/>
      <c r="X221" s="467"/>
      <c r="Y221" s="473"/>
      <c r="Z221" s="471"/>
      <c r="AA221" s="488"/>
      <c r="AB221" s="658"/>
      <c r="AC221" s="658"/>
      <c r="AD221" s="658"/>
      <c r="AE221" s="471"/>
      <c r="AF221" s="658"/>
      <c r="AG221" s="658"/>
      <c r="AH221" s="658"/>
      <c r="AI221" s="658"/>
      <c r="AJ221" s="467"/>
      <c r="AK221" s="473"/>
      <c r="AL221" s="658"/>
      <c r="AM221" s="488"/>
      <c r="AN221" s="658"/>
      <c r="AO221" s="658"/>
      <c r="AP221" s="658"/>
      <c r="AQ221" s="659"/>
      <c r="AR221" s="658"/>
      <c r="AS221" s="658"/>
      <c r="AT221" s="658"/>
      <c r="AU221" s="658"/>
      <c r="CB221" s="672"/>
    </row>
    <row r="222" spans="1:80" s="671" customFormat="1" ht="3" hidden="1" customHeight="1" outlineLevel="2">
      <c r="A222" s="670"/>
      <c r="B222" s="667"/>
      <c r="C222" s="668"/>
      <c r="D222" s="661"/>
      <c r="E222" s="662"/>
      <c r="F222" s="672"/>
      <c r="G222" s="626"/>
      <c r="H222" s="476"/>
      <c r="I222" s="631"/>
      <c r="J222" s="672"/>
      <c r="K222" s="467"/>
      <c r="L222" s="672"/>
      <c r="M222" s="473"/>
      <c r="N222" s="655"/>
      <c r="P222" s="655"/>
      <c r="Q222" s="655"/>
      <c r="R222" s="655"/>
      <c r="S222" s="655"/>
      <c r="T222" s="655"/>
      <c r="U222" s="655"/>
      <c r="V222" s="655"/>
      <c r="W222" s="655"/>
      <c r="X222" s="467"/>
      <c r="Y222" s="473"/>
      <c r="Z222" s="658"/>
      <c r="AA222" s="488"/>
      <c r="AB222" s="658"/>
      <c r="AC222" s="658"/>
      <c r="AD222" s="658"/>
      <c r="AE222" s="659"/>
      <c r="AF222" s="658"/>
      <c r="AG222" s="658"/>
      <c r="AH222" s="658"/>
      <c r="AI222" s="658"/>
      <c r="AJ222" s="467"/>
      <c r="AK222" s="473"/>
      <c r="AL222" s="658"/>
      <c r="AM222" s="488"/>
      <c r="AN222" s="658"/>
      <c r="AO222" s="658"/>
      <c r="AP222" s="658"/>
      <c r="AQ222" s="659"/>
      <c r="AR222" s="658"/>
      <c r="AS222" s="658"/>
      <c r="AT222" s="658"/>
      <c r="AU222" s="658"/>
      <c r="CB222" s="672"/>
    </row>
    <row r="223" spans="1:80" s="671" customFormat="1" ht="12.75" hidden="1" customHeight="1" outlineLevel="2">
      <c r="A223" s="670"/>
      <c r="B223" s="667" t="s">
        <v>1272</v>
      </c>
      <c r="C223" s="668"/>
      <c r="D223" s="661"/>
      <c r="E223" s="662"/>
      <c r="F223" s="672"/>
      <c r="G223" s="626"/>
      <c r="H223" s="476"/>
      <c r="I223" s="631"/>
      <c r="J223" s="672"/>
      <c r="K223" s="467"/>
      <c r="L223" s="672"/>
      <c r="M223" s="473"/>
      <c r="N223" s="655"/>
      <c r="P223" s="655"/>
      <c r="Q223" s="655"/>
      <c r="R223" s="655"/>
      <c r="S223" s="655"/>
      <c r="T223" s="655"/>
      <c r="U223" s="655"/>
      <c r="V223" s="655"/>
      <c r="W223" s="655"/>
      <c r="X223" s="467"/>
      <c r="Y223" s="473"/>
      <c r="Z223" s="658"/>
      <c r="AA223" s="488"/>
      <c r="AB223" s="658"/>
      <c r="AC223" s="658"/>
      <c r="AD223" s="658"/>
      <c r="AE223" s="659"/>
      <c r="AF223" s="658"/>
      <c r="AG223" s="658"/>
      <c r="AH223" s="658"/>
      <c r="AI223" s="658"/>
      <c r="AJ223" s="467"/>
      <c r="AK223" s="473"/>
      <c r="AL223" s="658"/>
      <c r="AM223" s="488"/>
      <c r="AN223" s="658"/>
      <c r="AO223" s="658"/>
      <c r="AP223" s="658"/>
      <c r="AQ223" s="659"/>
      <c r="AR223" s="658"/>
      <c r="AS223" s="658"/>
      <c r="AT223" s="658"/>
      <c r="AU223" s="658"/>
      <c r="CB223" s="672"/>
    </row>
    <row r="224" spans="1:80" s="671" customFormat="1" ht="12.75" hidden="1" customHeight="1" outlineLevel="3">
      <c r="A224" s="670"/>
      <c r="B224" s="667" t="s">
        <v>1272</v>
      </c>
      <c r="C224" s="668" t="s">
        <v>1184</v>
      </c>
      <c r="D224" s="661" t="s">
        <v>1375</v>
      </c>
      <c r="E224" s="662" t="s">
        <v>1422</v>
      </c>
      <c r="F224" s="672"/>
      <c r="G224" s="626" t="s">
        <v>565</v>
      </c>
      <c r="H224" s="476" t="str">
        <f t="shared" ref="H224:H225" si="19">CONCATENATE(G224,"-",I224)</f>
        <v>D35-1</v>
      </c>
      <c r="I224" s="631">
        <v>1</v>
      </c>
      <c r="J224" s="672"/>
      <c r="K224" s="467"/>
      <c r="L224" s="672"/>
      <c r="M224" s="473"/>
      <c r="N224" s="471" cm="1">
        <f t="array" ref="N224">IFERROR(_xlfn.IFS(Q224=1,1,P224=1,1,O224=1,1,R224=1,1),0)</f>
        <v>1</v>
      </c>
      <c r="P224" s="655"/>
      <c r="Q224" s="655">
        <v>1</v>
      </c>
      <c r="R224" s="655"/>
      <c r="S224" s="471" cm="1">
        <f t="array" ref="S224">IFERROR(_xlfn.IFS(V224=1,1,U224=1,1,T224=1,1,W224=1,1),0)</f>
        <v>0</v>
      </c>
      <c r="T224" s="655"/>
      <c r="U224" s="655"/>
      <c r="V224" s="655"/>
      <c r="W224" s="655"/>
      <c r="X224" s="467"/>
      <c r="Y224" s="473"/>
      <c r="Z224" s="471"/>
      <c r="AA224" s="488"/>
      <c r="AB224" s="658"/>
      <c r="AC224" s="658"/>
      <c r="AD224" s="658"/>
      <c r="AE224" s="471"/>
      <c r="AF224" s="658"/>
      <c r="AG224" s="658"/>
      <c r="AH224" s="658"/>
      <c r="AI224" s="658"/>
      <c r="AJ224" s="467"/>
      <c r="AK224" s="473"/>
      <c r="AL224" s="658"/>
      <c r="AM224" s="488"/>
      <c r="AN224" s="658"/>
      <c r="AO224" s="658"/>
      <c r="AP224" s="658"/>
      <c r="AQ224" s="659"/>
      <c r="AR224" s="658"/>
      <c r="AS224" s="658"/>
      <c r="AT224" s="658"/>
      <c r="AU224" s="658"/>
      <c r="CB224" s="672">
        <v>1</v>
      </c>
    </row>
    <row r="225" spans="1:80" s="671" customFormat="1" ht="12.75" hidden="1" customHeight="1" outlineLevel="3">
      <c r="A225" s="670"/>
      <c r="B225" s="667" t="s">
        <v>1272</v>
      </c>
      <c r="C225" s="668" t="s">
        <v>1184</v>
      </c>
      <c r="D225" s="661" t="s">
        <v>1397</v>
      </c>
      <c r="E225" s="662" t="s">
        <v>1423</v>
      </c>
      <c r="F225" s="672"/>
      <c r="G225" s="626" t="s">
        <v>565</v>
      </c>
      <c r="H225" s="476" t="str">
        <f t="shared" si="19"/>
        <v>D35-1</v>
      </c>
      <c r="I225" s="631">
        <v>1</v>
      </c>
      <c r="J225" s="672"/>
      <c r="K225" s="467"/>
      <c r="L225" s="672"/>
      <c r="M225" s="473"/>
      <c r="N225" s="471" cm="1">
        <f t="array" ref="N225">IFERROR(_xlfn.IFS(Q225=1,1,P225=1,1,O225=1,1,R225=1,1),0)</f>
        <v>1</v>
      </c>
      <c r="P225" s="655"/>
      <c r="Q225" s="655">
        <v>1</v>
      </c>
      <c r="R225" s="655"/>
      <c r="S225" s="471" cm="1">
        <f t="array" ref="S225">IFERROR(_xlfn.IFS(V225=1,1,U225=1,1,T225=1,1,W225=1,1),0)</f>
        <v>0</v>
      </c>
      <c r="T225" s="655"/>
      <c r="U225" s="655"/>
      <c r="V225" s="655"/>
      <c r="W225" s="655"/>
      <c r="X225" s="467"/>
      <c r="Y225" s="473"/>
      <c r="Z225" s="471"/>
      <c r="AA225" s="488"/>
      <c r="AB225" s="658"/>
      <c r="AC225" s="658"/>
      <c r="AD225" s="658"/>
      <c r="AE225" s="471"/>
      <c r="AF225" s="658"/>
      <c r="AG225" s="658"/>
      <c r="AH225" s="658"/>
      <c r="AI225" s="658"/>
      <c r="AJ225" s="467"/>
      <c r="AK225" s="473"/>
      <c r="AL225" s="658"/>
      <c r="AM225" s="488"/>
      <c r="AN225" s="658"/>
      <c r="AO225" s="658"/>
      <c r="AP225" s="658"/>
      <c r="AQ225" s="659"/>
      <c r="AR225" s="658"/>
      <c r="AS225" s="658"/>
      <c r="AT225" s="658"/>
      <c r="AU225" s="658"/>
      <c r="CB225" s="672">
        <v>1</v>
      </c>
    </row>
    <row r="226" spans="1:80" s="671" customFormat="1" ht="3" hidden="1" customHeight="1" outlineLevel="2">
      <c r="A226" s="670"/>
      <c r="B226" s="667"/>
      <c r="C226" s="668"/>
      <c r="D226" s="661"/>
      <c r="E226" s="662"/>
      <c r="F226" s="672"/>
      <c r="G226" s="626"/>
      <c r="H226" s="476"/>
      <c r="I226" s="631"/>
      <c r="J226" s="672"/>
      <c r="K226" s="467"/>
      <c r="L226" s="672"/>
      <c r="M226" s="473"/>
      <c r="N226" s="655"/>
      <c r="P226" s="655"/>
      <c r="Q226" s="655"/>
      <c r="R226" s="655"/>
      <c r="S226" s="655"/>
      <c r="T226" s="655"/>
      <c r="U226" s="655"/>
      <c r="V226" s="655"/>
      <c r="W226" s="655"/>
      <c r="X226" s="467"/>
      <c r="Y226" s="473"/>
      <c r="Z226" s="658"/>
      <c r="AA226" s="488"/>
      <c r="AB226" s="658"/>
      <c r="AC226" s="658"/>
      <c r="AD226" s="658"/>
      <c r="AE226" s="659"/>
      <c r="AF226" s="658"/>
      <c r="AG226" s="658"/>
      <c r="AH226" s="658"/>
      <c r="AI226" s="658"/>
      <c r="AJ226" s="467"/>
      <c r="AK226" s="473"/>
      <c r="AL226" s="658"/>
      <c r="AM226" s="488"/>
      <c r="AN226" s="658"/>
      <c r="AO226" s="658"/>
      <c r="AP226" s="658"/>
      <c r="AQ226" s="659"/>
      <c r="AR226" s="658"/>
      <c r="AS226" s="658"/>
      <c r="AT226" s="658"/>
      <c r="AU226" s="658"/>
      <c r="CB226" s="672"/>
    </row>
    <row r="227" spans="1:80" s="671" customFormat="1" ht="12.75" hidden="1" customHeight="1" outlineLevel="2">
      <c r="A227" s="670"/>
      <c r="B227" s="667" t="s">
        <v>1399</v>
      </c>
      <c r="C227" s="668"/>
      <c r="D227" s="661"/>
      <c r="E227" s="662"/>
      <c r="F227" s="672"/>
      <c r="G227" s="626"/>
      <c r="H227" s="476"/>
      <c r="I227" s="631"/>
      <c r="J227" s="672"/>
      <c r="K227" s="467"/>
      <c r="L227" s="672"/>
      <c r="M227" s="473"/>
      <c r="N227" s="655"/>
      <c r="P227" s="655"/>
      <c r="Q227" s="655"/>
      <c r="R227" s="655"/>
      <c r="S227" s="655"/>
      <c r="T227" s="655"/>
      <c r="U227" s="655"/>
      <c r="V227" s="655"/>
      <c r="W227" s="655"/>
      <c r="X227" s="467"/>
      <c r="Y227" s="473"/>
      <c r="Z227" s="658"/>
      <c r="AA227" s="488"/>
      <c r="AB227" s="658"/>
      <c r="AC227" s="658"/>
      <c r="AD227" s="658"/>
      <c r="AE227" s="659"/>
      <c r="AF227" s="658"/>
      <c r="AG227" s="658"/>
      <c r="AH227" s="658"/>
      <c r="AI227" s="658"/>
      <c r="AJ227" s="467"/>
      <c r="AK227" s="473"/>
      <c r="AL227" s="658"/>
      <c r="AM227" s="488"/>
      <c r="AN227" s="658"/>
      <c r="AO227" s="658"/>
      <c r="AP227" s="658"/>
      <c r="AQ227" s="659"/>
      <c r="AR227" s="658"/>
      <c r="AS227" s="658"/>
      <c r="AT227" s="658"/>
      <c r="AU227" s="658"/>
      <c r="CB227" s="672"/>
    </row>
    <row r="228" spans="1:80" s="671" customFormat="1" ht="12.75" hidden="1" customHeight="1" outlineLevel="3">
      <c r="A228" s="670"/>
      <c r="B228" s="667" t="s">
        <v>915</v>
      </c>
      <c r="C228" s="668" t="s">
        <v>1184</v>
      </c>
      <c r="D228" s="661">
        <v>4051</v>
      </c>
      <c r="E228" s="662" t="s">
        <v>1424</v>
      </c>
      <c r="F228" s="672"/>
      <c r="G228" s="626" t="s">
        <v>565</v>
      </c>
      <c r="H228" s="476" t="str">
        <f t="shared" ref="H228:H238" si="20">CONCATENATE(G228,"-",I228)</f>
        <v>D35-1</v>
      </c>
      <c r="I228" s="631">
        <v>1</v>
      </c>
      <c r="J228" s="672"/>
      <c r="K228" s="467"/>
      <c r="L228" s="672"/>
      <c r="M228" s="473"/>
      <c r="N228" s="471" cm="1">
        <f t="array" ref="N228">IFERROR(_xlfn.IFS(Q228=1,1,P228=1,1,O228=1,1,R228=1,1),0)</f>
        <v>1</v>
      </c>
      <c r="P228" s="655"/>
      <c r="Q228" s="655">
        <v>1</v>
      </c>
      <c r="R228" s="655"/>
      <c r="S228" s="471" cm="1">
        <f t="array" ref="S228">IFERROR(_xlfn.IFS(V228=1,1,U228=1,1,T228=1,1,W228=1,1),0)</f>
        <v>0</v>
      </c>
      <c r="T228" s="655"/>
      <c r="U228" s="655"/>
      <c r="V228" s="655"/>
      <c r="W228" s="655"/>
      <c r="X228" s="467"/>
      <c r="Y228" s="473"/>
      <c r="Z228" s="471"/>
      <c r="AA228" s="488"/>
      <c r="AB228" s="658"/>
      <c r="AC228" s="658"/>
      <c r="AD228" s="658"/>
      <c r="AE228" s="471"/>
      <c r="AF228" s="658"/>
      <c r="AG228" s="658"/>
      <c r="AH228" s="658"/>
      <c r="AI228" s="658"/>
      <c r="AJ228" s="467"/>
      <c r="AK228" s="473"/>
      <c r="AL228" s="658"/>
      <c r="AM228" s="488"/>
      <c r="AN228" s="658"/>
      <c r="AO228" s="658"/>
      <c r="AP228" s="658"/>
      <c r="AQ228" s="659"/>
      <c r="AR228" s="658"/>
      <c r="AS228" s="658"/>
      <c r="AT228" s="658"/>
      <c r="AU228" s="658"/>
      <c r="CB228" s="672">
        <v>1</v>
      </c>
    </row>
    <row r="229" spans="1:80" s="671" customFormat="1" ht="12.75" hidden="1" customHeight="1" outlineLevel="3">
      <c r="A229" s="670"/>
      <c r="B229" s="667" t="s">
        <v>915</v>
      </c>
      <c r="C229" s="668" t="s">
        <v>1184</v>
      </c>
      <c r="D229" s="661">
        <v>4061</v>
      </c>
      <c r="E229" s="662" t="s">
        <v>1425</v>
      </c>
      <c r="F229" s="672"/>
      <c r="G229" s="626" t="s">
        <v>565</v>
      </c>
      <c r="H229" s="476" t="str">
        <f t="shared" si="20"/>
        <v>D35-1</v>
      </c>
      <c r="I229" s="631">
        <v>1</v>
      </c>
      <c r="J229" s="672"/>
      <c r="K229" s="467"/>
      <c r="L229" s="672"/>
      <c r="M229" s="473"/>
      <c r="N229" s="471" cm="1">
        <f t="array" ref="N229">IFERROR(_xlfn.IFS(Q229=1,1,P229=1,1,O229=1,1,R229=1,1),0)</f>
        <v>1</v>
      </c>
      <c r="P229" s="655"/>
      <c r="Q229" s="655">
        <v>1</v>
      </c>
      <c r="R229" s="655"/>
      <c r="S229" s="471" cm="1">
        <f t="array" ref="S229">IFERROR(_xlfn.IFS(V229=1,1,U229=1,1,T229=1,1,W229=1,1),0)</f>
        <v>0</v>
      </c>
      <c r="T229" s="655"/>
      <c r="U229" s="655"/>
      <c r="V229" s="655"/>
      <c r="W229" s="655"/>
      <c r="X229" s="467"/>
      <c r="Y229" s="473"/>
      <c r="Z229" s="471"/>
      <c r="AA229" s="488"/>
      <c r="AB229" s="658"/>
      <c r="AC229" s="658"/>
      <c r="AD229" s="658"/>
      <c r="AE229" s="471"/>
      <c r="AF229" s="658"/>
      <c r="AG229" s="658"/>
      <c r="AH229" s="658"/>
      <c r="AI229" s="658"/>
      <c r="AJ229" s="467"/>
      <c r="AK229" s="473"/>
      <c r="AL229" s="658"/>
      <c r="AM229" s="488"/>
      <c r="AN229" s="658"/>
      <c r="AO229" s="658"/>
      <c r="AP229" s="658"/>
      <c r="AQ229" s="659"/>
      <c r="AR229" s="658"/>
      <c r="AS229" s="658"/>
      <c r="AT229" s="658"/>
      <c r="AU229" s="658"/>
      <c r="CB229" s="672">
        <v>1</v>
      </c>
    </row>
    <row r="230" spans="1:80" s="671" customFormat="1" ht="12.75" hidden="1" customHeight="1" outlineLevel="3">
      <c r="A230" s="670"/>
      <c r="B230" s="667" t="s">
        <v>915</v>
      </c>
      <c r="C230" s="668" t="s">
        <v>1184</v>
      </c>
      <c r="D230" s="661">
        <v>4071</v>
      </c>
      <c r="E230" s="662" t="s">
        <v>1426</v>
      </c>
      <c r="F230" s="672"/>
      <c r="G230" s="626" t="s">
        <v>565</v>
      </c>
      <c r="H230" s="476" t="str">
        <f t="shared" si="20"/>
        <v>D35-1</v>
      </c>
      <c r="I230" s="631">
        <v>1</v>
      </c>
      <c r="J230" s="672"/>
      <c r="K230" s="467"/>
      <c r="L230" s="672"/>
      <c r="M230" s="473"/>
      <c r="N230" s="471" cm="1">
        <f t="array" ref="N230">IFERROR(_xlfn.IFS(Q230=1,1,P230=1,1,O230=1,1,R230=1,1),0)</f>
        <v>1</v>
      </c>
      <c r="P230" s="655"/>
      <c r="Q230" s="655">
        <v>1</v>
      </c>
      <c r="R230" s="655"/>
      <c r="S230" s="471" cm="1">
        <f t="array" ref="S230">IFERROR(_xlfn.IFS(V230=1,1,U230=1,1,T230=1,1,W230=1,1),0)</f>
        <v>0</v>
      </c>
      <c r="T230" s="655"/>
      <c r="U230" s="655"/>
      <c r="V230" s="655"/>
      <c r="W230" s="655"/>
      <c r="X230" s="467"/>
      <c r="Y230" s="473"/>
      <c r="Z230" s="471"/>
      <c r="AA230" s="488"/>
      <c r="AB230" s="658"/>
      <c r="AC230" s="658"/>
      <c r="AD230" s="658"/>
      <c r="AE230" s="471"/>
      <c r="AF230" s="658"/>
      <c r="AG230" s="658"/>
      <c r="AH230" s="658"/>
      <c r="AI230" s="658"/>
      <c r="AJ230" s="467"/>
      <c r="AK230" s="473"/>
      <c r="AL230" s="658"/>
      <c r="AM230" s="488"/>
      <c r="AN230" s="658"/>
      <c r="AO230" s="658"/>
      <c r="AP230" s="658"/>
      <c r="AQ230" s="659"/>
      <c r="AR230" s="658"/>
      <c r="AS230" s="658"/>
      <c r="AT230" s="658"/>
      <c r="AU230" s="658"/>
      <c r="CB230" s="672">
        <v>1</v>
      </c>
    </row>
    <row r="231" spans="1:80" s="671" customFormat="1" ht="12.75" hidden="1" customHeight="1" outlineLevel="3">
      <c r="A231" s="670"/>
      <c r="B231" s="667" t="s">
        <v>915</v>
      </c>
      <c r="C231" s="668" t="s">
        <v>1184</v>
      </c>
      <c r="D231" s="661">
        <v>4081</v>
      </c>
      <c r="E231" s="662" t="s">
        <v>1427</v>
      </c>
      <c r="F231" s="672"/>
      <c r="G231" s="626" t="s">
        <v>565</v>
      </c>
      <c r="H231" s="476" t="str">
        <f t="shared" si="20"/>
        <v>D35-1</v>
      </c>
      <c r="I231" s="631">
        <v>1</v>
      </c>
      <c r="J231" s="672"/>
      <c r="K231" s="467"/>
      <c r="L231" s="672"/>
      <c r="M231" s="473"/>
      <c r="N231" s="471" cm="1">
        <f t="array" ref="N231">IFERROR(_xlfn.IFS(Q231=1,1,P231=1,1,O231=1,1,R231=1,1),0)</f>
        <v>1</v>
      </c>
      <c r="P231" s="655"/>
      <c r="Q231" s="655">
        <v>1</v>
      </c>
      <c r="R231" s="655"/>
      <c r="S231" s="471" cm="1">
        <f t="array" ref="S231">IFERROR(_xlfn.IFS(V231=1,1,U231=1,1,T231=1,1,W231=1,1),0)</f>
        <v>0</v>
      </c>
      <c r="T231" s="655"/>
      <c r="U231" s="655"/>
      <c r="V231" s="655"/>
      <c r="W231" s="655"/>
      <c r="X231" s="467"/>
      <c r="Y231" s="473"/>
      <c r="Z231" s="471"/>
      <c r="AA231" s="488"/>
      <c r="AB231" s="658"/>
      <c r="AC231" s="658"/>
      <c r="AD231" s="658"/>
      <c r="AE231" s="471"/>
      <c r="AF231" s="658"/>
      <c r="AG231" s="658"/>
      <c r="AH231" s="658"/>
      <c r="AI231" s="658"/>
      <c r="AJ231" s="467"/>
      <c r="AK231" s="473"/>
      <c r="AL231" s="658"/>
      <c r="AM231" s="488"/>
      <c r="AN231" s="658"/>
      <c r="AO231" s="658"/>
      <c r="AP231" s="658"/>
      <c r="AQ231" s="659"/>
      <c r="AR231" s="658"/>
      <c r="AS231" s="658"/>
      <c r="AT231" s="658"/>
      <c r="AU231" s="658"/>
      <c r="CB231" s="672">
        <v>1</v>
      </c>
    </row>
    <row r="232" spans="1:80" s="671" customFormat="1" ht="12.75" hidden="1" customHeight="1" outlineLevel="3">
      <c r="A232" s="670"/>
      <c r="B232" s="667" t="s">
        <v>915</v>
      </c>
      <c r="C232" s="668" t="s">
        <v>1184</v>
      </c>
      <c r="D232" s="661">
        <v>4091</v>
      </c>
      <c r="E232" s="662" t="s">
        <v>1428</v>
      </c>
      <c r="F232" s="672"/>
      <c r="G232" s="626" t="s">
        <v>565</v>
      </c>
      <c r="H232" s="476" t="str">
        <f t="shared" si="20"/>
        <v>D35-1</v>
      </c>
      <c r="I232" s="631">
        <v>1</v>
      </c>
      <c r="J232" s="672"/>
      <c r="K232" s="467"/>
      <c r="L232" s="672"/>
      <c r="M232" s="473"/>
      <c r="N232" s="471" cm="1">
        <f t="array" ref="N232">IFERROR(_xlfn.IFS(Q232=1,1,P232=1,1,O232=1,1,R232=1,1),0)</f>
        <v>1</v>
      </c>
      <c r="P232" s="655"/>
      <c r="Q232" s="655">
        <v>1</v>
      </c>
      <c r="R232" s="655"/>
      <c r="S232" s="471" cm="1">
        <f t="array" ref="S232">IFERROR(_xlfn.IFS(V232=1,1,U232=1,1,T232=1,1,W232=1,1),0)</f>
        <v>0</v>
      </c>
      <c r="T232" s="655"/>
      <c r="U232" s="655"/>
      <c r="V232" s="655"/>
      <c r="W232" s="655"/>
      <c r="X232" s="467"/>
      <c r="Y232" s="473"/>
      <c r="Z232" s="471"/>
      <c r="AA232" s="488"/>
      <c r="AB232" s="658"/>
      <c r="AC232" s="658"/>
      <c r="AD232" s="658"/>
      <c r="AE232" s="471"/>
      <c r="AF232" s="658"/>
      <c r="AG232" s="658"/>
      <c r="AH232" s="658"/>
      <c r="AI232" s="658"/>
      <c r="AJ232" s="467"/>
      <c r="AK232" s="473"/>
      <c r="AL232" s="658"/>
      <c r="AM232" s="488"/>
      <c r="AN232" s="658"/>
      <c r="AO232" s="658"/>
      <c r="AP232" s="658"/>
      <c r="AQ232" s="659"/>
      <c r="AR232" s="658"/>
      <c r="AS232" s="658"/>
      <c r="AT232" s="658"/>
      <c r="AU232" s="658"/>
      <c r="CB232" s="672">
        <v>1</v>
      </c>
    </row>
    <row r="233" spans="1:80" s="671" customFormat="1" ht="12.75" hidden="1" customHeight="1" outlineLevel="3">
      <c r="A233" s="670"/>
      <c r="B233" s="667" t="s">
        <v>915</v>
      </c>
      <c r="C233" s="668" t="s">
        <v>1184</v>
      </c>
      <c r="D233" s="661">
        <v>4101</v>
      </c>
      <c r="E233" s="662" t="s">
        <v>1429</v>
      </c>
      <c r="F233" s="672"/>
      <c r="G233" s="626" t="s">
        <v>565</v>
      </c>
      <c r="H233" s="476" t="str">
        <f t="shared" si="20"/>
        <v>D35-1</v>
      </c>
      <c r="I233" s="631">
        <v>1</v>
      </c>
      <c r="J233" s="672"/>
      <c r="K233" s="467"/>
      <c r="L233" s="672"/>
      <c r="M233" s="473"/>
      <c r="N233" s="471" cm="1">
        <f t="array" ref="N233">IFERROR(_xlfn.IFS(Q233=1,1,P233=1,1,O233=1,1,R233=1,1),0)</f>
        <v>1</v>
      </c>
      <c r="P233" s="655"/>
      <c r="Q233" s="655">
        <v>1</v>
      </c>
      <c r="R233" s="655"/>
      <c r="S233" s="471" cm="1">
        <f t="array" ref="S233">IFERROR(_xlfn.IFS(V233=1,1,U233=1,1,T233=1,1,W233=1,1),0)</f>
        <v>0</v>
      </c>
      <c r="T233" s="655"/>
      <c r="U233" s="655"/>
      <c r="V233" s="655"/>
      <c r="W233" s="655"/>
      <c r="X233" s="467"/>
      <c r="Y233" s="473"/>
      <c r="Z233" s="471"/>
      <c r="AA233" s="488"/>
      <c r="AB233" s="658"/>
      <c r="AC233" s="658"/>
      <c r="AD233" s="658"/>
      <c r="AE233" s="471"/>
      <c r="AF233" s="658"/>
      <c r="AG233" s="658"/>
      <c r="AH233" s="658"/>
      <c r="AI233" s="658"/>
      <c r="AJ233" s="467"/>
      <c r="AK233" s="473"/>
      <c r="AL233" s="658"/>
      <c r="AM233" s="488"/>
      <c r="AN233" s="658"/>
      <c r="AO233" s="658"/>
      <c r="AP233" s="658"/>
      <c r="AQ233" s="659"/>
      <c r="AR233" s="658"/>
      <c r="AS233" s="658"/>
      <c r="AT233" s="658"/>
      <c r="AU233" s="658"/>
      <c r="CB233" s="672">
        <v>1</v>
      </c>
    </row>
    <row r="234" spans="1:80" s="671" customFormat="1" ht="12.75" hidden="1" customHeight="1" outlineLevel="3">
      <c r="A234" s="670"/>
      <c r="B234" s="667" t="s">
        <v>915</v>
      </c>
      <c r="C234" s="668" t="s">
        <v>1184</v>
      </c>
      <c r="D234" s="661">
        <v>4101</v>
      </c>
      <c r="E234" s="662" t="s">
        <v>1430</v>
      </c>
      <c r="F234" s="672"/>
      <c r="G234" s="626" t="s">
        <v>565</v>
      </c>
      <c r="H234" s="476" t="str">
        <f t="shared" si="20"/>
        <v>D35-1</v>
      </c>
      <c r="I234" s="631">
        <v>1</v>
      </c>
      <c r="J234" s="672"/>
      <c r="K234" s="467"/>
      <c r="L234" s="672"/>
      <c r="M234" s="473"/>
      <c r="N234" s="471" cm="1">
        <f t="array" ref="N234">IFERROR(_xlfn.IFS(Q234=1,1,P234=1,1,O234=1,1,R234=1,1),0)</f>
        <v>1</v>
      </c>
      <c r="P234" s="655"/>
      <c r="Q234" s="655">
        <v>1</v>
      </c>
      <c r="R234" s="655"/>
      <c r="S234" s="471" cm="1">
        <f t="array" ref="S234">IFERROR(_xlfn.IFS(V234=1,1,U234=1,1,T234=1,1,W234=1,1),0)</f>
        <v>0</v>
      </c>
      <c r="T234" s="655"/>
      <c r="U234" s="655"/>
      <c r="V234" s="655"/>
      <c r="W234" s="655"/>
      <c r="X234" s="467"/>
      <c r="Y234" s="473"/>
      <c r="Z234" s="471"/>
      <c r="AA234" s="488"/>
      <c r="AB234" s="658"/>
      <c r="AC234" s="658"/>
      <c r="AD234" s="658"/>
      <c r="AE234" s="471"/>
      <c r="AF234" s="658"/>
      <c r="AG234" s="658"/>
      <c r="AH234" s="658"/>
      <c r="AI234" s="658"/>
      <c r="AJ234" s="467"/>
      <c r="AK234" s="473"/>
      <c r="AL234" s="658"/>
      <c r="AM234" s="488"/>
      <c r="AN234" s="658"/>
      <c r="AO234" s="658"/>
      <c r="AP234" s="658"/>
      <c r="AQ234" s="659"/>
      <c r="AR234" s="658"/>
      <c r="AS234" s="658"/>
      <c r="AT234" s="658"/>
      <c r="AU234" s="658"/>
      <c r="CB234" s="672">
        <v>1</v>
      </c>
    </row>
    <row r="235" spans="1:80" s="671" customFormat="1" ht="12.75" hidden="1" customHeight="1" outlineLevel="3">
      <c r="A235" s="670"/>
      <c r="B235" s="667" t="s">
        <v>915</v>
      </c>
      <c r="C235" s="668" t="s">
        <v>1184</v>
      </c>
      <c r="D235" s="661">
        <v>4111</v>
      </c>
      <c r="E235" s="662" t="s">
        <v>1431</v>
      </c>
      <c r="F235" s="672"/>
      <c r="G235" s="626" t="s">
        <v>565</v>
      </c>
      <c r="H235" s="476" t="str">
        <f t="shared" si="20"/>
        <v>D35-1</v>
      </c>
      <c r="I235" s="631">
        <v>1</v>
      </c>
      <c r="J235" s="672"/>
      <c r="K235" s="467"/>
      <c r="L235" s="672"/>
      <c r="M235" s="473"/>
      <c r="N235" s="471" cm="1">
        <f t="array" ref="N235">IFERROR(_xlfn.IFS(Q235=1,1,P235=1,1,O235=1,1,R235=1,1),0)</f>
        <v>1</v>
      </c>
      <c r="P235" s="655"/>
      <c r="Q235" s="655">
        <v>1</v>
      </c>
      <c r="R235" s="655"/>
      <c r="S235" s="471" cm="1">
        <f t="array" ref="S235">IFERROR(_xlfn.IFS(V235=1,1,U235=1,1,T235=1,1,W235=1,1),0)</f>
        <v>0</v>
      </c>
      <c r="T235" s="655"/>
      <c r="U235" s="655"/>
      <c r="V235" s="655"/>
      <c r="W235" s="655"/>
      <c r="X235" s="467"/>
      <c r="Y235" s="473"/>
      <c r="Z235" s="471"/>
      <c r="AA235" s="488"/>
      <c r="AB235" s="658"/>
      <c r="AC235" s="658"/>
      <c r="AD235" s="658"/>
      <c r="AE235" s="471"/>
      <c r="AF235" s="658"/>
      <c r="AG235" s="658"/>
      <c r="AH235" s="658"/>
      <c r="AI235" s="658"/>
      <c r="AJ235" s="467"/>
      <c r="AK235" s="473"/>
      <c r="AL235" s="658"/>
      <c r="AM235" s="488"/>
      <c r="AN235" s="658"/>
      <c r="AO235" s="658"/>
      <c r="AP235" s="658"/>
      <c r="AQ235" s="659"/>
      <c r="AR235" s="658"/>
      <c r="AS235" s="658"/>
      <c r="AT235" s="658"/>
      <c r="AU235" s="658"/>
      <c r="CB235" s="672">
        <v>1</v>
      </c>
    </row>
    <row r="236" spans="1:80" s="671" customFormat="1" ht="12.75" hidden="1" customHeight="1" outlineLevel="3">
      <c r="A236" s="670"/>
      <c r="B236" s="667" t="s">
        <v>915</v>
      </c>
      <c r="C236" s="668" t="s">
        <v>1184</v>
      </c>
      <c r="D236" s="661">
        <v>4111</v>
      </c>
      <c r="E236" s="662" t="s">
        <v>1432</v>
      </c>
      <c r="F236" s="672"/>
      <c r="G236" s="626" t="s">
        <v>565</v>
      </c>
      <c r="H236" s="476" t="str">
        <f t="shared" si="20"/>
        <v>D35-1</v>
      </c>
      <c r="I236" s="631">
        <v>1</v>
      </c>
      <c r="J236" s="672"/>
      <c r="K236" s="467"/>
      <c r="L236" s="672"/>
      <c r="M236" s="473"/>
      <c r="N236" s="471" cm="1">
        <f t="array" ref="N236">IFERROR(_xlfn.IFS(Q236=1,1,P236=1,1,O236=1,1,R236=1,1),0)</f>
        <v>1</v>
      </c>
      <c r="P236" s="655"/>
      <c r="Q236" s="655">
        <v>1</v>
      </c>
      <c r="R236" s="655"/>
      <c r="S236" s="471" cm="1">
        <f t="array" ref="S236">IFERROR(_xlfn.IFS(V236=1,1,U236=1,1,T236=1,1,W236=1,1),0)</f>
        <v>0</v>
      </c>
      <c r="T236" s="655"/>
      <c r="U236" s="655"/>
      <c r="V236" s="655"/>
      <c r="W236" s="655"/>
      <c r="X236" s="467"/>
      <c r="Y236" s="473"/>
      <c r="Z236" s="471"/>
      <c r="AA236" s="488"/>
      <c r="AB236" s="658"/>
      <c r="AC236" s="658"/>
      <c r="AD236" s="658"/>
      <c r="AE236" s="471"/>
      <c r="AF236" s="658"/>
      <c r="AG236" s="658"/>
      <c r="AH236" s="658"/>
      <c r="AI236" s="658"/>
      <c r="AJ236" s="467"/>
      <c r="AK236" s="473"/>
      <c r="AL236" s="658"/>
      <c r="AM236" s="488"/>
      <c r="AN236" s="658"/>
      <c r="AO236" s="658"/>
      <c r="AP236" s="658"/>
      <c r="AQ236" s="659"/>
      <c r="AR236" s="658"/>
      <c r="AS236" s="658"/>
      <c r="AT236" s="658"/>
      <c r="AU236" s="658"/>
      <c r="CB236" s="672">
        <v>1</v>
      </c>
    </row>
    <row r="237" spans="1:80" s="671" customFormat="1" ht="12.75" hidden="1" customHeight="1" outlineLevel="3">
      <c r="A237" s="670"/>
      <c r="B237" s="667" t="s">
        <v>915</v>
      </c>
      <c r="C237" s="668" t="s">
        <v>1184</v>
      </c>
      <c r="D237" s="661">
        <v>1015</v>
      </c>
      <c r="E237" s="662" t="s">
        <v>1433</v>
      </c>
      <c r="F237" s="672"/>
      <c r="G237" s="626" t="s">
        <v>565</v>
      </c>
      <c r="H237" s="476" t="str">
        <f t="shared" si="20"/>
        <v>D35-1</v>
      </c>
      <c r="I237" s="631">
        <v>1</v>
      </c>
      <c r="J237" s="672"/>
      <c r="K237" s="467"/>
      <c r="L237" s="672"/>
      <c r="M237" s="473"/>
      <c r="N237" s="471" cm="1">
        <f t="array" ref="N237">IFERROR(_xlfn.IFS(Q237=1,1,P237=1,1,O237=1,1,R237=1,1),0)</f>
        <v>1</v>
      </c>
      <c r="P237" s="655"/>
      <c r="Q237" s="655">
        <v>1</v>
      </c>
      <c r="R237" s="655"/>
      <c r="S237" s="471" cm="1">
        <f t="array" ref="S237">IFERROR(_xlfn.IFS(V237=1,1,U237=1,1,T237=1,1,W237=1,1),0)</f>
        <v>0</v>
      </c>
      <c r="T237" s="655"/>
      <c r="U237" s="655"/>
      <c r="V237" s="655"/>
      <c r="W237" s="655"/>
      <c r="X237" s="467"/>
      <c r="Y237" s="473"/>
      <c r="Z237" s="471"/>
      <c r="AA237" s="488"/>
      <c r="AB237" s="658"/>
      <c r="AC237" s="658"/>
      <c r="AD237" s="658"/>
      <c r="AE237" s="471"/>
      <c r="AF237" s="658"/>
      <c r="AG237" s="658"/>
      <c r="AH237" s="658"/>
      <c r="AI237" s="658"/>
      <c r="AJ237" s="467"/>
      <c r="AK237" s="473"/>
      <c r="AL237" s="658"/>
      <c r="AM237" s="488"/>
      <c r="AN237" s="658"/>
      <c r="AO237" s="658"/>
      <c r="AP237" s="658"/>
      <c r="AQ237" s="659"/>
      <c r="AR237" s="658"/>
      <c r="AS237" s="658"/>
      <c r="AT237" s="658"/>
      <c r="AU237" s="658"/>
      <c r="CB237" s="672">
        <v>1</v>
      </c>
    </row>
    <row r="238" spans="1:80" s="671" customFormat="1" ht="12.75" hidden="1" customHeight="1" outlineLevel="3">
      <c r="A238" s="670"/>
      <c r="B238" s="667" t="s">
        <v>915</v>
      </c>
      <c r="C238" s="668" t="s">
        <v>1184</v>
      </c>
      <c r="D238" s="661">
        <v>1017</v>
      </c>
      <c r="E238" s="662" t="s">
        <v>1434</v>
      </c>
      <c r="F238" s="672"/>
      <c r="G238" s="626" t="s">
        <v>565</v>
      </c>
      <c r="H238" s="476" t="str">
        <f t="shared" si="20"/>
        <v>D35-1</v>
      </c>
      <c r="I238" s="631">
        <v>1</v>
      </c>
      <c r="J238" s="672"/>
      <c r="K238" s="467"/>
      <c r="L238" s="672"/>
      <c r="M238" s="473"/>
      <c r="N238" s="471" cm="1">
        <f t="array" ref="N238">IFERROR(_xlfn.IFS(Q238=1,1,P238=1,1,O238=1,1,R238=1,1),0)</f>
        <v>1</v>
      </c>
      <c r="P238" s="655"/>
      <c r="Q238" s="655">
        <v>1</v>
      </c>
      <c r="R238" s="655"/>
      <c r="S238" s="471" cm="1">
        <f t="array" ref="S238">IFERROR(_xlfn.IFS(V238=1,1,U238=1,1,T238=1,1,W238=1,1),0)</f>
        <v>0</v>
      </c>
      <c r="T238" s="655"/>
      <c r="U238" s="655"/>
      <c r="V238" s="655"/>
      <c r="W238" s="655"/>
      <c r="X238" s="467"/>
      <c r="Y238" s="473"/>
      <c r="Z238" s="471"/>
      <c r="AA238" s="488"/>
      <c r="AB238" s="658"/>
      <c r="AC238" s="658"/>
      <c r="AD238" s="658"/>
      <c r="AE238" s="471"/>
      <c r="AF238" s="658"/>
      <c r="AG238" s="658"/>
      <c r="AH238" s="658"/>
      <c r="AI238" s="658"/>
      <c r="AJ238" s="467"/>
      <c r="AK238" s="473"/>
      <c r="AL238" s="658"/>
      <c r="AM238" s="488"/>
      <c r="AN238" s="658"/>
      <c r="AO238" s="658"/>
      <c r="AP238" s="658"/>
      <c r="AQ238" s="659"/>
      <c r="AR238" s="658"/>
      <c r="AS238" s="658"/>
      <c r="AT238" s="658"/>
      <c r="AU238" s="658"/>
      <c r="CB238" s="672">
        <v>1</v>
      </c>
    </row>
    <row r="239" spans="1:80" s="671" customFormat="1" ht="3" hidden="1" customHeight="1" outlineLevel="2">
      <c r="A239" s="670"/>
      <c r="B239" s="667"/>
      <c r="C239" s="668"/>
      <c r="D239" s="661"/>
      <c r="E239" s="662"/>
      <c r="F239" s="672"/>
      <c r="G239" s="626"/>
      <c r="H239" s="476"/>
      <c r="I239" s="631"/>
      <c r="J239" s="672"/>
      <c r="K239" s="467"/>
      <c r="L239" s="672"/>
      <c r="M239" s="473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467"/>
      <c r="Y239" s="473"/>
      <c r="Z239" s="658"/>
      <c r="AA239" s="471"/>
      <c r="AB239" s="471"/>
      <c r="AC239" s="471"/>
      <c r="AD239" s="471"/>
      <c r="AE239" s="659"/>
      <c r="AF239" s="658"/>
      <c r="AG239" s="658"/>
      <c r="AH239" s="658"/>
      <c r="AI239" s="658"/>
      <c r="AJ239" s="467"/>
      <c r="AK239" s="473"/>
      <c r="AL239" s="658"/>
      <c r="AM239" s="471"/>
      <c r="AN239" s="471"/>
      <c r="AO239" s="471"/>
      <c r="AP239" s="471"/>
      <c r="AQ239" s="659"/>
      <c r="AR239" s="658"/>
      <c r="AS239" s="658"/>
      <c r="AT239" s="658"/>
      <c r="AU239" s="658"/>
      <c r="CB239" s="672"/>
    </row>
    <row r="240" spans="1:80" s="671" customFormat="1" ht="12.75" hidden="1" customHeight="1" outlineLevel="2">
      <c r="A240" s="670"/>
      <c r="B240" s="667" t="s">
        <v>1382</v>
      </c>
      <c r="C240" s="668"/>
      <c r="D240" s="661"/>
      <c r="E240" s="662"/>
      <c r="F240" s="672"/>
      <c r="G240" s="626"/>
      <c r="H240" s="476"/>
      <c r="I240" s="631"/>
      <c r="J240" s="672"/>
      <c r="K240" s="467"/>
      <c r="L240" s="672"/>
      <c r="M240" s="473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467"/>
      <c r="Y240" s="473"/>
      <c r="Z240" s="658"/>
      <c r="AA240" s="471"/>
      <c r="AB240" s="471"/>
      <c r="AC240" s="471"/>
      <c r="AD240" s="471"/>
      <c r="AE240" s="659"/>
      <c r="AF240" s="658"/>
      <c r="AG240" s="658"/>
      <c r="AH240" s="658"/>
      <c r="AI240" s="658"/>
      <c r="AJ240" s="467"/>
      <c r="AK240" s="473"/>
      <c r="AL240" s="658"/>
      <c r="AM240" s="471"/>
      <c r="AN240" s="471"/>
      <c r="AO240" s="471"/>
      <c r="AP240" s="471"/>
      <c r="AQ240" s="659"/>
      <c r="AR240" s="658"/>
      <c r="AS240" s="658"/>
      <c r="AT240" s="658"/>
      <c r="AU240" s="658"/>
      <c r="CB240" s="672"/>
    </row>
    <row r="241" spans="1:80" s="664" customFormat="1" ht="12.75" hidden="1" customHeight="1" outlineLevel="3">
      <c r="A241" s="670"/>
      <c r="B241" s="667" t="s">
        <v>1383</v>
      </c>
      <c r="C241" s="668" t="s">
        <v>1184</v>
      </c>
      <c r="D241" s="661">
        <v>1001</v>
      </c>
      <c r="E241" s="662" t="s">
        <v>1435</v>
      </c>
      <c r="F241" s="672"/>
      <c r="G241" s="626" t="s">
        <v>565</v>
      </c>
      <c r="H241" s="476" t="str">
        <f t="shared" ref="H241:H242" si="21">CONCATENATE(G241,"-",I241)</f>
        <v>D35-1</v>
      </c>
      <c r="I241" s="631">
        <v>1</v>
      </c>
      <c r="J241" s="672"/>
      <c r="K241" s="655"/>
      <c r="L241" s="672"/>
      <c r="M241" s="473"/>
      <c r="N241" s="471" cm="1">
        <f t="array" ref="N241">IFERROR(_xlfn.IFS(Q241=1,1,P241=1,1,O241=1,1,R241=1,1),0)</f>
        <v>1</v>
      </c>
      <c r="O241" s="671"/>
      <c r="P241" s="671"/>
      <c r="Q241" s="655">
        <v>1</v>
      </c>
      <c r="R241" s="655"/>
      <c r="S241" s="471" cm="1">
        <f t="array" ref="S241">IFERROR(_xlfn.IFS(V241=1,1,U241=1,1,T241=1,1,W241=1,1),0)</f>
        <v>0</v>
      </c>
      <c r="T241" s="655"/>
      <c r="U241" s="655"/>
      <c r="V241" s="655"/>
      <c r="W241" s="655"/>
      <c r="X241" s="655"/>
      <c r="Y241" s="473"/>
      <c r="Z241" s="471"/>
      <c r="AA241" s="471"/>
      <c r="AB241" s="471"/>
      <c r="AC241" s="471"/>
      <c r="AD241" s="471"/>
      <c r="AE241" s="471"/>
      <c r="AF241" s="658"/>
      <c r="AG241" s="658"/>
      <c r="AH241" s="658"/>
      <c r="AI241" s="658"/>
      <c r="AJ241" s="655"/>
      <c r="AK241" s="473"/>
      <c r="AL241" s="658"/>
      <c r="AM241" s="471"/>
      <c r="AN241" s="471"/>
      <c r="AO241" s="471"/>
      <c r="AP241" s="471"/>
      <c r="AQ241" s="659"/>
      <c r="AR241" s="658"/>
      <c r="AS241" s="658"/>
      <c r="AT241" s="658"/>
      <c r="AU241" s="658"/>
      <c r="CB241" s="672">
        <v>1</v>
      </c>
    </row>
    <row r="242" spans="1:80" s="664" customFormat="1" ht="12.75" hidden="1" customHeight="1" outlineLevel="3">
      <c r="A242" s="670"/>
      <c r="B242" s="667" t="s">
        <v>1383</v>
      </c>
      <c r="C242" s="668" t="s">
        <v>1184</v>
      </c>
      <c r="D242" s="661">
        <v>9001</v>
      </c>
      <c r="E242" s="662" t="s">
        <v>1436</v>
      </c>
      <c r="F242" s="672"/>
      <c r="G242" s="626" t="s">
        <v>565</v>
      </c>
      <c r="H242" s="476" t="str">
        <f t="shared" si="21"/>
        <v>D35-1</v>
      </c>
      <c r="I242" s="631">
        <v>1</v>
      </c>
      <c r="J242" s="672"/>
      <c r="K242" s="655"/>
      <c r="L242" s="672"/>
      <c r="M242" s="473"/>
      <c r="N242" s="471" cm="1">
        <f t="array" ref="N242">IFERROR(_xlfn.IFS(Q242=1,1,P242=1,1,O242=1,1,R242=1,1),0)</f>
        <v>1</v>
      </c>
      <c r="O242" s="671"/>
      <c r="P242" s="671"/>
      <c r="Q242" s="655">
        <v>1</v>
      </c>
      <c r="R242" s="655"/>
      <c r="S242" s="471" cm="1">
        <f t="array" ref="S242">IFERROR(_xlfn.IFS(V242=1,1,U242=1,1,T242=1,1,W242=1,1),0)</f>
        <v>0</v>
      </c>
      <c r="T242" s="655"/>
      <c r="U242" s="655"/>
      <c r="V242" s="655"/>
      <c r="W242" s="655"/>
      <c r="X242" s="655"/>
      <c r="Y242" s="473"/>
      <c r="Z242" s="471"/>
      <c r="AA242" s="471"/>
      <c r="AB242" s="471"/>
      <c r="AC242" s="471"/>
      <c r="AD242" s="471"/>
      <c r="AE242" s="471"/>
      <c r="AF242" s="658"/>
      <c r="AG242" s="658"/>
      <c r="AH242" s="658"/>
      <c r="AI242" s="658"/>
      <c r="AJ242" s="655"/>
      <c r="AK242" s="473"/>
      <c r="AL242" s="658"/>
      <c r="AM242" s="471"/>
      <c r="AN242" s="471"/>
      <c r="AO242" s="471"/>
      <c r="AP242" s="471"/>
      <c r="AQ242" s="659"/>
      <c r="AR242" s="658"/>
      <c r="AS242" s="658"/>
      <c r="AT242" s="658"/>
      <c r="AU242" s="658"/>
      <c r="CB242" s="672">
        <v>1</v>
      </c>
    </row>
    <row r="243" spans="1:80" s="671" customFormat="1" ht="3" hidden="1" customHeight="1" outlineLevel="1">
      <c r="A243" s="670"/>
      <c r="B243" s="667"/>
      <c r="C243" s="668"/>
      <c r="D243" s="661"/>
      <c r="E243" s="662"/>
      <c r="F243" s="672"/>
      <c r="G243" s="626"/>
      <c r="H243" s="476"/>
      <c r="I243" s="631"/>
      <c r="J243" s="672"/>
      <c r="K243" s="467"/>
      <c r="L243" s="672"/>
      <c r="M243" s="473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467"/>
      <c r="Y243" s="473"/>
      <c r="Z243" s="658"/>
      <c r="AA243" s="471"/>
      <c r="AB243" s="471"/>
      <c r="AC243" s="471"/>
      <c r="AD243" s="471"/>
      <c r="AE243" s="659"/>
      <c r="AF243" s="658"/>
      <c r="AG243" s="658"/>
      <c r="AH243" s="658"/>
      <c r="AI243" s="658"/>
      <c r="AJ243" s="467"/>
      <c r="AK243" s="473"/>
      <c r="AL243" s="658"/>
      <c r="AM243" s="471"/>
      <c r="AN243" s="471"/>
      <c r="AO243" s="471"/>
      <c r="AP243" s="471"/>
      <c r="AQ243" s="659"/>
      <c r="AR243" s="658"/>
      <c r="AS243" s="658"/>
      <c r="AT243" s="658"/>
      <c r="AU243" s="658"/>
      <c r="CB243" s="672"/>
    </row>
    <row r="244" spans="1:80" s="671" customFormat="1" ht="12.75" hidden="1" customHeight="1" outlineLevel="1">
      <c r="A244" s="580" t="s">
        <v>92</v>
      </c>
      <c r="B244" s="580" t="s">
        <v>93</v>
      </c>
      <c r="C244" s="580"/>
      <c r="D244" s="580"/>
      <c r="E244" s="580"/>
      <c r="F244" s="672"/>
      <c r="G244" s="626"/>
      <c r="H244" s="476"/>
      <c r="I244" s="631"/>
      <c r="J244" s="672"/>
      <c r="K244" s="467"/>
      <c r="L244" s="672"/>
      <c r="M244" s="473"/>
      <c r="N244" s="655"/>
      <c r="P244" s="655"/>
      <c r="Q244" s="655"/>
      <c r="R244" s="655"/>
      <c r="S244" s="655"/>
      <c r="T244" s="655"/>
      <c r="U244" s="655"/>
      <c r="V244" s="655"/>
      <c r="W244" s="655"/>
      <c r="X244" s="467"/>
      <c r="Y244" s="473"/>
      <c r="Z244" s="658"/>
      <c r="AA244" s="488"/>
      <c r="AB244" s="658"/>
      <c r="AC244" s="658"/>
      <c r="AD244" s="658"/>
      <c r="AE244" s="659"/>
      <c r="AF244" s="658"/>
      <c r="AG244" s="658"/>
      <c r="AH244" s="658"/>
      <c r="AI244" s="658"/>
      <c r="AJ244" s="467"/>
      <c r="AK244" s="473"/>
      <c r="AL244" s="658"/>
      <c r="AM244" s="488"/>
      <c r="AN244" s="658"/>
      <c r="AO244" s="658"/>
      <c r="AP244" s="658"/>
      <c r="AQ244" s="659"/>
      <c r="AR244" s="658"/>
      <c r="AS244" s="658"/>
      <c r="AT244" s="658"/>
      <c r="AU244" s="658"/>
      <c r="CB244" s="672"/>
    </row>
    <row r="245" spans="1:80" s="671" customFormat="1" ht="3" hidden="1" customHeight="1" outlineLevel="2">
      <c r="A245" s="670"/>
      <c r="B245" s="667"/>
      <c r="C245" s="668"/>
      <c r="D245" s="661"/>
      <c r="E245" s="662"/>
      <c r="F245" s="672"/>
      <c r="G245" s="626"/>
      <c r="H245" s="476"/>
      <c r="I245" s="631"/>
      <c r="J245" s="672"/>
      <c r="K245" s="467"/>
      <c r="L245" s="672"/>
      <c r="M245" s="473"/>
      <c r="N245" s="655"/>
      <c r="P245" s="655"/>
      <c r="Q245" s="655"/>
      <c r="R245" s="655"/>
      <c r="S245" s="655"/>
      <c r="T245" s="655"/>
      <c r="U245" s="655"/>
      <c r="V245" s="655"/>
      <c r="W245" s="655"/>
      <c r="X245" s="467"/>
      <c r="Y245" s="473"/>
      <c r="Z245" s="658"/>
      <c r="AA245" s="488"/>
      <c r="AB245" s="658"/>
      <c r="AC245" s="658"/>
      <c r="AD245" s="658"/>
      <c r="AE245" s="659"/>
      <c r="AF245" s="658"/>
      <c r="AG245" s="658"/>
      <c r="AH245" s="658"/>
      <c r="AI245" s="658"/>
      <c r="AJ245" s="467"/>
      <c r="AK245" s="473"/>
      <c r="AL245" s="658"/>
      <c r="AM245" s="488"/>
      <c r="AN245" s="658"/>
      <c r="AO245" s="658"/>
      <c r="AP245" s="658"/>
      <c r="AQ245" s="659"/>
      <c r="AR245" s="658"/>
      <c r="AS245" s="658"/>
      <c r="AT245" s="658"/>
      <c r="AU245" s="658"/>
      <c r="CB245" s="672"/>
    </row>
    <row r="246" spans="1:80" s="671" customFormat="1" ht="12.75" hidden="1" customHeight="1" outlineLevel="2">
      <c r="A246" s="670"/>
      <c r="B246" s="667" t="s">
        <v>1367</v>
      </c>
      <c r="C246" s="668"/>
      <c r="D246" s="661"/>
      <c r="E246" s="662"/>
      <c r="F246" s="672"/>
      <c r="G246" s="626"/>
      <c r="H246" s="476"/>
      <c r="I246" s="631"/>
      <c r="J246" s="672"/>
      <c r="K246" s="467"/>
      <c r="L246" s="672"/>
      <c r="M246" s="473"/>
      <c r="N246" s="655"/>
      <c r="P246" s="655"/>
      <c r="Q246" s="655"/>
      <c r="R246" s="655"/>
      <c r="S246" s="655"/>
      <c r="T246" s="655"/>
      <c r="U246" s="655"/>
      <c r="V246" s="655"/>
      <c r="W246" s="655"/>
      <c r="X246" s="467"/>
      <c r="Y246" s="473"/>
      <c r="Z246" s="658"/>
      <c r="AA246" s="488"/>
      <c r="AB246" s="658"/>
      <c r="AC246" s="658"/>
      <c r="AD246" s="658"/>
      <c r="AE246" s="659"/>
      <c r="AF246" s="658"/>
      <c r="AG246" s="658"/>
      <c r="AH246" s="658"/>
      <c r="AI246" s="658"/>
      <c r="AJ246" s="467"/>
      <c r="AK246" s="473"/>
      <c r="AL246" s="658"/>
      <c r="AM246" s="488"/>
      <c r="AN246" s="658"/>
      <c r="AO246" s="658"/>
      <c r="AP246" s="658"/>
      <c r="AQ246" s="659"/>
      <c r="AR246" s="658"/>
      <c r="AS246" s="658"/>
      <c r="AT246" s="658"/>
      <c r="AU246" s="658"/>
      <c r="CB246" s="672"/>
    </row>
    <row r="247" spans="1:80" s="671" customFormat="1" ht="12.75" hidden="1" customHeight="1" outlineLevel="3">
      <c r="A247" s="670"/>
      <c r="B247" s="667" t="s">
        <v>1368</v>
      </c>
      <c r="C247" s="668"/>
      <c r="D247" s="661"/>
      <c r="E247" s="662"/>
      <c r="F247" s="672"/>
      <c r="G247" s="626"/>
      <c r="H247" s="476"/>
      <c r="I247" s="631"/>
      <c r="J247" s="672"/>
      <c r="K247" s="467"/>
      <c r="L247" s="672"/>
      <c r="M247" s="473"/>
      <c r="N247" s="655"/>
      <c r="P247" s="655"/>
      <c r="Q247" s="655"/>
      <c r="R247" s="655"/>
      <c r="S247" s="655"/>
      <c r="T247" s="655"/>
      <c r="U247" s="655"/>
      <c r="V247" s="655"/>
      <c r="W247" s="655"/>
      <c r="X247" s="467"/>
      <c r="Y247" s="473"/>
      <c r="Z247" s="658"/>
      <c r="AA247" s="488"/>
      <c r="AB247" s="658"/>
      <c r="AC247" s="658"/>
      <c r="AD247" s="658"/>
      <c r="AE247" s="659"/>
      <c r="AF247" s="658"/>
      <c r="AG247" s="658"/>
      <c r="AH247" s="658"/>
      <c r="AI247" s="658"/>
      <c r="AJ247" s="467"/>
      <c r="AK247" s="473"/>
      <c r="AL247" s="658"/>
      <c r="AM247" s="488"/>
      <c r="AN247" s="658"/>
      <c r="AO247" s="658"/>
      <c r="AP247" s="658"/>
      <c r="AQ247" s="659"/>
      <c r="AR247" s="658"/>
      <c r="AS247" s="658"/>
      <c r="AT247" s="658"/>
      <c r="AU247" s="658"/>
      <c r="CB247" s="672"/>
    </row>
    <row r="248" spans="1:80" s="671" customFormat="1" ht="12.75" customHeight="1" outlineLevel="3">
      <c r="A248" s="670"/>
      <c r="B248" s="667" t="s">
        <v>1253</v>
      </c>
      <c r="C248" s="668" t="s">
        <v>1184</v>
      </c>
      <c r="D248" s="661">
        <v>4051</v>
      </c>
      <c r="E248" s="662" t="s">
        <v>1437</v>
      </c>
      <c r="F248" s="672"/>
      <c r="G248" s="626" t="s">
        <v>571</v>
      </c>
      <c r="H248" s="476" t="str">
        <f t="shared" ref="H248:H257" si="22">CONCATENATE(G248,"-",I248)</f>
        <v>L22-1</v>
      </c>
      <c r="I248" s="631">
        <v>1</v>
      </c>
      <c r="J248" s="672"/>
      <c r="K248" s="467"/>
      <c r="L248" s="672"/>
      <c r="M248" s="473"/>
      <c r="N248" s="471" cm="1">
        <f t="array" ref="N248">IFERROR(_xlfn.IFS(Q248=1,1,P248=1,1,O248=1,1,R248=1,1),0)</f>
        <v>1</v>
      </c>
      <c r="P248" s="655"/>
      <c r="Q248" s="655">
        <v>1</v>
      </c>
      <c r="R248" s="655"/>
      <c r="S248" s="471" cm="1">
        <f t="array" ref="S248">IFERROR(_xlfn.IFS(V248=1,1,U248=1,1,T248=1,1,W248=1,1),0)</f>
        <v>1</v>
      </c>
      <c r="T248" s="655"/>
      <c r="U248" s="655"/>
      <c r="V248" s="655"/>
      <c r="W248" s="655">
        <v>1</v>
      </c>
      <c r="X248" s="467"/>
      <c r="Y248" s="473"/>
      <c r="Z248" s="471"/>
      <c r="AA248" s="488"/>
      <c r="AB248" s="658"/>
      <c r="AC248" s="658"/>
      <c r="AD248" s="658"/>
      <c r="AE248" s="471"/>
      <c r="AF248" s="658"/>
      <c r="AG248" s="658"/>
      <c r="AH248" s="658"/>
      <c r="AI248" s="658"/>
      <c r="AJ248" s="467"/>
      <c r="AK248" s="473"/>
      <c r="AL248" s="658"/>
      <c r="AM248" s="488"/>
      <c r="AN248" s="658"/>
      <c r="AO248" s="658"/>
      <c r="AP248" s="658"/>
      <c r="AQ248" s="659"/>
      <c r="AR248" s="658"/>
      <c r="AS248" s="658"/>
      <c r="AT248" s="658"/>
      <c r="AU248" s="658"/>
      <c r="CB248" s="672">
        <v>1</v>
      </c>
    </row>
    <row r="249" spans="1:80" s="671" customFormat="1" ht="12.75" customHeight="1" outlineLevel="3">
      <c r="A249" s="670"/>
      <c r="B249" s="667" t="s">
        <v>1253</v>
      </c>
      <c r="C249" s="668" t="s">
        <v>1184</v>
      </c>
      <c r="D249" s="661">
        <v>4061</v>
      </c>
      <c r="E249" s="662" t="s">
        <v>1438</v>
      </c>
      <c r="F249" s="672"/>
      <c r="G249" s="626" t="s">
        <v>571</v>
      </c>
      <c r="H249" s="476" t="str">
        <f t="shared" si="22"/>
        <v>L22-1</v>
      </c>
      <c r="I249" s="631">
        <v>1</v>
      </c>
      <c r="J249" s="672"/>
      <c r="K249" s="467"/>
      <c r="L249" s="672"/>
      <c r="M249" s="473"/>
      <c r="N249" s="471" cm="1">
        <f t="array" ref="N249">IFERROR(_xlfn.IFS(Q249=1,1,P249=1,1,O249=1,1,R249=1,1),0)</f>
        <v>1</v>
      </c>
      <c r="P249" s="655"/>
      <c r="Q249" s="655">
        <v>1</v>
      </c>
      <c r="R249" s="655"/>
      <c r="S249" s="471" cm="1">
        <f t="array" ref="S249">IFERROR(_xlfn.IFS(V249=1,1,U249=1,1,T249=1,1,W249=1,1),0)</f>
        <v>1</v>
      </c>
      <c r="T249" s="655"/>
      <c r="U249" s="655"/>
      <c r="V249" s="655"/>
      <c r="W249" s="655">
        <v>1</v>
      </c>
      <c r="X249" s="467"/>
      <c r="Y249" s="473"/>
      <c r="Z249" s="471"/>
      <c r="AA249" s="488"/>
      <c r="AB249" s="658"/>
      <c r="AC249" s="658"/>
      <c r="AD249" s="658"/>
      <c r="AE249" s="471"/>
      <c r="AF249" s="658"/>
      <c r="AG249" s="658"/>
      <c r="AH249" s="658"/>
      <c r="AI249" s="658"/>
      <c r="AJ249" s="467"/>
      <c r="AK249" s="473"/>
      <c r="AL249" s="658"/>
      <c r="AM249" s="488"/>
      <c r="AN249" s="658"/>
      <c r="AO249" s="658"/>
      <c r="AP249" s="658"/>
      <c r="AQ249" s="659"/>
      <c r="AR249" s="658"/>
      <c r="AS249" s="658"/>
      <c r="AT249" s="658"/>
      <c r="AU249" s="658"/>
      <c r="CB249" s="672">
        <v>1</v>
      </c>
    </row>
    <row r="250" spans="1:80" s="671" customFormat="1" ht="12.75" customHeight="1" outlineLevel="3">
      <c r="A250" s="670"/>
      <c r="B250" s="667" t="s">
        <v>1253</v>
      </c>
      <c r="C250" s="668" t="s">
        <v>1184</v>
      </c>
      <c r="D250" s="661">
        <v>4071</v>
      </c>
      <c r="E250" s="662" t="s">
        <v>1439</v>
      </c>
      <c r="F250" s="672"/>
      <c r="G250" s="626" t="s">
        <v>571</v>
      </c>
      <c r="H250" s="476" t="str">
        <f t="shared" si="22"/>
        <v>L22-1</v>
      </c>
      <c r="I250" s="631">
        <v>1</v>
      </c>
      <c r="J250" s="672"/>
      <c r="K250" s="467"/>
      <c r="L250" s="672"/>
      <c r="M250" s="473"/>
      <c r="N250" s="471" cm="1">
        <f t="array" ref="N250">IFERROR(_xlfn.IFS(Q250=1,1,P250=1,1,O250=1,1,R250=1,1),0)</f>
        <v>1</v>
      </c>
      <c r="P250" s="655"/>
      <c r="Q250" s="655">
        <v>1</v>
      </c>
      <c r="R250" s="655"/>
      <c r="S250" s="471" cm="1">
        <f t="array" ref="S250">IFERROR(_xlfn.IFS(V250=1,1,U250=1,1,T250=1,1,W250=1,1),0)</f>
        <v>1</v>
      </c>
      <c r="T250" s="655"/>
      <c r="U250" s="655"/>
      <c r="V250" s="655"/>
      <c r="W250" s="655">
        <v>1</v>
      </c>
      <c r="X250" s="467"/>
      <c r="Y250" s="473"/>
      <c r="Z250" s="471"/>
      <c r="AA250" s="488"/>
      <c r="AB250" s="658"/>
      <c r="AC250" s="658"/>
      <c r="AD250" s="658"/>
      <c r="AE250" s="471"/>
      <c r="AF250" s="658"/>
      <c r="AG250" s="658"/>
      <c r="AH250" s="658"/>
      <c r="AI250" s="658"/>
      <c r="AJ250" s="467"/>
      <c r="AK250" s="473"/>
      <c r="AL250" s="658"/>
      <c r="AM250" s="488"/>
      <c r="AN250" s="658"/>
      <c r="AO250" s="658"/>
      <c r="AP250" s="658"/>
      <c r="AQ250" s="659"/>
      <c r="AR250" s="658"/>
      <c r="AS250" s="658"/>
      <c r="AT250" s="658"/>
      <c r="AU250" s="658"/>
      <c r="CB250" s="672">
        <v>1</v>
      </c>
    </row>
    <row r="251" spans="1:80" s="671" customFormat="1" ht="12.75" customHeight="1" outlineLevel="3">
      <c r="A251" s="670"/>
      <c r="B251" s="667" t="s">
        <v>1253</v>
      </c>
      <c r="C251" s="668" t="s">
        <v>1184</v>
      </c>
      <c r="D251" s="661">
        <v>4081</v>
      </c>
      <c r="E251" s="662" t="s">
        <v>1440</v>
      </c>
      <c r="F251" s="672"/>
      <c r="G251" s="626" t="s">
        <v>571</v>
      </c>
      <c r="H251" s="476" t="str">
        <f t="shared" si="22"/>
        <v>L22-1</v>
      </c>
      <c r="I251" s="631">
        <v>1</v>
      </c>
      <c r="J251" s="672"/>
      <c r="K251" s="467"/>
      <c r="L251" s="672"/>
      <c r="M251" s="473"/>
      <c r="N251" s="471" cm="1">
        <f t="array" ref="N251">IFERROR(_xlfn.IFS(Q251=1,1,P251=1,1,O251=1,1,R251=1,1),0)</f>
        <v>1</v>
      </c>
      <c r="P251" s="655"/>
      <c r="Q251" s="655">
        <v>1</v>
      </c>
      <c r="R251" s="655"/>
      <c r="S251" s="471" cm="1">
        <f t="array" ref="S251">IFERROR(_xlfn.IFS(V251=1,1,U251=1,1,T251=1,1,W251=1,1),0)</f>
        <v>1</v>
      </c>
      <c r="T251" s="655"/>
      <c r="U251" s="655"/>
      <c r="V251" s="655"/>
      <c r="W251" s="655">
        <v>1</v>
      </c>
      <c r="X251" s="467"/>
      <c r="Y251" s="473"/>
      <c r="Z251" s="471"/>
      <c r="AA251" s="488"/>
      <c r="AB251" s="658"/>
      <c r="AC251" s="658"/>
      <c r="AD251" s="658"/>
      <c r="AE251" s="471"/>
      <c r="AF251" s="658"/>
      <c r="AG251" s="658"/>
      <c r="AH251" s="658"/>
      <c r="AI251" s="658"/>
      <c r="AJ251" s="467"/>
      <c r="AK251" s="473"/>
      <c r="AL251" s="658"/>
      <c r="AM251" s="488"/>
      <c r="AN251" s="658"/>
      <c r="AO251" s="658"/>
      <c r="AP251" s="658"/>
      <c r="AQ251" s="659"/>
      <c r="AR251" s="658"/>
      <c r="AS251" s="658"/>
      <c r="AT251" s="658"/>
      <c r="AU251" s="658"/>
      <c r="CB251" s="672">
        <v>1</v>
      </c>
    </row>
    <row r="252" spans="1:80" s="671" customFormat="1" ht="12.75" customHeight="1" outlineLevel="3">
      <c r="A252" s="670"/>
      <c r="B252" s="667" t="s">
        <v>1253</v>
      </c>
      <c r="C252" s="668" t="s">
        <v>1184</v>
      </c>
      <c r="D252" s="661">
        <v>4091</v>
      </c>
      <c r="E252" s="662" t="s">
        <v>1441</v>
      </c>
      <c r="F252" s="672"/>
      <c r="G252" s="626" t="s">
        <v>571</v>
      </c>
      <c r="H252" s="476" t="str">
        <f t="shared" si="22"/>
        <v>L22-1</v>
      </c>
      <c r="I252" s="631">
        <v>1</v>
      </c>
      <c r="J252" s="672"/>
      <c r="K252" s="467"/>
      <c r="L252" s="672"/>
      <c r="M252" s="473"/>
      <c r="N252" s="471" cm="1">
        <f t="array" ref="N252">IFERROR(_xlfn.IFS(Q252=1,1,P252=1,1,O252=1,1,R252=1,1),0)</f>
        <v>1</v>
      </c>
      <c r="P252" s="655"/>
      <c r="Q252" s="655">
        <v>1</v>
      </c>
      <c r="R252" s="655"/>
      <c r="S252" s="471" cm="1">
        <f t="array" ref="S252">IFERROR(_xlfn.IFS(V252=1,1,U252=1,1,T252=1,1,W252=1,1),0)</f>
        <v>1</v>
      </c>
      <c r="T252" s="655"/>
      <c r="U252" s="655"/>
      <c r="V252" s="655"/>
      <c r="W252" s="655">
        <v>1</v>
      </c>
      <c r="X252" s="467"/>
      <c r="Y252" s="473"/>
      <c r="Z252" s="471"/>
      <c r="AA252" s="488"/>
      <c r="AB252" s="658"/>
      <c r="AC252" s="658"/>
      <c r="AD252" s="658"/>
      <c r="AE252" s="471"/>
      <c r="AF252" s="658"/>
      <c r="AG252" s="658"/>
      <c r="AH252" s="658"/>
      <c r="AI252" s="658"/>
      <c r="AJ252" s="467"/>
      <c r="AK252" s="473"/>
      <c r="AL252" s="658"/>
      <c r="AM252" s="488"/>
      <c r="AN252" s="658"/>
      <c r="AO252" s="658"/>
      <c r="AP252" s="658"/>
      <c r="AQ252" s="659"/>
      <c r="AR252" s="658"/>
      <c r="AS252" s="658"/>
      <c r="AT252" s="658"/>
      <c r="AU252" s="658"/>
      <c r="CB252" s="672">
        <v>1</v>
      </c>
    </row>
    <row r="253" spans="1:80" s="671" customFormat="1" ht="12.75" customHeight="1" outlineLevel="3">
      <c r="A253" s="670"/>
      <c r="B253" s="667" t="s">
        <v>1253</v>
      </c>
      <c r="C253" s="668" t="s">
        <v>1184</v>
      </c>
      <c r="D253" s="661">
        <v>4101</v>
      </c>
      <c r="E253" s="662" t="s">
        <v>1442</v>
      </c>
      <c r="F253" s="672"/>
      <c r="G253" s="626" t="s">
        <v>571</v>
      </c>
      <c r="H253" s="476" t="str">
        <f t="shared" si="22"/>
        <v>L22-1</v>
      </c>
      <c r="I253" s="631">
        <v>1</v>
      </c>
      <c r="J253" s="672"/>
      <c r="K253" s="467"/>
      <c r="L253" s="672"/>
      <c r="M253" s="473"/>
      <c r="N253" s="471" cm="1">
        <f t="array" ref="N253">IFERROR(_xlfn.IFS(Q253=1,1,P253=1,1,O253=1,1,R253=1,1),0)</f>
        <v>1</v>
      </c>
      <c r="P253" s="655"/>
      <c r="Q253" s="655">
        <v>1</v>
      </c>
      <c r="R253" s="655"/>
      <c r="S253" s="471" cm="1">
        <f t="array" ref="S253">IFERROR(_xlfn.IFS(V253=1,1,U253=1,1,T253=1,1,W253=1,1),0)</f>
        <v>1</v>
      </c>
      <c r="T253" s="655"/>
      <c r="U253" s="655"/>
      <c r="V253" s="655"/>
      <c r="W253" s="655">
        <v>1</v>
      </c>
      <c r="X253" s="467"/>
      <c r="Y253" s="473"/>
      <c r="Z253" s="471"/>
      <c r="AA253" s="488"/>
      <c r="AB253" s="658"/>
      <c r="AC253" s="658"/>
      <c r="AD253" s="658"/>
      <c r="AE253" s="471"/>
      <c r="AF253" s="658"/>
      <c r="AG253" s="658"/>
      <c r="AH253" s="658"/>
      <c r="AI253" s="658"/>
      <c r="AJ253" s="467"/>
      <c r="AK253" s="473"/>
      <c r="AL253" s="658"/>
      <c r="AM253" s="488"/>
      <c r="AN253" s="658"/>
      <c r="AO253" s="658"/>
      <c r="AP253" s="658"/>
      <c r="AQ253" s="659"/>
      <c r="AR253" s="658"/>
      <c r="AS253" s="658"/>
      <c r="AT253" s="658"/>
      <c r="AU253" s="658"/>
      <c r="CB253" s="672">
        <v>1</v>
      </c>
    </row>
    <row r="254" spans="1:80" s="671" customFormat="1" ht="12.75" customHeight="1" outlineLevel="3">
      <c r="A254" s="670"/>
      <c r="B254" s="667" t="s">
        <v>1253</v>
      </c>
      <c r="C254" s="668" t="s">
        <v>1184</v>
      </c>
      <c r="D254" s="661">
        <v>4105</v>
      </c>
      <c r="E254" s="662" t="s">
        <v>1443</v>
      </c>
      <c r="F254" s="672"/>
      <c r="G254" s="626" t="s">
        <v>571</v>
      </c>
      <c r="H254" s="476" t="str">
        <f t="shared" si="22"/>
        <v>L22-1</v>
      </c>
      <c r="I254" s="631">
        <v>1</v>
      </c>
      <c r="J254" s="672"/>
      <c r="K254" s="467"/>
      <c r="L254" s="672"/>
      <c r="M254" s="473"/>
      <c r="N254" s="471" cm="1">
        <f t="array" ref="N254">IFERROR(_xlfn.IFS(Q254=1,1,P254=1,1,O254=1,1,R254=1,1),0)</f>
        <v>1</v>
      </c>
      <c r="P254" s="655"/>
      <c r="Q254" s="655">
        <v>1</v>
      </c>
      <c r="R254" s="655"/>
      <c r="S254" s="471" cm="1">
        <f t="array" ref="S254">IFERROR(_xlfn.IFS(V254=1,1,U254=1,1,T254=1,1,W254=1,1),0)</f>
        <v>1</v>
      </c>
      <c r="T254" s="655"/>
      <c r="U254" s="655"/>
      <c r="V254" s="655"/>
      <c r="W254" s="655">
        <v>1</v>
      </c>
      <c r="X254" s="467"/>
      <c r="Y254" s="473"/>
      <c r="Z254" s="471"/>
      <c r="AA254" s="488"/>
      <c r="AB254" s="658"/>
      <c r="AC254" s="658"/>
      <c r="AD254" s="658"/>
      <c r="AE254" s="471"/>
      <c r="AF254" s="658"/>
      <c r="AG254" s="658"/>
      <c r="AH254" s="658"/>
      <c r="AI254" s="658"/>
      <c r="AJ254" s="467"/>
      <c r="AK254" s="473"/>
      <c r="AL254" s="658"/>
      <c r="AM254" s="488"/>
      <c r="AN254" s="658"/>
      <c r="AO254" s="658"/>
      <c r="AP254" s="658"/>
      <c r="AQ254" s="659"/>
      <c r="AR254" s="658"/>
      <c r="AS254" s="658"/>
      <c r="AT254" s="658"/>
      <c r="AU254" s="658"/>
      <c r="CB254" s="672">
        <v>1</v>
      </c>
    </row>
    <row r="255" spans="1:80" s="671" customFormat="1" ht="12.75" customHeight="1" outlineLevel="3">
      <c r="A255" s="670"/>
      <c r="B255" s="667" t="s">
        <v>1253</v>
      </c>
      <c r="C255" s="668" t="s">
        <v>1184</v>
      </c>
      <c r="D255" s="661">
        <v>4111</v>
      </c>
      <c r="E255" s="662" t="s">
        <v>1444</v>
      </c>
      <c r="F255" s="672"/>
      <c r="G255" s="626" t="s">
        <v>571</v>
      </c>
      <c r="H255" s="476" t="str">
        <f t="shared" si="22"/>
        <v>L22-1</v>
      </c>
      <c r="I255" s="631">
        <v>1</v>
      </c>
      <c r="J255" s="672"/>
      <c r="K255" s="467"/>
      <c r="L255" s="672"/>
      <c r="M255" s="473"/>
      <c r="N255" s="471" cm="1">
        <f t="array" ref="N255">IFERROR(_xlfn.IFS(Q255=1,1,P255=1,1,O255=1,1,R255=1,1),0)</f>
        <v>1</v>
      </c>
      <c r="P255" s="655"/>
      <c r="Q255" s="655">
        <v>1</v>
      </c>
      <c r="R255" s="655"/>
      <c r="S255" s="471" cm="1">
        <f t="array" ref="S255">IFERROR(_xlfn.IFS(V255=1,1,U255=1,1,T255=1,1,W255=1,1),0)</f>
        <v>1</v>
      </c>
      <c r="T255" s="655"/>
      <c r="U255" s="655"/>
      <c r="V255" s="655"/>
      <c r="W255" s="655">
        <v>1</v>
      </c>
      <c r="X255" s="467"/>
      <c r="Y255" s="473"/>
      <c r="Z255" s="471"/>
      <c r="AA255" s="488"/>
      <c r="AB255" s="658"/>
      <c r="AC255" s="658"/>
      <c r="AD255" s="658"/>
      <c r="AE255" s="471"/>
      <c r="AF255" s="658"/>
      <c r="AG255" s="658"/>
      <c r="AH255" s="658"/>
      <c r="AI255" s="658"/>
      <c r="AJ255" s="467"/>
      <c r="AK255" s="473"/>
      <c r="AL255" s="658"/>
      <c r="AM255" s="488"/>
      <c r="AN255" s="658"/>
      <c r="AO255" s="658"/>
      <c r="AP255" s="658"/>
      <c r="AQ255" s="659"/>
      <c r="AR255" s="658"/>
      <c r="AS255" s="658"/>
      <c r="AT255" s="658"/>
      <c r="AU255" s="658"/>
      <c r="CB255" s="672">
        <v>1</v>
      </c>
    </row>
    <row r="256" spans="1:80" s="671" customFormat="1" ht="12.75" hidden="1" customHeight="1" outlineLevel="3">
      <c r="A256" s="670"/>
      <c r="B256" s="667" t="s">
        <v>1253</v>
      </c>
      <c r="C256" s="668" t="s">
        <v>1184</v>
      </c>
      <c r="D256" s="661">
        <v>4115</v>
      </c>
      <c r="E256" s="662" t="s">
        <v>1445</v>
      </c>
      <c r="F256" s="672"/>
      <c r="G256" s="626" t="s">
        <v>565</v>
      </c>
      <c r="H256" s="476" t="str">
        <f t="shared" si="22"/>
        <v>D35-1</v>
      </c>
      <c r="I256" s="631">
        <v>1</v>
      </c>
      <c r="J256" s="672"/>
      <c r="K256" s="467"/>
      <c r="L256" s="672"/>
      <c r="M256" s="473"/>
      <c r="N256" s="471" cm="1">
        <f t="array" ref="N256">IFERROR(_xlfn.IFS(Q256=1,1,P256=1,1,O256=1,1,R256=1,1),0)</f>
        <v>1</v>
      </c>
      <c r="Q256" s="655">
        <v>1</v>
      </c>
      <c r="R256" s="655"/>
      <c r="S256" s="471" cm="1">
        <f t="array" ref="S256">IFERROR(_xlfn.IFS(V256=1,1,U256=1,1,T256=1,1,W256=1,1),0)</f>
        <v>1</v>
      </c>
      <c r="T256" s="655"/>
      <c r="V256" s="655"/>
      <c r="W256" s="655">
        <v>1</v>
      </c>
      <c r="X256" s="467"/>
      <c r="Y256" s="473"/>
      <c r="Z256" s="471"/>
      <c r="AA256" s="471"/>
      <c r="AB256" s="471"/>
      <c r="AC256" s="471"/>
      <c r="AD256" s="471"/>
      <c r="AE256" s="471"/>
      <c r="AF256" s="658"/>
      <c r="AG256" s="658"/>
      <c r="AH256" s="658"/>
      <c r="AI256" s="658"/>
      <c r="AJ256" s="467"/>
      <c r="AK256" s="473"/>
      <c r="AL256" s="658"/>
      <c r="AM256" s="471"/>
      <c r="AN256" s="471"/>
      <c r="AO256" s="471"/>
      <c r="AP256" s="471"/>
      <c r="AQ256" s="659"/>
      <c r="AR256" s="658"/>
      <c r="AS256" s="658"/>
      <c r="AT256" s="658"/>
      <c r="AU256" s="658"/>
      <c r="CB256" s="672">
        <v>1</v>
      </c>
    </row>
    <row r="257" spans="1:80" s="671" customFormat="1" ht="12.75" hidden="1" customHeight="1" outlineLevel="3">
      <c r="A257" s="670"/>
      <c r="B257" s="667" t="s">
        <v>1253</v>
      </c>
      <c r="C257" s="668" t="s">
        <v>1184</v>
      </c>
      <c r="D257" s="661"/>
      <c r="E257" s="662" t="s">
        <v>1395</v>
      </c>
      <c r="F257" s="672"/>
      <c r="G257" s="626" t="s">
        <v>565</v>
      </c>
      <c r="H257" s="476" t="str">
        <f t="shared" si="22"/>
        <v>D35-1</v>
      </c>
      <c r="I257" s="631">
        <v>1</v>
      </c>
      <c r="J257" s="672"/>
      <c r="K257" s="467"/>
      <c r="L257" s="672"/>
      <c r="M257" s="473"/>
      <c r="N257" s="471" cm="1">
        <f t="array" ref="N257">IFERROR(_xlfn.IFS(Q257=1,1,P257=1,1,O257=1,1,R257=1,1),0)</f>
        <v>1</v>
      </c>
      <c r="Q257" s="655">
        <v>1</v>
      </c>
      <c r="R257" s="655"/>
      <c r="S257" s="471" cm="1">
        <f t="array" ref="S257">IFERROR(_xlfn.IFS(V257=1,1,U257=1,1,T257=1,1,W257=1,1),0)</f>
        <v>1</v>
      </c>
      <c r="T257" s="655"/>
      <c r="V257" s="655"/>
      <c r="W257" s="655">
        <v>1</v>
      </c>
      <c r="X257" s="467"/>
      <c r="Y257" s="473"/>
      <c r="Z257" s="471"/>
      <c r="AA257" s="471"/>
      <c r="AB257" s="471"/>
      <c r="AC257" s="471"/>
      <c r="AD257" s="471"/>
      <c r="AE257" s="471"/>
      <c r="AF257" s="658"/>
      <c r="AG257" s="658"/>
      <c r="AH257" s="658"/>
      <c r="AI257" s="658"/>
      <c r="AJ257" s="467"/>
      <c r="AK257" s="473"/>
      <c r="AL257" s="658"/>
      <c r="AM257" s="471"/>
      <c r="AN257" s="471"/>
      <c r="AO257" s="471"/>
      <c r="AP257" s="471"/>
      <c r="AQ257" s="659"/>
      <c r="AR257" s="658"/>
      <c r="AS257" s="658"/>
      <c r="AT257" s="658"/>
      <c r="AU257" s="658"/>
      <c r="CB257" s="672"/>
    </row>
    <row r="258" spans="1:80" s="671" customFormat="1" ht="3" hidden="1" customHeight="1" outlineLevel="2">
      <c r="A258" s="670"/>
      <c r="B258" s="667"/>
      <c r="C258" s="668"/>
      <c r="D258" s="661"/>
      <c r="E258" s="662"/>
      <c r="F258" s="672"/>
      <c r="G258" s="626"/>
      <c r="H258" s="476"/>
      <c r="I258" s="631"/>
      <c r="J258" s="672"/>
      <c r="K258" s="467"/>
      <c r="L258" s="672"/>
      <c r="M258" s="473"/>
      <c r="N258" s="655"/>
      <c r="P258" s="655"/>
      <c r="Q258" s="655"/>
      <c r="R258" s="655"/>
      <c r="S258" s="655"/>
      <c r="T258" s="655"/>
      <c r="U258" s="655"/>
      <c r="V258" s="655"/>
      <c r="W258" s="655"/>
      <c r="X258" s="467"/>
      <c r="Y258" s="473"/>
      <c r="Z258" s="658"/>
      <c r="AA258" s="488"/>
      <c r="AB258" s="658"/>
      <c r="AC258" s="658"/>
      <c r="AD258" s="658"/>
      <c r="AE258" s="659"/>
      <c r="AF258" s="658"/>
      <c r="AG258" s="658"/>
      <c r="AH258" s="658"/>
      <c r="AI258" s="658"/>
      <c r="AJ258" s="467"/>
      <c r="AK258" s="473"/>
      <c r="AL258" s="658"/>
      <c r="AM258" s="488"/>
      <c r="AN258" s="658"/>
      <c r="AO258" s="658"/>
      <c r="AP258" s="658"/>
      <c r="AQ258" s="659"/>
      <c r="AR258" s="658"/>
      <c r="AS258" s="658"/>
      <c r="AT258" s="658"/>
      <c r="AU258" s="658"/>
      <c r="CB258" s="672"/>
    </row>
    <row r="259" spans="1:80" s="671" customFormat="1" ht="12.75" hidden="1" customHeight="1" outlineLevel="2">
      <c r="A259" s="670"/>
      <c r="B259" s="667" t="s">
        <v>1373</v>
      </c>
      <c r="C259" s="668"/>
      <c r="D259" s="661"/>
      <c r="E259" s="662" t="s">
        <v>1374</v>
      </c>
      <c r="F259" s="672"/>
      <c r="G259" s="626"/>
      <c r="H259" s="476"/>
      <c r="I259" s="631"/>
      <c r="J259" s="672"/>
      <c r="K259" s="467"/>
      <c r="L259" s="672"/>
      <c r="M259" s="473"/>
      <c r="N259" s="471"/>
      <c r="P259" s="655"/>
      <c r="Q259" s="655"/>
      <c r="R259" s="655"/>
      <c r="S259" s="471"/>
      <c r="T259" s="655"/>
      <c r="U259" s="655"/>
      <c r="V259" s="655"/>
      <c r="W259" s="655"/>
      <c r="X259" s="467"/>
      <c r="Y259" s="473"/>
      <c r="Z259" s="471"/>
      <c r="AA259" s="488"/>
      <c r="AB259" s="658"/>
      <c r="AC259" s="658"/>
      <c r="AD259" s="658"/>
      <c r="AE259" s="471"/>
      <c r="AF259" s="658"/>
      <c r="AG259" s="658"/>
      <c r="AH259" s="658"/>
      <c r="AI259" s="658"/>
      <c r="AJ259" s="467"/>
      <c r="AK259" s="473"/>
      <c r="AL259" s="658"/>
      <c r="AM259" s="488"/>
      <c r="AN259" s="658"/>
      <c r="AO259" s="658"/>
      <c r="AP259" s="658"/>
      <c r="AQ259" s="659"/>
      <c r="AR259" s="658"/>
      <c r="AS259" s="658"/>
      <c r="AT259" s="658"/>
      <c r="AU259" s="658"/>
      <c r="CB259" s="672"/>
    </row>
    <row r="260" spans="1:80" s="671" customFormat="1" ht="3" hidden="1" customHeight="1" outlineLevel="2">
      <c r="A260" s="670"/>
      <c r="B260" s="667"/>
      <c r="C260" s="668"/>
      <c r="D260" s="661"/>
      <c r="E260" s="662"/>
      <c r="F260" s="672"/>
      <c r="G260" s="626"/>
      <c r="H260" s="476"/>
      <c r="I260" s="631"/>
      <c r="J260" s="672"/>
      <c r="K260" s="467"/>
      <c r="L260" s="672"/>
      <c r="M260" s="473"/>
      <c r="N260" s="655"/>
      <c r="P260" s="655"/>
      <c r="Q260" s="655"/>
      <c r="R260" s="655"/>
      <c r="S260" s="655"/>
      <c r="T260" s="655"/>
      <c r="U260" s="655"/>
      <c r="V260" s="655"/>
      <c r="W260" s="655"/>
      <c r="X260" s="467"/>
      <c r="Y260" s="473"/>
      <c r="Z260" s="658"/>
      <c r="AA260" s="488"/>
      <c r="AB260" s="658"/>
      <c r="AC260" s="658"/>
      <c r="AD260" s="658"/>
      <c r="AE260" s="659"/>
      <c r="AF260" s="658"/>
      <c r="AG260" s="658"/>
      <c r="AH260" s="658"/>
      <c r="AI260" s="658"/>
      <c r="AJ260" s="467"/>
      <c r="AK260" s="473"/>
      <c r="AL260" s="658"/>
      <c r="AM260" s="488"/>
      <c r="AN260" s="658"/>
      <c r="AO260" s="658"/>
      <c r="AP260" s="658"/>
      <c r="AQ260" s="659"/>
      <c r="AR260" s="658"/>
      <c r="AS260" s="658"/>
      <c r="AT260" s="658"/>
      <c r="AU260" s="658"/>
      <c r="CB260" s="672"/>
    </row>
    <row r="261" spans="1:80" s="671" customFormat="1" ht="12.75" hidden="1" customHeight="1" outlineLevel="2">
      <c r="A261" s="670"/>
      <c r="B261" s="667" t="s">
        <v>1272</v>
      </c>
      <c r="C261" s="668"/>
      <c r="D261" s="661"/>
      <c r="E261" s="662"/>
      <c r="F261" s="672"/>
      <c r="G261" s="626"/>
      <c r="H261" s="476"/>
      <c r="I261" s="631"/>
      <c r="J261" s="672"/>
      <c r="K261" s="467"/>
      <c r="L261" s="672"/>
      <c r="M261" s="473"/>
      <c r="N261" s="655"/>
      <c r="P261" s="655"/>
      <c r="Q261" s="655"/>
      <c r="R261" s="655"/>
      <c r="S261" s="655"/>
      <c r="T261" s="655"/>
      <c r="U261" s="655"/>
      <c r="V261" s="655"/>
      <c r="W261" s="655"/>
      <c r="X261" s="467"/>
      <c r="Y261" s="473"/>
      <c r="Z261" s="658"/>
      <c r="AA261" s="488"/>
      <c r="AB261" s="658"/>
      <c r="AC261" s="658"/>
      <c r="AD261" s="658"/>
      <c r="AE261" s="659"/>
      <c r="AF261" s="658"/>
      <c r="AG261" s="658"/>
      <c r="AH261" s="658"/>
      <c r="AI261" s="658"/>
      <c r="AJ261" s="467"/>
      <c r="AK261" s="473"/>
      <c r="AL261" s="658"/>
      <c r="AM261" s="488"/>
      <c r="AN261" s="658"/>
      <c r="AO261" s="658"/>
      <c r="AP261" s="658"/>
      <c r="AQ261" s="659"/>
      <c r="AR261" s="658"/>
      <c r="AS261" s="658"/>
      <c r="AT261" s="658"/>
      <c r="AU261" s="658"/>
      <c r="CB261" s="672"/>
    </row>
    <row r="262" spans="1:80" s="671" customFormat="1" ht="12.75" customHeight="1" outlineLevel="3">
      <c r="A262" s="670"/>
      <c r="B262" s="667" t="s">
        <v>1272</v>
      </c>
      <c r="C262" s="668" t="s">
        <v>1446</v>
      </c>
      <c r="D262" s="661" t="s">
        <v>1375</v>
      </c>
      <c r="E262" s="662" t="s">
        <v>1447</v>
      </c>
      <c r="F262" s="672"/>
      <c r="G262" s="626" t="s">
        <v>571</v>
      </c>
      <c r="H262" s="476" t="str">
        <f t="shared" ref="H262:H263" si="23">CONCATENATE(G262,"-",I262)</f>
        <v>L22-1</v>
      </c>
      <c r="I262" s="631">
        <v>1</v>
      </c>
      <c r="J262" s="672"/>
      <c r="K262" s="467"/>
      <c r="L262" s="672"/>
      <c r="M262" s="473"/>
      <c r="N262" s="471" cm="1">
        <f t="array" ref="N262">IFERROR(_xlfn.IFS(Q262=1,1,P262=1,1,O262=1,1,R262=1,1),0)</f>
        <v>1</v>
      </c>
      <c r="P262" s="655"/>
      <c r="Q262" s="655">
        <v>1</v>
      </c>
      <c r="R262" s="655"/>
      <c r="S262" s="471" cm="1">
        <f t="array" ref="S262">IFERROR(_xlfn.IFS(V262=1,1,U262=1,1,T262=1,1,W262=1,1),0)</f>
        <v>1</v>
      </c>
      <c r="T262" s="655"/>
      <c r="U262" s="655"/>
      <c r="V262" s="655"/>
      <c r="W262" s="655">
        <v>1</v>
      </c>
      <c r="X262" s="467"/>
      <c r="Y262" s="473"/>
      <c r="Z262" s="471"/>
      <c r="AA262" s="488"/>
      <c r="AB262" s="658"/>
      <c r="AC262" s="658"/>
      <c r="AD262" s="658"/>
      <c r="AE262" s="471"/>
      <c r="AF262" s="658"/>
      <c r="AG262" s="658"/>
      <c r="AH262" s="658"/>
      <c r="AI262" s="658"/>
      <c r="AJ262" s="467"/>
      <c r="AK262" s="473"/>
      <c r="AL262" s="658"/>
      <c r="AM262" s="488"/>
      <c r="AN262" s="658"/>
      <c r="AO262" s="658"/>
      <c r="AP262" s="658"/>
      <c r="AQ262" s="659"/>
      <c r="AR262" s="658"/>
      <c r="AS262" s="658"/>
      <c r="AT262" s="658"/>
      <c r="AU262" s="658"/>
      <c r="CB262" s="672">
        <v>1</v>
      </c>
    </row>
    <row r="263" spans="1:80" s="671" customFormat="1" ht="12.75" customHeight="1" outlineLevel="3">
      <c r="A263" s="670"/>
      <c r="B263" s="667" t="s">
        <v>1272</v>
      </c>
      <c r="C263" s="668" t="s">
        <v>1446</v>
      </c>
      <c r="D263" s="661" t="s">
        <v>1397</v>
      </c>
      <c r="E263" s="662" t="s">
        <v>1448</v>
      </c>
      <c r="F263" s="672"/>
      <c r="G263" s="626" t="s">
        <v>571</v>
      </c>
      <c r="H263" s="476" t="str">
        <f t="shared" si="23"/>
        <v>L22-1</v>
      </c>
      <c r="I263" s="631">
        <v>1</v>
      </c>
      <c r="J263" s="672"/>
      <c r="K263" s="467"/>
      <c r="L263" s="672"/>
      <c r="M263" s="473"/>
      <c r="N263" s="471" cm="1">
        <f t="array" ref="N263">IFERROR(_xlfn.IFS(Q263=1,1,P263=1,1,O263=1,1,R263=1,1),0)</f>
        <v>1</v>
      </c>
      <c r="P263" s="655"/>
      <c r="Q263" s="655">
        <v>1</v>
      </c>
      <c r="R263" s="655"/>
      <c r="S263" s="471" cm="1">
        <f t="array" ref="S263">IFERROR(_xlfn.IFS(V263=1,1,U263=1,1,T263=1,1,W263=1,1),0)</f>
        <v>1</v>
      </c>
      <c r="T263" s="655"/>
      <c r="U263" s="655"/>
      <c r="V263" s="655"/>
      <c r="W263" s="655">
        <v>1</v>
      </c>
      <c r="X263" s="467"/>
      <c r="Y263" s="473"/>
      <c r="Z263" s="471"/>
      <c r="AA263" s="488"/>
      <c r="AB263" s="658"/>
      <c r="AC263" s="658"/>
      <c r="AD263" s="658"/>
      <c r="AE263" s="471"/>
      <c r="AF263" s="658"/>
      <c r="AG263" s="658"/>
      <c r="AH263" s="658"/>
      <c r="AI263" s="658"/>
      <c r="AJ263" s="467"/>
      <c r="AK263" s="473"/>
      <c r="AL263" s="658"/>
      <c r="AM263" s="488"/>
      <c r="AN263" s="658"/>
      <c r="AO263" s="658"/>
      <c r="AP263" s="658"/>
      <c r="AQ263" s="659"/>
      <c r="AR263" s="658"/>
      <c r="AS263" s="658"/>
      <c r="AT263" s="658"/>
      <c r="AU263" s="658"/>
      <c r="CB263" s="672">
        <v>1</v>
      </c>
    </row>
    <row r="264" spans="1:80" s="671" customFormat="1" ht="3" hidden="1" customHeight="1" outlineLevel="2">
      <c r="A264" s="670"/>
      <c r="B264" s="667"/>
      <c r="C264" s="668"/>
      <c r="D264" s="661"/>
      <c r="E264" s="662"/>
      <c r="F264" s="672"/>
      <c r="G264" s="626"/>
      <c r="H264" s="476"/>
      <c r="I264" s="631"/>
      <c r="J264" s="672"/>
      <c r="K264" s="467"/>
      <c r="L264" s="672"/>
      <c r="M264" s="473"/>
      <c r="N264" s="655"/>
      <c r="P264" s="655"/>
      <c r="Q264" s="655"/>
      <c r="R264" s="655"/>
      <c r="S264" s="655"/>
      <c r="T264" s="655"/>
      <c r="U264" s="655"/>
      <c r="V264" s="655"/>
      <c r="W264" s="655"/>
      <c r="X264" s="467"/>
      <c r="Y264" s="473"/>
      <c r="Z264" s="658"/>
      <c r="AA264" s="488"/>
      <c r="AB264" s="658"/>
      <c r="AC264" s="658"/>
      <c r="AD264" s="658"/>
      <c r="AE264" s="659"/>
      <c r="AF264" s="658"/>
      <c r="AG264" s="658"/>
      <c r="AH264" s="658"/>
      <c r="AI264" s="658"/>
      <c r="AJ264" s="467"/>
      <c r="AK264" s="473"/>
      <c r="AL264" s="658"/>
      <c r="AM264" s="488"/>
      <c r="AN264" s="658"/>
      <c r="AO264" s="658"/>
      <c r="AP264" s="658"/>
      <c r="AQ264" s="659"/>
      <c r="AR264" s="658"/>
      <c r="AS264" s="658"/>
      <c r="AT264" s="658"/>
      <c r="AU264" s="658"/>
      <c r="CB264" s="672"/>
    </row>
    <row r="265" spans="1:80" s="671" customFormat="1" ht="12.75" hidden="1" customHeight="1" outlineLevel="2">
      <c r="A265" s="670"/>
      <c r="B265" s="667" t="s">
        <v>1399</v>
      </c>
      <c r="C265" s="668"/>
      <c r="D265" s="661"/>
      <c r="E265" s="662"/>
      <c r="F265" s="672"/>
      <c r="G265" s="626"/>
      <c r="H265" s="476"/>
      <c r="I265" s="631"/>
      <c r="J265" s="672"/>
      <c r="K265" s="467"/>
      <c r="L265" s="672"/>
      <c r="M265" s="473"/>
      <c r="N265" s="655"/>
      <c r="P265" s="655"/>
      <c r="Q265" s="655"/>
      <c r="R265" s="655"/>
      <c r="S265" s="655"/>
      <c r="T265" s="655"/>
      <c r="U265" s="655"/>
      <c r="V265" s="655"/>
      <c r="W265" s="655"/>
      <c r="X265" s="467"/>
      <c r="Y265" s="473"/>
      <c r="Z265" s="658"/>
      <c r="AA265" s="488"/>
      <c r="AB265" s="658"/>
      <c r="AC265" s="658"/>
      <c r="AD265" s="658"/>
      <c r="AE265" s="659"/>
      <c r="AF265" s="658"/>
      <c r="AG265" s="658"/>
      <c r="AH265" s="658"/>
      <c r="AI265" s="658"/>
      <c r="AJ265" s="467"/>
      <c r="AK265" s="473"/>
      <c r="AL265" s="658"/>
      <c r="AM265" s="488"/>
      <c r="AN265" s="658"/>
      <c r="AO265" s="658"/>
      <c r="AP265" s="658"/>
      <c r="AQ265" s="659"/>
      <c r="AR265" s="658"/>
      <c r="AS265" s="658"/>
      <c r="AT265" s="658"/>
      <c r="AU265" s="658"/>
      <c r="CB265" s="672"/>
    </row>
    <row r="266" spans="1:80" s="671" customFormat="1" ht="12.75" customHeight="1" outlineLevel="3">
      <c r="A266" s="670"/>
      <c r="B266" s="667" t="s">
        <v>915</v>
      </c>
      <c r="C266" s="668" t="s">
        <v>1446</v>
      </c>
      <c r="D266" s="661">
        <v>4051</v>
      </c>
      <c r="E266" s="662" t="s">
        <v>1449</v>
      </c>
      <c r="F266" s="672"/>
      <c r="G266" s="626" t="s">
        <v>571</v>
      </c>
      <c r="H266" s="476" t="str">
        <f t="shared" ref="H266:H276" si="24">CONCATENATE(G266,"-",I266)</f>
        <v>L22-1</v>
      </c>
      <c r="I266" s="631">
        <v>1</v>
      </c>
      <c r="J266" s="672"/>
      <c r="K266" s="467"/>
      <c r="L266" s="672"/>
      <c r="M266" s="473"/>
      <c r="N266" s="471" cm="1">
        <f t="array" ref="N266">IFERROR(_xlfn.IFS(Q266=1,1,P266=1,1,O266=1,1,R266=1,1),0)</f>
        <v>1</v>
      </c>
      <c r="P266" s="655"/>
      <c r="Q266" s="655">
        <v>1</v>
      </c>
      <c r="R266" s="655"/>
      <c r="S266" s="471" cm="1">
        <f t="array" ref="S266">IFERROR(_xlfn.IFS(V266=1,1,U266=1,1,T266=1,1,W266=1,1),0)</f>
        <v>1</v>
      </c>
      <c r="T266" s="655"/>
      <c r="U266" s="655"/>
      <c r="V266" s="655"/>
      <c r="W266" s="655">
        <v>1</v>
      </c>
      <c r="X266" s="467"/>
      <c r="Y266" s="473"/>
      <c r="Z266" s="471"/>
      <c r="AA266" s="488"/>
      <c r="AB266" s="658"/>
      <c r="AC266" s="658"/>
      <c r="AD266" s="658"/>
      <c r="AE266" s="471"/>
      <c r="AF266" s="658"/>
      <c r="AG266" s="658"/>
      <c r="AH266" s="658"/>
      <c r="AI266" s="658"/>
      <c r="AJ266" s="467"/>
      <c r="AK266" s="473"/>
      <c r="AL266" s="658"/>
      <c r="AM266" s="488"/>
      <c r="AN266" s="658"/>
      <c r="AO266" s="658"/>
      <c r="AP266" s="658"/>
      <c r="AQ266" s="659"/>
      <c r="AR266" s="658"/>
      <c r="AS266" s="658"/>
      <c r="AT266" s="658"/>
      <c r="AU266" s="658"/>
      <c r="CB266" s="672">
        <v>1</v>
      </c>
    </row>
    <row r="267" spans="1:80" s="671" customFormat="1" ht="12.75" customHeight="1" outlineLevel="3">
      <c r="A267" s="670"/>
      <c r="B267" s="667" t="s">
        <v>915</v>
      </c>
      <c r="C267" s="668" t="s">
        <v>1446</v>
      </c>
      <c r="D267" s="661">
        <v>4061</v>
      </c>
      <c r="E267" s="662" t="s">
        <v>1450</v>
      </c>
      <c r="F267" s="672"/>
      <c r="G267" s="626" t="s">
        <v>571</v>
      </c>
      <c r="H267" s="476" t="str">
        <f t="shared" si="24"/>
        <v>L22-1</v>
      </c>
      <c r="I267" s="631">
        <v>1</v>
      </c>
      <c r="J267" s="672"/>
      <c r="K267" s="467"/>
      <c r="L267" s="672"/>
      <c r="M267" s="473"/>
      <c r="N267" s="471" cm="1">
        <f t="array" ref="N267">IFERROR(_xlfn.IFS(Q267=1,1,P267=1,1,O267=1,1,R267=1,1),0)</f>
        <v>1</v>
      </c>
      <c r="P267" s="655"/>
      <c r="Q267" s="655">
        <v>1</v>
      </c>
      <c r="R267" s="655"/>
      <c r="S267" s="471" cm="1">
        <f t="array" ref="S267">IFERROR(_xlfn.IFS(V267=1,1,U267=1,1,T267=1,1,W267=1,1),0)</f>
        <v>1</v>
      </c>
      <c r="T267" s="655"/>
      <c r="U267" s="655"/>
      <c r="V267" s="655"/>
      <c r="W267" s="655">
        <v>1</v>
      </c>
      <c r="X267" s="467"/>
      <c r="Y267" s="473"/>
      <c r="Z267" s="471"/>
      <c r="AA267" s="488"/>
      <c r="AB267" s="658"/>
      <c r="AC267" s="658"/>
      <c r="AD267" s="658"/>
      <c r="AE267" s="471"/>
      <c r="AF267" s="658"/>
      <c r="AG267" s="658"/>
      <c r="AH267" s="658"/>
      <c r="AI267" s="658"/>
      <c r="AJ267" s="467"/>
      <c r="AK267" s="473"/>
      <c r="AL267" s="658"/>
      <c r="AM267" s="488"/>
      <c r="AN267" s="658"/>
      <c r="AO267" s="658"/>
      <c r="AP267" s="658"/>
      <c r="AQ267" s="659"/>
      <c r="AR267" s="658"/>
      <c r="AS267" s="658"/>
      <c r="AT267" s="658"/>
      <c r="AU267" s="658"/>
      <c r="CB267" s="672">
        <v>1</v>
      </c>
    </row>
    <row r="268" spans="1:80" s="671" customFormat="1" ht="12.75" customHeight="1" outlineLevel="3">
      <c r="A268" s="670"/>
      <c r="B268" s="667" t="s">
        <v>915</v>
      </c>
      <c r="C268" s="668" t="s">
        <v>1446</v>
      </c>
      <c r="D268" s="661">
        <v>4071</v>
      </c>
      <c r="E268" s="662" t="s">
        <v>1451</v>
      </c>
      <c r="F268" s="672"/>
      <c r="G268" s="626" t="s">
        <v>571</v>
      </c>
      <c r="H268" s="476" t="str">
        <f t="shared" si="24"/>
        <v>L22-1</v>
      </c>
      <c r="I268" s="631">
        <v>1</v>
      </c>
      <c r="J268" s="672"/>
      <c r="K268" s="467"/>
      <c r="L268" s="672"/>
      <c r="M268" s="473"/>
      <c r="N268" s="471" cm="1">
        <f t="array" ref="N268">IFERROR(_xlfn.IFS(Q268=1,1,P268=1,1,O268=1,1,R268=1,1),0)</f>
        <v>1</v>
      </c>
      <c r="P268" s="655"/>
      <c r="Q268" s="655">
        <v>1</v>
      </c>
      <c r="R268" s="655"/>
      <c r="S268" s="471" cm="1">
        <f t="array" ref="S268">IFERROR(_xlfn.IFS(V268=1,1,U268=1,1,T268=1,1,W268=1,1),0)</f>
        <v>1</v>
      </c>
      <c r="T268" s="655"/>
      <c r="U268" s="655"/>
      <c r="V268" s="655"/>
      <c r="W268" s="655">
        <v>1</v>
      </c>
      <c r="X268" s="467"/>
      <c r="Y268" s="473"/>
      <c r="Z268" s="471"/>
      <c r="AA268" s="488"/>
      <c r="AB268" s="658"/>
      <c r="AC268" s="658"/>
      <c r="AD268" s="658"/>
      <c r="AE268" s="471"/>
      <c r="AF268" s="658"/>
      <c r="AG268" s="658"/>
      <c r="AH268" s="658"/>
      <c r="AI268" s="658"/>
      <c r="AJ268" s="467"/>
      <c r="AK268" s="473"/>
      <c r="AL268" s="658"/>
      <c r="AM268" s="488"/>
      <c r="AN268" s="658"/>
      <c r="AO268" s="658"/>
      <c r="AP268" s="658"/>
      <c r="AQ268" s="659"/>
      <c r="AR268" s="658"/>
      <c r="AS268" s="658"/>
      <c r="AT268" s="658"/>
      <c r="AU268" s="658"/>
      <c r="CB268" s="672">
        <v>1</v>
      </c>
    </row>
    <row r="269" spans="1:80" s="671" customFormat="1" ht="12.75" customHeight="1" outlineLevel="3">
      <c r="A269" s="670"/>
      <c r="B269" s="667" t="s">
        <v>915</v>
      </c>
      <c r="C269" s="668" t="s">
        <v>1446</v>
      </c>
      <c r="D269" s="661">
        <v>4081</v>
      </c>
      <c r="E269" s="662" t="s">
        <v>1452</v>
      </c>
      <c r="F269" s="672"/>
      <c r="G269" s="626" t="s">
        <v>571</v>
      </c>
      <c r="H269" s="476" t="str">
        <f t="shared" si="24"/>
        <v>L22-1</v>
      </c>
      <c r="I269" s="631">
        <v>1</v>
      </c>
      <c r="J269" s="672"/>
      <c r="K269" s="467"/>
      <c r="L269" s="672"/>
      <c r="M269" s="473"/>
      <c r="N269" s="471" cm="1">
        <f t="array" ref="N269">IFERROR(_xlfn.IFS(Q269=1,1,P269=1,1,O269=1,1,R269=1,1),0)</f>
        <v>1</v>
      </c>
      <c r="P269" s="655"/>
      <c r="Q269" s="655">
        <v>1</v>
      </c>
      <c r="R269" s="655"/>
      <c r="S269" s="471" cm="1">
        <f t="array" ref="S269">IFERROR(_xlfn.IFS(V269=1,1,U269=1,1,T269=1,1,W269=1,1),0)</f>
        <v>1</v>
      </c>
      <c r="T269" s="655"/>
      <c r="U269" s="655"/>
      <c r="V269" s="655"/>
      <c r="W269" s="655">
        <v>1</v>
      </c>
      <c r="X269" s="467"/>
      <c r="Y269" s="473"/>
      <c r="Z269" s="471"/>
      <c r="AA269" s="488"/>
      <c r="AB269" s="658"/>
      <c r="AC269" s="658"/>
      <c r="AD269" s="658"/>
      <c r="AE269" s="471"/>
      <c r="AF269" s="658"/>
      <c r="AG269" s="658"/>
      <c r="AH269" s="658"/>
      <c r="AI269" s="658"/>
      <c r="AJ269" s="467"/>
      <c r="AK269" s="473"/>
      <c r="AL269" s="658"/>
      <c r="AM269" s="488"/>
      <c r="AN269" s="658"/>
      <c r="AO269" s="658"/>
      <c r="AP269" s="658"/>
      <c r="AQ269" s="659"/>
      <c r="AR269" s="658"/>
      <c r="AS269" s="658"/>
      <c r="AT269" s="658"/>
      <c r="AU269" s="658"/>
      <c r="CB269" s="672">
        <v>1</v>
      </c>
    </row>
    <row r="270" spans="1:80" s="671" customFormat="1" ht="12.75" customHeight="1" outlineLevel="3">
      <c r="A270" s="670"/>
      <c r="B270" s="667" t="s">
        <v>915</v>
      </c>
      <c r="C270" s="668" t="s">
        <v>1446</v>
      </c>
      <c r="D270" s="661">
        <v>4091</v>
      </c>
      <c r="E270" s="662" t="s">
        <v>1453</v>
      </c>
      <c r="F270" s="672"/>
      <c r="G270" s="626" t="s">
        <v>571</v>
      </c>
      <c r="H270" s="476" t="str">
        <f t="shared" si="24"/>
        <v>L22-1</v>
      </c>
      <c r="I270" s="631">
        <v>1</v>
      </c>
      <c r="J270" s="672"/>
      <c r="K270" s="467"/>
      <c r="L270" s="672"/>
      <c r="M270" s="473"/>
      <c r="N270" s="471" cm="1">
        <f t="array" ref="N270">IFERROR(_xlfn.IFS(Q270=1,1,P270=1,1,O270=1,1,R270=1,1),0)</f>
        <v>1</v>
      </c>
      <c r="P270" s="655"/>
      <c r="Q270" s="655">
        <v>1</v>
      </c>
      <c r="R270" s="655"/>
      <c r="S270" s="471" cm="1">
        <f t="array" ref="S270">IFERROR(_xlfn.IFS(V270=1,1,U270=1,1,T270=1,1,W270=1,1),0)</f>
        <v>1</v>
      </c>
      <c r="T270" s="655"/>
      <c r="U270" s="655"/>
      <c r="V270" s="655"/>
      <c r="W270" s="655">
        <v>1</v>
      </c>
      <c r="X270" s="467"/>
      <c r="Y270" s="473"/>
      <c r="Z270" s="471"/>
      <c r="AA270" s="488"/>
      <c r="AB270" s="658"/>
      <c r="AC270" s="658"/>
      <c r="AD270" s="658"/>
      <c r="AE270" s="471"/>
      <c r="AF270" s="658"/>
      <c r="AG270" s="658"/>
      <c r="AH270" s="658"/>
      <c r="AI270" s="658"/>
      <c r="AJ270" s="467"/>
      <c r="AK270" s="473"/>
      <c r="AL270" s="658"/>
      <c r="AM270" s="488"/>
      <c r="AN270" s="658"/>
      <c r="AO270" s="658"/>
      <c r="AP270" s="658"/>
      <c r="AQ270" s="659"/>
      <c r="AR270" s="658"/>
      <c r="AS270" s="658"/>
      <c r="AT270" s="658"/>
      <c r="AU270" s="658"/>
      <c r="CB270" s="672">
        <v>1</v>
      </c>
    </row>
    <row r="271" spans="1:80" s="671" customFormat="1" ht="12.75" customHeight="1" outlineLevel="3">
      <c r="A271" s="670"/>
      <c r="B271" s="667" t="s">
        <v>915</v>
      </c>
      <c r="C271" s="668" t="s">
        <v>1446</v>
      </c>
      <c r="D271" s="661">
        <v>4101</v>
      </c>
      <c r="E271" s="662" t="s">
        <v>1454</v>
      </c>
      <c r="F271" s="672"/>
      <c r="G271" s="626" t="s">
        <v>571</v>
      </c>
      <c r="H271" s="476" t="str">
        <f t="shared" si="24"/>
        <v>L22-1</v>
      </c>
      <c r="I271" s="631">
        <v>1</v>
      </c>
      <c r="J271" s="672"/>
      <c r="K271" s="467"/>
      <c r="L271" s="672"/>
      <c r="M271" s="473"/>
      <c r="N271" s="471" cm="1">
        <f t="array" ref="N271">IFERROR(_xlfn.IFS(Q271=1,1,P271=1,1,O271=1,1,R271=1,1),0)</f>
        <v>1</v>
      </c>
      <c r="P271" s="655"/>
      <c r="Q271" s="655">
        <v>1</v>
      </c>
      <c r="R271" s="655"/>
      <c r="S271" s="471" cm="1">
        <f t="array" ref="S271">IFERROR(_xlfn.IFS(V271=1,1,U271=1,1,T271=1,1,W271=1,1),0)</f>
        <v>1</v>
      </c>
      <c r="T271" s="655"/>
      <c r="U271" s="655"/>
      <c r="V271" s="655"/>
      <c r="W271" s="655">
        <v>1</v>
      </c>
      <c r="X271" s="467"/>
      <c r="Y271" s="473"/>
      <c r="Z271" s="471"/>
      <c r="AA271" s="488"/>
      <c r="AB271" s="658"/>
      <c r="AC271" s="658"/>
      <c r="AD271" s="658"/>
      <c r="AE271" s="471"/>
      <c r="AF271" s="658"/>
      <c r="AG271" s="658"/>
      <c r="AH271" s="658"/>
      <c r="AI271" s="658"/>
      <c r="AJ271" s="467"/>
      <c r="AK271" s="473"/>
      <c r="AL271" s="658"/>
      <c r="AM271" s="488"/>
      <c r="AN271" s="658"/>
      <c r="AO271" s="658"/>
      <c r="AP271" s="658"/>
      <c r="AQ271" s="659"/>
      <c r="AR271" s="658"/>
      <c r="AS271" s="658"/>
      <c r="AT271" s="658"/>
      <c r="AU271" s="658"/>
      <c r="CB271" s="672">
        <v>1</v>
      </c>
    </row>
    <row r="272" spans="1:80" s="671" customFormat="1" ht="12.75" customHeight="1" outlineLevel="3">
      <c r="A272" s="670"/>
      <c r="B272" s="667" t="s">
        <v>915</v>
      </c>
      <c r="C272" s="668" t="s">
        <v>1446</v>
      </c>
      <c r="D272" s="661">
        <v>4101</v>
      </c>
      <c r="E272" s="662" t="s">
        <v>1455</v>
      </c>
      <c r="F272" s="672"/>
      <c r="G272" s="626" t="s">
        <v>571</v>
      </c>
      <c r="H272" s="476" t="str">
        <f t="shared" si="24"/>
        <v>L22-1</v>
      </c>
      <c r="I272" s="631">
        <v>1</v>
      </c>
      <c r="J272" s="672"/>
      <c r="K272" s="467"/>
      <c r="L272" s="672"/>
      <c r="M272" s="473"/>
      <c r="N272" s="471" cm="1">
        <f t="array" ref="N272">IFERROR(_xlfn.IFS(Q272=1,1,P272=1,1,O272=1,1,R272=1,1),0)</f>
        <v>1</v>
      </c>
      <c r="P272" s="655"/>
      <c r="Q272" s="655">
        <v>1</v>
      </c>
      <c r="R272" s="655"/>
      <c r="S272" s="471" cm="1">
        <f t="array" ref="S272">IFERROR(_xlfn.IFS(V272=1,1,U272=1,1,T272=1,1,W272=1,1),0)</f>
        <v>1</v>
      </c>
      <c r="T272" s="655"/>
      <c r="U272" s="655"/>
      <c r="V272" s="655"/>
      <c r="W272" s="655">
        <v>1</v>
      </c>
      <c r="X272" s="467"/>
      <c r="Y272" s="473"/>
      <c r="Z272" s="471"/>
      <c r="AA272" s="488"/>
      <c r="AB272" s="658"/>
      <c r="AC272" s="658"/>
      <c r="AD272" s="658"/>
      <c r="AE272" s="471"/>
      <c r="AF272" s="658"/>
      <c r="AG272" s="658"/>
      <c r="AH272" s="658"/>
      <c r="AI272" s="658"/>
      <c r="AJ272" s="467"/>
      <c r="AK272" s="473"/>
      <c r="AL272" s="658"/>
      <c r="AM272" s="488"/>
      <c r="AN272" s="658"/>
      <c r="AO272" s="658"/>
      <c r="AP272" s="658"/>
      <c r="AQ272" s="659"/>
      <c r="AR272" s="658"/>
      <c r="AS272" s="658"/>
      <c r="AT272" s="658"/>
      <c r="AU272" s="658"/>
      <c r="CB272" s="672">
        <v>1</v>
      </c>
    </row>
    <row r="273" spans="1:80" s="671" customFormat="1" ht="12.75" customHeight="1" outlineLevel="3">
      <c r="A273" s="670"/>
      <c r="B273" s="667" t="s">
        <v>915</v>
      </c>
      <c r="C273" s="668" t="s">
        <v>1446</v>
      </c>
      <c r="D273" s="661">
        <v>4111</v>
      </c>
      <c r="E273" s="662" t="s">
        <v>1456</v>
      </c>
      <c r="F273" s="672"/>
      <c r="G273" s="626" t="s">
        <v>571</v>
      </c>
      <c r="H273" s="476" t="str">
        <f t="shared" si="24"/>
        <v>L22-1</v>
      </c>
      <c r="I273" s="631">
        <v>1</v>
      </c>
      <c r="J273" s="672"/>
      <c r="K273" s="467"/>
      <c r="L273" s="672"/>
      <c r="M273" s="473"/>
      <c r="N273" s="471" cm="1">
        <f t="array" ref="N273">IFERROR(_xlfn.IFS(Q273=1,1,P273=1,1,O273=1,1,R273=1,1),0)</f>
        <v>1</v>
      </c>
      <c r="P273" s="655"/>
      <c r="Q273" s="655">
        <v>1</v>
      </c>
      <c r="R273" s="655"/>
      <c r="S273" s="471" cm="1">
        <f t="array" ref="S273">IFERROR(_xlfn.IFS(V273=1,1,U273=1,1,T273=1,1,W273=1,1),0)</f>
        <v>1</v>
      </c>
      <c r="T273" s="655"/>
      <c r="U273" s="655"/>
      <c r="V273" s="655"/>
      <c r="W273" s="655">
        <v>1</v>
      </c>
      <c r="X273" s="467"/>
      <c r="Y273" s="473"/>
      <c r="Z273" s="471"/>
      <c r="AA273" s="488"/>
      <c r="AB273" s="658"/>
      <c r="AC273" s="658"/>
      <c r="AD273" s="658"/>
      <c r="AE273" s="471"/>
      <c r="AF273" s="658"/>
      <c r="AG273" s="658"/>
      <c r="AH273" s="658"/>
      <c r="AI273" s="658"/>
      <c r="AJ273" s="467"/>
      <c r="AK273" s="473"/>
      <c r="AL273" s="658"/>
      <c r="AM273" s="488"/>
      <c r="AN273" s="658"/>
      <c r="AO273" s="658"/>
      <c r="AP273" s="658"/>
      <c r="AQ273" s="659"/>
      <c r="AR273" s="658"/>
      <c r="AS273" s="658"/>
      <c r="AT273" s="658"/>
      <c r="AU273" s="658"/>
      <c r="CB273" s="672">
        <v>1</v>
      </c>
    </row>
    <row r="274" spans="1:80" s="671" customFormat="1" ht="12.75" customHeight="1" outlineLevel="3">
      <c r="A274" s="670"/>
      <c r="B274" s="667" t="s">
        <v>915</v>
      </c>
      <c r="C274" s="668" t="s">
        <v>1446</v>
      </c>
      <c r="D274" s="661">
        <v>4111</v>
      </c>
      <c r="E274" s="662" t="s">
        <v>1457</v>
      </c>
      <c r="F274" s="672"/>
      <c r="G274" s="626" t="s">
        <v>571</v>
      </c>
      <c r="H274" s="476" t="str">
        <f t="shared" si="24"/>
        <v>L22-1</v>
      </c>
      <c r="I274" s="631">
        <v>1</v>
      </c>
      <c r="J274" s="672"/>
      <c r="K274" s="467"/>
      <c r="L274" s="672"/>
      <c r="M274" s="473"/>
      <c r="N274" s="471" cm="1">
        <f t="array" ref="N274">IFERROR(_xlfn.IFS(Q274=1,1,P274=1,1,O274=1,1,R274=1,1),0)</f>
        <v>1</v>
      </c>
      <c r="P274" s="655"/>
      <c r="Q274" s="655">
        <v>1</v>
      </c>
      <c r="R274" s="655"/>
      <c r="S274" s="471" cm="1">
        <f t="array" ref="S274">IFERROR(_xlfn.IFS(V274=1,1,U274=1,1,T274=1,1,W274=1,1),0)</f>
        <v>1</v>
      </c>
      <c r="T274" s="655"/>
      <c r="U274" s="655"/>
      <c r="V274" s="655"/>
      <c r="W274" s="655">
        <v>1</v>
      </c>
      <c r="X274" s="467"/>
      <c r="Y274" s="473"/>
      <c r="Z274" s="471"/>
      <c r="AA274" s="488"/>
      <c r="AB274" s="658"/>
      <c r="AC274" s="658"/>
      <c r="AD274" s="658"/>
      <c r="AE274" s="471"/>
      <c r="AF274" s="658"/>
      <c r="AG274" s="658"/>
      <c r="AH274" s="658"/>
      <c r="AI274" s="658"/>
      <c r="AJ274" s="467"/>
      <c r="AK274" s="473"/>
      <c r="AL274" s="658"/>
      <c r="AM274" s="488"/>
      <c r="AN274" s="658"/>
      <c r="AO274" s="658"/>
      <c r="AP274" s="658"/>
      <c r="AQ274" s="659"/>
      <c r="AR274" s="658"/>
      <c r="AS274" s="658"/>
      <c r="AT274" s="658"/>
      <c r="AU274" s="658"/>
      <c r="CB274" s="672">
        <v>1</v>
      </c>
    </row>
    <row r="275" spans="1:80" s="671" customFormat="1" ht="12.75" customHeight="1" outlineLevel="3">
      <c r="A275" s="670"/>
      <c r="B275" s="667" t="s">
        <v>915</v>
      </c>
      <c r="C275" s="668" t="s">
        <v>1446</v>
      </c>
      <c r="D275" s="661">
        <v>1015</v>
      </c>
      <c r="E275" s="662" t="s">
        <v>1458</v>
      </c>
      <c r="F275" s="672"/>
      <c r="G275" s="626" t="s">
        <v>571</v>
      </c>
      <c r="H275" s="476" t="str">
        <f t="shared" si="24"/>
        <v>L22-1</v>
      </c>
      <c r="I275" s="631">
        <v>1</v>
      </c>
      <c r="J275" s="672"/>
      <c r="K275" s="467"/>
      <c r="L275" s="672"/>
      <c r="M275" s="473"/>
      <c r="N275" s="471" cm="1">
        <f t="array" ref="N275">IFERROR(_xlfn.IFS(Q275=1,1,P275=1,1,O275=1,1,R275=1,1),0)</f>
        <v>1</v>
      </c>
      <c r="P275" s="655"/>
      <c r="Q275" s="655">
        <v>1</v>
      </c>
      <c r="R275" s="655"/>
      <c r="S275" s="471" cm="1">
        <f t="array" ref="S275">IFERROR(_xlfn.IFS(V275=1,1,U275=1,1,T275=1,1,W275=1,1),0)</f>
        <v>1</v>
      </c>
      <c r="T275" s="655"/>
      <c r="U275" s="655"/>
      <c r="V275" s="655"/>
      <c r="W275" s="655">
        <v>1</v>
      </c>
      <c r="X275" s="467"/>
      <c r="Y275" s="473"/>
      <c r="Z275" s="471"/>
      <c r="AA275" s="488"/>
      <c r="AB275" s="658"/>
      <c r="AC275" s="658"/>
      <c r="AD275" s="658"/>
      <c r="AE275" s="471"/>
      <c r="AF275" s="658"/>
      <c r="AG275" s="658"/>
      <c r="AH275" s="658"/>
      <c r="AI275" s="658"/>
      <c r="AJ275" s="467"/>
      <c r="AK275" s="473"/>
      <c r="AL275" s="658"/>
      <c r="AM275" s="488"/>
      <c r="AN275" s="658"/>
      <c r="AO275" s="658"/>
      <c r="AP275" s="658"/>
      <c r="AQ275" s="659"/>
      <c r="AR275" s="658"/>
      <c r="AS275" s="658"/>
      <c r="AT275" s="658"/>
      <c r="AU275" s="658"/>
      <c r="CB275" s="672">
        <v>1</v>
      </c>
    </row>
    <row r="276" spans="1:80" s="671" customFormat="1" ht="12.75" customHeight="1" outlineLevel="3">
      <c r="A276" s="670"/>
      <c r="B276" s="667" t="s">
        <v>915</v>
      </c>
      <c r="C276" s="668" t="s">
        <v>1446</v>
      </c>
      <c r="D276" s="661">
        <v>1017</v>
      </c>
      <c r="E276" s="662" t="s">
        <v>1459</v>
      </c>
      <c r="F276" s="672"/>
      <c r="G276" s="626" t="s">
        <v>571</v>
      </c>
      <c r="H276" s="476" t="str">
        <f t="shared" si="24"/>
        <v>L22-1</v>
      </c>
      <c r="I276" s="631">
        <v>1</v>
      </c>
      <c r="J276" s="672"/>
      <c r="K276" s="467"/>
      <c r="L276" s="672"/>
      <c r="M276" s="473"/>
      <c r="N276" s="471" cm="1">
        <f t="array" ref="N276">IFERROR(_xlfn.IFS(Q276=1,1,P276=1,1,O276=1,1,R276=1,1),0)</f>
        <v>1</v>
      </c>
      <c r="P276" s="655"/>
      <c r="Q276" s="655">
        <v>1</v>
      </c>
      <c r="R276" s="655"/>
      <c r="S276" s="471" cm="1">
        <f t="array" ref="S276">IFERROR(_xlfn.IFS(V276=1,1,U276=1,1,T276=1,1,W276=1,1),0)</f>
        <v>1</v>
      </c>
      <c r="T276" s="655"/>
      <c r="U276" s="655"/>
      <c r="V276" s="655"/>
      <c r="W276" s="655">
        <v>1</v>
      </c>
      <c r="X276" s="467"/>
      <c r="Y276" s="473"/>
      <c r="Z276" s="471"/>
      <c r="AA276" s="488"/>
      <c r="AB276" s="658"/>
      <c r="AC276" s="658"/>
      <c r="AD276" s="658"/>
      <c r="AE276" s="471"/>
      <c r="AF276" s="658"/>
      <c r="AG276" s="658"/>
      <c r="AH276" s="658"/>
      <c r="AI276" s="658"/>
      <c r="AJ276" s="467"/>
      <c r="AK276" s="473"/>
      <c r="AL276" s="658"/>
      <c r="AM276" s="488"/>
      <c r="AN276" s="658"/>
      <c r="AO276" s="658"/>
      <c r="AP276" s="658"/>
      <c r="AQ276" s="659"/>
      <c r="AR276" s="658"/>
      <c r="AS276" s="658"/>
      <c r="AT276" s="658"/>
      <c r="AU276" s="658"/>
      <c r="CB276" s="672">
        <v>1</v>
      </c>
    </row>
    <row r="277" spans="1:80" s="671" customFormat="1" ht="3" hidden="1" customHeight="1" outlineLevel="2">
      <c r="A277" s="670"/>
      <c r="B277" s="667"/>
      <c r="C277" s="668"/>
      <c r="D277" s="661"/>
      <c r="E277" s="662"/>
      <c r="F277" s="672"/>
      <c r="G277" s="626"/>
      <c r="H277" s="476"/>
      <c r="I277" s="631"/>
      <c r="J277" s="672"/>
      <c r="K277" s="467"/>
      <c r="L277" s="672"/>
      <c r="M277" s="473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467"/>
      <c r="Y277" s="473"/>
      <c r="Z277" s="658"/>
      <c r="AA277" s="488"/>
      <c r="AB277" s="658"/>
      <c r="AC277" s="658"/>
      <c r="AD277" s="658"/>
      <c r="AE277" s="659"/>
      <c r="AF277" s="658"/>
      <c r="AG277" s="658"/>
      <c r="AH277" s="658"/>
      <c r="AI277" s="658"/>
      <c r="AJ277" s="467"/>
      <c r="AK277" s="473"/>
      <c r="AL277" s="658"/>
      <c r="AM277" s="488"/>
      <c r="AN277" s="658"/>
      <c r="AO277" s="658"/>
      <c r="AP277" s="658"/>
      <c r="AQ277" s="659"/>
      <c r="AR277" s="658"/>
      <c r="AS277" s="658"/>
      <c r="AT277" s="658"/>
      <c r="AU277" s="658"/>
      <c r="CB277" s="672"/>
    </row>
    <row r="278" spans="1:80" s="671" customFormat="1" ht="12.75" hidden="1" customHeight="1" outlineLevel="2">
      <c r="A278" s="670"/>
      <c r="B278" s="667" t="s">
        <v>1382</v>
      </c>
      <c r="C278" s="668"/>
      <c r="D278" s="661"/>
      <c r="E278" s="662"/>
      <c r="F278" s="672"/>
      <c r="G278" s="626"/>
      <c r="H278" s="476"/>
      <c r="I278" s="631"/>
      <c r="J278" s="672"/>
      <c r="K278" s="467"/>
      <c r="L278" s="672"/>
      <c r="M278" s="473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467"/>
      <c r="Y278" s="473"/>
      <c r="Z278" s="658"/>
      <c r="AA278" s="471"/>
      <c r="AB278" s="471"/>
      <c r="AC278" s="471"/>
      <c r="AD278" s="471"/>
      <c r="AE278" s="659"/>
      <c r="AF278" s="658"/>
      <c r="AG278" s="658"/>
      <c r="AH278" s="658"/>
      <c r="AI278" s="658"/>
      <c r="AJ278" s="467"/>
      <c r="AK278" s="473"/>
      <c r="AL278" s="658"/>
      <c r="AM278" s="471"/>
      <c r="AN278" s="471"/>
      <c r="AO278" s="471"/>
      <c r="AP278" s="471"/>
      <c r="AQ278" s="659"/>
      <c r="AR278" s="658"/>
      <c r="AS278" s="658"/>
      <c r="AT278" s="658"/>
      <c r="AU278" s="658"/>
      <c r="CB278" s="672"/>
    </row>
    <row r="279" spans="1:80" s="664" customFormat="1" ht="12.75" customHeight="1" outlineLevel="3">
      <c r="A279" s="670"/>
      <c r="B279" s="667" t="s">
        <v>1383</v>
      </c>
      <c r="C279" s="668" t="s">
        <v>1184</v>
      </c>
      <c r="D279" s="661">
        <v>1001</v>
      </c>
      <c r="E279" s="662" t="s">
        <v>1460</v>
      </c>
      <c r="F279" s="672"/>
      <c r="G279" s="626" t="s">
        <v>571</v>
      </c>
      <c r="H279" s="476" t="str">
        <f t="shared" ref="H279:H280" si="25">CONCATENATE(G279,"-",I279)</f>
        <v>L22-1</v>
      </c>
      <c r="I279" s="631">
        <v>1</v>
      </c>
      <c r="J279" s="672"/>
      <c r="K279" s="655"/>
      <c r="L279" s="672"/>
      <c r="M279" s="473"/>
      <c r="N279" s="471" cm="1">
        <f t="array" ref="N279">IFERROR(_xlfn.IFS(Q279=1,1,P279=1,1,O279=1,1,R279=1,1),0)</f>
        <v>1</v>
      </c>
      <c r="O279" s="671"/>
      <c r="P279" s="671"/>
      <c r="Q279" s="655">
        <v>1</v>
      </c>
      <c r="R279" s="655"/>
      <c r="S279" s="471" cm="1">
        <f t="array" ref="S279">IFERROR(_xlfn.IFS(V279=1,1,U279=1,1,T279=1,1,W279=1,1),0)</f>
        <v>1</v>
      </c>
      <c r="T279" s="655"/>
      <c r="U279" s="655"/>
      <c r="V279" s="655"/>
      <c r="W279" s="655">
        <v>1</v>
      </c>
      <c r="X279" s="655"/>
      <c r="Y279" s="473"/>
      <c r="Z279" s="471"/>
      <c r="AA279" s="471"/>
      <c r="AB279" s="471"/>
      <c r="AC279" s="471"/>
      <c r="AD279" s="471"/>
      <c r="AE279" s="471"/>
      <c r="AF279" s="658"/>
      <c r="AG279" s="658"/>
      <c r="AH279" s="658"/>
      <c r="AI279" s="658"/>
      <c r="AJ279" s="655"/>
      <c r="AK279" s="473"/>
      <c r="AL279" s="658"/>
      <c r="AM279" s="471"/>
      <c r="AN279" s="471"/>
      <c r="AO279" s="471"/>
      <c r="AP279" s="471"/>
      <c r="AQ279" s="659"/>
      <c r="AR279" s="658"/>
      <c r="AS279" s="658"/>
      <c r="AT279" s="658"/>
      <c r="AU279" s="658"/>
      <c r="CB279" s="672">
        <v>1</v>
      </c>
    </row>
    <row r="280" spans="1:80" s="664" customFormat="1" ht="12.75" customHeight="1" outlineLevel="3">
      <c r="A280" s="670"/>
      <c r="B280" s="667" t="s">
        <v>1383</v>
      </c>
      <c r="C280" s="668" t="s">
        <v>1184</v>
      </c>
      <c r="D280" s="661">
        <v>9001</v>
      </c>
      <c r="E280" s="662" t="s">
        <v>1461</v>
      </c>
      <c r="F280" s="672"/>
      <c r="G280" s="626" t="s">
        <v>571</v>
      </c>
      <c r="H280" s="476" t="str">
        <f t="shared" si="25"/>
        <v>L22-1</v>
      </c>
      <c r="I280" s="631">
        <v>1</v>
      </c>
      <c r="J280" s="672"/>
      <c r="K280" s="655"/>
      <c r="L280" s="672"/>
      <c r="M280" s="473"/>
      <c r="N280" s="471" cm="1">
        <f t="array" ref="N280">IFERROR(_xlfn.IFS(Q280=1,1,P280=1,1,O280=1,1,R280=1,1),0)</f>
        <v>1</v>
      </c>
      <c r="O280" s="671"/>
      <c r="P280" s="671"/>
      <c r="Q280" s="655">
        <v>1</v>
      </c>
      <c r="R280" s="655"/>
      <c r="S280" s="471" cm="1">
        <f t="array" ref="S280">IFERROR(_xlfn.IFS(V280=1,1,U280=1,1,T280=1,1,W280=1,1),0)</f>
        <v>1</v>
      </c>
      <c r="T280" s="655"/>
      <c r="U280" s="655"/>
      <c r="V280" s="655"/>
      <c r="W280" s="655">
        <v>1</v>
      </c>
      <c r="X280" s="655"/>
      <c r="Y280" s="473"/>
      <c r="Z280" s="471"/>
      <c r="AA280" s="471"/>
      <c r="AB280" s="471"/>
      <c r="AC280" s="471"/>
      <c r="AD280" s="471"/>
      <c r="AE280" s="471"/>
      <c r="AF280" s="658"/>
      <c r="AG280" s="658"/>
      <c r="AH280" s="658"/>
      <c r="AI280" s="658"/>
      <c r="AJ280" s="655"/>
      <c r="AK280" s="473"/>
      <c r="AL280" s="658"/>
      <c r="AM280" s="471"/>
      <c r="AN280" s="471"/>
      <c r="AO280" s="471"/>
      <c r="AP280" s="471"/>
      <c r="AQ280" s="659"/>
      <c r="AR280" s="658"/>
      <c r="AS280" s="658"/>
      <c r="AT280" s="658"/>
      <c r="AU280" s="658"/>
      <c r="CB280" s="672">
        <v>1</v>
      </c>
    </row>
    <row r="281" spans="1:80" s="671" customFormat="1" ht="3" hidden="1" customHeight="1" outlineLevel="1">
      <c r="A281" s="670"/>
      <c r="B281" s="667"/>
      <c r="C281" s="668"/>
      <c r="D281" s="661"/>
      <c r="E281" s="662"/>
      <c r="F281" s="672"/>
      <c r="G281" s="626"/>
      <c r="H281" s="476"/>
      <c r="I281" s="631"/>
      <c r="J281" s="672"/>
      <c r="K281" s="467"/>
      <c r="L281" s="672"/>
      <c r="M281" s="473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467"/>
      <c r="Y281" s="473"/>
      <c r="Z281" s="658"/>
      <c r="AA281" s="471"/>
      <c r="AB281" s="471"/>
      <c r="AC281" s="471"/>
      <c r="AD281" s="471"/>
      <c r="AE281" s="659"/>
      <c r="AF281" s="658"/>
      <c r="AG281" s="658"/>
      <c r="AH281" s="658"/>
      <c r="AI281" s="658"/>
      <c r="AJ281" s="467"/>
      <c r="AK281" s="473"/>
      <c r="AL281" s="658"/>
      <c r="AM281" s="471"/>
      <c r="AN281" s="471"/>
      <c r="AO281" s="471"/>
      <c r="AP281" s="471"/>
      <c r="AQ281" s="659"/>
      <c r="AR281" s="658"/>
      <c r="AS281" s="658"/>
      <c r="AT281" s="658"/>
      <c r="AU281" s="658"/>
      <c r="CB281" s="672"/>
    </row>
    <row r="282" spans="1:80" s="671" customFormat="1" ht="12.75" hidden="1" customHeight="1" outlineLevel="1" collapsed="1">
      <c r="A282" s="580" t="s">
        <v>94</v>
      </c>
      <c r="B282" s="580" t="s">
        <v>95</v>
      </c>
      <c r="C282" s="580"/>
      <c r="D282" s="580"/>
      <c r="E282" s="580"/>
      <c r="F282" s="672"/>
      <c r="G282" s="626"/>
      <c r="H282" s="476"/>
      <c r="I282" s="631"/>
      <c r="J282" s="672"/>
      <c r="K282" s="467"/>
      <c r="L282" s="672"/>
      <c r="M282" s="473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467"/>
      <c r="Y282" s="473"/>
      <c r="Z282" s="658"/>
      <c r="AA282" s="471"/>
      <c r="AB282" s="471"/>
      <c r="AC282" s="471"/>
      <c r="AD282" s="471"/>
      <c r="AE282" s="659"/>
      <c r="AF282" s="658"/>
      <c r="AG282" s="658"/>
      <c r="AH282" s="658"/>
      <c r="AI282" s="658"/>
      <c r="AJ282" s="467"/>
      <c r="AK282" s="473"/>
      <c r="AL282" s="658"/>
      <c r="AM282" s="471"/>
      <c r="AN282" s="471"/>
      <c r="AO282" s="471"/>
      <c r="AP282" s="471"/>
      <c r="AQ282" s="659"/>
      <c r="AR282" s="658"/>
      <c r="AS282" s="658"/>
      <c r="AT282" s="658"/>
      <c r="AU282" s="658"/>
      <c r="CB282" s="672"/>
    </row>
    <row r="283" spans="1:80" s="671" customFormat="1" ht="3" hidden="1" customHeight="1" outlineLevel="2">
      <c r="A283" s="670"/>
      <c r="B283" s="667"/>
      <c r="C283" s="668"/>
      <c r="D283" s="661"/>
      <c r="E283" s="662"/>
      <c r="F283" s="672"/>
      <c r="G283" s="626"/>
      <c r="H283" s="476"/>
      <c r="I283" s="631"/>
      <c r="J283" s="672"/>
      <c r="K283" s="467"/>
      <c r="L283" s="672"/>
      <c r="M283" s="473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467"/>
      <c r="Y283" s="473"/>
      <c r="Z283" s="658"/>
      <c r="AA283" s="471"/>
      <c r="AB283" s="471"/>
      <c r="AC283" s="471"/>
      <c r="AD283" s="471"/>
      <c r="AE283" s="659"/>
      <c r="AF283" s="658"/>
      <c r="AG283" s="658"/>
      <c r="AH283" s="658"/>
      <c r="AI283" s="658"/>
      <c r="AJ283" s="467"/>
      <c r="AK283" s="473"/>
      <c r="AL283" s="658"/>
      <c r="AM283" s="471"/>
      <c r="AN283" s="471"/>
      <c r="AO283" s="471"/>
      <c r="AP283" s="471"/>
      <c r="AQ283" s="659"/>
      <c r="AR283" s="658"/>
      <c r="AS283" s="658"/>
      <c r="AT283" s="658"/>
      <c r="AU283" s="658"/>
      <c r="CB283" s="672"/>
    </row>
    <row r="284" spans="1:80" s="671" customFormat="1" ht="12.75" hidden="1" customHeight="1" outlineLevel="2">
      <c r="A284" s="670"/>
      <c r="B284" s="667" t="s">
        <v>1367</v>
      </c>
      <c r="C284" s="668"/>
      <c r="D284" s="661"/>
      <c r="E284" s="662"/>
      <c r="F284" s="672"/>
      <c r="G284" s="626"/>
      <c r="H284" s="476"/>
      <c r="I284" s="631"/>
      <c r="J284" s="672"/>
      <c r="K284" s="467"/>
      <c r="L284" s="672"/>
      <c r="M284" s="473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467"/>
      <c r="Y284" s="473"/>
      <c r="Z284" s="658"/>
      <c r="AA284" s="471"/>
      <c r="AB284" s="471"/>
      <c r="AC284" s="471"/>
      <c r="AD284" s="471"/>
      <c r="AE284" s="659"/>
      <c r="AF284" s="658"/>
      <c r="AG284" s="658"/>
      <c r="AH284" s="658"/>
      <c r="AI284" s="658"/>
      <c r="AJ284" s="467"/>
      <c r="AK284" s="473"/>
      <c r="AL284" s="658"/>
      <c r="AM284" s="471"/>
      <c r="AN284" s="471"/>
      <c r="AO284" s="471"/>
      <c r="AP284" s="471"/>
      <c r="AQ284" s="659"/>
      <c r="AR284" s="658"/>
      <c r="AS284" s="658"/>
      <c r="AT284" s="658"/>
      <c r="AU284" s="658"/>
      <c r="CB284" s="672"/>
    </row>
    <row r="285" spans="1:80" s="671" customFormat="1" ht="12.75" hidden="1" customHeight="1" outlineLevel="3">
      <c r="A285" s="670"/>
      <c r="B285" s="667" t="s">
        <v>1368</v>
      </c>
      <c r="C285" s="668"/>
      <c r="D285" s="661"/>
      <c r="E285" s="662"/>
      <c r="F285" s="672"/>
      <c r="G285" s="626"/>
      <c r="H285" s="476"/>
      <c r="I285" s="631"/>
      <c r="J285" s="672"/>
      <c r="K285" s="467"/>
      <c r="L285" s="672"/>
      <c r="M285" s="473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467"/>
      <c r="Y285" s="473"/>
      <c r="Z285" s="658"/>
      <c r="AA285" s="471"/>
      <c r="AB285" s="471"/>
      <c r="AC285" s="471"/>
      <c r="AD285" s="471"/>
      <c r="AE285" s="659"/>
      <c r="AF285" s="658"/>
      <c r="AG285" s="658"/>
      <c r="AH285" s="658"/>
      <c r="AI285" s="658"/>
      <c r="AJ285" s="467"/>
      <c r="AK285" s="473"/>
      <c r="AL285" s="658"/>
      <c r="AM285" s="471"/>
      <c r="AN285" s="471"/>
      <c r="AO285" s="471"/>
      <c r="AP285" s="471"/>
      <c r="AQ285" s="659"/>
      <c r="AR285" s="658"/>
      <c r="AS285" s="658"/>
      <c r="AT285" s="658"/>
      <c r="AU285" s="658"/>
      <c r="CB285" s="672"/>
    </row>
    <row r="286" spans="1:80" s="671" customFormat="1" ht="12.75" hidden="1" customHeight="1" outlineLevel="3">
      <c r="A286" s="670"/>
      <c r="B286" s="667" t="s">
        <v>1253</v>
      </c>
      <c r="C286" s="668" t="s">
        <v>1184</v>
      </c>
      <c r="D286" s="661">
        <v>4011</v>
      </c>
      <c r="E286" s="662" t="s">
        <v>1369</v>
      </c>
      <c r="F286" s="672"/>
      <c r="G286" s="626" t="s">
        <v>577</v>
      </c>
      <c r="H286" s="476" t="str">
        <f t="shared" ref="H286:H295" si="26">CONCATENATE(G286,"-",I286)</f>
        <v>R25P-1</v>
      </c>
      <c r="I286" s="631">
        <v>1</v>
      </c>
      <c r="J286" s="672"/>
      <c r="K286" s="655"/>
      <c r="L286" s="672"/>
      <c r="M286" s="473"/>
      <c r="N286" s="471" cm="1">
        <f t="array" ref="N286">IFERROR(_xlfn.IFS(Q286=1,1,P286=1,1,O286=1,1,R286=1,1),0)</f>
        <v>1</v>
      </c>
      <c r="O286" s="655"/>
      <c r="P286" s="655"/>
      <c r="Q286" s="655"/>
      <c r="R286" s="655">
        <v>1</v>
      </c>
      <c r="S286" s="471" cm="1">
        <f t="array" ref="S286">IFERROR(_xlfn.IFS(V286=1,1,U286=1,1,T286=1,1,W286=1,1),0)</f>
        <v>1</v>
      </c>
      <c r="T286" s="655"/>
      <c r="U286" s="655"/>
      <c r="V286" s="655"/>
      <c r="W286" s="655">
        <v>1</v>
      </c>
      <c r="X286" s="467"/>
      <c r="Y286" s="473"/>
      <c r="Z286" s="471"/>
      <c r="AA286" s="471"/>
      <c r="AB286" s="471"/>
      <c r="AC286" s="471"/>
      <c r="AD286" s="471"/>
      <c r="AE286" s="471"/>
      <c r="AF286" s="658"/>
      <c r="AG286" s="658"/>
      <c r="AH286" s="658"/>
      <c r="AI286" s="658"/>
      <c r="AJ286" s="467"/>
      <c r="AK286" s="473"/>
      <c r="AL286" s="658"/>
      <c r="AM286" s="471"/>
      <c r="AN286" s="471"/>
      <c r="AO286" s="471"/>
      <c r="AP286" s="471"/>
      <c r="AQ286" s="659"/>
      <c r="AR286" s="658"/>
      <c r="AS286" s="658"/>
      <c r="AT286" s="658"/>
      <c r="AU286" s="658"/>
      <c r="CB286" s="672">
        <v>1</v>
      </c>
    </row>
    <row r="287" spans="1:80" s="671" customFormat="1" ht="12.75" hidden="1" customHeight="1" outlineLevel="3">
      <c r="A287" s="670"/>
      <c r="B287" s="667" t="s">
        <v>1253</v>
      </c>
      <c r="C287" s="668" t="s">
        <v>1184</v>
      </c>
      <c r="D287" s="661">
        <v>4012</v>
      </c>
      <c r="E287" s="662" t="s">
        <v>1369</v>
      </c>
      <c r="F287" s="672"/>
      <c r="G287" s="626" t="s">
        <v>577</v>
      </c>
      <c r="H287" s="476" t="str">
        <f t="shared" si="26"/>
        <v>R25P-1</v>
      </c>
      <c r="I287" s="631">
        <v>1</v>
      </c>
      <c r="J287" s="672"/>
      <c r="K287" s="655"/>
      <c r="L287" s="672"/>
      <c r="M287" s="473"/>
      <c r="N287" s="471" cm="1">
        <f t="array" ref="N287">IFERROR(_xlfn.IFS(Q287=1,1,P287=1,1,O287=1,1,R287=1,1),0)</f>
        <v>1</v>
      </c>
      <c r="O287" s="655"/>
      <c r="P287" s="655"/>
      <c r="Q287" s="655"/>
      <c r="R287" s="655">
        <v>1</v>
      </c>
      <c r="S287" s="471" cm="1">
        <f t="array" ref="S287">IFERROR(_xlfn.IFS(V287=1,1,U287=1,1,T287=1,1,W287=1,1),0)</f>
        <v>1</v>
      </c>
      <c r="T287" s="655"/>
      <c r="U287" s="655"/>
      <c r="V287" s="655"/>
      <c r="W287" s="655">
        <v>1</v>
      </c>
      <c r="X287" s="467"/>
      <c r="Y287" s="473"/>
      <c r="Z287" s="471"/>
      <c r="AA287" s="471"/>
      <c r="AB287" s="471"/>
      <c r="AC287" s="471"/>
      <c r="AD287" s="471"/>
      <c r="AE287" s="471"/>
      <c r="AF287" s="658"/>
      <c r="AG287" s="658"/>
      <c r="AH287" s="658"/>
      <c r="AI287" s="658"/>
      <c r="AJ287" s="467"/>
      <c r="AK287" s="473"/>
      <c r="AL287" s="658"/>
      <c r="AM287" s="471"/>
      <c r="AN287" s="471"/>
      <c r="AO287" s="471"/>
      <c r="AP287" s="471"/>
      <c r="AQ287" s="659"/>
      <c r="AR287" s="658"/>
      <c r="AS287" s="658"/>
      <c r="AT287" s="658"/>
      <c r="AU287" s="658"/>
      <c r="CB287" s="672">
        <v>1</v>
      </c>
    </row>
    <row r="288" spans="1:80" s="671" customFormat="1" ht="12.75" hidden="1" customHeight="1" outlineLevel="3">
      <c r="A288" s="670"/>
      <c r="B288" s="667" t="s">
        <v>1253</v>
      </c>
      <c r="C288" s="668" t="s">
        <v>1184</v>
      </c>
      <c r="D288" s="661">
        <v>4021</v>
      </c>
      <c r="E288" s="662" t="s">
        <v>1370</v>
      </c>
      <c r="F288" s="672"/>
      <c r="G288" s="626" t="s">
        <v>577</v>
      </c>
      <c r="H288" s="476" t="str">
        <f t="shared" si="26"/>
        <v>R25P-1</v>
      </c>
      <c r="I288" s="631">
        <v>1</v>
      </c>
      <c r="J288" s="672"/>
      <c r="K288" s="655"/>
      <c r="L288" s="672"/>
      <c r="M288" s="473"/>
      <c r="N288" s="471" cm="1">
        <f t="array" ref="N288">IFERROR(_xlfn.IFS(Q288=1,1,P288=1,1,O288=1,1,R288=1,1),0)</f>
        <v>1</v>
      </c>
      <c r="O288" s="655"/>
      <c r="P288" s="655"/>
      <c r="Q288" s="655"/>
      <c r="R288" s="655">
        <v>1</v>
      </c>
      <c r="S288" s="471" cm="1">
        <f t="array" ref="S288">IFERROR(_xlfn.IFS(V288=1,1,U288=1,1,T288=1,1,W288=1,1),0)</f>
        <v>1</v>
      </c>
      <c r="T288" s="655"/>
      <c r="U288" s="655"/>
      <c r="V288" s="655"/>
      <c r="W288" s="655">
        <v>1</v>
      </c>
      <c r="X288" s="467"/>
      <c r="Y288" s="473"/>
      <c r="Z288" s="471"/>
      <c r="AA288" s="471"/>
      <c r="AB288" s="471"/>
      <c r="AC288" s="471"/>
      <c r="AD288" s="471"/>
      <c r="AE288" s="471"/>
      <c r="AF288" s="658"/>
      <c r="AG288" s="658"/>
      <c r="AH288" s="658"/>
      <c r="AI288" s="658"/>
      <c r="AJ288" s="467"/>
      <c r="AK288" s="473"/>
      <c r="AL288" s="658"/>
      <c r="AM288" s="471"/>
      <c r="AN288" s="471"/>
      <c r="AO288" s="471"/>
      <c r="AP288" s="471"/>
      <c r="AQ288" s="659"/>
      <c r="AR288" s="658"/>
      <c r="AS288" s="658"/>
      <c r="AT288" s="658"/>
      <c r="AU288" s="658"/>
      <c r="CB288" s="672">
        <v>1</v>
      </c>
    </row>
    <row r="289" spans="1:80" s="671" customFormat="1" ht="12.75" hidden="1" customHeight="1" outlineLevel="3">
      <c r="A289" s="670"/>
      <c r="B289" s="667" t="s">
        <v>1253</v>
      </c>
      <c r="C289" s="668" t="s">
        <v>1184</v>
      </c>
      <c r="D289" s="661">
        <v>4022</v>
      </c>
      <c r="E289" s="662" t="s">
        <v>1370</v>
      </c>
      <c r="F289" s="672"/>
      <c r="G289" s="626" t="s">
        <v>577</v>
      </c>
      <c r="H289" s="476" t="str">
        <f t="shared" si="26"/>
        <v>R25P-1</v>
      </c>
      <c r="I289" s="631">
        <v>1</v>
      </c>
      <c r="J289" s="672"/>
      <c r="K289" s="655"/>
      <c r="L289" s="672"/>
      <c r="M289" s="473"/>
      <c r="N289" s="471" cm="1">
        <f t="array" ref="N289">IFERROR(_xlfn.IFS(Q289=1,1,P289=1,1,O289=1,1,R289=1,1),0)</f>
        <v>1</v>
      </c>
      <c r="O289" s="655"/>
      <c r="P289" s="655"/>
      <c r="Q289" s="655"/>
      <c r="R289" s="655">
        <v>1</v>
      </c>
      <c r="S289" s="471" cm="1">
        <f t="array" ref="S289">IFERROR(_xlfn.IFS(V289=1,1,U289=1,1,T289=1,1,W289=1,1),0)</f>
        <v>1</v>
      </c>
      <c r="T289" s="655"/>
      <c r="U289" s="655"/>
      <c r="V289" s="655"/>
      <c r="W289" s="655">
        <v>1</v>
      </c>
      <c r="X289" s="467"/>
      <c r="Y289" s="473"/>
      <c r="Z289" s="471"/>
      <c r="AA289" s="471"/>
      <c r="AB289" s="471"/>
      <c r="AC289" s="471"/>
      <c r="AD289" s="471"/>
      <c r="AE289" s="471"/>
      <c r="AF289" s="658"/>
      <c r="AG289" s="658"/>
      <c r="AH289" s="658"/>
      <c r="AI289" s="658"/>
      <c r="AJ289" s="467"/>
      <c r="AK289" s="473"/>
      <c r="AL289" s="658"/>
      <c r="AM289" s="471"/>
      <c r="AN289" s="471"/>
      <c r="AO289" s="471"/>
      <c r="AP289" s="471"/>
      <c r="AQ289" s="659"/>
      <c r="AR289" s="658"/>
      <c r="AS289" s="658"/>
      <c r="AT289" s="658"/>
      <c r="AU289" s="658"/>
      <c r="CB289" s="672">
        <v>1</v>
      </c>
    </row>
    <row r="290" spans="1:80" s="671" customFormat="1" ht="12.75" hidden="1" customHeight="1" outlineLevel="3">
      <c r="A290" s="670"/>
      <c r="B290" s="667" t="s">
        <v>1253</v>
      </c>
      <c r="C290" s="668" t="s">
        <v>1184</v>
      </c>
      <c r="D290" s="661">
        <v>4031</v>
      </c>
      <c r="E290" s="662" t="s">
        <v>1371</v>
      </c>
      <c r="F290" s="672"/>
      <c r="G290" s="626" t="s">
        <v>577</v>
      </c>
      <c r="H290" s="476" t="str">
        <f t="shared" si="26"/>
        <v>R25P-1</v>
      </c>
      <c r="I290" s="631">
        <v>1</v>
      </c>
      <c r="J290" s="672"/>
      <c r="K290" s="655"/>
      <c r="L290" s="672"/>
      <c r="M290" s="473"/>
      <c r="N290" s="471" cm="1">
        <f t="array" ref="N290">IFERROR(_xlfn.IFS(Q290=1,1,P290=1,1,O290=1,1,R290=1,1),0)</f>
        <v>1</v>
      </c>
      <c r="O290" s="655"/>
      <c r="P290" s="655"/>
      <c r="Q290" s="655"/>
      <c r="R290" s="655">
        <v>1</v>
      </c>
      <c r="S290" s="471" cm="1">
        <f t="array" ref="S290">IFERROR(_xlfn.IFS(V290=1,1,U290=1,1,T290=1,1,W290=1,1),0)</f>
        <v>1</v>
      </c>
      <c r="T290" s="655"/>
      <c r="U290" s="655"/>
      <c r="V290" s="655"/>
      <c r="W290" s="655">
        <v>1</v>
      </c>
      <c r="X290" s="467"/>
      <c r="Y290" s="473"/>
      <c r="Z290" s="471"/>
      <c r="AA290" s="471"/>
      <c r="AB290" s="471"/>
      <c r="AC290" s="471"/>
      <c r="AD290" s="471"/>
      <c r="AE290" s="471"/>
      <c r="AF290" s="658"/>
      <c r="AG290" s="658"/>
      <c r="AH290" s="658"/>
      <c r="AI290" s="658"/>
      <c r="AJ290" s="467"/>
      <c r="AK290" s="473"/>
      <c r="AL290" s="658"/>
      <c r="AM290" s="471"/>
      <c r="AN290" s="471"/>
      <c r="AO290" s="471"/>
      <c r="AP290" s="471"/>
      <c r="AQ290" s="659"/>
      <c r="AR290" s="658"/>
      <c r="AS290" s="658"/>
      <c r="AT290" s="658"/>
      <c r="AU290" s="658"/>
      <c r="CB290" s="672">
        <v>1</v>
      </c>
    </row>
    <row r="291" spans="1:80" s="671" customFormat="1" ht="12.75" hidden="1" customHeight="1" outlineLevel="3">
      <c r="A291" s="670"/>
      <c r="B291" s="667" t="s">
        <v>1253</v>
      </c>
      <c r="C291" s="668" t="s">
        <v>1184</v>
      </c>
      <c r="D291" s="661">
        <v>4032</v>
      </c>
      <c r="E291" s="662" t="s">
        <v>1371</v>
      </c>
      <c r="F291" s="672"/>
      <c r="G291" s="626" t="s">
        <v>577</v>
      </c>
      <c r="H291" s="476" t="str">
        <f t="shared" si="26"/>
        <v>R25P-1</v>
      </c>
      <c r="I291" s="631">
        <v>1</v>
      </c>
      <c r="J291" s="672"/>
      <c r="K291" s="655"/>
      <c r="L291" s="672"/>
      <c r="M291" s="473"/>
      <c r="N291" s="471" cm="1">
        <f t="array" ref="N291">IFERROR(_xlfn.IFS(Q291=1,1,P291=1,1,O291=1,1,R291=1,1),0)</f>
        <v>1</v>
      </c>
      <c r="O291" s="655"/>
      <c r="P291" s="655"/>
      <c r="Q291" s="655"/>
      <c r="R291" s="655">
        <v>1</v>
      </c>
      <c r="S291" s="471" cm="1">
        <f t="array" ref="S291">IFERROR(_xlfn.IFS(V291=1,1,U291=1,1,T291=1,1,W291=1,1),0)</f>
        <v>1</v>
      </c>
      <c r="T291" s="655"/>
      <c r="U291" s="655"/>
      <c r="V291" s="655"/>
      <c r="W291" s="655">
        <v>1</v>
      </c>
      <c r="X291" s="467"/>
      <c r="Y291" s="473"/>
      <c r="Z291" s="471"/>
      <c r="AA291" s="471"/>
      <c r="AB291" s="471"/>
      <c r="AC291" s="471"/>
      <c r="AD291" s="471"/>
      <c r="AE291" s="471"/>
      <c r="AF291" s="658"/>
      <c r="AG291" s="658"/>
      <c r="AH291" s="658"/>
      <c r="AI291" s="658"/>
      <c r="AJ291" s="467"/>
      <c r="AK291" s="473"/>
      <c r="AL291" s="658"/>
      <c r="AM291" s="471"/>
      <c r="AN291" s="471"/>
      <c r="AO291" s="471"/>
      <c r="AP291" s="471"/>
      <c r="AQ291" s="659"/>
      <c r="AR291" s="658"/>
      <c r="AS291" s="658"/>
      <c r="AT291" s="658"/>
      <c r="AU291" s="658"/>
      <c r="CB291" s="672">
        <v>1</v>
      </c>
    </row>
    <row r="292" spans="1:80" s="671" customFormat="1" ht="12.75" hidden="1" customHeight="1" outlineLevel="3">
      <c r="A292" s="670"/>
      <c r="B292" s="667" t="s">
        <v>1253</v>
      </c>
      <c r="C292" s="668" t="s">
        <v>1184</v>
      </c>
      <c r="D292" s="661">
        <v>4071</v>
      </c>
      <c r="E292" s="662" t="s">
        <v>1372</v>
      </c>
      <c r="F292" s="672"/>
      <c r="G292" s="626" t="s">
        <v>577</v>
      </c>
      <c r="H292" s="476" t="str">
        <f t="shared" si="26"/>
        <v>R25P-1</v>
      </c>
      <c r="I292" s="631">
        <v>1</v>
      </c>
      <c r="J292" s="672"/>
      <c r="K292" s="655"/>
      <c r="L292" s="672"/>
      <c r="M292" s="473"/>
      <c r="N292" s="471" cm="1">
        <f t="array" ref="N292">IFERROR(_xlfn.IFS(Q292=1,1,P292=1,1,O292=1,1,R292=1,1),0)</f>
        <v>1</v>
      </c>
      <c r="O292" s="655"/>
      <c r="P292" s="655"/>
      <c r="Q292" s="655"/>
      <c r="R292" s="655">
        <v>1</v>
      </c>
      <c r="S292" s="471" cm="1">
        <f t="array" ref="S292">IFERROR(_xlfn.IFS(V292=1,1,U292=1,1,T292=1,1,W292=1,1),0)</f>
        <v>1</v>
      </c>
      <c r="T292" s="655"/>
      <c r="U292" s="655"/>
      <c r="V292" s="655"/>
      <c r="W292" s="655">
        <v>1</v>
      </c>
      <c r="X292" s="467"/>
      <c r="Y292" s="473"/>
      <c r="Z292" s="471"/>
      <c r="AA292" s="471"/>
      <c r="AB292" s="471"/>
      <c r="AC292" s="471"/>
      <c r="AD292" s="471"/>
      <c r="AE292" s="471"/>
      <c r="AF292" s="658"/>
      <c r="AG292" s="658"/>
      <c r="AH292" s="658"/>
      <c r="AI292" s="658"/>
      <c r="AJ292" s="467"/>
      <c r="AK292" s="473"/>
      <c r="AL292" s="658"/>
      <c r="AM292" s="471"/>
      <c r="AN292" s="471"/>
      <c r="AO292" s="471"/>
      <c r="AP292" s="471"/>
      <c r="AQ292" s="659"/>
      <c r="AR292" s="658"/>
      <c r="AS292" s="658"/>
      <c r="AT292" s="658"/>
      <c r="AU292" s="658"/>
      <c r="CB292" s="672">
        <v>1</v>
      </c>
    </row>
    <row r="293" spans="1:80" s="671" customFormat="1" ht="12.75" hidden="1" customHeight="1" outlineLevel="3">
      <c r="A293" s="670"/>
      <c r="B293" s="667" t="s">
        <v>1253</v>
      </c>
      <c r="C293" s="668" t="s">
        <v>1184</v>
      </c>
      <c r="D293" s="661">
        <v>4072</v>
      </c>
      <c r="E293" s="662" t="s">
        <v>1372</v>
      </c>
      <c r="F293" s="672"/>
      <c r="G293" s="626" t="s">
        <v>577</v>
      </c>
      <c r="H293" s="476" t="str">
        <f t="shared" si="26"/>
        <v>R25P-1</v>
      </c>
      <c r="I293" s="631">
        <v>1</v>
      </c>
      <c r="J293" s="672"/>
      <c r="K293" s="655"/>
      <c r="L293" s="672"/>
      <c r="M293" s="473"/>
      <c r="N293" s="471" cm="1">
        <f t="array" ref="N293">IFERROR(_xlfn.IFS(Q293=1,1,P293=1,1,O293=1,1,R293=1,1),0)</f>
        <v>1</v>
      </c>
      <c r="O293" s="655"/>
      <c r="P293" s="655"/>
      <c r="Q293" s="655"/>
      <c r="R293" s="655">
        <v>1</v>
      </c>
      <c r="S293" s="471" cm="1">
        <f t="array" ref="S293">IFERROR(_xlfn.IFS(V293=1,1,U293=1,1,T293=1,1,W293=1,1),0)</f>
        <v>1</v>
      </c>
      <c r="T293" s="655"/>
      <c r="U293" s="655"/>
      <c r="V293" s="655"/>
      <c r="W293" s="655">
        <v>1</v>
      </c>
      <c r="X293" s="467"/>
      <c r="Y293" s="473"/>
      <c r="Z293" s="471"/>
      <c r="AA293" s="471"/>
      <c r="AB293" s="471"/>
      <c r="AC293" s="471"/>
      <c r="AD293" s="471"/>
      <c r="AE293" s="471"/>
      <c r="AF293" s="658"/>
      <c r="AG293" s="658"/>
      <c r="AH293" s="658"/>
      <c r="AI293" s="658"/>
      <c r="AJ293" s="467"/>
      <c r="AK293" s="473"/>
      <c r="AL293" s="658"/>
      <c r="AM293" s="471"/>
      <c r="AN293" s="471"/>
      <c r="AO293" s="471"/>
      <c r="AP293" s="471"/>
      <c r="AQ293" s="659"/>
      <c r="AR293" s="658"/>
      <c r="AS293" s="658"/>
      <c r="AT293" s="658"/>
      <c r="AU293" s="658"/>
      <c r="CB293" s="672">
        <v>1</v>
      </c>
    </row>
    <row r="294" spans="1:80" s="671" customFormat="1" ht="12.75" hidden="1" customHeight="1" outlineLevel="3">
      <c r="A294" s="670"/>
      <c r="B294" s="667" t="s">
        <v>1253</v>
      </c>
      <c r="C294" s="668" t="s">
        <v>1184</v>
      </c>
      <c r="D294" s="661">
        <v>4115</v>
      </c>
      <c r="E294" s="662" t="s">
        <v>1462</v>
      </c>
      <c r="F294" s="672"/>
      <c r="G294" s="626" t="s">
        <v>577</v>
      </c>
      <c r="H294" s="476" t="str">
        <f t="shared" si="26"/>
        <v>R25P-1</v>
      </c>
      <c r="I294" s="631">
        <v>1</v>
      </c>
      <c r="J294" s="672"/>
      <c r="K294" s="467"/>
      <c r="L294" s="672"/>
      <c r="M294" s="473"/>
      <c r="N294" s="471" cm="1">
        <f t="array" ref="N294">IFERROR(_xlfn.IFS(Q294=1,1,P294=1,1,O294=1,1,R294=1,1),0)</f>
        <v>1</v>
      </c>
      <c r="Q294" s="655"/>
      <c r="R294" s="655">
        <v>1</v>
      </c>
      <c r="S294" s="471" cm="1">
        <f t="array" ref="S294">IFERROR(_xlfn.IFS(V294=1,1,U294=1,1,T294=1,1,W294=1,1),0)</f>
        <v>1</v>
      </c>
      <c r="T294" s="655"/>
      <c r="V294" s="655"/>
      <c r="W294" s="655">
        <v>1</v>
      </c>
      <c r="X294" s="467"/>
      <c r="Y294" s="473"/>
      <c r="Z294" s="471"/>
      <c r="AA294" s="471"/>
      <c r="AB294" s="471"/>
      <c r="AC294" s="471"/>
      <c r="AD294" s="471"/>
      <c r="AE294" s="471"/>
      <c r="AF294" s="658"/>
      <c r="AG294" s="658"/>
      <c r="AH294" s="658"/>
      <c r="AI294" s="658"/>
      <c r="AJ294" s="467"/>
      <c r="AK294" s="473"/>
      <c r="AL294" s="658"/>
      <c r="AM294" s="471"/>
      <c r="AN294" s="471"/>
      <c r="AO294" s="471"/>
      <c r="AP294" s="471"/>
      <c r="AQ294" s="659"/>
      <c r="AR294" s="658"/>
      <c r="AS294" s="658"/>
      <c r="AT294" s="658"/>
      <c r="AU294" s="658"/>
      <c r="CB294" s="672">
        <v>1</v>
      </c>
    </row>
    <row r="295" spans="1:80" s="671" customFormat="1" ht="12.75" hidden="1" customHeight="1" outlineLevel="3">
      <c r="A295" s="670"/>
      <c r="B295" s="667" t="s">
        <v>1253</v>
      </c>
      <c r="C295" s="668" t="s">
        <v>1184</v>
      </c>
      <c r="D295" s="661"/>
      <c r="E295" s="662" t="s">
        <v>1395</v>
      </c>
      <c r="F295" s="672"/>
      <c r="G295" s="626" t="s">
        <v>577</v>
      </c>
      <c r="H295" s="476" t="str">
        <f t="shared" si="26"/>
        <v>R25P-1</v>
      </c>
      <c r="I295" s="631">
        <v>1</v>
      </c>
      <c r="J295" s="672"/>
      <c r="K295" s="467"/>
      <c r="L295" s="672"/>
      <c r="M295" s="473"/>
      <c r="N295" s="471" cm="1">
        <f t="array" ref="N295">IFERROR(_xlfn.IFS(Q295=1,1,P295=1,1,O295=1,1,R295=1,1),0)</f>
        <v>1</v>
      </c>
      <c r="Q295" s="655"/>
      <c r="R295" s="655">
        <v>1</v>
      </c>
      <c r="S295" s="471" cm="1">
        <f t="array" ref="S295">IFERROR(_xlfn.IFS(V295=1,1,U295=1,1,T295=1,1,W295=1,1),0)</f>
        <v>1</v>
      </c>
      <c r="T295" s="655"/>
      <c r="V295" s="655"/>
      <c r="W295" s="655">
        <v>1</v>
      </c>
      <c r="X295" s="467"/>
      <c r="Y295" s="473"/>
      <c r="Z295" s="471"/>
      <c r="AA295" s="471"/>
      <c r="AB295" s="471"/>
      <c r="AC295" s="471"/>
      <c r="AD295" s="471"/>
      <c r="AE295" s="471"/>
      <c r="AF295" s="658"/>
      <c r="AG295" s="658"/>
      <c r="AH295" s="658"/>
      <c r="AI295" s="658"/>
      <c r="AJ295" s="467"/>
      <c r="AK295" s="473"/>
      <c r="AL295" s="658"/>
      <c r="AM295" s="471"/>
      <c r="AN295" s="471"/>
      <c r="AO295" s="471"/>
      <c r="AP295" s="471"/>
      <c r="AQ295" s="659"/>
      <c r="AR295" s="658"/>
      <c r="AS295" s="658"/>
      <c r="AT295" s="658"/>
      <c r="AU295" s="658"/>
      <c r="CB295" s="672"/>
    </row>
    <row r="296" spans="1:80" s="671" customFormat="1" ht="3" hidden="1" customHeight="1" outlineLevel="2">
      <c r="A296" s="670"/>
      <c r="B296" s="667"/>
      <c r="C296" s="668"/>
      <c r="D296" s="661"/>
      <c r="E296" s="662"/>
      <c r="F296" s="672"/>
      <c r="G296" s="626"/>
      <c r="H296" s="476"/>
      <c r="I296" s="631"/>
      <c r="J296" s="672"/>
      <c r="K296" s="467"/>
      <c r="L296" s="672"/>
      <c r="M296" s="473"/>
      <c r="N296" s="467"/>
      <c r="O296" s="655"/>
      <c r="P296" s="655"/>
      <c r="Q296" s="655"/>
      <c r="R296" s="467"/>
      <c r="S296" s="655"/>
      <c r="T296" s="655"/>
      <c r="U296" s="655"/>
      <c r="V296" s="655"/>
      <c r="W296" s="467"/>
      <c r="X296" s="467"/>
      <c r="Y296" s="473"/>
      <c r="Z296" s="658"/>
      <c r="AA296" s="471"/>
      <c r="AB296" s="471"/>
      <c r="AC296" s="471"/>
      <c r="AD296" s="471"/>
      <c r="AE296" s="659"/>
      <c r="AF296" s="658"/>
      <c r="AG296" s="658"/>
      <c r="AH296" s="658"/>
      <c r="AI296" s="658"/>
      <c r="AJ296" s="467"/>
      <c r="AK296" s="473"/>
      <c r="AL296" s="658"/>
      <c r="AM296" s="471"/>
      <c r="AN296" s="471"/>
      <c r="AO296" s="471"/>
      <c r="AP296" s="471"/>
      <c r="AQ296" s="659"/>
      <c r="AR296" s="658"/>
      <c r="AS296" s="658"/>
      <c r="AT296" s="658"/>
      <c r="AU296" s="658"/>
      <c r="CB296" s="672"/>
    </row>
    <row r="297" spans="1:80" s="671" customFormat="1" ht="12.75" hidden="1" customHeight="1" outlineLevel="2">
      <c r="A297" s="670"/>
      <c r="B297" s="667" t="s">
        <v>1373</v>
      </c>
      <c r="C297" s="668"/>
      <c r="D297" s="661"/>
      <c r="E297" s="662" t="s">
        <v>1374</v>
      </c>
      <c r="F297" s="672"/>
      <c r="G297" s="626"/>
      <c r="H297" s="476"/>
      <c r="I297" s="631"/>
      <c r="J297" s="672"/>
      <c r="K297" s="467"/>
      <c r="L297" s="672"/>
      <c r="M297" s="473"/>
      <c r="N297" s="467"/>
      <c r="O297" s="655"/>
      <c r="P297" s="655"/>
      <c r="Q297" s="655"/>
      <c r="R297" s="467"/>
      <c r="S297" s="471"/>
      <c r="T297" s="655"/>
      <c r="U297" s="655"/>
      <c r="V297" s="655"/>
      <c r="W297" s="467"/>
      <c r="X297" s="467"/>
      <c r="Y297" s="473"/>
      <c r="Z297" s="471"/>
      <c r="AA297" s="471"/>
      <c r="AB297" s="471"/>
      <c r="AC297" s="471"/>
      <c r="AD297" s="471"/>
      <c r="AE297" s="471"/>
      <c r="AF297" s="658"/>
      <c r="AG297" s="658"/>
      <c r="AH297" s="658"/>
      <c r="AI297" s="658"/>
      <c r="AJ297" s="467"/>
      <c r="AK297" s="473"/>
      <c r="AL297" s="658"/>
      <c r="AM297" s="471"/>
      <c r="AN297" s="471"/>
      <c r="AO297" s="471"/>
      <c r="AP297" s="471"/>
      <c r="AQ297" s="659"/>
      <c r="AR297" s="658"/>
      <c r="AS297" s="658"/>
      <c r="AT297" s="658"/>
      <c r="AU297" s="658"/>
      <c r="CB297" s="672"/>
    </row>
    <row r="298" spans="1:80" s="671" customFormat="1" ht="3" hidden="1" customHeight="1" outlineLevel="2">
      <c r="A298" s="670"/>
      <c r="B298" s="667"/>
      <c r="C298" s="668"/>
      <c r="D298" s="661"/>
      <c r="E298" s="662"/>
      <c r="F298" s="672"/>
      <c r="G298" s="626"/>
      <c r="H298" s="476"/>
      <c r="I298" s="631"/>
      <c r="J298" s="672"/>
      <c r="K298" s="467"/>
      <c r="L298" s="672"/>
      <c r="M298" s="473"/>
      <c r="N298" s="467"/>
      <c r="O298" s="655"/>
      <c r="P298" s="655"/>
      <c r="Q298" s="655"/>
      <c r="R298" s="467"/>
      <c r="S298" s="655"/>
      <c r="T298" s="655"/>
      <c r="U298" s="655"/>
      <c r="V298" s="655"/>
      <c r="W298" s="467"/>
      <c r="X298" s="467"/>
      <c r="Y298" s="473"/>
      <c r="Z298" s="658"/>
      <c r="AA298" s="471"/>
      <c r="AB298" s="471"/>
      <c r="AC298" s="471"/>
      <c r="AD298" s="471"/>
      <c r="AE298" s="659"/>
      <c r="AF298" s="658"/>
      <c r="AG298" s="658"/>
      <c r="AH298" s="658"/>
      <c r="AI298" s="658"/>
      <c r="AJ298" s="467"/>
      <c r="AK298" s="473"/>
      <c r="AL298" s="658"/>
      <c r="AM298" s="471"/>
      <c r="AN298" s="471"/>
      <c r="AO298" s="471"/>
      <c r="AP298" s="471"/>
      <c r="AQ298" s="659"/>
      <c r="AR298" s="658"/>
      <c r="AS298" s="658"/>
      <c r="AT298" s="658"/>
      <c r="AU298" s="658"/>
      <c r="CB298" s="672"/>
    </row>
    <row r="299" spans="1:80" s="671" customFormat="1" ht="12.75" hidden="1" customHeight="1" outlineLevel="2">
      <c r="A299" s="670"/>
      <c r="B299" s="667" t="s">
        <v>1272</v>
      </c>
      <c r="C299" s="668"/>
      <c r="D299" s="661"/>
      <c r="E299" s="662"/>
      <c r="F299" s="672"/>
      <c r="G299" s="626"/>
      <c r="H299" s="476"/>
      <c r="I299" s="631"/>
      <c r="J299" s="672"/>
      <c r="K299" s="467"/>
      <c r="L299" s="672"/>
      <c r="M299" s="473"/>
      <c r="N299" s="467"/>
      <c r="O299" s="655"/>
      <c r="P299" s="655"/>
      <c r="Q299" s="655"/>
      <c r="R299" s="467"/>
      <c r="S299" s="655"/>
      <c r="T299" s="655"/>
      <c r="U299" s="655"/>
      <c r="V299" s="655"/>
      <c r="W299" s="467"/>
      <c r="X299" s="467"/>
      <c r="Y299" s="473"/>
      <c r="Z299" s="658"/>
      <c r="AA299" s="471"/>
      <c r="AB299" s="471"/>
      <c r="AC299" s="471"/>
      <c r="AD299" s="471"/>
      <c r="AE299" s="659"/>
      <c r="AF299" s="658"/>
      <c r="AG299" s="658"/>
      <c r="AH299" s="658"/>
      <c r="AI299" s="658"/>
      <c r="AJ299" s="467"/>
      <c r="AK299" s="473"/>
      <c r="AL299" s="658"/>
      <c r="AM299" s="471"/>
      <c r="AN299" s="471"/>
      <c r="AO299" s="471"/>
      <c r="AP299" s="471"/>
      <c r="AQ299" s="659"/>
      <c r="AR299" s="658"/>
      <c r="AS299" s="658"/>
      <c r="AT299" s="658"/>
      <c r="AU299" s="658"/>
      <c r="CB299" s="672"/>
    </row>
    <row r="300" spans="1:80" s="671" customFormat="1" ht="12.75" hidden="1" customHeight="1" outlineLevel="3">
      <c r="A300" s="670"/>
      <c r="B300" s="667" t="s">
        <v>1272</v>
      </c>
      <c r="C300" s="668" t="s">
        <v>1184</v>
      </c>
      <c r="D300" s="661" t="s">
        <v>1375</v>
      </c>
      <c r="E300" s="662" t="s">
        <v>1463</v>
      </c>
      <c r="F300" s="672"/>
      <c r="G300" s="626" t="s">
        <v>577</v>
      </c>
      <c r="H300" s="476" t="str">
        <f>CONCATENATE(G300,"-",I300)</f>
        <v>R25P-1</v>
      </c>
      <c r="I300" s="631">
        <v>1</v>
      </c>
      <c r="J300" s="672"/>
      <c r="K300" s="655"/>
      <c r="L300" s="672"/>
      <c r="M300" s="487"/>
      <c r="N300" s="471" cm="1">
        <f t="array" ref="N300">IFERROR(_xlfn.IFS(Q300=1,1,P300=1,1,O300=1,1,R300=1,1),0)</f>
        <v>1</v>
      </c>
      <c r="O300" s="655"/>
      <c r="P300" s="655"/>
      <c r="Q300" s="655"/>
      <c r="R300" s="655">
        <v>1</v>
      </c>
      <c r="S300" s="471" cm="1">
        <f t="array" ref="S300">IFERROR(_xlfn.IFS(V300=1,1,U300=1,1,T300=1,1,W300=1,1),0)</f>
        <v>1</v>
      </c>
      <c r="T300" s="655"/>
      <c r="U300" s="655"/>
      <c r="V300" s="655"/>
      <c r="W300" s="655">
        <v>1</v>
      </c>
      <c r="X300" s="467"/>
      <c r="Y300" s="487"/>
      <c r="Z300" s="471"/>
      <c r="AA300" s="471"/>
      <c r="AB300" s="471"/>
      <c r="AC300" s="471"/>
      <c r="AD300" s="471"/>
      <c r="AE300" s="471"/>
      <c r="AF300" s="658"/>
      <c r="AG300" s="658"/>
      <c r="AH300" s="658"/>
      <c r="AI300" s="658"/>
      <c r="AJ300" s="467"/>
      <c r="AK300" s="487"/>
      <c r="AL300" s="658"/>
      <c r="AM300" s="471"/>
      <c r="AN300" s="471"/>
      <c r="AO300" s="471"/>
      <c r="AP300" s="471"/>
      <c r="AQ300" s="659"/>
      <c r="AR300" s="658"/>
      <c r="AS300" s="658"/>
      <c r="AT300" s="658"/>
      <c r="AU300" s="658"/>
      <c r="CB300" s="672">
        <v>1</v>
      </c>
    </row>
    <row r="301" spans="1:80" s="671" customFormat="1" ht="3" hidden="1" customHeight="1" outlineLevel="2">
      <c r="A301" s="670"/>
      <c r="B301" s="667"/>
      <c r="C301" s="668"/>
      <c r="D301" s="661"/>
      <c r="E301" s="662"/>
      <c r="F301" s="672"/>
      <c r="G301" s="626"/>
      <c r="H301" s="476"/>
      <c r="I301" s="631"/>
      <c r="J301" s="672"/>
      <c r="K301" s="467"/>
      <c r="L301" s="672"/>
      <c r="M301" s="473"/>
      <c r="N301" s="467"/>
      <c r="O301" s="655"/>
      <c r="P301" s="655"/>
      <c r="Q301" s="655"/>
      <c r="R301" s="467"/>
      <c r="S301" s="655"/>
      <c r="T301" s="655"/>
      <c r="U301" s="655"/>
      <c r="V301" s="655"/>
      <c r="W301" s="467"/>
      <c r="X301" s="467"/>
      <c r="Y301" s="473"/>
      <c r="Z301" s="658"/>
      <c r="AA301" s="471"/>
      <c r="AB301" s="471"/>
      <c r="AC301" s="471"/>
      <c r="AD301" s="471"/>
      <c r="AE301" s="659"/>
      <c r="AF301" s="658"/>
      <c r="AG301" s="658"/>
      <c r="AH301" s="658"/>
      <c r="AI301" s="658"/>
      <c r="AJ301" s="467"/>
      <c r="AK301" s="473"/>
      <c r="AL301" s="658"/>
      <c r="AM301" s="471"/>
      <c r="AN301" s="471"/>
      <c r="AO301" s="471"/>
      <c r="AP301" s="471"/>
      <c r="AQ301" s="659"/>
      <c r="AR301" s="658"/>
      <c r="AS301" s="658"/>
      <c r="AT301" s="658"/>
      <c r="AU301" s="658"/>
      <c r="CB301" s="672"/>
    </row>
    <row r="302" spans="1:80" s="671" customFormat="1" ht="12.75" hidden="1" customHeight="1" outlineLevel="2">
      <c r="A302" s="670"/>
      <c r="B302" s="667" t="s">
        <v>1377</v>
      </c>
      <c r="C302" s="668"/>
      <c r="D302" s="661"/>
      <c r="E302" s="662"/>
      <c r="F302" s="672"/>
      <c r="G302" s="626"/>
      <c r="H302" s="476"/>
      <c r="I302" s="631"/>
      <c r="J302" s="672"/>
      <c r="K302" s="467"/>
      <c r="L302" s="672"/>
      <c r="M302" s="473"/>
      <c r="N302" s="467"/>
      <c r="O302" s="655"/>
      <c r="P302" s="655"/>
      <c r="Q302" s="655"/>
      <c r="R302" s="467"/>
      <c r="S302" s="655"/>
      <c r="T302" s="655"/>
      <c r="U302" s="655"/>
      <c r="V302" s="655"/>
      <c r="W302" s="467"/>
      <c r="X302" s="467"/>
      <c r="Y302" s="473"/>
      <c r="Z302" s="658"/>
      <c r="AA302" s="471"/>
      <c r="AB302" s="471"/>
      <c r="AC302" s="471"/>
      <c r="AD302" s="471"/>
      <c r="AE302" s="659"/>
      <c r="AF302" s="658"/>
      <c r="AG302" s="658"/>
      <c r="AH302" s="658"/>
      <c r="AI302" s="658"/>
      <c r="AJ302" s="467"/>
      <c r="AK302" s="473"/>
      <c r="AL302" s="658"/>
      <c r="AM302" s="471"/>
      <c r="AN302" s="471"/>
      <c r="AO302" s="471"/>
      <c r="AP302" s="471"/>
      <c r="AQ302" s="659"/>
      <c r="AR302" s="658"/>
      <c r="AS302" s="658"/>
      <c r="AT302" s="658"/>
      <c r="AU302" s="658"/>
      <c r="CB302" s="672"/>
    </row>
    <row r="303" spans="1:80" s="664" customFormat="1" ht="12.75" hidden="1" customHeight="1" outlineLevel="3">
      <c r="A303" s="670"/>
      <c r="B303" s="667" t="s">
        <v>915</v>
      </c>
      <c r="C303" s="668" t="s">
        <v>1184</v>
      </c>
      <c r="D303" s="661">
        <v>4011</v>
      </c>
      <c r="E303" s="662" t="s">
        <v>1378</v>
      </c>
      <c r="F303" s="672"/>
      <c r="G303" s="626" t="s">
        <v>577</v>
      </c>
      <c r="H303" s="476" t="str">
        <f t="shared" ref="H303:H306" si="27">CONCATENATE(G303,"-",I303)</f>
        <v>R25P-1</v>
      </c>
      <c r="I303" s="631">
        <v>1</v>
      </c>
      <c r="J303" s="672"/>
      <c r="K303" s="655"/>
      <c r="L303" s="672"/>
      <c r="M303" s="473"/>
      <c r="N303" s="471" cm="1">
        <f t="array" ref="N303">IFERROR(_xlfn.IFS(Q303=1,1,P303=1,1,O303=1,1,R303=1,1),0)</f>
        <v>1</v>
      </c>
      <c r="O303" s="655"/>
      <c r="P303" s="655"/>
      <c r="Q303" s="655"/>
      <c r="R303" s="655">
        <v>1</v>
      </c>
      <c r="S303" s="471" cm="1">
        <f t="array" ref="S303">IFERROR(_xlfn.IFS(V303=1,1,U303=1,1,T303=1,1,W303=1,1),0)</f>
        <v>1</v>
      </c>
      <c r="T303" s="655"/>
      <c r="U303" s="655"/>
      <c r="V303" s="655"/>
      <c r="W303" s="655">
        <v>1</v>
      </c>
      <c r="X303" s="655"/>
      <c r="Y303" s="473"/>
      <c r="Z303" s="471"/>
      <c r="AA303" s="471"/>
      <c r="AB303" s="471"/>
      <c r="AC303" s="471"/>
      <c r="AD303" s="471"/>
      <c r="AE303" s="471"/>
      <c r="AF303" s="658"/>
      <c r="AG303" s="658"/>
      <c r="AH303" s="658"/>
      <c r="AI303" s="658"/>
      <c r="AJ303" s="655"/>
      <c r="AK303" s="473"/>
      <c r="AL303" s="658"/>
      <c r="AM303" s="471"/>
      <c r="AN303" s="471"/>
      <c r="AO303" s="471"/>
      <c r="AP303" s="471"/>
      <c r="AQ303" s="659"/>
      <c r="AR303" s="658"/>
      <c r="AS303" s="658"/>
      <c r="AT303" s="658"/>
      <c r="AU303" s="658"/>
      <c r="CB303" s="672">
        <v>1</v>
      </c>
    </row>
    <row r="304" spans="1:80" s="664" customFormat="1" ht="12.75" hidden="1" customHeight="1" outlineLevel="3">
      <c r="A304" s="670"/>
      <c r="B304" s="667" t="s">
        <v>915</v>
      </c>
      <c r="C304" s="668" t="s">
        <v>1184</v>
      </c>
      <c r="D304" s="661">
        <v>4021</v>
      </c>
      <c r="E304" s="662" t="s">
        <v>1379</v>
      </c>
      <c r="F304" s="672"/>
      <c r="G304" s="626" t="s">
        <v>577</v>
      </c>
      <c r="H304" s="476" t="str">
        <f t="shared" si="27"/>
        <v>R25P-1</v>
      </c>
      <c r="I304" s="631">
        <v>1</v>
      </c>
      <c r="J304" s="672"/>
      <c r="K304" s="655"/>
      <c r="L304" s="672"/>
      <c r="M304" s="473"/>
      <c r="N304" s="471" cm="1">
        <f t="array" ref="N304">IFERROR(_xlfn.IFS(Q304=1,1,P304=1,1,O304=1,1,R304=1,1),0)</f>
        <v>1</v>
      </c>
      <c r="O304" s="655"/>
      <c r="P304" s="655"/>
      <c r="Q304" s="655"/>
      <c r="R304" s="655">
        <v>1</v>
      </c>
      <c r="S304" s="471" cm="1">
        <f t="array" ref="S304">IFERROR(_xlfn.IFS(V304=1,1,U304=1,1,T304=1,1,W304=1,1),0)</f>
        <v>1</v>
      </c>
      <c r="T304" s="655"/>
      <c r="U304" s="655"/>
      <c r="V304" s="655"/>
      <c r="W304" s="655">
        <v>1</v>
      </c>
      <c r="X304" s="655"/>
      <c r="Y304" s="473"/>
      <c r="Z304" s="471"/>
      <c r="AA304" s="471"/>
      <c r="AB304" s="471"/>
      <c r="AC304" s="471"/>
      <c r="AD304" s="471"/>
      <c r="AE304" s="471"/>
      <c r="AF304" s="658"/>
      <c r="AG304" s="658"/>
      <c r="AH304" s="658"/>
      <c r="AI304" s="658"/>
      <c r="AJ304" s="655"/>
      <c r="AK304" s="473"/>
      <c r="AL304" s="658"/>
      <c r="AM304" s="471"/>
      <c r="AN304" s="471"/>
      <c r="AO304" s="471"/>
      <c r="AP304" s="471"/>
      <c r="AQ304" s="659"/>
      <c r="AR304" s="658"/>
      <c r="AS304" s="658"/>
      <c r="AT304" s="658"/>
      <c r="AU304" s="658"/>
      <c r="CB304" s="672">
        <v>1</v>
      </c>
    </row>
    <row r="305" spans="1:80" s="664" customFormat="1" ht="12.75" hidden="1" customHeight="1" outlineLevel="3">
      <c r="A305" s="670"/>
      <c r="B305" s="667" t="s">
        <v>915</v>
      </c>
      <c r="C305" s="668" t="s">
        <v>1184</v>
      </c>
      <c r="D305" s="661">
        <v>4031</v>
      </c>
      <c r="E305" s="662" t="s">
        <v>1380</v>
      </c>
      <c r="F305" s="672"/>
      <c r="G305" s="626" t="s">
        <v>577</v>
      </c>
      <c r="H305" s="476" t="str">
        <f t="shared" si="27"/>
        <v>R25P-1</v>
      </c>
      <c r="I305" s="631">
        <v>1</v>
      </c>
      <c r="J305" s="672"/>
      <c r="K305" s="655"/>
      <c r="L305" s="672"/>
      <c r="M305" s="473"/>
      <c r="N305" s="471" cm="1">
        <f t="array" ref="N305">IFERROR(_xlfn.IFS(Q305=1,1,P305=1,1,O305=1,1,R305=1,1),0)</f>
        <v>1</v>
      </c>
      <c r="O305" s="655"/>
      <c r="P305" s="655"/>
      <c r="Q305" s="655"/>
      <c r="R305" s="655">
        <v>1</v>
      </c>
      <c r="S305" s="471" cm="1">
        <f t="array" ref="S305">IFERROR(_xlfn.IFS(V305=1,1,U305=1,1,T305=1,1,W305=1,1),0)</f>
        <v>1</v>
      </c>
      <c r="T305" s="655"/>
      <c r="U305" s="655"/>
      <c r="V305" s="655"/>
      <c r="W305" s="655">
        <v>1</v>
      </c>
      <c r="X305" s="655"/>
      <c r="Y305" s="473"/>
      <c r="Z305" s="471"/>
      <c r="AA305" s="471"/>
      <c r="AB305" s="471"/>
      <c r="AC305" s="471"/>
      <c r="AD305" s="471"/>
      <c r="AE305" s="471"/>
      <c r="AF305" s="658"/>
      <c r="AG305" s="658"/>
      <c r="AH305" s="658"/>
      <c r="AI305" s="658"/>
      <c r="AJ305" s="655"/>
      <c r="AK305" s="473"/>
      <c r="AL305" s="658"/>
      <c r="AM305" s="471"/>
      <c r="AN305" s="471"/>
      <c r="AO305" s="471"/>
      <c r="AP305" s="471"/>
      <c r="AQ305" s="659"/>
      <c r="AR305" s="658"/>
      <c r="AS305" s="658"/>
      <c r="AT305" s="658"/>
      <c r="AU305" s="658"/>
      <c r="CB305" s="672">
        <v>1</v>
      </c>
    </row>
    <row r="306" spans="1:80" s="664" customFormat="1" ht="12.75" hidden="1" customHeight="1" outlineLevel="3">
      <c r="A306" s="670"/>
      <c r="B306" s="667" t="s">
        <v>915</v>
      </c>
      <c r="C306" s="668" t="s">
        <v>1184</v>
      </c>
      <c r="D306" s="661">
        <v>4071</v>
      </c>
      <c r="E306" s="662" t="s">
        <v>1381</v>
      </c>
      <c r="F306" s="672"/>
      <c r="G306" s="626" t="s">
        <v>577</v>
      </c>
      <c r="H306" s="476" t="str">
        <f t="shared" si="27"/>
        <v>R25P-1</v>
      </c>
      <c r="I306" s="631">
        <v>1</v>
      </c>
      <c r="J306" s="672"/>
      <c r="K306" s="655"/>
      <c r="L306" s="672"/>
      <c r="M306" s="473"/>
      <c r="N306" s="471" cm="1">
        <f t="array" ref="N306">IFERROR(_xlfn.IFS(Q306=1,1,P306=1,1,O306=1,1,R306=1,1),0)</f>
        <v>1</v>
      </c>
      <c r="O306" s="655"/>
      <c r="P306" s="655"/>
      <c r="Q306" s="655"/>
      <c r="R306" s="655">
        <v>1</v>
      </c>
      <c r="S306" s="471" cm="1">
        <f t="array" ref="S306">IFERROR(_xlfn.IFS(V306=1,1,U306=1,1,T306=1,1,W306=1,1),0)</f>
        <v>1</v>
      </c>
      <c r="T306" s="655"/>
      <c r="U306" s="655"/>
      <c r="V306" s="655"/>
      <c r="W306" s="655">
        <v>1</v>
      </c>
      <c r="X306" s="655"/>
      <c r="Y306" s="473"/>
      <c r="Z306" s="471"/>
      <c r="AA306" s="471"/>
      <c r="AB306" s="471"/>
      <c r="AC306" s="471"/>
      <c r="AD306" s="471"/>
      <c r="AE306" s="471"/>
      <c r="AF306" s="658"/>
      <c r="AG306" s="658"/>
      <c r="AH306" s="658"/>
      <c r="AI306" s="658"/>
      <c r="AJ306" s="655"/>
      <c r="AK306" s="473"/>
      <c r="AL306" s="658"/>
      <c r="AM306" s="471"/>
      <c r="AN306" s="471"/>
      <c r="AO306" s="471"/>
      <c r="AP306" s="471"/>
      <c r="AQ306" s="659"/>
      <c r="AR306" s="658"/>
      <c r="AS306" s="658"/>
      <c r="AT306" s="658"/>
      <c r="AU306" s="658"/>
      <c r="CB306" s="672">
        <v>1</v>
      </c>
    </row>
    <row r="307" spans="1:80" s="671" customFormat="1" ht="3" hidden="1" customHeight="1" outlineLevel="2">
      <c r="A307" s="670"/>
      <c r="B307" s="667"/>
      <c r="C307" s="668"/>
      <c r="D307" s="661"/>
      <c r="E307" s="662"/>
      <c r="F307" s="672"/>
      <c r="G307" s="626"/>
      <c r="H307" s="476"/>
      <c r="I307" s="631"/>
      <c r="J307" s="672"/>
      <c r="K307" s="467"/>
      <c r="L307" s="672"/>
      <c r="M307" s="473"/>
      <c r="N307" s="467"/>
      <c r="O307" s="655"/>
      <c r="P307" s="655"/>
      <c r="Q307" s="655"/>
      <c r="R307" s="467"/>
      <c r="S307" s="655"/>
      <c r="T307" s="655"/>
      <c r="U307" s="655"/>
      <c r="V307" s="655"/>
      <c r="W307" s="467"/>
      <c r="X307" s="467"/>
      <c r="Y307" s="473"/>
      <c r="Z307" s="658"/>
      <c r="AA307" s="471"/>
      <c r="AB307" s="471"/>
      <c r="AC307" s="471"/>
      <c r="AD307" s="471"/>
      <c r="AE307" s="659"/>
      <c r="AF307" s="658"/>
      <c r="AG307" s="658"/>
      <c r="AH307" s="658"/>
      <c r="AI307" s="658"/>
      <c r="AJ307" s="467"/>
      <c r="AK307" s="473"/>
      <c r="AL307" s="658"/>
      <c r="AM307" s="471"/>
      <c r="AN307" s="471"/>
      <c r="AO307" s="471"/>
      <c r="AP307" s="471"/>
      <c r="AQ307" s="659"/>
      <c r="AR307" s="658"/>
      <c r="AS307" s="658"/>
      <c r="AT307" s="658"/>
      <c r="AU307" s="658"/>
      <c r="CB307" s="672"/>
    </row>
    <row r="308" spans="1:80" s="671" customFormat="1" ht="12.75" hidden="1" customHeight="1" outlineLevel="2">
      <c r="A308" s="670"/>
      <c r="B308" s="667" t="s">
        <v>1382</v>
      </c>
      <c r="C308" s="668"/>
      <c r="D308" s="661"/>
      <c r="E308" s="662"/>
      <c r="F308" s="672"/>
      <c r="G308" s="626"/>
      <c r="H308" s="476"/>
      <c r="I308" s="631"/>
      <c r="J308" s="672"/>
      <c r="K308" s="467"/>
      <c r="L308" s="672"/>
      <c r="M308" s="473"/>
      <c r="N308" s="467"/>
      <c r="O308" s="655"/>
      <c r="P308" s="655"/>
      <c r="Q308" s="655"/>
      <c r="R308" s="467"/>
      <c r="S308" s="655"/>
      <c r="T308" s="655"/>
      <c r="U308" s="655"/>
      <c r="V308" s="655"/>
      <c r="W308" s="467"/>
      <c r="X308" s="467"/>
      <c r="Y308" s="473"/>
      <c r="Z308" s="658"/>
      <c r="AA308" s="471"/>
      <c r="AB308" s="471"/>
      <c r="AC308" s="471"/>
      <c r="AD308" s="471"/>
      <c r="AE308" s="659"/>
      <c r="AF308" s="658"/>
      <c r="AG308" s="658"/>
      <c r="AH308" s="658"/>
      <c r="AI308" s="658"/>
      <c r="AJ308" s="467"/>
      <c r="AK308" s="473"/>
      <c r="AL308" s="658"/>
      <c r="AM308" s="471"/>
      <c r="AN308" s="471"/>
      <c r="AO308" s="471"/>
      <c r="AP308" s="471"/>
      <c r="AQ308" s="659"/>
      <c r="AR308" s="658"/>
      <c r="AS308" s="658"/>
      <c r="AT308" s="658"/>
      <c r="AU308" s="658"/>
      <c r="CB308" s="672"/>
    </row>
    <row r="309" spans="1:80" s="664" customFormat="1" ht="12.75" hidden="1" customHeight="1" outlineLevel="3">
      <c r="A309" s="670"/>
      <c r="B309" s="667" t="s">
        <v>1383</v>
      </c>
      <c r="C309" s="668" t="s">
        <v>577</v>
      </c>
      <c r="D309" s="661">
        <v>1001</v>
      </c>
      <c r="E309" s="662" t="s">
        <v>1464</v>
      </c>
      <c r="F309" s="672"/>
      <c r="G309" s="626" t="s">
        <v>577</v>
      </c>
      <c r="H309" s="476" t="str">
        <f t="shared" ref="H309:H310" si="28">CONCATENATE(G309,"-",I309)</f>
        <v>R25P-1</v>
      </c>
      <c r="I309" s="631">
        <v>1</v>
      </c>
      <c r="J309" s="672"/>
      <c r="K309" s="655"/>
      <c r="L309" s="672"/>
      <c r="M309" s="473"/>
      <c r="N309" s="471" cm="1">
        <f t="array" ref="N309">IFERROR(_xlfn.IFS(Q309=1,1,P309=1,1,O309=1,1,R309=1,1),0)</f>
        <v>1</v>
      </c>
      <c r="O309" s="655"/>
      <c r="P309" s="655"/>
      <c r="Q309" s="655"/>
      <c r="R309" s="655">
        <v>1</v>
      </c>
      <c r="S309" s="471" cm="1">
        <f t="array" ref="S309">IFERROR(_xlfn.IFS(V309=1,1,U309=1,1,T309=1,1,W309=1,1),0)</f>
        <v>1</v>
      </c>
      <c r="T309" s="655"/>
      <c r="U309" s="655"/>
      <c r="V309" s="655"/>
      <c r="W309" s="655">
        <v>1</v>
      </c>
      <c r="X309" s="655"/>
      <c r="Y309" s="473"/>
      <c r="Z309" s="471"/>
      <c r="AA309" s="471"/>
      <c r="AB309" s="471"/>
      <c r="AC309" s="471"/>
      <c r="AD309" s="471"/>
      <c r="AE309" s="471"/>
      <c r="AF309" s="658"/>
      <c r="AG309" s="658"/>
      <c r="AH309" s="658"/>
      <c r="AI309" s="658"/>
      <c r="AJ309" s="655"/>
      <c r="AK309" s="473"/>
      <c r="AL309" s="658"/>
      <c r="AM309" s="471"/>
      <c r="AN309" s="471"/>
      <c r="AO309" s="471"/>
      <c r="AP309" s="471"/>
      <c r="AQ309" s="659"/>
      <c r="AR309" s="658"/>
      <c r="AS309" s="658"/>
      <c r="AT309" s="658"/>
      <c r="AU309" s="658"/>
      <c r="CB309" s="672">
        <v>1</v>
      </c>
    </row>
    <row r="310" spans="1:80" s="664" customFormat="1" ht="12.75" hidden="1" customHeight="1" outlineLevel="3">
      <c r="A310" s="670"/>
      <c r="B310" s="667" t="s">
        <v>1383</v>
      </c>
      <c r="C310" s="668" t="s">
        <v>577</v>
      </c>
      <c r="D310" s="661">
        <v>9001</v>
      </c>
      <c r="E310" s="662" t="s">
        <v>1465</v>
      </c>
      <c r="F310" s="672"/>
      <c r="G310" s="626" t="s">
        <v>577</v>
      </c>
      <c r="H310" s="476" t="str">
        <f t="shared" si="28"/>
        <v>R25P-1</v>
      </c>
      <c r="I310" s="631">
        <v>1</v>
      </c>
      <c r="J310" s="672"/>
      <c r="K310" s="655"/>
      <c r="L310" s="672"/>
      <c r="M310" s="473"/>
      <c r="N310" s="471" cm="1">
        <f t="array" ref="N310">IFERROR(_xlfn.IFS(Q310=1,1,P310=1,1,O310=1,1,R310=1,1),0)</f>
        <v>1</v>
      </c>
      <c r="O310" s="655"/>
      <c r="P310" s="655"/>
      <c r="Q310" s="655"/>
      <c r="R310" s="655">
        <v>1</v>
      </c>
      <c r="S310" s="471" cm="1">
        <f t="array" ref="S310">IFERROR(_xlfn.IFS(V310=1,1,U310=1,1,T310=1,1,W310=1,1),0)</f>
        <v>1</v>
      </c>
      <c r="T310" s="655"/>
      <c r="U310" s="655"/>
      <c r="V310" s="655"/>
      <c r="W310" s="655">
        <v>1</v>
      </c>
      <c r="X310" s="655"/>
      <c r="Y310" s="473"/>
      <c r="Z310" s="471"/>
      <c r="AA310" s="471"/>
      <c r="AB310" s="471"/>
      <c r="AC310" s="471"/>
      <c r="AD310" s="471"/>
      <c r="AE310" s="471"/>
      <c r="AF310" s="658"/>
      <c r="AG310" s="658"/>
      <c r="AH310" s="658"/>
      <c r="AI310" s="658"/>
      <c r="AJ310" s="655"/>
      <c r="AK310" s="473"/>
      <c r="AL310" s="658"/>
      <c r="AM310" s="471"/>
      <c r="AN310" s="471"/>
      <c r="AO310" s="471"/>
      <c r="AP310" s="471"/>
      <c r="AQ310" s="659"/>
      <c r="AR310" s="658"/>
      <c r="AS310" s="658"/>
      <c r="AT310" s="658"/>
      <c r="AU310" s="658"/>
      <c r="CB310" s="672">
        <v>1</v>
      </c>
    </row>
    <row r="311" spans="1:80" s="671" customFormat="1" ht="3" hidden="1" customHeight="1" outlineLevel="1">
      <c r="A311" s="670"/>
      <c r="B311" s="667"/>
      <c r="C311" s="668"/>
      <c r="D311" s="661"/>
      <c r="E311" s="662"/>
      <c r="F311" s="672"/>
      <c r="G311" s="626"/>
      <c r="H311" s="476"/>
      <c r="I311" s="631"/>
      <c r="J311" s="672"/>
      <c r="K311" s="467"/>
      <c r="L311" s="672"/>
      <c r="M311" s="473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467"/>
      <c r="Y311" s="473"/>
      <c r="Z311" s="658"/>
      <c r="AA311" s="471"/>
      <c r="AB311" s="471"/>
      <c r="AC311" s="471"/>
      <c r="AD311" s="471"/>
      <c r="AE311" s="659"/>
      <c r="AF311" s="658"/>
      <c r="AG311" s="658"/>
      <c r="AH311" s="658"/>
      <c r="AI311" s="658"/>
      <c r="AJ311" s="467"/>
      <c r="AK311" s="473"/>
      <c r="AL311" s="658"/>
      <c r="AM311" s="471"/>
      <c r="AN311" s="471"/>
      <c r="AO311" s="471"/>
      <c r="AP311" s="471"/>
      <c r="AQ311" s="659"/>
      <c r="AR311" s="658"/>
      <c r="AS311" s="658"/>
      <c r="AT311" s="658"/>
      <c r="AU311" s="658"/>
      <c r="CB311" s="672"/>
    </row>
    <row r="312" spans="1:80" s="671" customFormat="1" ht="12.75" hidden="1" customHeight="1" outlineLevel="1" collapsed="1">
      <c r="A312" s="580" t="s">
        <v>96</v>
      </c>
      <c r="B312" s="580" t="s">
        <v>97</v>
      </c>
      <c r="C312" s="580"/>
      <c r="D312" s="580"/>
      <c r="E312" s="580"/>
      <c r="F312" s="672"/>
      <c r="G312" s="626"/>
      <c r="H312" s="476"/>
      <c r="I312" s="631"/>
      <c r="J312" s="672"/>
      <c r="K312" s="467"/>
      <c r="L312" s="672"/>
      <c r="M312" s="473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467"/>
      <c r="Y312" s="473"/>
      <c r="Z312" s="658"/>
      <c r="AA312" s="471"/>
      <c r="AB312" s="471"/>
      <c r="AC312" s="471"/>
      <c r="AD312" s="471"/>
      <c r="AE312" s="659"/>
      <c r="AF312" s="658"/>
      <c r="AG312" s="658"/>
      <c r="AH312" s="658"/>
      <c r="AI312" s="658"/>
      <c r="AJ312" s="467"/>
      <c r="AK312" s="473"/>
      <c r="AL312" s="658"/>
      <c r="AM312" s="471"/>
      <c r="AN312" s="471"/>
      <c r="AO312" s="471"/>
      <c r="AP312" s="471"/>
      <c r="AQ312" s="659"/>
      <c r="AR312" s="658"/>
      <c r="AS312" s="658"/>
      <c r="AT312" s="658"/>
      <c r="AU312" s="658"/>
      <c r="CB312" s="672"/>
    </row>
    <row r="313" spans="1:80" s="671" customFormat="1" ht="3" hidden="1" customHeight="1" outlineLevel="2">
      <c r="A313" s="670"/>
      <c r="B313" s="667"/>
      <c r="C313" s="668"/>
      <c r="D313" s="661"/>
      <c r="E313" s="662"/>
      <c r="F313" s="672"/>
      <c r="G313" s="626"/>
      <c r="H313" s="476"/>
      <c r="I313" s="631"/>
      <c r="J313" s="672"/>
      <c r="K313" s="467"/>
      <c r="L313" s="672"/>
      <c r="M313" s="473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467"/>
      <c r="Y313" s="473"/>
      <c r="Z313" s="658"/>
      <c r="AA313" s="471"/>
      <c r="AB313" s="471"/>
      <c r="AC313" s="471"/>
      <c r="AD313" s="471"/>
      <c r="AE313" s="659"/>
      <c r="AF313" s="658"/>
      <c r="AG313" s="658"/>
      <c r="AH313" s="658"/>
      <c r="AI313" s="658"/>
      <c r="AJ313" s="467"/>
      <c r="AK313" s="473"/>
      <c r="AL313" s="658"/>
      <c r="AM313" s="471"/>
      <c r="AN313" s="471"/>
      <c r="AO313" s="471"/>
      <c r="AP313" s="471"/>
      <c r="AQ313" s="659"/>
      <c r="AR313" s="658"/>
      <c r="AS313" s="658"/>
      <c r="AT313" s="658"/>
      <c r="AU313" s="658"/>
      <c r="CB313" s="672"/>
    </row>
    <row r="314" spans="1:80" s="671" customFormat="1" ht="12.75" hidden="1" customHeight="1" outlineLevel="2">
      <c r="A314" s="670"/>
      <c r="B314" s="667" t="s">
        <v>1367</v>
      </c>
      <c r="C314" s="668"/>
      <c r="D314" s="661"/>
      <c r="E314" s="662"/>
      <c r="F314" s="672"/>
      <c r="G314" s="626"/>
      <c r="H314" s="476"/>
      <c r="I314" s="631"/>
      <c r="J314" s="672"/>
      <c r="K314" s="467"/>
      <c r="L314" s="672"/>
      <c r="M314" s="473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467"/>
      <c r="Y314" s="473"/>
      <c r="Z314" s="658"/>
      <c r="AA314" s="471"/>
      <c r="AB314" s="471"/>
      <c r="AC314" s="471"/>
      <c r="AD314" s="471"/>
      <c r="AE314" s="659"/>
      <c r="AF314" s="658"/>
      <c r="AG314" s="658"/>
      <c r="AH314" s="658"/>
      <c r="AI314" s="658"/>
      <c r="AJ314" s="467"/>
      <c r="AK314" s="473"/>
      <c r="AL314" s="658"/>
      <c r="AM314" s="471"/>
      <c r="AN314" s="471"/>
      <c r="AO314" s="471"/>
      <c r="AP314" s="471"/>
      <c r="AQ314" s="659"/>
      <c r="AR314" s="658"/>
      <c r="AS314" s="658"/>
      <c r="AT314" s="658"/>
      <c r="AU314" s="658"/>
      <c r="CB314" s="672"/>
    </row>
    <row r="315" spans="1:80" s="671" customFormat="1" ht="12.75" hidden="1" customHeight="1" outlineLevel="3">
      <c r="A315" s="670"/>
      <c r="B315" s="667" t="s">
        <v>1368</v>
      </c>
      <c r="C315" s="668"/>
      <c r="D315" s="661"/>
      <c r="E315" s="662"/>
      <c r="F315" s="672"/>
      <c r="G315" s="626"/>
      <c r="H315" s="476"/>
      <c r="I315" s="631"/>
      <c r="J315" s="672"/>
      <c r="K315" s="467"/>
      <c r="L315" s="672"/>
      <c r="M315" s="473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467"/>
      <c r="Y315" s="473"/>
      <c r="Z315" s="658"/>
      <c r="AA315" s="471"/>
      <c r="AB315" s="471"/>
      <c r="AC315" s="471"/>
      <c r="AD315" s="471"/>
      <c r="AE315" s="659"/>
      <c r="AF315" s="658"/>
      <c r="AG315" s="658"/>
      <c r="AH315" s="658"/>
      <c r="AI315" s="658"/>
      <c r="AJ315" s="467"/>
      <c r="AK315" s="473"/>
      <c r="AL315" s="658"/>
      <c r="AM315" s="471"/>
      <c r="AN315" s="471"/>
      <c r="AO315" s="471"/>
      <c r="AP315" s="471"/>
      <c r="AQ315" s="659"/>
      <c r="AR315" s="658"/>
      <c r="AS315" s="658"/>
      <c r="AT315" s="658"/>
      <c r="AU315" s="658"/>
      <c r="CB315" s="672"/>
    </row>
    <row r="316" spans="1:80" s="671" customFormat="1" ht="12.75" hidden="1" customHeight="1" outlineLevel="3">
      <c r="A316" s="670"/>
      <c r="B316" s="667" t="s">
        <v>1253</v>
      </c>
      <c r="C316" s="668" t="s">
        <v>1184</v>
      </c>
      <c r="D316" s="661">
        <v>4051</v>
      </c>
      <c r="E316" s="662" t="s">
        <v>1466</v>
      </c>
      <c r="F316" s="672"/>
      <c r="G316" s="626" t="s">
        <v>579</v>
      </c>
      <c r="H316" s="476" t="str">
        <f t="shared" ref="H316:H325" si="29">CONCATENATE(G316,"-",I316)</f>
        <v>L20P-1</v>
      </c>
      <c r="I316" s="631">
        <v>1</v>
      </c>
      <c r="J316" s="672"/>
      <c r="K316" s="467"/>
      <c r="L316" s="672"/>
      <c r="M316" s="473"/>
      <c r="N316" s="471" cm="1">
        <f t="array" ref="N316">IFERROR(_xlfn.IFS(Q316=1,1,P316=1,1,O316=1,1,R316=1,1),0)</f>
        <v>1</v>
      </c>
      <c r="O316" s="655"/>
      <c r="Q316" s="655"/>
      <c r="R316" s="655">
        <v>1</v>
      </c>
      <c r="S316" s="471" cm="1">
        <f t="array" ref="S316">IFERROR(_xlfn.IFS(V316=1,1,U316=1,1,T316=1,1,W316=1,1),0)</f>
        <v>0</v>
      </c>
      <c r="T316" s="655"/>
      <c r="V316" s="655"/>
      <c r="W316" s="655"/>
      <c r="X316" s="467"/>
      <c r="Y316" s="473"/>
      <c r="Z316" s="471"/>
      <c r="AA316" s="471"/>
      <c r="AB316" s="471"/>
      <c r="AC316" s="471"/>
      <c r="AD316" s="471"/>
      <c r="AE316" s="471"/>
      <c r="AF316" s="658"/>
      <c r="AG316" s="658"/>
      <c r="AH316" s="658"/>
      <c r="AI316" s="658"/>
      <c r="AJ316" s="467"/>
      <c r="AK316" s="473"/>
      <c r="AL316" s="658"/>
      <c r="AM316" s="471"/>
      <c r="AN316" s="471"/>
      <c r="AO316" s="471"/>
      <c r="AP316" s="471"/>
      <c r="AQ316" s="659"/>
      <c r="AR316" s="658"/>
      <c r="AS316" s="658"/>
      <c r="AT316" s="658"/>
      <c r="AU316" s="658"/>
      <c r="CB316" s="672">
        <v>1</v>
      </c>
    </row>
    <row r="317" spans="1:80" s="671" customFormat="1" ht="12.75" hidden="1" customHeight="1" outlineLevel="3">
      <c r="A317" s="670"/>
      <c r="B317" s="667" t="s">
        <v>1253</v>
      </c>
      <c r="C317" s="668" t="s">
        <v>1184</v>
      </c>
      <c r="D317" s="661">
        <v>4061</v>
      </c>
      <c r="E317" s="662" t="s">
        <v>1467</v>
      </c>
      <c r="F317" s="672"/>
      <c r="G317" s="626" t="s">
        <v>579</v>
      </c>
      <c r="H317" s="476" t="str">
        <f t="shared" si="29"/>
        <v>L20P-1</v>
      </c>
      <c r="I317" s="631">
        <v>1</v>
      </c>
      <c r="J317" s="672"/>
      <c r="K317" s="467"/>
      <c r="L317" s="672"/>
      <c r="M317" s="473"/>
      <c r="N317" s="471" cm="1">
        <f t="array" ref="N317">IFERROR(_xlfn.IFS(Q317=1,1,P317=1,1,O317=1,1,R317=1,1),0)</f>
        <v>1</v>
      </c>
      <c r="O317" s="655"/>
      <c r="Q317" s="655"/>
      <c r="R317" s="655">
        <v>1</v>
      </c>
      <c r="S317" s="471" cm="1">
        <f t="array" ref="S317">IFERROR(_xlfn.IFS(V317=1,1,U317=1,1,T317=1,1,W317=1,1),0)</f>
        <v>0</v>
      </c>
      <c r="T317" s="655"/>
      <c r="V317" s="655"/>
      <c r="W317" s="655"/>
      <c r="X317" s="467"/>
      <c r="Y317" s="473"/>
      <c r="Z317" s="471"/>
      <c r="AA317" s="471"/>
      <c r="AB317" s="471"/>
      <c r="AC317" s="471"/>
      <c r="AD317" s="471"/>
      <c r="AE317" s="471"/>
      <c r="AF317" s="658"/>
      <c r="AG317" s="658"/>
      <c r="AH317" s="658"/>
      <c r="AI317" s="658"/>
      <c r="AJ317" s="467"/>
      <c r="AK317" s="473"/>
      <c r="AL317" s="658"/>
      <c r="AM317" s="471"/>
      <c r="AN317" s="471"/>
      <c r="AO317" s="471"/>
      <c r="AP317" s="471"/>
      <c r="AQ317" s="659"/>
      <c r="AR317" s="658"/>
      <c r="AS317" s="658"/>
      <c r="AT317" s="658"/>
      <c r="AU317" s="658"/>
      <c r="CB317" s="672">
        <v>1</v>
      </c>
    </row>
    <row r="318" spans="1:80" s="671" customFormat="1" ht="12.75" hidden="1" customHeight="1" outlineLevel="3">
      <c r="A318" s="670"/>
      <c r="B318" s="667" t="s">
        <v>1253</v>
      </c>
      <c r="C318" s="668" t="s">
        <v>1184</v>
      </c>
      <c r="D318" s="661">
        <v>4071</v>
      </c>
      <c r="E318" s="662" t="s">
        <v>1468</v>
      </c>
      <c r="F318" s="672"/>
      <c r="G318" s="626" t="s">
        <v>579</v>
      </c>
      <c r="H318" s="476" t="str">
        <f t="shared" si="29"/>
        <v>L20P-1</v>
      </c>
      <c r="I318" s="631">
        <v>1</v>
      </c>
      <c r="J318" s="672"/>
      <c r="K318" s="467"/>
      <c r="L318" s="672"/>
      <c r="M318" s="473"/>
      <c r="N318" s="471" cm="1">
        <f t="array" ref="N318">IFERROR(_xlfn.IFS(Q318=1,1,P318=1,1,O318=1,1,R318=1,1),0)</f>
        <v>1</v>
      </c>
      <c r="O318" s="655"/>
      <c r="Q318" s="655"/>
      <c r="R318" s="655">
        <v>1</v>
      </c>
      <c r="S318" s="471" cm="1">
        <f t="array" ref="S318">IFERROR(_xlfn.IFS(V318=1,1,U318=1,1,T318=1,1,W318=1,1),0)</f>
        <v>0</v>
      </c>
      <c r="T318" s="655"/>
      <c r="V318" s="655"/>
      <c r="W318" s="655"/>
      <c r="X318" s="467"/>
      <c r="Y318" s="473"/>
      <c r="Z318" s="471"/>
      <c r="AA318" s="471"/>
      <c r="AB318" s="471"/>
      <c r="AC318" s="471"/>
      <c r="AD318" s="471"/>
      <c r="AE318" s="471"/>
      <c r="AF318" s="658"/>
      <c r="AG318" s="658"/>
      <c r="AH318" s="658"/>
      <c r="AI318" s="658"/>
      <c r="AJ318" s="467"/>
      <c r="AK318" s="473"/>
      <c r="AL318" s="658"/>
      <c r="AM318" s="471"/>
      <c r="AN318" s="471"/>
      <c r="AO318" s="471"/>
      <c r="AP318" s="471"/>
      <c r="AQ318" s="659"/>
      <c r="AR318" s="658"/>
      <c r="AS318" s="658"/>
      <c r="AT318" s="658"/>
      <c r="AU318" s="658"/>
      <c r="CB318" s="672">
        <v>1</v>
      </c>
    </row>
    <row r="319" spans="1:80" s="671" customFormat="1" ht="12.75" hidden="1" customHeight="1" outlineLevel="3">
      <c r="A319" s="670"/>
      <c r="B319" s="667" t="s">
        <v>1253</v>
      </c>
      <c r="C319" s="668" t="s">
        <v>1184</v>
      </c>
      <c r="D319" s="661">
        <v>4081</v>
      </c>
      <c r="E319" s="662" t="s">
        <v>1469</v>
      </c>
      <c r="F319" s="672"/>
      <c r="G319" s="626" t="s">
        <v>579</v>
      </c>
      <c r="H319" s="476" t="str">
        <f t="shared" si="29"/>
        <v>L20P-1</v>
      </c>
      <c r="I319" s="631">
        <v>1</v>
      </c>
      <c r="J319" s="672"/>
      <c r="K319" s="467"/>
      <c r="L319" s="672"/>
      <c r="M319" s="473"/>
      <c r="N319" s="471" cm="1">
        <f t="array" ref="N319">IFERROR(_xlfn.IFS(Q319=1,1,P319=1,1,O319=1,1,R319=1,1),0)</f>
        <v>1</v>
      </c>
      <c r="O319" s="655"/>
      <c r="Q319" s="655"/>
      <c r="R319" s="655">
        <v>1</v>
      </c>
      <c r="S319" s="471" cm="1">
        <f t="array" ref="S319">IFERROR(_xlfn.IFS(V319=1,1,U319=1,1,T319=1,1,W319=1,1),0)</f>
        <v>0</v>
      </c>
      <c r="T319" s="655"/>
      <c r="V319" s="655"/>
      <c r="W319" s="655"/>
      <c r="X319" s="467"/>
      <c r="Y319" s="473"/>
      <c r="Z319" s="471"/>
      <c r="AA319" s="471"/>
      <c r="AB319" s="471"/>
      <c r="AC319" s="471"/>
      <c r="AD319" s="471"/>
      <c r="AE319" s="471"/>
      <c r="AF319" s="658"/>
      <c r="AG319" s="658"/>
      <c r="AH319" s="658"/>
      <c r="AI319" s="658"/>
      <c r="AJ319" s="467"/>
      <c r="AK319" s="473"/>
      <c r="AL319" s="658"/>
      <c r="AM319" s="471"/>
      <c r="AN319" s="471"/>
      <c r="AO319" s="471"/>
      <c r="AP319" s="471"/>
      <c r="AQ319" s="659"/>
      <c r="AR319" s="658"/>
      <c r="AS319" s="658"/>
      <c r="AT319" s="658"/>
      <c r="AU319" s="658"/>
      <c r="CB319" s="672">
        <v>1</v>
      </c>
    </row>
    <row r="320" spans="1:80" s="671" customFormat="1" ht="12.75" hidden="1" customHeight="1" outlineLevel="3">
      <c r="A320" s="670"/>
      <c r="B320" s="667" t="s">
        <v>1253</v>
      </c>
      <c r="C320" s="668" t="s">
        <v>1184</v>
      </c>
      <c r="D320" s="661">
        <v>4091</v>
      </c>
      <c r="E320" s="662" t="s">
        <v>1470</v>
      </c>
      <c r="F320" s="672"/>
      <c r="G320" s="626" t="s">
        <v>579</v>
      </c>
      <c r="H320" s="476" t="str">
        <f t="shared" si="29"/>
        <v>L20P-1</v>
      </c>
      <c r="I320" s="631">
        <v>1</v>
      </c>
      <c r="J320" s="672"/>
      <c r="K320" s="467"/>
      <c r="L320" s="672"/>
      <c r="M320" s="487"/>
      <c r="N320" s="471" cm="1">
        <f t="array" ref="N320">IFERROR(_xlfn.IFS(Q320=1,1,P320=1,1,O320=1,1,R320=1,1),0)</f>
        <v>1</v>
      </c>
      <c r="O320" s="655"/>
      <c r="Q320" s="655"/>
      <c r="R320" s="655">
        <v>1</v>
      </c>
      <c r="S320" s="471" cm="1">
        <f t="array" ref="S320">IFERROR(_xlfn.IFS(V320=1,1,U320=1,1,T320=1,1,W320=1,1),0)</f>
        <v>0</v>
      </c>
      <c r="T320" s="655"/>
      <c r="V320" s="655"/>
      <c r="W320" s="655"/>
      <c r="X320" s="467"/>
      <c r="Y320" s="487"/>
      <c r="Z320" s="471"/>
      <c r="AA320" s="471"/>
      <c r="AB320" s="471"/>
      <c r="AC320" s="471"/>
      <c r="AD320" s="471"/>
      <c r="AE320" s="471"/>
      <c r="AF320" s="658"/>
      <c r="AG320" s="658"/>
      <c r="AH320" s="658"/>
      <c r="AI320" s="658"/>
      <c r="AJ320" s="467"/>
      <c r="AK320" s="487"/>
      <c r="AL320" s="658"/>
      <c r="AM320" s="471"/>
      <c r="AN320" s="471"/>
      <c r="AO320" s="471"/>
      <c r="AP320" s="471"/>
      <c r="AQ320" s="659"/>
      <c r="AR320" s="658"/>
      <c r="AS320" s="658"/>
      <c r="AT320" s="658"/>
      <c r="AU320" s="658"/>
      <c r="CB320" s="672">
        <v>1</v>
      </c>
    </row>
    <row r="321" spans="1:80" s="671" customFormat="1" ht="12.75" hidden="1" customHeight="1" outlineLevel="3">
      <c r="A321" s="670"/>
      <c r="B321" s="667" t="s">
        <v>1253</v>
      </c>
      <c r="C321" s="668" t="s">
        <v>1184</v>
      </c>
      <c r="D321" s="661">
        <v>4101</v>
      </c>
      <c r="E321" s="662" t="s">
        <v>1471</v>
      </c>
      <c r="F321" s="672"/>
      <c r="G321" s="626" t="s">
        <v>579</v>
      </c>
      <c r="H321" s="476" t="str">
        <f t="shared" si="29"/>
        <v>L20P-1</v>
      </c>
      <c r="I321" s="631">
        <v>1</v>
      </c>
      <c r="J321" s="672"/>
      <c r="K321" s="467"/>
      <c r="L321" s="672"/>
      <c r="M321" s="473"/>
      <c r="N321" s="471" cm="1">
        <f t="array" ref="N321">IFERROR(_xlfn.IFS(Q321=1,1,P321=1,1,O321=1,1,R321=1,1),0)</f>
        <v>1</v>
      </c>
      <c r="O321" s="655"/>
      <c r="Q321" s="655"/>
      <c r="R321" s="655">
        <v>1</v>
      </c>
      <c r="S321" s="471" cm="1">
        <f t="array" ref="S321">IFERROR(_xlfn.IFS(V321=1,1,U321=1,1,T321=1,1,W321=1,1),0)</f>
        <v>0</v>
      </c>
      <c r="T321" s="655"/>
      <c r="V321" s="655"/>
      <c r="W321" s="655"/>
      <c r="X321" s="467"/>
      <c r="Y321" s="473"/>
      <c r="Z321" s="471"/>
      <c r="AA321" s="471"/>
      <c r="AB321" s="471"/>
      <c r="AC321" s="471"/>
      <c r="AD321" s="471"/>
      <c r="AE321" s="471"/>
      <c r="AF321" s="658"/>
      <c r="AG321" s="658"/>
      <c r="AH321" s="658"/>
      <c r="AI321" s="658"/>
      <c r="AJ321" s="467"/>
      <c r="AK321" s="473"/>
      <c r="AL321" s="658"/>
      <c r="AM321" s="471"/>
      <c r="AN321" s="471"/>
      <c r="AO321" s="471"/>
      <c r="AP321" s="471"/>
      <c r="AQ321" s="659"/>
      <c r="AR321" s="658"/>
      <c r="AS321" s="658"/>
      <c r="AT321" s="658"/>
      <c r="AU321" s="658"/>
      <c r="CB321" s="672">
        <v>1</v>
      </c>
    </row>
    <row r="322" spans="1:80" s="671" customFormat="1" ht="12.75" hidden="1" customHeight="1" outlineLevel="3">
      <c r="A322" s="670"/>
      <c r="B322" s="667" t="s">
        <v>1253</v>
      </c>
      <c r="C322" s="668" t="s">
        <v>1184</v>
      </c>
      <c r="D322" s="661">
        <v>4105</v>
      </c>
      <c r="E322" s="662" t="s">
        <v>1472</v>
      </c>
      <c r="F322" s="672"/>
      <c r="G322" s="626" t="s">
        <v>579</v>
      </c>
      <c r="H322" s="476" t="str">
        <f t="shared" si="29"/>
        <v>L20P-1</v>
      </c>
      <c r="I322" s="631">
        <v>1</v>
      </c>
      <c r="J322" s="672"/>
      <c r="K322" s="467"/>
      <c r="L322" s="672"/>
      <c r="M322" s="473"/>
      <c r="N322" s="471" cm="1">
        <f t="array" ref="N322">IFERROR(_xlfn.IFS(Q322=1,1,P322=1,1,O322=1,1,R322=1,1),0)</f>
        <v>1</v>
      </c>
      <c r="O322" s="655"/>
      <c r="Q322" s="655"/>
      <c r="R322" s="655">
        <v>1</v>
      </c>
      <c r="S322" s="471" cm="1">
        <f t="array" ref="S322">IFERROR(_xlfn.IFS(V322=1,1,U322=1,1,T322=1,1,W322=1,1),0)</f>
        <v>0</v>
      </c>
      <c r="T322" s="655"/>
      <c r="V322" s="655"/>
      <c r="W322" s="655"/>
      <c r="X322" s="467"/>
      <c r="Y322" s="473"/>
      <c r="Z322" s="471"/>
      <c r="AA322" s="471"/>
      <c r="AB322" s="471"/>
      <c r="AC322" s="471"/>
      <c r="AD322" s="471"/>
      <c r="AE322" s="471"/>
      <c r="AF322" s="658"/>
      <c r="AG322" s="658"/>
      <c r="AH322" s="658"/>
      <c r="AI322" s="658"/>
      <c r="AJ322" s="467"/>
      <c r="AK322" s="473"/>
      <c r="AL322" s="658"/>
      <c r="AM322" s="471"/>
      <c r="AN322" s="471"/>
      <c r="AO322" s="471"/>
      <c r="AP322" s="471"/>
      <c r="AQ322" s="659"/>
      <c r="AR322" s="658"/>
      <c r="AS322" s="658"/>
      <c r="AT322" s="658"/>
      <c r="AU322" s="658"/>
      <c r="CB322" s="672">
        <v>1</v>
      </c>
    </row>
    <row r="323" spans="1:80" s="671" customFormat="1" ht="12.75" hidden="1" customHeight="1" outlineLevel="3">
      <c r="A323" s="670"/>
      <c r="B323" s="667" t="s">
        <v>1253</v>
      </c>
      <c r="C323" s="668" t="s">
        <v>1184</v>
      </c>
      <c r="D323" s="661">
        <v>4111</v>
      </c>
      <c r="E323" s="662" t="s">
        <v>1473</v>
      </c>
      <c r="F323" s="672"/>
      <c r="G323" s="626" t="s">
        <v>579</v>
      </c>
      <c r="H323" s="476" t="str">
        <f t="shared" si="29"/>
        <v>L20P-1</v>
      </c>
      <c r="I323" s="631">
        <v>1</v>
      </c>
      <c r="J323" s="672"/>
      <c r="K323" s="467"/>
      <c r="L323" s="672"/>
      <c r="M323" s="473"/>
      <c r="N323" s="471" cm="1">
        <f t="array" ref="N323">IFERROR(_xlfn.IFS(Q323=1,1,P323=1,1,O323=1,1,R323=1,1),0)</f>
        <v>1</v>
      </c>
      <c r="O323" s="655"/>
      <c r="Q323" s="655"/>
      <c r="R323" s="655">
        <v>1</v>
      </c>
      <c r="S323" s="471" cm="1">
        <f t="array" ref="S323">IFERROR(_xlfn.IFS(V323=1,1,U323=1,1,T323=1,1,W323=1,1),0)</f>
        <v>0</v>
      </c>
      <c r="T323" s="655"/>
      <c r="V323" s="655"/>
      <c r="W323" s="655"/>
      <c r="X323" s="467"/>
      <c r="Y323" s="473"/>
      <c r="Z323" s="471"/>
      <c r="AA323" s="471"/>
      <c r="AB323" s="471"/>
      <c r="AC323" s="471"/>
      <c r="AD323" s="471"/>
      <c r="AE323" s="471"/>
      <c r="AF323" s="658"/>
      <c r="AG323" s="658"/>
      <c r="AH323" s="658"/>
      <c r="AI323" s="658"/>
      <c r="AJ323" s="467"/>
      <c r="AK323" s="473"/>
      <c r="AL323" s="658"/>
      <c r="AM323" s="471"/>
      <c r="AN323" s="471"/>
      <c r="AO323" s="471"/>
      <c r="AP323" s="471"/>
      <c r="AQ323" s="659"/>
      <c r="AR323" s="658"/>
      <c r="AS323" s="658"/>
      <c r="AT323" s="658"/>
      <c r="AU323" s="658"/>
      <c r="CB323" s="672">
        <v>1</v>
      </c>
    </row>
    <row r="324" spans="1:80" s="671" customFormat="1" ht="12.75" hidden="1" customHeight="1" outlineLevel="3">
      <c r="A324" s="670"/>
      <c r="B324" s="667" t="s">
        <v>1253</v>
      </c>
      <c r="C324" s="668" t="s">
        <v>1184</v>
      </c>
      <c r="D324" s="661">
        <v>4115</v>
      </c>
      <c r="E324" s="662" t="s">
        <v>1474</v>
      </c>
      <c r="F324" s="672"/>
      <c r="G324" s="626" t="s">
        <v>579</v>
      </c>
      <c r="H324" s="476" t="str">
        <f t="shared" si="29"/>
        <v>L20P-1</v>
      </c>
      <c r="I324" s="631">
        <v>1</v>
      </c>
      <c r="J324" s="672"/>
      <c r="K324" s="467"/>
      <c r="L324" s="672"/>
      <c r="M324" s="473"/>
      <c r="N324" s="471" cm="1">
        <f t="array" ref="N324">IFERROR(_xlfn.IFS(Q324=1,1,P324=1,1,O324=1,1,R324=1,1),0)</f>
        <v>1</v>
      </c>
      <c r="Q324" s="655"/>
      <c r="R324" s="655">
        <v>1</v>
      </c>
      <c r="S324" s="471" cm="1">
        <f t="array" ref="S324">IFERROR(_xlfn.IFS(V324=1,1,U324=1,1,T324=1,1,W324=1,1),0)</f>
        <v>0</v>
      </c>
      <c r="T324" s="655"/>
      <c r="V324" s="655"/>
      <c r="W324" s="655"/>
      <c r="X324" s="467"/>
      <c r="Y324" s="473"/>
      <c r="Z324" s="471"/>
      <c r="AA324" s="471"/>
      <c r="AB324" s="471"/>
      <c r="AC324" s="471"/>
      <c r="AD324" s="471"/>
      <c r="AE324" s="471"/>
      <c r="AF324" s="658"/>
      <c r="AG324" s="658"/>
      <c r="AH324" s="658"/>
      <c r="AI324" s="658"/>
      <c r="AJ324" s="467"/>
      <c r="AK324" s="473"/>
      <c r="AL324" s="658"/>
      <c r="AM324" s="471"/>
      <c r="AN324" s="471"/>
      <c r="AO324" s="471"/>
      <c r="AP324" s="471"/>
      <c r="AQ324" s="659"/>
      <c r="AR324" s="658"/>
      <c r="AS324" s="658"/>
      <c r="AT324" s="658"/>
      <c r="AU324" s="658"/>
      <c r="CB324" s="672">
        <v>1</v>
      </c>
    </row>
    <row r="325" spans="1:80" s="671" customFormat="1" ht="12.75" hidden="1" customHeight="1" outlineLevel="3">
      <c r="A325" s="670"/>
      <c r="B325" s="667" t="s">
        <v>1253</v>
      </c>
      <c r="C325" s="668" t="s">
        <v>1184</v>
      </c>
      <c r="D325" s="661"/>
      <c r="E325" s="662" t="s">
        <v>1395</v>
      </c>
      <c r="F325" s="672"/>
      <c r="G325" s="626" t="s">
        <v>579</v>
      </c>
      <c r="H325" s="476" t="str">
        <f t="shared" si="29"/>
        <v>L20P-1</v>
      </c>
      <c r="I325" s="631">
        <v>1</v>
      </c>
      <c r="J325" s="672"/>
      <c r="K325" s="467"/>
      <c r="L325" s="672"/>
      <c r="M325" s="473"/>
      <c r="N325" s="471" cm="1">
        <f t="array" ref="N325">IFERROR(_xlfn.IFS(Q325=1,1,P325=1,1,O325=1,1,R325=1,1),0)</f>
        <v>1</v>
      </c>
      <c r="Q325" s="655"/>
      <c r="R325" s="655">
        <v>1</v>
      </c>
      <c r="S325" s="471" cm="1">
        <f t="array" ref="S325">IFERROR(_xlfn.IFS(V325=1,1,U325=1,1,T325=1,1,W325=1,1),0)</f>
        <v>0</v>
      </c>
      <c r="T325" s="655"/>
      <c r="V325" s="655"/>
      <c r="W325" s="655"/>
      <c r="X325" s="467"/>
      <c r="Y325" s="473"/>
      <c r="Z325" s="471"/>
      <c r="AA325" s="471"/>
      <c r="AB325" s="471"/>
      <c r="AC325" s="471"/>
      <c r="AD325" s="471"/>
      <c r="AE325" s="471"/>
      <c r="AF325" s="658"/>
      <c r="AG325" s="658"/>
      <c r="AH325" s="658"/>
      <c r="AI325" s="658"/>
      <c r="AJ325" s="467"/>
      <c r="AK325" s="473"/>
      <c r="AL325" s="658"/>
      <c r="AM325" s="471"/>
      <c r="AN325" s="471"/>
      <c r="AO325" s="471"/>
      <c r="AP325" s="471"/>
      <c r="AQ325" s="659"/>
      <c r="AR325" s="658"/>
      <c r="AS325" s="658"/>
      <c r="AT325" s="658"/>
      <c r="AU325" s="658"/>
      <c r="CB325" s="672"/>
    </row>
    <row r="326" spans="1:80" s="671" customFormat="1" ht="3" hidden="1" customHeight="1" outlineLevel="2">
      <c r="A326" s="670"/>
      <c r="B326" s="667"/>
      <c r="C326" s="668"/>
      <c r="D326" s="661"/>
      <c r="E326" s="662"/>
      <c r="F326" s="672"/>
      <c r="G326" s="626"/>
      <c r="H326" s="476"/>
      <c r="I326" s="631"/>
      <c r="J326" s="672"/>
      <c r="K326" s="467"/>
      <c r="L326" s="672"/>
      <c r="M326" s="473"/>
      <c r="N326" s="655"/>
      <c r="O326" s="655"/>
      <c r="Q326" s="655"/>
      <c r="R326" s="655"/>
      <c r="S326" s="655"/>
      <c r="T326" s="655"/>
      <c r="V326" s="655"/>
      <c r="W326" s="655"/>
      <c r="X326" s="467"/>
      <c r="Y326" s="473"/>
      <c r="Z326" s="658"/>
      <c r="AA326" s="488"/>
      <c r="AB326" s="658"/>
      <c r="AC326" s="658"/>
      <c r="AD326" s="658"/>
      <c r="AE326" s="659"/>
      <c r="AF326" s="658"/>
      <c r="AG326" s="658"/>
      <c r="AH326" s="658"/>
      <c r="AI326" s="658"/>
      <c r="AJ326" s="467"/>
      <c r="AK326" s="473"/>
      <c r="AL326" s="658"/>
      <c r="AM326" s="488"/>
      <c r="AN326" s="658"/>
      <c r="AO326" s="658"/>
      <c r="AP326" s="658"/>
      <c r="AQ326" s="659"/>
      <c r="AR326" s="658"/>
      <c r="AS326" s="658"/>
      <c r="AT326" s="658"/>
      <c r="AU326" s="658"/>
      <c r="CB326" s="672"/>
    </row>
    <row r="327" spans="1:80" s="671" customFormat="1" ht="12.75" hidden="1" customHeight="1" outlineLevel="2">
      <c r="A327" s="670"/>
      <c r="B327" s="667" t="s">
        <v>1373</v>
      </c>
      <c r="C327" s="668"/>
      <c r="D327" s="661"/>
      <c r="E327" s="662" t="s">
        <v>1374</v>
      </c>
      <c r="F327" s="672"/>
      <c r="G327" s="626"/>
      <c r="H327" s="476"/>
      <c r="I327" s="631"/>
      <c r="J327" s="672"/>
      <c r="K327" s="467"/>
      <c r="L327" s="672"/>
      <c r="M327" s="473"/>
      <c r="N327" s="471" cm="1">
        <f t="array" ref="N327">IFERROR(_xlfn.IFS(O327=1,1,P327=1,1,Q327=1,1,R327=1,1),0)</f>
        <v>0</v>
      </c>
      <c r="O327" s="655"/>
      <c r="Q327" s="655"/>
      <c r="R327" s="655"/>
      <c r="S327" s="471" cm="1">
        <f t="array" ref="S327">IFERROR(_xlfn.IFS(T327=1,1,U327=1,1,V327=1,1,W327=1,1),0)</f>
        <v>0</v>
      </c>
      <c r="T327" s="655"/>
      <c r="V327" s="655"/>
      <c r="W327" s="655"/>
      <c r="X327" s="467"/>
      <c r="Y327" s="473"/>
      <c r="Z327" s="471"/>
      <c r="AA327" s="488"/>
      <c r="AB327" s="658"/>
      <c r="AC327" s="658"/>
      <c r="AD327" s="658"/>
      <c r="AE327" s="471"/>
      <c r="AF327" s="658"/>
      <c r="AG327" s="658"/>
      <c r="AH327" s="658"/>
      <c r="AI327" s="658"/>
      <c r="AJ327" s="467"/>
      <c r="AK327" s="473"/>
      <c r="AL327" s="658"/>
      <c r="AM327" s="488"/>
      <c r="AN327" s="658"/>
      <c r="AO327" s="658"/>
      <c r="AP327" s="658"/>
      <c r="AQ327" s="659"/>
      <c r="AR327" s="658"/>
      <c r="AS327" s="658"/>
      <c r="AT327" s="658"/>
      <c r="AU327" s="658"/>
      <c r="CB327" s="672"/>
    </row>
    <row r="328" spans="1:80" s="671" customFormat="1" ht="3" hidden="1" customHeight="1" outlineLevel="2">
      <c r="A328" s="670"/>
      <c r="B328" s="667"/>
      <c r="C328" s="668"/>
      <c r="D328" s="661"/>
      <c r="E328" s="662"/>
      <c r="F328" s="672"/>
      <c r="G328" s="626"/>
      <c r="H328" s="476"/>
      <c r="I328" s="631"/>
      <c r="J328" s="672"/>
      <c r="K328" s="467"/>
      <c r="L328" s="672"/>
      <c r="M328" s="473"/>
      <c r="N328" s="655"/>
      <c r="O328" s="655"/>
      <c r="Q328" s="655"/>
      <c r="R328" s="655"/>
      <c r="S328" s="655"/>
      <c r="T328" s="655"/>
      <c r="V328" s="655"/>
      <c r="W328" s="655"/>
      <c r="X328" s="467"/>
      <c r="Y328" s="473"/>
      <c r="Z328" s="658"/>
      <c r="AA328" s="488"/>
      <c r="AB328" s="658"/>
      <c r="AC328" s="658"/>
      <c r="AD328" s="658"/>
      <c r="AE328" s="659"/>
      <c r="AF328" s="658"/>
      <c r="AG328" s="658"/>
      <c r="AH328" s="658"/>
      <c r="AI328" s="658"/>
      <c r="AJ328" s="467"/>
      <c r="AK328" s="473"/>
      <c r="AL328" s="658"/>
      <c r="AM328" s="488"/>
      <c r="AN328" s="658"/>
      <c r="AO328" s="658"/>
      <c r="AP328" s="658"/>
      <c r="AQ328" s="659"/>
      <c r="AR328" s="658"/>
      <c r="AS328" s="658"/>
      <c r="AT328" s="658"/>
      <c r="AU328" s="658"/>
      <c r="CB328" s="672"/>
    </row>
    <row r="329" spans="1:80" s="671" customFormat="1" ht="12.75" hidden="1" customHeight="1" outlineLevel="2">
      <c r="A329" s="670"/>
      <c r="B329" s="667" t="s">
        <v>1272</v>
      </c>
      <c r="C329" s="668"/>
      <c r="D329" s="661"/>
      <c r="E329" s="662"/>
      <c r="F329" s="672"/>
      <c r="G329" s="626"/>
      <c r="H329" s="476"/>
      <c r="I329" s="631"/>
      <c r="J329" s="672"/>
      <c r="K329" s="467"/>
      <c r="L329" s="672"/>
      <c r="M329" s="473"/>
      <c r="N329" s="655"/>
      <c r="O329" s="655"/>
      <c r="Q329" s="655"/>
      <c r="R329" s="655"/>
      <c r="S329" s="655"/>
      <c r="T329" s="655"/>
      <c r="V329" s="655"/>
      <c r="W329" s="655"/>
      <c r="X329" s="467"/>
      <c r="Y329" s="473"/>
      <c r="Z329" s="658"/>
      <c r="AA329" s="488"/>
      <c r="AB329" s="658"/>
      <c r="AC329" s="658"/>
      <c r="AD329" s="658"/>
      <c r="AE329" s="659"/>
      <c r="AF329" s="658"/>
      <c r="AG329" s="658"/>
      <c r="AH329" s="658"/>
      <c r="AI329" s="658"/>
      <c r="AJ329" s="467"/>
      <c r="AK329" s="473"/>
      <c r="AL329" s="658"/>
      <c r="AM329" s="488"/>
      <c r="AN329" s="658"/>
      <c r="AO329" s="658"/>
      <c r="AP329" s="658"/>
      <c r="AQ329" s="659"/>
      <c r="AR329" s="658"/>
      <c r="AS329" s="658"/>
      <c r="AT329" s="658"/>
      <c r="AU329" s="658"/>
      <c r="CB329" s="672"/>
    </row>
    <row r="330" spans="1:80" s="671" customFormat="1" ht="12.75" hidden="1" customHeight="1" outlineLevel="3">
      <c r="A330" s="670"/>
      <c r="B330" s="667" t="s">
        <v>1272</v>
      </c>
      <c r="C330" s="668" t="s">
        <v>1184</v>
      </c>
      <c r="D330" s="661" t="s">
        <v>1375</v>
      </c>
      <c r="E330" s="662" t="s">
        <v>1475</v>
      </c>
      <c r="F330" s="672"/>
      <c r="G330" s="626" t="s">
        <v>579</v>
      </c>
      <c r="H330" s="476" t="str">
        <f t="shared" ref="H330:H331" si="30">CONCATENATE(G330,"-",I330)</f>
        <v>L20P-1</v>
      </c>
      <c r="I330" s="631">
        <v>1</v>
      </c>
      <c r="J330" s="672"/>
      <c r="K330" s="467"/>
      <c r="L330" s="672"/>
      <c r="M330" s="473"/>
      <c r="N330" s="471" cm="1">
        <f t="array" ref="N330">IFERROR(_xlfn.IFS(Q330=1,1,P330=1,1,O330=1,1,R330=1,1),0)</f>
        <v>1</v>
      </c>
      <c r="O330" s="655"/>
      <c r="Q330" s="655"/>
      <c r="R330" s="655">
        <v>1</v>
      </c>
      <c r="S330" s="471" cm="1">
        <f t="array" ref="S330">IFERROR(_xlfn.IFS(V330=1,1,U330=1,1,T330=1,1,W330=1,1),0)</f>
        <v>0</v>
      </c>
      <c r="T330" s="655"/>
      <c r="V330" s="655"/>
      <c r="W330" s="655"/>
      <c r="X330" s="467"/>
      <c r="Y330" s="473"/>
      <c r="Z330" s="471"/>
      <c r="AA330" s="488"/>
      <c r="AB330" s="658"/>
      <c r="AC330" s="658"/>
      <c r="AD330" s="658"/>
      <c r="AE330" s="471"/>
      <c r="AF330" s="658"/>
      <c r="AG330" s="658"/>
      <c r="AH330" s="658"/>
      <c r="AI330" s="658"/>
      <c r="AJ330" s="467"/>
      <c r="AK330" s="473"/>
      <c r="AL330" s="658"/>
      <c r="AM330" s="488"/>
      <c r="AN330" s="658"/>
      <c r="AO330" s="658"/>
      <c r="AP330" s="658"/>
      <c r="AQ330" s="659"/>
      <c r="AR330" s="658"/>
      <c r="AS330" s="658"/>
      <c r="AT330" s="658"/>
      <c r="AU330" s="658"/>
      <c r="CB330" s="672">
        <v>1</v>
      </c>
    </row>
    <row r="331" spans="1:80" s="671" customFormat="1" ht="12.75" hidden="1" customHeight="1" outlineLevel="3">
      <c r="A331" s="670"/>
      <c r="B331" s="667" t="s">
        <v>1272</v>
      </c>
      <c r="C331" s="668" t="s">
        <v>1184</v>
      </c>
      <c r="D331" s="661" t="s">
        <v>1397</v>
      </c>
      <c r="E331" s="662" t="s">
        <v>1476</v>
      </c>
      <c r="F331" s="672"/>
      <c r="G331" s="626" t="s">
        <v>579</v>
      </c>
      <c r="H331" s="476" t="str">
        <f t="shared" si="30"/>
        <v>L20P-1</v>
      </c>
      <c r="I331" s="631">
        <v>1</v>
      </c>
      <c r="J331" s="672"/>
      <c r="K331" s="467"/>
      <c r="L331" s="672"/>
      <c r="M331" s="473"/>
      <c r="N331" s="471" cm="1">
        <f t="array" ref="N331">IFERROR(_xlfn.IFS(Q331=1,1,P331=1,1,O331=1,1,R331=1,1),0)</f>
        <v>1</v>
      </c>
      <c r="O331" s="655"/>
      <c r="Q331" s="655"/>
      <c r="R331" s="655">
        <v>1</v>
      </c>
      <c r="S331" s="471" cm="1">
        <f t="array" ref="S331">IFERROR(_xlfn.IFS(V331=1,1,U331=1,1,T331=1,1,W331=1,1),0)</f>
        <v>0</v>
      </c>
      <c r="T331" s="655"/>
      <c r="V331" s="655"/>
      <c r="W331" s="655"/>
      <c r="X331" s="467"/>
      <c r="Y331" s="473"/>
      <c r="Z331" s="471"/>
      <c r="AA331" s="488"/>
      <c r="AB331" s="658"/>
      <c r="AC331" s="658"/>
      <c r="AD331" s="658"/>
      <c r="AE331" s="471"/>
      <c r="AF331" s="658"/>
      <c r="AG331" s="658"/>
      <c r="AH331" s="658"/>
      <c r="AI331" s="658"/>
      <c r="AJ331" s="467"/>
      <c r="AK331" s="473"/>
      <c r="AL331" s="658"/>
      <c r="AM331" s="488"/>
      <c r="AN331" s="658"/>
      <c r="AO331" s="658"/>
      <c r="AP331" s="658"/>
      <c r="AQ331" s="659"/>
      <c r="AR331" s="658"/>
      <c r="AS331" s="658"/>
      <c r="AT331" s="658"/>
      <c r="AU331" s="658"/>
      <c r="CB331" s="672">
        <v>1</v>
      </c>
    </row>
    <row r="332" spans="1:80" s="671" customFormat="1" ht="3" hidden="1" customHeight="1" outlineLevel="2">
      <c r="A332" s="670"/>
      <c r="B332" s="667"/>
      <c r="C332" s="668"/>
      <c r="D332" s="661"/>
      <c r="E332" s="662"/>
      <c r="F332" s="672"/>
      <c r="G332" s="626"/>
      <c r="H332" s="476"/>
      <c r="I332" s="631"/>
      <c r="J332" s="672"/>
      <c r="K332" s="467"/>
      <c r="L332" s="672"/>
      <c r="M332" s="473"/>
      <c r="N332" s="655"/>
      <c r="O332" s="655"/>
      <c r="Q332" s="655"/>
      <c r="R332" s="655"/>
      <c r="S332" s="655"/>
      <c r="T332" s="655"/>
      <c r="V332" s="655"/>
      <c r="W332" s="655"/>
      <c r="X332" s="467"/>
      <c r="Y332" s="473"/>
      <c r="Z332" s="658"/>
      <c r="AA332" s="488"/>
      <c r="AB332" s="658"/>
      <c r="AC332" s="658"/>
      <c r="AD332" s="658"/>
      <c r="AE332" s="659"/>
      <c r="AF332" s="658"/>
      <c r="AG332" s="658"/>
      <c r="AH332" s="658"/>
      <c r="AI332" s="658"/>
      <c r="AJ332" s="467"/>
      <c r="AK332" s="473"/>
      <c r="AL332" s="658"/>
      <c r="AM332" s="488"/>
      <c r="AN332" s="658"/>
      <c r="AO332" s="658"/>
      <c r="AP332" s="658"/>
      <c r="AQ332" s="659"/>
      <c r="AR332" s="658"/>
      <c r="AS332" s="658"/>
      <c r="AT332" s="658"/>
      <c r="AU332" s="658"/>
      <c r="CB332" s="672"/>
    </row>
    <row r="333" spans="1:80" s="671" customFormat="1" ht="12.75" hidden="1" customHeight="1" outlineLevel="2">
      <c r="A333" s="670"/>
      <c r="B333" s="667" t="s">
        <v>1399</v>
      </c>
      <c r="C333" s="668"/>
      <c r="D333" s="661"/>
      <c r="E333" s="662"/>
      <c r="F333" s="672"/>
      <c r="G333" s="626"/>
      <c r="H333" s="476"/>
      <c r="I333" s="631"/>
      <c r="J333" s="672"/>
      <c r="K333" s="467"/>
      <c r="L333" s="672"/>
      <c r="M333" s="473"/>
      <c r="N333" s="655"/>
      <c r="O333" s="655"/>
      <c r="Q333" s="655"/>
      <c r="R333" s="655"/>
      <c r="S333" s="655"/>
      <c r="T333" s="655"/>
      <c r="V333" s="655"/>
      <c r="W333" s="655"/>
      <c r="X333" s="467"/>
      <c r="Y333" s="473"/>
      <c r="Z333" s="658"/>
      <c r="AA333" s="488"/>
      <c r="AB333" s="658"/>
      <c r="AC333" s="658"/>
      <c r="AD333" s="658"/>
      <c r="AE333" s="659"/>
      <c r="AF333" s="658"/>
      <c r="AG333" s="658"/>
      <c r="AH333" s="658"/>
      <c r="AI333" s="658"/>
      <c r="AJ333" s="467"/>
      <c r="AK333" s="473"/>
      <c r="AL333" s="658"/>
      <c r="AM333" s="488"/>
      <c r="AN333" s="658"/>
      <c r="AO333" s="658"/>
      <c r="AP333" s="658"/>
      <c r="AQ333" s="659"/>
      <c r="AR333" s="658"/>
      <c r="AS333" s="658"/>
      <c r="AT333" s="658"/>
      <c r="AU333" s="658"/>
      <c r="CB333" s="672"/>
    </row>
    <row r="334" spans="1:80" s="671" customFormat="1" ht="12.75" hidden="1" customHeight="1" outlineLevel="3">
      <c r="A334" s="670"/>
      <c r="B334" s="667" t="s">
        <v>915</v>
      </c>
      <c r="C334" s="668" t="s">
        <v>1184</v>
      </c>
      <c r="D334" s="661">
        <v>4051</v>
      </c>
      <c r="E334" s="662" t="s">
        <v>1477</v>
      </c>
      <c r="F334" s="672"/>
      <c r="G334" s="626" t="s">
        <v>579</v>
      </c>
      <c r="H334" s="476" t="str">
        <f t="shared" ref="H334:H344" si="31">CONCATENATE(G334,"-",I334)</f>
        <v>L20P-1</v>
      </c>
      <c r="I334" s="631">
        <v>1</v>
      </c>
      <c r="J334" s="672"/>
      <c r="K334" s="467"/>
      <c r="L334" s="672"/>
      <c r="M334" s="473"/>
      <c r="N334" s="471" cm="1">
        <f t="array" ref="N334">IFERROR(_xlfn.IFS(Q334=1,1,P334=1,1,O334=1,1,R334=1,1),0)</f>
        <v>1</v>
      </c>
      <c r="O334" s="655"/>
      <c r="Q334" s="655"/>
      <c r="R334" s="655">
        <v>1</v>
      </c>
      <c r="S334" s="471" cm="1">
        <f t="array" ref="S334">IFERROR(_xlfn.IFS(V334=1,1,U334=1,1,T334=1,1,W334=1,1),0)</f>
        <v>0</v>
      </c>
      <c r="T334" s="655"/>
      <c r="V334" s="655"/>
      <c r="W334" s="655"/>
      <c r="X334" s="467"/>
      <c r="Y334" s="473"/>
      <c r="Z334" s="471"/>
      <c r="AA334" s="488"/>
      <c r="AB334" s="658"/>
      <c r="AC334" s="658"/>
      <c r="AD334" s="658"/>
      <c r="AE334" s="471"/>
      <c r="AF334" s="658"/>
      <c r="AG334" s="658"/>
      <c r="AH334" s="658"/>
      <c r="AI334" s="658"/>
      <c r="AJ334" s="467"/>
      <c r="AK334" s="473"/>
      <c r="AL334" s="658"/>
      <c r="AM334" s="488"/>
      <c r="AN334" s="658"/>
      <c r="AO334" s="658"/>
      <c r="AP334" s="658"/>
      <c r="AQ334" s="659"/>
      <c r="AR334" s="658"/>
      <c r="AS334" s="658"/>
      <c r="AT334" s="658"/>
      <c r="AU334" s="658"/>
      <c r="CB334" s="672">
        <v>1</v>
      </c>
    </row>
    <row r="335" spans="1:80" s="671" customFormat="1" ht="12.75" hidden="1" customHeight="1" outlineLevel="3">
      <c r="A335" s="670"/>
      <c r="B335" s="667" t="s">
        <v>915</v>
      </c>
      <c r="C335" s="668" t="s">
        <v>1184</v>
      </c>
      <c r="D335" s="661">
        <v>4061</v>
      </c>
      <c r="E335" s="662" t="s">
        <v>1478</v>
      </c>
      <c r="F335" s="672"/>
      <c r="G335" s="626" t="s">
        <v>579</v>
      </c>
      <c r="H335" s="476" t="str">
        <f t="shared" si="31"/>
        <v>L20P-1</v>
      </c>
      <c r="I335" s="631">
        <v>1</v>
      </c>
      <c r="J335" s="672"/>
      <c r="K335" s="467"/>
      <c r="L335" s="672"/>
      <c r="M335" s="473"/>
      <c r="N335" s="471" cm="1">
        <f t="array" ref="N335">IFERROR(_xlfn.IFS(Q335=1,1,P335=1,1,O335=1,1,R335=1,1),0)</f>
        <v>1</v>
      </c>
      <c r="O335" s="655"/>
      <c r="Q335" s="655"/>
      <c r="R335" s="655">
        <v>1</v>
      </c>
      <c r="S335" s="471" cm="1">
        <f t="array" ref="S335">IFERROR(_xlfn.IFS(V335=1,1,U335=1,1,T335=1,1,W335=1,1),0)</f>
        <v>0</v>
      </c>
      <c r="T335" s="655"/>
      <c r="V335" s="655"/>
      <c r="W335" s="655"/>
      <c r="X335" s="467"/>
      <c r="Y335" s="473"/>
      <c r="Z335" s="471"/>
      <c r="AA335" s="488"/>
      <c r="AB335" s="658"/>
      <c r="AC335" s="658"/>
      <c r="AD335" s="658"/>
      <c r="AE335" s="471"/>
      <c r="AF335" s="658"/>
      <c r="AG335" s="658"/>
      <c r="AH335" s="658"/>
      <c r="AI335" s="658"/>
      <c r="AJ335" s="467"/>
      <c r="AK335" s="473"/>
      <c r="AL335" s="658"/>
      <c r="AM335" s="488"/>
      <c r="AN335" s="658"/>
      <c r="AO335" s="658"/>
      <c r="AP335" s="658"/>
      <c r="AQ335" s="659"/>
      <c r="AR335" s="658"/>
      <c r="AS335" s="658"/>
      <c r="AT335" s="658"/>
      <c r="AU335" s="658"/>
      <c r="CB335" s="672">
        <v>1</v>
      </c>
    </row>
    <row r="336" spans="1:80" s="671" customFormat="1" ht="12.75" hidden="1" customHeight="1" outlineLevel="3">
      <c r="A336" s="670"/>
      <c r="B336" s="667" t="s">
        <v>915</v>
      </c>
      <c r="C336" s="668" t="s">
        <v>1184</v>
      </c>
      <c r="D336" s="661">
        <v>4071</v>
      </c>
      <c r="E336" s="662" t="s">
        <v>1479</v>
      </c>
      <c r="F336" s="672"/>
      <c r="G336" s="626" t="s">
        <v>579</v>
      </c>
      <c r="H336" s="476" t="str">
        <f t="shared" si="31"/>
        <v>L20P-1</v>
      </c>
      <c r="I336" s="631">
        <v>1</v>
      </c>
      <c r="J336" s="672"/>
      <c r="K336" s="467"/>
      <c r="L336" s="672"/>
      <c r="M336" s="473"/>
      <c r="N336" s="471" cm="1">
        <f t="array" ref="N336">IFERROR(_xlfn.IFS(Q336=1,1,P336=1,1,O336=1,1,R336=1,1),0)</f>
        <v>1</v>
      </c>
      <c r="O336" s="655"/>
      <c r="Q336" s="655"/>
      <c r="R336" s="655">
        <v>1</v>
      </c>
      <c r="S336" s="471" cm="1">
        <f t="array" ref="S336">IFERROR(_xlfn.IFS(V336=1,1,U336=1,1,T336=1,1,W336=1,1),0)</f>
        <v>0</v>
      </c>
      <c r="T336" s="655"/>
      <c r="V336" s="655"/>
      <c r="W336" s="655"/>
      <c r="X336" s="467"/>
      <c r="Y336" s="473"/>
      <c r="Z336" s="471"/>
      <c r="AA336" s="488"/>
      <c r="AB336" s="658"/>
      <c r="AC336" s="658"/>
      <c r="AD336" s="658"/>
      <c r="AE336" s="471"/>
      <c r="AF336" s="658"/>
      <c r="AG336" s="658"/>
      <c r="AH336" s="658"/>
      <c r="AI336" s="658"/>
      <c r="AJ336" s="467"/>
      <c r="AK336" s="473"/>
      <c r="AL336" s="658"/>
      <c r="AM336" s="488"/>
      <c r="AN336" s="658"/>
      <c r="AO336" s="658"/>
      <c r="AP336" s="658"/>
      <c r="AQ336" s="659"/>
      <c r="AR336" s="658"/>
      <c r="AS336" s="658"/>
      <c r="AT336" s="658"/>
      <c r="AU336" s="658"/>
      <c r="CB336" s="672">
        <v>1</v>
      </c>
    </row>
    <row r="337" spans="1:80" s="671" customFormat="1" ht="12.75" hidden="1" customHeight="1" outlineLevel="3">
      <c r="A337" s="670"/>
      <c r="B337" s="667" t="s">
        <v>915</v>
      </c>
      <c r="C337" s="668" t="s">
        <v>1184</v>
      </c>
      <c r="D337" s="661">
        <v>4081</v>
      </c>
      <c r="E337" s="662" t="s">
        <v>1480</v>
      </c>
      <c r="F337" s="672"/>
      <c r="G337" s="626" t="s">
        <v>579</v>
      </c>
      <c r="H337" s="476" t="str">
        <f t="shared" si="31"/>
        <v>L20P-1</v>
      </c>
      <c r="I337" s="631">
        <v>1</v>
      </c>
      <c r="J337" s="672"/>
      <c r="K337" s="467"/>
      <c r="L337" s="672"/>
      <c r="M337" s="473"/>
      <c r="N337" s="471" cm="1">
        <f t="array" ref="N337">IFERROR(_xlfn.IFS(Q337=1,1,P337=1,1,O337=1,1,R337=1,1),0)</f>
        <v>1</v>
      </c>
      <c r="O337" s="655"/>
      <c r="Q337" s="655"/>
      <c r="R337" s="655">
        <v>1</v>
      </c>
      <c r="S337" s="471" cm="1">
        <f t="array" ref="S337">IFERROR(_xlfn.IFS(V337=1,1,U337=1,1,T337=1,1,W337=1,1),0)</f>
        <v>0</v>
      </c>
      <c r="T337" s="655"/>
      <c r="V337" s="655"/>
      <c r="W337" s="655"/>
      <c r="X337" s="467"/>
      <c r="Y337" s="473"/>
      <c r="Z337" s="471"/>
      <c r="AA337" s="488"/>
      <c r="AB337" s="658"/>
      <c r="AC337" s="658"/>
      <c r="AD337" s="658"/>
      <c r="AE337" s="471"/>
      <c r="AF337" s="658"/>
      <c r="AG337" s="658"/>
      <c r="AH337" s="658"/>
      <c r="AI337" s="658"/>
      <c r="AJ337" s="467"/>
      <c r="AK337" s="473"/>
      <c r="AL337" s="658"/>
      <c r="AM337" s="488"/>
      <c r="AN337" s="658"/>
      <c r="AO337" s="658"/>
      <c r="AP337" s="658"/>
      <c r="AQ337" s="659"/>
      <c r="AR337" s="658"/>
      <c r="AS337" s="658"/>
      <c r="AT337" s="658"/>
      <c r="AU337" s="658"/>
      <c r="CB337" s="672">
        <v>1</v>
      </c>
    </row>
    <row r="338" spans="1:80" s="671" customFormat="1" ht="12.75" hidden="1" customHeight="1" outlineLevel="3">
      <c r="A338" s="670"/>
      <c r="B338" s="667" t="s">
        <v>915</v>
      </c>
      <c r="C338" s="668" t="s">
        <v>1184</v>
      </c>
      <c r="D338" s="661">
        <v>4091</v>
      </c>
      <c r="E338" s="662" t="s">
        <v>1481</v>
      </c>
      <c r="F338" s="672"/>
      <c r="G338" s="626" t="s">
        <v>579</v>
      </c>
      <c r="H338" s="476" t="str">
        <f t="shared" si="31"/>
        <v>L20P-1</v>
      </c>
      <c r="I338" s="631">
        <v>1</v>
      </c>
      <c r="J338" s="672"/>
      <c r="K338" s="467"/>
      <c r="L338" s="672"/>
      <c r="M338" s="473"/>
      <c r="N338" s="471" cm="1">
        <f t="array" ref="N338">IFERROR(_xlfn.IFS(Q338=1,1,P338=1,1,O338=1,1,R338=1,1),0)</f>
        <v>1</v>
      </c>
      <c r="O338" s="655"/>
      <c r="Q338" s="655"/>
      <c r="R338" s="655">
        <v>1</v>
      </c>
      <c r="S338" s="471" cm="1">
        <f t="array" ref="S338">IFERROR(_xlfn.IFS(V338=1,1,U338=1,1,T338=1,1,W338=1,1),0)</f>
        <v>0</v>
      </c>
      <c r="T338" s="655"/>
      <c r="V338" s="655"/>
      <c r="W338" s="655"/>
      <c r="X338" s="467"/>
      <c r="Y338" s="473"/>
      <c r="Z338" s="471"/>
      <c r="AA338" s="488"/>
      <c r="AB338" s="658"/>
      <c r="AC338" s="658"/>
      <c r="AD338" s="658"/>
      <c r="AE338" s="471"/>
      <c r="AF338" s="658"/>
      <c r="AG338" s="658"/>
      <c r="AH338" s="658"/>
      <c r="AI338" s="658"/>
      <c r="AJ338" s="467"/>
      <c r="AK338" s="473"/>
      <c r="AL338" s="658"/>
      <c r="AM338" s="488"/>
      <c r="AN338" s="658"/>
      <c r="AO338" s="658"/>
      <c r="AP338" s="658"/>
      <c r="AQ338" s="659"/>
      <c r="AR338" s="658"/>
      <c r="AS338" s="658"/>
      <c r="AT338" s="658"/>
      <c r="AU338" s="658"/>
      <c r="CB338" s="672">
        <v>1</v>
      </c>
    </row>
    <row r="339" spans="1:80" s="671" customFormat="1" ht="12.75" hidden="1" customHeight="1" outlineLevel="3">
      <c r="A339" s="670"/>
      <c r="B339" s="667" t="s">
        <v>915</v>
      </c>
      <c r="C339" s="668" t="s">
        <v>1184</v>
      </c>
      <c r="D339" s="661">
        <v>4101</v>
      </c>
      <c r="E339" s="662" t="s">
        <v>1482</v>
      </c>
      <c r="F339" s="672"/>
      <c r="G339" s="626" t="s">
        <v>579</v>
      </c>
      <c r="H339" s="476" t="str">
        <f t="shared" si="31"/>
        <v>L20P-1</v>
      </c>
      <c r="I339" s="631">
        <v>1</v>
      </c>
      <c r="J339" s="672"/>
      <c r="K339" s="467"/>
      <c r="L339" s="672"/>
      <c r="M339" s="473"/>
      <c r="N339" s="471" cm="1">
        <f t="array" ref="N339">IFERROR(_xlfn.IFS(Q339=1,1,P339=1,1,O339=1,1,R339=1,1),0)</f>
        <v>1</v>
      </c>
      <c r="O339" s="655"/>
      <c r="Q339" s="655"/>
      <c r="R339" s="655">
        <v>1</v>
      </c>
      <c r="S339" s="471" cm="1">
        <f t="array" ref="S339">IFERROR(_xlfn.IFS(V339=1,1,U339=1,1,T339=1,1,W339=1,1),0)</f>
        <v>0</v>
      </c>
      <c r="T339" s="655"/>
      <c r="V339" s="655"/>
      <c r="W339" s="655"/>
      <c r="X339" s="467"/>
      <c r="Y339" s="473"/>
      <c r="Z339" s="471"/>
      <c r="AA339" s="488"/>
      <c r="AB339" s="658"/>
      <c r="AC339" s="658"/>
      <c r="AD339" s="658"/>
      <c r="AE339" s="471"/>
      <c r="AF339" s="658"/>
      <c r="AG339" s="658"/>
      <c r="AH339" s="658"/>
      <c r="AI339" s="658"/>
      <c r="AJ339" s="467"/>
      <c r="AK339" s="473"/>
      <c r="AL339" s="658"/>
      <c r="AM339" s="488"/>
      <c r="AN339" s="658"/>
      <c r="AO339" s="658"/>
      <c r="AP339" s="658"/>
      <c r="AQ339" s="659"/>
      <c r="AR339" s="658"/>
      <c r="AS339" s="658"/>
      <c r="AT339" s="658"/>
      <c r="AU339" s="658"/>
      <c r="CB339" s="672">
        <v>1</v>
      </c>
    </row>
    <row r="340" spans="1:80" s="671" customFormat="1" ht="12.75" hidden="1" customHeight="1" outlineLevel="3">
      <c r="A340" s="670"/>
      <c r="B340" s="667" t="s">
        <v>915</v>
      </c>
      <c r="C340" s="668" t="s">
        <v>1184</v>
      </c>
      <c r="D340" s="661">
        <v>4101</v>
      </c>
      <c r="E340" s="662" t="s">
        <v>1483</v>
      </c>
      <c r="F340" s="672"/>
      <c r="G340" s="626" t="s">
        <v>579</v>
      </c>
      <c r="H340" s="476" t="str">
        <f t="shared" si="31"/>
        <v>L20P-1</v>
      </c>
      <c r="I340" s="631">
        <v>1</v>
      </c>
      <c r="J340" s="672"/>
      <c r="K340" s="467"/>
      <c r="L340" s="672"/>
      <c r="M340" s="473"/>
      <c r="N340" s="471" cm="1">
        <f t="array" ref="N340">IFERROR(_xlfn.IFS(Q340=1,1,P340=1,1,O340=1,1,R340=1,1),0)</f>
        <v>1</v>
      </c>
      <c r="O340" s="655"/>
      <c r="Q340" s="655"/>
      <c r="R340" s="655">
        <v>1</v>
      </c>
      <c r="S340" s="471" cm="1">
        <f t="array" ref="S340">IFERROR(_xlfn.IFS(V340=1,1,U340=1,1,T340=1,1,W340=1,1),0)</f>
        <v>0</v>
      </c>
      <c r="T340" s="655"/>
      <c r="V340" s="655"/>
      <c r="W340" s="655"/>
      <c r="X340" s="467"/>
      <c r="Y340" s="473"/>
      <c r="Z340" s="471"/>
      <c r="AA340" s="488"/>
      <c r="AB340" s="658"/>
      <c r="AC340" s="658"/>
      <c r="AD340" s="658"/>
      <c r="AE340" s="471"/>
      <c r="AF340" s="658"/>
      <c r="AG340" s="658"/>
      <c r="AH340" s="658"/>
      <c r="AI340" s="658"/>
      <c r="AJ340" s="467"/>
      <c r="AK340" s="473"/>
      <c r="AL340" s="658"/>
      <c r="AM340" s="488"/>
      <c r="AN340" s="658"/>
      <c r="AO340" s="658"/>
      <c r="AP340" s="658"/>
      <c r="AQ340" s="659"/>
      <c r="AR340" s="658"/>
      <c r="AS340" s="658"/>
      <c r="AT340" s="658"/>
      <c r="AU340" s="658"/>
      <c r="CB340" s="672">
        <v>1</v>
      </c>
    </row>
    <row r="341" spans="1:80" s="671" customFormat="1" ht="12.75" hidden="1" customHeight="1" outlineLevel="3">
      <c r="A341" s="670"/>
      <c r="B341" s="667" t="s">
        <v>915</v>
      </c>
      <c r="C341" s="668" t="s">
        <v>1184</v>
      </c>
      <c r="D341" s="661">
        <v>4111</v>
      </c>
      <c r="E341" s="662" t="s">
        <v>1484</v>
      </c>
      <c r="F341" s="672"/>
      <c r="G341" s="626" t="s">
        <v>579</v>
      </c>
      <c r="H341" s="476" t="str">
        <f t="shared" si="31"/>
        <v>L20P-1</v>
      </c>
      <c r="I341" s="631">
        <v>1</v>
      </c>
      <c r="J341" s="672"/>
      <c r="K341" s="467"/>
      <c r="L341" s="672"/>
      <c r="M341" s="487"/>
      <c r="N341" s="471" cm="1">
        <f t="array" ref="N341">IFERROR(_xlfn.IFS(Q341=1,1,P341=1,1,O341=1,1,R341=1,1),0)</f>
        <v>1</v>
      </c>
      <c r="O341" s="655"/>
      <c r="Q341" s="655"/>
      <c r="R341" s="655">
        <v>1</v>
      </c>
      <c r="S341" s="471" cm="1">
        <f t="array" ref="S341">IFERROR(_xlfn.IFS(V341=1,1,U341=1,1,T341=1,1,W341=1,1),0)</f>
        <v>0</v>
      </c>
      <c r="T341" s="655"/>
      <c r="V341" s="655"/>
      <c r="W341" s="655"/>
      <c r="X341" s="467"/>
      <c r="Y341" s="487"/>
      <c r="Z341" s="471"/>
      <c r="AA341" s="488"/>
      <c r="AB341" s="658"/>
      <c r="AC341" s="658"/>
      <c r="AD341" s="658"/>
      <c r="AE341" s="471"/>
      <c r="AF341" s="658"/>
      <c r="AG341" s="658"/>
      <c r="AH341" s="658"/>
      <c r="AI341" s="658"/>
      <c r="AJ341" s="467"/>
      <c r="AK341" s="487"/>
      <c r="AL341" s="658"/>
      <c r="AM341" s="488"/>
      <c r="AN341" s="658"/>
      <c r="AO341" s="658"/>
      <c r="AP341" s="658"/>
      <c r="AQ341" s="659"/>
      <c r="AR341" s="658"/>
      <c r="AS341" s="658"/>
      <c r="AT341" s="658"/>
      <c r="AU341" s="658"/>
      <c r="CB341" s="672">
        <v>1</v>
      </c>
    </row>
    <row r="342" spans="1:80" s="671" customFormat="1" ht="12.75" hidden="1" customHeight="1" outlineLevel="3">
      <c r="A342" s="670"/>
      <c r="B342" s="667" t="s">
        <v>915</v>
      </c>
      <c r="C342" s="668" t="s">
        <v>1184</v>
      </c>
      <c r="D342" s="661">
        <v>4111</v>
      </c>
      <c r="E342" s="662" t="s">
        <v>1485</v>
      </c>
      <c r="F342" s="672"/>
      <c r="G342" s="626" t="s">
        <v>579</v>
      </c>
      <c r="H342" s="476" t="str">
        <f t="shared" si="31"/>
        <v>L20P-1</v>
      </c>
      <c r="I342" s="631">
        <v>1</v>
      </c>
      <c r="J342" s="672"/>
      <c r="K342" s="467"/>
      <c r="L342" s="672"/>
      <c r="M342" s="473"/>
      <c r="N342" s="471" cm="1">
        <f t="array" ref="N342">IFERROR(_xlfn.IFS(Q342=1,1,P342=1,1,O342=1,1,R342=1,1),0)</f>
        <v>1</v>
      </c>
      <c r="O342" s="655"/>
      <c r="Q342" s="655"/>
      <c r="R342" s="655">
        <v>1</v>
      </c>
      <c r="S342" s="471" cm="1">
        <f t="array" ref="S342">IFERROR(_xlfn.IFS(V342=1,1,U342=1,1,T342=1,1,W342=1,1),0)</f>
        <v>0</v>
      </c>
      <c r="T342" s="655"/>
      <c r="V342" s="655"/>
      <c r="W342" s="655"/>
      <c r="X342" s="467"/>
      <c r="Y342" s="473"/>
      <c r="Z342" s="471"/>
      <c r="AA342" s="488"/>
      <c r="AB342" s="658"/>
      <c r="AC342" s="658"/>
      <c r="AD342" s="658"/>
      <c r="AE342" s="471"/>
      <c r="AF342" s="658"/>
      <c r="AG342" s="658"/>
      <c r="AH342" s="658"/>
      <c r="AI342" s="658"/>
      <c r="AJ342" s="467"/>
      <c r="AK342" s="473"/>
      <c r="AL342" s="658"/>
      <c r="AM342" s="488"/>
      <c r="AN342" s="658"/>
      <c r="AO342" s="658"/>
      <c r="AP342" s="658"/>
      <c r="AQ342" s="659"/>
      <c r="AR342" s="658"/>
      <c r="AS342" s="658"/>
      <c r="AT342" s="658"/>
      <c r="AU342" s="658"/>
      <c r="CB342" s="672">
        <v>1</v>
      </c>
    </row>
    <row r="343" spans="1:80" s="671" customFormat="1" ht="12.75" hidden="1" customHeight="1" outlineLevel="3">
      <c r="A343" s="670"/>
      <c r="B343" s="667" t="s">
        <v>915</v>
      </c>
      <c r="C343" s="668" t="s">
        <v>1184</v>
      </c>
      <c r="D343" s="661">
        <v>1015</v>
      </c>
      <c r="E343" s="662" t="s">
        <v>1486</v>
      </c>
      <c r="F343" s="672"/>
      <c r="G343" s="626" t="s">
        <v>579</v>
      </c>
      <c r="H343" s="476" t="str">
        <f t="shared" si="31"/>
        <v>L20P-1</v>
      </c>
      <c r="I343" s="631">
        <v>1</v>
      </c>
      <c r="J343" s="672"/>
      <c r="K343" s="467"/>
      <c r="L343" s="672"/>
      <c r="M343" s="473"/>
      <c r="N343" s="471" cm="1">
        <f t="array" ref="N343">IFERROR(_xlfn.IFS(Q343=1,1,P343=1,1,O343=1,1,R343=1,1),0)</f>
        <v>1</v>
      </c>
      <c r="O343" s="655"/>
      <c r="Q343" s="655"/>
      <c r="R343" s="655">
        <v>1</v>
      </c>
      <c r="S343" s="471" cm="1">
        <f t="array" ref="S343">IFERROR(_xlfn.IFS(V343=1,1,U343=1,1,T343=1,1,W343=1,1),0)</f>
        <v>0</v>
      </c>
      <c r="T343" s="655"/>
      <c r="V343" s="655"/>
      <c r="W343" s="655"/>
      <c r="X343" s="467"/>
      <c r="Y343" s="473"/>
      <c r="Z343" s="471"/>
      <c r="AA343" s="488"/>
      <c r="AB343" s="658"/>
      <c r="AC343" s="658"/>
      <c r="AD343" s="658"/>
      <c r="AE343" s="471"/>
      <c r="AF343" s="658"/>
      <c r="AG343" s="658"/>
      <c r="AH343" s="658"/>
      <c r="AI343" s="658"/>
      <c r="AJ343" s="467"/>
      <c r="AK343" s="473"/>
      <c r="AL343" s="658"/>
      <c r="AM343" s="488"/>
      <c r="AN343" s="658"/>
      <c r="AO343" s="658"/>
      <c r="AP343" s="658"/>
      <c r="AQ343" s="659"/>
      <c r="AR343" s="658"/>
      <c r="AS343" s="658"/>
      <c r="AT343" s="658"/>
      <c r="AU343" s="658"/>
      <c r="CB343" s="672">
        <v>1</v>
      </c>
    </row>
    <row r="344" spans="1:80" s="671" customFormat="1" ht="12.75" hidden="1" customHeight="1" outlineLevel="3">
      <c r="A344" s="670"/>
      <c r="B344" s="667" t="s">
        <v>915</v>
      </c>
      <c r="C344" s="668" t="s">
        <v>1184</v>
      </c>
      <c r="D344" s="661">
        <v>1017</v>
      </c>
      <c r="E344" s="662" t="s">
        <v>1487</v>
      </c>
      <c r="F344" s="672"/>
      <c r="G344" s="626" t="s">
        <v>579</v>
      </c>
      <c r="H344" s="476" t="str">
        <f t="shared" si="31"/>
        <v>L20P-1</v>
      </c>
      <c r="I344" s="631">
        <v>1</v>
      </c>
      <c r="J344" s="672"/>
      <c r="K344" s="467"/>
      <c r="L344" s="672"/>
      <c r="M344" s="473"/>
      <c r="N344" s="471" cm="1">
        <f t="array" ref="N344">IFERROR(_xlfn.IFS(Q344=1,1,P344=1,1,O344=1,1,R344=1,1),0)</f>
        <v>1</v>
      </c>
      <c r="O344" s="655"/>
      <c r="Q344" s="655"/>
      <c r="R344" s="655">
        <v>1</v>
      </c>
      <c r="S344" s="471" cm="1">
        <f t="array" ref="S344">IFERROR(_xlfn.IFS(V344=1,1,U344=1,1,T344=1,1,W344=1,1),0)</f>
        <v>0</v>
      </c>
      <c r="T344" s="655"/>
      <c r="V344" s="655"/>
      <c r="W344" s="655"/>
      <c r="X344" s="467"/>
      <c r="Y344" s="473"/>
      <c r="Z344" s="471"/>
      <c r="AA344" s="488"/>
      <c r="AB344" s="658"/>
      <c r="AC344" s="658"/>
      <c r="AD344" s="658"/>
      <c r="AE344" s="471"/>
      <c r="AF344" s="658"/>
      <c r="AG344" s="658"/>
      <c r="AH344" s="658"/>
      <c r="AI344" s="658"/>
      <c r="AJ344" s="467"/>
      <c r="AK344" s="473"/>
      <c r="AL344" s="658"/>
      <c r="AM344" s="488"/>
      <c r="AN344" s="658"/>
      <c r="AO344" s="658"/>
      <c r="AP344" s="658"/>
      <c r="AQ344" s="659"/>
      <c r="AR344" s="658"/>
      <c r="AS344" s="658"/>
      <c r="AT344" s="658"/>
      <c r="AU344" s="658"/>
      <c r="CB344" s="672">
        <v>1</v>
      </c>
    </row>
    <row r="345" spans="1:80" s="671" customFormat="1" ht="3" hidden="1" customHeight="1" outlineLevel="2">
      <c r="A345" s="670"/>
      <c r="B345" s="667"/>
      <c r="C345" s="668"/>
      <c r="D345" s="661"/>
      <c r="E345" s="662"/>
      <c r="F345" s="672"/>
      <c r="G345" s="626"/>
      <c r="H345" s="476"/>
      <c r="I345" s="631"/>
      <c r="J345" s="672"/>
      <c r="K345" s="467"/>
      <c r="L345" s="672"/>
      <c r="M345" s="473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467"/>
      <c r="Y345" s="473"/>
      <c r="Z345" s="658"/>
      <c r="AA345" s="488"/>
      <c r="AB345" s="658"/>
      <c r="AC345" s="658"/>
      <c r="AD345" s="658"/>
      <c r="AE345" s="659"/>
      <c r="AF345" s="658"/>
      <c r="AG345" s="658"/>
      <c r="AH345" s="658"/>
      <c r="AI345" s="658"/>
      <c r="AJ345" s="467"/>
      <c r="AK345" s="473"/>
      <c r="AL345" s="658"/>
      <c r="AM345" s="488"/>
      <c r="AN345" s="658"/>
      <c r="AO345" s="658"/>
      <c r="AP345" s="658"/>
      <c r="AQ345" s="659"/>
      <c r="AR345" s="658"/>
      <c r="AS345" s="658"/>
      <c r="AT345" s="658"/>
      <c r="AU345" s="658"/>
      <c r="CB345" s="672"/>
    </row>
    <row r="346" spans="1:80" s="671" customFormat="1" ht="12.75" hidden="1" customHeight="1" outlineLevel="2">
      <c r="A346" s="670"/>
      <c r="B346" s="667" t="s">
        <v>1382</v>
      </c>
      <c r="C346" s="668"/>
      <c r="D346" s="661"/>
      <c r="E346" s="662"/>
      <c r="F346" s="672"/>
      <c r="G346" s="626"/>
      <c r="H346" s="476"/>
      <c r="I346" s="631"/>
      <c r="J346" s="672"/>
      <c r="K346" s="467"/>
      <c r="L346" s="672"/>
      <c r="M346" s="473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467"/>
      <c r="Y346" s="473"/>
      <c r="Z346" s="658"/>
      <c r="AA346" s="471"/>
      <c r="AB346" s="471"/>
      <c r="AC346" s="471"/>
      <c r="AD346" s="471"/>
      <c r="AE346" s="659"/>
      <c r="AF346" s="658"/>
      <c r="AG346" s="658"/>
      <c r="AH346" s="658"/>
      <c r="AI346" s="658"/>
      <c r="AJ346" s="467"/>
      <c r="AK346" s="473"/>
      <c r="AL346" s="658"/>
      <c r="AM346" s="471"/>
      <c r="AN346" s="471"/>
      <c r="AO346" s="471"/>
      <c r="AP346" s="471"/>
      <c r="AQ346" s="659"/>
      <c r="AR346" s="658"/>
      <c r="AS346" s="658"/>
      <c r="AT346" s="658"/>
      <c r="AU346" s="658"/>
      <c r="CB346" s="672"/>
    </row>
    <row r="347" spans="1:80" s="664" customFormat="1" ht="12.75" hidden="1" customHeight="1" outlineLevel="3">
      <c r="A347" s="670"/>
      <c r="B347" s="667" t="s">
        <v>1383</v>
      </c>
      <c r="C347" s="668" t="s">
        <v>1184</v>
      </c>
      <c r="D347" s="661">
        <v>1001</v>
      </c>
      <c r="E347" s="662" t="s">
        <v>1488</v>
      </c>
      <c r="F347" s="672"/>
      <c r="G347" s="626" t="s">
        <v>579</v>
      </c>
      <c r="H347" s="476" t="str">
        <f t="shared" ref="H347:H348" si="32">CONCATENATE(G347,"-",I347)</f>
        <v>L20P-1</v>
      </c>
      <c r="I347" s="631">
        <v>1</v>
      </c>
      <c r="J347" s="672"/>
      <c r="K347" s="655"/>
      <c r="L347" s="672"/>
      <c r="M347" s="473"/>
      <c r="N347" s="471" cm="1">
        <f t="array" ref="N347">IFERROR(_xlfn.IFS(Q347=1,1,P347=1,1,O347=1,1,R347=1,1),0)</f>
        <v>1</v>
      </c>
      <c r="O347" s="671"/>
      <c r="P347" s="671"/>
      <c r="Q347" s="655"/>
      <c r="R347" s="655">
        <v>1</v>
      </c>
      <c r="S347" s="471" cm="1">
        <f t="array" ref="S347">IFERROR(_xlfn.IFS(V347=1,1,U347=1,1,T347=1,1,W347=1,1),0)</f>
        <v>0</v>
      </c>
      <c r="T347" s="655"/>
      <c r="U347" s="655"/>
      <c r="V347" s="655"/>
      <c r="W347" s="655"/>
      <c r="X347" s="655"/>
      <c r="Y347" s="473"/>
      <c r="Z347" s="471"/>
      <c r="AA347" s="471"/>
      <c r="AB347" s="471"/>
      <c r="AC347" s="471"/>
      <c r="AD347" s="471"/>
      <c r="AE347" s="471"/>
      <c r="AF347" s="658"/>
      <c r="AG347" s="658"/>
      <c r="AH347" s="658"/>
      <c r="AI347" s="658"/>
      <c r="AJ347" s="655"/>
      <c r="AK347" s="473"/>
      <c r="AL347" s="658"/>
      <c r="AM347" s="471"/>
      <c r="AN347" s="471"/>
      <c r="AO347" s="471"/>
      <c r="AP347" s="471"/>
      <c r="AQ347" s="659"/>
      <c r="AR347" s="658"/>
      <c r="AS347" s="658"/>
      <c r="AT347" s="658"/>
      <c r="AU347" s="658"/>
      <c r="CB347" s="672">
        <v>1</v>
      </c>
    </row>
    <row r="348" spans="1:80" s="664" customFormat="1" ht="12.75" hidden="1" customHeight="1" outlineLevel="3">
      <c r="A348" s="670"/>
      <c r="B348" s="667" t="s">
        <v>1383</v>
      </c>
      <c r="C348" s="668" t="s">
        <v>1184</v>
      </c>
      <c r="D348" s="661">
        <v>9001</v>
      </c>
      <c r="E348" s="662" t="s">
        <v>1489</v>
      </c>
      <c r="F348" s="672"/>
      <c r="G348" s="626" t="s">
        <v>579</v>
      </c>
      <c r="H348" s="476" t="str">
        <f t="shared" si="32"/>
        <v>L20P-1</v>
      </c>
      <c r="I348" s="631">
        <v>1</v>
      </c>
      <c r="J348" s="672"/>
      <c r="K348" s="655"/>
      <c r="L348" s="672"/>
      <c r="M348" s="473"/>
      <c r="N348" s="471" cm="1">
        <f t="array" ref="N348">IFERROR(_xlfn.IFS(Q348=1,1,P348=1,1,O348=1,1,R348=1,1),0)</f>
        <v>1</v>
      </c>
      <c r="O348" s="671"/>
      <c r="P348" s="671"/>
      <c r="Q348" s="655"/>
      <c r="R348" s="655">
        <v>1</v>
      </c>
      <c r="S348" s="471" cm="1">
        <f t="array" ref="S348">IFERROR(_xlfn.IFS(V348=1,1,U348=1,1,T348=1,1,W348=1,1),0)</f>
        <v>0</v>
      </c>
      <c r="T348" s="655"/>
      <c r="U348" s="655"/>
      <c r="V348" s="655"/>
      <c r="W348" s="655"/>
      <c r="X348" s="655"/>
      <c r="Y348" s="473"/>
      <c r="Z348" s="471"/>
      <c r="AA348" s="471"/>
      <c r="AB348" s="471"/>
      <c r="AC348" s="471"/>
      <c r="AD348" s="471"/>
      <c r="AE348" s="471"/>
      <c r="AF348" s="658"/>
      <c r="AG348" s="658"/>
      <c r="AH348" s="658"/>
      <c r="AI348" s="658"/>
      <c r="AJ348" s="655"/>
      <c r="AK348" s="473"/>
      <c r="AL348" s="658"/>
      <c r="AM348" s="471"/>
      <c r="AN348" s="471"/>
      <c r="AO348" s="471"/>
      <c r="AP348" s="471"/>
      <c r="AQ348" s="659"/>
      <c r="AR348" s="658"/>
      <c r="AS348" s="658"/>
      <c r="AT348" s="658"/>
      <c r="AU348" s="658"/>
      <c r="CB348" s="672">
        <v>1</v>
      </c>
    </row>
    <row r="349" spans="1:80" s="671" customFormat="1" ht="3" hidden="1" customHeight="1" outlineLevel="1">
      <c r="A349" s="670"/>
      <c r="B349" s="667"/>
      <c r="C349" s="668"/>
      <c r="D349" s="661"/>
      <c r="E349" s="662"/>
      <c r="F349" s="672"/>
      <c r="G349" s="626"/>
      <c r="H349" s="476"/>
      <c r="I349" s="631"/>
      <c r="J349" s="672"/>
      <c r="K349" s="467"/>
      <c r="L349" s="672"/>
      <c r="M349" s="473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467"/>
      <c r="Y349" s="473"/>
      <c r="Z349" s="658"/>
      <c r="AA349" s="471"/>
      <c r="AB349" s="471"/>
      <c r="AC349" s="471"/>
      <c r="AD349" s="471"/>
      <c r="AE349" s="659"/>
      <c r="AF349" s="658"/>
      <c r="AG349" s="658"/>
      <c r="AH349" s="658"/>
      <c r="AI349" s="658"/>
      <c r="AJ349" s="467"/>
      <c r="AK349" s="473"/>
      <c r="AL349" s="658"/>
      <c r="AM349" s="471"/>
      <c r="AN349" s="471"/>
      <c r="AO349" s="471"/>
      <c r="AP349" s="471"/>
      <c r="AQ349" s="659"/>
      <c r="AR349" s="658"/>
      <c r="AS349" s="658"/>
      <c r="AT349" s="658"/>
      <c r="AU349" s="658"/>
      <c r="CB349" s="672"/>
    </row>
    <row r="350" spans="1:80" s="671" customFormat="1" ht="12.75" hidden="1" customHeight="1" outlineLevel="1" collapsed="1">
      <c r="A350" s="580" t="s">
        <v>98</v>
      </c>
      <c r="B350" s="580" t="s">
        <v>99</v>
      </c>
      <c r="C350" s="580"/>
      <c r="D350" s="580"/>
      <c r="E350" s="580"/>
      <c r="F350" s="672"/>
      <c r="G350" s="626"/>
      <c r="H350" s="476"/>
      <c r="I350" s="631"/>
      <c r="J350" s="672"/>
      <c r="K350" s="467"/>
      <c r="L350" s="672"/>
      <c r="M350" s="473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467"/>
      <c r="Y350" s="473"/>
      <c r="Z350" s="658"/>
      <c r="AA350" s="488"/>
      <c r="AB350" s="658"/>
      <c r="AC350" s="658"/>
      <c r="AD350" s="658"/>
      <c r="AE350" s="659"/>
      <c r="AF350" s="658"/>
      <c r="AG350" s="658"/>
      <c r="AH350" s="658"/>
      <c r="AI350" s="658"/>
      <c r="AJ350" s="467"/>
      <c r="AK350" s="473"/>
      <c r="AL350" s="658"/>
      <c r="AM350" s="488"/>
      <c r="AN350" s="658"/>
      <c r="AO350" s="658"/>
      <c r="AP350" s="658"/>
      <c r="AQ350" s="659"/>
      <c r="AR350" s="658"/>
      <c r="AS350" s="658"/>
      <c r="AT350" s="658"/>
      <c r="AU350" s="658"/>
      <c r="CB350" s="672"/>
    </row>
    <row r="351" spans="1:80" s="671" customFormat="1" ht="3" hidden="1" customHeight="1" outlineLevel="2">
      <c r="A351" s="670"/>
      <c r="B351" s="667"/>
      <c r="C351" s="668"/>
      <c r="D351" s="661"/>
      <c r="E351" s="662"/>
      <c r="F351" s="672"/>
      <c r="G351" s="626"/>
      <c r="H351" s="476"/>
      <c r="I351" s="631"/>
      <c r="J351" s="672"/>
      <c r="K351" s="467"/>
      <c r="L351" s="672"/>
      <c r="M351" s="473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467"/>
      <c r="Y351" s="473"/>
      <c r="Z351" s="658"/>
      <c r="AA351" s="488"/>
      <c r="AB351" s="658"/>
      <c r="AC351" s="658"/>
      <c r="AD351" s="658"/>
      <c r="AE351" s="659"/>
      <c r="AF351" s="658"/>
      <c r="AG351" s="658"/>
      <c r="AH351" s="658"/>
      <c r="AI351" s="658"/>
      <c r="AJ351" s="467"/>
      <c r="AK351" s="473"/>
      <c r="AL351" s="658"/>
      <c r="AM351" s="488"/>
      <c r="AN351" s="658"/>
      <c r="AO351" s="658"/>
      <c r="AP351" s="658"/>
      <c r="AQ351" s="659"/>
      <c r="AR351" s="658"/>
      <c r="AS351" s="658"/>
      <c r="AT351" s="658"/>
      <c r="AU351" s="658"/>
      <c r="CB351" s="672"/>
    </row>
    <row r="352" spans="1:80" s="671" customFormat="1" ht="12.75" hidden="1" customHeight="1" outlineLevel="2">
      <c r="A352" s="670"/>
      <c r="B352" s="667" t="s">
        <v>1367</v>
      </c>
      <c r="C352" s="668"/>
      <c r="D352" s="661"/>
      <c r="E352" s="662"/>
      <c r="F352" s="672"/>
      <c r="G352" s="626"/>
      <c r="H352" s="476"/>
      <c r="I352" s="631"/>
      <c r="J352" s="672"/>
      <c r="K352" s="467"/>
      <c r="L352" s="672"/>
      <c r="M352" s="487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467"/>
      <c r="Y352" s="487"/>
      <c r="Z352" s="658"/>
      <c r="AA352" s="488"/>
      <c r="AB352" s="658"/>
      <c r="AC352" s="658"/>
      <c r="AD352" s="658"/>
      <c r="AE352" s="659"/>
      <c r="AF352" s="658"/>
      <c r="AG352" s="658"/>
      <c r="AH352" s="658"/>
      <c r="AI352" s="658"/>
      <c r="AJ352" s="467"/>
      <c r="AK352" s="487"/>
      <c r="AL352" s="658"/>
      <c r="AM352" s="488"/>
      <c r="AN352" s="658"/>
      <c r="AO352" s="658"/>
      <c r="AP352" s="658"/>
      <c r="AQ352" s="659"/>
      <c r="AR352" s="658"/>
      <c r="AS352" s="658"/>
      <c r="AT352" s="658"/>
      <c r="AU352" s="658"/>
      <c r="CB352" s="672"/>
    </row>
    <row r="353" spans="1:80" s="671" customFormat="1" ht="12.75" hidden="1" customHeight="1" outlineLevel="3">
      <c r="A353" s="670"/>
      <c r="B353" s="667" t="s">
        <v>1368</v>
      </c>
      <c r="C353" s="668"/>
      <c r="D353" s="661"/>
      <c r="E353" s="662"/>
      <c r="F353" s="672"/>
      <c r="G353" s="626"/>
      <c r="H353" s="476"/>
      <c r="I353" s="631"/>
      <c r="J353" s="672"/>
      <c r="K353" s="467"/>
      <c r="L353" s="672"/>
      <c r="M353" s="487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467"/>
      <c r="Y353" s="487"/>
      <c r="Z353" s="658"/>
      <c r="AA353" s="488"/>
      <c r="AB353" s="658"/>
      <c r="AC353" s="658"/>
      <c r="AD353" s="658"/>
      <c r="AE353" s="659"/>
      <c r="AF353" s="658"/>
      <c r="AG353" s="658"/>
      <c r="AH353" s="658"/>
      <c r="AI353" s="658"/>
      <c r="AJ353" s="467"/>
      <c r="AK353" s="487"/>
      <c r="AL353" s="658"/>
      <c r="AM353" s="488"/>
      <c r="AN353" s="658"/>
      <c r="AO353" s="658"/>
      <c r="AP353" s="658"/>
      <c r="AQ353" s="659"/>
      <c r="AR353" s="658"/>
      <c r="AS353" s="658"/>
      <c r="AT353" s="658"/>
      <c r="AU353" s="658"/>
      <c r="CB353" s="672"/>
    </row>
    <row r="354" spans="1:80" s="671" customFormat="1" ht="12.75" hidden="1" customHeight="1" outlineLevel="3">
      <c r="A354" s="670"/>
      <c r="B354" s="667" t="s">
        <v>1253</v>
      </c>
      <c r="C354" s="668" t="s">
        <v>1184</v>
      </c>
      <c r="D354" s="661">
        <v>4051</v>
      </c>
      <c r="E354" s="662" t="s">
        <v>1490</v>
      </c>
      <c r="F354" s="672"/>
      <c r="G354" s="626" t="s">
        <v>585</v>
      </c>
      <c r="H354" s="476" t="str">
        <f t="shared" ref="H354:H363" si="33">CONCATENATE(G354,"-",I354)</f>
        <v>D35P-1</v>
      </c>
      <c r="I354" s="631">
        <v>1</v>
      </c>
      <c r="J354" s="672"/>
      <c r="K354" s="467"/>
      <c r="L354" s="672"/>
      <c r="M354" s="483"/>
      <c r="N354" s="471" cm="1">
        <f t="array" ref="N354">IFERROR(_xlfn.IFS(Q354=1,1,P354=1,1,O354=1,1,R354=1,1),0)</f>
        <v>1</v>
      </c>
      <c r="O354" s="655"/>
      <c r="P354" s="655"/>
      <c r="Q354" s="655"/>
      <c r="R354" s="655">
        <v>1</v>
      </c>
      <c r="S354" s="471" cm="1">
        <f t="array" ref="S354">IFERROR(_xlfn.IFS(V354=1,1,U354=1,1,T354=1,1,W354=1,1),0)</f>
        <v>0</v>
      </c>
      <c r="T354" s="655"/>
      <c r="U354" s="655"/>
      <c r="V354" s="655"/>
      <c r="W354" s="655"/>
      <c r="X354" s="467"/>
      <c r="Y354" s="483"/>
      <c r="Z354" s="471"/>
      <c r="AA354" s="488"/>
      <c r="AB354" s="658"/>
      <c r="AC354" s="658"/>
      <c r="AD354" s="658"/>
      <c r="AE354" s="471"/>
      <c r="AF354" s="658"/>
      <c r="AG354" s="658"/>
      <c r="AH354" s="658"/>
      <c r="AI354" s="658"/>
      <c r="AJ354" s="467"/>
      <c r="AK354" s="483"/>
      <c r="AL354" s="658"/>
      <c r="AM354" s="488"/>
      <c r="AN354" s="658"/>
      <c r="AO354" s="658"/>
      <c r="AP354" s="658"/>
      <c r="AQ354" s="659"/>
      <c r="AR354" s="658"/>
      <c r="AS354" s="658"/>
      <c r="AT354" s="658"/>
      <c r="AU354" s="658"/>
      <c r="CB354" s="672">
        <v>1</v>
      </c>
    </row>
    <row r="355" spans="1:80" s="671" customFormat="1" ht="12.75" hidden="1" customHeight="1" outlineLevel="3">
      <c r="A355" s="670"/>
      <c r="B355" s="667" t="s">
        <v>1253</v>
      </c>
      <c r="C355" s="668" t="s">
        <v>1184</v>
      </c>
      <c r="D355" s="661">
        <v>4061</v>
      </c>
      <c r="E355" s="662" t="s">
        <v>1491</v>
      </c>
      <c r="F355" s="672"/>
      <c r="G355" s="626" t="s">
        <v>585</v>
      </c>
      <c r="H355" s="476" t="str">
        <f t="shared" si="33"/>
        <v>D35P-1</v>
      </c>
      <c r="I355" s="631">
        <v>1</v>
      </c>
      <c r="J355" s="672"/>
      <c r="K355" s="467"/>
      <c r="L355" s="672"/>
      <c r="M355" s="483"/>
      <c r="N355" s="471" cm="1">
        <f t="array" ref="N355">IFERROR(_xlfn.IFS(Q355=1,1,P355=1,1,O355=1,1,R355=1,1),0)</f>
        <v>1</v>
      </c>
      <c r="O355" s="655"/>
      <c r="P355" s="655"/>
      <c r="Q355" s="655"/>
      <c r="R355" s="655">
        <v>1</v>
      </c>
      <c r="S355" s="471" cm="1">
        <f t="array" ref="S355">IFERROR(_xlfn.IFS(V355=1,1,U355=1,1,T355=1,1,W355=1,1),0)</f>
        <v>0</v>
      </c>
      <c r="T355" s="655"/>
      <c r="U355" s="655"/>
      <c r="V355" s="655"/>
      <c r="W355" s="655"/>
      <c r="X355" s="467"/>
      <c r="Y355" s="483"/>
      <c r="Z355" s="471"/>
      <c r="AA355" s="488"/>
      <c r="AB355" s="658"/>
      <c r="AC355" s="658"/>
      <c r="AD355" s="658"/>
      <c r="AE355" s="471"/>
      <c r="AF355" s="658"/>
      <c r="AG355" s="658"/>
      <c r="AH355" s="658"/>
      <c r="AI355" s="658"/>
      <c r="AJ355" s="467"/>
      <c r="AK355" s="483"/>
      <c r="AL355" s="658"/>
      <c r="AM355" s="488"/>
      <c r="AN355" s="658"/>
      <c r="AO355" s="658"/>
      <c r="AP355" s="658"/>
      <c r="AQ355" s="659"/>
      <c r="AR355" s="658"/>
      <c r="AS355" s="658"/>
      <c r="AT355" s="658"/>
      <c r="AU355" s="658"/>
      <c r="CB355" s="672">
        <v>1</v>
      </c>
    </row>
    <row r="356" spans="1:80" s="671" customFormat="1" ht="12.75" hidden="1" customHeight="1" outlineLevel="3">
      <c r="A356" s="670"/>
      <c r="B356" s="667" t="s">
        <v>1253</v>
      </c>
      <c r="C356" s="668" t="s">
        <v>1184</v>
      </c>
      <c r="D356" s="661">
        <v>4071</v>
      </c>
      <c r="E356" s="662" t="s">
        <v>1492</v>
      </c>
      <c r="F356" s="672"/>
      <c r="G356" s="626" t="s">
        <v>585</v>
      </c>
      <c r="H356" s="476" t="str">
        <f t="shared" si="33"/>
        <v>D35P-1</v>
      </c>
      <c r="I356" s="631">
        <v>1</v>
      </c>
      <c r="J356" s="672"/>
      <c r="K356" s="467"/>
      <c r="L356" s="672"/>
      <c r="M356" s="473"/>
      <c r="N356" s="471" cm="1">
        <f t="array" ref="N356">IFERROR(_xlfn.IFS(Q356=1,1,P356=1,1,O356=1,1,R356=1,1),0)</f>
        <v>1</v>
      </c>
      <c r="O356" s="655"/>
      <c r="P356" s="655"/>
      <c r="Q356" s="655"/>
      <c r="R356" s="655">
        <v>1</v>
      </c>
      <c r="S356" s="471" cm="1">
        <f t="array" ref="S356">IFERROR(_xlfn.IFS(V356=1,1,U356=1,1,T356=1,1,W356=1,1),0)</f>
        <v>0</v>
      </c>
      <c r="T356" s="655"/>
      <c r="U356" s="655"/>
      <c r="V356" s="655"/>
      <c r="W356" s="655"/>
      <c r="X356" s="467"/>
      <c r="Y356" s="473"/>
      <c r="Z356" s="471"/>
      <c r="AA356" s="488"/>
      <c r="AB356" s="658"/>
      <c r="AC356" s="658"/>
      <c r="AD356" s="658"/>
      <c r="AE356" s="471"/>
      <c r="AF356" s="658"/>
      <c r="AG356" s="658"/>
      <c r="AH356" s="658"/>
      <c r="AI356" s="658"/>
      <c r="AJ356" s="467"/>
      <c r="AK356" s="473"/>
      <c r="AL356" s="658"/>
      <c r="AM356" s="488"/>
      <c r="AN356" s="658"/>
      <c r="AO356" s="658"/>
      <c r="AP356" s="658"/>
      <c r="AQ356" s="659"/>
      <c r="AR356" s="658"/>
      <c r="AS356" s="658"/>
      <c r="AT356" s="658"/>
      <c r="AU356" s="658"/>
      <c r="CB356" s="672">
        <v>1</v>
      </c>
    </row>
    <row r="357" spans="1:80" s="671" customFormat="1" ht="12.75" hidden="1" customHeight="1" outlineLevel="3">
      <c r="A357" s="670"/>
      <c r="B357" s="667" t="s">
        <v>1253</v>
      </c>
      <c r="C357" s="668" t="s">
        <v>1184</v>
      </c>
      <c r="D357" s="661">
        <v>4081</v>
      </c>
      <c r="E357" s="662" t="s">
        <v>1493</v>
      </c>
      <c r="F357" s="672"/>
      <c r="G357" s="626" t="s">
        <v>585</v>
      </c>
      <c r="H357" s="476" t="str">
        <f t="shared" si="33"/>
        <v>D35P-1</v>
      </c>
      <c r="I357" s="631">
        <v>1</v>
      </c>
      <c r="J357" s="672"/>
      <c r="K357" s="467"/>
      <c r="L357" s="672"/>
      <c r="M357" s="473"/>
      <c r="N357" s="471" cm="1">
        <f t="array" ref="N357">IFERROR(_xlfn.IFS(Q357=1,1,P357=1,1,O357=1,1,R357=1,1),0)</f>
        <v>1</v>
      </c>
      <c r="O357" s="655"/>
      <c r="P357" s="655"/>
      <c r="Q357" s="655"/>
      <c r="R357" s="655">
        <v>1</v>
      </c>
      <c r="S357" s="471" cm="1">
        <f t="array" ref="S357">IFERROR(_xlfn.IFS(V357=1,1,U357=1,1,T357=1,1,W357=1,1),0)</f>
        <v>0</v>
      </c>
      <c r="T357" s="655"/>
      <c r="U357" s="655"/>
      <c r="V357" s="655"/>
      <c r="W357" s="655"/>
      <c r="X357" s="467"/>
      <c r="Y357" s="473"/>
      <c r="Z357" s="471"/>
      <c r="AA357" s="488"/>
      <c r="AB357" s="658"/>
      <c r="AC357" s="658"/>
      <c r="AD357" s="658"/>
      <c r="AE357" s="471"/>
      <c r="AF357" s="658"/>
      <c r="AG357" s="658"/>
      <c r="AH357" s="658"/>
      <c r="AI357" s="658"/>
      <c r="AJ357" s="467"/>
      <c r="AK357" s="473"/>
      <c r="AL357" s="658"/>
      <c r="AM357" s="488"/>
      <c r="AN357" s="658"/>
      <c r="AO357" s="658"/>
      <c r="AP357" s="658"/>
      <c r="AQ357" s="659"/>
      <c r="AR357" s="658"/>
      <c r="AS357" s="658"/>
      <c r="AT357" s="658"/>
      <c r="AU357" s="658"/>
      <c r="CB357" s="672">
        <v>1</v>
      </c>
    </row>
    <row r="358" spans="1:80" s="671" customFormat="1" ht="12.75" hidden="1" customHeight="1" outlineLevel="3">
      <c r="A358" s="670"/>
      <c r="B358" s="667" t="s">
        <v>1253</v>
      </c>
      <c r="C358" s="668" t="s">
        <v>1184</v>
      </c>
      <c r="D358" s="661">
        <v>4091</v>
      </c>
      <c r="E358" s="662" t="s">
        <v>1494</v>
      </c>
      <c r="F358" s="672"/>
      <c r="G358" s="626" t="s">
        <v>585</v>
      </c>
      <c r="H358" s="476" t="str">
        <f t="shared" si="33"/>
        <v>D35P-1</v>
      </c>
      <c r="I358" s="631">
        <v>1</v>
      </c>
      <c r="J358" s="672"/>
      <c r="K358" s="467"/>
      <c r="L358" s="672"/>
      <c r="M358" s="473"/>
      <c r="N358" s="471" cm="1">
        <f t="array" ref="N358">IFERROR(_xlfn.IFS(Q358=1,1,P358=1,1,O358=1,1,R358=1,1),0)</f>
        <v>1</v>
      </c>
      <c r="O358" s="655"/>
      <c r="P358" s="655"/>
      <c r="Q358" s="655"/>
      <c r="R358" s="655">
        <v>1</v>
      </c>
      <c r="S358" s="471" cm="1">
        <f t="array" ref="S358">IFERROR(_xlfn.IFS(V358=1,1,U358=1,1,T358=1,1,W358=1,1),0)</f>
        <v>0</v>
      </c>
      <c r="T358" s="655"/>
      <c r="U358" s="655"/>
      <c r="V358" s="655"/>
      <c r="W358" s="655"/>
      <c r="X358" s="467"/>
      <c r="Y358" s="473"/>
      <c r="Z358" s="471"/>
      <c r="AA358" s="488"/>
      <c r="AB358" s="658"/>
      <c r="AC358" s="658"/>
      <c r="AD358" s="658"/>
      <c r="AE358" s="471"/>
      <c r="AF358" s="658"/>
      <c r="AG358" s="658"/>
      <c r="AH358" s="658"/>
      <c r="AI358" s="658"/>
      <c r="AJ358" s="467"/>
      <c r="AK358" s="473"/>
      <c r="AL358" s="658"/>
      <c r="AM358" s="488"/>
      <c r="AN358" s="658"/>
      <c r="AO358" s="658"/>
      <c r="AP358" s="658"/>
      <c r="AQ358" s="659"/>
      <c r="AR358" s="658"/>
      <c r="AS358" s="658"/>
      <c r="AT358" s="658"/>
      <c r="AU358" s="658"/>
      <c r="CB358" s="672">
        <v>1</v>
      </c>
    </row>
    <row r="359" spans="1:80" s="671" customFormat="1" ht="12.75" hidden="1" customHeight="1" outlineLevel="3">
      <c r="A359" s="670"/>
      <c r="B359" s="667" t="s">
        <v>1253</v>
      </c>
      <c r="C359" s="668" t="s">
        <v>1184</v>
      </c>
      <c r="D359" s="661">
        <v>4101</v>
      </c>
      <c r="E359" s="662" t="s">
        <v>1495</v>
      </c>
      <c r="F359" s="672"/>
      <c r="G359" s="626" t="s">
        <v>585</v>
      </c>
      <c r="H359" s="476" t="str">
        <f t="shared" si="33"/>
        <v>D35P-1</v>
      </c>
      <c r="I359" s="631">
        <v>1</v>
      </c>
      <c r="J359" s="672"/>
      <c r="K359" s="467"/>
      <c r="L359" s="672"/>
      <c r="M359" s="473"/>
      <c r="N359" s="471" cm="1">
        <f t="array" ref="N359">IFERROR(_xlfn.IFS(Q359=1,1,P359=1,1,O359=1,1,R359=1,1),0)</f>
        <v>1</v>
      </c>
      <c r="O359" s="655"/>
      <c r="P359" s="655"/>
      <c r="Q359" s="655"/>
      <c r="R359" s="655">
        <v>1</v>
      </c>
      <c r="S359" s="471" cm="1">
        <f t="array" ref="S359">IFERROR(_xlfn.IFS(V359=1,1,U359=1,1,T359=1,1,W359=1,1),0)</f>
        <v>0</v>
      </c>
      <c r="T359" s="655"/>
      <c r="U359" s="655"/>
      <c r="V359" s="655"/>
      <c r="W359" s="655"/>
      <c r="X359" s="467"/>
      <c r="Y359" s="473"/>
      <c r="Z359" s="471"/>
      <c r="AA359" s="488"/>
      <c r="AB359" s="658"/>
      <c r="AC359" s="658"/>
      <c r="AD359" s="658"/>
      <c r="AE359" s="471"/>
      <c r="AF359" s="658"/>
      <c r="AG359" s="658"/>
      <c r="AH359" s="658"/>
      <c r="AI359" s="658"/>
      <c r="AJ359" s="467"/>
      <c r="AK359" s="473"/>
      <c r="AL359" s="658"/>
      <c r="AM359" s="488"/>
      <c r="AN359" s="658"/>
      <c r="AO359" s="658"/>
      <c r="AP359" s="658"/>
      <c r="AQ359" s="659"/>
      <c r="AR359" s="658"/>
      <c r="AS359" s="658"/>
      <c r="AT359" s="658"/>
      <c r="AU359" s="658"/>
      <c r="CB359" s="672">
        <v>1</v>
      </c>
    </row>
    <row r="360" spans="1:80" s="671" customFormat="1" ht="12.75" hidden="1" customHeight="1" outlineLevel="3">
      <c r="A360" s="670"/>
      <c r="B360" s="667" t="s">
        <v>1253</v>
      </c>
      <c r="C360" s="668" t="s">
        <v>1184</v>
      </c>
      <c r="D360" s="661">
        <v>4105</v>
      </c>
      <c r="E360" s="662" t="s">
        <v>1496</v>
      </c>
      <c r="F360" s="672"/>
      <c r="G360" s="626" t="s">
        <v>585</v>
      </c>
      <c r="H360" s="476" t="str">
        <f t="shared" si="33"/>
        <v>D35P-1</v>
      </c>
      <c r="I360" s="631">
        <v>1</v>
      </c>
      <c r="J360" s="672"/>
      <c r="K360" s="467"/>
      <c r="L360" s="672"/>
      <c r="M360" s="473"/>
      <c r="N360" s="471" cm="1">
        <f t="array" ref="N360">IFERROR(_xlfn.IFS(Q360=1,1,P360=1,1,O360=1,1,R360=1,1),0)</f>
        <v>1</v>
      </c>
      <c r="O360" s="655"/>
      <c r="P360" s="655"/>
      <c r="Q360" s="655"/>
      <c r="R360" s="655">
        <v>1</v>
      </c>
      <c r="S360" s="471" cm="1">
        <f t="array" ref="S360">IFERROR(_xlfn.IFS(V360=1,1,U360=1,1,T360=1,1,W360=1,1),0)</f>
        <v>0</v>
      </c>
      <c r="T360" s="655"/>
      <c r="U360" s="655"/>
      <c r="V360" s="655"/>
      <c r="W360" s="655"/>
      <c r="X360" s="467"/>
      <c r="Y360" s="473"/>
      <c r="Z360" s="471"/>
      <c r="AA360" s="488"/>
      <c r="AB360" s="658"/>
      <c r="AC360" s="658"/>
      <c r="AD360" s="658"/>
      <c r="AE360" s="471"/>
      <c r="AF360" s="658"/>
      <c r="AG360" s="658"/>
      <c r="AH360" s="658"/>
      <c r="AI360" s="658"/>
      <c r="AJ360" s="467"/>
      <c r="AK360" s="473"/>
      <c r="AL360" s="658"/>
      <c r="AM360" s="488"/>
      <c r="AN360" s="658"/>
      <c r="AO360" s="658"/>
      <c r="AP360" s="658"/>
      <c r="AQ360" s="659"/>
      <c r="AR360" s="658"/>
      <c r="AS360" s="658"/>
      <c r="AT360" s="658"/>
      <c r="AU360" s="658"/>
      <c r="CB360" s="672">
        <v>1</v>
      </c>
    </row>
    <row r="361" spans="1:80" s="671" customFormat="1" ht="12.75" hidden="1" customHeight="1" outlineLevel="3">
      <c r="A361" s="670"/>
      <c r="B361" s="667" t="s">
        <v>1253</v>
      </c>
      <c r="C361" s="668" t="s">
        <v>1184</v>
      </c>
      <c r="D361" s="661">
        <v>4111</v>
      </c>
      <c r="E361" s="662" t="s">
        <v>1497</v>
      </c>
      <c r="F361" s="672"/>
      <c r="G361" s="626" t="s">
        <v>585</v>
      </c>
      <c r="H361" s="476" t="str">
        <f t="shared" si="33"/>
        <v>D35P-1</v>
      </c>
      <c r="I361" s="631">
        <v>1</v>
      </c>
      <c r="J361" s="672"/>
      <c r="K361" s="467"/>
      <c r="L361" s="672"/>
      <c r="M361" s="473"/>
      <c r="N361" s="471" cm="1">
        <f t="array" ref="N361">IFERROR(_xlfn.IFS(Q361=1,1,P361=1,1,O361=1,1,R361=1,1),0)</f>
        <v>1</v>
      </c>
      <c r="O361" s="655"/>
      <c r="P361" s="655"/>
      <c r="Q361" s="655"/>
      <c r="R361" s="655">
        <v>1</v>
      </c>
      <c r="S361" s="471" cm="1">
        <f t="array" ref="S361">IFERROR(_xlfn.IFS(V361=1,1,U361=1,1,T361=1,1,W361=1,1),0)</f>
        <v>0</v>
      </c>
      <c r="T361" s="655"/>
      <c r="U361" s="655"/>
      <c r="V361" s="655"/>
      <c r="W361" s="655"/>
      <c r="X361" s="467"/>
      <c r="Y361" s="473"/>
      <c r="Z361" s="471"/>
      <c r="AA361" s="488"/>
      <c r="AB361" s="658"/>
      <c r="AC361" s="658"/>
      <c r="AD361" s="658"/>
      <c r="AE361" s="471"/>
      <c r="AF361" s="658"/>
      <c r="AG361" s="658"/>
      <c r="AH361" s="658"/>
      <c r="AI361" s="658"/>
      <c r="AJ361" s="467"/>
      <c r="AK361" s="473"/>
      <c r="AL361" s="658"/>
      <c r="AM361" s="488"/>
      <c r="AN361" s="658"/>
      <c r="AO361" s="658"/>
      <c r="AP361" s="658"/>
      <c r="AQ361" s="659"/>
      <c r="AR361" s="658"/>
      <c r="AS361" s="658"/>
      <c r="AT361" s="658"/>
      <c r="AU361" s="658"/>
      <c r="CB361" s="672">
        <v>1</v>
      </c>
    </row>
    <row r="362" spans="1:80" s="671" customFormat="1" ht="12.75" hidden="1" customHeight="1" outlineLevel="3">
      <c r="A362" s="670"/>
      <c r="B362" s="667" t="s">
        <v>1253</v>
      </c>
      <c r="C362" s="668" t="s">
        <v>1184</v>
      </c>
      <c r="D362" s="661">
        <v>4115</v>
      </c>
      <c r="E362" s="662" t="s">
        <v>1498</v>
      </c>
      <c r="F362" s="672"/>
      <c r="G362" s="626" t="s">
        <v>585</v>
      </c>
      <c r="H362" s="476" t="str">
        <f t="shared" si="33"/>
        <v>D35P-1</v>
      </c>
      <c r="I362" s="631">
        <v>1</v>
      </c>
      <c r="J362" s="672"/>
      <c r="K362" s="467"/>
      <c r="L362" s="672"/>
      <c r="M362" s="473"/>
      <c r="N362" s="471" cm="1">
        <f t="array" ref="N362">IFERROR(_xlfn.IFS(Q362=1,1,P362=1,1,O362=1,1,R362=1,1),0)</f>
        <v>1</v>
      </c>
      <c r="Q362" s="655"/>
      <c r="R362" s="655">
        <v>1</v>
      </c>
      <c r="S362" s="471" cm="1">
        <f t="array" ref="S362">IFERROR(_xlfn.IFS(V362=1,1,U362=1,1,T362=1,1,W362=1,1),0)</f>
        <v>0</v>
      </c>
      <c r="T362" s="655"/>
      <c r="V362" s="655"/>
      <c r="W362" s="655"/>
      <c r="X362" s="467"/>
      <c r="Y362" s="473"/>
      <c r="Z362" s="471"/>
      <c r="AA362" s="471"/>
      <c r="AB362" s="471"/>
      <c r="AC362" s="471"/>
      <c r="AD362" s="471"/>
      <c r="AE362" s="471"/>
      <c r="AF362" s="658"/>
      <c r="AG362" s="658"/>
      <c r="AH362" s="658"/>
      <c r="AI362" s="658"/>
      <c r="AJ362" s="467"/>
      <c r="AK362" s="473"/>
      <c r="AL362" s="658"/>
      <c r="AM362" s="471"/>
      <c r="AN362" s="471"/>
      <c r="AO362" s="471"/>
      <c r="AP362" s="471"/>
      <c r="AQ362" s="659"/>
      <c r="AR362" s="658"/>
      <c r="AS362" s="658"/>
      <c r="AT362" s="658"/>
      <c r="AU362" s="658"/>
      <c r="CB362" s="672">
        <v>1</v>
      </c>
    </row>
    <row r="363" spans="1:80" s="671" customFormat="1" ht="12.75" hidden="1" customHeight="1" outlineLevel="3">
      <c r="A363" s="670"/>
      <c r="B363" s="667" t="s">
        <v>1253</v>
      </c>
      <c r="C363" s="668" t="s">
        <v>1184</v>
      </c>
      <c r="D363" s="661"/>
      <c r="E363" s="662" t="s">
        <v>1395</v>
      </c>
      <c r="F363" s="672"/>
      <c r="G363" s="626" t="s">
        <v>585</v>
      </c>
      <c r="H363" s="476" t="str">
        <f t="shared" si="33"/>
        <v>D35P-1</v>
      </c>
      <c r="I363" s="631">
        <v>1</v>
      </c>
      <c r="J363" s="672"/>
      <c r="K363" s="467"/>
      <c r="L363" s="672"/>
      <c r="M363" s="473"/>
      <c r="N363" s="471" cm="1">
        <f t="array" ref="N363">IFERROR(_xlfn.IFS(Q363=1,1,P363=1,1,O363=1,1,R363=1,1),0)</f>
        <v>1</v>
      </c>
      <c r="Q363" s="655"/>
      <c r="R363" s="655">
        <v>1</v>
      </c>
      <c r="S363" s="471" cm="1">
        <f t="array" ref="S363">IFERROR(_xlfn.IFS(V363=1,1,U363=1,1,T363=1,1,W363=1,1),0)</f>
        <v>0</v>
      </c>
      <c r="T363" s="655"/>
      <c r="V363" s="655"/>
      <c r="W363" s="655"/>
      <c r="X363" s="467"/>
      <c r="Y363" s="473"/>
      <c r="Z363" s="471"/>
      <c r="AA363" s="471"/>
      <c r="AB363" s="471"/>
      <c r="AC363" s="471"/>
      <c r="AD363" s="471"/>
      <c r="AE363" s="471"/>
      <c r="AF363" s="658"/>
      <c r="AG363" s="658"/>
      <c r="AH363" s="658"/>
      <c r="AI363" s="658"/>
      <c r="AJ363" s="467"/>
      <c r="AK363" s="473"/>
      <c r="AL363" s="658"/>
      <c r="AM363" s="471"/>
      <c r="AN363" s="471"/>
      <c r="AO363" s="471"/>
      <c r="AP363" s="471"/>
      <c r="AQ363" s="659"/>
      <c r="AR363" s="658"/>
      <c r="AS363" s="658"/>
      <c r="AT363" s="658"/>
      <c r="AU363" s="658"/>
      <c r="CB363" s="672"/>
    </row>
    <row r="364" spans="1:80" s="671" customFormat="1" ht="3" hidden="1" customHeight="1" outlineLevel="2">
      <c r="A364" s="670"/>
      <c r="B364" s="667"/>
      <c r="C364" s="668"/>
      <c r="D364" s="661"/>
      <c r="E364" s="662"/>
      <c r="F364" s="672"/>
      <c r="G364" s="626"/>
      <c r="H364" s="476"/>
      <c r="I364" s="631"/>
      <c r="J364" s="672"/>
      <c r="K364" s="467"/>
      <c r="L364" s="672"/>
      <c r="M364" s="473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467"/>
      <c r="Y364" s="473"/>
      <c r="Z364" s="658"/>
      <c r="AA364" s="488"/>
      <c r="AB364" s="658"/>
      <c r="AC364" s="658"/>
      <c r="AD364" s="658"/>
      <c r="AE364" s="659"/>
      <c r="AF364" s="658"/>
      <c r="AG364" s="658"/>
      <c r="AH364" s="658"/>
      <c r="AI364" s="658"/>
      <c r="AJ364" s="467"/>
      <c r="AK364" s="473"/>
      <c r="AL364" s="658"/>
      <c r="AM364" s="488"/>
      <c r="AN364" s="658"/>
      <c r="AO364" s="658"/>
      <c r="AP364" s="658"/>
      <c r="AQ364" s="659"/>
      <c r="AR364" s="658"/>
      <c r="AS364" s="658"/>
      <c r="AT364" s="658"/>
      <c r="AU364" s="658"/>
      <c r="CB364" s="672"/>
    </row>
    <row r="365" spans="1:80" s="671" customFormat="1" ht="12.75" hidden="1" customHeight="1" outlineLevel="2">
      <c r="A365" s="670"/>
      <c r="B365" s="667" t="s">
        <v>1373</v>
      </c>
      <c r="C365" s="668"/>
      <c r="D365" s="661"/>
      <c r="E365" s="662" t="s">
        <v>1374</v>
      </c>
      <c r="F365" s="672"/>
      <c r="G365" s="626"/>
      <c r="H365" s="476"/>
      <c r="I365" s="631"/>
      <c r="J365" s="672"/>
      <c r="K365" s="467"/>
      <c r="L365" s="672"/>
      <c r="M365" s="473"/>
      <c r="N365" s="471"/>
      <c r="O365" s="655"/>
      <c r="P365" s="655"/>
      <c r="Q365" s="655"/>
      <c r="R365" s="655"/>
      <c r="S365" s="471"/>
      <c r="T365" s="655"/>
      <c r="U365" s="655"/>
      <c r="V365" s="655"/>
      <c r="W365" s="655"/>
      <c r="X365" s="467"/>
      <c r="Y365" s="473"/>
      <c r="Z365" s="471"/>
      <c r="AA365" s="488"/>
      <c r="AB365" s="658"/>
      <c r="AC365" s="658"/>
      <c r="AD365" s="658"/>
      <c r="AE365" s="471"/>
      <c r="AF365" s="658"/>
      <c r="AG365" s="658"/>
      <c r="AH365" s="658"/>
      <c r="AI365" s="658"/>
      <c r="AJ365" s="467"/>
      <c r="AK365" s="473"/>
      <c r="AL365" s="658"/>
      <c r="AM365" s="488"/>
      <c r="AN365" s="658"/>
      <c r="AO365" s="658"/>
      <c r="AP365" s="658"/>
      <c r="AQ365" s="659"/>
      <c r="AR365" s="658"/>
      <c r="AS365" s="658"/>
      <c r="AT365" s="658"/>
      <c r="AU365" s="658"/>
      <c r="CB365" s="672"/>
    </row>
    <row r="366" spans="1:80" s="671" customFormat="1" ht="3" hidden="1" customHeight="1" outlineLevel="2">
      <c r="A366" s="670"/>
      <c r="B366" s="667"/>
      <c r="C366" s="668"/>
      <c r="D366" s="661"/>
      <c r="E366" s="662"/>
      <c r="F366" s="672"/>
      <c r="G366" s="626"/>
      <c r="H366" s="476"/>
      <c r="I366" s="631"/>
      <c r="J366" s="672"/>
      <c r="K366" s="467"/>
      <c r="L366" s="672"/>
      <c r="M366" s="473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467"/>
      <c r="Y366" s="473"/>
      <c r="Z366" s="658"/>
      <c r="AA366" s="488"/>
      <c r="AB366" s="658"/>
      <c r="AC366" s="658"/>
      <c r="AD366" s="658"/>
      <c r="AE366" s="659"/>
      <c r="AF366" s="658"/>
      <c r="AG366" s="658"/>
      <c r="AH366" s="658"/>
      <c r="AI366" s="658"/>
      <c r="AJ366" s="467"/>
      <c r="AK366" s="473"/>
      <c r="AL366" s="658"/>
      <c r="AM366" s="488"/>
      <c r="AN366" s="658"/>
      <c r="AO366" s="658"/>
      <c r="AP366" s="658"/>
      <c r="AQ366" s="659"/>
      <c r="AR366" s="658"/>
      <c r="AS366" s="658"/>
      <c r="AT366" s="658"/>
      <c r="AU366" s="658"/>
      <c r="CB366" s="672"/>
    </row>
    <row r="367" spans="1:80" s="671" customFormat="1" ht="12.75" hidden="1" customHeight="1" outlineLevel="2">
      <c r="A367" s="670"/>
      <c r="B367" s="667" t="s">
        <v>1272</v>
      </c>
      <c r="C367" s="668"/>
      <c r="D367" s="661"/>
      <c r="E367" s="662"/>
      <c r="F367" s="672"/>
      <c r="G367" s="626"/>
      <c r="H367" s="476"/>
      <c r="I367" s="631"/>
      <c r="J367" s="672"/>
      <c r="K367" s="467"/>
      <c r="L367" s="672"/>
      <c r="M367" s="473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467"/>
      <c r="Y367" s="473"/>
      <c r="Z367" s="658"/>
      <c r="AA367" s="488"/>
      <c r="AB367" s="658"/>
      <c r="AC367" s="658"/>
      <c r="AD367" s="658"/>
      <c r="AE367" s="659"/>
      <c r="AF367" s="658"/>
      <c r="AG367" s="658"/>
      <c r="AH367" s="658"/>
      <c r="AI367" s="658"/>
      <c r="AJ367" s="467"/>
      <c r="AK367" s="473"/>
      <c r="AL367" s="658"/>
      <c r="AM367" s="488"/>
      <c r="AN367" s="658"/>
      <c r="AO367" s="658"/>
      <c r="AP367" s="658"/>
      <c r="AQ367" s="659"/>
      <c r="AR367" s="658"/>
      <c r="AS367" s="658"/>
      <c r="AT367" s="658"/>
      <c r="AU367" s="658"/>
      <c r="CB367" s="672"/>
    </row>
    <row r="368" spans="1:80" s="671" customFormat="1" ht="12.75" hidden="1" customHeight="1" outlineLevel="3">
      <c r="A368" s="670"/>
      <c r="B368" s="667" t="s">
        <v>1272</v>
      </c>
      <c r="C368" s="668" t="s">
        <v>1184</v>
      </c>
      <c r="D368" s="661" t="s">
        <v>1375</v>
      </c>
      <c r="E368" s="662" t="s">
        <v>1499</v>
      </c>
      <c r="F368" s="672"/>
      <c r="G368" s="626" t="s">
        <v>585</v>
      </c>
      <c r="H368" s="476" t="str">
        <f t="shared" ref="H368:H369" si="34">CONCATENATE(G368,"-",I368)</f>
        <v>D35P-1</v>
      </c>
      <c r="I368" s="631">
        <v>1</v>
      </c>
      <c r="J368" s="672"/>
      <c r="K368" s="467"/>
      <c r="L368" s="672"/>
      <c r="M368" s="473"/>
      <c r="N368" s="471" cm="1">
        <f t="array" ref="N368">IFERROR(_xlfn.IFS(Q368=1,1,P368=1,1,O368=1,1,R368=1,1),0)</f>
        <v>1</v>
      </c>
      <c r="O368" s="655"/>
      <c r="P368" s="655"/>
      <c r="Q368" s="655"/>
      <c r="R368" s="655">
        <v>1</v>
      </c>
      <c r="S368" s="471" cm="1">
        <f t="array" ref="S368">IFERROR(_xlfn.IFS(V368=1,1,U368=1,1,T368=1,1,W368=1,1),0)</f>
        <v>0</v>
      </c>
      <c r="T368" s="655"/>
      <c r="U368" s="655"/>
      <c r="V368" s="655"/>
      <c r="W368" s="655"/>
      <c r="X368" s="467"/>
      <c r="Y368" s="473"/>
      <c r="Z368" s="471"/>
      <c r="AA368" s="488"/>
      <c r="AB368" s="658"/>
      <c r="AC368" s="658"/>
      <c r="AD368" s="658"/>
      <c r="AE368" s="471"/>
      <c r="AF368" s="658"/>
      <c r="AG368" s="658"/>
      <c r="AH368" s="658"/>
      <c r="AI368" s="658"/>
      <c r="AJ368" s="467"/>
      <c r="AK368" s="473"/>
      <c r="AL368" s="658"/>
      <c r="AM368" s="488"/>
      <c r="AN368" s="658"/>
      <c r="AO368" s="658"/>
      <c r="AP368" s="658"/>
      <c r="AQ368" s="659"/>
      <c r="AR368" s="658"/>
      <c r="AS368" s="658"/>
      <c r="AT368" s="658"/>
      <c r="AU368" s="658"/>
      <c r="CB368" s="672">
        <v>1</v>
      </c>
    </row>
    <row r="369" spans="1:80" s="671" customFormat="1" ht="12.75" hidden="1" customHeight="1" outlineLevel="3">
      <c r="A369" s="670"/>
      <c r="B369" s="667" t="s">
        <v>1272</v>
      </c>
      <c r="C369" s="668" t="s">
        <v>1184</v>
      </c>
      <c r="D369" s="661" t="s">
        <v>1397</v>
      </c>
      <c r="E369" s="662" t="s">
        <v>1500</v>
      </c>
      <c r="F369" s="672"/>
      <c r="G369" s="626" t="s">
        <v>585</v>
      </c>
      <c r="H369" s="476" t="str">
        <f t="shared" si="34"/>
        <v>D35P-1</v>
      </c>
      <c r="I369" s="631">
        <v>1</v>
      </c>
      <c r="J369" s="672"/>
      <c r="K369" s="467"/>
      <c r="L369" s="672"/>
      <c r="M369" s="473"/>
      <c r="N369" s="471" cm="1">
        <f t="array" ref="N369">IFERROR(_xlfn.IFS(Q369=1,1,P369=1,1,O369=1,1,R369=1,1),0)</f>
        <v>1</v>
      </c>
      <c r="O369" s="655"/>
      <c r="P369" s="655"/>
      <c r="Q369" s="655"/>
      <c r="R369" s="655">
        <v>1</v>
      </c>
      <c r="S369" s="471" cm="1">
        <f t="array" ref="S369">IFERROR(_xlfn.IFS(V369=1,1,U369=1,1,T369=1,1,W369=1,1),0)</f>
        <v>0</v>
      </c>
      <c r="T369" s="655"/>
      <c r="U369" s="655"/>
      <c r="V369" s="655"/>
      <c r="W369" s="655"/>
      <c r="X369" s="467"/>
      <c r="Y369" s="473"/>
      <c r="Z369" s="471"/>
      <c r="AA369" s="488"/>
      <c r="AB369" s="658"/>
      <c r="AC369" s="658"/>
      <c r="AD369" s="658"/>
      <c r="AE369" s="471"/>
      <c r="AF369" s="658"/>
      <c r="AG369" s="658"/>
      <c r="AH369" s="658"/>
      <c r="AI369" s="658"/>
      <c r="AJ369" s="467"/>
      <c r="AK369" s="473"/>
      <c r="AL369" s="658"/>
      <c r="AM369" s="488"/>
      <c r="AN369" s="658"/>
      <c r="AO369" s="658"/>
      <c r="AP369" s="658"/>
      <c r="AQ369" s="659"/>
      <c r="AR369" s="658"/>
      <c r="AS369" s="658"/>
      <c r="AT369" s="658"/>
      <c r="AU369" s="658"/>
      <c r="CB369" s="672">
        <v>1</v>
      </c>
    </row>
    <row r="370" spans="1:80" s="671" customFormat="1" ht="3" hidden="1" customHeight="1" outlineLevel="2">
      <c r="A370" s="670"/>
      <c r="B370" s="667"/>
      <c r="C370" s="668"/>
      <c r="D370" s="661"/>
      <c r="E370" s="662"/>
      <c r="F370" s="672"/>
      <c r="G370" s="626"/>
      <c r="H370" s="476"/>
      <c r="I370" s="631"/>
      <c r="J370" s="672"/>
      <c r="K370" s="467"/>
      <c r="L370" s="672"/>
      <c r="M370" s="473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467"/>
      <c r="Y370" s="473"/>
      <c r="Z370" s="658"/>
      <c r="AA370" s="488"/>
      <c r="AB370" s="658"/>
      <c r="AC370" s="658"/>
      <c r="AD370" s="658"/>
      <c r="AE370" s="659"/>
      <c r="AF370" s="658"/>
      <c r="AG370" s="658"/>
      <c r="AH370" s="658"/>
      <c r="AI370" s="658"/>
      <c r="AJ370" s="467"/>
      <c r="AK370" s="473"/>
      <c r="AL370" s="658"/>
      <c r="AM370" s="488"/>
      <c r="AN370" s="658"/>
      <c r="AO370" s="658"/>
      <c r="AP370" s="658"/>
      <c r="AQ370" s="659"/>
      <c r="AR370" s="658"/>
      <c r="AS370" s="658"/>
      <c r="AT370" s="658"/>
      <c r="AU370" s="658"/>
      <c r="CB370" s="672"/>
    </row>
    <row r="371" spans="1:80" s="671" customFormat="1" ht="12.75" hidden="1" customHeight="1" outlineLevel="2">
      <c r="A371" s="670"/>
      <c r="B371" s="667" t="s">
        <v>1399</v>
      </c>
      <c r="C371" s="668"/>
      <c r="D371" s="661"/>
      <c r="E371" s="662"/>
      <c r="F371" s="672"/>
      <c r="G371" s="626"/>
      <c r="H371" s="476"/>
      <c r="I371" s="631"/>
      <c r="J371" s="672"/>
      <c r="K371" s="467"/>
      <c r="L371" s="672"/>
      <c r="M371" s="473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467"/>
      <c r="Y371" s="473"/>
      <c r="Z371" s="658"/>
      <c r="AA371" s="488"/>
      <c r="AB371" s="658"/>
      <c r="AC371" s="658"/>
      <c r="AD371" s="658"/>
      <c r="AE371" s="659"/>
      <c r="AF371" s="658"/>
      <c r="AG371" s="658"/>
      <c r="AH371" s="658"/>
      <c r="AI371" s="658"/>
      <c r="AJ371" s="467"/>
      <c r="AK371" s="473"/>
      <c r="AL371" s="658"/>
      <c r="AM371" s="488"/>
      <c r="AN371" s="658"/>
      <c r="AO371" s="658"/>
      <c r="AP371" s="658"/>
      <c r="AQ371" s="659"/>
      <c r="AR371" s="658"/>
      <c r="AS371" s="658"/>
      <c r="AT371" s="658"/>
      <c r="AU371" s="658"/>
      <c r="CB371" s="672"/>
    </row>
    <row r="372" spans="1:80" s="671" customFormat="1" ht="12.75" hidden="1" customHeight="1" outlineLevel="3">
      <c r="A372" s="670"/>
      <c r="B372" s="667" t="s">
        <v>915</v>
      </c>
      <c r="C372" s="668" t="s">
        <v>1184</v>
      </c>
      <c r="D372" s="661">
        <v>4051</v>
      </c>
      <c r="E372" s="662" t="s">
        <v>1501</v>
      </c>
      <c r="F372" s="672"/>
      <c r="G372" s="626" t="s">
        <v>585</v>
      </c>
      <c r="H372" s="476" t="str">
        <f t="shared" ref="H372:H382" si="35">CONCATENATE(G372,"-",I372)</f>
        <v>D35P-1</v>
      </c>
      <c r="I372" s="631">
        <v>1</v>
      </c>
      <c r="J372" s="672"/>
      <c r="K372" s="467"/>
      <c r="L372" s="672"/>
      <c r="M372" s="473"/>
      <c r="N372" s="471" cm="1">
        <f t="array" ref="N372">IFERROR(_xlfn.IFS(Q372=1,1,P372=1,1,O372=1,1,R372=1,1),0)</f>
        <v>1</v>
      </c>
      <c r="O372" s="655"/>
      <c r="P372" s="655"/>
      <c r="Q372" s="655"/>
      <c r="R372" s="655">
        <v>1</v>
      </c>
      <c r="S372" s="471" cm="1">
        <f t="array" ref="S372">IFERROR(_xlfn.IFS(V372=1,1,U372=1,1,T372=1,1,W372=1,1),0)</f>
        <v>0</v>
      </c>
      <c r="T372" s="655"/>
      <c r="U372" s="655"/>
      <c r="V372" s="655"/>
      <c r="W372" s="655"/>
      <c r="X372" s="467"/>
      <c r="Y372" s="473"/>
      <c r="Z372" s="471"/>
      <c r="AA372" s="488"/>
      <c r="AB372" s="658"/>
      <c r="AC372" s="658"/>
      <c r="AD372" s="658"/>
      <c r="AE372" s="471"/>
      <c r="AF372" s="658"/>
      <c r="AG372" s="658"/>
      <c r="AH372" s="658"/>
      <c r="AI372" s="658"/>
      <c r="AJ372" s="467"/>
      <c r="AK372" s="473"/>
      <c r="AL372" s="658"/>
      <c r="AM372" s="488"/>
      <c r="AN372" s="658"/>
      <c r="AO372" s="658"/>
      <c r="AP372" s="658"/>
      <c r="AQ372" s="659"/>
      <c r="AR372" s="658"/>
      <c r="AS372" s="658"/>
      <c r="AT372" s="658"/>
      <c r="AU372" s="658"/>
      <c r="CB372" s="672">
        <v>1</v>
      </c>
    </row>
    <row r="373" spans="1:80" s="671" customFormat="1" ht="12.75" hidden="1" customHeight="1" outlineLevel="3">
      <c r="A373" s="670"/>
      <c r="B373" s="667" t="s">
        <v>915</v>
      </c>
      <c r="C373" s="668" t="s">
        <v>1184</v>
      </c>
      <c r="D373" s="661">
        <v>4061</v>
      </c>
      <c r="E373" s="662" t="s">
        <v>1502</v>
      </c>
      <c r="F373" s="672"/>
      <c r="G373" s="626" t="s">
        <v>585</v>
      </c>
      <c r="H373" s="476" t="str">
        <f t="shared" si="35"/>
        <v>D35P-1</v>
      </c>
      <c r="I373" s="631">
        <v>1</v>
      </c>
      <c r="J373" s="672"/>
      <c r="K373" s="467"/>
      <c r="L373" s="672"/>
      <c r="M373" s="473"/>
      <c r="N373" s="471" cm="1">
        <f t="array" ref="N373">IFERROR(_xlfn.IFS(Q373=1,1,P373=1,1,O373=1,1,R373=1,1),0)</f>
        <v>1</v>
      </c>
      <c r="O373" s="655"/>
      <c r="P373" s="655"/>
      <c r="Q373" s="655"/>
      <c r="R373" s="655">
        <v>1</v>
      </c>
      <c r="S373" s="471" cm="1">
        <f t="array" ref="S373">IFERROR(_xlfn.IFS(V373=1,1,U373=1,1,T373=1,1,W373=1,1),0)</f>
        <v>0</v>
      </c>
      <c r="T373" s="655"/>
      <c r="U373" s="655"/>
      <c r="V373" s="655"/>
      <c r="W373" s="655"/>
      <c r="X373" s="467"/>
      <c r="Y373" s="473"/>
      <c r="Z373" s="471"/>
      <c r="AA373" s="488"/>
      <c r="AB373" s="658"/>
      <c r="AC373" s="658"/>
      <c r="AD373" s="658"/>
      <c r="AE373" s="471"/>
      <c r="AF373" s="658"/>
      <c r="AG373" s="658"/>
      <c r="AH373" s="658"/>
      <c r="AI373" s="658"/>
      <c r="AJ373" s="467"/>
      <c r="AK373" s="473"/>
      <c r="AL373" s="658"/>
      <c r="AM373" s="488"/>
      <c r="AN373" s="658"/>
      <c r="AO373" s="658"/>
      <c r="AP373" s="658"/>
      <c r="AQ373" s="659"/>
      <c r="AR373" s="658"/>
      <c r="AS373" s="658"/>
      <c r="AT373" s="658"/>
      <c r="AU373" s="658"/>
      <c r="CB373" s="672">
        <v>1</v>
      </c>
    </row>
    <row r="374" spans="1:80" s="671" customFormat="1" ht="12.75" hidden="1" customHeight="1" outlineLevel="3">
      <c r="A374" s="670"/>
      <c r="B374" s="667" t="s">
        <v>915</v>
      </c>
      <c r="C374" s="668" t="s">
        <v>1184</v>
      </c>
      <c r="D374" s="661">
        <v>4071</v>
      </c>
      <c r="E374" s="662" t="s">
        <v>1503</v>
      </c>
      <c r="F374" s="672"/>
      <c r="G374" s="626" t="s">
        <v>585</v>
      </c>
      <c r="H374" s="476" t="str">
        <f t="shared" si="35"/>
        <v>D35P-1</v>
      </c>
      <c r="I374" s="631">
        <v>1</v>
      </c>
      <c r="J374" s="672"/>
      <c r="K374" s="467"/>
      <c r="L374" s="672"/>
      <c r="M374" s="473"/>
      <c r="N374" s="471" cm="1">
        <f t="array" ref="N374">IFERROR(_xlfn.IFS(Q374=1,1,P374=1,1,O374=1,1,R374=1,1),0)</f>
        <v>1</v>
      </c>
      <c r="O374" s="655"/>
      <c r="P374" s="655"/>
      <c r="Q374" s="655"/>
      <c r="R374" s="655">
        <v>1</v>
      </c>
      <c r="S374" s="471" cm="1">
        <f t="array" ref="S374">IFERROR(_xlfn.IFS(V374=1,1,U374=1,1,T374=1,1,W374=1,1),0)</f>
        <v>0</v>
      </c>
      <c r="T374" s="655"/>
      <c r="U374" s="655"/>
      <c r="V374" s="655"/>
      <c r="W374" s="655"/>
      <c r="X374" s="467"/>
      <c r="Y374" s="473"/>
      <c r="Z374" s="471"/>
      <c r="AA374" s="488"/>
      <c r="AB374" s="658"/>
      <c r="AC374" s="658"/>
      <c r="AD374" s="658"/>
      <c r="AE374" s="471"/>
      <c r="AF374" s="658"/>
      <c r="AG374" s="658"/>
      <c r="AH374" s="658"/>
      <c r="AI374" s="658"/>
      <c r="AJ374" s="467"/>
      <c r="AK374" s="473"/>
      <c r="AL374" s="658"/>
      <c r="AM374" s="488"/>
      <c r="AN374" s="658"/>
      <c r="AO374" s="658"/>
      <c r="AP374" s="658"/>
      <c r="AQ374" s="659"/>
      <c r="AR374" s="658"/>
      <c r="AS374" s="658"/>
      <c r="AT374" s="658"/>
      <c r="AU374" s="658"/>
      <c r="CB374" s="672">
        <v>1</v>
      </c>
    </row>
    <row r="375" spans="1:80" s="671" customFormat="1" ht="12.75" hidden="1" customHeight="1" outlineLevel="3">
      <c r="A375" s="670"/>
      <c r="B375" s="667" t="s">
        <v>915</v>
      </c>
      <c r="C375" s="668" t="s">
        <v>1184</v>
      </c>
      <c r="D375" s="661">
        <v>4081</v>
      </c>
      <c r="E375" s="662" t="s">
        <v>1504</v>
      </c>
      <c r="F375" s="672"/>
      <c r="G375" s="626" t="s">
        <v>585</v>
      </c>
      <c r="H375" s="476" t="str">
        <f t="shared" si="35"/>
        <v>D35P-1</v>
      </c>
      <c r="I375" s="631">
        <v>1</v>
      </c>
      <c r="J375" s="672"/>
      <c r="K375" s="467"/>
      <c r="L375" s="672"/>
      <c r="M375" s="473"/>
      <c r="N375" s="471" cm="1">
        <f t="array" ref="N375">IFERROR(_xlfn.IFS(Q375=1,1,P375=1,1,O375=1,1,R375=1,1),0)</f>
        <v>1</v>
      </c>
      <c r="O375" s="655"/>
      <c r="P375" s="655"/>
      <c r="Q375" s="655"/>
      <c r="R375" s="655">
        <v>1</v>
      </c>
      <c r="S375" s="471" cm="1">
        <f t="array" ref="S375">IFERROR(_xlfn.IFS(V375=1,1,U375=1,1,T375=1,1,W375=1,1),0)</f>
        <v>0</v>
      </c>
      <c r="T375" s="655"/>
      <c r="U375" s="655"/>
      <c r="V375" s="655"/>
      <c r="W375" s="655"/>
      <c r="X375" s="467"/>
      <c r="Y375" s="473"/>
      <c r="Z375" s="471"/>
      <c r="AA375" s="488"/>
      <c r="AB375" s="658"/>
      <c r="AC375" s="658"/>
      <c r="AD375" s="658"/>
      <c r="AE375" s="471"/>
      <c r="AF375" s="658"/>
      <c r="AG375" s="658"/>
      <c r="AH375" s="658"/>
      <c r="AI375" s="658"/>
      <c r="AJ375" s="467"/>
      <c r="AK375" s="473"/>
      <c r="AL375" s="658"/>
      <c r="AM375" s="488"/>
      <c r="AN375" s="658"/>
      <c r="AO375" s="658"/>
      <c r="AP375" s="658"/>
      <c r="AQ375" s="659"/>
      <c r="AR375" s="658"/>
      <c r="AS375" s="658"/>
      <c r="AT375" s="658"/>
      <c r="AU375" s="658"/>
      <c r="CB375" s="672">
        <v>1</v>
      </c>
    </row>
    <row r="376" spans="1:80" s="671" customFormat="1" ht="12.75" hidden="1" customHeight="1" outlineLevel="3">
      <c r="A376" s="670"/>
      <c r="B376" s="667" t="s">
        <v>915</v>
      </c>
      <c r="C376" s="668" t="s">
        <v>1184</v>
      </c>
      <c r="D376" s="661">
        <v>4091</v>
      </c>
      <c r="E376" s="662" t="s">
        <v>1505</v>
      </c>
      <c r="F376" s="672"/>
      <c r="G376" s="626" t="s">
        <v>585</v>
      </c>
      <c r="H376" s="476" t="str">
        <f t="shared" si="35"/>
        <v>D35P-1</v>
      </c>
      <c r="I376" s="631">
        <v>1</v>
      </c>
      <c r="J376" s="672"/>
      <c r="K376" s="467"/>
      <c r="L376" s="672"/>
      <c r="M376" s="473"/>
      <c r="N376" s="471" cm="1">
        <f t="array" ref="N376">IFERROR(_xlfn.IFS(Q376=1,1,P376=1,1,O376=1,1,R376=1,1),0)</f>
        <v>1</v>
      </c>
      <c r="O376" s="655"/>
      <c r="P376" s="655"/>
      <c r="Q376" s="655"/>
      <c r="R376" s="655">
        <v>1</v>
      </c>
      <c r="S376" s="471" cm="1">
        <f t="array" ref="S376">IFERROR(_xlfn.IFS(V376=1,1,U376=1,1,T376=1,1,W376=1,1),0)</f>
        <v>0</v>
      </c>
      <c r="T376" s="655"/>
      <c r="U376" s="655"/>
      <c r="V376" s="655"/>
      <c r="W376" s="655"/>
      <c r="X376" s="467"/>
      <c r="Y376" s="473"/>
      <c r="Z376" s="471"/>
      <c r="AA376" s="488"/>
      <c r="AB376" s="658"/>
      <c r="AC376" s="658"/>
      <c r="AD376" s="658"/>
      <c r="AE376" s="471"/>
      <c r="AF376" s="658"/>
      <c r="AG376" s="658"/>
      <c r="AH376" s="658"/>
      <c r="AI376" s="658"/>
      <c r="AJ376" s="467"/>
      <c r="AK376" s="473"/>
      <c r="AL376" s="658"/>
      <c r="AM376" s="488"/>
      <c r="AN376" s="658"/>
      <c r="AO376" s="658"/>
      <c r="AP376" s="658"/>
      <c r="AQ376" s="659"/>
      <c r="AR376" s="658"/>
      <c r="AS376" s="658"/>
      <c r="AT376" s="658"/>
      <c r="AU376" s="658"/>
      <c r="CB376" s="672">
        <v>1</v>
      </c>
    </row>
    <row r="377" spans="1:80" s="671" customFormat="1" ht="12.75" hidden="1" customHeight="1" outlineLevel="3">
      <c r="A377" s="670"/>
      <c r="B377" s="667" t="s">
        <v>915</v>
      </c>
      <c r="C377" s="668" t="s">
        <v>1184</v>
      </c>
      <c r="D377" s="661">
        <v>4101</v>
      </c>
      <c r="E377" s="662" t="s">
        <v>1506</v>
      </c>
      <c r="F377" s="672"/>
      <c r="G377" s="626" t="s">
        <v>585</v>
      </c>
      <c r="H377" s="476" t="str">
        <f t="shared" si="35"/>
        <v>D35P-1</v>
      </c>
      <c r="I377" s="631">
        <v>1</v>
      </c>
      <c r="J377" s="672"/>
      <c r="K377" s="467"/>
      <c r="L377" s="672"/>
      <c r="M377" s="473"/>
      <c r="N377" s="471" cm="1">
        <f t="array" ref="N377">IFERROR(_xlfn.IFS(Q377=1,1,P377=1,1,O377=1,1,R377=1,1),0)</f>
        <v>1</v>
      </c>
      <c r="O377" s="655"/>
      <c r="P377" s="655"/>
      <c r="Q377" s="655"/>
      <c r="R377" s="655">
        <v>1</v>
      </c>
      <c r="S377" s="471" cm="1">
        <f t="array" ref="S377">IFERROR(_xlfn.IFS(V377=1,1,U377=1,1,T377=1,1,W377=1,1),0)</f>
        <v>0</v>
      </c>
      <c r="T377" s="655"/>
      <c r="U377" s="655"/>
      <c r="V377" s="655"/>
      <c r="W377" s="655"/>
      <c r="X377" s="467"/>
      <c r="Y377" s="473"/>
      <c r="Z377" s="471"/>
      <c r="AA377" s="488"/>
      <c r="AB377" s="658"/>
      <c r="AC377" s="658"/>
      <c r="AD377" s="658"/>
      <c r="AE377" s="471"/>
      <c r="AF377" s="658"/>
      <c r="AG377" s="658"/>
      <c r="AH377" s="658"/>
      <c r="AI377" s="658"/>
      <c r="AJ377" s="467"/>
      <c r="AK377" s="473"/>
      <c r="AL377" s="658"/>
      <c r="AM377" s="488"/>
      <c r="AN377" s="658"/>
      <c r="AO377" s="658"/>
      <c r="AP377" s="658"/>
      <c r="AQ377" s="659"/>
      <c r="AR377" s="658"/>
      <c r="AS377" s="658"/>
      <c r="AT377" s="658"/>
      <c r="AU377" s="658"/>
      <c r="CB377" s="672">
        <v>1</v>
      </c>
    </row>
    <row r="378" spans="1:80" s="671" customFormat="1" ht="12.75" hidden="1" customHeight="1" outlineLevel="3">
      <c r="A378" s="670"/>
      <c r="B378" s="667" t="s">
        <v>915</v>
      </c>
      <c r="C378" s="668" t="s">
        <v>1184</v>
      </c>
      <c r="D378" s="661">
        <v>4101</v>
      </c>
      <c r="E378" s="662" t="s">
        <v>1507</v>
      </c>
      <c r="F378" s="672"/>
      <c r="G378" s="626" t="s">
        <v>585</v>
      </c>
      <c r="H378" s="476" t="str">
        <f t="shared" si="35"/>
        <v>D35P-1</v>
      </c>
      <c r="I378" s="631">
        <v>1</v>
      </c>
      <c r="J378" s="672"/>
      <c r="K378" s="467"/>
      <c r="L378" s="672"/>
      <c r="M378" s="473"/>
      <c r="N378" s="471" cm="1">
        <f t="array" ref="N378">IFERROR(_xlfn.IFS(Q378=1,1,P378=1,1,O378=1,1,R378=1,1),0)</f>
        <v>1</v>
      </c>
      <c r="O378" s="655"/>
      <c r="P378" s="655"/>
      <c r="Q378" s="655"/>
      <c r="R378" s="655">
        <v>1</v>
      </c>
      <c r="S378" s="471" cm="1">
        <f t="array" ref="S378">IFERROR(_xlfn.IFS(V378=1,1,U378=1,1,T378=1,1,W378=1,1),0)</f>
        <v>0</v>
      </c>
      <c r="T378" s="655"/>
      <c r="U378" s="655"/>
      <c r="V378" s="655"/>
      <c r="W378" s="655"/>
      <c r="X378" s="467"/>
      <c r="Y378" s="473"/>
      <c r="Z378" s="471"/>
      <c r="AA378" s="488"/>
      <c r="AB378" s="658"/>
      <c r="AC378" s="658"/>
      <c r="AD378" s="658"/>
      <c r="AE378" s="471"/>
      <c r="AF378" s="658"/>
      <c r="AG378" s="658"/>
      <c r="AH378" s="658"/>
      <c r="AI378" s="658"/>
      <c r="AJ378" s="467"/>
      <c r="AK378" s="473"/>
      <c r="AL378" s="658"/>
      <c r="AM378" s="488"/>
      <c r="AN378" s="658"/>
      <c r="AO378" s="658"/>
      <c r="AP378" s="658"/>
      <c r="AQ378" s="659"/>
      <c r="AR378" s="658"/>
      <c r="AS378" s="658"/>
      <c r="AT378" s="658"/>
      <c r="AU378" s="658"/>
      <c r="CB378" s="672">
        <v>1</v>
      </c>
    </row>
    <row r="379" spans="1:80" s="671" customFormat="1" ht="12.75" hidden="1" customHeight="1" outlineLevel="3">
      <c r="A379" s="670"/>
      <c r="B379" s="667" t="s">
        <v>915</v>
      </c>
      <c r="C379" s="668" t="s">
        <v>1184</v>
      </c>
      <c r="D379" s="661">
        <v>4111</v>
      </c>
      <c r="E379" s="662" t="s">
        <v>1508</v>
      </c>
      <c r="F379" s="672"/>
      <c r="G379" s="626" t="s">
        <v>585</v>
      </c>
      <c r="H379" s="476" t="str">
        <f t="shared" si="35"/>
        <v>D35P-1</v>
      </c>
      <c r="I379" s="631">
        <v>1</v>
      </c>
      <c r="J379" s="672"/>
      <c r="K379" s="467"/>
      <c r="L379" s="672"/>
      <c r="M379" s="473"/>
      <c r="N379" s="471" cm="1">
        <f t="array" ref="N379">IFERROR(_xlfn.IFS(Q379=1,1,P379=1,1,O379=1,1,R379=1,1),0)</f>
        <v>1</v>
      </c>
      <c r="O379" s="655"/>
      <c r="P379" s="655"/>
      <c r="Q379" s="655"/>
      <c r="R379" s="655">
        <v>1</v>
      </c>
      <c r="S379" s="471" cm="1">
        <f t="array" ref="S379">IFERROR(_xlfn.IFS(V379=1,1,U379=1,1,T379=1,1,W379=1,1),0)</f>
        <v>0</v>
      </c>
      <c r="T379" s="655"/>
      <c r="U379" s="655"/>
      <c r="V379" s="655"/>
      <c r="W379" s="655"/>
      <c r="X379" s="467"/>
      <c r="Y379" s="473"/>
      <c r="Z379" s="471"/>
      <c r="AA379" s="488"/>
      <c r="AB379" s="658"/>
      <c r="AC379" s="658"/>
      <c r="AD379" s="658"/>
      <c r="AE379" s="471"/>
      <c r="AF379" s="658"/>
      <c r="AG379" s="658"/>
      <c r="AH379" s="658"/>
      <c r="AI379" s="658"/>
      <c r="AJ379" s="467"/>
      <c r="AK379" s="473"/>
      <c r="AL379" s="658"/>
      <c r="AM379" s="488"/>
      <c r="AN379" s="658"/>
      <c r="AO379" s="658"/>
      <c r="AP379" s="658"/>
      <c r="AQ379" s="659"/>
      <c r="AR379" s="658"/>
      <c r="AS379" s="658"/>
      <c r="AT379" s="658"/>
      <c r="AU379" s="658"/>
      <c r="CB379" s="672">
        <v>1</v>
      </c>
    </row>
    <row r="380" spans="1:80" s="671" customFormat="1" ht="12.75" hidden="1" customHeight="1" outlineLevel="3">
      <c r="A380" s="670"/>
      <c r="B380" s="667" t="s">
        <v>915</v>
      </c>
      <c r="C380" s="668" t="s">
        <v>1184</v>
      </c>
      <c r="D380" s="661">
        <v>4111</v>
      </c>
      <c r="E380" s="662" t="s">
        <v>1509</v>
      </c>
      <c r="F380" s="672"/>
      <c r="G380" s="626" t="s">
        <v>585</v>
      </c>
      <c r="H380" s="476" t="str">
        <f t="shared" si="35"/>
        <v>D35P-1</v>
      </c>
      <c r="I380" s="631">
        <v>1</v>
      </c>
      <c r="J380" s="672"/>
      <c r="K380" s="467"/>
      <c r="L380" s="672"/>
      <c r="M380" s="473"/>
      <c r="N380" s="471" cm="1">
        <f t="array" ref="N380">IFERROR(_xlfn.IFS(Q380=1,1,P380=1,1,O380=1,1,R380=1,1),0)</f>
        <v>1</v>
      </c>
      <c r="O380" s="655"/>
      <c r="P380" s="655"/>
      <c r="Q380" s="655"/>
      <c r="R380" s="655">
        <v>1</v>
      </c>
      <c r="S380" s="471" cm="1">
        <f t="array" ref="S380">IFERROR(_xlfn.IFS(V380=1,1,U380=1,1,T380=1,1,W380=1,1),0)</f>
        <v>0</v>
      </c>
      <c r="T380" s="655"/>
      <c r="U380" s="655"/>
      <c r="V380" s="655"/>
      <c r="W380" s="655"/>
      <c r="X380" s="467"/>
      <c r="Y380" s="473"/>
      <c r="Z380" s="471"/>
      <c r="AA380" s="488"/>
      <c r="AB380" s="658"/>
      <c r="AC380" s="658"/>
      <c r="AD380" s="658"/>
      <c r="AE380" s="471"/>
      <c r="AF380" s="658"/>
      <c r="AG380" s="658"/>
      <c r="AH380" s="658"/>
      <c r="AI380" s="658"/>
      <c r="AJ380" s="467"/>
      <c r="AK380" s="473"/>
      <c r="AL380" s="658"/>
      <c r="AM380" s="488"/>
      <c r="AN380" s="658"/>
      <c r="AO380" s="658"/>
      <c r="AP380" s="658"/>
      <c r="AQ380" s="659"/>
      <c r="AR380" s="658"/>
      <c r="AS380" s="658"/>
      <c r="AT380" s="658"/>
      <c r="AU380" s="658"/>
      <c r="CB380" s="672">
        <v>1</v>
      </c>
    </row>
    <row r="381" spans="1:80" s="671" customFormat="1" ht="12.75" hidden="1" customHeight="1" outlineLevel="3">
      <c r="A381" s="670"/>
      <c r="B381" s="667" t="s">
        <v>915</v>
      </c>
      <c r="C381" s="668" t="s">
        <v>1184</v>
      </c>
      <c r="D381" s="661">
        <v>1015</v>
      </c>
      <c r="E381" s="662" t="s">
        <v>1510</v>
      </c>
      <c r="F381" s="672"/>
      <c r="G381" s="626" t="s">
        <v>585</v>
      </c>
      <c r="H381" s="476" t="str">
        <f t="shared" si="35"/>
        <v>D35P-1</v>
      </c>
      <c r="I381" s="631">
        <v>1</v>
      </c>
      <c r="J381" s="672"/>
      <c r="K381" s="467"/>
      <c r="L381" s="672"/>
      <c r="M381" s="473"/>
      <c r="N381" s="471" cm="1">
        <f t="array" ref="N381">IFERROR(_xlfn.IFS(Q381=1,1,P381=1,1,O381=1,1,R381=1,1),0)</f>
        <v>1</v>
      </c>
      <c r="O381" s="655"/>
      <c r="P381" s="655"/>
      <c r="Q381" s="655"/>
      <c r="R381" s="655">
        <v>1</v>
      </c>
      <c r="S381" s="471" cm="1">
        <f t="array" ref="S381">IFERROR(_xlfn.IFS(V381=1,1,U381=1,1,T381=1,1,W381=1,1),0)</f>
        <v>0</v>
      </c>
      <c r="T381" s="655"/>
      <c r="U381" s="655"/>
      <c r="V381" s="655"/>
      <c r="W381" s="655"/>
      <c r="X381" s="467"/>
      <c r="Y381" s="473"/>
      <c r="Z381" s="471"/>
      <c r="AA381" s="488"/>
      <c r="AB381" s="658"/>
      <c r="AC381" s="658"/>
      <c r="AD381" s="658"/>
      <c r="AE381" s="471"/>
      <c r="AF381" s="658"/>
      <c r="AG381" s="658"/>
      <c r="AH381" s="658"/>
      <c r="AI381" s="658"/>
      <c r="AJ381" s="467"/>
      <c r="AK381" s="473"/>
      <c r="AL381" s="658"/>
      <c r="AM381" s="488"/>
      <c r="AN381" s="658"/>
      <c r="AO381" s="658"/>
      <c r="AP381" s="658"/>
      <c r="AQ381" s="659"/>
      <c r="AR381" s="658"/>
      <c r="AS381" s="658"/>
      <c r="AT381" s="658"/>
      <c r="AU381" s="658"/>
      <c r="CB381" s="672">
        <v>1</v>
      </c>
    </row>
    <row r="382" spans="1:80" s="671" customFormat="1" ht="12.75" hidden="1" customHeight="1" outlineLevel="3">
      <c r="A382" s="670"/>
      <c r="B382" s="667" t="s">
        <v>915</v>
      </c>
      <c r="C382" s="668" t="s">
        <v>1184</v>
      </c>
      <c r="D382" s="661">
        <v>1017</v>
      </c>
      <c r="E382" s="662" t="s">
        <v>1511</v>
      </c>
      <c r="F382" s="672"/>
      <c r="G382" s="626" t="s">
        <v>585</v>
      </c>
      <c r="H382" s="476" t="str">
        <f t="shared" si="35"/>
        <v>D35P-1</v>
      </c>
      <c r="I382" s="631">
        <v>1</v>
      </c>
      <c r="J382" s="672"/>
      <c r="K382" s="467"/>
      <c r="L382" s="672"/>
      <c r="M382" s="473"/>
      <c r="N382" s="471" cm="1">
        <f t="array" ref="N382">IFERROR(_xlfn.IFS(Q382=1,1,P382=1,1,O382=1,1,R382=1,1),0)</f>
        <v>1</v>
      </c>
      <c r="O382" s="655"/>
      <c r="P382" s="655"/>
      <c r="Q382" s="655"/>
      <c r="R382" s="655">
        <v>1</v>
      </c>
      <c r="S382" s="471" cm="1">
        <f t="array" ref="S382">IFERROR(_xlfn.IFS(V382=1,1,U382=1,1,T382=1,1,W382=1,1),0)</f>
        <v>0</v>
      </c>
      <c r="T382" s="655"/>
      <c r="U382" s="655"/>
      <c r="V382" s="655"/>
      <c r="W382" s="655"/>
      <c r="X382" s="467"/>
      <c r="Y382" s="473"/>
      <c r="Z382" s="471"/>
      <c r="AA382" s="488"/>
      <c r="AB382" s="658"/>
      <c r="AC382" s="658"/>
      <c r="AD382" s="658"/>
      <c r="AE382" s="471"/>
      <c r="AF382" s="658"/>
      <c r="AG382" s="658"/>
      <c r="AH382" s="658"/>
      <c r="AI382" s="658"/>
      <c r="AJ382" s="467"/>
      <c r="AK382" s="473"/>
      <c r="AL382" s="658"/>
      <c r="AM382" s="488"/>
      <c r="AN382" s="658"/>
      <c r="AO382" s="658"/>
      <c r="AP382" s="658"/>
      <c r="AQ382" s="659"/>
      <c r="AR382" s="658"/>
      <c r="AS382" s="658"/>
      <c r="AT382" s="658"/>
      <c r="AU382" s="658"/>
      <c r="CB382" s="672">
        <v>1</v>
      </c>
    </row>
    <row r="383" spans="1:80" s="671" customFormat="1" ht="3" hidden="1" customHeight="1" outlineLevel="2">
      <c r="A383" s="670"/>
      <c r="B383" s="667"/>
      <c r="C383" s="668"/>
      <c r="D383" s="661"/>
      <c r="E383" s="662"/>
      <c r="F383" s="672"/>
      <c r="G383" s="626"/>
      <c r="H383" s="476"/>
      <c r="I383" s="631"/>
      <c r="J383" s="672"/>
      <c r="K383" s="467"/>
      <c r="L383" s="672"/>
      <c r="M383" s="473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467"/>
      <c r="Y383" s="473"/>
      <c r="Z383" s="658"/>
      <c r="AA383" s="488"/>
      <c r="AB383" s="658"/>
      <c r="AC383" s="658"/>
      <c r="AD383" s="658"/>
      <c r="AE383" s="659"/>
      <c r="AF383" s="658"/>
      <c r="AG383" s="658"/>
      <c r="AH383" s="658"/>
      <c r="AI383" s="658"/>
      <c r="AJ383" s="467"/>
      <c r="AK383" s="473"/>
      <c r="AL383" s="658"/>
      <c r="AM383" s="488"/>
      <c r="AN383" s="658"/>
      <c r="AO383" s="658"/>
      <c r="AP383" s="658"/>
      <c r="AQ383" s="659"/>
      <c r="AR383" s="658"/>
      <c r="AS383" s="658"/>
      <c r="AT383" s="658"/>
      <c r="AU383" s="658"/>
      <c r="CB383" s="672"/>
    </row>
    <row r="384" spans="1:80" s="671" customFormat="1" ht="12.75" hidden="1" customHeight="1" outlineLevel="2">
      <c r="A384" s="670"/>
      <c r="B384" s="667" t="s">
        <v>1382</v>
      </c>
      <c r="C384" s="668"/>
      <c r="D384" s="661"/>
      <c r="E384" s="662"/>
      <c r="F384" s="672"/>
      <c r="G384" s="626"/>
      <c r="H384" s="476"/>
      <c r="I384" s="631"/>
      <c r="J384" s="672"/>
      <c r="K384" s="467"/>
      <c r="L384" s="672"/>
      <c r="M384" s="473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467"/>
      <c r="Y384" s="473"/>
      <c r="Z384" s="658"/>
      <c r="AA384" s="471"/>
      <c r="AB384" s="471"/>
      <c r="AC384" s="471"/>
      <c r="AD384" s="471"/>
      <c r="AE384" s="659"/>
      <c r="AF384" s="658"/>
      <c r="AG384" s="658"/>
      <c r="AH384" s="658"/>
      <c r="AI384" s="658"/>
      <c r="AJ384" s="467"/>
      <c r="AK384" s="473"/>
      <c r="AL384" s="658"/>
      <c r="AM384" s="471"/>
      <c r="AN384" s="471"/>
      <c r="AO384" s="471"/>
      <c r="AP384" s="471"/>
      <c r="AQ384" s="659"/>
      <c r="AR384" s="658"/>
      <c r="AS384" s="658"/>
      <c r="AT384" s="658"/>
      <c r="AU384" s="658"/>
      <c r="CB384" s="672"/>
    </row>
    <row r="385" spans="1:80" s="664" customFormat="1" ht="12.75" hidden="1" customHeight="1" outlineLevel="3">
      <c r="A385" s="670"/>
      <c r="B385" s="667" t="s">
        <v>1383</v>
      </c>
      <c r="C385" s="668" t="s">
        <v>1184</v>
      </c>
      <c r="D385" s="661">
        <v>1001</v>
      </c>
      <c r="E385" s="662" t="s">
        <v>1512</v>
      </c>
      <c r="F385" s="672"/>
      <c r="G385" s="626" t="s">
        <v>585</v>
      </c>
      <c r="H385" s="476" t="str">
        <f t="shared" ref="H385:H386" si="36">CONCATENATE(G385,"-",I385)</f>
        <v>D35P-1</v>
      </c>
      <c r="I385" s="631">
        <v>1</v>
      </c>
      <c r="J385" s="672"/>
      <c r="K385" s="655"/>
      <c r="L385" s="672"/>
      <c r="M385" s="473"/>
      <c r="N385" s="471" cm="1">
        <f t="array" ref="N385">IFERROR(_xlfn.IFS(Q385=1,1,P385=1,1,O385=1,1,R385=1,1),0)</f>
        <v>1</v>
      </c>
      <c r="O385" s="671"/>
      <c r="P385" s="671"/>
      <c r="Q385" s="655"/>
      <c r="R385" s="655">
        <v>1</v>
      </c>
      <c r="S385" s="471" cm="1">
        <f t="array" ref="S385">IFERROR(_xlfn.IFS(V385=1,1,U385=1,1,T385=1,1,W385=1,1),0)</f>
        <v>0</v>
      </c>
      <c r="T385" s="655"/>
      <c r="U385" s="655"/>
      <c r="V385" s="655"/>
      <c r="W385" s="655"/>
      <c r="X385" s="655"/>
      <c r="Y385" s="473"/>
      <c r="Z385" s="471"/>
      <c r="AA385" s="471"/>
      <c r="AB385" s="471"/>
      <c r="AC385" s="471"/>
      <c r="AD385" s="471"/>
      <c r="AE385" s="471"/>
      <c r="AF385" s="658"/>
      <c r="AG385" s="658"/>
      <c r="AH385" s="658"/>
      <c r="AI385" s="658"/>
      <c r="AJ385" s="655"/>
      <c r="AK385" s="473"/>
      <c r="AL385" s="658"/>
      <c r="AM385" s="471"/>
      <c r="AN385" s="471"/>
      <c r="AO385" s="471"/>
      <c r="AP385" s="471"/>
      <c r="AQ385" s="659"/>
      <c r="AR385" s="658"/>
      <c r="AS385" s="658"/>
      <c r="AT385" s="658"/>
      <c r="AU385" s="658"/>
      <c r="CB385" s="672">
        <v>1</v>
      </c>
    </row>
    <row r="386" spans="1:80" s="664" customFormat="1" ht="12.75" hidden="1" customHeight="1" outlineLevel="3">
      <c r="A386" s="670"/>
      <c r="B386" s="667" t="s">
        <v>1383</v>
      </c>
      <c r="C386" s="668" t="s">
        <v>1184</v>
      </c>
      <c r="D386" s="661">
        <v>9001</v>
      </c>
      <c r="E386" s="662" t="s">
        <v>1513</v>
      </c>
      <c r="F386" s="672"/>
      <c r="G386" s="626" t="s">
        <v>585</v>
      </c>
      <c r="H386" s="476" t="str">
        <f t="shared" si="36"/>
        <v>D35P-1</v>
      </c>
      <c r="I386" s="631">
        <v>1</v>
      </c>
      <c r="J386" s="672"/>
      <c r="K386" s="655"/>
      <c r="L386" s="672"/>
      <c r="M386" s="473"/>
      <c r="N386" s="471" cm="1">
        <f t="array" ref="N386">IFERROR(_xlfn.IFS(Q386=1,1,P386=1,1,O386=1,1,R386=1,1),0)</f>
        <v>1</v>
      </c>
      <c r="O386" s="671"/>
      <c r="P386" s="671"/>
      <c r="Q386" s="655"/>
      <c r="R386" s="655">
        <v>1</v>
      </c>
      <c r="S386" s="471" cm="1">
        <f t="array" ref="S386">IFERROR(_xlfn.IFS(V386=1,1,U386=1,1,T386=1,1,W386=1,1),0)</f>
        <v>0</v>
      </c>
      <c r="T386" s="655"/>
      <c r="U386" s="655"/>
      <c r="V386" s="655"/>
      <c r="W386" s="655"/>
      <c r="X386" s="655"/>
      <c r="Y386" s="473"/>
      <c r="Z386" s="471"/>
      <c r="AA386" s="471"/>
      <c r="AB386" s="471"/>
      <c r="AC386" s="471"/>
      <c r="AD386" s="471"/>
      <c r="AE386" s="471"/>
      <c r="AF386" s="658"/>
      <c r="AG386" s="658"/>
      <c r="AH386" s="658"/>
      <c r="AI386" s="658"/>
      <c r="AJ386" s="655"/>
      <c r="AK386" s="473"/>
      <c r="AL386" s="658"/>
      <c r="AM386" s="471"/>
      <c r="AN386" s="471"/>
      <c r="AO386" s="471"/>
      <c r="AP386" s="471"/>
      <c r="AQ386" s="659"/>
      <c r="AR386" s="658"/>
      <c r="AS386" s="658"/>
      <c r="AT386" s="658"/>
      <c r="AU386" s="658"/>
      <c r="CB386" s="672">
        <v>1</v>
      </c>
    </row>
    <row r="387" spans="1:80" s="671" customFormat="1" ht="3" hidden="1" customHeight="1" outlineLevel="1">
      <c r="A387" s="670"/>
      <c r="B387" s="667"/>
      <c r="C387" s="668"/>
      <c r="D387" s="661"/>
      <c r="E387" s="662"/>
      <c r="F387" s="672"/>
      <c r="G387" s="626"/>
      <c r="H387" s="476"/>
      <c r="I387" s="631"/>
      <c r="J387" s="672"/>
      <c r="K387" s="467"/>
      <c r="L387" s="672"/>
      <c r="M387" s="473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467"/>
      <c r="Y387" s="473"/>
      <c r="Z387" s="658"/>
      <c r="AA387" s="471"/>
      <c r="AB387" s="471"/>
      <c r="AC387" s="471"/>
      <c r="AD387" s="471"/>
      <c r="AE387" s="659"/>
      <c r="AF387" s="658"/>
      <c r="AG387" s="658"/>
      <c r="AH387" s="658"/>
      <c r="AI387" s="658"/>
      <c r="AJ387" s="467"/>
      <c r="AK387" s="473"/>
      <c r="AL387" s="658"/>
      <c r="AM387" s="471"/>
      <c r="AN387" s="471"/>
      <c r="AO387" s="471"/>
      <c r="AP387" s="471"/>
      <c r="AQ387" s="659"/>
      <c r="AR387" s="658"/>
      <c r="AS387" s="658"/>
      <c r="AT387" s="658"/>
      <c r="AU387" s="658"/>
      <c r="CB387" s="672"/>
    </row>
    <row r="388" spans="1:80" s="671" customFormat="1" ht="12.75" hidden="1" customHeight="1" outlineLevel="1" collapsed="1">
      <c r="A388" s="580" t="s">
        <v>100</v>
      </c>
      <c r="B388" s="580" t="s">
        <v>101</v>
      </c>
      <c r="C388" s="580"/>
      <c r="D388" s="580"/>
      <c r="E388" s="580"/>
      <c r="F388" s="672"/>
      <c r="G388" s="626"/>
      <c r="H388" s="476"/>
      <c r="I388" s="631"/>
      <c r="J388" s="672"/>
      <c r="K388" s="467"/>
      <c r="L388" s="672"/>
      <c r="M388" s="473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467"/>
      <c r="Y388" s="473"/>
      <c r="Z388" s="658"/>
      <c r="AA388" s="488"/>
      <c r="AB388" s="658"/>
      <c r="AC388" s="658"/>
      <c r="AD388" s="658"/>
      <c r="AE388" s="659"/>
      <c r="AF388" s="658"/>
      <c r="AG388" s="658"/>
      <c r="AH388" s="658"/>
      <c r="AI388" s="658"/>
      <c r="AJ388" s="467"/>
      <c r="AK388" s="473"/>
      <c r="AL388" s="658"/>
      <c r="AM388" s="488"/>
      <c r="AN388" s="658"/>
      <c r="AO388" s="658"/>
      <c r="AP388" s="658"/>
      <c r="AQ388" s="659"/>
      <c r="AR388" s="658"/>
      <c r="AS388" s="658"/>
      <c r="AT388" s="658"/>
      <c r="AU388" s="658"/>
      <c r="CB388" s="672"/>
    </row>
    <row r="389" spans="1:80" s="671" customFormat="1" ht="3" hidden="1" customHeight="1" outlineLevel="2">
      <c r="A389" s="670"/>
      <c r="B389" s="667"/>
      <c r="C389" s="668"/>
      <c r="D389" s="661"/>
      <c r="E389" s="662"/>
      <c r="F389" s="672"/>
      <c r="G389" s="626"/>
      <c r="H389" s="476"/>
      <c r="I389" s="631"/>
      <c r="J389" s="672"/>
      <c r="K389" s="467"/>
      <c r="L389" s="672"/>
      <c r="M389" s="473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467"/>
      <c r="Y389" s="473"/>
      <c r="Z389" s="658"/>
      <c r="AA389" s="488"/>
      <c r="AB389" s="658"/>
      <c r="AC389" s="658"/>
      <c r="AD389" s="658"/>
      <c r="AE389" s="659"/>
      <c r="AF389" s="658"/>
      <c r="AG389" s="658"/>
      <c r="AH389" s="658"/>
      <c r="AI389" s="658"/>
      <c r="AJ389" s="467"/>
      <c r="AK389" s="473"/>
      <c r="AL389" s="658"/>
      <c r="AM389" s="488"/>
      <c r="AN389" s="658"/>
      <c r="AO389" s="658"/>
      <c r="AP389" s="658"/>
      <c r="AQ389" s="659"/>
      <c r="AR389" s="658"/>
      <c r="AS389" s="658"/>
      <c r="AT389" s="658"/>
      <c r="AU389" s="658"/>
      <c r="CB389" s="672"/>
    </row>
    <row r="390" spans="1:80" s="671" customFormat="1" ht="12.75" hidden="1" customHeight="1" outlineLevel="2">
      <c r="A390" s="670"/>
      <c r="B390" s="667" t="s">
        <v>1367</v>
      </c>
      <c r="C390" s="668"/>
      <c r="D390" s="661"/>
      <c r="E390" s="662"/>
      <c r="F390" s="672"/>
      <c r="G390" s="626"/>
      <c r="H390" s="476"/>
      <c r="I390" s="631"/>
      <c r="J390" s="672"/>
      <c r="K390" s="467"/>
      <c r="L390" s="672"/>
      <c r="M390" s="473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467"/>
      <c r="Y390" s="473"/>
      <c r="Z390" s="658"/>
      <c r="AA390" s="488"/>
      <c r="AB390" s="658"/>
      <c r="AC390" s="658"/>
      <c r="AD390" s="658"/>
      <c r="AE390" s="659"/>
      <c r="AF390" s="658"/>
      <c r="AG390" s="658"/>
      <c r="AH390" s="658"/>
      <c r="AI390" s="658"/>
      <c r="AJ390" s="467"/>
      <c r="AK390" s="473"/>
      <c r="AL390" s="658"/>
      <c r="AM390" s="488"/>
      <c r="AN390" s="658"/>
      <c r="AO390" s="658"/>
      <c r="AP390" s="658"/>
      <c r="AQ390" s="659"/>
      <c r="AR390" s="658"/>
      <c r="AS390" s="658"/>
      <c r="AT390" s="658"/>
      <c r="AU390" s="658"/>
      <c r="CB390" s="672"/>
    </row>
    <row r="391" spans="1:80" s="671" customFormat="1" ht="12.75" hidden="1" customHeight="1" outlineLevel="3">
      <c r="A391" s="670"/>
      <c r="B391" s="667" t="s">
        <v>1368</v>
      </c>
      <c r="C391" s="668"/>
      <c r="D391" s="661"/>
      <c r="E391" s="662"/>
      <c r="F391" s="672"/>
      <c r="G391" s="626"/>
      <c r="H391" s="476"/>
      <c r="I391" s="631"/>
      <c r="J391" s="672"/>
      <c r="K391" s="467"/>
      <c r="L391" s="672"/>
      <c r="M391" s="473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467"/>
      <c r="Y391" s="473"/>
      <c r="Z391" s="658"/>
      <c r="AA391" s="488"/>
      <c r="AB391" s="658"/>
      <c r="AC391" s="658"/>
      <c r="AD391" s="658"/>
      <c r="AE391" s="659"/>
      <c r="AF391" s="658"/>
      <c r="AG391" s="658"/>
      <c r="AH391" s="658"/>
      <c r="AI391" s="658"/>
      <c r="AJ391" s="467"/>
      <c r="AK391" s="473"/>
      <c r="AL391" s="658"/>
      <c r="AM391" s="488"/>
      <c r="AN391" s="658"/>
      <c r="AO391" s="658"/>
      <c r="AP391" s="658"/>
      <c r="AQ391" s="659"/>
      <c r="AR391" s="658"/>
      <c r="AS391" s="658"/>
      <c r="AT391" s="658"/>
      <c r="AU391" s="658"/>
      <c r="CB391" s="672"/>
    </row>
    <row r="392" spans="1:80" s="671" customFormat="1" ht="12.75" hidden="1" customHeight="1" outlineLevel="3">
      <c r="A392" s="670"/>
      <c r="B392" s="667" t="s">
        <v>1253</v>
      </c>
      <c r="C392" s="668" t="s">
        <v>1446</v>
      </c>
      <c r="D392" s="661">
        <v>4051</v>
      </c>
      <c r="E392" s="662" t="s">
        <v>1514</v>
      </c>
      <c r="F392" s="672"/>
      <c r="G392" s="626" t="s">
        <v>591</v>
      </c>
      <c r="H392" s="476" t="str">
        <f t="shared" ref="H392:H401" si="37">CONCATENATE(G392,"-",I392)</f>
        <v>L22P-1</v>
      </c>
      <c r="I392" s="631">
        <v>1</v>
      </c>
      <c r="J392" s="672"/>
      <c r="K392" s="467"/>
      <c r="L392" s="672"/>
      <c r="M392" s="473"/>
      <c r="N392" s="471" cm="1">
        <f t="array" ref="N392">IFERROR(_xlfn.IFS(Q392=1,1,P392=1,1,O392=1,1,R392=1,1),0)</f>
        <v>1</v>
      </c>
      <c r="O392" s="655"/>
      <c r="P392" s="655"/>
      <c r="R392" s="655">
        <v>1</v>
      </c>
      <c r="S392" s="471" cm="1">
        <f t="array" ref="S392">IFERROR(_xlfn.IFS(V392=1,1,U392=1,1,T392=1,1,W392=1,1),0)</f>
        <v>0</v>
      </c>
      <c r="T392" s="655"/>
      <c r="U392" s="655"/>
      <c r="V392" s="655"/>
      <c r="W392" s="655"/>
      <c r="X392" s="467"/>
      <c r="Y392" s="473"/>
      <c r="Z392" s="471"/>
      <c r="AA392" s="488"/>
      <c r="AB392" s="658"/>
      <c r="AC392" s="658"/>
      <c r="AD392" s="658"/>
      <c r="AE392" s="471"/>
      <c r="AF392" s="658"/>
      <c r="AG392" s="658"/>
      <c r="AH392" s="658"/>
      <c r="AI392" s="658"/>
      <c r="AJ392" s="467"/>
      <c r="AK392" s="473"/>
      <c r="AL392" s="658"/>
      <c r="AM392" s="488"/>
      <c r="AN392" s="658"/>
      <c r="AO392" s="658"/>
      <c r="AP392" s="658"/>
      <c r="AQ392" s="659"/>
      <c r="AR392" s="658"/>
      <c r="AS392" s="658"/>
      <c r="AT392" s="658"/>
      <c r="AU392" s="658"/>
      <c r="CB392" s="672">
        <v>1</v>
      </c>
    </row>
    <row r="393" spans="1:80" s="671" customFormat="1" ht="12.75" hidden="1" customHeight="1" outlineLevel="3">
      <c r="A393" s="670"/>
      <c r="B393" s="667" t="s">
        <v>1253</v>
      </c>
      <c r="C393" s="668" t="s">
        <v>1446</v>
      </c>
      <c r="D393" s="661">
        <v>4061</v>
      </c>
      <c r="E393" s="662" t="s">
        <v>1515</v>
      </c>
      <c r="F393" s="672"/>
      <c r="G393" s="626" t="s">
        <v>591</v>
      </c>
      <c r="H393" s="476" t="str">
        <f t="shared" si="37"/>
        <v>L22P-1</v>
      </c>
      <c r="I393" s="631">
        <v>1</v>
      </c>
      <c r="J393" s="672"/>
      <c r="K393" s="467"/>
      <c r="L393" s="672"/>
      <c r="M393" s="473"/>
      <c r="N393" s="471" cm="1">
        <f t="array" ref="N393">IFERROR(_xlfn.IFS(Q393=1,1,P393=1,1,O393=1,1,R393=1,1),0)</f>
        <v>1</v>
      </c>
      <c r="O393" s="655"/>
      <c r="P393" s="655"/>
      <c r="R393" s="655">
        <v>1</v>
      </c>
      <c r="S393" s="471" cm="1">
        <f t="array" ref="S393">IFERROR(_xlfn.IFS(V393=1,1,U393=1,1,T393=1,1,W393=1,1),0)</f>
        <v>0</v>
      </c>
      <c r="T393" s="655"/>
      <c r="U393" s="655"/>
      <c r="V393" s="655"/>
      <c r="W393" s="655"/>
      <c r="X393" s="467"/>
      <c r="Y393" s="473"/>
      <c r="Z393" s="471"/>
      <c r="AA393" s="488"/>
      <c r="AB393" s="658"/>
      <c r="AC393" s="658"/>
      <c r="AD393" s="658"/>
      <c r="AE393" s="471"/>
      <c r="AF393" s="658"/>
      <c r="AG393" s="658"/>
      <c r="AH393" s="658"/>
      <c r="AI393" s="658"/>
      <c r="AJ393" s="467"/>
      <c r="AK393" s="473"/>
      <c r="AL393" s="658"/>
      <c r="AM393" s="488"/>
      <c r="AN393" s="658"/>
      <c r="AO393" s="658"/>
      <c r="AP393" s="658"/>
      <c r="AQ393" s="659"/>
      <c r="AR393" s="658"/>
      <c r="AS393" s="658"/>
      <c r="AT393" s="658"/>
      <c r="AU393" s="658"/>
      <c r="CB393" s="672">
        <v>1</v>
      </c>
    </row>
    <row r="394" spans="1:80" s="671" customFormat="1" ht="12.75" hidden="1" customHeight="1" outlineLevel="3">
      <c r="A394" s="670"/>
      <c r="B394" s="667" t="s">
        <v>1253</v>
      </c>
      <c r="C394" s="668" t="s">
        <v>1446</v>
      </c>
      <c r="D394" s="661">
        <v>4071</v>
      </c>
      <c r="E394" s="662" t="s">
        <v>1516</v>
      </c>
      <c r="F394" s="672"/>
      <c r="G394" s="626" t="s">
        <v>591</v>
      </c>
      <c r="H394" s="476" t="str">
        <f t="shared" si="37"/>
        <v>L22P-1</v>
      </c>
      <c r="I394" s="631">
        <v>1</v>
      </c>
      <c r="J394" s="672"/>
      <c r="K394" s="467"/>
      <c r="L394" s="672"/>
      <c r="M394" s="473"/>
      <c r="N394" s="471" cm="1">
        <f t="array" ref="N394">IFERROR(_xlfn.IFS(Q394=1,1,P394=1,1,O394=1,1,R394=1,1),0)</f>
        <v>1</v>
      </c>
      <c r="O394" s="655"/>
      <c r="P394" s="655"/>
      <c r="R394" s="655">
        <v>1</v>
      </c>
      <c r="S394" s="471" cm="1">
        <f t="array" ref="S394">IFERROR(_xlfn.IFS(V394=1,1,U394=1,1,T394=1,1,W394=1,1),0)</f>
        <v>0</v>
      </c>
      <c r="T394" s="655"/>
      <c r="U394" s="655"/>
      <c r="V394" s="655"/>
      <c r="W394" s="655"/>
      <c r="X394" s="467"/>
      <c r="Y394" s="473"/>
      <c r="Z394" s="471"/>
      <c r="AA394" s="488"/>
      <c r="AB394" s="658"/>
      <c r="AC394" s="658"/>
      <c r="AD394" s="658"/>
      <c r="AE394" s="471"/>
      <c r="AF394" s="658"/>
      <c r="AG394" s="658"/>
      <c r="AH394" s="658"/>
      <c r="AI394" s="658"/>
      <c r="AJ394" s="467"/>
      <c r="AK394" s="473"/>
      <c r="AL394" s="658"/>
      <c r="AM394" s="488"/>
      <c r="AN394" s="658"/>
      <c r="AO394" s="658"/>
      <c r="AP394" s="658"/>
      <c r="AQ394" s="659"/>
      <c r="AR394" s="658"/>
      <c r="AS394" s="658"/>
      <c r="AT394" s="658"/>
      <c r="AU394" s="658"/>
      <c r="CB394" s="672">
        <v>1</v>
      </c>
    </row>
    <row r="395" spans="1:80" s="671" customFormat="1" ht="12.75" hidden="1" customHeight="1" outlineLevel="3">
      <c r="A395" s="670"/>
      <c r="B395" s="667" t="s">
        <v>1253</v>
      </c>
      <c r="C395" s="668" t="s">
        <v>1446</v>
      </c>
      <c r="D395" s="661">
        <v>4081</v>
      </c>
      <c r="E395" s="662" t="s">
        <v>1517</v>
      </c>
      <c r="F395" s="672"/>
      <c r="G395" s="626" t="s">
        <v>591</v>
      </c>
      <c r="H395" s="476" t="str">
        <f t="shared" si="37"/>
        <v>L22P-1</v>
      </c>
      <c r="I395" s="631">
        <v>1</v>
      </c>
      <c r="J395" s="672"/>
      <c r="K395" s="467"/>
      <c r="L395" s="672"/>
      <c r="M395" s="473"/>
      <c r="N395" s="471" cm="1">
        <f t="array" ref="N395">IFERROR(_xlfn.IFS(Q395=1,1,P395=1,1,O395=1,1,R395=1,1),0)</f>
        <v>1</v>
      </c>
      <c r="O395" s="655"/>
      <c r="P395" s="655"/>
      <c r="R395" s="655">
        <v>1</v>
      </c>
      <c r="S395" s="471" cm="1">
        <f t="array" ref="S395">IFERROR(_xlfn.IFS(V395=1,1,U395=1,1,T395=1,1,W395=1,1),0)</f>
        <v>0</v>
      </c>
      <c r="T395" s="655"/>
      <c r="U395" s="655"/>
      <c r="V395" s="655"/>
      <c r="W395" s="655"/>
      <c r="X395" s="467"/>
      <c r="Y395" s="473"/>
      <c r="Z395" s="471"/>
      <c r="AA395" s="488"/>
      <c r="AB395" s="658"/>
      <c r="AC395" s="658"/>
      <c r="AD395" s="658"/>
      <c r="AE395" s="471"/>
      <c r="AF395" s="658"/>
      <c r="AG395" s="658"/>
      <c r="AH395" s="658"/>
      <c r="AI395" s="658"/>
      <c r="AJ395" s="467"/>
      <c r="AK395" s="473"/>
      <c r="AL395" s="658"/>
      <c r="AM395" s="488"/>
      <c r="AN395" s="658"/>
      <c r="AO395" s="658"/>
      <c r="AP395" s="658"/>
      <c r="AQ395" s="659"/>
      <c r="AR395" s="658"/>
      <c r="AS395" s="658"/>
      <c r="AT395" s="658"/>
      <c r="AU395" s="658"/>
      <c r="CB395" s="672">
        <v>1</v>
      </c>
    </row>
    <row r="396" spans="1:80" s="671" customFormat="1" ht="12.75" hidden="1" customHeight="1" outlineLevel="3">
      <c r="A396" s="670"/>
      <c r="B396" s="667" t="s">
        <v>1253</v>
      </c>
      <c r="C396" s="668" t="s">
        <v>1446</v>
      </c>
      <c r="D396" s="661">
        <v>4091</v>
      </c>
      <c r="E396" s="662" t="s">
        <v>1518</v>
      </c>
      <c r="F396" s="672"/>
      <c r="G396" s="626" t="s">
        <v>591</v>
      </c>
      <c r="H396" s="476" t="str">
        <f t="shared" si="37"/>
        <v>L22P-1</v>
      </c>
      <c r="I396" s="631">
        <v>1</v>
      </c>
      <c r="J396" s="672"/>
      <c r="K396" s="467"/>
      <c r="L396" s="672"/>
      <c r="M396" s="473"/>
      <c r="N396" s="471" cm="1">
        <f t="array" ref="N396">IFERROR(_xlfn.IFS(Q396=1,1,P396=1,1,O396=1,1,R396=1,1),0)</f>
        <v>1</v>
      </c>
      <c r="O396" s="655"/>
      <c r="P396" s="655"/>
      <c r="R396" s="655">
        <v>1</v>
      </c>
      <c r="S396" s="471" cm="1">
        <f t="array" ref="S396">IFERROR(_xlfn.IFS(V396=1,1,U396=1,1,T396=1,1,W396=1,1),0)</f>
        <v>0</v>
      </c>
      <c r="T396" s="655"/>
      <c r="U396" s="655"/>
      <c r="V396" s="655"/>
      <c r="W396" s="655"/>
      <c r="X396" s="467"/>
      <c r="Y396" s="473"/>
      <c r="Z396" s="471"/>
      <c r="AA396" s="488"/>
      <c r="AB396" s="658"/>
      <c r="AC396" s="658"/>
      <c r="AD396" s="658"/>
      <c r="AE396" s="471"/>
      <c r="AF396" s="658"/>
      <c r="AG396" s="658"/>
      <c r="AH396" s="658"/>
      <c r="AI396" s="658"/>
      <c r="AJ396" s="467"/>
      <c r="AK396" s="473"/>
      <c r="AL396" s="658"/>
      <c r="AM396" s="488"/>
      <c r="AN396" s="658"/>
      <c r="AO396" s="658"/>
      <c r="AP396" s="658"/>
      <c r="AQ396" s="659"/>
      <c r="AR396" s="658"/>
      <c r="AS396" s="658"/>
      <c r="AT396" s="658"/>
      <c r="AU396" s="658"/>
      <c r="CB396" s="672">
        <v>1</v>
      </c>
    </row>
    <row r="397" spans="1:80" s="671" customFormat="1" ht="12.75" hidden="1" customHeight="1" outlineLevel="3">
      <c r="A397" s="670"/>
      <c r="B397" s="667" t="s">
        <v>1253</v>
      </c>
      <c r="C397" s="668" t="s">
        <v>1446</v>
      </c>
      <c r="D397" s="661">
        <v>4101</v>
      </c>
      <c r="E397" s="662" t="s">
        <v>1519</v>
      </c>
      <c r="F397" s="672"/>
      <c r="G397" s="626" t="s">
        <v>591</v>
      </c>
      <c r="H397" s="476" t="str">
        <f t="shared" si="37"/>
        <v>L22P-1</v>
      </c>
      <c r="I397" s="631">
        <v>1</v>
      </c>
      <c r="J397" s="672"/>
      <c r="K397" s="467"/>
      <c r="L397" s="672"/>
      <c r="M397" s="473"/>
      <c r="N397" s="471" cm="1">
        <f t="array" ref="N397">IFERROR(_xlfn.IFS(Q397=1,1,P397=1,1,O397=1,1,R397=1,1),0)</f>
        <v>1</v>
      </c>
      <c r="O397" s="655"/>
      <c r="P397" s="655"/>
      <c r="R397" s="655">
        <v>1</v>
      </c>
      <c r="S397" s="471" cm="1">
        <f t="array" ref="S397">IFERROR(_xlfn.IFS(V397=1,1,U397=1,1,T397=1,1,W397=1,1),0)</f>
        <v>0</v>
      </c>
      <c r="T397" s="655"/>
      <c r="U397" s="655"/>
      <c r="V397" s="655"/>
      <c r="W397" s="655"/>
      <c r="X397" s="467"/>
      <c r="Y397" s="473"/>
      <c r="Z397" s="471"/>
      <c r="AA397" s="488"/>
      <c r="AB397" s="658"/>
      <c r="AC397" s="658"/>
      <c r="AD397" s="658"/>
      <c r="AE397" s="471"/>
      <c r="AF397" s="658"/>
      <c r="AG397" s="658"/>
      <c r="AH397" s="658"/>
      <c r="AI397" s="658"/>
      <c r="AJ397" s="467"/>
      <c r="AK397" s="473"/>
      <c r="AL397" s="658"/>
      <c r="AM397" s="488"/>
      <c r="AN397" s="658"/>
      <c r="AO397" s="658"/>
      <c r="AP397" s="658"/>
      <c r="AQ397" s="659"/>
      <c r="AR397" s="658"/>
      <c r="AS397" s="658"/>
      <c r="AT397" s="658"/>
      <c r="AU397" s="658"/>
      <c r="CB397" s="672">
        <v>1</v>
      </c>
    </row>
    <row r="398" spans="1:80" s="671" customFormat="1" ht="12.75" hidden="1" customHeight="1" outlineLevel="3">
      <c r="A398" s="670"/>
      <c r="B398" s="667" t="s">
        <v>1253</v>
      </c>
      <c r="C398" s="668" t="s">
        <v>1446</v>
      </c>
      <c r="D398" s="661">
        <v>4105</v>
      </c>
      <c r="E398" s="662" t="s">
        <v>1520</v>
      </c>
      <c r="F398" s="672"/>
      <c r="G398" s="626" t="s">
        <v>591</v>
      </c>
      <c r="H398" s="476" t="str">
        <f t="shared" si="37"/>
        <v>L22P-1</v>
      </c>
      <c r="I398" s="631">
        <v>1</v>
      </c>
      <c r="J398" s="672"/>
      <c r="K398" s="467"/>
      <c r="L398" s="672"/>
      <c r="M398" s="473"/>
      <c r="N398" s="471" cm="1">
        <f t="array" ref="N398">IFERROR(_xlfn.IFS(Q398=1,1,P398=1,1,O398=1,1,R398=1,1),0)</f>
        <v>1</v>
      </c>
      <c r="O398" s="655"/>
      <c r="P398" s="655"/>
      <c r="R398" s="655">
        <v>1</v>
      </c>
      <c r="S398" s="471" cm="1">
        <f t="array" ref="S398">IFERROR(_xlfn.IFS(V398=1,1,U398=1,1,T398=1,1,W398=1,1),0)</f>
        <v>0</v>
      </c>
      <c r="T398" s="655"/>
      <c r="U398" s="655"/>
      <c r="V398" s="655"/>
      <c r="W398" s="655"/>
      <c r="X398" s="467"/>
      <c r="Y398" s="473"/>
      <c r="Z398" s="471"/>
      <c r="AA398" s="488"/>
      <c r="AB398" s="658"/>
      <c r="AC398" s="658"/>
      <c r="AD398" s="658"/>
      <c r="AE398" s="471"/>
      <c r="AF398" s="658"/>
      <c r="AG398" s="658"/>
      <c r="AH398" s="658"/>
      <c r="AI398" s="658"/>
      <c r="AJ398" s="467"/>
      <c r="AK398" s="473"/>
      <c r="AL398" s="658"/>
      <c r="AM398" s="488"/>
      <c r="AN398" s="658"/>
      <c r="AO398" s="658"/>
      <c r="AP398" s="658"/>
      <c r="AQ398" s="659"/>
      <c r="AR398" s="658"/>
      <c r="AS398" s="658"/>
      <c r="AT398" s="658"/>
      <c r="AU398" s="658"/>
      <c r="CB398" s="672">
        <v>1</v>
      </c>
    </row>
    <row r="399" spans="1:80" s="671" customFormat="1" ht="12.75" hidden="1" customHeight="1" outlineLevel="3">
      <c r="A399" s="670"/>
      <c r="B399" s="667" t="s">
        <v>1253</v>
      </c>
      <c r="C399" s="668" t="s">
        <v>1446</v>
      </c>
      <c r="D399" s="661">
        <v>4111</v>
      </c>
      <c r="E399" s="662" t="s">
        <v>1521</v>
      </c>
      <c r="F399" s="672"/>
      <c r="G399" s="626" t="s">
        <v>591</v>
      </c>
      <c r="H399" s="476" t="str">
        <f t="shared" si="37"/>
        <v>L22P-1</v>
      </c>
      <c r="I399" s="631">
        <v>1</v>
      </c>
      <c r="J399" s="672"/>
      <c r="K399" s="467"/>
      <c r="L399" s="672"/>
      <c r="M399" s="473"/>
      <c r="N399" s="471" cm="1">
        <f t="array" ref="N399">IFERROR(_xlfn.IFS(Q399=1,1,P399=1,1,O399=1,1,R399=1,1),0)</f>
        <v>1</v>
      </c>
      <c r="O399" s="655"/>
      <c r="P399" s="655"/>
      <c r="R399" s="655">
        <v>1</v>
      </c>
      <c r="S399" s="471" cm="1">
        <f t="array" ref="S399">IFERROR(_xlfn.IFS(V399=1,1,U399=1,1,T399=1,1,W399=1,1),0)</f>
        <v>0</v>
      </c>
      <c r="T399" s="655"/>
      <c r="U399" s="655"/>
      <c r="V399" s="655"/>
      <c r="W399" s="655"/>
      <c r="X399" s="467"/>
      <c r="Y399" s="473"/>
      <c r="Z399" s="471"/>
      <c r="AA399" s="488"/>
      <c r="AB399" s="658"/>
      <c r="AC399" s="658"/>
      <c r="AD399" s="658"/>
      <c r="AE399" s="471"/>
      <c r="AF399" s="658"/>
      <c r="AG399" s="658"/>
      <c r="AH399" s="658"/>
      <c r="AI399" s="658"/>
      <c r="AJ399" s="467"/>
      <c r="AK399" s="473"/>
      <c r="AL399" s="658"/>
      <c r="AM399" s="488"/>
      <c r="AN399" s="658"/>
      <c r="AO399" s="658"/>
      <c r="AP399" s="658"/>
      <c r="AQ399" s="659"/>
      <c r="AR399" s="658"/>
      <c r="AS399" s="658"/>
      <c r="AT399" s="658"/>
      <c r="AU399" s="658"/>
      <c r="CB399" s="672">
        <v>1</v>
      </c>
    </row>
    <row r="400" spans="1:80" s="671" customFormat="1" ht="12.75" hidden="1" customHeight="1" outlineLevel="3">
      <c r="A400" s="670"/>
      <c r="B400" s="667" t="s">
        <v>1253</v>
      </c>
      <c r="C400" s="668" t="s">
        <v>1184</v>
      </c>
      <c r="D400" s="661">
        <v>4115</v>
      </c>
      <c r="E400" s="662" t="s">
        <v>1522</v>
      </c>
      <c r="F400" s="672"/>
      <c r="G400" s="626" t="s">
        <v>591</v>
      </c>
      <c r="H400" s="476" t="str">
        <f t="shared" si="37"/>
        <v>L22P-1</v>
      </c>
      <c r="I400" s="631">
        <v>1</v>
      </c>
      <c r="J400" s="672"/>
      <c r="K400" s="467"/>
      <c r="L400" s="672"/>
      <c r="M400" s="473"/>
      <c r="N400" s="471" cm="1">
        <f t="array" ref="N400">IFERROR(_xlfn.IFS(Q400=1,1,P400=1,1,O400=1,1,R400=1,1),0)</f>
        <v>1</v>
      </c>
      <c r="Q400" s="655"/>
      <c r="R400" s="655">
        <v>1</v>
      </c>
      <c r="S400" s="471" cm="1">
        <f t="array" ref="S400">IFERROR(_xlfn.IFS(V400=1,1,U400=1,1,T400=1,1,W400=1,1),0)</f>
        <v>0</v>
      </c>
      <c r="T400" s="655"/>
      <c r="V400" s="655"/>
      <c r="W400" s="655"/>
      <c r="X400" s="467"/>
      <c r="Y400" s="473"/>
      <c r="Z400" s="471"/>
      <c r="AA400" s="471"/>
      <c r="AB400" s="471"/>
      <c r="AC400" s="471"/>
      <c r="AD400" s="471"/>
      <c r="AE400" s="471"/>
      <c r="AF400" s="658"/>
      <c r="AG400" s="658"/>
      <c r="AH400" s="658"/>
      <c r="AI400" s="658"/>
      <c r="AJ400" s="467"/>
      <c r="AK400" s="473"/>
      <c r="AL400" s="658"/>
      <c r="AM400" s="471"/>
      <c r="AN400" s="471"/>
      <c r="AO400" s="471"/>
      <c r="AP400" s="471"/>
      <c r="AQ400" s="659"/>
      <c r="AR400" s="658"/>
      <c r="AS400" s="658"/>
      <c r="AT400" s="658"/>
      <c r="AU400" s="658"/>
      <c r="CB400" s="672">
        <v>1</v>
      </c>
    </row>
    <row r="401" spans="1:80" s="671" customFormat="1" ht="12.75" hidden="1" customHeight="1" outlineLevel="3">
      <c r="A401" s="670"/>
      <c r="B401" s="667" t="s">
        <v>1253</v>
      </c>
      <c r="C401" s="668" t="s">
        <v>1184</v>
      </c>
      <c r="D401" s="661"/>
      <c r="E401" s="662" t="s">
        <v>1395</v>
      </c>
      <c r="F401" s="672"/>
      <c r="G401" s="626" t="s">
        <v>591</v>
      </c>
      <c r="H401" s="476" t="str">
        <f t="shared" si="37"/>
        <v>L22P-1</v>
      </c>
      <c r="I401" s="631">
        <v>1</v>
      </c>
      <c r="J401" s="672"/>
      <c r="K401" s="467"/>
      <c r="L401" s="672"/>
      <c r="M401" s="473"/>
      <c r="N401" s="471" cm="1">
        <f t="array" ref="N401">IFERROR(_xlfn.IFS(Q401=1,1,P401=1,1,O401=1,1,R401=1,1),0)</f>
        <v>1</v>
      </c>
      <c r="Q401" s="655"/>
      <c r="R401" s="655">
        <v>1</v>
      </c>
      <c r="S401" s="471" cm="1">
        <f t="array" ref="S401">IFERROR(_xlfn.IFS(V401=1,1,U401=1,1,T401=1,1,W401=1,1),0)</f>
        <v>0</v>
      </c>
      <c r="T401" s="655"/>
      <c r="V401" s="655"/>
      <c r="W401" s="655"/>
      <c r="X401" s="467"/>
      <c r="Y401" s="473"/>
      <c r="Z401" s="471"/>
      <c r="AA401" s="471"/>
      <c r="AB401" s="471"/>
      <c r="AC401" s="471"/>
      <c r="AD401" s="471"/>
      <c r="AE401" s="471"/>
      <c r="AF401" s="658"/>
      <c r="AG401" s="658"/>
      <c r="AH401" s="658"/>
      <c r="AI401" s="658"/>
      <c r="AJ401" s="467"/>
      <c r="AK401" s="473"/>
      <c r="AL401" s="658"/>
      <c r="AM401" s="471"/>
      <c r="AN401" s="471"/>
      <c r="AO401" s="471"/>
      <c r="AP401" s="471"/>
      <c r="AQ401" s="659"/>
      <c r="AR401" s="658"/>
      <c r="AS401" s="658"/>
      <c r="AT401" s="658"/>
      <c r="AU401" s="658"/>
      <c r="CB401" s="672"/>
    </row>
    <row r="402" spans="1:80" s="671" customFormat="1" ht="3" hidden="1" customHeight="1" outlineLevel="2">
      <c r="A402" s="670"/>
      <c r="B402" s="667"/>
      <c r="C402" s="668"/>
      <c r="D402" s="661"/>
      <c r="E402" s="662"/>
      <c r="F402" s="672"/>
      <c r="G402" s="626"/>
      <c r="H402" s="476"/>
      <c r="I402" s="631"/>
      <c r="J402" s="672"/>
      <c r="K402" s="467"/>
      <c r="L402" s="672"/>
      <c r="M402" s="473"/>
      <c r="N402" s="655"/>
      <c r="O402" s="655"/>
      <c r="P402" s="655"/>
      <c r="R402" s="655"/>
      <c r="S402" s="655"/>
      <c r="T402" s="655"/>
      <c r="U402" s="655"/>
      <c r="V402" s="655"/>
      <c r="W402" s="655"/>
      <c r="X402" s="467"/>
      <c r="Y402" s="473"/>
      <c r="Z402" s="658"/>
      <c r="AA402" s="488"/>
      <c r="AB402" s="658"/>
      <c r="AC402" s="658"/>
      <c r="AD402" s="658"/>
      <c r="AE402" s="659"/>
      <c r="AF402" s="658"/>
      <c r="AG402" s="658"/>
      <c r="AH402" s="658"/>
      <c r="AI402" s="658"/>
      <c r="AJ402" s="467"/>
      <c r="AK402" s="473"/>
      <c r="AL402" s="658"/>
      <c r="AM402" s="488"/>
      <c r="AN402" s="658"/>
      <c r="AO402" s="658"/>
      <c r="AP402" s="658"/>
      <c r="AQ402" s="659"/>
      <c r="AR402" s="658"/>
      <c r="AS402" s="658"/>
      <c r="AT402" s="658"/>
      <c r="AU402" s="658"/>
      <c r="CB402" s="672"/>
    </row>
    <row r="403" spans="1:80" s="671" customFormat="1" ht="12.75" hidden="1" customHeight="1" outlineLevel="2">
      <c r="A403" s="670"/>
      <c r="B403" s="667" t="s">
        <v>1373</v>
      </c>
      <c r="C403" s="668"/>
      <c r="D403" s="661"/>
      <c r="E403" s="662" t="s">
        <v>1374</v>
      </c>
      <c r="F403" s="672"/>
      <c r="G403" s="626"/>
      <c r="H403" s="476"/>
      <c r="I403" s="631"/>
      <c r="J403" s="672"/>
      <c r="K403" s="467"/>
      <c r="L403" s="672"/>
      <c r="M403" s="473"/>
      <c r="N403" s="471"/>
      <c r="O403" s="655"/>
      <c r="P403" s="655"/>
      <c r="R403" s="655"/>
      <c r="S403" s="471"/>
      <c r="T403" s="655"/>
      <c r="U403" s="655"/>
      <c r="V403" s="655"/>
      <c r="W403" s="655"/>
      <c r="X403" s="467"/>
      <c r="Y403" s="473"/>
      <c r="Z403" s="471"/>
      <c r="AA403" s="488"/>
      <c r="AB403" s="658"/>
      <c r="AC403" s="658"/>
      <c r="AD403" s="658"/>
      <c r="AE403" s="471"/>
      <c r="AF403" s="658"/>
      <c r="AG403" s="658"/>
      <c r="AH403" s="658"/>
      <c r="AI403" s="658"/>
      <c r="AJ403" s="467"/>
      <c r="AK403" s="473"/>
      <c r="AL403" s="658"/>
      <c r="AM403" s="488"/>
      <c r="AN403" s="658"/>
      <c r="AO403" s="658"/>
      <c r="AP403" s="658"/>
      <c r="AQ403" s="659"/>
      <c r="AR403" s="658"/>
      <c r="AS403" s="658"/>
      <c r="AT403" s="658"/>
      <c r="AU403" s="658"/>
      <c r="CB403" s="672"/>
    </row>
    <row r="404" spans="1:80" s="671" customFormat="1" ht="3" hidden="1" customHeight="1" outlineLevel="2">
      <c r="A404" s="670"/>
      <c r="B404" s="667"/>
      <c r="C404" s="668"/>
      <c r="D404" s="661"/>
      <c r="E404" s="662"/>
      <c r="F404" s="672"/>
      <c r="G404" s="626"/>
      <c r="H404" s="476"/>
      <c r="I404" s="631"/>
      <c r="J404" s="672"/>
      <c r="K404" s="467"/>
      <c r="L404" s="672"/>
      <c r="M404" s="473"/>
      <c r="N404" s="655"/>
      <c r="O404" s="655"/>
      <c r="P404" s="655"/>
      <c r="R404" s="655"/>
      <c r="S404" s="655"/>
      <c r="T404" s="655"/>
      <c r="U404" s="655"/>
      <c r="V404" s="655"/>
      <c r="W404" s="655"/>
      <c r="X404" s="467"/>
      <c r="Y404" s="473"/>
      <c r="Z404" s="658"/>
      <c r="AA404" s="488"/>
      <c r="AB404" s="658"/>
      <c r="AC404" s="658"/>
      <c r="AD404" s="658"/>
      <c r="AE404" s="659"/>
      <c r="AF404" s="658"/>
      <c r="AG404" s="658"/>
      <c r="AH404" s="658"/>
      <c r="AI404" s="658"/>
      <c r="AJ404" s="467"/>
      <c r="AK404" s="473"/>
      <c r="AL404" s="658"/>
      <c r="AM404" s="488"/>
      <c r="AN404" s="658"/>
      <c r="AO404" s="658"/>
      <c r="AP404" s="658"/>
      <c r="AQ404" s="659"/>
      <c r="AR404" s="658"/>
      <c r="AS404" s="658"/>
      <c r="AT404" s="658"/>
      <c r="AU404" s="658"/>
      <c r="CB404" s="672"/>
    </row>
    <row r="405" spans="1:80" s="671" customFormat="1" ht="12.75" hidden="1" customHeight="1" outlineLevel="2">
      <c r="A405" s="670"/>
      <c r="B405" s="667" t="s">
        <v>1272</v>
      </c>
      <c r="C405" s="668"/>
      <c r="D405" s="661"/>
      <c r="E405" s="662"/>
      <c r="F405" s="672"/>
      <c r="G405" s="626"/>
      <c r="H405" s="476"/>
      <c r="I405" s="631"/>
      <c r="J405" s="672"/>
      <c r="K405" s="467"/>
      <c r="L405" s="672"/>
      <c r="M405" s="473"/>
      <c r="N405" s="655"/>
      <c r="O405" s="655"/>
      <c r="P405" s="655"/>
      <c r="R405" s="655"/>
      <c r="S405" s="655"/>
      <c r="T405" s="655"/>
      <c r="U405" s="655"/>
      <c r="V405" s="655"/>
      <c r="W405" s="655"/>
      <c r="X405" s="467"/>
      <c r="Y405" s="473"/>
      <c r="Z405" s="658"/>
      <c r="AA405" s="488"/>
      <c r="AB405" s="658"/>
      <c r="AC405" s="658"/>
      <c r="AD405" s="658"/>
      <c r="AE405" s="659"/>
      <c r="AF405" s="658"/>
      <c r="AG405" s="658"/>
      <c r="AH405" s="658"/>
      <c r="AI405" s="658"/>
      <c r="AJ405" s="467"/>
      <c r="AK405" s="473"/>
      <c r="AL405" s="658"/>
      <c r="AM405" s="488"/>
      <c r="AN405" s="658"/>
      <c r="AO405" s="658"/>
      <c r="AP405" s="658"/>
      <c r="AQ405" s="659"/>
      <c r="AR405" s="658"/>
      <c r="AS405" s="658"/>
      <c r="AT405" s="658"/>
      <c r="AU405" s="658"/>
      <c r="CB405" s="672"/>
    </row>
    <row r="406" spans="1:80" s="671" customFormat="1" ht="12.75" hidden="1" customHeight="1" outlineLevel="3">
      <c r="A406" s="670"/>
      <c r="B406" s="667" t="s">
        <v>1272</v>
      </c>
      <c r="C406" s="668" t="s">
        <v>1446</v>
      </c>
      <c r="D406" s="661" t="s">
        <v>1375</v>
      </c>
      <c r="E406" s="662" t="s">
        <v>1447</v>
      </c>
      <c r="F406" s="672"/>
      <c r="G406" s="626" t="s">
        <v>591</v>
      </c>
      <c r="H406" s="476" t="str">
        <f t="shared" ref="H406:H407" si="38">CONCATENATE(G406,"-",I406)</f>
        <v>L22P-1</v>
      </c>
      <c r="I406" s="631">
        <v>1</v>
      </c>
      <c r="J406" s="672"/>
      <c r="K406" s="467"/>
      <c r="L406" s="672"/>
      <c r="M406" s="473"/>
      <c r="N406" s="471" cm="1">
        <f t="array" ref="N406">IFERROR(_xlfn.IFS(Q406=1,1,P406=1,1,O406=1,1,R406=1,1),0)</f>
        <v>1</v>
      </c>
      <c r="O406" s="655"/>
      <c r="P406" s="655"/>
      <c r="R406" s="655">
        <v>1</v>
      </c>
      <c r="S406" s="471" cm="1">
        <f t="array" ref="S406">IFERROR(_xlfn.IFS(V406=1,1,U406=1,1,T406=1,1,W406=1,1),0)</f>
        <v>0</v>
      </c>
      <c r="T406" s="655"/>
      <c r="U406" s="655"/>
      <c r="V406" s="655"/>
      <c r="W406" s="655"/>
      <c r="X406" s="467"/>
      <c r="Y406" s="473"/>
      <c r="Z406" s="471"/>
      <c r="AA406" s="488"/>
      <c r="AB406" s="658"/>
      <c r="AC406" s="658"/>
      <c r="AD406" s="658"/>
      <c r="AE406" s="471"/>
      <c r="AF406" s="658"/>
      <c r="AG406" s="658"/>
      <c r="AH406" s="658"/>
      <c r="AI406" s="658"/>
      <c r="AJ406" s="467"/>
      <c r="AK406" s="473"/>
      <c r="AL406" s="658"/>
      <c r="AM406" s="488"/>
      <c r="AN406" s="658"/>
      <c r="AO406" s="658"/>
      <c r="AP406" s="658"/>
      <c r="AQ406" s="659"/>
      <c r="AR406" s="658"/>
      <c r="AS406" s="658"/>
      <c r="AT406" s="658"/>
      <c r="AU406" s="658"/>
      <c r="CB406" s="672">
        <v>1</v>
      </c>
    </row>
    <row r="407" spans="1:80" s="671" customFormat="1" ht="12.75" hidden="1" customHeight="1" outlineLevel="3">
      <c r="A407" s="670"/>
      <c r="B407" s="667" t="s">
        <v>1272</v>
      </c>
      <c r="C407" s="668" t="s">
        <v>1446</v>
      </c>
      <c r="D407" s="661" t="s">
        <v>1397</v>
      </c>
      <c r="E407" s="662" t="s">
        <v>1448</v>
      </c>
      <c r="F407" s="672"/>
      <c r="G407" s="626" t="s">
        <v>591</v>
      </c>
      <c r="H407" s="476" t="str">
        <f t="shared" si="38"/>
        <v>L22P-1</v>
      </c>
      <c r="I407" s="631">
        <v>1</v>
      </c>
      <c r="J407" s="672"/>
      <c r="K407" s="467"/>
      <c r="L407" s="672"/>
      <c r="M407" s="473"/>
      <c r="N407" s="471" cm="1">
        <f t="array" ref="N407">IFERROR(_xlfn.IFS(Q407=1,1,P407=1,1,O407=1,1,R407=1,1),0)</f>
        <v>1</v>
      </c>
      <c r="O407" s="655"/>
      <c r="P407" s="655"/>
      <c r="R407" s="655">
        <v>1</v>
      </c>
      <c r="S407" s="471" cm="1">
        <f t="array" ref="S407">IFERROR(_xlfn.IFS(V407=1,1,U407=1,1,T407=1,1,W407=1,1),0)</f>
        <v>0</v>
      </c>
      <c r="T407" s="655"/>
      <c r="U407" s="655"/>
      <c r="V407" s="655"/>
      <c r="W407" s="655"/>
      <c r="X407" s="467"/>
      <c r="Y407" s="473"/>
      <c r="Z407" s="471"/>
      <c r="AA407" s="488"/>
      <c r="AB407" s="658"/>
      <c r="AC407" s="658"/>
      <c r="AD407" s="658"/>
      <c r="AE407" s="471"/>
      <c r="AF407" s="658"/>
      <c r="AG407" s="658"/>
      <c r="AH407" s="658"/>
      <c r="AI407" s="658"/>
      <c r="AJ407" s="467"/>
      <c r="AK407" s="473"/>
      <c r="AL407" s="658"/>
      <c r="AM407" s="488"/>
      <c r="AN407" s="658"/>
      <c r="AO407" s="658"/>
      <c r="AP407" s="658"/>
      <c r="AQ407" s="659"/>
      <c r="AR407" s="658"/>
      <c r="AS407" s="658"/>
      <c r="AT407" s="658"/>
      <c r="AU407" s="658"/>
      <c r="CB407" s="672">
        <v>1</v>
      </c>
    </row>
    <row r="408" spans="1:80" s="671" customFormat="1" ht="3" hidden="1" customHeight="1" outlineLevel="2">
      <c r="A408" s="670"/>
      <c r="B408" s="667"/>
      <c r="C408" s="668"/>
      <c r="D408" s="661"/>
      <c r="E408" s="662"/>
      <c r="F408" s="672"/>
      <c r="G408" s="626"/>
      <c r="H408" s="476"/>
      <c r="I408" s="631"/>
      <c r="J408" s="672"/>
      <c r="K408" s="467"/>
      <c r="L408" s="672"/>
      <c r="M408" s="473"/>
      <c r="N408" s="655"/>
      <c r="O408" s="655"/>
      <c r="P408" s="655"/>
      <c r="R408" s="655"/>
      <c r="S408" s="655"/>
      <c r="T408" s="655"/>
      <c r="U408" s="655"/>
      <c r="V408" s="655"/>
      <c r="W408" s="655"/>
      <c r="X408" s="467"/>
      <c r="Y408" s="473"/>
      <c r="Z408" s="658"/>
      <c r="AA408" s="488"/>
      <c r="AB408" s="658"/>
      <c r="AC408" s="658"/>
      <c r="AD408" s="658"/>
      <c r="AE408" s="659"/>
      <c r="AF408" s="658"/>
      <c r="AG408" s="658"/>
      <c r="AH408" s="658"/>
      <c r="AI408" s="658"/>
      <c r="AJ408" s="467"/>
      <c r="AK408" s="473"/>
      <c r="AL408" s="658"/>
      <c r="AM408" s="488"/>
      <c r="AN408" s="658"/>
      <c r="AO408" s="658"/>
      <c r="AP408" s="658"/>
      <c r="AQ408" s="659"/>
      <c r="AR408" s="658"/>
      <c r="AS408" s="658"/>
      <c r="AT408" s="658"/>
      <c r="AU408" s="658"/>
      <c r="CB408" s="672"/>
    </row>
    <row r="409" spans="1:80" s="671" customFormat="1" ht="12.75" hidden="1" customHeight="1" outlineLevel="2">
      <c r="A409" s="670"/>
      <c r="B409" s="667" t="s">
        <v>1399</v>
      </c>
      <c r="C409" s="668"/>
      <c r="D409" s="661"/>
      <c r="E409" s="662"/>
      <c r="F409" s="672"/>
      <c r="G409" s="626"/>
      <c r="H409" s="476"/>
      <c r="I409" s="631"/>
      <c r="J409" s="672"/>
      <c r="K409" s="467"/>
      <c r="L409" s="672"/>
      <c r="M409" s="473"/>
      <c r="N409" s="655"/>
      <c r="O409" s="655"/>
      <c r="P409" s="655"/>
      <c r="R409" s="655"/>
      <c r="S409" s="655"/>
      <c r="T409" s="655"/>
      <c r="U409" s="655"/>
      <c r="V409" s="655"/>
      <c r="W409" s="655"/>
      <c r="X409" s="467"/>
      <c r="Y409" s="473"/>
      <c r="Z409" s="658"/>
      <c r="AA409" s="488"/>
      <c r="AB409" s="658"/>
      <c r="AC409" s="658"/>
      <c r="AD409" s="658"/>
      <c r="AE409" s="659"/>
      <c r="AF409" s="658"/>
      <c r="AG409" s="658"/>
      <c r="AH409" s="658"/>
      <c r="AI409" s="658"/>
      <c r="AJ409" s="467"/>
      <c r="AK409" s="473"/>
      <c r="AL409" s="658"/>
      <c r="AM409" s="488"/>
      <c r="AN409" s="658"/>
      <c r="AO409" s="658"/>
      <c r="AP409" s="658"/>
      <c r="AQ409" s="659"/>
      <c r="AR409" s="658"/>
      <c r="AS409" s="658"/>
      <c r="AT409" s="658"/>
      <c r="AU409" s="658"/>
      <c r="CB409" s="672"/>
    </row>
    <row r="410" spans="1:80" s="671" customFormat="1" ht="12.75" hidden="1" customHeight="1" outlineLevel="3">
      <c r="A410" s="670"/>
      <c r="B410" s="667" t="s">
        <v>915</v>
      </c>
      <c r="C410" s="668" t="s">
        <v>1446</v>
      </c>
      <c r="D410" s="661">
        <v>4051</v>
      </c>
      <c r="E410" s="662" t="s">
        <v>1449</v>
      </c>
      <c r="F410" s="672"/>
      <c r="G410" s="626" t="s">
        <v>591</v>
      </c>
      <c r="H410" s="476" t="str">
        <f t="shared" ref="H410:H420" si="39">CONCATENATE(G410,"-",I410)</f>
        <v>L22P-1</v>
      </c>
      <c r="I410" s="631">
        <v>1</v>
      </c>
      <c r="J410" s="672"/>
      <c r="K410" s="467"/>
      <c r="L410" s="672"/>
      <c r="M410" s="473"/>
      <c r="N410" s="471" cm="1">
        <f t="array" ref="N410">IFERROR(_xlfn.IFS(Q410=1,1,P410=1,1,O410=1,1,R410=1,1),0)</f>
        <v>1</v>
      </c>
      <c r="O410" s="655"/>
      <c r="P410" s="655"/>
      <c r="R410" s="655">
        <v>1</v>
      </c>
      <c r="S410" s="471" cm="1">
        <f t="array" ref="S410">IFERROR(_xlfn.IFS(V410=1,1,U410=1,1,T410=1,1,W410=1,1),0)</f>
        <v>0</v>
      </c>
      <c r="T410" s="655"/>
      <c r="U410" s="655"/>
      <c r="V410" s="655"/>
      <c r="W410" s="655"/>
      <c r="X410" s="467"/>
      <c r="Y410" s="473"/>
      <c r="Z410" s="471"/>
      <c r="AA410" s="488"/>
      <c r="AB410" s="658"/>
      <c r="AC410" s="658"/>
      <c r="AD410" s="658"/>
      <c r="AE410" s="471"/>
      <c r="AF410" s="658"/>
      <c r="AG410" s="658"/>
      <c r="AH410" s="658"/>
      <c r="AI410" s="658"/>
      <c r="AJ410" s="467"/>
      <c r="AK410" s="473"/>
      <c r="AL410" s="658"/>
      <c r="AM410" s="488"/>
      <c r="AN410" s="658"/>
      <c r="AO410" s="658"/>
      <c r="AP410" s="658"/>
      <c r="AQ410" s="659"/>
      <c r="AR410" s="658"/>
      <c r="AS410" s="658"/>
      <c r="AT410" s="658"/>
      <c r="AU410" s="658"/>
      <c r="CB410" s="672">
        <v>1</v>
      </c>
    </row>
    <row r="411" spans="1:80" s="671" customFormat="1" ht="12.75" hidden="1" customHeight="1" outlineLevel="3">
      <c r="A411" s="670"/>
      <c r="B411" s="667" t="s">
        <v>915</v>
      </c>
      <c r="C411" s="668" t="s">
        <v>1446</v>
      </c>
      <c r="D411" s="661">
        <v>4061</v>
      </c>
      <c r="E411" s="662" t="s">
        <v>1450</v>
      </c>
      <c r="F411" s="672"/>
      <c r="G411" s="626" t="s">
        <v>591</v>
      </c>
      <c r="H411" s="476" t="str">
        <f t="shared" si="39"/>
        <v>L22P-1</v>
      </c>
      <c r="I411" s="631">
        <v>1</v>
      </c>
      <c r="J411" s="672"/>
      <c r="K411" s="467"/>
      <c r="L411" s="672"/>
      <c r="M411" s="473"/>
      <c r="N411" s="471" cm="1">
        <f t="array" ref="N411">IFERROR(_xlfn.IFS(Q411=1,1,P411=1,1,O411=1,1,R411=1,1),0)</f>
        <v>1</v>
      </c>
      <c r="O411" s="655"/>
      <c r="P411" s="655"/>
      <c r="R411" s="655">
        <v>1</v>
      </c>
      <c r="S411" s="471" cm="1">
        <f t="array" ref="S411">IFERROR(_xlfn.IFS(V411=1,1,U411=1,1,T411=1,1,W411=1,1),0)</f>
        <v>0</v>
      </c>
      <c r="T411" s="655"/>
      <c r="U411" s="655"/>
      <c r="V411" s="655"/>
      <c r="W411" s="655"/>
      <c r="X411" s="467"/>
      <c r="Y411" s="473"/>
      <c r="Z411" s="471"/>
      <c r="AA411" s="488"/>
      <c r="AB411" s="658"/>
      <c r="AC411" s="658"/>
      <c r="AD411" s="658"/>
      <c r="AE411" s="471"/>
      <c r="AF411" s="658"/>
      <c r="AG411" s="658"/>
      <c r="AH411" s="658"/>
      <c r="AI411" s="658"/>
      <c r="AJ411" s="467"/>
      <c r="AK411" s="473"/>
      <c r="AL411" s="658"/>
      <c r="AM411" s="488"/>
      <c r="AN411" s="658"/>
      <c r="AO411" s="658"/>
      <c r="AP411" s="658"/>
      <c r="AQ411" s="659"/>
      <c r="AR411" s="658"/>
      <c r="AS411" s="658"/>
      <c r="AT411" s="658"/>
      <c r="AU411" s="658"/>
      <c r="CB411" s="672">
        <v>1</v>
      </c>
    </row>
    <row r="412" spans="1:80" s="671" customFormat="1" ht="12.75" hidden="1" customHeight="1" outlineLevel="3">
      <c r="A412" s="670"/>
      <c r="B412" s="667" t="s">
        <v>915</v>
      </c>
      <c r="C412" s="668" t="s">
        <v>1446</v>
      </c>
      <c r="D412" s="661">
        <v>4071</v>
      </c>
      <c r="E412" s="662" t="s">
        <v>1451</v>
      </c>
      <c r="F412" s="672"/>
      <c r="G412" s="626" t="s">
        <v>591</v>
      </c>
      <c r="H412" s="476" t="str">
        <f t="shared" si="39"/>
        <v>L22P-1</v>
      </c>
      <c r="I412" s="631">
        <v>1</v>
      </c>
      <c r="J412" s="672"/>
      <c r="K412" s="467"/>
      <c r="L412" s="672"/>
      <c r="M412" s="473"/>
      <c r="N412" s="471" cm="1">
        <f t="array" ref="N412">IFERROR(_xlfn.IFS(Q412=1,1,P412=1,1,O412=1,1,R412=1,1),0)</f>
        <v>1</v>
      </c>
      <c r="O412" s="655"/>
      <c r="P412" s="655"/>
      <c r="R412" s="655">
        <v>1</v>
      </c>
      <c r="S412" s="471" cm="1">
        <f t="array" ref="S412">IFERROR(_xlfn.IFS(V412=1,1,U412=1,1,T412=1,1,W412=1,1),0)</f>
        <v>0</v>
      </c>
      <c r="T412" s="655"/>
      <c r="U412" s="655"/>
      <c r="V412" s="655"/>
      <c r="W412" s="655"/>
      <c r="X412" s="467"/>
      <c r="Y412" s="473"/>
      <c r="Z412" s="471"/>
      <c r="AA412" s="488"/>
      <c r="AB412" s="658"/>
      <c r="AC412" s="658"/>
      <c r="AD412" s="658"/>
      <c r="AE412" s="471"/>
      <c r="AF412" s="658"/>
      <c r="AG412" s="658"/>
      <c r="AH412" s="658"/>
      <c r="AI412" s="658"/>
      <c r="AJ412" s="467"/>
      <c r="AK412" s="473"/>
      <c r="AL412" s="658"/>
      <c r="AM412" s="488"/>
      <c r="AN412" s="658"/>
      <c r="AO412" s="658"/>
      <c r="AP412" s="658"/>
      <c r="AQ412" s="659"/>
      <c r="AR412" s="658"/>
      <c r="AS412" s="658"/>
      <c r="AT412" s="658"/>
      <c r="AU412" s="658"/>
      <c r="CB412" s="672">
        <v>1</v>
      </c>
    </row>
    <row r="413" spans="1:80" s="671" customFormat="1" ht="12.75" hidden="1" customHeight="1" outlineLevel="3">
      <c r="A413" s="670"/>
      <c r="B413" s="667" t="s">
        <v>915</v>
      </c>
      <c r="C413" s="668" t="s">
        <v>1446</v>
      </c>
      <c r="D413" s="661">
        <v>4081</v>
      </c>
      <c r="E413" s="662" t="s">
        <v>1452</v>
      </c>
      <c r="F413" s="672"/>
      <c r="G413" s="626" t="s">
        <v>591</v>
      </c>
      <c r="H413" s="476" t="str">
        <f t="shared" si="39"/>
        <v>L22P-1</v>
      </c>
      <c r="I413" s="631">
        <v>1</v>
      </c>
      <c r="J413" s="672"/>
      <c r="K413" s="467"/>
      <c r="L413" s="672"/>
      <c r="M413" s="473"/>
      <c r="N413" s="471" cm="1">
        <f t="array" ref="N413">IFERROR(_xlfn.IFS(Q413=1,1,P413=1,1,O413=1,1,R413=1,1),0)</f>
        <v>1</v>
      </c>
      <c r="O413" s="655"/>
      <c r="P413" s="655"/>
      <c r="R413" s="655">
        <v>1</v>
      </c>
      <c r="S413" s="471" cm="1">
        <f t="array" ref="S413">IFERROR(_xlfn.IFS(V413=1,1,U413=1,1,T413=1,1,W413=1,1),0)</f>
        <v>0</v>
      </c>
      <c r="T413" s="655"/>
      <c r="U413" s="655"/>
      <c r="V413" s="655"/>
      <c r="W413" s="655"/>
      <c r="X413" s="467"/>
      <c r="Y413" s="473"/>
      <c r="Z413" s="471"/>
      <c r="AA413" s="488"/>
      <c r="AB413" s="658"/>
      <c r="AC413" s="658"/>
      <c r="AD413" s="658"/>
      <c r="AE413" s="471"/>
      <c r="AF413" s="658"/>
      <c r="AG413" s="658"/>
      <c r="AH413" s="658"/>
      <c r="AI413" s="658"/>
      <c r="AJ413" s="467"/>
      <c r="AK413" s="473"/>
      <c r="AL413" s="658"/>
      <c r="AM413" s="488"/>
      <c r="AN413" s="658"/>
      <c r="AO413" s="658"/>
      <c r="AP413" s="658"/>
      <c r="AQ413" s="659"/>
      <c r="AR413" s="658"/>
      <c r="AS413" s="658"/>
      <c r="AT413" s="658"/>
      <c r="AU413" s="658"/>
      <c r="CB413" s="672">
        <v>1</v>
      </c>
    </row>
    <row r="414" spans="1:80" s="671" customFormat="1" ht="12.75" hidden="1" customHeight="1" outlineLevel="3">
      <c r="A414" s="670"/>
      <c r="B414" s="667" t="s">
        <v>915</v>
      </c>
      <c r="C414" s="668" t="s">
        <v>1446</v>
      </c>
      <c r="D414" s="661">
        <v>4091</v>
      </c>
      <c r="E414" s="662" t="s">
        <v>1453</v>
      </c>
      <c r="F414" s="672"/>
      <c r="G414" s="626" t="s">
        <v>591</v>
      </c>
      <c r="H414" s="476" t="str">
        <f t="shared" si="39"/>
        <v>L22P-1</v>
      </c>
      <c r="I414" s="631">
        <v>1</v>
      </c>
      <c r="J414" s="672"/>
      <c r="K414" s="467"/>
      <c r="L414" s="672"/>
      <c r="M414" s="473"/>
      <c r="N414" s="471" cm="1">
        <f t="array" ref="N414">IFERROR(_xlfn.IFS(Q414=1,1,P414=1,1,O414=1,1,R414=1,1),0)</f>
        <v>1</v>
      </c>
      <c r="O414" s="655"/>
      <c r="P414" s="655"/>
      <c r="R414" s="655">
        <v>1</v>
      </c>
      <c r="S414" s="471" cm="1">
        <f t="array" ref="S414">IFERROR(_xlfn.IFS(V414=1,1,U414=1,1,T414=1,1,W414=1,1),0)</f>
        <v>0</v>
      </c>
      <c r="T414" s="655"/>
      <c r="U414" s="655"/>
      <c r="V414" s="655"/>
      <c r="W414" s="655"/>
      <c r="X414" s="467"/>
      <c r="Y414" s="473"/>
      <c r="Z414" s="471"/>
      <c r="AA414" s="488"/>
      <c r="AB414" s="658"/>
      <c r="AC414" s="658"/>
      <c r="AD414" s="658"/>
      <c r="AE414" s="471"/>
      <c r="AF414" s="658"/>
      <c r="AG414" s="658"/>
      <c r="AH414" s="658"/>
      <c r="AI414" s="658"/>
      <c r="AJ414" s="467"/>
      <c r="AK414" s="473"/>
      <c r="AL414" s="658"/>
      <c r="AM414" s="488"/>
      <c r="AN414" s="658"/>
      <c r="AO414" s="658"/>
      <c r="AP414" s="658"/>
      <c r="AQ414" s="659"/>
      <c r="AR414" s="658"/>
      <c r="AS414" s="658"/>
      <c r="AT414" s="658"/>
      <c r="AU414" s="658"/>
      <c r="CB414" s="672">
        <v>1</v>
      </c>
    </row>
    <row r="415" spans="1:80" s="671" customFormat="1" ht="12.75" hidden="1" customHeight="1" outlineLevel="3">
      <c r="A415" s="670"/>
      <c r="B415" s="667" t="s">
        <v>915</v>
      </c>
      <c r="C415" s="668" t="s">
        <v>1446</v>
      </c>
      <c r="D415" s="661">
        <v>4101</v>
      </c>
      <c r="E415" s="662" t="s">
        <v>1454</v>
      </c>
      <c r="F415" s="672"/>
      <c r="G415" s="626" t="s">
        <v>591</v>
      </c>
      <c r="H415" s="476" t="str">
        <f t="shared" si="39"/>
        <v>L22P-1</v>
      </c>
      <c r="I415" s="631">
        <v>1</v>
      </c>
      <c r="J415" s="672"/>
      <c r="K415" s="467"/>
      <c r="L415" s="672"/>
      <c r="M415" s="473"/>
      <c r="N415" s="471" cm="1">
        <f t="array" ref="N415">IFERROR(_xlfn.IFS(Q415=1,1,P415=1,1,O415=1,1,R415=1,1),0)</f>
        <v>1</v>
      </c>
      <c r="O415" s="655"/>
      <c r="P415" s="655"/>
      <c r="R415" s="655">
        <v>1</v>
      </c>
      <c r="S415" s="471" cm="1">
        <f t="array" ref="S415">IFERROR(_xlfn.IFS(V415=1,1,U415=1,1,T415=1,1,W415=1,1),0)</f>
        <v>0</v>
      </c>
      <c r="T415" s="655"/>
      <c r="U415" s="655"/>
      <c r="V415" s="655"/>
      <c r="W415" s="655"/>
      <c r="X415" s="467"/>
      <c r="Y415" s="473"/>
      <c r="Z415" s="471"/>
      <c r="AA415" s="488"/>
      <c r="AB415" s="658"/>
      <c r="AC415" s="658"/>
      <c r="AD415" s="658"/>
      <c r="AE415" s="471"/>
      <c r="AF415" s="658"/>
      <c r="AG415" s="658"/>
      <c r="AH415" s="658"/>
      <c r="AI415" s="658"/>
      <c r="AJ415" s="467"/>
      <c r="AK415" s="473"/>
      <c r="AL415" s="658"/>
      <c r="AM415" s="488"/>
      <c r="AN415" s="658"/>
      <c r="AO415" s="658"/>
      <c r="AP415" s="658"/>
      <c r="AQ415" s="659"/>
      <c r="AR415" s="658"/>
      <c r="AS415" s="658"/>
      <c r="AT415" s="658"/>
      <c r="AU415" s="658"/>
      <c r="CB415" s="672">
        <v>1</v>
      </c>
    </row>
    <row r="416" spans="1:80" s="671" customFormat="1" ht="12.75" hidden="1" customHeight="1" outlineLevel="3">
      <c r="A416" s="670"/>
      <c r="B416" s="667" t="s">
        <v>915</v>
      </c>
      <c r="C416" s="668" t="s">
        <v>1446</v>
      </c>
      <c r="D416" s="661">
        <v>4101</v>
      </c>
      <c r="E416" s="662" t="s">
        <v>1455</v>
      </c>
      <c r="F416" s="672"/>
      <c r="G416" s="626" t="s">
        <v>591</v>
      </c>
      <c r="H416" s="476" t="str">
        <f t="shared" si="39"/>
        <v>L22P-1</v>
      </c>
      <c r="I416" s="631">
        <v>1</v>
      </c>
      <c r="J416" s="672"/>
      <c r="K416" s="467"/>
      <c r="L416" s="672"/>
      <c r="M416" s="473"/>
      <c r="N416" s="471" cm="1">
        <f t="array" ref="N416">IFERROR(_xlfn.IFS(Q416=1,1,P416=1,1,O416=1,1,R416=1,1),0)</f>
        <v>1</v>
      </c>
      <c r="O416" s="655"/>
      <c r="P416" s="655"/>
      <c r="R416" s="655">
        <v>1</v>
      </c>
      <c r="S416" s="471" cm="1">
        <f t="array" ref="S416">IFERROR(_xlfn.IFS(V416=1,1,U416=1,1,T416=1,1,W416=1,1),0)</f>
        <v>0</v>
      </c>
      <c r="T416" s="655"/>
      <c r="U416" s="655"/>
      <c r="V416" s="655"/>
      <c r="W416" s="655"/>
      <c r="X416" s="467"/>
      <c r="Y416" s="473"/>
      <c r="Z416" s="471"/>
      <c r="AA416" s="488"/>
      <c r="AB416" s="658"/>
      <c r="AC416" s="658"/>
      <c r="AD416" s="658"/>
      <c r="AE416" s="471"/>
      <c r="AF416" s="658"/>
      <c r="AG416" s="658"/>
      <c r="AH416" s="658"/>
      <c r="AI416" s="658"/>
      <c r="AJ416" s="467"/>
      <c r="AK416" s="473"/>
      <c r="AL416" s="658"/>
      <c r="AM416" s="488"/>
      <c r="AN416" s="658"/>
      <c r="AO416" s="658"/>
      <c r="AP416" s="658"/>
      <c r="AQ416" s="659"/>
      <c r="AR416" s="658"/>
      <c r="AS416" s="658"/>
      <c r="AT416" s="658"/>
      <c r="AU416" s="658"/>
      <c r="CB416" s="672">
        <v>1</v>
      </c>
    </row>
    <row r="417" spans="1:80" s="671" customFormat="1" ht="12.75" hidden="1" customHeight="1" outlineLevel="3">
      <c r="A417" s="670"/>
      <c r="B417" s="667" t="s">
        <v>915</v>
      </c>
      <c r="C417" s="668" t="s">
        <v>1446</v>
      </c>
      <c r="D417" s="661">
        <v>4111</v>
      </c>
      <c r="E417" s="662" t="s">
        <v>1456</v>
      </c>
      <c r="F417" s="672"/>
      <c r="G417" s="626" t="s">
        <v>591</v>
      </c>
      <c r="H417" s="476" t="str">
        <f t="shared" si="39"/>
        <v>L22P-1</v>
      </c>
      <c r="I417" s="631">
        <v>1</v>
      </c>
      <c r="J417" s="672"/>
      <c r="K417" s="467"/>
      <c r="L417" s="672"/>
      <c r="M417" s="473"/>
      <c r="N417" s="471" cm="1">
        <f t="array" ref="N417">IFERROR(_xlfn.IFS(Q417=1,1,P417=1,1,O417=1,1,R417=1,1),0)</f>
        <v>1</v>
      </c>
      <c r="O417" s="655"/>
      <c r="P417" s="655"/>
      <c r="R417" s="655">
        <v>1</v>
      </c>
      <c r="S417" s="471" cm="1">
        <f t="array" ref="S417">IFERROR(_xlfn.IFS(V417=1,1,U417=1,1,T417=1,1,W417=1,1),0)</f>
        <v>0</v>
      </c>
      <c r="T417" s="655"/>
      <c r="U417" s="655"/>
      <c r="V417" s="655"/>
      <c r="W417" s="655"/>
      <c r="X417" s="467"/>
      <c r="Y417" s="473"/>
      <c r="Z417" s="471"/>
      <c r="AA417" s="488"/>
      <c r="AB417" s="658"/>
      <c r="AC417" s="658"/>
      <c r="AD417" s="658"/>
      <c r="AE417" s="471"/>
      <c r="AF417" s="658"/>
      <c r="AG417" s="658"/>
      <c r="AH417" s="658"/>
      <c r="AI417" s="658"/>
      <c r="AJ417" s="467"/>
      <c r="AK417" s="473"/>
      <c r="AL417" s="658"/>
      <c r="AM417" s="488"/>
      <c r="AN417" s="658"/>
      <c r="AO417" s="658"/>
      <c r="AP417" s="658"/>
      <c r="AQ417" s="659"/>
      <c r="AR417" s="658"/>
      <c r="AS417" s="658"/>
      <c r="AT417" s="658"/>
      <c r="AU417" s="658"/>
      <c r="CB417" s="672">
        <v>1</v>
      </c>
    </row>
    <row r="418" spans="1:80" s="671" customFormat="1" ht="12.75" hidden="1" customHeight="1" outlineLevel="3">
      <c r="A418" s="670"/>
      <c r="B418" s="667" t="s">
        <v>915</v>
      </c>
      <c r="C418" s="668" t="s">
        <v>1446</v>
      </c>
      <c r="D418" s="661">
        <v>4111</v>
      </c>
      <c r="E418" s="662" t="s">
        <v>1457</v>
      </c>
      <c r="F418" s="672"/>
      <c r="G418" s="626" t="s">
        <v>591</v>
      </c>
      <c r="H418" s="476" t="str">
        <f t="shared" si="39"/>
        <v>L22P-1</v>
      </c>
      <c r="I418" s="631">
        <v>1</v>
      </c>
      <c r="J418" s="672"/>
      <c r="K418" s="467"/>
      <c r="L418" s="672"/>
      <c r="M418" s="473"/>
      <c r="N418" s="471" cm="1">
        <f t="array" ref="N418">IFERROR(_xlfn.IFS(Q418=1,1,P418=1,1,O418=1,1,R418=1,1),0)</f>
        <v>1</v>
      </c>
      <c r="O418" s="655"/>
      <c r="P418" s="655"/>
      <c r="R418" s="655">
        <v>1</v>
      </c>
      <c r="S418" s="471" cm="1">
        <f t="array" ref="S418">IFERROR(_xlfn.IFS(V418=1,1,U418=1,1,T418=1,1,W418=1,1),0)</f>
        <v>0</v>
      </c>
      <c r="T418" s="655"/>
      <c r="U418" s="655"/>
      <c r="V418" s="655"/>
      <c r="W418" s="655"/>
      <c r="X418" s="467"/>
      <c r="Y418" s="473"/>
      <c r="Z418" s="471"/>
      <c r="AA418" s="488"/>
      <c r="AB418" s="658"/>
      <c r="AC418" s="658"/>
      <c r="AD418" s="658"/>
      <c r="AE418" s="471"/>
      <c r="AF418" s="658"/>
      <c r="AG418" s="658"/>
      <c r="AH418" s="658"/>
      <c r="AI418" s="658"/>
      <c r="AJ418" s="467"/>
      <c r="AK418" s="473"/>
      <c r="AL418" s="658"/>
      <c r="AM418" s="488"/>
      <c r="AN418" s="658"/>
      <c r="AO418" s="658"/>
      <c r="AP418" s="658"/>
      <c r="AQ418" s="659"/>
      <c r="AR418" s="658"/>
      <c r="AS418" s="658"/>
      <c r="AT418" s="658"/>
      <c r="AU418" s="658"/>
      <c r="CB418" s="672">
        <v>1</v>
      </c>
    </row>
    <row r="419" spans="1:80" s="671" customFormat="1" ht="12.75" hidden="1" customHeight="1" outlineLevel="3">
      <c r="A419" s="670"/>
      <c r="B419" s="667" t="s">
        <v>915</v>
      </c>
      <c r="C419" s="668" t="s">
        <v>1446</v>
      </c>
      <c r="D419" s="661">
        <v>1015</v>
      </c>
      <c r="E419" s="662" t="s">
        <v>1458</v>
      </c>
      <c r="F419" s="672"/>
      <c r="G419" s="626" t="s">
        <v>591</v>
      </c>
      <c r="H419" s="476" t="str">
        <f t="shared" si="39"/>
        <v>L22P-1</v>
      </c>
      <c r="I419" s="631">
        <v>1</v>
      </c>
      <c r="J419" s="672"/>
      <c r="K419" s="467"/>
      <c r="L419" s="672"/>
      <c r="M419" s="473"/>
      <c r="N419" s="471" cm="1">
        <f t="array" ref="N419">IFERROR(_xlfn.IFS(Q419=1,1,P419=1,1,O419=1,1,R419=1,1),0)</f>
        <v>1</v>
      </c>
      <c r="O419" s="655"/>
      <c r="P419" s="655"/>
      <c r="R419" s="655">
        <v>1</v>
      </c>
      <c r="S419" s="471" cm="1">
        <f t="array" ref="S419">IFERROR(_xlfn.IFS(V419=1,1,U419=1,1,T419=1,1,W419=1,1),0)</f>
        <v>0</v>
      </c>
      <c r="T419" s="655"/>
      <c r="U419" s="655"/>
      <c r="V419" s="655"/>
      <c r="W419" s="655"/>
      <c r="X419" s="467"/>
      <c r="Y419" s="473"/>
      <c r="Z419" s="471"/>
      <c r="AA419" s="488"/>
      <c r="AB419" s="658"/>
      <c r="AC419" s="658"/>
      <c r="AD419" s="658"/>
      <c r="AE419" s="471"/>
      <c r="AF419" s="658"/>
      <c r="AG419" s="658"/>
      <c r="AH419" s="658"/>
      <c r="AI419" s="658"/>
      <c r="AJ419" s="467"/>
      <c r="AK419" s="473"/>
      <c r="AL419" s="658"/>
      <c r="AM419" s="488"/>
      <c r="AN419" s="658"/>
      <c r="AO419" s="658"/>
      <c r="AP419" s="658"/>
      <c r="AQ419" s="659"/>
      <c r="AR419" s="658"/>
      <c r="AS419" s="658"/>
      <c r="AT419" s="658"/>
      <c r="AU419" s="658"/>
      <c r="CB419" s="672">
        <v>1</v>
      </c>
    </row>
    <row r="420" spans="1:80" s="671" customFormat="1" ht="12.75" hidden="1" customHeight="1" outlineLevel="3">
      <c r="A420" s="670"/>
      <c r="B420" s="667" t="s">
        <v>915</v>
      </c>
      <c r="C420" s="668" t="s">
        <v>1446</v>
      </c>
      <c r="D420" s="661">
        <v>1017</v>
      </c>
      <c r="E420" s="662" t="s">
        <v>1459</v>
      </c>
      <c r="F420" s="672"/>
      <c r="G420" s="626" t="s">
        <v>591</v>
      </c>
      <c r="H420" s="476" t="str">
        <f t="shared" si="39"/>
        <v>L22P-1</v>
      </c>
      <c r="I420" s="631">
        <v>1</v>
      </c>
      <c r="J420" s="672"/>
      <c r="K420" s="467"/>
      <c r="L420" s="672"/>
      <c r="M420" s="473"/>
      <c r="N420" s="471" cm="1">
        <f t="array" ref="N420">IFERROR(_xlfn.IFS(Q420=1,1,P420=1,1,O420=1,1,R420=1,1),0)</f>
        <v>1</v>
      </c>
      <c r="O420" s="655"/>
      <c r="P420" s="655"/>
      <c r="R420" s="655">
        <v>1</v>
      </c>
      <c r="S420" s="471" cm="1">
        <f t="array" ref="S420">IFERROR(_xlfn.IFS(V420=1,1,U420=1,1,T420=1,1,W420=1,1),0)</f>
        <v>0</v>
      </c>
      <c r="T420" s="655"/>
      <c r="U420" s="655"/>
      <c r="V420" s="655"/>
      <c r="W420" s="655"/>
      <c r="X420" s="467"/>
      <c r="Y420" s="473"/>
      <c r="Z420" s="471"/>
      <c r="AA420" s="488"/>
      <c r="AB420" s="658"/>
      <c r="AC420" s="658"/>
      <c r="AD420" s="658"/>
      <c r="AE420" s="471"/>
      <c r="AF420" s="658"/>
      <c r="AG420" s="658"/>
      <c r="AH420" s="658"/>
      <c r="AI420" s="658"/>
      <c r="AJ420" s="467"/>
      <c r="AK420" s="473"/>
      <c r="AL420" s="658"/>
      <c r="AM420" s="488"/>
      <c r="AN420" s="658"/>
      <c r="AO420" s="658"/>
      <c r="AP420" s="658"/>
      <c r="AQ420" s="659"/>
      <c r="AR420" s="658"/>
      <c r="AS420" s="658"/>
      <c r="AT420" s="658"/>
      <c r="AU420" s="658"/>
      <c r="CB420" s="672">
        <v>1</v>
      </c>
    </row>
    <row r="421" spans="1:80" s="671" customFormat="1" ht="3" hidden="1" customHeight="1" outlineLevel="2">
      <c r="A421" s="670"/>
      <c r="B421" s="667"/>
      <c r="C421" s="668"/>
      <c r="D421" s="661"/>
      <c r="E421" s="662"/>
      <c r="F421" s="672"/>
      <c r="G421" s="626"/>
      <c r="H421" s="476"/>
      <c r="I421" s="631"/>
      <c r="J421" s="672"/>
      <c r="K421" s="467"/>
      <c r="L421" s="672"/>
      <c r="M421" s="473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467"/>
      <c r="Y421" s="473"/>
      <c r="Z421" s="658"/>
      <c r="AA421" s="488"/>
      <c r="AB421" s="658"/>
      <c r="AC421" s="658"/>
      <c r="AD421" s="658"/>
      <c r="AE421" s="659"/>
      <c r="AF421" s="658"/>
      <c r="AG421" s="658"/>
      <c r="AH421" s="658"/>
      <c r="AI421" s="658"/>
      <c r="AJ421" s="467"/>
      <c r="AK421" s="473"/>
      <c r="AL421" s="658"/>
      <c r="AM421" s="488"/>
      <c r="AN421" s="658"/>
      <c r="AO421" s="658"/>
      <c r="AP421" s="658"/>
      <c r="AQ421" s="659"/>
      <c r="AR421" s="658"/>
      <c r="AS421" s="658"/>
      <c r="AT421" s="658"/>
      <c r="AU421" s="658"/>
      <c r="CB421" s="672"/>
    </row>
    <row r="422" spans="1:80" s="671" customFormat="1" ht="12.75" hidden="1" customHeight="1" outlineLevel="2">
      <c r="A422" s="670"/>
      <c r="B422" s="667" t="s">
        <v>1382</v>
      </c>
      <c r="C422" s="668"/>
      <c r="D422" s="661"/>
      <c r="E422" s="662"/>
      <c r="F422" s="672"/>
      <c r="G422" s="626"/>
      <c r="H422" s="476"/>
      <c r="I422" s="631"/>
      <c r="J422" s="672"/>
      <c r="K422" s="467"/>
      <c r="L422" s="672"/>
      <c r="M422" s="473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467"/>
      <c r="Y422" s="473"/>
      <c r="Z422" s="658"/>
      <c r="AA422" s="471"/>
      <c r="AB422" s="471"/>
      <c r="AC422" s="471"/>
      <c r="AD422" s="471"/>
      <c r="AE422" s="659"/>
      <c r="AF422" s="658"/>
      <c r="AG422" s="658"/>
      <c r="AH422" s="658"/>
      <c r="AI422" s="658"/>
      <c r="AJ422" s="467"/>
      <c r="AK422" s="473"/>
      <c r="AL422" s="658"/>
      <c r="AM422" s="471"/>
      <c r="AN422" s="471"/>
      <c r="AO422" s="471"/>
      <c r="AP422" s="471"/>
      <c r="AQ422" s="659"/>
      <c r="AR422" s="658"/>
      <c r="AS422" s="658"/>
      <c r="AT422" s="658"/>
      <c r="AU422" s="658"/>
      <c r="CB422" s="672"/>
    </row>
    <row r="423" spans="1:80" s="664" customFormat="1" ht="12.75" hidden="1" customHeight="1" outlineLevel="3">
      <c r="A423" s="670"/>
      <c r="B423" s="667" t="s">
        <v>1383</v>
      </c>
      <c r="C423" s="668" t="s">
        <v>1184</v>
      </c>
      <c r="D423" s="661">
        <v>1001</v>
      </c>
      <c r="E423" s="662" t="s">
        <v>1523</v>
      </c>
      <c r="F423" s="672"/>
      <c r="G423" s="626" t="s">
        <v>591</v>
      </c>
      <c r="H423" s="476" t="str">
        <f t="shared" ref="H423:H424" si="40">CONCATENATE(G423,"-",I423)</f>
        <v>L22P-1</v>
      </c>
      <c r="I423" s="631">
        <v>1</v>
      </c>
      <c r="J423" s="672"/>
      <c r="K423" s="655"/>
      <c r="L423" s="672"/>
      <c r="M423" s="473"/>
      <c r="N423" s="471" cm="1">
        <f t="array" ref="N423">IFERROR(_xlfn.IFS(Q423=1,1,P423=1,1,O423=1,1,R423=1,1),0)</f>
        <v>1</v>
      </c>
      <c r="O423" s="671"/>
      <c r="P423" s="671"/>
      <c r="Q423" s="655"/>
      <c r="R423" s="655">
        <v>1</v>
      </c>
      <c r="S423" s="471" cm="1">
        <f t="array" ref="S423">IFERROR(_xlfn.IFS(V423=1,1,U423=1,1,T423=1,1,W423=1,1),0)</f>
        <v>0</v>
      </c>
      <c r="T423" s="655"/>
      <c r="U423" s="655"/>
      <c r="V423" s="655"/>
      <c r="W423" s="655"/>
      <c r="X423" s="655"/>
      <c r="Y423" s="473"/>
      <c r="Z423" s="471"/>
      <c r="AA423" s="471"/>
      <c r="AB423" s="471"/>
      <c r="AC423" s="471"/>
      <c r="AD423" s="471"/>
      <c r="AE423" s="471"/>
      <c r="AF423" s="658"/>
      <c r="AG423" s="658"/>
      <c r="AH423" s="658"/>
      <c r="AI423" s="658"/>
      <c r="AJ423" s="655"/>
      <c r="AK423" s="473"/>
      <c r="AL423" s="658"/>
      <c r="AM423" s="471"/>
      <c r="AN423" s="471"/>
      <c r="AO423" s="471"/>
      <c r="AP423" s="471"/>
      <c r="AQ423" s="659"/>
      <c r="AR423" s="658"/>
      <c r="AS423" s="658"/>
      <c r="AT423" s="658"/>
      <c r="AU423" s="658"/>
      <c r="CB423" s="672">
        <v>1</v>
      </c>
    </row>
    <row r="424" spans="1:80" s="664" customFormat="1" ht="12.75" hidden="1" customHeight="1" outlineLevel="3">
      <c r="A424" s="670"/>
      <c r="B424" s="667" t="s">
        <v>1383</v>
      </c>
      <c r="C424" s="668" t="s">
        <v>1184</v>
      </c>
      <c r="D424" s="661">
        <v>9001</v>
      </c>
      <c r="E424" s="662" t="s">
        <v>1524</v>
      </c>
      <c r="F424" s="672"/>
      <c r="G424" s="626" t="s">
        <v>591</v>
      </c>
      <c r="H424" s="476" t="str">
        <f t="shared" si="40"/>
        <v>L22P-1</v>
      </c>
      <c r="I424" s="631">
        <v>1</v>
      </c>
      <c r="J424" s="672"/>
      <c r="K424" s="655"/>
      <c r="L424" s="672"/>
      <c r="M424" s="473"/>
      <c r="N424" s="471" cm="1">
        <f t="array" ref="N424">IFERROR(_xlfn.IFS(Q424=1,1,P424=1,1,O424=1,1,R424=1,1),0)</f>
        <v>1</v>
      </c>
      <c r="O424" s="671"/>
      <c r="P424" s="671"/>
      <c r="Q424" s="655"/>
      <c r="R424" s="655">
        <v>1</v>
      </c>
      <c r="S424" s="471" cm="1">
        <f t="array" ref="S424">IFERROR(_xlfn.IFS(V424=1,1,U424=1,1,T424=1,1,W424=1,1),0)</f>
        <v>0</v>
      </c>
      <c r="T424" s="655"/>
      <c r="U424" s="655"/>
      <c r="V424" s="655"/>
      <c r="W424" s="655"/>
      <c r="X424" s="655"/>
      <c r="Y424" s="473"/>
      <c r="Z424" s="471"/>
      <c r="AA424" s="471"/>
      <c r="AB424" s="471"/>
      <c r="AC424" s="471"/>
      <c r="AD424" s="471"/>
      <c r="AE424" s="471"/>
      <c r="AF424" s="658"/>
      <c r="AG424" s="658"/>
      <c r="AH424" s="658"/>
      <c r="AI424" s="658"/>
      <c r="AJ424" s="655"/>
      <c r="AK424" s="473"/>
      <c r="AL424" s="658"/>
      <c r="AM424" s="471"/>
      <c r="AN424" s="471"/>
      <c r="AO424" s="471"/>
      <c r="AP424" s="471"/>
      <c r="AQ424" s="659"/>
      <c r="AR424" s="658"/>
      <c r="AS424" s="658"/>
      <c r="AT424" s="658"/>
      <c r="AU424" s="658"/>
      <c r="CB424" s="672">
        <v>1</v>
      </c>
    </row>
    <row r="425" spans="1:80" s="671" customFormat="1" ht="3" hidden="1" customHeight="1">
      <c r="A425" s="670"/>
      <c r="B425" s="667"/>
      <c r="C425" s="668"/>
      <c r="D425" s="661"/>
      <c r="E425" s="662"/>
      <c r="F425" s="672"/>
      <c r="G425" s="626"/>
      <c r="H425" s="476"/>
      <c r="I425" s="631"/>
      <c r="J425" s="672"/>
      <c r="K425" s="467"/>
      <c r="L425" s="672"/>
      <c r="M425" s="473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467"/>
      <c r="Y425" s="473"/>
      <c r="Z425" s="658"/>
      <c r="AA425" s="471"/>
      <c r="AB425" s="471"/>
      <c r="AC425" s="471"/>
      <c r="AD425" s="471"/>
      <c r="AE425" s="659"/>
      <c r="AF425" s="658"/>
      <c r="AG425" s="658"/>
      <c r="AH425" s="658"/>
      <c r="AI425" s="658"/>
      <c r="AJ425" s="467"/>
      <c r="AK425" s="473"/>
      <c r="AL425" s="658"/>
      <c r="AM425" s="471"/>
      <c r="AN425" s="471"/>
      <c r="AO425" s="471"/>
      <c r="AP425" s="471"/>
      <c r="AQ425" s="659"/>
      <c r="AR425" s="658"/>
      <c r="AS425" s="658"/>
      <c r="AT425" s="658"/>
      <c r="AU425" s="658"/>
      <c r="CB425" s="672"/>
    </row>
    <row r="426" spans="1:80" s="666" customFormat="1" ht="12.75" hidden="1" customHeight="1" collapsed="1">
      <c r="A426" s="586" t="s">
        <v>29</v>
      </c>
      <c r="B426" s="614"/>
      <c r="C426" s="614"/>
      <c r="D426" s="657"/>
      <c r="E426" s="616"/>
      <c r="F426" s="465"/>
      <c r="G426" s="616"/>
      <c r="H426" s="616"/>
      <c r="I426" s="616"/>
      <c r="J426" s="465"/>
      <c r="K426" s="616"/>
      <c r="L426" s="465"/>
      <c r="M426" s="616"/>
      <c r="N426" s="616"/>
      <c r="O426" s="616"/>
      <c r="P426" s="616"/>
      <c r="Q426" s="616"/>
      <c r="R426" s="616"/>
      <c r="S426" s="616"/>
      <c r="T426" s="616"/>
      <c r="U426" s="616"/>
      <c r="V426" s="616"/>
      <c r="W426" s="616"/>
      <c r="X426" s="616"/>
      <c r="Y426" s="616"/>
      <c r="Z426" s="616"/>
      <c r="AA426" s="616"/>
      <c r="AB426" s="616"/>
      <c r="AC426" s="616"/>
      <c r="AD426" s="616"/>
      <c r="AE426" s="616"/>
      <c r="AF426" s="616"/>
      <c r="AG426" s="616"/>
      <c r="AH426" s="616"/>
      <c r="AI426" s="616"/>
      <c r="AJ426" s="616"/>
      <c r="AK426" s="616"/>
      <c r="AL426" s="616"/>
      <c r="AM426" s="616"/>
      <c r="AN426" s="616"/>
      <c r="AO426" s="616"/>
      <c r="AP426" s="616"/>
      <c r="AQ426" s="616"/>
      <c r="AR426" s="616"/>
      <c r="AS426" s="616"/>
      <c r="AT426" s="616"/>
      <c r="AU426" s="616"/>
      <c r="CB426" s="465" t="s">
        <v>210</v>
      </c>
    </row>
    <row r="427" spans="1:80" s="666" customFormat="1" ht="3" hidden="1" customHeight="1" outlineLevel="1">
      <c r="A427" s="670"/>
      <c r="B427" s="667"/>
      <c r="C427" s="668"/>
      <c r="D427" s="661"/>
      <c r="E427" s="662"/>
      <c r="F427" s="631"/>
      <c r="G427" s="626"/>
      <c r="H427" s="476"/>
      <c r="I427" s="631"/>
      <c r="J427" s="631"/>
      <c r="K427" s="654"/>
      <c r="L427" s="631"/>
      <c r="M427" s="473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4"/>
      <c r="Y427" s="473"/>
      <c r="Z427" s="658"/>
      <c r="AA427" s="488"/>
      <c r="AB427" s="658"/>
      <c r="AC427" s="658"/>
      <c r="AD427" s="658"/>
      <c r="AE427" s="659"/>
      <c r="AF427" s="658"/>
      <c r="AG427" s="658"/>
      <c r="AH427" s="658"/>
      <c r="AI427" s="658"/>
      <c r="AJ427" s="654"/>
      <c r="AK427" s="473"/>
      <c r="AL427" s="658"/>
      <c r="AM427" s="488"/>
      <c r="AN427" s="658"/>
      <c r="AO427" s="658"/>
      <c r="AP427" s="658"/>
      <c r="AQ427" s="659"/>
      <c r="AR427" s="658"/>
      <c r="AS427" s="658"/>
      <c r="AT427" s="658"/>
      <c r="AU427" s="658"/>
      <c r="CB427" s="631"/>
    </row>
    <row r="428" spans="1:80" s="666" customFormat="1" ht="12.75" hidden="1" customHeight="1" outlineLevel="1">
      <c r="A428" s="580" t="s">
        <v>197</v>
      </c>
      <c r="B428" s="580" t="s">
        <v>29</v>
      </c>
      <c r="C428" s="580"/>
      <c r="D428" s="580"/>
      <c r="E428" s="580"/>
      <c r="F428" s="673"/>
      <c r="G428" s="626"/>
      <c r="H428" s="476"/>
      <c r="I428" s="631"/>
      <c r="J428" s="673"/>
      <c r="K428" s="654"/>
      <c r="L428" s="673"/>
      <c r="M428" s="473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4"/>
      <c r="Y428" s="473"/>
      <c r="Z428" s="658"/>
      <c r="AA428" s="488"/>
      <c r="AB428" s="658"/>
      <c r="AC428" s="658"/>
      <c r="AD428" s="658"/>
      <c r="AE428" s="659"/>
      <c r="AF428" s="658"/>
      <c r="AG428" s="658"/>
      <c r="AH428" s="658"/>
      <c r="AI428" s="658"/>
      <c r="AJ428" s="654"/>
      <c r="AK428" s="473"/>
      <c r="AL428" s="658"/>
      <c r="AM428" s="488"/>
      <c r="AN428" s="658"/>
      <c r="AO428" s="658"/>
      <c r="AP428" s="658"/>
      <c r="AQ428" s="659"/>
      <c r="AR428" s="658"/>
      <c r="AS428" s="658"/>
      <c r="AT428" s="658"/>
      <c r="AU428" s="658"/>
      <c r="CB428" s="631"/>
    </row>
    <row r="429" spans="1:80" s="666" customFormat="1" ht="12.75" hidden="1" customHeight="1" outlineLevel="2">
      <c r="A429" s="652"/>
      <c r="B429" s="651" t="s">
        <v>1272</v>
      </c>
      <c r="C429" s="660" t="s">
        <v>1184</v>
      </c>
      <c r="D429" s="661">
        <v>1005</v>
      </c>
      <c r="E429" s="662" t="s">
        <v>1525</v>
      </c>
      <c r="F429" s="669"/>
      <c r="G429" s="626" t="s">
        <v>102</v>
      </c>
      <c r="H429" s="476" t="str">
        <f t="shared" ref="H429" si="41">CONCATENATE(G429,"-",I429)</f>
        <v>MP-1</v>
      </c>
      <c r="I429" s="631">
        <v>1</v>
      </c>
      <c r="J429" s="669"/>
      <c r="K429" s="467"/>
      <c r="L429" s="669"/>
      <c r="M429" s="473"/>
      <c r="N429" s="471" cm="1">
        <f t="array" ref="N429">IFERROR(_xlfn.IFS(Q429=1,1,P429=1,1,O429=1,1,R429=1,1),0)</f>
        <v>1</v>
      </c>
      <c r="P429" s="655"/>
      <c r="Q429" s="655">
        <v>1</v>
      </c>
      <c r="R429" s="655"/>
      <c r="S429" s="471" cm="1">
        <f t="array" ref="S429">IFERROR(_xlfn.IFS(V429=1,1,U429=1,1,T429=1,1,W429=1,1),0)</f>
        <v>0</v>
      </c>
      <c r="T429" s="655"/>
      <c r="U429" s="655"/>
      <c r="V429" s="655"/>
      <c r="W429" s="655"/>
      <c r="X429" s="467"/>
      <c r="Y429" s="473"/>
      <c r="Z429" s="471"/>
      <c r="AA429" s="471"/>
      <c r="AB429" s="471"/>
      <c r="AC429" s="659"/>
      <c r="AD429" s="471"/>
      <c r="AE429" s="471"/>
      <c r="AF429" s="471"/>
      <c r="AG429" s="471"/>
      <c r="AH429" s="471"/>
      <c r="AI429" s="471"/>
      <c r="AJ429" s="467"/>
      <c r="AK429" s="473"/>
      <c r="AL429" s="659"/>
      <c r="AM429" s="471"/>
      <c r="AN429" s="471"/>
      <c r="AO429" s="659"/>
      <c r="AP429" s="471"/>
      <c r="AQ429" s="659"/>
      <c r="AR429" s="471"/>
      <c r="AS429" s="471"/>
      <c r="AT429" s="471"/>
      <c r="AU429" s="471"/>
      <c r="CB429" s="669"/>
    </row>
    <row r="430" spans="1:80" s="666" customFormat="1" ht="12.75" hidden="1" customHeight="1" outlineLevel="2">
      <c r="A430" s="652"/>
      <c r="B430" s="651" t="s">
        <v>1253</v>
      </c>
      <c r="C430" s="660" t="s">
        <v>1184</v>
      </c>
      <c r="D430" s="661"/>
      <c r="E430" s="662" t="s">
        <v>1526</v>
      </c>
      <c r="F430" s="631"/>
      <c r="G430" s="626" t="s">
        <v>102</v>
      </c>
      <c r="H430" s="476" t="str">
        <f t="shared" ref="H430:H437" si="42">CONCATENATE(G430,"-",I430)</f>
        <v>MP-1</v>
      </c>
      <c r="I430" s="631">
        <v>1</v>
      </c>
      <c r="J430" s="631"/>
      <c r="K430" s="654"/>
      <c r="L430" s="631"/>
      <c r="M430" s="473"/>
      <c r="N430" s="471" cm="1">
        <f t="array" ref="N430">IFERROR(_xlfn.IFS(Q430=1,1,P430=1,1,O430=1,1,R430=1,1),0)</f>
        <v>1</v>
      </c>
      <c r="Q430" s="655">
        <v>1</v>
      </c>
      <c r="R430" s="655"/>
      <c r="S430" s="471" cm="1">
        <f t="array" ref="S430">IFERROR(_xlfn.IFS(V430=1,1,U430=1,1,T430=1,1,W430=1,1),0)</f>
        <v>0</v>
      </c>
      <c r="T430" s="655"/>
      <c r="U430" s="655"/>
      <c r="V430" s="655"/>
      <c r="W430" s="655"/>
      <c r="X430" s="654"/>
      <c r="Y430" s="473"/>
      <c r="Z430" s="471"/>
      <c r="AA430" s="655"/>
      <c r="AB430" s="658"/>
      <c r="AC430" s="658"/>
      <c r="AD430" s="658"/>
      <c r="AE430" s="471"/>
      <c r="AF430" s="658"/>
      <c r="AG430" s="658"/>
      <c r="AH430" s="658"/>
      <c r="AI430" s="658"/>
      <c r="AJ430" s="654"/>
      <c r="AK430" s="473"/>
      <c r="AL430" s="658"/>
      <c r="AM430" s="488"/>
      <c r="AN430" s="658"/>
      <c r="AO430" s="658"/>
      <c r="AP430" s="658"/>
      <c r="AQ430" s="659"/>
      <c r="AR430" s="658"/>
      <c r="AS430" s="658"/>
      <c r="AT430" s="658"/>
      <c r="AU430" s="658"/>
      <c r="CB430" s="631"/>
    </row>
    <row r="431" spans="1:80" s="666" customFormat="1" ht="12.75" hidden="1" customHeight="1" outlineLevel="2">
      <c r="A431" s="652"/>
      <c r="B431" s="651" t="s">
        <v>1255</v>
      </c>
      <c r="C431" s="660" t="s">
        <v>1184</v>
      </c>
      <c r="D431" s="661"/>
      <c r="E431" s="662" t="s">
        <v>1527</v>
      </c>
      <c r="F431" s="631"/>
      <c r="G431" s="626" t="s">
        <v>102</v>
      </c>
      <c r="H431" s="476" t="str">
        <f t="shared" si="42"/>
        <v>MP-1</v>
      </c>
      <c r="I431" s="631">
        <v>1</v>
      </c>
      <c r="J431" s="631"/>
      <c r="K431" s="654"/>
      <c r="L431" s="631"/>
      <c r="M431" s="473"/>
      <c r="N431" s="471" cm="1">
        <f t="array" ref="N431">IFERROR(_xlfn.IFS(Q431=1,1,P431=1,1,O431=1,1,R431=1,1),0)</f>
        <v>1</v>
      </c>
      <c r="Q431" s="655">
        <v>1</v>
      </c>
      <c r="R431" s="655"/>
      <c r="S431" s="471" cm="1">
        <f t="array" ref="S431">IFERROR(_xlfn.IFS(V431=1,1,U431=1,1,T431=1,1,W431=1,1),0)</f>
        <v>0</v>
      </c>
      <c r="T431" s="655"/>
      <c r="U431" s="655"/>
      <c r="V431" s="655"/>
      <c r="W431" s="655"/>
      <c r="X431" s="654"/>
      <c r="Y431" s="473"/>
      <c r="Z431" s="471"/>
      <c r="AA431" s="655"/>
      <c r="AB431" s="658"/>
      <c r="AC431" s="655"/>
      <c r="AD431" s="658"/>
      <c r="AE431" s="471"/>
      <c r="AF431" s="658"/>
      <c r="AG431" s="658"/>
      <c r="AH431" s="658"/>
      <c r="AI431" s="658"/>
      <c r="AJ431" s="654"/>
      <c r="AK431" s="473"/>
      <c r="AL431" s="658"/>
      <c r="AM431" s="488"/>
      <c r="AN431" s="658"/>
      <c r="AO431" s="658"/>
      <c r="AP431" s="658"/>
      <c r="AQ431" s="659"/>
      <c r="AR431" s="658"/>
      <c r="AS431" s="658"/>
      <c r="AT431" s="658"/>
      <c r="AU431" s="658"/>
      <c r="CB431" s="631"/>
    </row>
    <row r="432" spans="1:80" s="666" customFormat="1" ht="12.75" hidden="1" customHeight="1" outlineLevel="2">
      <c r="A432" s="652"/>
      <c r="B432" s="651" t="s">
        <v>1262</v>
      </c>
      <c r="C432" s="660" t="s">
        <v>1184</v>
      </c>
      <c r="D432" s="661" t="s">
        <v>1528</v>
      </c>
      <c r="E432" s="662" t="s">
        <v>1529</v>
      </c>
      <c r="F432" s="631"/>
      <c r="G432" s="626" t="s">
        <v>102</v>
      </c>
      <c r="H432" s="476" t="str">
        <f t="shared" si="42"/>
        <v>MP-1</v>
      </c>
      <c r="I432" s="631">
        <v>1</v>
      </c>
      <c r="J432" s="631"/>
      <c r="K432" s="654"/>
      <c r="L432" s="631"/>
      <c r="M432" s="473"/>
      <c r="N432" s="471" cm="1">
        <f t="array" ref="N432">IFERROR(_xlfn.IFS(Q432=1,1,P432=1,1,O432=1,1,R432=1,1),0)</f>
        <v>1</v>
      </c>
      <c r="P432" s="655"/>
      <c r="Q432" s="655">
        <v>1</v>
      </c>
      <c r="R432" s="655"/>
      <c r="S432" s="471" cm="1">
        <f t="array" ref="S432">IFERROR(_xlfn.IFS(V432=1,1,U432=1,1,T432=1,1,W432=1,1),0)</f>
        <v>0</v>
      </c>
      <c r="T432" s="655"/>
      <c r="U432" s="655"/>
      <c r="V432" s="655"/>
      <c r="W432" s="655"/>
      <c r="X432" s="654"/>
      <c r="Y432" s="473"/>
      <c r="Z432" s="471"/>
      <c r="AA432" s="655"/>
      <c r="AB432" s="658"/>
      <c r="AC432" s="655"/>
      <c r="AD432" s="658"/>
      <c r="AE432" s="471"/>
      <c r="AF432" s="658"/>
      <c r="AG432" s="658"/>
      <c r="AH432" s="658"/>
      <c r="AI432" s="658"/>
      <c r="AJ432" s="654"/>
      <c r="AK432" s="473"/>
      <c r="AL432" s="658"/>
      <c r="AM432" s="488"/>
      <c r="AN432" s="658"/>
      <c r="AO432" s="658"/>
      <c r="AP432" s="658"/>
      <c r="AQ432" s="659"/>
      <c r="AR432" s="658"/>
      <c r="AS432" s="658"/>
      <c r="AT432" s="658"/>
      <c r="AU432" s="658"/>
      <c r="CB432" s="631"/>
    </row>
    <row r="433" spans="1:80" s="666" customFormat="1" ht="12.75" hidden="1" customHeight="1" outlineLevel="2">
      <c r="A433" s="652"/>
      <c r="B433" s="651" t="s">
        <v>1262</v>
      </c>
      <c r="C433" s="660" t="s">
        <v>1184</v>
      </c>
      <c r="D433" s="661" t="s">
        <v>1530</v>
      </c>
      <c r="E433" s="662" t="s">
        <v>1531</v>
      </c>
      <c r="F433" s="631"/>
      <c r="G433" s="626" t="s">
        <v>102</v>
      </c>
      <c r="H433" s="476" t="str">
        <f t="shared" si="42"/>
        <v>MP-1</v>
      </c>
      <c r="I433" s="631">
        <v>1</v>
      </c>
      <c r="J433" s="631"/>
      <c r="K433" s="654"/>
      <c r="L433" s="631"/>
      <c r="M433" s="473"/>
      <c r="N433" s="471" cm="1">
        <f t="array" ref="N433">IFERROR(_xlfn.IFS(Q433=1,1,P433=1,1,O433=1,1,R433=1,1),0)</f>
        <v>1</v>
      </c>
      <c r="P433" s="655"/>
      <c r="Q433" s="655">
        <v>1</v>
      </c>
      <c r="R433" s="655"/>
      <c r="S433" s="471" cm="1">
        <f t="array" ref="S433">IFERROR(_xlfn.IFS(V433=1,1,U433=1,1,T433=1,1,W433=1,1),0)</f>
        <v>0</v>
      </c>
      <c r="T433" s="655"/>
      <c r="U433" s="655"/>
      <c r="V433" s="655"/>
      <c r="W433" s="655"/>
      <c r="X433" s="654"/>
      <c r="Y433" s="473"/>
      <c r="Z433" s="471"/>
      <c r="AA433" s="655"/>
      <c r="AB433" s="658"/>
      <c r="AC433" s="655"/>
      <c r="AD433" s="658"/>
      <c r="AE433" s="471"/>
      <c r="AF433" s="658"/>
      <c r="AG433" s="658"/>
      <c r="AH433" s="658"/>
      <c r="AI433" s="658"/>
      <c r="AJ433" s="654"/>
      <c r="AK433" s="473"/>
      <c r="AL433" s="658"/>
      <c r="AM433" s="488"/>
      <c r="AN433" s="658"/>
      <c r="AO433" s="658"/>
      <c r="AP433" s="658"/>
      <c r="AQ433" s="659"/>
      <c r="AR433" s="658"/>
      <c r="AS433" s="658"/>
      <c r="AT433" s="658"/>
      <c r="AU433" s="658"/>
      <c r="CB433" s="631"/>
    </row>
    <row r="434" spans="1:80" s="666" customFormat="1" ht="12.75" hidden="1" customHeight="1" outlineLevel="2">
      <c r="A434" s="652"/>
      <c r="B434" s="651" t="s">
        <v>1262</v>
      </c>
      <c r="C434" s="660" t="s">
        <v>1184</v>
      </c>
      <c r="D434" s="661" t="s">
        <v>1532</v>
      </c>
      <c r="E434" s="662" t="s">
        <v>1533</v>
      </c>
      <c r="F434" s="631"/>
      <c r="G434" s="626" t="s">
        <v>102</v>
      </c>
      <c r="H434" s="476" t="str">
        <f t="shared" si="42"/>
        <v>MP-1</v>
      </c>
      <c r="I434" s="631">
        <v>1</v>
      </c>
      <c r="J434" s="631"/>
      <c r="K434" s="654"/>
      <c r="L434" s="631"/>
      <c r="M434" s="473"/>
      <c r="N434" s="471" cm="1">
        <f t="array" ref="N434">IFERROR(_xlfn.IFS(Q434=1,1,P434=1,1,O434=1,1,R434=1,1),0)</f>
        <v>1</v>
      </c>
      <c r="P434" s="655"/>
      <c r="Q434" s="655">
        <v>1</v>
      </c>
      <c r="R434" s="655"/>
      <c r="S434" s="471" cm="1">
        <f t="array" ref="S434">IFERROR(_xlfn.IFS(V434=1,1,U434=1,1,T434=1,1,W434=1,1),0)</f>
        <v>0</v>
      </c>
      <c r="T434" s="655"/>
      <c r="U434" s="655"/>
      <c r="V434" s="655"/>
      <c r="W434" s="655"/>
      <c r="X434" s="654"/>
      <c r="Y434" s="473"/>
      <c r="Z434" s="471"/>
      <c r="AA434" s="655"/>
      <c r="AB434" s="658"/>
      <c r="AC434" s="655"/>
      <c r="AD434" s="658"/>
      <c r="AE434" s="471"/>
      <c r="AF434" s="658"/>
      <c r="AG434" s="658"/>
      <c r="AH434" s="658"/>
      <c r="AI434" s="658"/>
      <c r="AJ434" s="654"/>
      <c r="AK434" s="473"/>
      <c r="AL434" s="658"/>
      <c r="AM434" s="488"/>
      <c r="AN434" s="658"/>
      <c r="AO434" s="658"/>
      <c r="AP434" s="658"/>
      <c r="AQ434" s="659"/>
      <c r="AR434" s="658"/>
      <c r="AS434" s="658"/>
      <c r="AT434" s="658"/>
      <c r="AU434" s="658"/>
      <c r="CB434" s="631"/>
    </row>
    <row r="435" spans="1:80" s="666" customFormat="1" ht="12.75" hidden="1" customHeight="1" outlineLevel="2">
      <c r="A435" s="652"/>
      <c r="B435" s="651" t="s">
        <v>1262</v>
      </c>
      <c r="C435" s="660" t="s">
        <v>1184</v>
      </c>
      <c r="D435" s="661" t="s">
        <v>1534</v>
      </c>
      <c r="E435" s="662" t="s">
        <v>1535</v>
      </c>
      <c r="F435" s="631"/>
      <c r="G435" s="626" t="s">
        <v>102</v>
      </c>
      <c r="H435" s="476" t="str">
        <f t="shared" si="42"/>
        <v>MP-1</v>
      </c>
      <c r="I435" s="631">
        <v>1</v>
      </c>
      <c r="J435" s="631"/>
      <c r="K435" s="654"/>
      <c r="L435" s="631"/>
      <c r="M435" s="473"/>
      <c r="N435" s="471" cm="1">
        <f t="array" ref="N435">IFERROR(_xlfn.IFS(Q435=1,1,P435=1,1,O435=1,1,R435=1,1),0)</f>
        <v>1</v>
      </c>
      <c r="P435" s="655"/>
      <c r="Q435" s="655">
        <v>1</v>
      </c>
      <c r="R435" s="655"/>
      <c r="S435" s="471" cm="1">
        <f t="array" ref="S435">IFERROR(_xlfn.IFS(V435=1,1,U435=1,1,T435=1,1,W435=1,1),0)</f>
        <v>0</v>
      </c>
      <c r="T435" s="655"/>
      <c r="U435" s="655"/>
      <c r="V435" s="655"/>
      <c r="W435" s="655"/>
      <c r="X435" s="654"/>
      <c r="Y435" s="473"/>
      <c r="Z435" s="471"/>
      <c r="AA435" s="655"/>
      <c r="AB435" s="658"/>
      <c r="AC435" s="655"/>
      <c r="AD435" s="658"/>
      <c r="AE435" s="471"/>
      <c r="AF435" s="658"/>
      <c r="AG435" s="658"/>
      <c r="AH435" s="658"/>
      <c r="AI435" s="658"/>
      <c r="AJ435" s="654"/>
      <c r="AK435" s="473"/>
      <c r="AL435" s="658"/>
      <c r="AM435" s="488"/>
      <c r="AN435" s="658"/>
      <c r="AO435" s="658"/>
      <c r="AP435" s="658"/>
      <c r="AQ435" s="659"/>
      <c r="AR435" s="658"/>
      <c r="AS435" s="658"/>
      <c r="AT435" s="658"/>
      <c r="AU435" s="658"/>
      <c r="CB435" s="631"/>
    </row>
    <row r="436" spans="1:80" s="666" customFormat="1" ht="12.75" hidden="1" customHeight="1" outlineLevel="2">
      <c r="A436" s="652"/>
      <c r="B436" s="651" t="s">
        <v>1262</v>
      </c>
      <c r="C436" s="660" t="s">
        <v>1184</v>
      </c>
      <c r="D436" s="661" t="s">
        <v>1536</v>
      </c>
      <c r="E436" s="662" t="s">
        <v>1537</v>
      </c>
      <c r="F436" s="631"/>
      <c r="G436" s="626" t="s">
        <v>102</v>
      </c>
      <c r="H436" s="476" t="str">
        <f t="shared" si="42"/>
        <v>MP-1</v>
      </c>
      <c r="I436" s="631">
        <v>1</v>
      </c>
      <c r="J436" s="631"/>
      <c r="K436" s="654"/>
      <c r="L436" s="631"/>
      <c r="M436" s="473"/>
      <c r="N436" s="471" cm="1">
        <f t="array" ref="N436">IFERROR(_xlfn.IFS(Q436=1,1,P436=1,1,O436=1,1,R436=1,1),0)</f>
        <v>1</v>
      </c>
      <c r="P436" s="655"/>
      <c r="Q436" s="655">
        <v>1</v>
      </c>
      <c r="R436" s="655"/>
      <c r="S436" s="471" cm="1">
        <f t="array" ref="S436">IFERROR(_xlfn.IFS(V436=1,1,U436=1,1,T436=1,1,W436=1,1),0)</f>
        <v>0</v>
      </c>
      <c r="T436" s="655"/>
      <c r="U436" s="655"/>
      <c r="V436" s="655"/>
      <c r="W436" s="655"/>
      <c r="X436" s="654"/>
      <c r="Y436" s="473"/>
      <c r="Z436" s="471"/>
      <c r="AA436" s="655"/>
      <c r="AB436" s="658"/>
      <c r="AC436" s="655"/>
      <c r="AD436" s="658"/>
      <c r="AE436" s="471"/>
      <c r="AF436" s="658"/>
      <c r="AG436" s="658"/>
      <c r="AH436" s="658"/>
      <c r="AI436" s="658"/>
      <c r="AJ436" s="654"/>
      <c r="AK436" s="473"/>
      <c r="AL436" s="658"/>
      <c r="AM436" s="488"/>
      <c r="AN436" s="658"/>
      <c r="AO436" s="658"/>
      <c r="AP436" s="658"/>
      <c r="AQ436" s="659"/>
      <c r="AR436" s="658"/>
      <c r="AS436" s="658"/>
      <c r="AT436" s="658"/>
      <c r="AU436" s="658"/>
      <c r="CB436" s="631"/>
    </row>
    <row r="437" spans="1:80" s="666" customFormat="1" ht="12.75" hidden="1" customHeight="1" outlineLevel="2">
      <c r="A437" s="652"/>
      <c r="B437" s="651" t="s">
        <v>1262</v>
      </c>
      <c r="C437" s="660" t="s">
        <v>1184</v>
      </c>
      <c r="D437" s="661" t="s">
        <v>1538</v>
      </c>
      <c r="E437" s="662" t="s">
        <v>1539</v>
      </c>
      <c r="F437" s="631"/>
      <c r="G437" s="626" t="s">
        <v>102</v>
      </c>
      <c r="H437" s="476" t="str">
        <f t="shared" si="42"/>
        <v>MP-1</v>
      </c>
      <c r="I437" s="631">
        <v>1</v>
      </c>
      <c r="J437" s="631"/>
      <c r="K437" s="654" t="s">
        <v>934</v>
      </c>
      <c r="L437" s="631"/>
      <c r="M437" s="473"/>
      <c r="N437" s="471" cm="1">
        <f t="array" ref="N437">IFERROR(_xlfn.IFS(Q437=1,1,P437=1,1,O437=1,1,R437=1,1),0)</f>
        <v>1</v>
      </c>
      <c r="P437" s="655"/>
      <c r="Q437" s="655">
        <v>1</v>
      </c>
      <c r="R437" s="655"/>
      <c r="S437" s="471" cm="1">
        <f t="array" ref="S437">IFERROR(_xlfn.IFS(V437=1,1,U437=1,1,T437=1,1,W437=1,1),0)</f>
        <v>0</v>
      </c>
      <c r="T437" s="655"/>
      <c r="U437" s="655"/>
      <c r="V437" s="655"/>
      <c r="W437" s="655"/>
      <c r="X437" s="654"/>
      <c r="Y437" s="473"/>
      <c r="Z437" s="471"/>
      <c r="AA437" s="655"/>
      <c r="AB437" s="658"/>
      <c r="AC437" s="655"/>
      <c r="AD437" s="658"/>
      <c r="AE437" s="471"/>
      <c r="AF437" s="658"/>
      <c r="AG437" s="658"/>
      <c r="AH437" s="658"/>
      <c r="AI437" s="658"/>
      <c r="AJ437" s="654"/>
      <c r="AK437" s="473"/>
      <c r="AL437" s="658"/>
      <c r="AM437" s="488"/>
      <c r="AN437" s="658"/>
      <c r="AO437" s="658"/>
      <c r="AP437" s="658"/>
      <c r="AQ437" s="659"/>
      <c r="AR437" s="658"/>
      <c r="AS437" s="658"/>
      <c r="AT437" s="658"/>
      <c r="AU437" s="658"/>
      <c r="CB437" s="631"/>
    </row>
    <row r="438" spans="1:80" s="666" customFormat="1" ht="12.75" hidden="1" customHeight="1" outlineLevel="2">
      <c r="A438" s="652"/>
      <c r="B438" s="651" t="s">
        <v>1262</v>
      </c>
      <c r="C438" s="660" t="s">
        <v>1184</v>
      </c>
      <c r="D438" s="661" t="s">
        <v>1540</v>
      </c>
      <c r="E438" s="662" t="s">
        <v>1541</v>
      </c>
      <c r="F438" s="631"/>
      <c r="G438" s="626" t="s">
        <v>102</v>
      </c>
      <c r="H438" s="476" t="str">
        <f t="shared" ref="H438:H441" si="43">CONCATENATE(G438,"-",I438)</f>
        <v>MP-1</v>
      </c>
      <c r="I438" s="631">
        <v>1</v>
      </c>
      <c r="J438" s="631"/>
      <c r="K438" s="654"/>
      <c r="L438" s="631"/>
      <c r="M438" s="473"/>
      <c r="N438" s="471" cm="1">
        <f t="array" ref="N438">IFERROR(_xlfn.IFS(Q438=1,1,P438=1,1,O438=1,1,R438=1,1),0)</f>
        <v>1</v>
      </c>
      <c r="P438" s="655"/>
      <c r="Q438" s="655">
        <v>1</v>
      </c>
      <c r="R438" s="655"/>
      <c r="S438" s="471" cm="1">
        <f t="array" ref="S438">IFERROR(_xlfn.IFS(V438=1,1,U438=1,1,T438=1,1,W438=1,1),0)</f>
        <v>0</v>
      </c>
      <c r="T438" s="655"/>
      <c r="U438" s="655"/>
      <c r="V438" s="655"/>
      <c r="W438" s="655"/>
      <c r="X438" s="654"/>
      <c r="Y438" s="473"/>
      <c r="Z438" s="471"/>
      <c r="AA438" s="655"/>
      <c r="AB438" s="658"/>
      <c r="AC438" s="655"/>
      <c r="AD438" s="658"/>
      <c r="AE438" s="471"/>
      <c r="AF438" s="658"/>
      <c r="AG438" s="658"/>
      <c r="AH438" s="658"/>
      <c r="AI438" s="658"/>
      <c r="AJ438" s="654"/>
      <c r="AK438" s="473"/>
      <c r="AL438" s="658"/>
      <c r="AM438" s="488"/>
      <c r="AN438" s="658"/>
      <c r="AO438" s="658"/>
      <c r="AP438" s="658"/>
      <c r="AQ438" s="659"/>
      <c r="AR438" s="658"/>
      <c r="AS438" s="658"/>
      <c r="AT438" s="658"/>
      <c r="AU438" s="658"/>
      <c r="CB438" s="631"/>
    </row>
    <row r="439" spans="1:80" s="666" customFormat="1" ht="12.75" hidden="1" customHeight="1" outlineLevel="2">
      <c r="A439" s="652"/>
      <c r="B439" s="651" t="s">
        <v>1253</v>
      </c>
      <c r="C439" s="660" t="s">
        <v>1184</v>
      </c>
      <c r="D439" s="661"/>
      <c r="E439" s="662" t="s">
        <v>1542</v>
      </c>
      <c r="F439" s="631"/>
      <c r="G439" s="626" t="s">
        <v>102</v>
      </c>
      <c r="H439" s="476" t="str">
        <f t="shared" si="43"/>
        <v>MP-1</v>
      </c>
      <c r="I439" s="631">
        <v>1</v>
      </c>
      <c r="J439" s="631"/>
      <c r="K439" s="654"/>
      <c r="L439" s="631"/>
      <c r="M439" s="473"/>
      <c r="N439" s="471" cm="1">
        <f t="array" ref="N439">IFERROR(_xlfn.IFS(Q439=1,1,P439=1,1,O439=1,1,R439=1,1),0)</f>
        <v>1</v>
      </c>
      <c r="O439" s="655"/>
      <c r="R439" s="655">
        <v>1</v>
      </c>
      <c r="S439" s="471" cm="1">
        <f t="array" ref="S439">IFERROR(_xlfn.IFS(V439=1,1,U439=1,1,T439=1,1,W439=1,1),0)</f>
        <v>0</v>
      </c>
      <c r="T439" s="655"/>
      <c r="U439" s="655"/>
      <c r="V439" s="655"/>
      <c r="W439" s="655"/>
      <c r="X439" s="654"/>
      <c r="Y439" s="473"/>
      <c r="Z439" s="471"/>
      <c r="AA439" s="488"/>
      <c r="AB439" s="655"/>
      <c r="AC439" s="658"/>
      <c r="AD439" s="658"/>
      <c r="AE439" s="471"/>
      <c r="AF439" s="658"/>
      <c r="AG439" s="658"/>
      <c r="AH439" s="658"/>
      <c r="AI439" s="658"/>
      <c r="AJ439" s="654"/>
      <c r="AK439" s="473"/>
      <c r="AL439" s="658"/>
      <c r="AM439" s="488"/>
      <c r="AN439" s="658"/>
      <c r="AO439" s="658"/>
      <c r="AP439" s="658"/>
      <c r="AQ439" s="659"/>
      <c r="AR439" s="658"/>
      <c r="AS439" s="658"/>
      <c r="AT439" s="658"/>
      <c r="AU439" s="658"/>
      <c r="CB439" s="631"/>
    </row>
    <row r="440" spans="1:80" s="666" customFormat="1" ht="12.75" hidden="1" customHeight="1" outlineLevel="2">
      <c r="A440" s="652"/>
      <c r="B440" s="651" t="s">
        <v>1255</v>
      </c>
      <c r="C440" s="660" t="s">
        <v>1184</v>
      </c>
      <c r="D440" s="661"/>
      <c r="E440" s="662" t="s">
        <v>1543</v>
      </c>
      <c r="F440" s="631"/>
      <c r="G440" s="626" t="s">
        <v>102</v>
      </c>
      <c r="H440" s="476" t="str">
        <f t="shared" si="43"/>
        <v>MP-1</v>
      </c>
      <c r="I440" s="631">
        <v>1</v>
      </c>
      <c r="J440" s="631"/>
      <c r="K440" s="654"/>
      <c r="L440" s="631"/>
      <c r="M440" s="473"/>
      <c r="N440" s="471" cm="1">
        <f t="array" ref="N440">IFERROR(_xlfn.IFS(Q440=1,1,P440=1,1,O440=1,1,R440=1,1),0)</f>
        <v>1</v>
      </c>
      <c r="O440" s="655"/>
      <c r="R440" s="655">
        <v>1</v>
      </c>
      <c r="S440" s="471" cm="1">
        <f t="array" ref="S440">IFERROR(_xlfn.IFS(V440=1,1,U440=1,1,T440=1,1,W440=1,1),0)</f>
        <v>0</v>
      </c>
      <c r="T440" s="655"/>
      <c r="U440" s="655"/>
      <c r="V440" s="655"/>
      <c r="W440" s="655"/>
      <c r="X440" s="654"/>
      <c r="Y440" s="473"/>
      <c r="Z440" s="471"/>
      <c r="AA440" s="488"/>
      <c r="AB440" s="655"/>
      <c r="AC440" s="655"/>
      <c r="AD440" s="658"/>
      <c r="AE440" s="471"/>
      <c r="AF440" s="658"/>
      <c r="AG440" s="658"/>
      <c r="AH440" s="658"/>
      <c r="AI440" s="658"/>
      <c r="AJ440" s="654"/>
      <c r="AK440" s="473"/>
      <c r="AL440" s="658"/>
      <c r="AM440" s="488"/>
      <c r="AN440" s="658"/>
      <c r="AO440" s="658"/>
      <c r="AP440" s="658"/>
      <c r="AQ440" s="659"/>
      <c r="AR440" s="658"/>
      <c r="AS440" s="658"/>
      <c r="AT440" s="658"/>
      <c r="AU440" s="658"/>
      <c r="CB440" s="631"/>
    </row>
    <row r="441" spans="1:80" s="666" customFormat="1" ht="12.75" hidden="1" customHeight="1" outlineLevel="2">
      <c r="A441" s="652"/>
      <c r="B441" s="651" t="s">
        <v>1253</v>
      </c>
      <c r="C441" s="660" t="s">
        <v>1184</v>
      </c>
      <c r="D441" s="661"/>
      <c r="E441" s="662" t="s">
        <v>1544</v>
      </c>
      <c r="F441" s="631"/>
      <c r="G441" s="626" t="s">
        <v>102</v>
      </c>
      <c r="H441" s="476" t="str">
        <f t="shared" si="43"/>
        <v>MP-1</v>
      </c>
      <c r="I441" s="631">
        <v>1</v>
      </c>
      <c r="J441" s="631"/>
      <c r="K441" s="654"/>
      <c r="L441" s="631"/>
      <c r="M441" s="473"/>
      <c r="N441" s="471" cm="1">
        <f t="array" ref="N441">IFERROR(_xlfn.IFS(Q441=1,1,P441=1,1,O441=1,1,R441=1,1),0)</f>
        <v>1</v>
      </c>
      <c r="O441" s="655"/>
      <c r="R441" s="655">
        <v>1</v>
      </c>
      <c r="S441" s="471" cm="1">
        <f t="array" ref="S441">IFERROR(_xlfn.IFS(V441=1,1,U441=1,1,T441=1,1,W441=1,1),0)</f>
        <v>0</v>
      </c>
      <c r="T441" s="655"/>
      <c r="U441" s="655"/>
      <c r="V441" s="655"/>
      <c r="W441" s="655"/>
      <c r="X441" s="654"/>
      <c r="Y441" s="473"/>
      <c r="Z441" s="471"/>
      <c r="AA441" s="655"/>
      <c r="AB441" s="658"/>
      <c r="AC441" s="655"/>
      <c r="AD441" s="658"/>
      <c r="AE441" s="471"/>
      <c r="AF441" s="658"/>
      <c r="AG441" s="658"/>
      <c r="AH441" s="658"/>
      <c r="AI441" s="658"/>
      <c r="AJ441" s="654"/>
      <c r="AK441" s="473"/>
      <c r="AL441" s="658"/>
      <c r="AM441" s="488"/>
      <c r="AN441" s="658"/>
      <c r="AO441" s="658"/>
      <c r="AP441" s="658"/>
      <c r="AQ441" s="659"/>
      <c r="AR441" s="658"/>
      <c r="AS441" s="658"/>
      <c r="AT441" s="658"/>
      <c r="AU441" s="658"/>
      <c r="CB441" s="631"/>
    </row>
    <row r="442" spans="1:80" s="666" customFormat="1" ht="3" hidden="1" customHeight="1" outlineLevel="1">
      <c r="A442" s="670"/>
      <c r="B442" s="667"/>
      <c r="C442" s="668"/>
      <c r="D442" s="661"/>
      <c r="E442" s="662"/>
      <c r="F442" s="631"/>
      <c r="G442" s="626"/>
      <c r="H442" s="476"/>
      <c r="I442" s="631"/>
      <c r="J442" s="631"/>
      <c r="K442" s="654"/>
      <c r="L442" s="631"/>
      <c r="M442" s="473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4"/>
      <c r="Y442" s="473"/>
      <c r="Z442" s="655"/>
      <c r="AA442" s="655"/>
      <c r="AB442" s="658"/>
      <c r="AC442" s="655"/>
      <c r="AD442" s="658"/>
      <c r="AE442" s="659"/>
      <c r="AF442" s="658"/>
      <c r="AG442" s="658"/>
      <c r="AH442" s="658"/>
      <c r="AI442" s="658"/>
      <c r="AJ442" s="654"/>
      <c r="AK442" s="473"/>
      <c r="AL442" s="658"/>
      <c r="AM442" s="488"/>
      <c r="AN442" s="658"/>
      <c r="AO442" s="658"/>
      <c r="AP442" s="658"/>
      <c r="AQ442" s="659"/>
      <c r="AR442" s="658"/>
      <c r="AS442" s="658"/>
      <c r="AT442" s="658"/>
      <c r="AU442" s="658"/>
      <c r="CB442" s="631"/>
    </row>
    <row r="443" spans="1:80" s="666" customFormat="1" ht="12.75" hidden="1" customHeight="1" outlineLevel="1">
      <c r="A443" s="580" t="s">
        <v>199</v>
      </c>
      <c r="B443" s="580" t="s">
        <v>108</v>
      </c>
      <c r="C443" s="580"/>
      <c r="D443" s="580"/>
      <c r="E443" s="580"/>
      <c r="F443" s="673"/>
      <c r="G443" s="626"/>
      <c r="H443" s="476"/>
      <c r="I443" s="631"/>
      <c r="J443" s="673"/>
      <c r="K443" s="654"/>
      <c r="L443" s="673"/>
      <c r="M443" s="473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4"/>
      <c r="Y443" s="473"/>
      <c r="Z443" s="655"/>
      <c r="AA443" s="655"/>
      <c r="AB443" s="658"/>
      <c r="AC443" s="655"/>
      <c r="AD443" s="658"/>
      <c r="AE443" s="659"/>
      <c r="AF443" s="658"/>
      <c r="AG443" s="658"/>
      <c r="AH443" s="658"/>
      <c r="AI443" s="658"/>
      <c r="AJ443" s="654"/>
      <c r="AK443" s="473"/>
      <c r="AL443" s="658"/>
      <c r="AM443" s="488"/>
      <c r="AN443" s="658"/>
      <c r="AO443" s="658"/>
      <c r="AP443" s="658"/>
      <c r="AQ443" s="659"/>
      <c r="AR443" s="658"/>
      <c r="AS443" s="658"/>
      <c r="AT443" s="658"/>
      <c r="AU443" s="658"/>
      <c r="CB443" s="631"/>
    </row>
    <row r="444" spans="1:80" s="666" customFormat="1" ht="12.75" hidden="1" customHeight="1" outlineLevel="2">
      <c r="A444" s="670"/>
      <c r="B444" s="651" t="s">
        <v>1262</v>
      </c>
      <c r="C444" s="660" t="s">
        <v>1184</v>
      </c>
      <c r="D444" s="661" t="s">
        <v>1545</v>
      </c>
      <c r="E444" s="662" t="s">
        <v>1546</v>
      </c>
      <c r="F444" s="631"/>
      <c r="G444" s="626" t="s">
        <v>102</v>
      </c>
      <c r="H444" s="476" t="str">
        <f t="shared" ref="H444" si="44">CONCATENATE(G444,"-",I444)</f>
        <v>MP-3</v>
      </c>
      <c r="I444" s="631">
        <v>3</v>
      </c>
      <c r="J444" s="631"/>
      <c r="K444" s="654"/>
      <c r="L444" s="631"/>
      <c r="M444" s="473"/>
      <c r="N444" s="471" cm="1">
        <f t="array" ref="N444">IFERROR(_xlfn.IFS(Q444=1,1,P444=1,1,O444=1,1,R444=1,1),0)</f>
        <v>1</v>
      </c>
      <c r="O444" s="655"/>
      <c r="R444" s="655">
        <v>1</v>
      </c>
      <c r="S444" s="471" cm="1">
        <f t="array" ref="S444">IFERROR(_xlfn.IFS(V444=1,1,U444=1,1,T444=1,1,W444=1,1),0)</f>
        <v>0</v>
      </c>
      <c r="T444" s="655"/>
      <c r="U444" s="655"/>
      <c r="V444" s="655"/>
      <c r="W444" s="655"/>
      <c r="X444" s="654"/>
      <c r="Y444" s="473"/>
      <c r="Z444" s="471"/>
      <c r="AA444" s="488"/>
      <c r="AB444" s="655"/>
      <c r="AC444" s="655"/>
      <c r="AD444" s="658"/>
      <c r="AE444" s="471"/>
      <c r="AF444" s="658"/>
      <c r="AG444" s="658"/>
      <c r="AH444" s="658"/>
      <c r="AI444" s="658"/>
      <c r="AJ444" s="654"/>
      <c r="AK444" s="473"/>
      <c r="AL444" s="658"/>
      <c r="AM444" s="488"/>
      <c r="AN444" s="658"/>
      <c r="AO444" s="658"/>
      <c r="AP444" s="658"/>
      <c r="AQ444" s="659"/>
      <c r="AR444" s="658"/>
      <c r="AS444" s="658"/>
      <c r="AT444" s="658"/>
      <c r="AU444" s="658"/>
      <c r="CB444" s="631"/>
    </row>
    <row r="445" spans="1:80" s="666" customFormat="1" ht="12.75" hidden="1" customHeight="1" outlineLevel="2">
      <c r="A445" s="670"/>
      <c r="B445" s="651" t="s">
        <v>1262</v>
      </c>
      <c r="C445" s="660" t="s">
        <v>1184</v>
      </c>
      <c r="D445" s="661" t="s">
        <v>230</v>
      </c>
      <c r="E445" s="662" t="s">
        <v>1547</v>
      </c>
      <c r="F445" s="631"/>
      <c r="G445" s="626" t="s">
        <v>102</v>
      </c>
      <c r="H445" s="476" t="str">
        <f>CONCATENATE(G445,"-",I445)</f>
        <v>MP-3</v>
      </c>
      <c r="I445" s="631">
        <v>3</v>
      </c>
      <c r="J445" s="631"/>
      <c r="K445" s="654"/>
      <c r="L445" s="631"/>
      <c r="M445" s="473"/>
      <c r="N445" s="471" cm="1">
        <f t="array" ref="N445">IFERROR(_xlfn.IFS(Q445=1,1,P445=1,1,O445=1,1,R445=1,1),0)</f>
        <v>1</v>
      </c>
      <c r="O445" s="655"/>
      <c r="R445" s="655">
        <v>1</v>
      </c>
      <c r="S445" s="471" cm="1">
        <f t="array" ref="S445">IFERROR(_xlfn.IFS(V445=1,1,U445=1,1,T445=1,1,W445=1,1),0)</f>
        <v>0</v>
      </c>
      <c r="T445" s="655"/>
      <c r="U445" s="655"/>
      <c r="V445" s="655"/>
      <c r="W445" s="655"/>
      <c r="X445" s="654"/>
      <c r="Y445" s="473"/>
      <c r="Z445" s="471"/>
      <c r="AA445" s="488"/>
      <c r="AB445" s="655"/>
      <c r="AC445" s="655"/>
      <c r="AD445" s="658"/>
      <c r="AE445" s="471"/>
      <c r="AF445" s="658"/>
      <c r="AG445" s="658"/>
      <c r="AH445" s="658"/>
      <c r="AI445" s="658"/>
      <c r="AJ445" s="654"/>
      <c r="AK445" s="473"/>
      <c r="AL445" s="658"/>
      <c r="AM445" s="488"/>
      <c r="AN445" s="658"/>
      <c r="AO445" s="658"/>
      <c r="AP445" s="658"/>
      <c r="AQ445" s="659"/>
      <c r="AR445" s="658"/>
      <c r="AS445" s="658"/>
      <c r="AT445" s="658"/>
      <c r="AU445" s="658"/>
      <c r="CB445" s="631"/>
    </row>
    <row r="446" spans="1:80" s="666" customFormat="1" ht="12.75" hidden="1" customHeight="1" outlineLevel="2">
      <c r="A446" s="670"/>
      <c r="B446" s="651" t="s">
        <v>1262</v>
      </c>
      <c r="C446" s="660" t="s">
        <v>1184</v>
      </c>
      <c r="D446" s="661" t="s">
        <v>232</v>
      </c>
      <c r="E446" s="662" t="s">
        <v>1548</v>
      </c>
      <c r="F446" s="631"/>
      <c r="G446" s="626" t="s">
        <v>102</v>
      </c>
      <c r="H446" s="476" t="str">
        <f>CONCATENATE(G446,"-",I446)</f>
        <v>MP-3</v>
      </c>
      <c r="I446" s="631">
        <v>3</v>
      </c>
      <c r="J446" s="631"/>
      <c r="K446" s="654"/>
      <c r="L446" s="631"/>
      <c r="M446" s="473"/>
      <c r="N446" s="471" cm="1">
        <f t="array" ref="N446">IFERROR(_xlfn.IFS(Q446=1,1,P446=1,1,O446=1,1,R446=1,1),0)</f>
        <v>1</v>
      </c>
      <c r="O446" s="655"/>
      <c r="R446" s="655">
        <v>1</v>
      </c>
      <c r="S446" s="471" cm="1">
        <f t="array" ref="S446">IFERROR(_xlfn.IFS(V446=1,1,U446=1,1,T446=1,1,W446=1,1),0)</f>
        <v>0</v>
      </c>
      <c r="T446" s="655"/>
      <c r="U446" s="655"/>
      <c r="V446" s="655"/>
      <c r="W446" s="655"/>
      <c r="X446" s="654"/>
      <c r="Y446" s="473"/>
      <c r="Z446" s="471"/>
      <c r="AA446" s="488"/>
      <c r="AB446" s="655"/>
      <c r="AC446" s="655"/>
      <c r="AD446" s="658"/>
      <c r="AE446" s="471"/>
      <c r="AF446" s="658"/>
      <c r="AG446" s="658"/>
      <c r="AH446" s="658"/>
      <c r="AI446" s="658"/>
      <c r="AJ446" s="654"/>
      <c r="AK446" s="473"/>
      <c r="AL446" s="658"/>
      <c r="AM446" s="488"/>
      <c r="AN446" s="658"/>
      <c r="AO446" s="658"/>
      <c r="AP446" s="658"/>
      <c r="AQ446" s="659"/>
      <c r="AR446" s="658"/>
      <c r="AS446" s="658"/>
      <c r="AT446" s="658"/>
      <c r="AU446" s="658"/>
      <c r="CB446" s="631"/>
    </row>
    <row r="447" spans="1:80" s="666" customFormat="1" ht="12.75" hidden="1" customHeight="1" outlineLevel="2">
      <c r="A447" s="670"/>
      <c r="B447" s="651" t="s">
        <v>1262</v>
      </c>
      <c r="C447" s="660" t="s">
        <v>1184</v>
      </c>
      <c r="D447" s="661" t="s">
        <v>1549</v>
      </c>
      <c r="E447" s="662" t="s">
        <v>1550</v>
      </c>
      <c r="F447" s="631"/>
      <c r="G447" s="626" t="s">
        <v>102</v>
      </c>
      <c r="H447" s="476" t="str">
        <f t="shared" ref="H447" si="45">CONCATENATE(G447,"-",I447)</f>
        <v>MP-3</v>
      </c>
      <c r="I447" s="631">
        <v>3</v>
      </c>
      <c r="J447" s="631"/>
      <c r="K447" s="654"/>
      <c r="L447" s="631"/>
      <c r="M447" s="473"/>
      <c r="N447" s="471" cm="1">
        <f t="array" ref="N447">IFERROR(_xlfn.IFS(Q447=1,1,P447=1,1,O447=1,1,R447=1,1),0)</f>
        <v>1</v>
      </c>
      <c r="O447" s="655"/>
      <c r="R447" s="655">
        <v>1</v>
      </c>
      <c r="S447" s="471" cm="1">
        <f t="array" ref="S447">IFERROR(_xlfn.IFS(V447=1,1,U447=1,1,T447=1,1,W447=1,1),0)</f>
        <v>0</v>
      </c>
      <c r="T447" s="655"/>
      <c r="U447" s="655"/>
      <c r="V447" s="655"/>
      <c r="W447" s="655"/>
      <c r="X447" s="654"/>
      <c r="Y447" s="473"/>
      <c r="Z447" s="471"/>
      <c r="AA447" s="655"/>
      <c r="AB447" s="658"/>
      <c r="AC447" s="655"/>
      <c r="AD447" s="658"/>
      <c r="AE447" s="471"/>
      <c r="AF447" s="658"/>
      <c r="AG447" s="658"/>
      <c r="AH447" s="658"/>
      <c r="AI447" s="658"/>
      <c r="AJ447" s="654"/>
      <c r="AK447" s="473"/>
      <c r="AL447" s="658"/>
      <c r="AM447" s="488"/>
      <c r="AN447" s="658"/>
      <c r="AO447" s="658"/>
      <c r="AP447" s="658"/>
      <c r="AQ447" s="659"/>
      <c r="AR447" s="658"/>
      <c r="AS447" s="658"/>
      <c r="AT447" s="658"/>
      <c r="AU447" s="658"/>
      <c r="CB447" s="631"/>
    </row>
    <row r="448" spans="1:80" s="664" customFormat="1" ht="12.75" hidden="1" customHeight="1" outlineLevel="2">
      <c r="A448" s="652"/>
      <c r="B448" s="651" t="s">
        <v>1253</v>
      </c>
      <c r="C448" s="660" t="s">
        <v>1184</v>
      </c>
      <c r="D448" s="661"/>
      <c r="E448" s="662" t="s">
        <v>1551</v>
      </c>
      <c r="F448" s="663"/>
      <c r="G448" s="626" t="s">
        <v>102</v>
      </c>
      <c r="H448" s="476" t="str">
        <f t="shared" ref="H448" si="46">CONCATENATE(G448,"-",I448)</f>
        <v>MP-3</v>
      </c>
      <c r="I448" s="631">
        <v>3</v>
      </c>
      <c r="J448" s="663"/>
      <c r="K448" s="655"/>
      <c r="L448" s="663"/>
      <c r="M448" s="473"/>
      <c r="N448" s="471" cm="1">
        <f t="array" ref="N448">IFERROR(_xlfn.IFS(Q448=1,1,P448=1,1,O448=1,1,R448=1,1),0)</f>
        <v>1</v>
      </c>
      <c r="P448" s="655"/>
      <c r="Q448" s="655">
        <v>1</v>
      </c>
      <c r="R448" s="655"/>
      <c r="S448" s="471" cm="1">
        <f t="array" ref="S448">IFERROR(_xlfn.IFS(V448=1,1,U448=1,1,T448=1,1,W448=1,1),0)</f>
        <v>0</v>
      </c>
      <c r="T448" s="655"/>
      <c r="U448" s="655"/>
      <c r="V448" s="655"/>
      <c r="W448" s="655"/>
      <c r="X448" s="655"/>
      <c r="Y448" s="473"/>
      <c r="Z448" s="471"/>
      <c r="AA448" s="319"/>
      <c r="AB448" s="477"/>
      <c r="AC448" s="477"/>
      <c r="AD448" s="477"/>
      <c r="AE448" s="471"/>
      <c r="AF448" s="477"/>
      <c r="AG448" s="477"/>
      <c r="AH448" s="477"/>
      <c r="AI448" s="477"/>
      <c r="AJ448" s="655"/>
      <c r="AK448" s="473"/>
      <c r="AL448" s="477"/>
      <c r="AM448" s="319"/>
      <c r="AN448" s="477"/>
      <c r="AO448" s="477"/>
      <c r="AP448" s="477"/>
      <c r="AQ448" s="449"/>
      <c r="AR448" s="477"/>
      <c r="AS448" s="477"/>
      <c r="AT448" s="477"/>
      <c r="AU448" s="477"/>
      <c r="CB448" s="663">
        <v>3</v>
      </c>
    </row>
    <row r="449" spans="1:80" s="664" customFormat="1" ht="12.75" hidden="1" customHeight="1" outlineLevel="2">
      <c r="A449" s="652"/>
      <c r="B449" s="651" t="s">
        <v>1262</v>
      </c>
      <c r="C449" s="660" t="s">
        <v>1184</v>
      </c>
      <c r="D449" s="661">
        <v>1014</v>
      </c>
      <c r="E449" s="662" t="s">
        <v>1552</v>
      </c>
      <c r="F449" s="663"/>
      <c r="G449" s="626" t="s">
        <v>102</v>
      </c>
      <c r="H449" s="476" t="str">
        <f t="shared" ref="H449:H452" si="47">CONCATENATE(G449,"-",I449)</f>
        <v>MP-3</v>
      </c>
      <c r="I449" s="631">
        <v>3</v>
      </c>
      <c r="J449" s="663"/>
      <c r="K449" s="655"/>
      <c r="L449" s="663"/>
      <c r="M449" s="473"/>
      <c r="N449" s="471" cm="1">
        <f t="array" ref="N449">IFERROR(_xlfn.IFS(Q449=1,1,P449=1,1,O449=1,1,R449=1,1),0)</f>
        <v>1</v>
      </c>
      <c r="P449" s="655"/>
      <c r="Q449" s="655"/>
      <c r="R449" s="655">
        <v>1</v>
      </c>
      <c r="S449" s="471" cm="1">
        <f t="array" ref="S449">IFERROR(_xlfn.IFS(V449=1,1,U449=1,1,T449=1,1,W449=1,1),0)</f>
        <v>0</v>
      </c>
      <c r="T449" s="655"/>
      <c r="U449" s="655"/>
      <c r="V449" s="655"/>
      <c r="W449" s="655"/>
      <c r="X449" s="655"/>
      <c r="Y449" s="473"/>
      <c r="Z449" s="471"/>
      <c r="AA449" s="471"/>
      <c r="AB449" s="471"/>
      <c r="AC449" s="471"/>
      <c r="AD449" s="471"/>
      <c r="AE449" s="471"/>
      <c r="AF449" s="471"/>
      <c r="AG449" s="471"/>
      <c r="AH449" s="471"/>
      <c r="AI449" s="471"/>
      <c r="AJ449" s="655"/>
      <c r="AK449" s="473"/>
      <c r="AL449" s="665"/>
      <c r="AM449" s="471"/>
      <c r="AN449" s="471"/>
      <c r="AO449" s="471"/>
      <c r="AP449" s="471"/>
      <c r="AQ449" s="470"/>
      <c r="AR449" s="471"/>
      <c r="AS449" s="471"/>
      <c r="AT449" s="471"/>
      <c r="AU449" s="471"/>
      <c r="CB449" s="663"/>
    </row>
    <row r="450" spans="1:80" s="664" customFormat="1" ht="12.75" hidden="1" customHeight="1" outlineLevel="2">
      <c r="A450" s="652"/>
      <c r="B450" s="651" t="s">
        <v>1262</v>
      </c>
      <c r="C450" s="660" t="s">
        <v>1184</v>
      </c>
      <c r="D450" s="661">
        <v>1015</v>
      </c>
      <c r="E450" s="662" t="s">
        <v>1553</v>
      </c>
      <c r="F450" s="663"/>
      <c r="G450" s="626" t="s">
        <v>102</v>
      </c>
      <c r="H450" s="476" t="str">
        <f t="shared" si="47"/>
        <v>MP-3</v>
      </c>
      <c r="I450" s="631">
        <v>3</v>
      </c>
      <c r="J450" s="663"/>
      <c r="K450" s="655"/>
      <c r="L450" s="663"/>
      <c r="M450" s="473"/>
      <c r="N450" s="471" cm="1">
        <f t="array" ref="N450">IFERROR(_xlfn.IFS(Q450=1,1,P450=1,1,O450=1,1,R450=1,1),0)</f>
        <v>1</v>
      </c>
      <c r="P450" s="655"/>
      <c r="Q450" s="655"/>
      <c r="R450" s="655">
        <v>1</v>
      </c>
      <c r="S450" s="471" cm="1">
        <f t="array" ref="S450">IFERROR(_xlfn.IFS(V450=1,1,U450=1,1,T450=1,1,W450=1,1),0)</f>
        <v>0</v>
      </c>
      <c r="T450" s="655"/>
      <c r="U450" s="655"/>
      <c r="V450" s="655"/>
      <c r="W450" s="655"/>
      <c r="X450" s="655"/>
      <c r="Y450" s="473"/>
      <c r="Z450" s="471"/>
      <c r="AA450" s="471"/>
      <c r="AB450" s="471"/>
      <c r="AC450" s="471"/>
      <c r="AD450" s="471"/>
      <c r="AE450" s="471"/>
      <c r="AF450" s="471"/>
      <c r="AG450" s="471"/>
      <c r="AH450" s="471"/>
      <c r="AI450" s="471"/>
      <c r="AJ450" s="655"/>
      <c r="AK450" s="473"/>
      <c r="AL450" s="665"/>
      <c r="AM450" s="471"/>
      <c r="AN450" s="471"/>
      <c r="AO450" s="471"/>
      <c r="AP450" s="471"/>
      <c r="AQ450" s="470"/>
      <c r="AR450" s="471"/>
      <c r="AS450" s="471"/>
      <c r="AT450" s="471"/>
      <c r="AU450" s="471"/>
      <c r="CB450" s="663"/>
    </row>
    <row r="451" spans="1:80" s="664" customFormat="1" ht="12.75" hidden="1" customHeight="1" outlineLevel="2">
      <c r="A451" s="652"/>
      <c r="B451" s="651" t="s">
        <v>1272</v>
      </c>
      <c r="C451" s="660" t="s">
        <v>1184</v>
      </c>
      <c r="D451" s="661">
        <v>1014</v>
      </c>
      <c r="E451" s="662" t="s">
        <v>1554</v>
      </c>
      <c r="F451" s="663"/>
      <c r="G451" s="626" t="s">
        <v>102</v>
      </c>
      <c r="H451" s="476" t="str">
        <f t="shared" si="47"/>
        <v>MP-3</v>
      </c>
      <c r="I451" s="631">
        <v>3</v>
      </c>
      <c r="J451" s="663"/>
      <c r="K451" s="655"/>
      <c r="L451" s="663"/>
      <c r="M451" s="473"/>
      <c r="N451" s="471" cm="1">
        <f t="array" ref="N451">IFERROR(_xlfn.IFS(Q451=1,1,P451=1,1,O451=1,1,R451=1,1),0)</f>
        <v>1</v>
      </c>
      <c r="P451" s="655"/>
      <c r="Q451" s="655"/>
      <c r="R451" s="655">
        <v>1</v>
      </c>
      <c r="S451" s="471" cm="1">
        <f t="array" ref="S451">IFERROR(_xlfn.IFS(V451=1,1,U451=1,1,T451=1,1,W451=1,1),0)</f>
        <v>0</v>
      </c>
      <c r="T451" s="655"/>
      <c r="U451" s="655"/>
      <c r="V451" s="655"/>
      <c r="W451" s="655"/>
      <c r="X451" s="655"/>
      <c r="Y451" s="473"/>
      <c r="Z451" s="471"/>
      <c r="AA451" s="471"/>
      <c r="AB451" s="471"/>
      <c r="AC451" s="471"/>
      <c r="AD451" s="471"/>
      <c r="AE451" s="471"/>
      <c r="AF451" s="471"/>
      <c r="AG451" s="471"/>
      <c r="AH451" s="471"/>
      <c r="AI451" s="471"/>
      <c r="AJ451" s="655"/>
      <c r="AK451" s="473"/>
      <c r="AL451" s="665"/>
      <c r="AM451" s="471"/>
      <c r="AN451" s="471"/>
      <c r="AO451" s="471"/>
      <c r="AP451" s="471"/>
      <c r="AQ451" s="470"/>
      <c r="AR451" s="471"/>
      <c r="AS451" s="471"/>
      <c r="AT451" s="471"/>
      <c r="AU451" s="471"/>
      <c r="CB451" s="663"/>
    </row>
    <row r="452" spans="1:80" s="664" customFormat="1" ht="12.75" hidden="1" customHeight="1" outlineLevel="2">
      <c r="A452" s="652"/>
      <c r="B452" s="651" t="s">
        <v>1272</v>
      </c>
      <c r="C452" s="660" t="s">
        <v>1184</v>
      </c>
      <c r="D452" s="661">
        <v>1015</v>
      </c>
      <c r="E452" s="662" t="s">
        <v>1555</v>
      </c>
      <c r="F452" s="663"/>
      <c r="G452" s="626" t="s">
        <v>102</v>
      </c>
      <c r="H452" s="476" t="str">
        <f t="shared" si="47"/>
        <v>MP-3</v>
      </c>
      <c r="I452" s="631">
        <v>3</v>
      </c>
      <c r="J452" s="663"/>
      <c r="K452" s="655"/>
      <c r="L452" s="663"/>
      <c r="M452" s="473"/>
      <c r="N452" s="471" cm="1">
        <f t="array" ref="N452">IFERROR(_xlfn.IFS(Q452=1,1,P452=1,1,O452=1,1,R452=1,1),0)</f>
        <v>1</v>
      </c>
      <c r="P452" s="655"/>
      <c r="Q452" s="655"/>
      <c r="R452" s="655">
        <v>1</v>
      </c>
      <c r="S452" s="471" cm="1">
        <f t="array" ref="S452">IFERROR(_xlfn.IFS(V452=1,1,U452=1,1,T452=1,1,W452=1,1),0)</f>
        <v>0</v>
      </c>
      <c r="T452" s="655"/>
      <c r="U452" s="655"/>
      <c r="V452" s="655"/>
      <c r="W452" s="655"/>
      <c r="X452" s="655"/>
      <c r="Y452" s="473"/>
      <c r="Z452" s="471"/>
      <c r="AA452" s="471"/>
      <c r="AB452" s="471"/>
      <c r="AC452" s="471"/>
      <c r="AD452" s="471"/>
      <c r="AE452" s="471"/>
      <c r="AF452" s="471"/>
      <c r="AG452" s="471"/>
      <c r="AH452" s="471"/>
      <c r="AI452" s="471"/>
      <c r="AJ452" s="655"/>
      <c r="AK452" s="473"/>
      <c r="AL452" s="665"/>
      <c r="AM452" s="471"/>
      <c r="AN452" s="471"/>
      <c r="AO452" s="471"/>
      <c r="AP452" s="471"/>
      <c r="AQ452" s="470"/>
      <c r="AR452" s="471"/>
      <c r="AS452" s="471"/>
      <c r="AT452" s="471"/>
      <c r="AU452" s="471"/>
      <c r="CB452" s="663"/>
    </row>
    <row r="453" spans="1:80" ht="3" hidden="1" customHeight="1">
      <c r="A453" s="670"/>
      <c r="B453" s="667"/>
      <c r="C453" s="668"/>
      <c r="D453" s="661"/>
      <c r="E453" s="662"/>
      <c r="F453" s="631"/>
      <c r="G453" s="626"/>
      <c r="H453" s="476"/>
      <c r="I453" s="631"/>
      <c r="J453" s="631"/>
      <c r="L453" s="631"/>
      <c r="M453" s="473"/>
      <c r="Y453" s="473"/>
      <c r="AK453" s="473"/>
      <c r="CB453" s="631"/>
    </row>
    <row r="454" spans="1:80" s="666" customFormat="1" ht="12.75" hidden="1" customHeight="1" collapsed="1">
      <c r="A454" s="586" t="s">
        <v>31</v>
      </c>
      <c r="B454" s="614"/>
      <c r="C454" s="614"/>
      <c r="D454" s="657"/>
      <c r="E454" s="616"/>
      <c r="F454" s="465"/>
      <c r="G454" s="616"/>
      <c r="H454" s="616"/>
      <c r="I454" s="616"/>
      <c r="J454" s="465"/>
      <c r="K454" s="616"/>
      <c r="L454" s="465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616"/>
      <c r="AB454" s="616"/>
      <c r="AC454" s="616"/>
      <c r="AD454" s="616"/>
      <c r="AE454" s="616"/>
      <c r="AF454" s="616"/>
      <c r="AG454" s="616"/>
      <c r="AH454" s="616"/>
      <c r="AI454" s="616"/>
      <c r="AJ454" s="616"/>
      <c r="AK454" s="616"/>
      <c r="AL454" s="616"/>
      <c r="AM454" s="616"/>
      <c r="AN454" s="616"/>
      <c r="AO454" s="616"/>
      <c r="AP454" s="616"/>
      <c r="AQ454" s="616"/>
      <c r="AR454" s="616"/>
      <c r="AS454" s="616"/>
      <c r="AT454" s="616"/>
      <c r="AU454" s="616"/>
      <c r="CB454" s="465" t="s">
        <v>210</v>
      </c>
    </row>
    <row r="455" spans="1:80" s="666" customFormat="1" ht="3" hidden="1" customHeight="1" outlineLevel="1">
      <c r="A455" s="670"/>
      <c r="B455" s="667"/>
      <c r="C455" s="668"/>
      <c r="D455" s="661"/>
      <c r="E455" s="662"/>
      <c r="G455" s="626"/>
      <c r="H455" s="476"/>
      <c r="I455" s="631"/>
      <c r="K455" s="467"/>
      <c r="M455" s="473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467"/>
      <c r="Y455" s="473"/>
      <c r="Z455" s="658"/>
      <c r="AA455" s="488"/>
      <c r="AB455" s="658"/>
      <c r="AC455" s="658"/>
      <c r="AD455" s="658"/>
      <c r="AE455" s="659"/>
      <c r="AF455" s="658"/>
      <c r="AG455" s="658"/>
      <c r="AH455" s="658"/>
      <c r="AI455" s="658"/>
      <c r="AJ455" s="467"/>
      <c r="AK455" s="473"/>
      <c r="AL455" s="658"/>
      <c r="AM455" s="488"/>
      <c r="AN455" s="658"/>
      <c r="AO455" s="658"/>
      <c r="AP455" s="658"/>
      <c r="AQ455" s="659"/>
      <c r="AR455" s="658"/>
      <c r="AS455" s="658"/>
      <c r="AT455" s="658"/>
      <c r="AU455" s="658"/>
    </row>
    <row r="456" spans="1:80" s="666" customFormat="1" ht="12.75" hidden="1" customHeight="1" outlineLevel="1">
      <c r="A456" s="580" t="s">
        <v>203</v>
      </c>
      <c r="B456" s="580" t="s">
        <v>116</v>
      </c>
      <c r="C456" s="580"/>
      <c r="D456" s="580"/>
      <c r="E456" s="580"/>
      <c r="G456" s="626"/>
      <c r="H456" s="476"/>
      <c r="I456" s="631"/>
      <c r="K456" s="654"/>
      <c r="M456" s="473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4"/>
      <c r="Y456" s="473"/>
      <c r="Z456" s="658"/>
      <c r="AA456" s="488"/>
      <c r="AB456" s="658"/>
      <c r="AC456" s="658"/>
      <c r="AD456" s="658"/>
      <c r="AE456" s="659"/>
      <c r="AF456" s="658"/>
      <c r="AG456" s="658"/>
      <c r="AH456" s="658"/>
      <c r="AI456" s="658"/>
      <c r="AJ456" s="654"/>
      <c r="AK456" s="473"/>
      <c r="AL456" s="658"/>
      <c r="AM456" s="488"/>
      <c r="AN456" s="658"/>
      <c r="AO456" s="658"/>
      <c r="AP456" s="658"/>
      <c r="AQ456" s="659"/>
      <c r="AR456" s="658"/>
      <c r="AS456" s="658"/>
      <c r="AT456" s="658"/>
      <c r="AU456" s="658"/>
    </row>
    <row r="457" spans="1:80" s="666" customFormat="1" ht="12.75" hidden="1" customHeight="1" outlineLevel="2">
      <c r="A457" s="670"/>
      <c r="B457" s="651" t="s">
        <v>1253</v>
      </c>
      <c r="C457" s="660" t="s">
        <v>769</v>
      </c>
      <c r="D457" s="661">
        <v>4011</v>
      </c>
      <c r="E457" s="662" t="s">
        <v>1556</v>
      </c>
      <c r="F457" s="631"/>
      <c r="G457" s="626" t="s">
        <v>111</v>
      </c>
      <c r="H457" s="476" t="str">
        <f t="shared" ref="H457:H463" si="48">CONCATENATE(G457,"-",I457)</f>
        <v>AM-2</v>
      </c>
      <c r="I457" s="631">
        <v>2</v>
      </c>
      <c r="J457" s="631"/>
      <c r="L457" s="631"/>
      <c r="M457" s="473"/>
      <c r="N457" s="471" cm="1">
        <f t="array" ref="N457">IFERROR(_xlfn.IFS(Q457=1,1,P457=1,1,O457=1,1,R457=1,1),0)</f>
        <v>1</v>
      </c>
      <c r="O457" s="655"/>
      <c r="Q457" s="655">
        <v>1</v>
      </c>
      <c r="R457" s="655"/>
      <c r="S457" s="471" cm="1">
        <f t="array" ref="S457">IFERROR(_xlfn.IFS(V457=1,1,U457=1,1,T457=1,1,W457=1,1),0)</f>
        <v>0</v>
      </c>
      <c r="T457" s="655"/>
      <c r="U457" s="655"/>
      <c r="V457" s="655"/>
      <c r="W457" s="655"/>
      <c r="X457" s="654"/>
      <c r="Y457" s="473"/>
      <c r="Z457" s="471"/>
      <c r="AA457" s="655"/>
      <c r="AB457" s="658"/>
      <c r="AC457" s="658"/>
      <c r="AD457" s="658"/>
      <c r="AE457" s="471"/>
      <c r="AF457" s="658"/>
      <c r="AG457" s="658"/>
      <c r="AH457" s="658"/>
      <c r="AI457" s="658"/>
      <c r="AJ457" s="654"/>
      <c r="AK457" s="473"/>
      <c r="AL457" s="658"/>
      <c r="AM457" s="488"/>
      <c r="AN457" s="658"/>
      <c r="AO457" s="658"/>
      <c r="AP457" s="658"/>
      <c r="AQ457" s="659"/>
      <c r="AR457" s="658"/>
      <c r="AS457" s="658"/>
      <c r="AT457" s="658"/>
      <c r="AU457" s="658"/>
      <c r="CB457" s="631">
        <v>2</v>
      </c>
    </row>
    <row r="458" spans="1:80" s="666" customFormat="1" ht="12.75" hidden="1" customHeight="1" outlineLevel="2">
      <c r="A458" s="670"/>
      <c r="B458" s="651" t="s">
        <v>1253</v>
      </c>
      <c r="C458" s="660" t="s">
        <v>769</v>
      </c>
      <c r="D458" s="661">
        <v>4021</v>
      </c>
      <c r="E458" s="662" t="s">
        <v>1557</v>
      </c>
      <c r="F458" s="631"/>
      <c r="G458" s="626" t="s">
        <v>111</v>
      </c>
      <c r="H458" s="476" t="str">
        <f t="shared" si="48"/>
        <v>AM-2</v>
      </c>
      <c r="I458" s="631">
        <v>2</v>
      </c>
      <c r="J458" s="631"/>
      <c r="L458" s="631"/>
      <c r="M458" s="473"/>
      <c r="N458" s="471" cm="1">
        <f t="array" ref="N458">IFERROR(_xlfn.IFS(Q458=1,1,P458=1,1,O458=1,1,R458=1,1),0)</f>
        <v>1</v>
      </c>
      <c r="O458" s="655"/>
      <c r="Q458" s="655">
        <v>1</v>
      </c>
      <c r="R458" s="655"/>
      <c r="S458" s="471" cm="1">
        <f t="array" ref="S458">IFERROR(_xlfn.IFS(V458=1,1,U458=1,1,T458=1,1,W458=1,1),0)</f>
        <v>0</v>
      </c>
      <c r="T458" s="655"/>
      <c r="U458" s="655"/>
      <c r="V458" s="655"/>
      <c r="W458" s="655"/>
      <c r="X458" s="654"/>
      <c r="Y458" s="473"/>
      <c r="Z458" s="471"/>
      <c r="AA458" s="655"/>
      <c r="AB458" s="658"/>
      <c r="AC458" s="658"/>
      <c r="AD458" s="658"/>
      <c r="AE458" s="471"/>
      <c r="AF458" s="658"/>
      <c r="AG458" s="658"/>
      <c r="AH458" s="658"/>
      <c r="AI458" s="658"/>
      <c r="AJ458" s="654"/>
      <c r="AK458" s="473"/>
      <c r="AL458" s="658"/>
      <c r="AM458" s="488"/>
      <c r="AN458" s="658"/>
      <c r="AO458" s="658"/>
      <c r="AP458" s="658"/>
      <c r="AQ458" s="659"/>
      <c r="AR458" s="658"/>
      <c r="AS458" s="658"/>
      <c r="AT458" s="658"/>
      <c r="AU458" s="658"/>
      <c r="CB458" s="631">
        <v>2</v>
      </c>
    </row>
    <row r="459" spans="1:80" s="666" customFormat="1" ht="12.75" hidden="1" customHeight="1" outlineLevel="2">
      <c r="A459" s="670"/>
      <c r="B459" s="651" t="s">
        <v>1253</v>
      </c>
      <c r="C459" s="660" t="s">
        <v>769</v>
      </c>
      <c r="D459" s="661">
        <v>4031</v>
      </c>
      <c r="E459" s="662" t="s">
        <v>1558</v>
      </c>
      <c r="F459" s="631"/>
      <c r="G459" s="626" t="s">
        <v>111</v>
      </c>
      <c r="H459" s="476" t="str">
        <f t="shared" si="48"/>
        <v>AM-2</v>
      </c>
      <c r="I459" s="631">
        <v>2</v>
      </c>
      <c r="J459" s="631"/>
      <c r="L459" s="631"/>
      <c r="M459" s="473"/>
      <c r="N459" s="471" cm="1">
        <f t="array" ref="N459">IFERROR(_xlfn.IFS(Q459=1,1,P459=1,1,O459=1,1,R459=1,1),0)</f>
        <v>1</v>
      </c>
      <c r="O459" s="655"/>
      <c r="Q459" s="655">
        <v>1</v>
      </c>
      <c r="R459" s="655"/>
      <c r="S459" s="471" cm="1">
        <f t="array" ref="S459">IFERROR(_xlfn.IFS(V459=1,1,U459=1,1,T459=1,1,W459=1,1),0)</f>
        <v>0</v>
      </c>
      <c r="T459" s="655"/>
      <c r="U459" s="655"/>
      <c r="V459" s="655"/>
      <c r="W459" s="655"/>
      <c r="X459" s="654"/>
      <c r="Y459" s="473"/>
      <c r="Z459" s="471"/>
      <c r="AA459" s="655"/>
      <c r="AB459" s="658"/>
      <c r="AC459" s="658"/>
      <c r="AD459" s="658"/>
      <c r="AE459" s="471"/>
      <c r="AF459" s="658"/>
      <c r="AG459" s="658"/>
      <c r="AH459" s="658"/>
      <c r="AI459" s="658"/>
      <c r="AJ459" s="654"/>
      <c r="AK459" s="473"/>
      <c r="AL459" s="658"/>
      <c r="AM459" s="488"/>
      <c r="AN459" s="658"/>
      <c r="AO459" s="658"/>
      <c r="AP459" s="658"/>
      <c r="AQ459" s="659"/>
      <c r="AR459" s="658"/>
      <c r="AS459" s="658"/>
      <c r="AT459" s="658"/>
      <c r="AU459" s="658"/>
      <c r="CB459" s="631">
        <v>2</v>
      </c>
    </row>
    <row r="460" spans="1:80" s="666" customFormat="1" ht="12.75" hidden="1" customHeight="1" outlineLevel="2">
      <c r="A460" s="670"/>
      <c r="B460" s="651" t="s">
        <v>1253</v>
      </c>
      <c r="C460" s="660" t="s">
        <v>769</v>
      </c>
      <c r="D460" s="661">
        <v>4041</v>
      </c>
      <c r="E460" s="662" t="s">
        <v>1559</v>
      </c>
      <c r="F460" s="631"/>
      <c r="G460" s="626" t="s">
        <v>111</v>
      </c>
      <c r="H460" s="476" t="str">
        <f t="shared" si="48"/>
        <v>AM-2</v>
      </c>
      <c r="I460" s="631">
        <v>2</v>
      </c>
      <c r="J460" s="631"/>
      <c r="L460" s="631"/>
      <c r="M460" s="473"/>
      <c r="N460" s="471" cm="1">
        <f t="array" ref="N460">IFERROR(_xlfn.IFS(Q460=1,1,P460=1,1,O460=1,1,R460=1,1),0)</f>
        <v>1</v>
      </c>
      <c r="O460" s="655"/>
      <c r="Q460" s="655">
        <v>1</v>
      </c>
      <c r="R460" s="655"/>
      <c r="S460" s="471" cm="1">
        <f t="array" ref="S460">IFERROR(_xlfn.IFS(V460=1,1,U460=1,1,T460=1,1,W460=1,1),0)</f>
        <v>0</v>
      </c>
      <c r="T460" s="655"/>
      <c r="U460" s="655"/>
      <c r="V460" s="655"/>
      <c r="W460" s="655"/>
      <c r="X460" s="654"/>
      <c r="Y460" s="473"/>
      <c r="Z460" s="471"/>
      <c r="AA460" s="655"/>
      <c r="AB460" s="658"/>
      <c r="AC460" s="658"/>
      <c r="AD460" s="658"/>
      <c r="AE460" s="471"/>
      <c r="AF460" s="658"/>
      <c r="AG460" s="658"/>
      <c r="AH460" s="658"/>
      <c r="AI460" s="658"/>
      <c r="AJ460" s="654"/>
      <c r="AK460" s="473"/>
      <c r="AL460" s="658"/>
      <c r="AM460" s="488"/>
      <c r="AN460" s="658"/>
      <c r="AO460" s="658"/>
      <c r="AP460" s="658"/>
      <c r="AQ460" s="659"/>
      <c r="AR460" s="658"/>
      <c r="AS460" s="658"/>
      <c r="AT460" s="658"/>
      <c r="AU460" s="658"/>
      <c r="CB460" s="631">
        <v>2</v>
      </c>
    </row>
    <row r="461" spans="1:80" s="666" customFormat="1" ht="12.75" hidden="1" customHeight="1" outlineLevel="2">
      <c r="A461" s="670"/>
      <c r="B461" s="651" t="s">
        <v>1253</v>
      </c>
      <c r="C461" s="660" t="s">
        <v>769</v>
      </c>
      <c r="D461" s="661">
        <v>4051</v>
      </c>
      <c r="E461" s="662" t="s">
        <v>1560</v>
      </c>
      <c r="F461" s="631"/>
      <c r="G461" s="626" t="s">
        <v>111</v>
      </c>
      <c r="H461" s="476" t="str">
        <f t="shared" si="48"/>
        <v>AM-2</v>
      </c>
      <c r="I461" s="631">
        <v>2</v>
      </c>
      <c r="J461" s="631"/>
      <c r="L461" s="631"/>
      <c r="M461" s="473"/>
      <c r="N461" s="471" cm="1">
        <f t="array" ref="N461">IFERROR(_xlfn.IFS(Q461=1,1,P461=1,1,O461=1,1,R461=1,1),0)</f>
        <v>1</v>
      </c>
      <c r="O461" s="655"/>
      <c r="Q461" s="655">
        <v>1</v>
      </c>
      <c r="R461" s="655"/>
      <c r="S461" s="471" cm="1">
        <f t="array" ref="S461">IFERROR(_xlfn.IFS(V461=1,1,U461=1,1,T461=1,1,W461=1,1),0)</f>
        <v>0</v>
      </c>
      <c r="T461" s="655"/>
      <c r="U461" s="655"/>
      <c r="V461" s="655"/>
      <c r="W461" s="655"/>
      <c r="X461" s="654"/>
      <c r="Y461" s="473"/>
      <c r="Z461" s="471"/>
      <c r="AA461" s="655"/>
      <c r="AB461" s="658"/>
      <c r="AC461" s="658"/>
      <c r="AD461" s="658"/>
      <c r="AE461" s="471"/>
      <c r="AF461" s="658"/>
      <c r="AG461" s="658"/>
      <c r="AH461" s="658"/>
      <c r="AI461" s="658"/>
      <c r="AJ461" s="654"/>
      <c r="AK461" s="473"/>
      <c r="AL461" s="658"/>
      <c r="AM461" s="488"/>
      <c r="AN461" s="658"/>
      <c r="AO461" s="658"/>
      <c r="AP461" s="658"/>
      <c r="AQ461" s="659"/>
      <c r="AR461" s="658"/>
      <c r="AS461" s="658"/>
      <c r="AT461" s="658"/>
      <c r="AU461" s="658"/>
      <c r="CB461" s="631">
        <v>2</v>
      </c>
    </row>
    <row r="462" spans="1:80" s="666" customFormat="1" ht="12.75" hidden="1" customHeight="1" outlineLevel="2">
      <c r="A462" s="670"/>
      <c r="B462" s="651" t="s">
        <v>1253</v>
      </c>
      <c r="C462" s="660" t="s">
        <v>769</v>
      </c>
      <c r="D462" s="661">
        <v>4061</v>
      </c>
      <c r="E462" s="662" t="s">
        <v>1561</v>
      </c>
      <c r="F462" s="631"/>
      <c r="G462" s="626" t="s">
        <v>111</v>
      </c>
      <c r="H462" s="476" t="str">
        <f t="shared" si="48"/>
        <v>AM-2</v>
      </c>
      <c r="I462" s="631">
        <v>2</v>
      </c>
      <c r="J462" s="631"/>
      <c r="L462" s="631"/>
      <c r="M462" s="473"/>
      <c r="N462" s="471" cm="1">
        <f t="array" ref="N462">IFERROR(_xlfn.IFS(Q462=1,1,P462=1,1,O462=1,1,R462=1,1),0)</f>
        <v>1</v>
      </c>
      <c r="O462" s="655"/>
      <c r="Q462" s="655">
        <v>1</v>
      </c>
      <c r="R462" s="655"/>
      <c r="S462" s="471" cm="1">
        <f t="array" ref="S462">IFERROR(_xlfn.IFS(V462=1,1,U462=1,1,T462=1,1,W462=1,1),0)</f>
        <v>0</v>
      </c>
      <c r="T462" s="655"/>
      <c r="U462" s="655"/>
      <c r="V462" s="655"/>
      <c r="W462" s="655"/>
      <c r="X462" s="654"/>
      <c r="Y462" s="473"/>
      <c r="Z462" s="471"/>
      <c r="AA462" s="655"/>
      <c r="AB462" s="658"/>
      <c r="AC462" s="658"/>
      <c r="AD462" s="658"/>
      <c r="AE462" s="471"/>
      <c r="AF462" s="658"/>
      <c r="AG462" s="658"/>
      <c r="AH462" s="658"/>
      <c r="AI462" s="658"/>
      <c r="AJ462" s="654"/>
      <c r="AK462" s="473"/>
      <c r="AL462" s="658"/>
      <c r="AM462" s="488"/>
      <c r="AN462" s="658"/>
      <c r="AO462" s="658"/>
      <c r="AP462" s="658"/>
      <c r="AQ462" s="659"/>
      <c r="AR462" s="658"/>
      <c r="AS462" s="658"/>
      <c r="AT462" s="658"/>
      <c r="AU462" s="658"/>
      <c r="CB462" s="631">
        <v>2</v>
      </c>
    </row>
    <row r="463" spans="1:80" s="666" customFormat="1" ht="12.75" hidden="1" customHeight="1" outlineLevel="2">
      <c r="A463" s="670"/>
      <c r="B463" s="651" t="s">
        <v>1253</v>
      </c>
      <c r="C463" s="660" t="s">
        <v>769</v>
      </c>
      <c r="D463" s="661">
        <v>4071</v>
      </c>
      <c r="E463" s="662" t="s">
        <v>1562</v>
      </c>
      <c r="F463" s="631"/>
      <c r="G463" s="626" t="s">
        <v>111</v>
      </c>
      <c r="H463" s="476" t="str">
        <f t="shared" si="48"/>
        <v>AM-2</v>
      </c>
      <c r="I463" s="631">
        <v>2</v>
      </c>
      <c r="J463" s="631"/>
      <c r="L463" s="631"/>
      <c r="M463" s="473"/>
      <c r="N463" s="471" cm="1">
        <f t="array" ref="N463">IFERROR(_xlfn.IFS(Q463=1,1,P463=1,1,O463=1,1,R463=1,1),0)</f>
        <v>1</v>
      </c>
      <c r="O463" s="655"/>
      <c r="Q463" s="655">
        <v>1</v>
      </c>
      <c r="R463" s="655"/>
      <c r="S463" s="471" cm="1">
        <f t="array" ref="S463">IFERROR(_xlfn.IFS(V463=1,1,U463=1,1,T463=1,1,W463=1,1),0)</f>
        <v>0</v>
      </c>
      <c r="T463" s="655"/>
      <c r="U463" s="655"/>
      <c r="V463" s="655"/>
      <c r="W463" s="655"/>
      <c r="X463" s="654"/>
      <c r="Y463" s="473"/>
      <c r="Z463" s="471"/>
      <c r="AA463" s="655"/>
      <c r="AB463" s="658"/>
      <c r="AC463" s="658"/>
      <c r="AD463" s="658"/>
      <c r="AE463" s="471"/>
      <c r="AF463" s="658"/>
      <c r="AG463" s="658"/>
      <c r="AH463" s="658"/>
      <c r="AI463" s="658"/>
      <c r="AJ463" s="654"/>
      <c r="AK463" s="473"/>
      <c r="AL463" s="658"/>
      <c r="AM463" s="488"/>
      <c r="AN463" s="658"/>
      <c r="AO463" s="658"/>
      <c r="AP463" s="658"/>
      <c r="AQ463" s="659"/>
      <c r="AR463" s="658"/>
      <c r="AS463" s="658"/>
      <c r="AT463" s="658"/>
      <c r="AU463" s="658"/>
      <c r="CB463" s="631">
        <v>2</v>
      </c>
    </row>
    <row r="464" spans="1:80" s="666" customFormat="1" ht="3" hidden="1" customHeight="1" outlineLevel="1">
      <c r="A464" s="670"/>
      <c r="B464" s="651"/>
      <c r="C464" s="660"/>
      <c r="D464" s="661"/>
      <c r="E464" s="662"/>
      <c r="F464" s="631"/>
      <c r="G464" s="626"/>
      <c r="H464" s="476"/>
      <c r="I464" s="631"/>
      <c r="J464" s="631"/>
      <c r="L464" s="631"/>
      <c r="M464" s="473"/>
      <c r="N464" s="471"/>
      <c r="O464" s="655"/>
      <c r="Q464" s="655"/>
      <c r="R464" s="655"/>
      <c r="S464" s="471"/>
      <c r="T464" s="655"/>
      <c r="U464" s="655"/>
      <c r="V464" s="655"/>
      <c r="W464" s="655"/>
      <c r="X464" s="654"/>
      <c r="Y464" s="473"/>
      <c r="Z464" s="471"/>
      <c r="AA464" s="655"/>
      <c r="AB464" s="658"/>
      <c r="AC464" s="658"/>
      <c r="AD464" s="658"/>
      <c r="AE464" s="471"/>
      <c r="AF464" s="658"/>
      <c r="AG464" s="658"/>
      <c r="AH464" s="658"/>
      <c r="AI464" s="658"/>
      <c r="AJ464" s="654"/>
      <c r="AK464" s="473"/>
      <c r="AL464" s="658"/>
      <c r="AM464" s="488"/>
      <c r="AN464" s="658"/>
      <c r="AO464" s="658"/>
      <c r="AP464" s="658"/>
      <c r="AQ464" s="659"/>
      <c r="AR464" s="658"/>
      <c r="AS464" s="658"/>
      <c r="AT464" s="658"/>
      <c r="AU464" s="658"/>
      <c r="CB464" s="631"/>
    </row>
    <row r="465" spans="1:80" s="666" customFormat="1" ht="12.75" hidden="1" customHeight="1" outlineLevel="1">
      <c r="A465" s="580" t="s">
        <v>204</v>
      </c>
      <c r="B465" s="580" t="s">
        <v>118</v>
      </c>
      <c r="C465" s="580"/>
      <c r="D465" s="580"/>
      <c r="E465" s="580"/>
      <c r="F465" s="631"/>
      <c r="G465" s="626"/>
      <c r="H465" s="476"/>
      <c r="I465" s="631"/>
      <c r="J465" s="631"/>
      <c r="L465" s="631"/>
      <c r="M465" s="473"/>
      <c r="N465" s="471"/>
      <c r="O465" s="655"/>
      <c r="Q465" s="655"/>
      <c r="R465" s="655"/>
      <c r="S465" s="471"/>
      <c r="T465" s="655"/>
      <c r="U465" s="655"/>
      <c r="V465" s="655"/>
      <c r="W465" s="655"/>
      <c r="X465" s="654"/>
      <c r="Y465" s="473"/>
      <c r="Z465" s="471"/>
      <c r="AA465" s="655"/>
      <c r="AB465" s="658"/>
      <c r="AC465" s="658"/>
      <c r="AD465" s="658"/>
      <c r="AE465" s="471"/>
      <c r="AF465" s="658"/>
      <c r="AG465" s="658"/>
      <c r="AH465" s="658"/>
      <c r="AI465" s="658"/>
      <c r="AJ465" s="654"/>
      <c r="AK465" s="473"/>
      <c r="AL465" s="658"/>
      <c r="AM465" s="488"/>
      <c r="AN465" s="658"/>
      <c r="AO465" s="658"/>
      <c r="AP465" s="658"/>
      <c r="AQ465" s="659"/>
      <c r="AR465" s="658"/>
      <c r="AS465" s="658"/>
      <c r="AT465" s="658"/>
      <c r="AU465" s="658"/>
      <c r="CB465" s="631"/>
    </row>
    <row r="466" spans="1:80" ht="12.75" hidden="1" customHeight="1" outlineLevel="2">
      <c r="A466" s="670"/>
      <c r="B466" s="667"/>
      <c r="C466" s="668"/>
      <c r="D466" s="661"/>
      <c r="E466" s="662" t="s">
        <v>118</v>
      </c>
      <c r="F466" s="631"/>
      <c r="G466" s="626" t="s">
        <v>111</v>
      </c>
      <c r="H466" s="476" t="str">
        <f t="shared" ref="H466" si="49">CONCATENATE(G466,"-",I466)</f>
        <v>AM-3</v>
      </c>
      <c r="I466" s="631">
        <v>3</v>
      </c>
      <c r="J466" s="631"/>
      <c r="L466" s="631"/>
      <c r="M466" s="473"/>
      <c r="N466" s="471" cm="1">
        <f t="array" ref="N466">IFERROR(_xlfn.IFS(Q466=1,1,P466=1,1,O466=1,1,R466=1,1),0)</f>
        <v>1</v>
      </c>
      <c r="P466" s="656"/>
      <c r="Q466" s="655">
        <v>1</v>
      </c>
      <c r="R466" s="658"/>
      <c r="S466" s="471" cm="1">
        <f t="array" ref="S466">IFERROR(_xlfn.IFS(V466=1,1,U466=1,1,T466=1,1,W466=1,1),0)</f>
        <v>0</v>
      </c>
      <c r="Y466" s="473"/>
      <c r="Z466" s="471"/>
      <c r="AA466" s="655"/>
      <c r="AB466" s="655"/>
      <c r="AE466" s="471"/>
      <c r="AK466" s="473"/>
    </row>
    <row r="467" spans="1:80" s="666" customFormat="1" ht="3" hidden="1" customHeight="1" outlineLevel="1">
      <c r="A467" s="670"/>
      <c r="B467" s="651"/>
      <c r="C467" s="660"/>
      <c r="D467" s="661"/>
      <c r="E467" s="662"/>
      <c r="F467" s="631"/>
      <c r="G467" s="626"/>
      <c r="H467" s="476"/>
      <c r="I467" s="631"/>
      <c r="J467" s="631"/>
      <c r="L467" s="631"/>
      <c r="M467" s="473"/>
      <c r="N467" s="471"/>
      <c r="O467" s="655"/>
      <c r="P467" s="655"/>
      <c r="Q467" s="655"/>
      <c r="R467" s="655"/>
      <c r="S467" s="471"/>
      <c r="T467" s="655"/>
      <c r="U467" s="655"/>
      <c r="V467" s="655"/>
      <c r="W467" s="655"/>
      <c r="X467" s="654"/>
      <c r="Y467" s="473"/>
      <c r="Z467" s="471"/>
      <c r="AA467" s="655"/>
      <c r="AB467" s="658"/>
      <c r="AC467" s="658"/>
      <c r="AD467" s="658"/>
      <c r="AE467" s="471"/>
      <c r="AF467" s="658"/>
      <c r="AG467" s="658"/>
      <c r="AH467" s="658"/>
      <c r="AI467" s="658"/>
      <c r="AJ467" s="654"/>
      <c r="AK467" s="473"/>
      <c r="AL467" s="658"/>
      <c r="AM467" s="488"/>
      <c r="AN467" s="658"/>
      <c r="AO467" s="658"/>
      <c r="AP467" s="658"/>
      <c r="AQ467" s="659"/>
      <c r="AR467" s="658"/>
      <c r="AS467" s="658"/>
      <c r="AT467" s="658"/>
      <c r="AU467" s="658"/>
      <c r="CB467" s="631"/>
    </row>
    <row r="468" spans="1:80" s="666" customFormat="1" ht="12.75" hidden="1" customHeight="1" outlineLevel="1">
      <c r="A468" s="580" t="s">
        <v>206</v>
      </c>
      <c r="B468" s="580" t="s">
        <v>122</v>
      </c>
      <c r="C468" s="580"/>
      <c r="D468" s="580"/>
      <c r="E468" s="580"/>
      <c r="F468" s="631"/>
      <c r="G468" s="626"/>
      <c r="H468" s="476"/>
      <c r="I468" s="631"/>
      <c r="J468" s="631"/>
      <c r="L468" s="631"/>
      <c r="M468" s="473"/>
      <c r="N468" s="471"/>
      <c r="O468" s="655"/>
      <c r="P468" s="655"/>
      <c r="Q468" s="655"/>
      <c r="R468" s="655"/>
      <c r="S468" s="471"/>
      <c r="T468" s="655"/>
      <c r="U468" s="655"/>
      <c r="V468" s="655"/>
      <c r="W468" s="655"/>
      <c r="X468" s="654"/>
      <c r="Y468" s="473"/>
      <c r="Z468" s="471"/>
      <c r="AA468" s="655"/>
      <c r="AB468" s="658"/>
      <c r="AC468" s="658"/>
      <c r="AD468" s="658"/>
      <c r="AE468" s="471"/>
      <c r="AF468" s="658"/>
      <c r="AG468" s="658"/>
      <c r="AH468" s="658"/>
      <c r="AI468" s="658"/>
      <c r="AJ468" s="654"/>
      <c r="AK468" s="473"/>
      <c r="AL468" s="658"/>
      <c r="AM468" s="488"/>
      <c r="AN468" s="658"/>
      <c r="AO468" s="658"/>
      <c r="AP468" s="658"/>
      <c r="AQ468" s="659"/>
      <c r="AR468" s="658"/>
      <c r="AS468" s="658"/>
      <c r="AT468" s="658"/>
      <c r="AU468" s="658"/>
      <c r="CB468" s="631"/>
    </row>
    <row r="469" spans="1:80" ht="12.75" hidden="1" customHeight="1" outlineLevel="2">
      <c r="A469" s="670"/>
      <c r="B469" s="667"/>
      <c r="C469" s="668"/>
      <c r="D469" s="661"/>
      <c r="E469" s="662" t="s">
        <v>122</v>
      </c>
      <c r="F469" s="631"/>
      <c r="G469" s="626" t="s">
        <v>111</v>
      </c>
      <c r="H469" s="476" t="str">
        <f t="shared" ref="H469" si="50">CONCATENATE(G469,"-",I469)</f>
        <v>AM-5</v>
      </c>
      <c r="I469" s="631">
        <v>5</v>
      </c>
      <c r="J469" s="631"/>
      <c r="L469" s="631"/>
      <c r="M469" s="473"/>
      <c r="N469" s="471" cm="1">
        <f t="array" ref="N469">IFERROR(_xlfn.IFS(Q469=1,1,P469=1,1,O469=1,1,R469=1,1),0)</f>
        <v>1</v>
      </c>
      <c r="Q469" s="656"/>
      <c r="R469" s="655">
        <v>1</v>
      </c>
      <c r="S469" s="471" cm="1">
        <f t="array" ref="S469">IFERROR(_xlfn.IFS(V469=1,1,U469=1,1,T469=1,1,W469=1,1),0)</f>
        <v>0</v>
      </c>
      <c r="Y469" s="473"/>
      <c r="Z469" s="471"/>
      <c r="AA469" s="655"/>
      <c r="AB469" s="655"/>
      <c r="AD469" s="655"/>
      <c r="AE469" s="471"/>
      <c r="AK469" s="473"/>
    </row>
    <row r="470" spans="1:80" ht="3" hidden="1" customHeight="1">
      <c r="A470" s="670"/>
      <c r="B470" s="667"/>
      <c r="C470" s="668"/>
      <c r="D470" s="661"/>
      <c r="E470" s="662"/>
      <c r="G470" s="626"/>
      <c r="H470" s="476"/>
      <c r="I470" s="631"/>
      <c r="M470" s="473"/>
      <c r="Y470" s="473"/>
      <c r="AK470" s="473"/>
    </row>
    <row r="471" spans="1:80" ht="12.75" hidden="1" customHeight="1">
      <c r="A471" s="652"/>
      <c r="C471" s="660"/>
      <c r="D471" s="661"/>
      <c r="E471" s="662"/>
      <c r="G471" s="626"/>
      <c r="H471" s="476"/>
      <c r="I471" s="631"/>
      <c r="M471" s="473"/>
      <c r="Y471" s="473"/>
      <c r="AK471" s="473"/>
    </row>
    <row r="472" spans="1:80" ht="12.75" hidden="1" customHeight="1">
      <c r="A472" s="652"/>
      <c r="C472" s="660"/>
      <c r="D472" s="661"/>
      <c r="E472" s="662"/>
      <c r="G472" s="626"/>
      <c r="H472" s="476"/>
      <c r="I472" s="631"/>
      <c r="M472" s="473"/>
      <c r="Y472" s="473"/>
      <c r="AK472" s="473"/>
    </row>
    <row r="473" spans="1:80" ht="12.75" hidden="1" customHeight="1">
      <c r="A473" s="652"/>
      <c r="C473" s="660"/>
      <c r="D473" s="661"/>
      <c r="E473" s="662"/>
      <c r="G473" s="626"/>
      <c r="H473" s="476"/>
      <c r="I473" s="631"/>
      <c r="M473" s="473"/>
      <c r="Y473" s="473"/>
      <c r="AK473" s="473"/>
    </row>
    <row r="474" spans="1:80" ht="12.75" customHeight="1">
      <c r="A474" s="652"/>
      <c r="C474" s="660"/>
      <c r="D474" s="661"/>
      <c r="E474" s="662"/>
      <c r="G474" s="626"/>
      <c r="H474" s="476"/>
      <c r="I474" s="631"/>
      <c r="M474" s="473"/>
      <c r="Y474" s="473"/>
      <c r="AK474" s="473"/>
    </row>
    <row r="475" spans="1:80" ht="12.75" customHeight="1">
      <c r="A475" s="652"/>
      <c r="C475" s="660"/>
      <c r="D475" s="661"/>
      <c r="E475" s="662"/>
      <c r="G475" s="626"/>
      <c r="H475" s="476"/>
      <c r="I475" s="631"/>
      <c r="M475" s="473"/>
      <c r="Y475" s="473"/>
      <c r="AK475" s="473"/>
    </row>
    <row r="476" spans="1:80" ht="12.75" customHeight="1">
      <c r="M476" s="473"/>
      <c r="Y476" s="473"/>
      <c r="AK476" s="473"/>
    </row>
    <row r="477" spans="1:80" ht="12.75" customHeight="1">
      <c r="M477" s="473"/>
      <c r="Y477" s="473"/>
      <c r="AK477" s="473"/>
    </row>
    <row r="478" spans="1:80" ht="12.75" customHeight="1">
      <c r="M478" s="473"/>
      <c r="Y478" s="473"/>
      <c r="AK478" s="473"/>
    </row>
    <row r="479" spans="1:80" ht="12.75" customHeight="1">
      <c r="M479" s="473"/>
      <c r="Y479" s="473"/>
      <c r="AK479" s="473"/>
    </row>
    <row r="480" spans="1:80" ht="12.75" customHeight="1">
      <c r="M480" s="473"/>
      <c r="Y480" s="473"/>
      <c r="AK480" s="473"/>
    </row>
    <row r="481" spans="13:37" ht="12.75" customHeight="1">
      <c r="M481" s="473"/>
      <c r="Y481" s="473"/>
      <c r="AK481" s="473"/>
    </row>
    <row r="482" spans="13:37" ht="12.75" customHeight="1">
      <c r="M482" s="473"/>
      <c r="Y482" s="473"/>
      <c r="AK482" s="473"/>
    </row>
    <row r="483" spans="13:37" ht="12.75" customHeight="1">
      <c r="M483" s="473"/>
      <c r="Y483" s="473"/>
      <c r="AK483" s="473"/>
    </row>
    <row r="484" spans="13:37" ht="12.75" customHeight="1">
      <c r="M484" s="473"/>
      <c r="Y484" s="473"/>
      <c r="AK484" s="473"/>
    </row>
    <row r="485" spans="13:37" ht="12.75" customHeight="1">
      <c r="M485" s="473"/>
      <c r="Y485" s="473"/>
      <c r="AK485" s="473"/>
    </row>
    <row r="486" spans="13:37" ht="12.75" customHeight="1">
      <c r="M486" s="473"/>
      <c r="Y486" s="473"/>
      <c r="AK486" s="473"/>
    </row>
    <row r="487" spans="13:37" ht="12.75" customHeight="1">
      <c r="M487" s="473"/>
      <c r="Y487" s="473"/>
      <c r="AK487" s="473"/>
    </row>
    <row r="488" spans="13:37" ht="12.75" customHeight="1">
      <c r="M488" s="473"/>
      <c r="Y488" s="473"/>
      <c r="AK488" s="473"/>
    </row>
    <row r="489" spans="13:37" ht="12.75" customHeight="1">
      <c r="M489" s="473"/>
      <c r="Y489" s="473"/>
      <c r="AK489" s="473"/>
    </row>
    <row r="490" spans="13:37" ht="12.75" customHeight="1">
      <c r="M490" s="473"/>
      <c r="Y490" s="473"/>
      <c r="AK490" s="473"/>
    </row>
    <row r="491" spans="13:37" ht="12.75" customHeight="1">
      <c r="M491" s="473"/>
      <c r="Y491" s="473"/>
      <c r="AK491" s="473"/>
    </row>
    <row r="492" spans="13:37" ht="12.75" customHeight="1">
      <c r="M492" s="473"/>
      <c r="Y492" s="473"/>
      <c r="AK492" s="473"/>
    </row>
    <row r="493" spans="13:37" ht="12.75" customHeight="1">
      <c r="M493" s="473"/>
      <c r="Y493" s="473"/>
      <c r="AK493" s="473"/>
    </row>
    <row r="494" spans="13:37" ht="12.75" customHeight="1">
      <c r="M494" s="473"/>
      <c r="Y494" s="473"/>
      <c r="AK494" s="473"/>
    </row>
    <row r="495" spans="13:37" ht="12.75" customHeight="1">
      <c r="M495" s="473"/>
      <c r="Y495" s="473"/>
      <c r="AK495" s="473"/>
    </row>
    <row r="496" spans="13:37" ht="12.75" customHeight="1">
      <c r="M496" s="473"/>
      <c r="Y496" s="473"/>
      <c r="AK496" s="473"/>
    </row>
    <row r="497" spans="13:37" ht="12.75" customHeight="1">
      <c r="M497" s="473"/>
      <c r="Y497" s="473"/>
      <c r="AK497" s="473"/>
    </row>
    <row r="498" spans="13:37" ht="12.75" customHeight="1">
      <c r="M498" s="473"/>
      <c r="Y498" s="473"/>
      <c r="AK498" s="473"/>
    </row>
    <row r="499" spans="13:37" ht="12.75" customHeight="1">
      <c r="M499" s="473"/>
      <c r="Y499" s="473"/>
      <c r="AK499" s="473"/>
    </row>
    <row r="500" spans="13:37" ht="12.75" customHeight="1">
      <c r="M500" s="473"/>
      <c r="Y500" s="473"/>
      <c r="AK500" s="473"/>
    </row>
    <row r="501" spans="13:37" ht="12.75" customHeight="1">
      <c r="M501" s="473"/>
      <c r="Y501" s="473"/>
      <c r="AK501" s="473"/>
    </row>
    <row r="502" spans="13:37" ht="12.75" customHeight="1">
      <c r="M502" s="473"/>
      <c r="Y502" s="473"/>
      <c r="AK502" s="473"/>
    </row>
    <row r="503" spans="13:37" ht="12.75" customHeight="1">
      <c r="M503" s="473"/>
      <c r="Y503" s="473"/>
      <c r="AK503" s="473"/>
    </row>
    <row r="504" spans="13:37" ht="12.75" customHeight="1">
      <c r="M504" s="473"/>
      <c r="Y504" s="473"/>
      <c r="AK504" s="473"/>
    </row>
    <row r="505" spans="13:37" ht="12.75" customHeight="1">
      <c r="M505" s="473"/>
      <c r="Y505" s="473"/>
      <c r="AK505" s="473"/>
    </row>
    <row r="506" spans="13:37" ht="12.75" customHeight="1">
      <c r="M506" s="473"/>
      <c r="Y506" s="473"/>
      <c r="AK506" s="473"/>
    </row>
    <row r="507" spans="13:37" ht="12.75" customHeight="1">
      <c r="M507" s="473"/>
      <c r="Y507" s="473"/>
      <c r="AK507" s="473"/>
    </row>
    <row r="508" spans="13:37" ht="12.75" customHeight="1">
      <c r="M508" s="473"/>
      <c r="Y508" s="473"/>
      <c r="AK508" s="473"/>
    </row>
    <row r="509" spans="13:37" ht="12.75" customHeight="1">
      <c r="M509" s="473"/>
      <c r="Y509" s="473"/>
      <c r="AK509" s="473"/>
    </row>
    <row r="510" spans="13:37" ht="12.75" customHeight="1">
      <c r="M510" s="473"/>
      <c r="Y510" s="473"/>
      <c r="AK510" s="473"/>
    </row>
    <row r="511" spans="13:37" ht="12.75" customHeight="1">
      <c r="M511" s="473"/>
      <c r="Y511" s="473"/>
      <c r="AK511" s="473"/>
    </row>
    <row r="512" spans="13:37" ht="12.75" customHeight="1">
      <c r="M512" s="473"/>
      <c r="Y512" s="473"/>
      <c r="AK512" s="473"/>
    </row>
    <row r="513" spans="13:37" ht="12.75" customHeight="1">
      <c r="M513" s="473"/>
      <c r="Y513" s="473"/>
      <c r="AK513" s="473"/>
    </row>
    <row r="514" spans="13:37" ht="12.75" customHeight="1">
      <c r="M514" s="473"/>
      <c r="Y514" s="473"/>
      <c r="AK514" s="473"/>
    </row>
    <row r="515" spans="13:37" ht="12.75" customHeight="1">
      <c r="M515" s="473"/>
      <c r="Y515" s="473"/>
      <c r="AK515" s="473"/>
    </row>
    <row r="516" spans="13:37" ht="12.75" customHeight="1">
      <c r="M516" s="473"/>
      <c r="Y516" s="473"/>
      <c r="AK516" s="473"/>
    </row>
    <row r="517" spans="13:37" ht="12.75" customHeight="1">
      <c r="M517" s="473"/>
      <c r="Y517" s="473"/>
      <c r="AK517" s="473"/>
    </row>
    <row r="518" spans="13:37" ht="12.75" customHeight="1">
      <c r="M518" s="473"/>
      <c r="Y518" s="473"/>
      <c r="AK518" s="473"/>
    </row>
    <row r="519" spans="13:37" ht="12.75" customHeight="1">
      <c r="M519" s="473"/>
      <c r="Y519" s="473"/>
      <c r="AK519" s="473"/>
    </row>
    <row r="520" spans="13:37" ht="12.75" customHeight="1">
      <c r="M520" s="473"/>
      <c r="Y520" s="473"/>
      <c r="AK520" s="473"/>
    </row>
    <row r="521" spans="13:37" ht="12.75" customHeight="1">
      <c r="M521" s="473"/>
      <c r="Y521" s="473"/>
      <c r="AK521" s="473"/>
    </row>
    <row r="522" spans="13:37" ht="12.75" customHeight="1">
      <c r="M522" s="473"/>
      <c r="Y522" s="473"/>
      <c r="AK522" s="473"/>
    </row>
    <row r="523" spans="13:37" ht="12.75" customHeight="1">
      <c r="M523" s="473"/>
      <c r="Y523" s="473"/>
      <c r="AK523" s="473"/>
    </row>
    <row r="524" spans="13:37" ht="12.75" customHeight="1">
      <c r="M524" s="473"/>
      <c r="Y524" s="473"/>
      <c r="AK524" s="473"/>
    </row>
    <row r="525" spans="13:37" ht="12.75" customHeight="1">
      <c r="M525" s="473"/>
      <c r="Y525" s="473"/>
      <c r="AK525" s="473"/>
    </row>
    <row r="526" spans="13:37" ht="12.75" customHeight="1">
      <c r="M526" s="473"/>
      <c r="Y526" s="473"/>
      <c r="AK526" s="473"/>
    </row>
    <row r="527" spans="13:37" ht="12.75" customHeight="1">
      <c r="M527" s="473"/>
      <c r="Y527" s="473"/>
      <c r="AK527" s="473"/>
    </row>
    <row r="528" spans="13:37" ht="12.75" customHeight="1">
      <c r="M528" s="473"/>
      <c r="Y528" s="473"/>
      <c r="AK528" s="473"/>
    </row>
    <row r="529" spans="13:37" ht="12.75" customHeight="1">
      <c r="M529" s="473"/>
      <c r="Y529" s="473"/>
      <c r="AK529" s="473"/>
    </row>
    <row r="530" spans="13:37" ht="12.75" customHeight="1">
      <c r="M530" s="473"/>
      <c r="Y530" s="473"/>
      <c r="AK530" s="473"/>
    </row>
    <row r="531" spans="13:37" ht="12.75" customHeight="1">
      <c r="M531" s="473"/>
      <c r="Y531" s="473"/>
      <c r="AK531" s="473"/>
    </row>
    <row r="532" spans="13:37" ht="12.75" customHeight="1">
      <c r="M532" s="473"/>
      <c r="Y532" s="473"/>
      <c r="AK532" s="473"/>
    </row>
    <row r="533" spans="13:37" ht="12.75" customHeight="1">
      <c r="M533" s="473"/>
      <c r="Y533" s="473"/>
      <c r="AK533" s="473"/>
    </row>
    <row r="534" spans="13:37" ht="12.75" customHeight="1">
      <c r="M534" s="473"/>
      <c r="Y534" s="473"/>
      <c r="AK534" s="473"/>
    </row>
    <row r="535" spans="13:37" ht="12.75" customHeight="1">
      <c r="M535" s="473"/>
      <c r="Y535" s="473"/>
      <c r="AK535" s="473"/>
    </row>
    <row r="536" spans="13:37" ht="12.75" customHeight="1">
      <c r="M536" s="473"/>
      <c r="Y536" s="473"/>
      <c r="AK536" s="473"/>
    </row>
    <row r="537" spans="13:37" ht="12.75" customHeight="1">
      <c r="M537" s="473"/>
      <c r="Y537" s="473"/>
      <c r="AK537" s="473"/>
    </row>
    <row r="538" spans="13:37" ht="12.75" customHeight="1">
      <c r="M538" s="473"/>
      <c r="Y538" s="473"/>
      <c r="AK538" s="473"/>
    </row>
    <row r="539" spans="13:37" ht="12.75" customHeight="1">
      <c r="M539" s="473"/>
      <c r="Y539" s="473"/>
      <c r="AK539" s="473"/>
    </row>
    <row r="540" spans="13:37" ht="12.75" customHeight="1">
      <c r="M540" s="473"/>
      <c r="Y540" s="473"/>
      <c r="AK540" s="473"/>
    </row>
    <row r="541" spans="13:37" ht="12.75" customHeight="1">
      <c r="M541" s="473"/>
      <c r="Y541" s="473"/>
      <c r="AK541" s="473"/>
    </row>
    <row r="542" spans="13:37" ht="12.75" customHeight="1">
      <c r="M542" s="473"/>
      <c r="Y542" s="473"/>
      <c r="AK542" s="473"/>
    </row>
    <row r="543" spans="13:37" ht="12.75" customHeight="1">
      <c r="M543" s="473"/>
      <c r="Y543" s="473"/>
      <c r="AK543" s="473"/>
    </row>
    <row r="544" spans="13:37" ht="12.75" customHeight="1">
      <c r="M544" s="473"/>
      <c r="Y544" s="473"/>
      <c r="AK544" s="473"/>
    </row>
    <row r="545" spans="13:37" ht="12.75" customHeight="1">
      <c r="M545" s="473"/>
      <c r="Y545" s="473"/>
      <c r="AK545" s="473"/>
    </row>
    <row r="546" spans="13:37" ht="12.75" customHeight="1">
      <c r="M546" s="473"/>
      <c r="Y546" s="473"/>
      <c r="AK546" s="473"/>
    </row>
    <row r="547" spans="13:37" ht="12.75" customHeight="1">
      <c r="M547" s="473"/>
      <c r="Y547" s="473"/>
      <c r="AK547" s="473"/>
    </row>
    <row r="548" spans="13:37" ht="12.75" customHeight="1">
      <c r="M548" s="473"/>
      <c r="Y548" s="473"/>
      <c r="AK548" s="473"/>
    </row>
    <row r="549" spans="13:37" ht="12.75" customHeight="1">
      <c r="M549" s="473"/>
      <c r="Y549" s="473"/>
      <c r="AK549" s="473"/>
    </row>
    <row r="550" spans="13:37" ht="12.75" customHeight="1">
      <c r="M550" s="473"/>
      <c r="Y550" s="473"/>
      <c r="AK550" s="473"/>
    </row>
    <row r="551" spans="13:37" ht="12.75" customHeight="1">
      <c r="M551" s="473"/>
      <c r="Y551" s="473"/>
      <c r="AK551" s="473"/>
    </row>
    <row r="552" spans="13:37" ht="12.75" customHeight="1">
      <c r="M552" s="473"/>
      <c r="Y552" s="473"/>
      <c r="AK552" s="473"/>
    </row>
    <row r="553" spans="13:37" ht="12.75" customHeight="1">
      <c r="M553" s="473"/>
      <c r="Y553" s="473"/>
      <c r="AK553" s="473"/>
    </row>
    <row r="554" spans="13:37" ht="12.75" customHeight="1">
      <c r="M554" s="473"/>
      <c r="Y554" s="473"/>
      <c r="AK554" s="473"/>
    </row>
    <row r="555" spans="13:37" ht="12.75" customHeight="1">
      <c r="M555" s="473"/>
      <c r="Y555" s="473"/>
      <c r="AK555" s="473"/>
    </row>
    <row r="556" spans="13:37" ht="12.75" customHeight="1">
      <c r="M556" s="473"/>
      <c r="Y556" s="473"/>
      <c r="AK556" s="473"/>
    </row>
    <row r="557" spans="13:37" ht="12.75" customHeight="1">
      <c r="M557" s="473"/>
      <c r="Y557" s="473"/>
      <c r="AK557" s="473"/>
    </row>
    <row r="558" spans="13:37" ht="12.75" customHeight="1">
      <c r="M558" s="473"/>
      <c r="Y558" s="473"/>
      <c r="AK558" s="473"/>
    </row>
    <row r="559" spans="13:37" ht="12.75" customHeight="1">
      <c r="M559" s="473"/>
      <c r="Y559" s="473"/>
      <c r="AK559" s="473"/>
    </row>
    <row r="560" spans="13:37" ht="12.75" customHeight="1">
      <c r="M560" s="473"/>
      <c r="Y560" s="473"/>
      <c r="AK560" s="473"/>
    </row>
    <row r="561" spans="13:37" ht="12.75" customHeight="1">
      <c r="M561" s="473"/>
      <c r="Y561" s="473"/>
      <c r="AK561" s="473"/>
    </row>
    <row r="562" spans="13:37" ht="12.75" customHeight="1">
      <c r="M562" s="473"/>
      <c r="Y562" s="473"/>
      <c r="AK562" s="473"/>
    </row>
    <row r="563" spans="13:37" ht="12.75" customHeight="1">
      <c r="M563" s="473"/>
      <c r="Y563" s="473"/>
      <c r="AK563" s="473"/>
    </row>
    <row r="564" spans="13:37" ht="12.75" customHeight="1">
      <c r="M564" s="473"/>
      <c r="Y564" s="473"/>
      <c r="AK564" s="473"/>
    </row>
    <row r="565" spans="13:37" ht="12.75" customHeight="1">
      <c r="M565" s="473"/>
      <c r="Y565" s="473"/>
      <c r="AK565" s="473"/>
    </row>
    <row r="566" spans="13:37" ht="12.75" customHeight="1">
      <c r="M566" s="473"/>
      <c r="Y566" s="473"/>
      <c r="AK566" s="473"/>
    </row>
    <row r="567" spans="13:37" ht="12.75" customHeight="1">
      <c r="M567" s="473"/>
      <c r="Y567" s="473"/>
      <c r="AK567" s="473"/>
    </row>
    <row r="568" spans="13:37" ht="12.75" customHeight="1">
      <c r="M568" s="473"/>
      <c r="Y568" s="473"/>
      <c r="AK568" s="473"/>
    </row>
    <row r="569" spans="13:37" ht="12.75" customHeight="1">
      <c r="M569" s="473"/>
      <c r="Y569" s="473"/>
      <c r="AK569" s="473"/>
    </row>
    <row r="570" spans="13:37" ht="12.75" customHeight="1">
      <c r="M570" s="473"/>
      <c r="Y570" s="473"/>
      <c r="AK570" s="473"/>
    </row>
    <row r="571" spans="13:37" ht="12.75" customHeight="1">
      <c r="M571" s="473"/>
      <c r="Y571" s="473"/>
      <c r="AK571" s="473"/>
    </row>
    <row r="572" spans="13:37" ht="12.75" customHeight="1">
      <c r="M572" s="473"/>
      <c r="Y572" s="473"/>
      <c r="AK572" s="473"/>
    </row>
    <row r="573" spans="13:37" ht="12.75" customHeight="1">
      <c r="M573" s="473"/>
      <c r="Y573" s="473"/>
      <c r="AK573" s="473"/>
    </row>
    <row r="574" spans="13:37" ht="12.75" customHeight="1">
      <c r="M574" s="473"/>
      <c r="Y574" s="473"/>
      <c r="AK574" s="473"/>
    </row>
    <row r="575" spans="13:37" ht="12.75" customHeight="1">
      <c r="M575" s="473"/>
      <c r="Y575" s="473"/>
      <c r="AK575" s="473"/>
    </row>
    <row r="576" spans="13:37" ht="12.75" customHeight="1">
      <c r="M576" s="473"/>
      <c r="Y576" s="473"/>
      <c r="AK576" s="473"/>
    </row>
    <row r="577" spans="13:37" ht="12.75" customHeight="1">
      <c r="M577" s="473"/>
      <c r="Y577" s="473"/>
      <c r="AK577" s="473"/>
    </row>
    <row r="578" spans="13:37" ht="12.75" customHeight="1">
      <c r="M578" s="473"/>
      <c r="Y578" s="473"/>
      <c r="AK578" s="473"/>
    </row>
    <row r="579" spans="13:37" ht="12.75" customHeight="1">
      <c r="M579" s="473"/>
      <c r="Y579" s="473"/>
      <c r="AK579" s="473"/>
    </row>
    <row r="580" spans="13:37" ht="12.75" customHeight="1">
      <c r="M580" s="473"/>
      <c r="Y580" s="473"/>
      <c r="AK580" s="473"/>
    </row>
    <row r="581" spans="13:37" ht="12.75" customHeight="1">
      <c r="M581" s="473"/>
      <c r="Y581" s="473"/>
      <c r="AK581" s="473"/>
    </row>
    <row r="582" spans="13:37" ht="12.75" customHeight="1">
      <c r="M582" s="473"/>
      <c r="Y582" s="473"/>
      <c r="AK582" s="473"/>
    </row>
    <row r="583" spans="13:37" ht="12.75" customHeight="1">
      <c r="M583" s="483"/>
      <c r="Y583" s="483"/>
      <c r="AK583" s="483"/>
    </row>
    <row r="584" spans="13:37" ht="12.75" customHeight="1">
      <c r="M584" s="483"/>
      <c r="Y584" s="483"/>
      <c r="AK584" s="483"/>
    </row>
    <row r="585" spans="13:37" ht="12.75" customHeight="1">
      <c r="M585" s="473"/>
      <c r="Y585" s="473"/>
      <c r="AK585" s="473"/>
    </row>
    <row r="586" spans="13:37" ht="12.75" customHeight="1">
      <c r="M586" s="473"/>
      <c r="Y586" s="473"/>
      <c r="AK586" s="473"/>
    </row>
    <row r="587" spans="13:37" ht="12.75" customHeight="1">
      <c r="M587" s="473"/>
      <c r="Y587" s="473"/>
      <c r="AK587" s="473"/>
    </row>
    <row r="588" spans="13:37" ht="12.75" customHeight="1">
      <c r="M588" s="473"/>
      <c r="Y588" s="473"/>
      <c r="AK588" s="473"/>
    </row>
    <row r="589" spans="13:37" ht="12.75" customHeight="1">
      <c r="M589" s="473"/>
      <c r="Y589" s="473"/>
      <c r="AK589" s="473"/>
    </row>
    <row r="590" spans="13:37" ht="12.75" customHeight="1">
      <c r="M590" s="473"/>
      <c r="Y590" s="473"/>
      <c r="AK590" s="473"/>
    </row>
    <row r="591" spans="13:37" ht="12.75" customHeight="1">
      <c r="M591" s="473"/>
      <c r="Y591" s="473"/>
      <c r="AK591" s="473"/>
    </row>
    <row r="592" spans="13:37" ht="12.75" customHeight="1">
      <c r="M592" s="473"/>
      <c r="Y592" s="473"/>
      <c r="AK592" s="473"/>
    </row>
    <row r="593" spans="13:37" ht="12.75" customHeight="1">
      <c r="M593" s="473"/>
      <c r="Y593" s="473"/>
      <c r="AK593" s="473"/>
    </row>
    <row r="594" spans="13:37" ht="12.75" customHeight="1">
      <c r="M594" s="473"/>
      <c r="Y594" s="473"/>
      <c r="AK594" s="473"/>
    </row>
    <row r="595" spans="13:37" ht="12.75" customHeight="1">
      <c r="M595" s="473"/>
      <c r="Y595" s="473"/>
      <c r="AK595" s="473"/>
    </row>
    <row r="596" spans="13:37" ht="12.75" customHeight="1">
      <c r="M596" s="473"/>
      <c r="Y596" s="473"/>
      <c r="AK596" s="473"/>
    </row>
    <row r="597" spans="13:37" ht="12.75" customHeight="1">
      <c r="M597" s="473"/>
      <c r="Y597" s="473"/>
      <c r="AK597" s="473"/>
    </row>
    <row r="598" spans="13:37" ht="12.75" customHeight="1">
      <c r="M598" s="473"/>
      <c r="Y598" s="473"/>
      <c r="AK598" s="473"/>
    </row>
    <row r="599" spans="13:37" ht="12.75" customHeight="1">
      <c r="M599" s="473"/>
      <c r="Y599" s="473"/>
      <c r="AK599" s="473"/>
    </row>
    <row r="600" spans="13:37" ht="12.75" customHeight="1">
      <c r="M600" s="473"/>
      <c r="Y600" s="473"/>
      <c r="AK600" s="473"/>
    </row>
    <row r="601" spans="13:37" ht="12.75" customHeight="1">
      <c r="M601" s="473"/>
      <c r="Y601" s="473"/>
      <c r="AK601" s="473"/>
    </row>
    <row r="602" spans="13:37" ht="12.75" customHeight="1">
      <c r="M602" s="473"/>
      <c r="Y602" s="473"/>
      <c r="AK602" s="473"/>
    </row>
    <row r="603" spans="13:37" ht="12.75" customHeight="1">
      <c r="M603" s="473"/>
      <c r="Y603" s="473"/>
      <c r="AK603" s="473"/>
    </row>
    <row r="604" spans="13:37" ht="12.75" customHeight="1">
      <c r="M604" s="473"/>
      <c r="Y604" s="473"/>
      <c r="AK604" s="473"/>
    </row>
    <row r="605" spans="13:37" ht="12.75" customHeight="1">
      <c r="M605" s="473"/>
      <c r="Y605" s="473"/>
      <c r="AK605" s="473"/>
    </row>
    <row r="606" spans="13:37" ht="12.75" customHeight="1">
      <c r="M606" s="473"/>
      <c r="Y606" s="473"/>
      <c r="AK606" s="473"/>
    </row>
    <row r="607" spans="13:37" ht="12.75" customHeight="1">
      <c r="M607" s="473"/>
      <c r="Y607" s="473"/>
      <c r="AK607" s="473"/>
    </row>
    <row r="608" spans="13:37" ht="12.75" customHeight="1">
      <c r="M608" s="473"/>
      <c r="Y608" s="473"/>
      <c r="AK608" s="473"/>
    </row>
    <row r="609" spans="13:37" ht="12.75" customHeight="1">
      <c r="M609" s="473"/>
      <c r="Y609" s="473"/>
      <c r="AK609" s="473"/>
    </row>
    <row r="610" spans="13:37" ht="12.75" customHeight="1">
      <c r="M610" s="473"/>
      <c r="Y610" s="473"/>
      <c r="AK610" s="473"/>
    </row>
    <row r="611" spans="13:37" ht="12.75" customHeight="1">
      <c r="M611" s="473"/>
      <c r="Y611" s="473"/>
      <c r="AK611" s="473"/>
    </row>
    <row r="612" spans="13:37" ht="12.75" customHeight="1">
      <c r="M612" s="473"/>
      <c r="Y612" s="473"/>
      <c r="AK612" s="473"/>
    </row>
    <row r="613" spans="13:37" ht="12.75" customHeight="1">
      <c r="M613" s="473"/>
      <c r="Y613" s="473"/>
      <c r="AK613" s="473"/>
    </row>
    <row r="614" spans="13:37" ht="12.75" customHeight="1">
      <c r="M614" s="473"/>
      <c r="Y614" s="473"/>
      <c r="AK614" s="473"/>
    </row>
    <row r="615" spans="13:37" ht="12.75" customHeight="1">
      <c r="M615" s="473"/>
      <c r="Y615" s="473"/>
      <c r="AK615" s="473"/>
    </row>
    <row r="616" spans="13:37" ht="12.75" customHeight="1">
      <c r="M616" s="473"/>
      <c r="Y616" s="473"/>
      <c r="AK616" s="473"/>
    </row>
    <row r="617" spans="13:37" ht="12.75" customHeight="1">
      <c r="M617" s="473"/>
      <c r="Y617" s="473"/>
      <c r="AK617" s="473"/>
    </row>
    <row r="618" spans="13:37" ht="12.75" customHeight="1">
      <c r="M618" s="473"/>
      <c r="Y618" s="473"/>
      <c r="AK618" s="473"/>
    </row>
    <row r="619" spans="13:37" ht="12.75" customHeight="1">
      <c r="M619" s="473"/>
      <c r="Y619" s="473"/>
      <c r="AK619" s="473"/>
    </row>
    <row r="620" spans="13:37" ht="12.75" customHeight="1">
      <c r="M620" s="473"/>
      <c r="Y620" s="473"/>
      <c r="AK620" s="473"/>
    </row>
    <row r="621" spans="13:37" ht="12.75" customHeight="1">
      <c r="M621" s="473"/>
      <c r="Y621" s="473"/>
      <c r="AK621" s="473"/>
    </row>
    <row r="622" spans="13:37" ht="12.75" customHeight="1">
      <c r="M622" s="473"/>
      <c r="Y622" s="473"/>
      <c r="AK622" s="473"/>
    </row>
    <row r="623" spans="13:37" ht="12.75" customHeight="1">
      <c r="M623" s="473"/>
      <c r="Y623" s="473"/>
      <c r="AK623" s="473"/>
    </row>
    <row r="624" spans="13:37" ht="12.75" customHeight="1">
      <c r="M624" s="473"/>
      <c r="Y624" s="473"/>
      <c r="AK624" s="473"/>
    </row>
    <row r="625" spans="13:37" ht="12.75" customHeight="1">
      <c r="M625" s="473"/>
      <c r="Y625" s="473"/>
      <c r="AK625" s="473"/>
    </row>
    <row r="626" spans="13:37" ht="12.75" customHeight="1">
      <c r="M626" s="473"/>
      <c r="Y626" s="473"/>
      <c r="AK626" s="473"/>
    </row>
    <row r="627" spans="13:37" ht="12.75" customHeight="1">
      <c r="M627" s="473"/>
      <c r="Y627" s="473"/>
      <c r="AK627" s="473"/>
    </row>
    <row r="628" spans="13:37" ht="12.75" customHeight="1">
      <c r="M628" s="473"/>
      <c r="Y628" s="473"/>
      <c r="AK628" s="473"/>
    </row>
    <row r="629" spans="13:37" ht="12.75" customHeight="1">
      <c r="M629" s="473"/>
      <c r="Y629" s="473"/>
      <c r="AK629" s="473"/>
    </row>
    <row r="630" spans="13:37" ht="12.75" customHeight="1">
      <c r="M630" s="473"/>
      <c r="Y630" s="473"/>
      <c r="AK630" s="473"/>
    </row>
    <row r="631" spans="13:37" ht="12.75" customHeight="1">
      <c r="M631" s="473"/>
      <c r="Y631" s="473"/>
      <c r="AK631" s="473"/>
    </row>
    <row r="632" spans="13:37" ht="12.75" customHeight="1">
      <c r="M632" s="473"/>
      <c r="Y632" s="473"/>
      <c r="AK632" s="473"/>
    </row>
    <row r="633" spans="13:37" ht="12.75" customHeight="1">
      <c r="M633" s="473"/>
      <c r="Y633" s="473"/>
      <c r="AK633" s="473"/>
    </row>
    <row r="634" spans="13:37" ht="12.75" customHeight="1">
      <c r="M634" s="473"/>
      <c r="Y634" s="473"/>
      <c r="AK634" s="473"/>
    </row>
    <row r="635" spans="13:37" ht="12.75" customHeight="1">
      <c r="M635" s="473"/>
      <c r="Y635" s="473"/>
      <c r="AK635" s="473"/>
    </row>
    <row r="636" spans="13:37" ht="12.75" customHeight="1">
      <c r="M636" s="473"/>
      <c r="Y636" s="473"/>
      <c r="AK636" s="473"/>
    </row>
    <row r="637" spans="13:37" ht="12.75" customHeight="1">
      <c r="M637" s="473"/>
      <c r="Y637" s="473"/>
      <c r="AK637" s="473"/>
    </row>
    <row r="638" spans="13:37" ht="12.75" customHeight="1">
      <c r="M638" s="473"/>
      <c r="Y638" s="473"/>
      <c r="AK638" s="473"/>
    </row>
    <row r="639" spans="13:37" ht="12.75" customHeight="1">
      <c r="M639" s="473"/>
      <c r="Y639" s="473"/>
      <c r="AK639" s="473"/>
    </row>
    <row r="640" spans="13:37" ht="12.75" customHeight="1">
      <c r="M640" s="473"/>
      <c r="Y640" s="473"/>
      <c r="AK640" s="473"/>
    </row>
    <row r="641" spans="13:37" ht="12.75" customHeight="1">
      <c r="M641" s="473"/>
      <c r="Y641" s="473"/>
      <c r="AK641" s="473"/>
    </row>
    <row r="642" spans="13:37" ht="12.75" customHeight="1">
      <c r="M642" s="473"/>
      <c r="Y642" s="473"/>
      <c r="AK642" s="473"/>
    </row>
    <row r="643" spans="13:37" ht="12.75" customHeight="1">
      <c r="M643" s="473"/>
      <c r="Y643" s="473"/>
      <c r="AK643" s="473"/>
    </row>
    <row r="644" spans="13:37" ht="12.75" customHeight="1">
      <c r="M644" s="473"/>
      <c r="Y644" s="473"/>
      <c r="AK644" s="473"/>
    </row>
    <row r="645" spans="13:37" ht="12.75" customHeight="1">
      <c r="M645" s="473"/>
      <c r="Y645" s="473"/>
      <c r="AK645" s="473"/>
    </row>
    <row r="646" spans="13:37" ht="12.75" customHeight="1">
      <c r="M646" s="473"/>
      <c r="Y646" s="473"/>
      <c r="AK646" s="473"/>
    </row>
    <row r="647" spans="13:37" ht="12.75" customHeight="1">
      <c r="M647" s="473"/>
      <c r="Y647" s="473"/>
      <c r="AK647" s="473"/>
    </row>
    <row r="648" spans="13:37" ht="12.75" customHeight="1">
      <c r="M648" s="473"/>
      <c r="Y648" s="473"/>
      <c r="AK648" s="473"/>
    </row>
    <row r="649" spans="13:37" ht="12.75" customHeight="1">
      <c r="M649" s="473"/>
      <c r="Y649" s="473"/>
      <c r="AK649" s="473"/>
    </row>
    <row r="650" spans="13:37" ht="12.75" customHeight="1">
      <c r="M650" s="473"/>
      <c r="Y650" s="473"/>
      <c r="AK650" s="473"/>
    </row>
    <row r="651" spans="13:37" ht="12.75" customHeight="1">
      <c r="M651" s="473"/>
      <c r="Y651" s="473"/>
      <c r="AK651" s="473"/>
    </row>
    <row r="652" spans="13:37" ht="12.75" customHeight="1">
      <c r="M652" s="473"/>
      <c r="Y652" s="473"/>
      <c r="AK652" s="473"/>
    </row>
    <row r="653" spans="13:37" ht="12.75" customHeight="1">
      <c r="M653" s="473"/>
      <c r="Y653" s="473"/>
      <c r="AK653" s="473"/>
    </row>
    <row r="654" spans="13:37" ht="12.75" customHeight="1">
      <c r="M654" s="473"/>
      <c r="Y654" s="473"/>
      <c r="AK654" s="473"/>
    </row>
    <row r="655" spans="13:37" ht="12.75" customHeight="1">
      <c r="M655" s="473"/>
      <c r="Y655" s="473"/>
      <c r="AK655" s="473"/>
    </row>
    <row r="656" spans="13:37" ht="12.75" customHeight="1">
      <c r="M656" s="473"/>
      <c r="Y656" s="473"/>
      <c r="AK656" s="473"/>
    </row>
    <row r="657" spans="13:37" ht="12.75" customHeight="1">
      <c r="M657" s="473"/>
      <c r="Y657" s="473"/>
      <c r="AK657" s="473"/>
    </row>
    <row r="658" spans="13:37" ht="12.75" customHeight="1">
      <c r="M658" s="473"/>
      <c r="Y658" s="473"/>
      <c r="AK658" s="473"/>
    </row>
    <row r="659" spans="13:37" ht="12.75" customHeight="1">
      <c r="M659" s="473"/>
      <c r="Y659" s="473"/>
      <c r="AK659" s="473"/>
    </row>
    <row r="660" spans="13:37" ht="12.75" customHeight="1">
      <c r="M660" s="473"/>
      <c r="Y660" s="473"/>
      <c r="AK660" s="473"/>
    </row>
    <row r="661" spans="13:37" ht="12.75" customHeight="1">
      <c r="M661" s="473"/>
      <c r="Y661" s="473"/>
      <c r="AK661" s="473"/>
    </row>
    <row r="662" spans="13:37" ht="12.75" customHeight="1">
      <c r="M662" s="473"/>
      <c r="Y662" s="473"/>
      <c r="AK662" s="473"/>
    </row>
    <row r="663" spans="13:37" ht="12.75" customHeight="1">
      <c r="M663" s="473"/>
      <c r="Y663" s="473"/>
      <c r="AK663" s="473"/>
    </row>
    <row r="664" spans="13:37" ht="12.75" customHeight="1">
      <c r="M664" s="473"/>
      <c r="Y664" s="473"/>
      <c r="AK664" s="473"/>
    </row>
    <row r="665" spans="13:37" ht="12.75" customHeight="1">
      <c r="M665" s="473"/>
      <c r="Y665" s="473"/>
      <c r="AK665" s="473"/>
    </row>
    <row r="666" spans="13:37" ht="12.75" customHeight="1">
      <c r="M666" s="473"/>
      <c r="Y666" s="473"/>
      <c r="AK666" s="473"/>
    </row>
    <row r="667" spans="13:37" ht="12.75" customHeight="1">
      <c r="M667" s="473"/>
      <c r="Y667" s="473"/>
      <c r="AK667" s="473"/>
    </row>
    <row r="668" spans="13:37" ht="12.75" customHeight="1">
      <c r="M668" s="473"/>
      <c r="Y668" s="473"/>
      <c r="AK668" s="473"/>
    </row>
    <row r="669" spans="13:37" ht="12.75" customHeight="1">
      <c r="M669" s="473"/>
      <c r="Y669" s="473"/>
      <c r="AK669" s="473"/>
    </row>
    <row r="670" spans="13:37" ht="12.75" customHeight="1">
      <c r="M670" s="473"/>
      <c r="Y670" s="473"/>
      <c r="AK670" s="473"/>
    </row>
    <row r="671" spans="13:37" ht="12.75" customHeight="1">
      <c r="M671" s="473"/>
      <c r="Y671" s="473"/>
      <c r="AK671" s="473"/>
    </row>
    <row r="672" spans="13:37" ht="12.75" customHeight="1">
      <c r="M672" s="473"/>
      <c r="Y672" s="473"/>
      <c r="AK672" s="473"/>
    </row>
    <row r="673" spans="13:37" ht="12.75" customHeight="1">
      <c r="M673" s="473"/>
      <c r="Y673" s="473"/>
      <c r="AK673" s="473"/>
    </row>
    <row r="674" spans="13:37" ht="12.75" customHeight="1">
      <c r="M674" s="473"/>
      <c r="Y674" s="473"/>
      <c r="AK674" s="473"/>
    </row>
    <row r="675" spans="13:37" ht="12.75" customHeight="1">
      <c r="M675" s="473"/>
      <c r="Y675" s="473"/>
      <c r="AK675" s="473"/>
    </row>
    <row r="676" spans="13:37" ht="12.75" customHeight="1">
      <c r="M676" s="473"/>
      <c r="Y676" s="473"/>
      <c r="AK676" s="473"/>
    </row>
    <row r="677" spans="13:37" ht="12.75" customHeight="1">
      <c r="M677" s="473"/>
      <c r="Y677" s="473"/>
      <c r="AK677" s="473"/>
    </row>
    <row r="678" spans="13:37" ht="12.75" customHeight="1">
      <c r="M678" s="473"/>
      <c r="Y678" s="473"/>
      <c r="AK678" s="473"/>
    </row>
    <row r="679" spans="13:37" ht="12.75" customHeight="1">
      <c r="M679" s="473"/>
      <c r="Y679" s="473"/>
      <c r="AK679" s="473"/>
    </row>
    <row r="680" spans="13:37" ht="12.75" customHeight="1">
      <c r="M680" s="473"/>
      <c r="Y680" s="473"/>
      <c r="AK680" s="473"/>
    </row>
    <row r="681" spans="13:37" ht="12.75" customHeight="1">
      <c r="M681" s="473"/>
      <c r="Y681" s="473"/>
      <c r="AK681" s="473"/>
    </row>
    <row r="682" spans="13:37" ht="12.75" customHeight="1">
      <c r="M682" s="473"/>
      <c r="Y682" s="473"/>
      <c r="AK682" s="473"/>
    </row>
    <row r="683" spans="13:37" ht="12.75" customHeight="1">
      <c r="M683" s="473"/>
      <c r="Y683" s="473"/>
      <c r="AK683" s="473"/>
    </row>
    <row r="684" spans="13:37" ht="12.75" customHeight="1">
      <c r="M684" s="473"/>
      <c r="Y684" s="473"/>
      <c r="AK684" s="473"/>
    </row>
    <row r="685" spans="13:37" ht="12.75" customHeight="1">
      <c r="M685" s="473"/>
      <c r="Y685" s="473"/>
      <c r="AK685" s="473"/>
    </row>
    <row r="686" spans="13:37" ht="12.75" customHeight="1">
      <c r="M686" s="473"/>
      <c r="Y686" s="473"/>
      <c r="AK686" s="473"/>
    </row>
    <row r="687" spans="13:37" ht="12.75" customHeight="1">
      <c r="M687" s="473"/>
      <c r="Y687" s="473"/>
      <c r="AK687" s="473"/>
    </row>
    <row r="688" spans="13:37" ht="12.75" customHeight="1">
      <c r="M688" s="473"/>
      <c r="Y688" s="473"/>
      <c r="AK688" s="473"/>
    </row>
    <row r="689" spans="13:37" ht="12.75" customHeight="1">
      <c r="M689" s="473"/>
      <c r="Y689" s="473"/>
      <c r="AK689" s="473"/>
    </row>
    <row r="690" spans="13:37" ht="12.75" customHeight="1">
      <c r="M690" s="473"/>
      <c r="Y690" s="473"/>
      <c r="AK690" s="473"/>
    </row>
    <row r="691" spans="13:37" ht="12.75" customHeight="1">
      <c r="M691" s="473"/>
      <c r="Y691" s="473"/>
      <c r="AK691" s="473"/>
    </row>
    <row r="692" spans="13:37" ht="12.75" customHeight="1">
      <c r="M692" s="473"/>
      <c r="Y692" s="473"/>
      <c r="AK692" s="473"/>
    </row>
    <row r="693" spans="13:37" ht="12.75" customHeight="1">
      <c r="M693" s="473"/>
      <c r="Y693" s="473"/>
      <c r="AK693" s="473"/>
    </row>
    <row r="694" spans="13:37" ht="12.75" customHeight="1">
      <c r="M694" s="473"/>
      <c r="Y694" s="473"/>
      <c r="AK694" s="473"/>
    </row>
    <row r="695" spans="13:37" ht="12.75" customHeight="1">
      <c r="M695" s="473"/>
      <c r="Y695" s="473"/>
      <c r="AK695" s="473"/>
    </row>
    <row r="696" spans="13:37" ht="12.75" customHeight="1">
      <c r="M696" s="473"/>
      <c r="Y696" s="473"/>
      <c r="AK696" s="473"/>
    </row>
    <row r="697" spans="13:37" ht="12.75" customHeight="1">
      <c r="M697" s="473"/>
      <c r="Y697" s="473"/>
      <c r="AK697" s="473"/>
    </row>
    <row r="698" spans="13:37" ht="12.75" customHeight="1">
      <c r="M698" s="473"/>
      <c r="Y698" s="473"/>
      <c r="AK698" s="473"/>
    </row>
    <row r="699" spans="13:37" ht="12.75" customHeight="1">
      <c r="M699" s="473"/>
      <c r="Y699" s="473"/>
      <c r="AK699" s="473"/>
    </row>
    <row r="700" spans="13:37" ht="12.75" customHeight="1">
      <c r="M700" s="473"/>
      <c r="Y700" s="473"/>
      <c r="AK700" s="473"/>
    </row>
    <row r="701" spans="13:37" ht="12.75" customHeight="1">
      <c r="M701" s="473"/>
      <c r="Y701" s="473"/>
      <c r="AK701" s="473"/>
    </row>
    <row r="702" spans="13:37" ht="12.75" customHeight="1">
      <c r="M702" s="473"/>
      <c r="Y702" s="473"/>
      <c r="AK702" s="473"/>
    </row>
    <row r="703" spans="13:37" ht="12.75" customHeight="1">
      <c r="M703" s="473"/>
      <c r="Y703" s="473"/>
      <c r="AK703" s="473"/>
    </row>
    <row r="704" spans="13:37" ht="12.75" customHeight="1">
      <c r="M704" s="473"/>
      <c r="Y704" s="473"/>
      <c r="AK704" s="473"/>
    </row>
    <row r="705" spans="13:37" ht="12.75" customHeight="1">
      <c r="M705" s="473"/>
      <c r="Y705" s="473"/>
      <c r="AK705" s="473"/>
    </row>
    <row r="706" spans="13:37" ht="12.75" customHeight="1">
      <c r="M706" s="473"/>
      <c r="Y706" s="473"/>
      <c r="AK706" s="473"/>
    </row>
    <row r="707" spans="13:37" ht="12.75" customHeight="1">
      <c r="M707" s="473"/>
      <c r="Y707" s="473"/>
      <c r="AK707" s="473"/>
    </row>
    <row r="708" spans="13:37" ht="12.75" customHeight="1">
      <c r="M708" s="473"/>
      <c r="Y708" s="473"/>
      <c r="AK708" s="473"/>
    </row>
    <row r="709" spans="13:37" ht="12.75" customHeight="1">
      <c r="M709" s="473"/>
      <c r="Y709" s="473"/>
      <c r="AK709" s="473"/>
    </row>
    <row r="710" spans="13:37" ht="12.75" customHeight="1">
      <c r="M710" s="473"/>
      <c r="Y710" s="473"/>
      <c r="AK710" s="473"/>
    </row>
    <row r="711" spans="13:37" ht="12.75" customHeight="1">
      <c r="M711" s="473"/>
      <c r="Y711" s="473"/>
      <c r="AK711" s="473"/>
    </row>
    <row r="712" spans="13:37" ht="12.75" customHeight="1">
      <c r="M712" s="473"/>
      <c r="Y712" s="473"/>
      <c r="AK712" s="473"/>
    </row>
    <row r="713" spans="13:37" ht="12.75" customHeight="1">
      <c r="M713" s="473"/>
      <c r="Y713" s="473"/>
      <c r="AK713" s="473"/>
    </row>
    <row r="714" spans="13:37" ht="12.75" customHeight="1">
      <c r="M714" s="473"/>
      <c r="Y714" s="473"/>
      <c r="AK714" s="473"/>
    </row>
    <row r="715" spans="13:37" ht="12.75" customHeight="1">
      <c r="M715" s="473"/>
      <c r="Y715" s="473"/>
      <c r="AK715" s="473"/>
    </row>
    <row r="716" spans="13:37" ht="12.75" customHeight="1">
      <c r="M716" s="473"/>
      <c r="Y716" s="473"/>
      <c r="AK716" s="473"/>
    </row>
    <row r="717" spans="13:37" ht="12.75" customHeight="1">
      <c r="M717" s="473"/>
      <c r="Y717" s="473"/>
      <c r="AK717" s="473"/>
    </row>
    <row r="718" spans="13:37" ht="12.75" customHeight="1">
      <c r="M718" s="473"/>
      <c r="Y718" s="473"/>
      <c r="AK718" s="473"/>
    </row>
    <row r="719" spans="13:37" ht="12.75" customHeight="1">
      <c r="M719" s="473"/>
      <c r="Y719" s="473"/>
      <c r="AK719" s="473"/>
    </row>
    <row r="720" spans="13:37" ht="12.75" customHeight="1">
      <c r="M720" s="473"/>
      <c r="Y720" s="473"/>
      <c r="AK720" s="473"/>
    </row>
    <row r="721" spans="13:37" ht="12.75" customHeight="1">
      <c r="M721" s="473"/>
      <c r="Y721" s="473"/>
      <c r="AK721" s="473"/>
    </row>
    <row r="722" spans="13:37" ht="12.75" customHeight="1">
      <c r="M722" s="473"/>
      <c r="Y722" s="473"/>
      <c r="AK722" s="473"/>
    </row>
    <row r="723" spans="13:37" ht="12.75" customHeight="1">
      <c r="M723" s="473"/>
      <c r="Y723" s="473"/>
      <c r="AK723" s="473"/>
    </row>
    <row r="724" spans="13:37" ht="12.75" customHeight="1">
      <c r="M724" s="473"/>
      <c r="Y724" s="473"/>
      <c r="AK724" s="473"/>
    </row>
    <row r="725" spans="13:37" ht="12.75" customHeight="1">
      <c r="M725" s="473"/>
      <c r="Y725" s="473"/>
      <c r="AK725" s="473"/>
    </row>
    <row r="726" spans="13:37" ht="12.75" customHeight="1">
      <c r="M726" s="473"/>
      <c r="Y726" s="473"/>
      <c r="AK726" s="473"/>
    </row>
    <row r="727" spans="13:37" ht="12.75" customHeight="1">
      <c r="M727" s="473"/>
      <c r="Y727" s="473"/>
      <c r="AK727" s="473"/>
    </row>
    <row r="728" spans="13:37" ht="12.75" customHeight="1">
      <c r="M728" s="473"/>
      <c r="Y728" s="473"/>
      <c r="AK728" s="473"/>
    </row>
    <row r="729" spans="13:37" ht="12.75" customHeight="1">
      <c r="M729" s="473"/>
      <c r="Y729" s="473"/>
      <c r="AK729" s="473"/>
    </row>
    <row r="730" spans="13:37" ht="12.75" customHeight="1">
      <c r="M730" s="473"/>
      <c r="Y730" s="473"/>
      <c r="AK730" s="473"/>
    </row>
    <row r="731" spans="13:37" ht="12.75" customHeight="1">
      <c r="M731" s="473"/>
      <c r="Y731" s="473"/>
      <c r="AK731" s="473"/>
    </row>
    <row r="732" spans="13:37" ht="12.75" customHeight="1">
      <c r="M732" s="473"/>
      <c r="Y732" s="473"/>
      <c r="AK732" s="473"/>
    </row>
    <row r="733" spans="13:37" ht="12.75" customHeight="1">
      <c r="M733" s="473"/>
      <c r="Y733" s="473"/>
      <c r="AK733" s="473"/>
    </row>
    <row r="734" spans="13:37" ht="12.75" customHeight="1">
      <c r="M734" s="473"/>
      <c r="Y734" s="473"/>
      <c r="AK734" s="473"/>
    </row>
    <row r="735" spans="13:37" ht="12.75" customHeight="1">
      <c r="M735" s="473"/>
      <c r="Y735" s="473"/>
      <c r="AK735" s="473"/>
    </row>
    <row r="736" spans="13:37" ht="12.75" customHeight="1">
      <c r="M736" s="473"/>
      <c r="Y736" s="473"/>
      <c r="AK736" s="473"/>
    </row>
    <row r="737" spans="13:37" ht="12.75" customHeight="1">
      <c r="M737" s="473"/>
      <c r="Y737" s="473"/>
      <c r="AK737" s="473"/>
    </row>
    <row r="738" spans="13:37" ht="12.75" customHeight="1">
      <c r="M738" s="473"/>
      <c r="Y738" s="473"/>
      <c r="AK738" s="473"/>
    </row>
    <row r="739" spans="13:37" ht="12.75" customHeight="1">
      <c r="M739" s="473"/>
      <c r="Y739" s="473"/>
      <c r="AK739" s="473"/>
    </row>
    <row r="740" spans="13:37" ht="12.75" customHeight="1">
      <c r="M740" s="473"/>
      <c r="Y740" s="473"/>
      <c r="AK740" s="473"/>
    </row>
    <row r="741" spans="13:37" ht="12.75" customHeight="1">
      <c r="M741" s="473"/>
      <c r="Y741" s="473"/>
      <c r="AK741" s="473"/>
    </row>
    <row r="742" spans="13:37" ht="12.75" customHeight="1">
      <c r="M742" s="473"/>
      <c r="Y742" s="473"/>
      <c r="AK742" s="473"/>
    </row>
    <row r="743" spans="13:37" ht="12.75" customHeight="1">
      <c r="M743" s="473"/>
      <c r="Y743" s="473"/>
      <c r="AK743" s="473"/>
    </row>
    <row r="744" spans="13:37" ht="12.75" customHeight="1">
      <c r="M744" s="473"/>
      <c r="Y744" s="473"/>
      <c r="AK744" s="473"/>
    </row>
    <row r="745" spans="13:37" ht="12.75" customHeight="1">
      <c r="M745" s="473"/>
      <c r="Y745" s="473"/>
      <c r="AK745" s="473"/>
    </row>
    <row r="746" spans="13:37" ht="12.75" customHeight="1">
      <c r="M746" s="473"/>
      <c r="Y746" s="473"/>
      <c r="AK746" s="473"/>
    </row>
    <row r="747" spans="13:37" ht="12.75" customHeight="1">
      <c r="M747" s="473"/>
      <c r="Y747" s="473"/>
      <c r="AK747" s="473"/>
    </row>
    <row r="748" spans="13:37" ht="12.75" customHeight="1">
      <c r="M748" s="473"/>
      <c r="Y748" s="473"/>
      <c r="AK748" s="473"/>
    </row>
    <row r="749" spans="13:37" ht="12.75" customHeight="1">
      <c r="M749" s="473"/>
      <c r="Y749" s="473"/>
      <c r="AK749" s="473"/>
    </row>
    <row r="750" spans="13:37" ht="12.75" customHeight="1">
      <c r="M750" s="473"/>
      <c r="Y750" s="473"/>
      <c r="AK750" s="473"/>
    </row>
    <row r="751" spans="13:37" ht="12.75" customHeight="1">
      <c r="M751" s="473"/>
      <c r="Y751" s="473"/>
      <c r="AK751" s="473"/>
    </row>
    <row r="752" spans="13:37" ht="12.75" customHeight="1">
      <c r="M752" s="473"/>
      <c r="Y752" s="473"/>
      <c r="AK752" s="473"/>
    </row>
    <row r="753" spans="13:37" ht="12.75" customHeight="1">
      <c r="M753" s="473"/>
      <c r="Y753" s="473"/>
      <c r="AK753" s="473"/>
    </row>
    <row r="754" spans="13:37" ht="12.75" customHeight="1">
      <c r="M754" s="473"/>
      <c r="Y754" s="473"/>
      <c r="AK754" s="473"/>
    </row>
    <row r="755" spans="13:37" ht="12.75" customHeight="1">
      <c r="M755" s="473"/>
      <c r="Y755" s="473"/>
      <c r="AK755" s="473"/>
    </row>
    <row r="756" spans="13:37" ht="12.75" customHeight="1">
      <c r="M756" s="473"/>
      <c r="Y756" s="473"/>
      <c r="AK756" s="473"/>
    </row>
    <row r="757" spans="13:37" ht="12.75" customHeight="1">
      <c r="M757" s="473"/>
      <c r="Y757" s="473"/>
      <c r="AK757" s="473"/>
    </row>
    <row r="758" spans="13:37" ht="12.75" customHeight="1">
      <c r="M758" s="473"/>
      <c r="Y758" s="473"/>
      <c r="AK758" s="473"/>
    </row>
    <row r="759" spans="13:37" ht="12.75" customHeight="1">
      <c r="M759" s="473"/>
      <c r="Y759" s="473"/>
      <c r="AK759" s="473"/>
    </row>
    <row r="760" spans="13:37" ht="12.75" customHeight="1">
      <c r="M760" s="473"/>
      <c r="Y760" s="473"/>
      <c r="AK760" s="473"/>
    </row>
    <row r="761" spans="13:37" ht="12.75" customHeight="1">
      <c r="M761" s="473"/>
      <c r="Y761" s="473"/>
      <c r="AK761" s="473"/>
    </row>
    <row r="762" spans="13:37" ht="12.75" customHeight="1">
      <c r="M762" s="473"/>
      <c r="Y762" s="473"/>
      <c r="AK762" s="473"/>
    </row>
    <row r="763" spans="13:37" ht="12.75" customHeight="1">
      <c r="M763" s="473"/>
      <c r="Y763" s="473"/>
      <c r="AK763" s="473"/>
    </row>
    <row r="764" spans="13:37" ht="12.75" customHeight="1">
      <c r="M764" s="473"/>
      <c r="Y764" s="473"/>
      <c r="AK764" s="473"/>
    </row>
    <row r="765" spans="13:37" ht="12.75" customHeight="1">
      <c r="M765" s="473"/>
      <c r="Y765" s="473"/>
      <c r="AK765" s="473"/>
    </row>
    <row r="766" spans="13:37" ht="12.75" customHeight="1">
      <c r="M766" s="473"/>
      <c r="Y766" s="473"/>
      <c r="AK766" s="473"/>
    </row>
    <row r="767" spans="13:37" ht="12.75" customHeight="1">
      <c r="M767" s="473"/>
      <c r="Y767" s="473"/>
      <c r="AK767" s="473"/>
    </row>
    <row r="768" spans="13:37" ht="12.75" customHeight="1">
      <c r="M768" s="473"/>
      <c r="Y768" s="473"/>
      <c r="AK768" s="473"/>
    </row>
    <row r="769" spans="13:37" ht="12.75" customHeight="1">
      <c r="M769" s="473"/>
      <c r="Y769" s="473"/>
      <c r="AK769" s="473"/>
    </row>
    <row r="770" spans="13:37" ht="12.75" customHeight="1">
      <c r="M770" s="473"/>
      <c r="Y770" s="473"/>
      <c r="AK770" s="473"/>
    </row>
    <row r="771" spans="13:37" ht="12.75" customHeight="1">
      <c r="M771" s="473"/>
      <c r="Y771" s="473"/>
      <c r="AK771" s="473"/>
    </row>
    <row r="772" spans="13:37" ht="12.75" customHeight="1">
      <c r="M772" s="473"/>
      <c r="Y772" s="473"/>
      <c r="AK772" s="473"/>
    </row>
    <row r="773" spans="13:37" ht="12.75" customHeight="1">
      <c r="M773" s="473"/>
      <c r="Y773" s="473"/>
      <c r="AK773" s="473"/>
    </row>
    <row r="774" spans="13:37" ht="12.75" customHeight="1">
      <c r="M774" s="473"/>
      <c r="Y774" s="473"/>
      <c r="AK774" s="473"/>
    </row>
    <row r="775" spans="13:37" ht="12.75" customHeight="1">
      <c r="M775" s="473"/>
      <c r="Y775" s="473"/>
      <c r="AK775" s="473"/>
    </row>
    <row r="776" spans="13:37" ht="12.75" customHeight="1">
      <c r="M776" s="473"/>
      <c r="Y776" s="473"/>
      <c r="AK776" s="473"/>
    </row>
    <row r="777" spans="13:37" ht="12.75" customHeight="1">
      <c r="M777" s="473"/>
      <c r="Y777" s="473"/>
      <c r="AK777" s="473"/>
    </row>
    <row r="778" spans="13:37" ht="12.75" customHeight="1">
      <c r="M778" s="473"/>
      <c r="Y778" s="473"/>
      <c r="AK778" s="473"/>
    </row>
    <row r="779" spans="13:37" ht="12.75" customHeight="1">
      <c r="M779" s="473"/>
      <c r="Y779" s="473"/>
      <c r="AK779" s="473"/>
    </row>
    <row r="780" spans="13:37" ht="12.75" customHeight="1">
      <c r="M780" s="473"/>
      <c r="Y780" s="473"/>
      <c r="AK780" s="473"/>
    </row>
    <row r="781" spans="13:37" ht="12.75" customHeight="1">
      <c r="M781" s="473"/>
      <c r="Y781" s="473"/>
      <c r="AK781" s="473"/>
    </row>
    <row r="782" spans="13:37" ht="12.75" customHeight="1">
      <c r="M782" s="473"/>
      <c r="Y782" s="473"/>
      <c r="AK782" s="473"/>
    </row>
    <row r="783" spans="13:37" ht="12.75" customHeight="1">
      <c r="M783" s="473"/>
      <c r="Y783" s="473"/>
      <c r="AK783" s="473"/>
    </row>
    <row r="784" spans="13:37" ht="12.75" customHeight="1">
      <c r="M784" s="473"/>
      <c r="Y784" s="473"/>
      <c r="AK784" s="473"/>
    </row>
    <row r="785" spans="13:37" ht="12.75" customHeight="1">
      <c r="M785" s="473"/>
      <c r="Y785" s="473"/>
      <c r="AK785" s="473"/>
    </row>
    <row r="786" spans="13:37" ht="12.75" customHeight="1">
      <c r="M786" s="473"/>
      <c r="Y786" s="473"/>
      <c r="AK786" s="473"/>
    </row>
    <row r="787" spans="13:37" ht="12.75" customHeight="1">
      <c r="M787" s="473"/>
      <c r="Y787" s="473"/>
      <c r="AK787" s="473"/>
    </row>
    <row r="788" spans="13:37" ht="12.75" customHeight="1">
      <c r="M788" s="473"/>
      <c r="Y788" s="473"/>
      <c r="AK788" s="473"/>
    </row>
    <row r="789" spans="13:37" ht="12.75" customHeight="1">
      <c r="M789" s="473"/>
      <c r="Y789" s="473"/>
      <c r="AK789" s="473"/>
    </row>
    <row r="790" spans="13:37" ht="12.75" customHeight="1">
      <c r="M790" s="473"/>
      <c r="Y790" s="473"/>
      <c r="AK790" s="473"/>
    </row>
    <row r="791" spans="13:37" ht="12.75" customHeight="1">
      <c r="M791" s="473"/>
      <c r="Y791" s="473"/>
      <c r="AK791" s="473"/>
    </row>
    <row r="792" spans="13:37" ht="12.75" customHeight="1">
      <c r="M792" s="473"/>
      <c r="Y792" s="473"/>
      <c r="AK792" s="473"/>
    </row>
    <row r="793" spans="13:37" ht="12.75" customHeight="1">
      <c r="M793" s="473"/>
      <c r="Y793" s="473"/>
      <c r="AK793" s="473"/>
    </row>
    <row r="794" spans="13:37" ht="12.75" customHeight="1">
      <c r="M794" s="473"/>
      <c r="Y794" s="473"/>
      <c r="AK794" s="473"/>
    </row>
    <row r="795" spans="13:37" ht="12.75" customHeight="1">
      <c r="M795" s="473"/>
      <c r="Y795" s="473"/>
      <c r="AK795" s="473"/>
    </row>
    <row r="796" spans="13:37" ht="12.75" customHeight="1">
      <c r="M796" s="473"/>
      <c r="Y796" s="473"/>
      <c r="AK796" s="473"/>
    </row>
    <row r="797" spans="13:37" ht="12.75" customHeight="1">
      <c r="M797" s="473"/>
      <c r="Y797" s="473"/>
      <c r="AK797" s="473"/>
    </row>
    <row r="798" spans="13:37" ht="12.75" customHeight="1">
      <c r="M798" s="473"/>
      <c r="Y798" s="473"/>
      <c r="AK798" s="473"/>
    </row>
    <row r="799" spans="13:37" ht="12.75" customHeight="1">
      <c r="M799" s="473"/>
      <c r="Y799" s="473"/>
      <c r="AK799" s="473"/>
    </row>
    <row r="800" spans="13:37" ht="12.75" customHeight="1">
      <c r="M800" s="473"/>
      <c r="Y800" s="473"/>
      <c r="AK800" s="473"/>
    </row>
    <row r="801" spans="13:37" ht="12.75" customHeight="1">
      <c r="M801" s="473"/>
      <c r="Y801" s="473"/>
      <c r="AK801" s="473"/>
    </row>
    <row r="802" spans="13:37" ht="12.75" customHeight="1">
      <c r="M802" s="473"/>
      <c r="Y802" s="473"/>
      <c r="AK802" s="473"/>
    </row>
    <row r="803" spans="13:37" ht="12.75" customHeight="1">
      <c r="M803" s="473"/>
      <c r="Y803" s="473"/>
      <c r="AK803" s="473"/>
    </row>
    <row r="804" spans="13:37" ht="12.75" customHeight="1">
      <c r="M804" s="473"/>
      <c r="Y804" s="473"/>
      <c r="AK804" s="473"/>
    </row>
    <row r="805" spans="13:37" ht="12.75" customHeight="1">
      <c r="M805" s="473"/>
      <c r="Y805" s="473"/>
      <c r="AK805" s="473"/>
    </row>
    <row r="806" spans="13:37" ht="12.75" customHeight="1">
      <c r="M806" s="473"/>
      <c r="Y806" s="473"/>
      <c r="AK806" s="473"/>
    </row>
    <row r="807" spans="13:37" ht="12.75" customHeight="1">
      <c r="M807" s="473"/>
      <c r="Y807" s="473"/>
      <c r="AK807" s="473"/>
    </row>
    <row r="808" spans="13:37" ht="12.75" customHeight="1">
      <c r="M808" s="473"/>
      <c r="Y808" s="473"/>
      <c r="AK808" s="473"/>
    </row>
    <row r="809" spans="13:37" ht="12.75" customHeight="1">
      <c r="M809" s="473"/>
      <c r="Y809" s="473"/>
      <c r="AK809" s="473"/>
    </row>
    <row r="810" spans="13:37" ht="12.75" customHeight="1">
      <c r="M810" s="473"/>
      <c r="Y810" s="473"/>
      <c r="AK810" s="473"/>
    </row>
    <row r="811" spans="13:37" ht="12.75" customHeight="1">
      <c r="M811" s="473"/>
      <c r="Y811" s="473"/>
      <c r="AK811" s="473"/>
    </row>
    <row r="812" spans="13:37" ht="12.75" customHeight="1">
      <c r="M812" s="473"/>
      <c r="Y812" s="473"/>
      <c r="AK812" s="473"/>
    </row>
    <row r="813" spans="13:37" ht="12.75" customHeight="1">
      <c r="M813" s="473"/>
      <c r="Y813" s="473"/>
      <c r="AK813" s="473"/>
    </row>
    <row r="814" spans="13:37" ht="12.75" customHeight="1">
      <c r="M814" s="473"/>
      <c r="Y814" s="473"/>
      <c r="AK814" s="473"/>
    </row>
    <row r="815" spans="13:37" ht="12.75" customHeight="1">
      <c r="M815" s="473"/>
      <c r="Y815" s="473"/>
      <c r="AK815" s="473"/>
    </row>
    <row r="816" spans="13:37" ht="12.75" customHeight="1">
      <c r="M816" s="473"/>
      <c r="Y816" s="473"/>
      <c r="AK816" s="473"/>
    </row>
    <row r="817" spans="13:37" ht="12.75" customHeight="1">
      <c r="M817" s="473"/>
      <c r="Y817" s="473"/>
      <c r="AK817" s="473"/>
    </row>
    <row r="818" spans="13:37" ht="12.75" customHeight="1">
      <c r="M818" s="473"/>
      <c r="Y818" s="473"/>
      <c r="AK818" s="473"/>
    </row>
    <row r="819" spans="13:37" ht="12.75" customHeight="1">
      <c r="M819" s="473"/>
      <c r="Y819" s="473"/>
      <c r="AK819" s="473"/>
    </row>
    <row r="820" spans="13:37" ht="12.75" customHeight="1">
      <c r="M820" s="473"/>
      <c r="Y820" s="473"/>
      <c r="AK820" s="473"/>
    </row>
    <row r="821" spans="13:37" ht="12.75" customHeight="1">
      <c r="M821" s="473"/>
      <c r="Y821" s="473"/>
      <c r="AK821" s="473"/>
    </row>
    <row r="822" spans="13:37" ht="12.75" customHeight="1">
      <c r="M822" s="473"/>
      <c r="Y822" s="473"/>
      <c r="AK822" s="473"/>
    </row>
    <row r="823" spans="13:37" ht="12.75" customHeight="1">
      <c r="M823" s="473"/>
      <c r="Y823" s="473"/>
      <c r="AK823" s="473"/>
    </row>
    <row r="824" spans="13:37" ht="12.75" customHeight="1">
      <c r="M824" s="473"/>
      <c r="Y824" s="473"/>
      <c r="AK824" s="473"/>
    </row>
    <row r="825" spans="13:37" ht="12.75" customHeight="1">
      <c r="M825" s="473"/>
      <c r="Y825" s="473"/>
      <c r="AK825" s="473"/>
    </row>
    <row r="826" spans="13:37" ht="12.75" customHeight="1">
      <c r="M826" s="473"/>
      <c r="Y826" s="473"/>
      <c r="AK826" s="473"/>
    </row>
    <row r="827" spans="13:37" ht="12.75" customHeight="1">
      <c r="M827" s="473"/>
      <c r="Y827" s="473"/>
      <c r="AK827" s="473"/>
    </row>
    <row r="828" spans="13:37" ht="12.75" customHeight="1">
      <c r="M828" s="473"/>
      <c r="Y828" s="473"/>
      <c r="AK828" s="473"/>
    </row>
    <row r="829" spans="13:37" ht="12.75" customHeight="1">
      <c r="M829" s="473"/>
      <c r="Y829" s="473"/>
      <c r="AK829" s="473"/>
    </row>
    <row r="830" spans="13:37" ht="12.75" customHeight="1">
      <c r="M830" s="473"/>
      <c r="Y830" s="473"/>
      <c r="AK830" s="473"/>
    </row>
    <row r="831" spans="13:37" ht="12.75" customHeight="1">
      <c r="M831" s="473"/>
      <c r="Y831" s="473"/>
      <c r="AK831" s="473"/>
    </row>
    <row r="832" spans="13:37" ht="12.75" customHeight="1">
      <c r="M832" s="473"/>
      <c r="Y832" s="473"/>
      <c r="AK832" s="473"/>
    </row>
    <row r="833" spans="13:37" ht="12.75" customHeight="1">
      <c r="M833" s="473"/>
      <c r="Y833" s="473"/>
      <c r="AK833" s="473"/>
    </row>
    <row r="834" spans="13:37" ht="12.75" customHeight="1">
      <c r="M834" s="473"/>
      <c r="Y834" s="473"/>
      <c r="AK834" s="473"/>
    </row>
    <row r="835" spans="13:37" ht="12.75" customHeight="1">
      <c r="M835" s="473"/>
      <c r="Y835" s="473"/>
      <c r="AK835" s="473"/>
    </row>
    <row r="836" spans="13:37" ht="12.75" customHeight="1">
      <c r="M836" s="473"/>
      <c r="Y836" s="473"/>
      <c r="AK836" s="473"/>
    </row>
    <row r="837" spans="13:37" ht="12.75" customHeight="1">
      <c r="M837" s="473"/>
      <c r="Y837" s="473"/>
      <c r="AK837" s="473"/>
    </row>
    <row r="838" spans="13:37" ht="12.75" customHeight="1">
      <c r="M838" s="473"/>
      <c r="Y838" s="473"/>
      <c r="AK838" s="473"/>
    </row>
    <row r="839" spans="13:37" ht="12.75" customHeight="1">
      <c r="M839" s="473"/>
      <c r="Y839" s="473"/>
      <c r="AK839" s="473"/>
    </row>
    <row r="840" spans="13:37" ht="12.75" customHeight="1">
      <c r="M840" s="473"/>
      <c r="Y840" s="473"/>
      <c r="AK840" s="473"/>
    </row>
    <row r="841" spans="13:37" ht="12.75" customHeight="1">
      <c r="M841" s="473"/>
      <c r="Y841" s="473"/>
      <c r="AK841" s="473"/>
    </row>
    <row r="842" spans="13:37" ht="12.75" customHeight="1">
      <c r="M842" s="473"/>
      <c r="Y842" s="473"/>
      <c r="AK842" s="473"/>
    </row>
    <row r="843" spans="13:37" ht="12.75" customHeight="1">
      <c r="M843" s="473"/>
      <c r="Y843" s="473"/>
      <c r="AK843" s="473"/>
    </row>
    <row r="844" spans="13:37" ht="12.75" customHeight="1">
      <c r="M844" s="473"/>
      <c r="Y844" s="473"/>
      <c r="AK844" s="473"/>
    </row>
    <row r="845" spans="13:37" ht="12.75" customHeight="1">
      <c r="M845" s="473"/>
      <c r="Y845" s="473"/>
      <c r="AK845" s="473"/>
    </row>
    <row r="846" spans="13:37" ht="12.75" customHeight="1">
      <c r="M846" s="473"/>
      <c r="Y846" s="473"/>
      <c r="AK846" s="473"/>
    </row>
    <row r="847" spans="13:37" ht="12.75" customHeight="1">
      <c r="M847" s="473"/>
      <c r="Y847" s="473"/>
      <c r="AK847" s="473"/>
    </row>
    <row r="848" spans="13:37" ht="12.75" customHeight="1">
      <c r="M848" s="473"/>
      <c r="Y848" s="473"/>
      <c r="AK848" s="473"/>
    </row>
    <row r="849" spans="13:37" ht="12.75" customHeight="1">
      <c r="M849" s="473"/>
      <c r="Y849" s="473"/>
      <c r="AK849" s="473"/>
    </row>
    <row r="850" spans="13:37" ht="12.75" customHeight="1">
      <c r="M850" s="473"/>
      <c r="Y850" s="473"/>
      <c r="AK850" s="473"/>
    </row>
    <row r="851" spans="13:37" ht="12.75" customHeight="1">
      <c r="M851" s="473"/>
      <c r="Y851" s="473"/>
      <c r="AK851" s="473"/>
    </row>
    <row r="852" spans="13:37" ht="12.75" customHeight="1">
      <c r="M852" s="473"/>
      <c r="Y852" s="473"/>
      <c r="AK852" s="473"/>
    </row>
    <row r="853" spans="13:37" ht="12.75" customHeight="1">
      <c r="M853" s="473"/>
      <c r="Y853" s="473"/>
      <c r="AK853" s="473"/>
    </row>
    <row r="854" spans="13:37" ht="12.75" customHeight="1">
      <c r="M854" s="473"/>
      <c r="Y854" s="473"/>
      <c r="AK854" s="473"/>
    </row>
    <row r="855" spans="13:37" ht="12.75" customHeight="1">
      <c r="M855" s="473"/>
      <c r="Y855" s="473"/>
      <c r="AK855" s="473"/>
    </row>
    <row r="856" spans="13:37" ht="12.75" customHeight="1">
      <c r="M856" s="473"/>
      <c r="Y856" s="473"/>
      <c r="AK856" s="473"/>
    </row>
    <row r="857" spans="13:37" ht="12.75" customHeight="1">
      <c r="M857" s="473"/>
      <c r="Y857" s="473"/>
      <c r="AK857" s="473"/>
    </row>
    <row r="858" spans="13:37" ht="12.75" customHeight="1">
      <c r="M858" s="473"/>
      <c r="Y858" s="473"/>
      <c r="AK858" s="473"/>
    </row>
    <row r="859" spans="13:37" ht="12.75" customHeight="1">
      <c r="M859" s="473"/>
      <c r="Y859" s="473"/>
      <c r="AK859" s="473"/>
    </row>
    <row r="860" spans="13:37" ht="12.75" customHeight="1">
      <c r="M860" s="473"/>
      <c r="Y860" s="473"/>
      <c r="AK860" s="473"/>
    </row>
    <row r="861" spans="13:37" ht="12.75" customHeight="1">
      <c r="M861" s="473"/>
      <c r="Y861" s="473"/>
      <c r="AK861" s="473"/>
    </row>
    <row r="862" spans="13:37" ht="12.75" customHeight="1">
      <c r="M862" s="473"/>
      <c r="Y862" s="473"/>
      <c r="AK862" s="473"/>
    </row>
    <row r="863" spans="13:37" ht="12.75" customHeight="1">
      <c r="M863" s="473"/>
      <c r="Y863" s="473"/>
      <c r="AK863" s="473"/>
    </row>
    <row r="864" spans="13:37" ht="12.75" customHeight="1">
      <c r="M864" s="473"/>
      <c r="Y864" s="473"/>
      <c r="AK864" s="473"/>
    </row>
    <row r="865" spans="13:37" ht="12.75" customHeight="1">
      <c r="M865" s="473"/>
      <c r="Y865" s="473"/>
      <c r="AK865" s="473"/>
    </row>
    <row r="866" spans="13:37" ht="12.75" customHeight="1">
      <c r="M866" s="473"/>
      <c r="Y866" s="473"/>
      <c r="AK866" s="473"/>
    </row>
    <row r="867" spans="13:37" ht="12.75" customHeight="1">
      <c r="M867" s="473"/>
      <c r="Y867" s="473"/>
      <c r="AK867" s="473"/>
    </row>
    <row r="868" spans="13:37" ht="12.75" customHeight="1">
      <c r="M868" s="473"/>
      <c r="Y868" s="473"/>
      <c r="AK868" s="473"/>
    </row>
    <row r="869" spans="13:37" ht="12.75" customHeight="1">
      <c r="M869" s="473"/>
      <c r="Y869" s="473"/>
      <c r="AK869" s="473"/>
    </row>
    <row r="870" spans="13:37" ht="12.75" customHeight="1">
      <c r="M870" s="473"/>
      <c r="Y870" s="473"/>
      <c r="AK870" s="473"/>
    </row>
    <row r="871" spans="13:37" ht="12.75" customHeight="1">
      <c r="M871" s="473"/>
      <c r="Y871" s="473"/>
      <c r="AK871" s="473"/>
    </row>
    <row r="872" spans="13:37" ht="12.75" customHeight="1">
      <c r="M872" s="473"/>
      <c r="Y872" s="473"/>
      <c r="AK872" s="473"/>
    </row>
    <row r="873" spans="13:37" ht="12.75" customHeight="1">
      <c r="M873" s="473"/>
      <c r="Y873" s="473"/>
      <c r="AK873" s="473"/>
    </row>
    <row r="874" spans="13:37" ht="12.75" customHeight="1">
      <c r="M874" s="473"/>
      <c r="Y874" s="473"/>
      <c r="AK874" s="473"/>
    </row>
    <row r="875" spans="13:37" ht="12.75" customHeight="1">
      <c r="M875" s="473"/>
      <c r="Y875" s="473"/>
      <c r="AK875" s="473"/>
    </row>
    <row r="876" spans="13:37" ht="12.75" customHeight="1">
      <c r="M876" s="473"/>
      <c r="Y876" s="473"/>
      <c r="AK876" s="473"/>
    </row>
    <row r="877" spans="13:37" ht="12.75" customHeight="1">
      <c r="M877" s="473"/>
      <c r="Y877" s="473"/>
      <c r="AK877" s="473"/>
    </row>
    <row r="878" spans="13:37" ht="12.75" customHeight="1">
      <c r="M878" s="473"/>
      <c r="Y878" s="473"/>
      <c r="AK878" s="473"/>
    </row>
    <row r="879" spans="13:37" ht="12.75" customHeight="1">
      <c r="M879" s="473"/>
      <c r="Y879" s="473"/>
      <c r="AK879" s="473"/>
    </row>
    <row r="880" spans="13:37" ht="12.75" customHeight="1">
      <c r="M880" s="473"/>
      <c r="Y880" s="473"/>
      <c r="AK880" s="473"/>
    </row>
    <row r="881" spans="13:37" ht="12.75" customHeight="1">
      <c r="M881" s="473"/>
      <c r="Y881" s="473"/>
      <c r="AK881" s="473"/>
    </row>
    <row r="882" spans="13:37" ht="12.75" customHeight="1">
      <c r="M882" s="473"/>
      <c r="Y882" s="473"/>
      <c r="AK882" s="473"/>
    </row>
    <row r="883" spans="13:37" ht="12.75" customHeight="1">
      <c r="M883" s="473"/>
      <c r="Y883" s="473"/>
      <c r="AK883" s="473"/>
    </row>
    <row r="884" spans="13:37" ht="12.75" customHeight="1">
      <c r="M884" s="473"/>
      <c r="Y884" s="473"/>
      <c r="AK884" s="473"/>
    </row>
    <row r="885" spans="13:37" ht="12.75" customHeight="1">
      <c r="M885" s="473"/>
      <c r="Y885" s="473"/>
      <c r="AK885" s="473"/>
    </row>
    <row r="886" spans="13:37" ht="12.75" customHeight="1">
      <c r="M886" s="473"/>
      <c r="Y886" s="473"/>
      <c r="AK886" s="473"/>
    </row>
    <row r="887" spans="13:37" ht="12.75" customHeight="1">
      <c r="M887" s="473"/>
      <c r="Y887" s="473"/>
      <c r="AK887" s="473"/>
    </row>
    <row r="888" spans="13:37" ht="12.75" customHeight="1">
      <c r="M888" s="473"/>
      <c r="Y888" s="473"/>
      <c r="AK888" s="473"/>
    </row>
    <row r="889" spans="13:37" ht="12.75" customHeight="1">
      <c r="M889" s="473"/>
      <c r="Y889" s="473"/>
      <c r="AK889" s="473"/>
    </row>
    <row r="890" spans="13:37" ht="12.75" customHeight="1">
      <c r="M890" s="473"/>
      <c r="Y890" s="473"/>
      <c r="AK890" s="473"/>
    </row>
    <row r="891" spans="13:37" ht="12.75" customHeight="1">
      <c r="M891" s="473"/>
      <c r="Y891" s="473"/>
      <c r="AK891" s="473"/>
    </row>
    <row r="892" spans="13:37" ht="12.75" customHeight="1">
      <c r="M892" s="473"/>
      <c r="Y892" s="473"/>
      <c r="AK892" s="473"/>
    </row>
    <row r="893" spans="13:37" ht="12.75" customHeight="1">
      <c r="M893" s="473"/>
      <c r="Y893" s="473"/>
      <c r="AK893" s="473"/>
    </row>
    <row r="894" spans="13:37" ht="12.75" customHeight="1">
      <c r="M894" s="473"/>
      <c r="Y894" s="473"/>
      <c r="AK894" s="473"/>
    </row>
    <row r="895" spans="13:37" ht="12.75" customHeight="1">
      <c r="M895" s="473"/>
      <c r="Y895" s="473"/>
      <c r="AK895" s="473"/>
    </row>
    <row r="896" spans="13:37" ht="12.75" customHeight="1">
      <c r="M896" s="473"/>
      <c r="Y896" s="473"/>
      <c r="AK896" s="473"/>
    </row>
    <row r="897" spans="13:37" ht="12.75" customHeight="1">
      <c r="M897" s="473"/>
      <c r="Y897" s="473"/>
      <c r="AK897" s="473"/>
    </row>
    <row r="898" spans="13:37" ht="12.75" customHeight="1">
      <c r="M898" s="473"/>
      <c r="Y898" s="473"/>
      <c r="AK898" s="473"/>
    </row>
    <row r="899" spans="13:37" ht="12.75" customHeight="1">
      <c r="M899" s="473"/>
      <c r="Y899" s="473"/>
      <c r="AK899" s="473"/>
    </row>
    <row r="900" spans="13:37" ht="12.75" customHeight="1">
      <c r="M900" s="473"/>
      <c r="Y900" s="473"/>
      <c r="AK900" s="473"/>
    </row>
    <row r="901" spans="13:37" ht="12.75" customHeight="1">
      <c r="M901" s="473"/>
      <c r="Y901" s="473"/>
      <c r="AK901" s="473"/>
    </row>
    <row r="902" spans="13:37" ht="12.75" customHeight="1">
      <c r="M902" s="473"/>
      <c r="Y902" s="473"/>
      <c r="AK902" s="473"/>
    </row>
    <row r="903" spans="13:37" ht="12.75" customHeight="1">
      <c r="M903" s="473"/>
      <c r="Y903" s="473"/>
      <c r="AK903" s="473"/>
    </row>
    <row r="904" spans="13:37" ht="12.75" customHeight="1">
      <c r="M904" s="473"/>
      <c r="Y904" s="473"/>
      <c r="AK904" s="473"/>
    </row>
    <row r="905" spans="13:37" ht="12.75" customHeight="1">
      <c r="M905" s="473"/>
      <c r="Y905" s="473"/>
      <c r="AK905" s="473"/>
    </row>
    <row r="906" spans="13:37" ht="12.75" customHeight="1">
      <c r="M906" s="473"/>
      <c r="Y906" s="473"/>
      <c r="AK906" s="473"/>
    </row>
    <row r="907" spans="13:37" ht="12.75" customHeight="1">
      <c r="M907" s="473"/>
      <c r="Y907" s="473"/>
      <c r="AK907" s="473"/>
    </row>
    <row r="908" spans="13:37" ht="12.75" customHeight="1">
      <c r="M908" s="473"/>
      <c r="Y908" s="473"/>
      <c r="AK908" s="473"/>
    </row>
    <row r="909" spans="13:37" ht="12.75" customHeight="1">
      <c r="M909" s="473"/>
      <c r="Y909" s="473"/>
      <c r="AK909" s="473"/>
    </row>
    <row r="910" spans="13:37" ht="12.75" customHeight="1">
      <c r="M910" s="473"/>
      <c r="Y910" s="473"/>
      <c r="AK910" s="473"/>
    </row>
    <row r="911" spans="13:37" ht="12.75" customHeight="1">
      <c r="M911" s="473"/>
      <c r="Y911" s="473"/>
      <c r="AK911" s="473"/>
    </row>
    <row r="912" spans="13:37" ht="12.75" customHeight="1">
      <c r="M912" s="473"/>
      <c r="Y912" s="473"/>
      <c r="AK912" s="473"/>
    </row>
    <row r="913" spans="13:37" ht="12.75" customHeight="1">
      <c r="M913" s="473"/>
      <c r="Y913" s="473"/>
      <c r="AK913" s="473"/>
    </row>
    <row r="914" spans="13:37" ht="12.75" customHeight="1">
      <c r="M914" s="473"/>
      <c r="Y914" s="473"/>
      <c r="AK914" s="473"/>
    </row>
    <row r="915" spans="13:37" ht="12.75" customHeight="1">
      <c r="M915" s="473"/>
      <c r="Y915" s="473"/>
      <c r="AK915" s="473"/>
    </row>
    <row r="916" spans="13:37" ht="12.75" customHeight="1">
      <c r="M916" s="473"/>
      <c r="Y916" s="473"/>
      <c r="AK916" s="473"/>
    </row>
    <row r="917" spans="13:37" ht="12.75" customHeight="1">
      <c r="M917" s="473"/>
      <c r="Y917" s="473"/>
      <c r="AK917" s="473"/>
    </row>
    <row r="918" spans="13:37" ht="12.75" customHeight="1">
      <c r="M918" s="473"/>
      <c r="Y918" s="473"/>
      <c r="AK918" s="473"/>
    </row>
    <row r="919" spans="13:37" ht="12.75" customHeight="1">
      <c r="M919" s="473"/>
      <c r="Y919" s="473"/>
      <c r="AK919" s="473"/>
    </row>
    <row r="920" spans="13:37" ht="12.75" customHeight="1">
      <c r="M920" s="473"/>
      <c r="Y920" s="473"/>
      <c r="AK920" s="473"/>
    </row>
    <row r="921" spans="13:37" ht="12.75" customHeight="1">
      <c r="M921" s="473"/>
      <c r="Y921" s="473"/>
      <c r="AK921" s="473"/>
    </row>
    <row r="922" spans="13:37" ht="12.75" customHeight="1">
      <c r="M922" s="473"/>
      <c r="Y922" s="473"/>
      <c r="AK922" s="473"/>
    </row>
    <row r="923" spans="13:37" ht="12.75" customHeight="1">
      <c r="M923" s="473"/>
      <c r="Y923" s="473"/>
      <c r="AK923" s="473"/>
    </row>
    <row r="924" spans="13:37" ht="12.75" customHeight="1">
      <c r="M924" s="473"/>
      <c r="Y924" s="473"/>
      <c r="AK924" s="473"/>
    </row>
    <row r="925" spans="13:37" ht="12.75" customHeight="1">
      <c r="M925" s="473"/>
      <c r="Y925" s="473"/>
      <c r="AK925" s="473"/>
    </row>
    <row r="926" spans="13:37" ht="12.75" customHeight="1">
      <c r="M926" s="473"/>
      <c r="Y926" s="473"/>
      <c r="AK926" s="473"/>
    </row>
    <row r="927" spans="13:37" ht="12.75" customHeight="1">
      <c r="M927" s="473"/>
      <c r="Y927" s="473"/>
      <c r="AK927" s="473"/>
    </row>
    <row r="928" spans="13:37" ht="12.75" customHeight="1">
      <c r="M928" s="473"/>
      <c r="Y928" s="473"/>
      <c r="AK928" s="473"/>
    </row>
    <row r="929" spans="13:37" ht="12.75" customHeight="1">
      <c r="M929" s="473"/>
      <c r="Y929" s="473"/>
      <c r="AK929" s="473"/>
    </row>
    <row r="930" spans="13:37" ht="12.75" customHeight="1">
      <c r="M930" s="473"/>
      <c r="Y930" s="473"/>
      <c r="AK930" s="473"/>
    </row>
    <row r="931" spans="13:37" ht="12.75" customHeight="1">
      <c r="M931" s="473"/>
      <c r="Y931" s="473"/>
      <c r="AK931" s="473"/>
    </row>
    <row r="932" spans="13:37" ht="12.75" customHeight="1">
      <c r="M932" s="473"/>
      <c r="Y932" s="473"/>
      <c r="AK932" s="473"/>
    </row>
    <row r="933" spans="13:37" ht="12.75" customHeight="1">
      <c r="M933" s="473"/>
      <c r="Y933" s="473"/>
      <c r="AK933" s="473"/>
    </row>
    <row r="934" spans="13:37" ht="12.75" customHeight="1">
      <c r="M934" s="473"/>
      <c r="Y934" s="473"/>
      <c r="AK934" s="473"/>
    </row>
    <row r="935" spans="13:37" ht="12.75" customHeight="1">
      <c r="M935" s="473"/>
      <c r="Y935" s="473"/>
      <c r="AK935" s="473"/>
    </row>
    <row r="936" spans="13:37" ht="12.75" customHeight="1">
      <c r="M936" s="483"/>
      <c r="Y936" s="483"/>
      <c r="AK936" s="483"/>
    </row>
    <row r="937" spans="13:37" ht="12.75" customHeight="1">
      <c r="M937" s="483"/>
      <c r="Y937" s="483"/>
      <c r="AK937" s="483"/>
    </row>
    <row r="938" spans="13:37" ht="12.75" customHeight="1">
      <c r="M938" s="473"/>
      <c r="Y938" s="473"/>
      <c r="AK938" s="473"/>
    </row>
    <row r="939" spans="13:37" ht="12.75" customHeight="1">
      <c r="M939" s="473"/>
      <c r="Y939" s="473"/>
      <c r="AK939" s="473"/>
    </row>
    <row r="940" spans="13:37" ht="12.75" customHeight="1">
      <c r="M940" s="473"/>
      <c r="Y940" s="473"/>
      <c r="AK940" s="473"/>
    </row>
    <row r="941" spans="13:37" ht="12.75" customHeight="1">
      <c r="M941" s="473"/>
      <c r="Y941" s="473"/>
      <c r="AK941" s="473"/>
    </row>
    <row r="942" spans="13:37" ht="12.75" customHeight="1">
      <c r="M942" s="473"/>
      <c r="Y942" s="473"/>
      <c r="AK942" s="473"/>
    </row>
    <row r="943" spans="13:37" ht="12.75" customHeight="1">
      <c r="M943" s="473"/>
      <c r="Y943" s="473"/>
      <c r="AK943" s="473"/>
    </row>
    <row r="944" spans="13:37" ht="12.75" customHeight="1">
      <c r="M944" s="473"/>
      <c r="Y944" s="473"/>
      <c r="AK944" s="473"/>
    </row>
    <row r="945" spans="13:37" ht="12.75" customHeight="1">
      <c r="M945" s="473"/>
      <c r="Y945" s="473"/>
      <c r="AK945" s="473"/>
    </row>
    <row r="946" spans="13:37" ht="12.75" customHeight="1">
      <c r="M946" s="473"/>
      <c r="Y946" s="473"/>
      <c r="AK946" s="473"/>
    </row>
    <row r="947" spans="13:37" ht="12.75" customHeight="1">
      <c r="M947" s="473"/>
      <c r="Y947" s="473"/>
      <c r="AK947" s="473"/>
    </row>
    <row r="948" spans="13:37" ht="12.75" customHeight="1">
      <c r="M948" s="473"/>
      <c r="Y948" s="473"/>
      <c r="AK948" s="473"/>
    </row>
    <row r="949" spans="13:37" ht="12.75" customHeight="1">
      <c r="M949" s="473"/>
      <c r="Y949" s="473"/>
      <c r="AK949" s="473"/>
    </row>
    <row r="950" spans="13:37" ht="12.75" customHeight="1">
      <c r="M950" s="473"/>
      <c r="Y950" s="473"/>
      <c r="AK950" s="473"/>
    </row>
    <row r="951" spans="13:37" ht="12.75" customHeight="1">
      <c r="M951" s="473"/>
      <c r="Y951" s="473"/>
      <c r="AK951" s="473"/>
    </row>
    <row r="952" spans="13:37" ht="12.75" customHeight="1">
      <c r="M952" s="473"/>
      <c r="Y952" s="473"/>
      <c r="AK952" s="473"/>
    </row>
    <row r="953" spans="13:37" ht="12.75" customHeight="1">
      <c r="M953" s="473"/>
      <c r="Y953" s="473"/>
      <c r="AK953" s="473"/>
    </row>
    <row r="954" spans="13:37" ht="12.75" customHeight="1">
      <c r="M954" s="473"/>
      <c r="Y954" s="473"/>
      <c r="AK954" s="473"/>
    </row>
    <row r="955" spans="13:37" ht="12.75" customHeight="1">
      <c r="M955" s="473"/>
      <c r="Y955" s="473"/>
      <c r="AK955" s="473"/>
    </row>
    <row r="956" spans="13:37" ht="12.75" customHeight="1">
      <c r="M956" s="473"/>
      <c r="Y956" s="473"/>
      <c r="AK956" s="473"/>
    </row>
    <row r="957" spans="13:37" ht="12.75" customHeight="1">
      <c r="M957" s="473"/>
      <c r="Y957" s="473"/>
      <c r="AK957" s="473"/>
    </row>
    <row r="958" spans="13:37" ht="12.75" customHeight="1">
      <c r="M958" s="473"/>
      <c r="Y958" s="473"/>
      <c r="AK958" s="473"/>
    </row>
    <row r="959" spans="13:37" ht="12.75" customHeight="1">
      <c r="M959" s="473"/>
      <c r="Y959" s="473"/>
      <c r="AK959" s="473"/>
    </row>
    <row r="960" spans="13:37" ht="12.75" customHeight="1">
      <c r="M960" s="473"/>
      <c r="Y960" s="473"/>
      <c r="AK960" s="473"/>
    </row>
    <row r="961" spans="13:37" ht="12.75" customHeight="1">
      <c r="M961" s="473"/>
      <c r="Y961" s="473"/>
      <c r="AK961" s="473"/>
    </row>
    <row r="962" spans="13:37" ht="12.75" customHeight="1">
      <c r="M962" s="473"/>
      <c r="Y962" s="473"/>
      <c r="AK962" s="473"/>
    </row>
    <row r="963" spans="13:37" ht="12.75" customHeight="1">
      <c r="M963" s="473"/>
      <c r="Y963" s="473"/>
      <c r="AK963" s="473"/>
    </row>
    <row r="964" spans="13:37" ht="12.75" customHeight="1">
      <c r="M964" s="473"/>
      <c r="Y964" s="473"/>
      <c r="AK964" s="473"/>
    </row>
    <row r="965" spans="13:37" ht="12.75" customHeight="1">
      <c r="M965" s="473"/>
      <c r="Y965" s="473"/>
      <c r="AK965" s="473"/>
    </row>
    <row r="966" spans="13:37" ht="12.75" customHeight="1">
      <c r="M966" s="473"/>
      <c r="Y966" s="473"/>
      <c r="AK966" s="473"/>
    </row>
    <row r="967" spans="13:37" ht="12.75" customHeight="1">
      <c r="M967" s="473"/>
      <c r="Y967" s="473"/>
      <c r="AK967" s="473"/>
    </row>
    <row r="968" spans="13:37" ht="12.75" customHeight="1">
      <c r="M968" s="473"/>
      <c r="Y968" s="473"/>
      <c r="AK968" s="473"/>
    </row>
    <row r="969" spans="13:37" ht="12.75" customHeight="1">
      <c r="M969" s="473"/>
      <c r="Y969" s="473"/>
      <c r="AK969" s="473"/>
    </row>
    <row r="970" spans="13:37" ht="12.75" customHeight="1">
      <c r="M970" s="473"/>
      <c r="Y970" s="473"/>
      <c r="AK970" s="473"/>
    </row>
    <row r="971" spans="13:37" ht="12.75" customHeight="1">
      <c r="M971" s="473"/>
      <c r="Y971" s="473"/>
      <c r="AK971" s="473"/>
    </row>
    <row r="972" spans="13:37" ht="12.75" customHeight="1">
      <c r="M972" s="473"/>
      <c r="Y972" s="473"/>
      <c r="AK972" s="473"/>
    </row>
    <row r="973" spans="13:37" ht="12.75" customHeight="1">
      <c r="M973" s="473"/>
      <c r="Y973" s="473"/>
      <c r="AK973" s="473"/>
    </row>
    <row r="974" spans="13:37" ht="12.75" customHeight="1">
      <c r="M974" s="473"/>
      <c r="Y974" s="473"/>
      <c r="AK974" s="473"/>
    </row>
    <row r="975" spans="13:37" ht="12.75" customHeight="1">
      <c r="M975" s="473"/>
      <c r="Y975" s="473"/>
      <c r="AK975" s="473"/>
    </row>
    <row r="976" spans="13:37" ht="12.75" customHeight="1">
      <c r="M976" s="473"/>
      <c r="Y976" s="473"/>
      <c r="AK976" s="473"/>
    </row>
    <row r="977" spans="13:37" ht="12.75" customHeight="1">
      <c r="M977" s="473"/>
      <c r="Y977" s="473"/>
      <c r="AK977" s="473"/>
    </row>
    <row r="978" spans="13:37" ht="12.75" customHeight="1">
      <c r="M978" s="473"/>
      <c r="Y978" s="473"/>
      <c r="AK978" s="473"/>
    </row>
    <row r="979" spans="13:37" ht="12.75" customHeight="1">
      <c r="M979" s="473"/>
      <c r="Y979" s="473"/>
      <c r="AK979" s="473"/>
    </row>
    <row r="980" spans="13:37" ht="12.75" customHeight="1">
      <c r="M980" s="473"/>
      <c r="Y980" s="473"/>
      <c r="AK980" s="473"/>
    </row>
    <row r="981" spans="13:37" ht="12.75" customHeight="1">
      <c r="M981" s="473"/>
      <c r="Y981" s="473"/>
      <c r="AK981" s="473"/>
    </row>
    <row r="982" spans="13:37" ht="12.75" customHeight="1">
      <c r="M982" s="473"/>
      <c r="Y982" s="473"/>
      <c r="AK982" s="473"/>
    </row>
    <row r="983" spans="13:37" ht="12.75" customHeight="1">
      <c r="M983" s="473"/>
      <c r="Y983" s="473"/>
      <c r="AK983" s="473"/>
    </row>
    <row r="984" spans="13:37" ht="12.75" customHeight="1">
      <c r="M984" s="473"/>
      <c r="Y984" s="473"/>
      <c r="AK984" s="473"/>
    </row>
    <row r="985" spans="13:37" ht="12.75" customHeight="1">
      <c r="M985" s="473"/>
      <c r="Y985" s="473"/>
      <c r="AK985" s="473"/>
    </row>
    <row r="986" spans="13:37" ht="12.75" customHeight="1">
      <c r="M986" s="473"/>
      <c r="Y986" s="473"/>
      <c r="AK986" s="473"/>
    </row>
    <row r="987" spans="13:37" ht="12.75" customHeight="1">
      <c r="M987" s="473"/>
      <c r="Y987" s="473"/>
      <c r="AK987" s="473"/>
    </row>
    <row r="988" spans="13:37" ht="12.75" customHeight="1">
      <c r="M988" s="473"/>
      <c r="Y988" s="473"/>
      <c r="AK988" s="473"/>
    </row>
    <row r="989" spans="13:37" ht="12.75" customHeight="1">
      <c r="M989" s="473"/>
      <c r="Y989" s="473"/>
      <c r="AK989" s="473"/>
    </row>
    <row r="990" spans="13:37" ht="12.75" customHeight="1">
      <c r="M990" s="473"/>
      <c r="Y990" s="473"/>
      <c r="AK990" s="473"/>
    </row>
    <row r="991" spans="13:37" ht="12.75" customHeight="1">
      <c r="M991" s="473"/>
      <c r="Y991" s="473"/>
      <c r="AK991" s="473"/>
    </row>
    <row r="992" spans="13:37" ht="12.75" customHeight="1">
      <c r="M992" s="473"/>
      <c r="Y992" s="473"/>
      <c r="AK992" s="473"/>
    </row>
    <row r="993" spans="13:37" ht="12.75" customHeight="1">
      <c r="M993" s="473"/>
      <c r="Y993" s="473"/>
      <c r="AK993" s="473"/>
    </row>
    <row r="994" spans="13:37" ht="12.75" customHeight="1">
      <c r="M994" s="473"/>
      <c r="Y994" s="473"/>
      <c r="AK994" s="473"/>
    </row>
    <row r="995" spans="13:37" ht="12.75" customHeight="1">
      <c r="M995" s="473"/>
      <c r="Y995" s="473"/>
      <c r="AK995" s="473"/>
    </row>
    <row r="996" spans="13:37" ht="12.75" customHeight="1">
      <c r="M996" s="473"/>
      <c r="Y996" s="473"/>
      <c r="AK996" s="473"/>
    </row>
    <row r="997" spans="13:37" ht="12.75" customHeight="1">
      <c r="M997" s="473"/>
      <c r="Y997" s="473"/>
      <c r="AK997" s="473"/>
    </row>
    <row r="998" spans="13:37" ht="12.75" customHeight="1">
      <c r="M998" s="473"/>
      <c r="Y998" s="473"/>
      <c r="AK998" s="473"/>
    </row>
    <row r="999" spans="13:37" ht="12.75" customHeight="1">
      <c r="M999" s="473"/>
      <c r="Y999" s="473"/>
      <c r="AK999" s="473"/>
    </row>
    <row r="1000" spans="13:37" ht="12.75" customHeight="1">
      <c r="M1000" s="473"/>
      <c r="Y1000" s="473"/>
      <c r="AK1000" s="473"/>
    </row>
    <row r="1001" spans="13:37" ht="12.75" customHeight="1">
      <c r="M1001" s="473"/>
      <c r="Y1001" s="473"/>
      <c r="AK1001" s="473"/>
    </row>
    <row r="1002" spans="13:37" ht="12.75" customHeight="1">
      <c r="M1002" s="473"/>
      <c r="Y1002" s="473"/>
      <c r="AK1002" s="473"/>
    </row>
    <row r="1003" spans="13:37" ht="12.75" customHeight="1">
      <c r="M1003" s="473"/>
      <c r="Y1003" s="473"/>
      <c r="AK1003" s="473"/>
    </row>
    <row r="1004" spans="13:37" ht="12.75" customHeight="1">
      <c r="M1004" s="473"/>
      <c r="Y1004" s="473"/>
      <c r="AK1004" s="473"/>
    </row>
    <row r="1005" spans="13:37" ht="12.75" customHeight="1">
      <c r="M1005" s="473"/>
      <c r="Y1005" s="473"/>
      <c r="AK1005" s="473"/>
    </row>
    <row r="1006" spans="13:37" ht="12.75" customHeight="1">
      <c r="M1006" s="473"/>
      <c r="Y1006" s="473"/>
      <c r="AK1006" s="473"/>
    </row>
    <row r="1007" spans="13:37" ht="12.75" customHeight="1">
      <c r="M1007" s="473"/>
      <c r="Y1007" s="473"/>
      <c r="AK1007" s="473"/>
    </row>
    <row r="1008" spans="13:37" ht="12.75" customHeight="1">
      <c r="M1008" s="473"/>
      <c r="Y1008" s="473"/>
      <c r="AK1008" s="473"/>
    </row>
    <row r="1009" spans="13:37" ht="12.75" customHeight="1">
      <c r="M1009" s="473"/>
      <c r="Y1009" s="473"/>
      <c r="AK1009" s="473"/>
    </row>
    <row r="1010" spans="13:37" ht="12.75" customHeight="1">
      <c r="M1010" s="473"/>
      <c r="Y1010" s="473"/>
      <c r="AK1010" s="473"/>
    </row>
    <row r="1011" spans="13:37" ht="12.75" customHeight="1">
      <c r="M1011" s="473"/>
      <c r="Y1011" s="473"/>
      <c r="AK1011" s="473"/>
    </row>
    <row r="1012" spans="13:37" ht="12.75" customHeight="1">
      <c r="M1012" s="473"/>
      <c r="Y1012" s="473"/>
      <c r="AK1012" s="473"/>
    </row>
    <row r="1013" spans="13:37" ht="12.75" customHeight="1">
      <c r="M1013" s="473"/>
      <c r="Y1013" s="473"/>
      <c r="AK1013" s="473"/>
    </row>
    <row r="1014" spans="13:37" ht="12.75" customHeight="1">
      <c r="M1014" s="473"/>
      <c r="Y1014" s="473"/>
      <c r="AK1014" s="473"/>
    </row>
    <row r="1015" spans="13:37" ht="12.75" customHeight="1">
      <c r="M1015" s="473"/>
      <c r="Y1015" s="473"/>
      <c r="AK1015" s="473"/>
    </row>
    <row r="1016" spans="13:37" ht="12.75" customHeight="1">
      <c r="M1016" s="473"/>
      <c r="Y1016" s="473"/>
      <c r="AK1016" s="473"/>
    </row>
    <row r="1017" spans="13:37" ht="12.75" customHeight="1">
      <c r="M1017" s="473"/>
      <c r="Y1017" s="473"/>
      <c r="AK1017" s="473"/>
    </row>
    <row r="1018" spans="13:37" ht="12.75" customHeight="1">
      <c r="M1018" s="473"/>
      <c r="Y1018" s="473"/>
      <c r="AK1018" s="473"/>
    </row>
    <row r="1019" spans="13:37" ht="12.75" customHeight="1">
      <c r="M1019" s="473"/>
      <c r="Y1019" s="473"/>
      <c r="AK1019" s="473"/>
    </row>
    <row r="1020" spans="13:37" ht="12.75" customHeight="1">
      <c r="M1020" s="473"/>
      <c r="Y1020" s="473"/>
      <c r="AK1020" s="473"/>
    </row>
    <row r="1021" spans="13:37" ht="12.75" customHeight="1">
      <c r="M1021" s="473"/>
      <c r="Y1021" s="473"/>
      <c r="AK1021" s="473"/>
    </row>
    <row r="1022" spans="13:37" ht="12.75" customHeight="1">
      <c r="M1022" s="473"/>
      <c r="Y1022" s="473"/>
      <c r="AK1022" s="473"/>
    </row>
    <row r="1023" spans="13:37" ht="12.75" customHeight="1">
      <c r="M1023" s="473"/>
      <c r="Y1023" s="473"/>
      <c r="AK1023" s="473"/>
    </row>
    <row r="1024" spans="13:37" ht="12.75" customHeight="1">
      <c r="M1024" s="473"/>
      <c r="Y1024" s="473"/>
      <c r="AK1024" s="473"/>
    </row>
    <row r="1025" spans="13:37" ht="12.75" customHeight="1">
      <c r="M1025" s="473"/>
      <c r="Y1025" s="473"/>
      <c r="AK1025" s="473"/>
    </row>
    <row r="1026" spans="13:37" ht="12.75" customHeight="1">
      <c r="M1026" s="473"/>
      <c r="Y1026" s="473"/>
      <c r="AK1026" s="473"/>
    </row>
    <row r="1027" spans="13:37" ht="12.75" customHeight="1">
      <c r="M1027" s="473"/>
      <c r="Y1027" s="473"/>
      <c r="AK1027" s="473"/>
    </row>
    <row r="1028" spans="13:37" ht="12.75" customHeight="1">
      <c r="M1028" s="473"/>
      <c r="Y1028" s="473"/>
      <c r="AK1028" s="473"/>
    </row>
    <row r="1029" spans="13:37" ht="12.75" customHeight="1">
      <c r="M1029" s="473"/>
      <c r="Y1029" s="473"/>
      <c r="AK1029" s="473"/>
    </row>
    <row r="1030" spans="13:37" ht="12.75" customHeight="1">
      <c r="M1030" s="473"/>
      <c r="Y1030" s="473"/>
      <c r="AK1030" s="473"/>
    </row>
    <row r="1031" spans="13:37" ht="12.75" customHeight="1">
      <c r="M1031" s="473"/>
      <c r="Y1031" s="473"/>
      <c r="AK1031" s="473"/>
    </row>
    <row r="1032" spans="13:37" ht="12.75" customHeight="1">
      <c r="M1032" s="473"/>
      <c r="Y1032" s="473"/>
      <c r="AK1032" s="473"/>
    </row>
    <row r="1033" spans="13:37" ht="12.75" customHeight="1">
      <c r="M1033" s="473"/>
      <c r="Y1033" s="473"/>
      <c r="AK1033" s="473"/>
    </row>
    <row r="1034" spans="13:37" ht="12.75" customHeight="1">
      <c r="M1034" s="473"/>
      <c r="Y1034" s="473"/>
      <c r="AK1034" s="473"/>
    </row>
    <row r="1035" spans="13:37" ht="12.75" customHeight="1">
      <c r="M1035" s="473"/>
      <c r="Y1035" s="473"/>
      <c r="AK1035" s="473"/>
    </row>
    <row r="1036" spans="13:37" ht="12.75" customHeight="1">
      <c r="M1036" s="473"/>
      <c r="Y1036" s="473"/>
      <c r="AK1036" s="473"/>
    </row>
    <row r="1037" spans="13:37" ht="12.75" customHeight="1">
      <c r="M1037" s="473"/>
      <c r="Y1037" s="473"/>
      <c r="AK1037" s="473"/>
    </row>
    <row r="1038" spans="13:37" ht="12.75" customHeight="1">
      <c r="M1038" s="473"/>
      <c r="Y1038" s="473"/>
      <c r="AK1038" s="473"/>
    </row>
    <row r="1039" spans="13:37" ht="12.75" customHeight="1">
      <c r="M1039" s="473"/>
      <c r="Y1039" s="473"/>
      <c r="AK1039" s="473"/>
    </row>
    <row r="1040" spans="13:37" ht="12.75" customHeight="1">
      <c r="M1040" s="473"/>
      <c r="Y1040" s="473"/>
      <c r="AK1040" s="473"/>
    </row>
    <row r="1041" spans="13:37" ht="12.75" customHeight="1">
      <c r="M1041" s="473"/>
      <c r="Y1041" s="473"/>
      <c r="AK1041" s="473"/>
    </row>
    <row r="1042" spans="13:37" ht="12.75" customHeight="1">
      <c r="M1042" s="473"/>
      <c r="Y1042" s="473"/>
      <c r="AK1042" s="473"/>
    </row>
    <row r="1043" spans="13:37" ht="12.75" customHeight="1">
      <c r="M1043" s="473"/>
      <c r="Y1043" s="473"/>
      <c r="AK1043" s="473"/>
    </row>
    <row r="1044" spans="13:37" ht="12.75" customHeight="1">
      <c r="M1044" s="473"/>
      <c r="Y1044" s="473"/>
      <c r="AK1044" s="473"/>
    </row>
    <row r="1045" spans="13:37" ht="12.75" customHeight="1">
      <c r="M1045" s="473"/>
      <c r="Y1045" s="473"/>
      <c r="AK1045" s="473"/>
    </row>
    <row r="1046" spans="13:37" ht="12.75" customHeight="1">
      <c r="M1046" s="473"/>
      <c r="Y1046" s="473"/>
      <c r="AK1046" s="473"/>
    </row>
    <row r="1047" spans="13:37" ht="12.75" customHeight="1">
      <c r="M1047" s="473"/>
      <c r="Y1047" s="473"/>
      <c r="AK1047" s="473"/>
    </row>
    <row r="1048" spans="13:37" ht="12.75" customHeight="1">
      <c r="M1048" s="473"/>
      <c r="Y1048" s="473"/>
      <c r="AK1048" s="473"/>
    </row>
    <row r="1049" spans="13:37" ht="12.75" customHeight="1">
      <c r="M1049" s="473"/>
      <c r="Y1049" s="473"/>
      <c r="AK1049" s="473"/>
    </row>
    <row r="1050" spans="13:37" ht="12.75" customHeight="1">
      <c r="M1050" s="473"/>
      <c r="Y1050" s="473"/>
      <c r="AK1050" s="473"/>
    </row>
    <row r="1051" spans="13:37" ht="12.75" customHeight="1">
      <c r="M1051" s="473"/>
      <c r="Y1051" s="473"/>
      <c r="AK1051" s="473"/>
    </row>
    <row r="1052" spans="13:37" ht="12.75" customHeight="1">
      <c r="M1052" s="473"/>
      <c r="Y1052" s="473"/>
      <c r="AK1052" s="473"/>
    </row>
    <row r="1053" spans="13:37" ht="12.75" customHeight="1">
      <c r="M1053" s="473"/>
      <c r="Y1053" s="473"/>
      <c r="AK1053" s="473"/>
    </row>
    <row r="1054" spans="13:37" ht="12.75" customHeight="1">
      <c r="M1054" s="473"/>
      <c r="Y1054" s="473"/>
      <c r="AK1054" s="473"/>
    </row>
    <row r="1055" spans="13:37" ht="12.75" customHeight="1">
      <c r="M1055" s="473"/>
      <c r="Y1055" s="473"/>
      <c r="AK1055" s="473"/>
    </row>
    <row r="1056" spans="13:37" ht="12.75" customHeight="1">
      <c r="M1056" s="473"/>
      <c r="Y1056" s="473"/>
      <c r="AK1056" s="473"/>
    </row>
    <row r="1057" spans="13:37" ht="12.75" customHeight="1">
      <c r="M1057" s="473"/>
      <c r="Y1057" s="473"/>
      <c r="AK1057" s="473"/>
    </row>
    <row r="1058" spans="13:37" ht="12.75" customHeight="1">
      <c r="M1058" s="473"/>
      <c r="Y1058" s="473"/>
      <c r="AK1058" s="473"/>
    </row>
    <row r="1059" spans="13:37" ht="12.75" customHeight="1">
      <c r="M1059" s="473"/>
      <c r="Y1059" s="473"/>
      <c r="AK1059" s="473"/>
    </row>
    <row r="1060" spans="13:37" ht="12.75" customHeight="1">
      <c r="M1060" s="473"/>
      <c r="Y1060" s="473"/>
      <c r="AK1060" s="473"/>
    </row>
    <row r="1061" spans="13:37" ht="12.75" customHeight="1">
      <c r="M1061" s="473"/>
      <c r="Y1061" s="473"/>
      <c r="AK1061" s="473"/>
    </row>
    <row r="1062" spans="13:37" ht="12.75" customHeight="1">
      <c r="M1062" s="473"/>
      <c r="Y1062" s="473"/>
      <c r="AK1062" s="473"/>
    </row>
    <row r="1063" spans="13:37" ht="12.75" customHeight="1">
      <c r="M1063" s="473"/>
      <c r="Y1063" s="473"/>
      <c r="AK1063" s="473"/>
    </row>
    <row r="1064" spans="13:37" ht="12.75" customHeight="1">
      <c r="M1064" s="473"/>
      <c r="Y1064" s="473"/>
      <c r="AK1064" s="473"/>
    </row>
    <row r="1065" spans="13:37" ht="12.75" customHeight="1">
      <c r="M1065" s="473"/>
      <c r="Y1065" s="473"/>
      <c r="AK1065" s="473"/>
    </row>
    <row r="1066" spans="13:37" ht="12.75" customHeight="1">
      <c r="M1066" s="473"/>
      <c r="Y1066" s="473"/>
      <c r="AK1066" s="473"/>
    </row>
    <row r="1067" spans="13:37" ht="12.75" customHeight="1">
      <c r="M1067" s="473"/>
      <c r="Y1067" s="473"/>
      <c r="AK1067" s="473"/>
    </row>
    <row r="1068" spans="13:37" ht="12.75" customHeight="1">
      <c r="M1068" s="473"/>
      <c r="Y1068" s="473"/>
      <c r="AK1068" s="473"/>
    </row>
    <row r="1069" spans="13:37" ht="12.75" customHeight="1">
      <c r="M1069" s="473"/>
      <c r="Y1069" s="473"/>
      <c r="AK1069" s="473"/>
    </row>
    <row r="1070" spans="13:37" ht="12.75" customHeight="1">
      <c r="M1070" s="473"/>
      <c r="Y1070" s="473"/>
      <c r="AK1070" s="473"/>
    </row>
    <row r="1071" spans="13:37" ht="12.75" customHeight="1">
      <c r="M1071" s="473"/>
      <c r="Y1071" s="473"/>
      <c r="AK1071" s="473"/>
    </row>
    <row r="1072" spans="13:37" ht="12.75" customHeight="1">
      <c r="M1072" s="473"/>
      <c r="Y1072" s="473"/>
      <c r="AK1072" s="473"/>
    </row>
    <row r="1073" spans="13:37" ht="12.75" customHeight="1">
      <c r="M1073" s="473"/>
      <c r="Y1073" s="473"/>
      <c r="AK1073" s="473"/>
    </row>
    <row r="1074" spans="13:37" ht="12.75" customHeight="1">
      <c r="M1074" s="473"/>
      <c r="Y1074" s="473"/>
      <c r="AK1074" s="473"/>
    </row>
    <row r="1075" spans="13:37" ht="12.75" customHeight="1">
      <c r="M1075" s="473"/>
      <c r="Y1075" s="473"/>
      <c r="AK1075" s="473"/>
    </row>
    <row r="1076" spans="13:37" ht="12.75" customHeight="1">
      <c r="M1076" s="473"/>
      <c r="Y1076" s="473"/>
      <c r="AK1076" s="473"/>
    </row>
    <row r="1077" spans="13:37" ht="12.75" customHeight="1">
      <c r="M1077" s="473"/>
      <c r="Y1077" s="473"/>
      <c r="AK1077" s="473"/>
    </row>
    <row r="1078" spans="13:37" ht="12.75" customHeight="1">
      <c r="M1078" s="473"/>
      <c r="Y1078" s="473"/>
      <c r="AK1078" s="473"/>
    </row>
    <row r="1079" spans="13:37" ht="12.75" customHeight="1">
      <c r="M1079" s="473"/>
      <c r="Y1079" s="473"/>
      <c r="AK1079" s="473"/>
    </row>
    <row r="1080" spans="13:37" ht="12.75" customHeight="1">
      <c r="M1080" s="473"/>
      <c r="Y1080" s="473"/>
      <c r="AK1080" s="473"/>
    </row>
    <row r="1081" spans="13:37" ht="12.75" customHeight="1">
      <c r="M1081" s="473"/>
      <c r="Y1081" s="473"/>
      <c r="AK1081" s="473"/>
    </row>
    <row r="1082" spans="13:37" ht="12.75" customHeight="1">
      <c r="M1082" s="473"/>
      <c r="Y1082" s="473"/>
      <c r="AK1082" s="473"/>
    </row>
    <row r="1083" spans="13:37" ht="12.75" customHeight="1">
      <c r="M1083" s="473"/>
      <c r="Y1083" s="473"/>
      <c r="AK1083" s="473"/>
    </row>
    <row r="1084" spans="13:37" ht="12.75" customHeight="1">
      <c r="M1084" s="473"/>
      <c r="Y1084" s="473"/>
      <c r="AK1084" s="473"/>
    </row>
    <row r="1085" spans="13:37" ht="12.75" customHeight="1">
      <c r="M1085" s="473"/>
      <c r="Y1085" s="473"/>
      <c r="AK1085" s="473"/>
    </row>
    <row r="1086" spans="13:37" ht="12.75" customHeight="1">
      <c r="M1086" s="473"/>
      <c r="Y1086" s="473"/>
      <c r="AK1086" s="473"/>
    </row>
    <row r="1087" spans="13:37" ht="12.75" customHeight="1">
      <c r="M1087" s="473"/>
      <c r="Y1087" s="473"/>
      <c r="AK1087" s="473"/>
    </row>
    <row r="1088" spans="13:37" ht="12.75" customHeight="1">
      <c r="M1088" s="473"/>
      <c r="Y1088" s="473"/>
      <c r="AK1088" s="473"/>
    </row>
    <row r="1089" spans="13:37" ht="12.75" customHeight="1">
      <c r="M1089" s="473"/>
      <c r="Y1089" s="473"/>
      <c r="AK1089" s="473"/>
    </row>
    <row r="1090" spans="13:37" ht="12.75" customHeight="1">
      <c r="M1090" s="473"/>
      <c r="Y1090" s="473"/>
      <c r="AK1090" s="473"/>
    </row>
    <row r="1091" spans="13:37" ht="12.75" customHeight="1">
      <c r="M1091" s="473"/>
      <c r="Y1091" s="473"/>
      <c r="AK1091" s="473"/>
    </row>
    <row r="1092" spans="13:37" ht="12.75" customHeight="1">
      <c r="M1092" s="473"/>
      <c r="Y1092" s="473"/>
      <c r="AK1092" s="473"/>
    </row>
    <row r="1093" spans="13:37" ht="12.75" customHeight="1">
      <c r="M1093" s="473"/>
      <c r="Y1093" s="473"/>
      <c r="AK1093" s="473"/>
    </row>
    <row r="1094" spans="13:37" ht="12.75" customHeight="1">
      <c r="M1094" s="473"/>
      <c r="Y1094" s="473"/>
      <c r="AK1094" s="473"/>
    </row>
    <row r="1095" spans="13:37" ht="12.75" customHeight="1">
      <c r="M1095" s="473"/>
      <c r="Y1095" s="473"/>
      <c r="AK1095" s="473"/>
    </row>
    <row r="1096" spans="13:37" ht="12.75" customHeight="1">
      <c r="M1096" s="473"/>
      <c r="Y1096" s="473"/>
      <c r="AK1096" s="473"/>
    </row>
    <row r="1097" spans="13:37" ht="12.75" customHeight="1">
      <c r="M1097" s="473"/>
      <c r="Y1097" s="473"/>
      <c r="AK1097" s="473"/>
    </row>
    <row r="1098" spans="13:37" ht="12.75" customHeight="1">
      <c r="M1098" s="473"/>
      <c r="Y1098" s="473"/>
      <c r="AK1098" s="473"/>
    </row>
    <row r="1099" spans="13:37" ht="12.75" customHeight="1">
      <c r="M1099" s="473"/>
      <c r="Y1099" s="473"/>
      <c r="AK1099" s="473"/>
    </row>
    <row r="1100" spans="13:37" ht="12.75" customHeight="1">
      <c r="M1100" s="473"/>
      <c r="Y1100" s="473"/>
      <c r="AK1100" s="473"/>
    </row>
    <row r="1101" spans="13:37" ht="12.75" customHeight="1">
      <c r="M1101" s="473"/>
      <c r="Y1101" s="473"/>
      <c r="AK1101" s="473"/>
    </row>
    <row r="1102" spans="13:37" ht="12.75" customHeight="1">
      <c r="M1102" s="473"/>
      <c r="Y1102" s="473"/>
      <c r="AK1102" s="473"/>
    </row>
    <row r="1103" spans="13:37" ht="12.75" customHeight="1">
      <c r="M1103" s="473"/>
      <c r="Y1103" s="473"/>
      <c r="AK1103" s="473"/>
    </row>
    <row r="1104" spans="13:37" ht="12.75" customHeight="1">
      <c r="M1104" s="473"/>
      <c r="Y1104" s="473"/>
      <c r="AK1104" s="473"/>
    </row>
    <row r="1105" spans="13:37" ht="12.75" customHeight="1">
      <c r="M1105" s="473"/>
      <c r="Y1105" s="473"/>
      <c r="AK1105" s="473"/>
    </row>
    <row r="1106" spans="13:37" ht="12.75" customHeight="1">
      <c r="M1106" s="473"/>
      <c r="Y1106" s="473"/>
      <c r="AK1106" s="473"/>
    </row>
    <row r="1107" spans="13:37" ht="12.75" customHeight="1">
      <c r="M1107" s="473"/>
      <c r="Y1107" s="473"/>
      <c r="AK1107" s="473"/>
    </row>
    <row r="1108" spans="13:37" ht="12.75" customHeight="1">
      <c r="M1108" s="473"/>
      <c r="Y1108" s="473"/>
      <c r="AK1108" s="473"/>
    </row>
    <row r="1109" spans="13:37" ht="12.75" customHeight="1">
      <c r="M1109" s="473"/>
      <c r="Y1109" s="473"/>
      <c r="AK1109" s="473"/>
    </row>
    <row r="1110" spans="13:37" ht="12.75" customHeight="1">
      <c r="M1110" s="473"/>
      <c r="Y1110" s="473"/>
      <c r="AK1110" s="473"/>
    </row>
    <row r="1111" spans="13:37" ht="12.75" customHeight="1">
      <c r="M1111" s="473"/>
      <c r="Y1111" s="473"/>
      <c r="AK1111" s="473"/>
    </row>
    <row r="1112" spans="13:37" ht="12.75" customHeight="1">
      <c r="M1112" s="473"/>
      <c r="Y1112" s="473"/>
      <c r="AK1112" s="473"/>
    </row>
    <row r="1113" spans="13:37" ht="12.75" customHeight="1">
      <c r="M1113" s="473"/>
      <c r="Y1113" s="473"/>
      <c r="AK1113" s="473"/>
    </row>
    <row r="1114" spans="13:37" ht="12.75" customHeight="1">
      <c r="M1114" s="473"/>
      <c r="Y1114" s="473"/>
      <c r="AK1114" s="473"/>
    </row>
    <row r="1115" spans="13:37" ht="12.75" customHeight="1">
      <c r="M1115" s="473"/>
      <c r="Y1115" s="473"/>
      <c r="AK1115" s="473"/>
    </row>
    <row r="1116" spans="13:37" ht="12.75" customHeight="1">
      <c r="M1116" s="473"/>
      <c r="Y1116" s="473"/>
      <c r="AK1116" s="473"/>
    </row>
    <row r="1117" spans="13:37" ht="12.75" customHeight="1">
      <c r="M1117" s="473"/>
      <c r="Y1117" s="473"/>
      <c r="AK1117" s="473"/>
    </row>
    <row r="1118" spans="13:37" ht="12.75" customHeight="1">
      <c r="M1118" s="473"/>
      <c r="Y1118" s="473"/>
      <c r="AK1118" s="473"/>
    </row>
    <row r="1119" spans="13:37" ht="12.75" customHeight="1">
      <c r="M1119" s="473"/>
      <c r="Y1119" s="473"/>
      <c r="AK1119" s="473"/>
    </row>
    <row r="1120" spans="13:37" ht="12.75" customHeight="1">
      <c r="M1120" s="473"/>
      <c r="Y1120" s="473"/>
      <c r="AK1120" s="473"/>
    </row>
    <row r="1121" spans="13:37" ht="12.75" customHeight="1">
      <c r="M1121" s="473"/>
      <c r="Y1121" s="473"/>
      <c r="AK1121" s="473"/>
    </row>
    <row r="1122" spans="13:37" ht="12.75" customHeight="1">
      <c r="M1122" s="473"/>
      <c r="Y1122" s="473"/>
      <c r="AK1122" s="473"/>
    </row>
    <row r="1123" spans="13:37" ht="12.75" customHeight="1">
      <c r="M1123" s="473"/>
      <c r="Y1123" s="473"/>
      <c r="AK1123" s="473"/>
    </row>
    <row r="1124" spans="13:37" ht="12.75" customHeight="1">
      <c r="M1124" s="473"/>
      <c r="Y1124" s="473"/>
      <c r="AK1124" s="473"/>
    </row>
    <row r="1125" spans="13:37" ht="12.75" customHeight="1">
      <c r="M1125" s="473"/>
      <c r="Y1125" s="473"/>
      <c r="AK1125" s="473"/>
    </row>
    <row r="1126" spans="13:37" ht="12.75" customHeight="1">
      <c r="M1126" s="473"/>
      <c r="Y1126" s="473"/>
      <c r="AK1126" s="473"/>
    </row>
    <row r="1127" spans="13:37" ht="12.75" customHeight="1">
      <c r="M1127" s="473"/>
      <c r="Y1127" s="473"/>
      <c r="AK1127" s="473"/>
    </row>
    <row r="1128" spans="13:37" ht="12.75" customHeight="1">
      <c r="M1128" s="473"/>
      <c r="Y1128" s="473"/>
      <c r="AK1128" s="473"/>
    </row>
    <row r="1129" spans="13:37" ht="12.75" customHeight="1">
      <c r="M1129" s="473"/>
      <c r="Y1129" s="473"/>
      <c r="AK1129" s="473"/>
    </row>
    <row r="1130" spans="13:37" ht="12.75" customHeight="1">
      <c r="M1130" s="473"/>
      <c r="Y1130" s="473"/>
      <c r="AK1130" s="473"/>
    </row>
    <row r="1131" spans="13:37" ht="12.75" customHeight="1">
      <c r="M1131" s="473"/>
      <c r="Y1131" s="473"/>
      <c r="AK1131" s="473"/>
    </row>
    <row r="1132" spans="13:37" ht="12.75" customHeight="1">
      <c r="M1132" s="473"/>
      <c r="Y1132" s="473"/>
      <c r="AK1132" s="473"/>
    </row>
    <row r="1133" spans="13:37" ht="12.75" customHeight="1">
      <c r="M1133" s="473"/>
      <c r="Y1133" s="473"/>
      <c r="AK1133" s="473"/>
    </row>
    <row r="1134" spans="13:37" ht="12.75" customHeight="1">
      <c r="M1134" s="473"/>
      <c r="Y1134" s="473"/>
      <c r="AK1134" s="473"/>
    </row>
    <row r="1135" spans="13:37" ht="12.75" customHeight="1">
      <c r="M1135" s="473"/>
      <c r="Y1135" s="473"/>
      <c r="AK1135" s="473"/>
    </row>
    <row r="1136" spans="13:37" ht="12.75" customHeight="1">
      <c r="M1136" s="473"/>
      <c r="Y1136" s="473"/>
      <c r="AK1136" s="473"/>
    </row>
    <row r="1137" spans="13:37" ht="12.75" customHeight="1">
      <c r="M1137" s="473"/>
      <c r="Y1137" s="473"/>
      <c r="AK1137" s="473"/>
    </row>
    <row r="1138" spans="13:37" ht="12.75" customHeight="1">
      <c r="M1138" s="473"/>
      <c r="Y1138" s="473"/>
      <c r="AK1138" s="473"/>
    </row>
    <row r="1139" spans="13:37" ht="12.75" customHeight="1">
      <c r="M1139" s="473"/>
      <c r="Y1139" s="473"/>
      <c r="AK1139" s="473"/>
    </row>
    <row r="1140" spans="13:37" ht="12.75" customHeight="1">
      <c r="M1140" s="473"/>
      <c r="Y1140" s="473"/>
      <c r="AK1140" s="473"/>
    </row>
    <row r="1141" spans="13:37" ht="12.75" customHeight="1">
      <c r="M1141" s="473"/>
      <c r="Y1141" s="473"/>
      <c r="AK1141" s="473"/>
    </row>
    <row r="1142" spans="13:37" ht="12.75" customHeight="1">
      <c r="M1142" s="473"/>
      <c r="Y1142" s="473"/>
      <c r="AK1142" s="473"/>
    </row>
    <row r="1143" spans="13:37" ht="12.75" customHeight="1">
      <c r="M1143" s="473"/>
      <c r="Y1143" s="473"/>
      <c r="AK1143" s="473"/>
    </row>
    <row r="1144" spans="13:37" ht="12.75" customHeight="1">
      <c r="M1144" s="473"/>
      <c r="Y1144" s="473"/>
      <c r="AK1144" s="473"/>
    </row>
    <row r="1145" spans="13:37" ht="12.75" customHeight="1">
      <c r="M1145" s="473"/>
      <c r="Y1145" s="473"/>
      <c r="AK1145" s="473"/>
    </row>
    <row r="1146" spans="13:37" ht="12.75" customHeight="1">
      <c r="M1146" s="473"/>
      <c r="Y1146" s="473"/>
      <c r="AK1146" s="473"/>
    </row>
    <row r="1147" spans="13:37" ht="12.75" customHeight="1">
      <c r="M1147" s="473"/>
      <c r="Y1147" s="473"/>
      <c r="AK1147" s="473"/>
    </row>
    <row r="1148" spans="13:37" ht="12.75" customHeight="1">
      <c r="M1148" s="473"/>
      <c r="Y1148" s="473"/>
      <c r="AK1148" s="473"/>
    </row>
    <row r="1149" spans="13:37" ht="12.75" customHeight="1">
      <c r="M1149" s="473"/>
      <c r="Y1149" s="473"/>
      <c r="AK1149" s="473"/>
    </row>
    <row r="1150" spans="13:37" ht="12.75" customHeight="1">
      <c r="M1150" s="473"/>
      <c r="Y1150" s="473"/>
      <c r="AK1150" s="473"/>
    </row>
    <row r="1151" spans="13:37" ht="12.75" customHeight="1">
      <c r="M1151" s="473"/>
      <c r="Y1151" s="473"/>
      <c r="AK1151" s="473"/>
    </row>
    <row r="1152" spans="13:37" ht="12.75" customHeight="1">
      <c r="M1152" s="473"/>
      <c r="Y1152" s="473"/>
      <c r="AK1152" s="473"/>
    </row>
    <row r="1153" spans="13:37" ht="12.75" customHeight="1">
      <c r="M1153" s="473"/>
      <c r="Y1153" s="473"/>
      <c r="AK1153" s="473"/>
    </row>
    <row r="1154" spans="13:37" ht="12.75" customHeight="1">
      <c r="M1154" s="473"/>
      <c r="Y1154" s="473"/>
      <c r="AK1154" s="473"/>
    </row>
    <row r="1155" spans="13:37" ht="12.75" customHeight="1">
      <c r="M1155" s="473"/>
      <c r="Y1155" s="473"/>
      <c r="AK1155" s="473"/>
    </row>
    <row r="1156" spans="13:37" ht="12.75" customHeight="1">
      <c r="M1156" s="473"/>
      <c r="Y1156" s="473"/>
      <c r="AK1156" s="473"/>
    </row>
    <row r="1157" spans="13:37" ht="12.75" customHeight="1">
      <c r="M1157" s="473"/>
      <c r="Y1157" s="473"/>
      <c r="AK1157" s="473"/>
    </row>
    <row r="1158" spans="13:37" ht="12.75" customHeight="1">
      <c r="M1158" s="473"/>
      <c r="Y1158" s="473"/>
      <c r="AK1158" s="473"/>
    </row>
    <row r="1159" spans="13:37" ht="12.75" customHeight="1">
      <c r="M1159" s="473"/>
      <c r="Y1159" s="473"/>
      <c r="AK1159" s="473"/>
    </row>
    <row r="1160" spans="13:37" ht="12.75" customHeight="1">
      <c r="M1160" s="473"/>
      <c r="Y1160" s="473"/>
      <c r="AK1160" s="473"/>
    </row>
    <row r="1161" spans="13:37" ht="12.75" customHeight="1">
      <c r="M1161" s="473"/>
      <c r="Y1161" s="473"/>
      <c r="AK1161" s="473"/>
    </row>
    <row r="1162" spans="13:37" ht="12.75" customHeight="1">
      <c r="M1162" s="473"/>
      <c r="Y1162" s="473"/>
      <c r="AK1162" s="473"/>
    </row>
    <row r="1163" spans="13:37" ht="12.75" customHeight="1">
      <c r="M1163" s="473"/>
      <c r="Y1163" s="473"/>
      <c r="AK1163" s="473"/>
    </row>
    <row r="1164" spans="13:37" ht="12.75" customHeight="1">
      <c r="M1164" s="473"/>
      <c r="Y1164" s="473"/>
      <c r="AK1164" s="473"/>
    </row>
    <row r="1165" spans="13:37" ht="12.75" customHeight="1">
      <c r="M1165" s="473"/>
      <c r="Y1165" s="473"/>
      <c r="AK1165" s="473"/>
    </row>
    <row r="1166" spans="13:37" ht="12.75" customHeight="1">
      <c r="M1166" s="473"/>
      <c r="Y1166" s="473"/>
      <c r="AK1166" s="473"/>
    </row>
    <row r="1167" spans="13:37" ht="12.75" customHeight="1">
      <c r="M1167" s="473"/>
      <c r="Y1167" s="473"/>
      <c r="AK1167" s="473"/>
    </row>
    <row r="1168" spans="13:37" ht="12.75" customHeight="1">
      <c r="M1168" s="473"/>
      <c r="Y1168" s="473"/>
      <c r="AK1168" s="473"/>
    </row>
    <row r="1169" spans="13:37" ht="12.75" customHeight="1">
      <c r="M1169" s="473"/>
      <c r="Y1169" s="473"/>
      <c r="AK1169" s="473"/>
    </row>
    <row r="1170" spans="13:37" ht="12.75" customHeight="1">
      <c r="M1170" s="473"/>
      <c r="Y1170" s="473"/>
      <c r="AK1170" s="473"/>
    </row>
    <row r="1171" spans="13:37" ht="12.75" customHeight="1">
      <c r="M1171" s="473"/>
      <c r="Y1171" s="473"/>
      <c r="AK1171" s="473"/>
    </row>
    <row r="1172" spans="13:37" ht="12.75" customHeight="1">
      <c r="M1172" s="473"/>
      <c r="Y1172" s="473"/>
      <c r="AK1172" s="473"/>
    </row>
    <row r="1173" spans="13:37" ht="12.75" customHeight="1">
      <c r="M1173" s="473"/>
      <c r="Y1173" s="473"/>
      <c r="AK1173" s="473"/>
    </row>
    <row r="1174" spans="13:37" ht="12.75" customHeight="1">
      <c r="M1174" s="473"/>
      <c r="Y1174" s="473"/>
      <c r="AK1174" s="473"/>
    </row>
    <row r="1175" spans="13:37" ht="12.75" customHeight="1">
      <c r="M1175" s="473"/>
      <c r="Y1175" s="473"/>
      <c r="AK1175" s="473"/>
    </row>
    <row r="1176" spans="13:37" ht="12.75" customHeight="1">
      <c r="M1176" s="473"/>
      <c r="Y1176" s="473"/>
      <c r="AK1176" s="473"/>
    </row>
    <row r="1177" spans="13:37" ht="12.75" customHeight="1">
      <c r="M1177" s="473"/>
      <c r="Y1177" s="473"/>
      <c r="AK1177" s="473"/>
    </row>
    <row r="1178" spans="13:37" ht="12.75" customHeight="1">
      <c r="M1178" s="473"/>
      <c r="Y1178" s="473"/>
      <c r="AK1178" s="473"/>
    </row>
    <row r="1179" spans="13:37" ht="12.75" customHeight="1">
      <c r="M1179" s="473"/>
      <c r="Y1179" s="473"/>
      <c r="AK1179" s="473"/>
    </row>
    <row r="1180" spans="13:37" ht="12.75" customHeight="1">
      <c r="M1180" s="473"/>
      <c r="Y1180" s="473"/>
      <c r="AK1180" s="473"/>
    </row>
    <row r="1181" spans="13:37" ht="12.75" customHeight="1">
      <c r="M1181" s="473"/>
      <c r="Y1181" s="473"/>
      <c r="AK1181" s="473"/>
    </row>
    <row r="1182" spans="13:37" ht="12.75" customHeight="1">
      <c r="M1182" s="473"/>
      <c r="Y1182" s="473"/>
      <c r="AK1182" s="473"/>
    </row>
    <row r="1183" spans="13:37" ht="12.75" customHeight="1">
      <c r="M1183" s="473"/>
      <c r="Y1183" s="473"/>
      <c r="AK1183" s="473"/>
    </row>
    <row r="1184" spans="13:37" ht="12.75" customHeight="1">
      <c r="M1184" s="473"/>
      <c r="Y1184" s="473"/>
      <c r="AK1184" s="473"/>
    </row>
    <row r="1185" spans="13:37" ht="12.75" customHeight="1">
      <c r="M1185" s="473"/>
      <c r="Y1185" s="473"/>
      <c r="AK1185" s="473"/>
    </row>
    <row r="1186" spans="13:37" ht="12.75" customHeight="1">
      <c r="M1186" s="473"/>
      <c r="Y1186" s="473"/>
      <c r="AK1186" s="473"/>
    </row>
    <row r="1187" spans="13:37" ht="12.75" customHeight="1">
      <c r="M1187" s="473"/>
      <c r="Y1187" s="473"/>
      <c r="AK1187" s="473"/>
    </row>
    <row r="1188" spans="13:37" ht="12.75" customHeight="1">
      <c r="M1188" s="473"/>
      <c r="Y1188" s="473"/>
      <c r="AK1188" s="473"/>
    </row>
    <row r="1189" spans="13:37" ht="12.75" customHeight="1">
      <c r="M1189" s="473"/>
      <c r="Y1189" s="473"/>
      <c r="AK1189" s="473"/>
    </row>
    <row r="1190" spans="13:37" ht="12.75" customHeight="1">
      <c r="M1190" s="473"/>
      <c r="Y1190" s="473"/>
      <c r="AK1190" s="473"/>
    </row>
    <row r="1191" spans="13:37" ht="12.75" customHeight="1">
      <c r="M1191" s="473"/>
      <c r="Y1191" s="473"/>
      <c r="AK1191" s="473"/>
    </row>
    <row r="1192" spans="13:37" ht="12.75" customHeight="1">
      <c r="M1192" s="473"/>
      <c r="Y1192" s="473"/>
      <c r="AK1192" s="473"/>
    </row>
    <row r="1193" spans="13:37" ht="12.75" customHeight="1">
      <c r="M1193" s="473"/>
      <c r="Y1193" s="473"/>
      <c r="AK1193" s="473"/>
    </row>
    <row r="1194" spans="13:37" ht="12.75" customHeight="1">
      <c r="M1194" s="473"/>
      <c r="Y1194" s="473"/>
      <c r="AK1194" s="473"/>
    </row>
    <row r="1195" spans="13:37" ht="12.75" customHeight="1">
      <c r="M1195" s="473"/>
      <c r="Y1195" s="473"/>
      <c r="AK1195" s="473"/>
    </row>
    <row r="1196" spans="13:37" ht="12.75" customHeight="1">
      <c r="M1196" s="473"/>
      <c r="Y1196" s="473"/>
      <c r="AK1196" s="473"/>
    </row>
    <row r="1197" spans="13:37" ht="12.75" customHeight="1">
      <c r="M1197" s="473"/>
      <c r="Y1197" s="473"/>
      <c r="AK1197" s="473"/>
    </row>
    <row r="1198" spans="13:37" ht="12.75" customHeight="1">
      <c r="M1198" s="473"/>
      <c r="Y1198" s="473"/>
      <c r="AK1198" s="473"/>
    </row>
    <row r="1199" spans="13:37" ht="12.75" customHeight="1">
      <c r="M1199" s="473"/>
      <c r="Y1199" s="473"/>
      <c r="AK1199" s="473"/>
    </row>
    <row r="1200" spans="13:37" ht="12.75" customHeight="1">
      <c r="M1200" s="473"/>
      <c r="Y1200" s="473"/>
      <c r="AK1200" s="473"/>
    </row>
    <row r="1201" spans="13:37" ht="12.75" customHeight="1">
      <c r="M1201" s="473"/>
      <c r="Y1201" s="473"/>
      <c r="AK1201" s="473"/>
    </row>
    <row r="1202" spans="13:37" ht="12.75" customHeight="1">
      <c r="M1202" s="473"/>
      <c r="Y1202" s="473"/>
      <c r="AK1202" s="473"/>
    </row>
    <row r="1203" spans="13:37" ht="12.75" customHeight="1">
      <c r="M1203" s="473"/>
      <c r="Y1203" s="473"/>
      <c r="AK1203" s="473"/>
    </row>
    <row r="1204" spans="13:37" ht="12.75" customHeight="1">
      <c r="M1204" s="473"/>
      <c r="Y1204" s="473"/>
      <c r="AK1204" s="473"/>
    </row>
    <row r="1205" spans="13:37" ht="12.75" customHeight="1">
      <c r="M1205" s="473"/>
      <c r="Y1205" s="473"/>
      <c r="AK1205" s="473"/>
    </row>
    <row r="1206" spans="13:37" ht="12.75" customHeight="1">
      <c r="M1206" s="473"/>
      <c r="Y1206" s="473"/>
      <c r="AK1206" s="473"/>
    </row>
    <row r="1207" spans="13:37" ht="12.75" customHeight="1">
      <c r="M1207" s="473"/>
      <c r="Y1207" s="473"/>
      <c r="AK1207" s="473"/>
    </row>
    <row r="1208" spans="13:37" ht="12.75" customHeight="1">
      <c r="M1208" s="473"/>
      <c r="Y1208" s="473"/>
      <c r="AK1208" s="473"/>
    </row>
    <row r="1209" spans="13:37" ht="12.75" customHeight="1">
      <c r="M1209" s="473"/>
      <c r="Y1209" s="473"/>
      <c r="AK1209" s="473"/>
    </row>
    <row r="1210" spans="13:37" ht="12.75" customHeight="1">
      <c r="M1210" s="473"/>
      <c r="Y1210" s="473"/>
      <c r="AK1210" s="473"/>
    </row>
    <row r="1211" spans="13:37" ht="12.75" customHeight="1">
      <c r="M1211" s="473"/>
      <c r="Y1211" s="473"/>
      <c r="AK1211" s="473"/>
    </row>
    <row r="1212" spans="13:37" ht="12.75" customHeight="1">
      <c r="M1212" s="473"/>
      <c r="Y1212" s="473"/>
      <c r="AK1212" s="473"/>
    </row>
    <row r="1213" spans="13:37" ht="12.75" customHeight="1">
      <c r="M1213" s="473"/>
      <c r="Y1213" s="473"/>
      <c r="AK1213" s="473"/>
    </row>
    <row r="1214" spans="13:37" ht="12.75" customHeight="1">
      <c r="M1214" s="473"/>
      <c r="Y1214" s="473"/>
      <c r="AK1214" s="473"/>
    </row>
    <row r="1215" spans="13:37" ht="12.75" customHeight="1">
      <c r="M1215" s="473"/>
      <c r="Y1215" s="473"/>
      <c r="AK1215" s="473"/>
    </row>
    <row r="1216" spans="13:37" ht="12.75" customHeight="1">
      <c r="M1216" s="473"/>
      <c r="Y1216" s="473"/>
      <c r="AK1216" s="473"/>
    </row>
    <row r="1217" spans="13:37" ht="12.75" customHeight="1">
      <c r="M1217" s="473"/>
      <c r="Y1217" s="473"/>
      <c r="AK1217" s="473"/>
    </row>
    <row r="1218" spans="13:37" ht="12.75" customHeight="1">
      <c r="M1218" s="473"/>
      <c r="Y1218" s="473"/>
      <c r="AK1218" s="473"/>
    </row>
    <row r="1219" spans="13:37" ht="12.75" customHeight="1">
      <c r="M1219" s="473"/>
      <c r="Y1219" s="473"/>
      <c r="AK1219" s="473"/>
    </row>
    <row r="1220" spans="13:37" ht="12.75" customHeight="1">
      <c r="M1220" s="473"/>
      <c r="Y1220" s="473"/>
      <c r="AK1220" s="473"/>
    </row>
    <row r="1221" spans="13:37" ht="12.75" customHeight="1">
      <c r="M1221" s="473"/>
      <c r="Y1221" s="473"/>
      <c r="AK1221" s="473"/>
    </row>
    <row r="1222" spans="13:37" ht="12.75" customHeight="1">
      <c r="M1222" s="473"/>
      <c r="Y1222" s="473"/>
      <c r="AK1222" s="473"/>
    </row>
    <row r="1223" spans="13:37" ht="12.75" customHeight="1">
      <c r="M1223" s="473"/>
      <c r="Y1223" s="473"/>
      <c r="AK1223" s="473"/>
    </row>
    <row r="1224" spans="13:37" ht="12.75" customHeight="1">
      <c r="M1224" s="473"/>
      <c r="Y1224" s="473"/>
      <c r="AK1224" s="473"/>
    </row>
    <row r="1225" spans="13:37" ht="12.75" customHeight="1">
      <c r="M1225" s="473"/>
      <c r="Y1225" s="473"/>
      <c r="AK1225" s="473"/>
    </row>
    <row r="1226" spans="13:37" ht="12.75" customHeight="1">
      <c r="M1226" s="473"/>
      <c r="Y1226" s="473"/>
      <c r="AK1226" s="473"/>
    </row>
    <row r="1227" spans="13:37" ht="12.75" customHeight="1">
      <c r="M1227" s="473"/>
      <c r="Y1227" s="473"/>
      <c r="AK1227" s="473"/>
    </row>
    <row r="1228" spans="13:37" ht="12.75" customHeight="1">
      <c r="M1228" s="473"/>
      <c r="Y1228" s="473"/>
      <c r="AK1228" s="473"/>
    </row>
    <row r="1229" spans="13:37" ht="12.75" customHeight="1">
      <c r="M1229" s="473"/>
      <c r="Y1229" s="473"/>
      <c r="AK1229" s="473"/>
    </row>
    <row r="1230" spans="13:37" ht="12.75" customHeight="1">
      <c r="M1230" s="473"/>
      <c r="Y1230" s="473"/>
      <c r="AK1230" s="473"/>
    </row>
    <row r="1231" spans="13:37" ht="12.75" customHeight="1">
      <c r="M1231" s="473"/>
      <c r="Y1231" s="473"/>
      <c r="AK1231" s="473"/>
    </row>
    <row r="1232" spans="13:37" ht="12.75" customHeight="1">
      <c r="M1232" s="473"/>
      <c r="Y1232" s="473"/>
      <c r="AK1232" s="473"/>
    </row>
    <row r="1233" spans="13:37" ht="12.75" customHeight="1">
      <c r="M1233" s="473"/>
      <c r="Y1233" s="473"/>
      <c r="AK1233" s="473"/>
    </row>
    <row r="1234" spans="13:37" ht="12.75" customHeight="1">
      <c r="M1234" s="473"/>
      <c r="Y1234" s="473"/>
      <c r="AK1234" s="473"/>
    </row>
    <row r="1235" spans="13:37" ht="12.75" customHeight="1">
      <c r="M1235" s="473"/>
      <c r="Y1235" s="473"/>
      <c r="AK1235" s="473"/>
    </row>
    <row r="1236" spans="13:37" ht="12.75" customHeight="1">
      <c r="M1236" s="473"/>
      <c r="Y1236" s="473"/>
      <c r="AK1236" s="473"/>
    </row>
    <row r="1237" spans="13:37" ht="12.75" customHeight="1">
      <c r="M1237" s="473"/>
      <c r="Y1237" s="473"/>
      <c r="AK1237" s="473"/>
    </row>
    <row r="1238" spans="13:37" ht="12.75" customHeight="1">
      <c r="M1238" s="473"/>
      <c r="Y1238" s="473"/>
      <c r="AK1238" s="473"/>
    </row>
    <row r="1239" spans="13:37" ht="12.75" customHeight="1">
      <c r="M1239" s="473"/>
      <c r="Y1239" s="473"/>
      <c r="AK1239" s="473"/>
    </row>
    <row r="1240" spans="13:37" ht="12.75" customHeight="1">
      <c r="M1240" s="473"/>
      <c r="Y1240" s="473"/>
      <c r="AK1240" s="473"/>
    </row>
    <row r="1241" spans="13:37" ht="12.75" customHeight="1">
      <c r="M1241" s="473"/>
      <c r="Y1241" s="473"/>
      <c r="AK1241" s="473"/>
    </row>
    <row r="1242" spans="13:37" ht="12.75" customHeight="1">
      <c r="M1242" s="473"/>
      <c r="Y1242" s="473"/>
      <c r="AK1242" s="473"/>
    </row>
    <row r="1243" spans="13:37" ht="12.75" customHeight="1">
      <c r="M1243" s="473"/>
      <c r="Y1243" s="473"/>
      <c r="AK1243" s="473"/>
    </row>
    <row r="1244" spans="13:37" ht="12.75" customHeight="1">
      <c r="M1244" s="473"/>
      <c r="Y1244" s="473"/>
      <c r="AK1244" s="473"/>
    </row>
    <row r="1245" spans="13:37" ht="12.75" customHeight="1">
      <c r="M1245" s="473"/>
      <c r="Y1245" s="473"/>
      <c r="AK1245" s="473"/>
    </row>
    <row r="1246" spans="13:37" ht="12.75" customHeight="1">
      <c r="M1246" s="473"/>
      <c r="Y1246" s="473"/>
      <c r="AK1246" s="473"/>
    </row>
    <row r="1247" spans="13:37" ht="12.75" customHeight="1">
      <c r="M1247" s="473"/>
      <c r="Y1247" s="473"/>
      <c r="AK1247" s="473"/>
    </row>
    <row r="1248" spans="13:37" ht="12.75" customHeight="1">
      <c r="M1248" s="473"/>
      <c r="Y1248" s="473"/>
      <c r="AK1248" s="473"/>
    </row>
    <row r="1249" spans="13:37" ht="12.75" customHeight="1">
      <c r="M1249" s="473"/>
      <c r="Y1249" s="473"/>
      <c r="AK1249" s="473"/>
    </row>
    <row r="1250" spans="13:37" ht="12.75" customHeight="1">
      <c r="M1250" s="473"/>
      <c r="Y1250" s="473"/>
      <c r="AK1250" s="473"/>
    </row>
    <row r="1251" spans="13:37" ht="12.75" customHeight="1">
      <c r="M1251" s="473"/>
      <c r="Y1251" s="473"/>
      <c r="AK1251" s="473"/>
    </row>
    <row r="1252" spans="13:37" ht="12.75" customHeight="1">
      <c r="M1252" s="473"/>
      <c r="Y1252" s="473"/>
      <c r="AK1252" s="473"/>
    </row>
    <row r="1253" spans="13:37" ht="12.75" customHeight="1">
      <c r="M1253" s="473"/>
      <c r="Y1253" s="473"/>
      <c r="AK1253" s="473"/>
    </row>
    <row r="1254" spans="13:37" ht="12.75" customHeight="1">
      <c r="M1254" s="473"/>
      <c r="Y1254" s="473"/>
      <c r="AK1254" s="473"/>
    </row>
    <row r="1255" spans="13:37" ht="12.75" customHeight="1">
      <c r="M1255" s="473"/>
      <c r="Y1255" s="473"/>
      <c r="AK1255" s="473"/>
    </row>
    <row r="1256" spans="13:37" ht="12.75" customHeight="1">
      <c r="M1256" s="473"/>
      <c r="Y1256" s="473"/>
      <c r="AK1256" s="473"/>
    </row>
    <row r="1257" spans="13:37" ht="12.75" customHeight="1">
      <c r="M1257" s="473"/>
      <c r="Y1257" s="473"/>
      <c r="AK1257" s="473"/>
    </row>
    <row r="1258" spans="13:37" ht="12.75" customHeight="1">
      <c r="M1258" s="473"/>
      <c r="Y1258" s="473"/>
      <c r="AK1258" s="473"/>
    </row>
    <row r="1259" spans="13:37" ht="12.75" customHeight="1">
      <c r="M1259" s="473"/>
      <c r="Y1259" s="473"/>
      <c r="AK1259" s="473"/>
    </row>
    <row r="1260" spans="13:37" ht="12.75" customHeight="1">
      <c r="M1260" s="473"/>
      <c r="Y1260" s="473"/>
      <c r="AK1260" s="473"/>
    </row>
    <row r="1261" spans="13:37" ht="12.75" customHeight="1">
      <c r="M1261" s="473"/>
      <c r="Y1261" s="473"/>
      <c r="AK1261" s="473"/>
    </row>
    <row r="1262" spans="13:37" ht="12.75" customHeight="1">
      <c r="M1262" s="473"/>
      <c r="Y1262" s="473"/>
      <c r="AK1262" s="473"/>
    </row>
    <row r="1263" spans="13:37" ht="12.75" customHeight="1">
      <c r="M1263" s="473"/>
      <c r="Y1263" s="473"/>
      <c r="AK1263" s="473"/>
    </row>
    <row r="1264" spans="13:37" ht="12.75" customHeight="1">
      <c r="M1264" s="473"/>
      <c r="Y1264" s="473"/>
      <c r="AK1264" s="473"/>
    </row>
    <row r="1265" spans="13:37" ht="12.75" customHeight="1">
      <c r="M1265" s="473"/>
      <c r="Y1265" s="473"/>
      <c r="AK1265" s="473"/>
    </row>
    <row r="1266" spans="13:37" ht="12.75" customHeight="1">
      <c r="M1266" s="473"/>
      <c r="Y1266" s="473"/>
      <c r="AK1266" s="473"/>
    </row>
    <row r="1267" spans="13:37" ht="12.75" customHeight="1">
      <c r="M1267" s="473"/>
      <c r="Y1267" s="473"/>
      <c r="AK1267" s="473"/>
    </row>
    <row r="1268" spans="13:37" ht="12.75" customHeight="1">
      <c r="M1268" s="473"/>
      <c r="Y1268" s="473"/>
      <c r="AK1268" s="473"/>
    </row>
    <row r="1269" spans="13:37" ht="12.75" customHeight="1">
      <c r="M1269" s="473"/>
      <c r="Y1269" s="473"/>
      <c r="AK1269" s="473"/>
    </row>
    <row r="1270" spans="13:37" ht="12.75" customHeight="1">
      <c r="M1270" s="473"/>
      <c r="Y1270" s="473"/>
      <c r="AK1270" s="473"/>
    </row>
    <row r="1271" spans="13:37" ht="12.75" customHeight="1">
      <c r="M1271" s="473"/>
      <c r="Y1271" s="473"/>
      <c r="AK1271" s="473"/>
    </row>
    <row r="1272" spans="13:37" ht="12.75" customHeight="1">
      <c r="M1272" s="473"/>
      <c r="Y1272" s="473"/>
      <c r="AK1272" s="473"/>
    </row>
    <row r="1273" spans="13:37" ht="12.75" customHeight="1">
      <c r="M1273" s="473"/>
      <c r="Y1273" s="473"/>
      <c r="AK1273" s="473"/>
    </row>
    <row r="1274" spans="13:37" ht="12.75" customHeight="1">
      <c r="M1274" s="489"/>
      <c r="Y1274" s="489"/>
      <c r="AK1274" s="489"/>
    </row>
    <row r="1275" spans="13:37" ht="12.75" customHeight="1">
      <c r="M1275" s="473"/>
      <c r="Y1275" s="473"/>
      <c r="AK1275" s="473"/>
    </row>
    <row r="1276" spans="13:37" ht="12.75" customHeight="1">
      <c r="M1276" s="473"/>
      <c r="Y1276" s="473"/>
      <c r="AK1276" s="473"/>
    </row>
    <row r="1277" spans="13:37" ht="12.75" customHeight="1">
      <c r="M1277" s="473"/>
      <c r="Y1277" s="473"/>
      <c r="AK1277" s="473"/>
    </row>
    <row r="1278" spans="13:37" ht="12.75" customHeight="1">
      <c r="M1278" s="473"/>
      <c r="Y1278" s="473"/>
      <c r="AK1278" s="473"/>
    </row>
    <row r="1279" spans="13:37" ht="12.75" customHeight="1">
      <c r="M1279" s="473"/>
      <c r="Y1279" s="473"/>
      <c r="AK1279" s="473"/>
    </row>
    <row r="1280" spans="13:37" ht="12.75" customHeight="1">
      <c r="M1280" s="473"/>
      <c r="Y1280" s="473"/>
      <c r="AK1280" s="473"/>
    </row>
    <row r="1281" spans="13:37" ht="12.75" customHeight="1">
      <c r="M1281" s="473"/>
      <c r="Y1281" s="473"/>
      <c r="AK1281" s="473"/>
    </row>
    <row r="1282" spans="13:37" ht="12.75" customHeight="1">
      <c r="M1282" s="473"/>
      <c r="Y1282" s="473"/>
      <c r="AK1282" s="473"/>
    </row>
    <row r="1283" spans="13:37" ht="12.75" customHeight="1">
      <c r="M1283" s="473"/>
      <c r="Y1283" s="473"/>
      <c r="AK1283" s="473"/>
    </row>
    <row r="1284" spans="13:37" ht="12.75" customHeight="1">
      <c r="M1284" s="473"/>
      <c r="Y1284" s="473"/>
      <c r="AK1284" s="473"/>
    </row>
    <row r="1285" spans="13:37" ht="12.75" customHeight="1">
      <c r="M1285" s="473"/>
      <c r="Y1285" s="473"/>
      <c r="AK1285" s="473"/>
    </row>
    <row r="1286" spans="13:37" ht="12.75" customHeight="1">
      <c r="M1286" s="473"/>
      <c r="Y1286" s="473"/>
      <c r="AK1286" s="473"/>
    </row>
    <row r="1287" spans="13:37" ht="12.75" customHeight="1">
      <c r="M1287" s="473"/>
      <c r="Y1287" s="473"/>
      <c r="AK1287" s="473"/>
    </row>
    <row r="1288" spans="13:37" ht="12.75" customHeight="1">
      <c r="M1288" s="473"/>
      <c r="Y1288" s="473"/>
      <c r="AK1288" s="473"/>
    </row>
    <row r="1289" spans="13:37" ht="12.75" customHeight="1">
      <c r="M1289" s="473"/>
      <c r="Y1289" s="473"/>
      <c r="AK1289" s="473"/>
    </row>
    <row r="1290" spans="13:37" ht="12.75" customHeight="1">
      <c r="M1290" s="473"/>
      <c r="Y1290" s="473"/>
      <c r="AK1290" s="473"/>
    </row>
    <row r="1291" spans="13:37" ht="12.75" customHeight="1">
      <c r="M1291" s="473"/>
      <c r="Y1291" s="473"/>
      <c r="AK1291" s="473"/>
    </row>
    <row r="1292" spans="13:37" ht="12.75" customHeight="1">
      <c r="M1292" s="473"/>
      <c r="Y1292" s="473"/>
      <c r="AK1292" s="473"/>
    </row>
    <row r="1293" spans="13:37" ht="12.75" customHeight="1">
      <c r="M1293" s="473"/>
      <c r="Y1293" s="473"/>
      <c r="AK1293" s="473"/>
    </row>
    <row r="1294" spans="13:37" ht="12.75" customHeight="1">
      <c r="M1294" s="473"/>
      <c r="Y1294" s="473"/>
      <c r="AK1294" s="473"/>
    </row>
    <row r="1295" spans="13:37" ht="12.75" customHeight="1">
      <c r="M1295" s="473"/>
      <c r="Y1295" s="473"/>
      <c r="AK1295" s="473"/>
    </row>
    <row r="1296" spans="13:37" ht="12.75" customHeight="1">
      <c r="M1296" s="473"/>
      <c r="Y1296" s="473"/>
      <c r="AK1296" s="473"/>
    </row>
    <row r="1297" spans="13:37" ht="12.75" customHeight="1">
      <c r="M1297" s="473"/>
      <c r="Y1297" s="473"/>
      <c r="AK1297" s="473"/>
    </row>
    <row r="1298" spans="13:37" ht="12.75" customHeight="1">
      <c r="M1298" s="473"/>
      <c r="Y1298" s="473"/>
      <c r="AK1298" s="473"/>
    </row>
    <row r="1299" spans="13:37" ht="12.75" customHeight="1">
      <c r="M1299" s="473"/>
      <c r="Y1299" s="473"/>
      <c r="AK1299" s="473"/>
    </row>
    <row r="1300" spans="13:37" ht="12.75" customHeight="1">
      <c r="M1300" s="473"/>
      <c r="Y1300" s="473"/>
      <c r="AK1300" s="473"/>
    </row>
    <row r="1301" spans="13:37" ht="12.75" customHeight="1">
      <c r="M1301" s="473"/>
      <c r="Y1301" s="473"/>
      <c r="AK1301" s="473"/>
    </row>
    <row r="1302" spans="13:37" ht="12.75" customHeight="1">
      <c r="M1302" s="473"/>
      <c r="Y1302" s="473"/>
      <c r="AK1302" s="473"/>
    </row>
    <row r="1303" spans="13:37" ht="12.75" customHeight="1">
      <c r="M1303" s="473"/>
      <c r="Y1303" s="473"/>
      <c r="AK1303" s="473"/>
    </row>
    <row r="1304" spans="13:37" ht="12.75" customHeight="1">
      <c r="M1304" s="473"/>
      <c r="Y1304" s="473"/>
      <c r="AK1304" s="473"/>
    </row>
    <row r="1305" spans="13:37" ht="12.75" customHeight="1">
      <c r="M1305" s="473"/>
      <c r="Y1305" s="473"/>
      <c r="AK1305" s="473"/>
    </row>
    <row r="1306" spans="13:37" ht="12.75" customHeight="1">
      <c r="M1306" s="473"/>
      <c r="Y1306" s="473"/>
      <c r="AK1306" s="473"/>
    </row>
    <row r="1307" spans="13:37" ht="12.75" customHeight="1">
      <c r="M1307" s="473"/>
      <c r="Y1307" s="473"/>
      <c r="AK1307" s="473"/>
    </row>
    <row r="1308" spans="13:37" ht="12.75" customHeight="1">
      <c r="M1308" s="473"/>
      <c r="Y1308" s="473"/>
      <c r="AK1308" s="473"/>
    </row>
    <row r="1309" spans="13:37" ht="12.75" customHeight="1">
      <c r="M1309" s="473"/>
      <c r="Y1309" s="473"/>
      <c r="AK1309" s="473"/>
    </row>
    <row r="1310" spans="13:37" ht="12.75" customHeight="1">
      <c r="M1310" s="473"/>
      <c r="Y1310" s="473"/>
      <c r="AK1310" s="473"/>
    </row>
    <row r="1311" spans="13:37" ht="12.75" customHeight="1">
      <c r="M1311" s="473"/>
      <c r="Y1311" s="473"/>
      <c r="AK1311" s="473"/>
    </row>
    <row r="1312" spans="13:37" ht="12.75" customHeight="1">
      <c r="M1312" s="473"/>
      <c r="Y1312" s="473"/>
      <c r="AK1312" s="473"/>
    </row>
    <row r="1313" spans="13:37" ht="12.75" customHeight="1">
      <c r="M1313" s="473"/>
      <c r="Y1313" s="473"/>
      <c r="AK1313" s="473"/>
    </row>
    <row r="1314" spans="13:37" ht="12.75" customHeight="1">
      <c r="M1314" s="473"/>
      <c r="Y1314" s="473"/>
      <c r="AK1314" s="473"/>
    </row>
    <row r="1315" spans="13:37" ht="12.75" customHeight="1">
      <c r="M1315" s="473"/>
      <c r="Y1315" s="473"/>
      <c r="AK1315" s="473"/>
    </row>
    <row r="1316" spans="13:37" ht="12.75" customHeight="1">
      <c r="M1316" s="473"/>
      <c r="Y1316" s="473"/>
      <c r="AK1316" s="473"/>
    </row>
    <row r="1317" spans="13:37" ht="12.75" customHeight="1">
      <c r="M1317" s="473"/>
      <c r="Y1317" s="473"/>
      <c r="AK1317" s="473"/>
    </row>
    <row r="1318" spans="13:37" ht="12.75" customHeight="1">
      <c r="M1318" s="473"/>
      <c r="Y1318" s="473"/>
      <c r="AK1318" s="473"/>
    </row>
    <row r="1319" spans="13:37" ht="12.75" customHeight="1">
      <c r="M1319" s="473"/>
      <c r="Y1319" s="473"/>
      <c r="AK1319" s="473"/>
    </row>
    <row r="1320" spans="13:37" ht="12.75" customHeight="1">
      <c r="M1320" s="473"/>
      <c r="Y1320" s="473"/>
      <c r="AK1320" s="473"/>
    </row>
    <row r="1321" spans="13:37" ht="12.75" customHeight="1">
      <c r="M1321" s="473"/>
      <c r="Y1321" s="473"/>
      <c r="AK1321" s="473"/>
    </row>
    <row r="1322" spans="13:37" ht="12.75" customHeight="1">
      <c r="M1322" s="473"/>
      <c r="Y1322" s="473"/>
      <c r="AK1322" s="473"/>
    </row>
    <row r="1323" spans="13:37" ht="12.75" customHeight="1">
      <c r="M1323" s="473"/>
      <c r="Y1323" s="473"/>
      <c r="AK1323" s="473"/>
    </row>
    <row r="1324" spans="13:37" ht="12.75" customHeight="1">
      <c r="M1324" s="473"/>
      <c r="Y1324" s="473"/>
      <c r="AK1324" s="473"/>
    </row>
    <row r="1325" spans="13:37" ht="12.75" customHeight="1">
      <c r="M1325" s="473"/>
      <c r="Y1325" s="473"/>
      <c r="AK1325" s="473"/>
    </row>
    <row r="1326" spans="13:37" ht="12.75" customHeight="1">
      <c r="M1326" s="473"/>
      <c r="Y1326" s="473"/>
      <c r="AK1326" s="473"/>
    </row>
    <row r="1327" spans="13:37" ht="12.75" customHeight="1">
      <c r="M1327" s="473"/>
      <c r="Y1327" s="473"/>
      <c r="AK1327" s="473"/>
    </row>
    <row r="1328" spans="13:37" ht="12.75" customHeight="1">
      <c r="M1328" s="473"/>
      <c r="Y1328" s="473"/>
      <c r="AK1328" s="473"/>
    </row>
    <row r="1329" spans="13:37" ht="12.75" customHeight="1">
      <c r="M1329" s="473"/>
      <c r="Y1329" s="473"/>
      <c r="AK1329" s="473"/>
    </row>
    <row r="1330" spans="13:37" ht="12.75" customHeight="1">
      <c r="M1330" s="473"/>
      <c r="Y1330" s="473"/>
      <c r="AK1330" s="473"/>
    </row>
    <row r="1331" spans="13:37" ht="12.75" customHeight="1">
      <c r="M1331" s="473"/>
      <c r="Y1331" s="473"/>
      <c r="AK1331" s="473"/>
    </row>
    <row r="1332" spans="13:37" ht="12.75" customHeight="1">
      <c r="M1332" s="473"/>
      <c r="Y1332" s="473"/>
      <c r="AK1332" s="473"/>
    </row>
    <row r="1333" spans="13:37" ht="12.75" customHeight="1">
      <c r="M1333" s="473"/>
      <c r="Y1333" s="473"/>
      <c r="AK1333" s="473"/>
    </row>
    <row r="1334" spans="13:37" ht="12.75" customHeight="1">
      <c r="M1334" s="473"/>
      <c r="Y1334" s="473"/>
      <c r="AK1334" s="473"/>
    </row>
    <row r="1335" spans="13:37" ht="12.75" customHeight="1">
      <c r="M1335" s="473"/>
      <c r="Y1335" s="473"/>
      <c r="AK1335" s="473"/>
    </row>
    <row r="1336" spans="13:37" ht="12.75" customHeight="1">
      <c r="M1336" s="473"/>
      <c r="Y1336" s="473"/>
      <c r="AK1336" s="473"/>
    </row>
    <row r="1337" spans="13:37" ht="12.75" customHeight="1">
      <c r="M1337" s="473"/>
      <c r="Y1337" s="473"/>
      <c r="AK1337" s="473"/>
    </row>
    <row r="1338" spans="13:37" ht="12.75" customHeight="1">
      <c r="M1338" s="473"/>
      <c r="Y1338" s="473"/>
      <c r="AK1338" s="473"/>
    </row>
    <row r="1339" spans="13:37" ht="12.75" customHeight="1">
      <c r="M1339" s="473"/>
      <c r="Y1339" s="473"/>
      <c r="AK1339" s="473"/>
    </row>
    <row r="1340" spans="13:37" ht="12.75" customHeight="1">
      <c r="M1340" s="473"/>
      <c r="Y1340" s="473"/>
      <c r="AK1340" s="473"/>
    </row>
    <row r="1341" spans="13:37" ht="12.75" customHeight="1">
      <c r="M1341" s="473"/>
      <c r="Y1341" s="473"/>
      <c r="AK1341" s="473"/>
    </row>
    <row r="1342" spans="13:37" ht="12.75" customHeight="1">
      <c r="M1342" s="473"/>
      <c r="Y1342" s="473"/>
      <c r="AK1342" s="473"/>
    </row>
    <row r="1343" spans="13:37" ht="12.75" customHeight="1">
      <c r="M1343" s="473"/>
      <c r="Y1343" s="473"/>
      <c r="AK1343" s="473"/>
    </row>
    <row r="1344" spans="13:37" ht="12.75" customHeight="1">
      <c r="M1344" s="473"/>
      <c r="Y1344" s="473"/>
      <c r="AK1344" s="473"/>
    </row>
    <row r="1345" spans="13:37" ht="12.75" customHeight="1">
      <c r="M1345" s="473"/>
      <c r="Y1345" s="473"/>
      <c r="AK1345" s="473"/>
    </row>
    <row r="1346" spans="13:37" ht="12.75" customHeight="1">
      <c r="M1346" s="473"/>
      <c r="Y1346" s="473"/>
      <c r="AK1346" s="473"/>
    </row>
    <row r="1347" spans="13:37" ht="12.75" customHeight="1">
      <c r="M1347" s="473"/>
      <c r="Y1347" s="473"/>
      <c r="AK1347" s="473"/>
    </row>
    <row r="1348" spans="13:37" ht="12.75" customHeight="1">
      <c r="M1348" s="473"/>
      <c r="Y1348" s="473"/>
      <c r="AK1348" s="473"/>
    </row>
    <row r="1349" spans="13:37" ht="12.75" customHeight="1">
      <c r="M1349" s="473"/>
      <c r="Y1349" s="473"/>
      <c r="AK1349" s="473"/>
    </row>
    <row r="1350" spans="13:37" ht="12.75" customHeight="1">
      <c r="M1350" s="473"/>
      <c r="Y1350" s="473"/>
      <c r="AK1350" s="473"/>
    </row>
    <row r="1351" spans="13:37" ht="12.75" customHeight="1">
      <c r="M1351" s="473"/>
      <c r="Y1351" s="473"/>
      <c r="AK1351" s="473"/>
    </row>
    <row r="1352" spans="13:37" ht="12.75" customHeight="1">
      <c r="M1352" s="473"/>
      <c r="Y1352" s="473"/>
      <c r="AK1352" s="473"/>
    </row>
    <row r="1353" spans="13:37" ht="12.75" customHeight="1">
      <c r="M1353" s="473"/>
      <c r="Y1353" s="473"/>
      <c r="AK1353" s="473"/>
    </row>
    <row r="1354" spans="13:37" ht="12.75" customHeight="1">
      <c r="M1354" s="473"/>
      <c r="Y1354" s="473"/>
      <c r="AK1354" s="473"/>
    </row>
    <row r="1355" spans="13:37" ht="12.75" customHeight="1">
      <c r="M1355" s="473"/>
      <c r="Y1355" s="473"/>
      <c r="AK1355" s="473"/>
    </row>
    <row r="1356" spans="13:37" ht="12.75" customHeight="1">
      <c r="M1356" s="473"/>
      <c r="Y1356" s="473"/>
      <c r="AK1356" s="473"/>
    </row>
    <row r="1357" spans="13:37" ht="12.75" customHeight="1">
      <c r="M1357" s="473"/>
      <c r="Y1357" s="473"/>
      <c r="AK1357" s="473"/>
    </row>
    <row r="1358" spans="13:37" ht="12.75" customHeight="1">
      <c r="M1358" s="473"/>
      <c r="Y1358" s="473"/>
      <c r="AK1358" s="473"/>
    </row>
    <row r="1359" spans="13:37" ht="12.75" customHeight="1">
      <c r="M1359" s="473"/>
      <c r="Y1359" s="473"/>
      <c r="AK1359" s="473"/>
    </row>
    <row r="1360" spans="13:37" ht="12.75" customHeight="1">
      <c r="M1360" s="473"/>
      <c r="Y1360" s="473"/>
      <c r="AK1360" s="473"/>
    </row>
    <row r="1361" spans="13:37" ht="12.75" customHeight="1">
      <c r="M1361" s="473"/>
      <c r="Y1361" s="473"/>
      <c r="AK1361" s="473"/>
    </row>
    <row r="1362" spans="13:37" ht="12.75" customHeight="1">
      <c r="M1362" s="473"/>
      <c r="Y1362" s="473"/>
      <c r="AK1362" s="473"/>
    </row>
    <row r="1363" spans="13:37" ht="12.75" customHeight="1">
      <c r="M1363" s="473"/>
      <c r="Y1363" s="473"/>
      <c r="AK1363" s="473"/>
    </row>
    <row r="1364" spans="13:37" ht="12.75" customHeight="1">
      <c r="M1364" s="473"/>
      <c r="Y1364" s="473"/>
      <c r="AK1364" s="473"/>
    </row>
    <row r="1365" spans="13:37" ht="12.75" customHeight="1">
      <c r="M1365" s="473"/>
      <c r="Y1365" s="473"/>
      <c r="AK1365" s="473"/>
    </row>
    <row r="1366" spans="13:37" ht="12.75" customHeight="1">
      <c r="M1366" s="473"/>
      <c r="Y1366" s="473"/>
      <c r="AK1366" s="473"/>
    </row>
    <row r="1367" spans="13:37" ht="12.75" customHeight="1">
      <c r="M1367" s="473"/>
      <c r="Y1367" s="473"/>
      <c r="AK1367" s="473"/>
    </row>
    <row r="1368" spans="13:37" ht="12.75" customHeight="1">
      <c r="M1368" s="473"/>
      <c r="Y1368" s="473"/>
      <c r="AK1368" s="473"/>
    </row>
    <row r="1369" spans="13:37" ht="12.75" customHeight="1">
      <c r="M1369" s="473"/>
      <c r="Y1369" s="473"/>
      <c r="AK1369" s="473"/>
    </row>
    <row r="1370" spans="13:37" ht="12.75" customHeight="1">
      <c r="M1370" s="473"/>
      <c r="Y1370" s="473"/>
      <c r="AK1370" s="473"/>
    </row>
    <row r="1371" spans="13:37" ht="12.75" customHeight="1">
      <c r="M1371" s="473"/>
      <c r="Y1371" s="473"/>
      <c r="AK1371" s="473"/>
    </row>
    <row r="1372" spans="13:37" ht="12.75" customHeight="1">
      <c r="M1372" s="473"/>
      <c r="Y1372" s="473"/>
      <c r="AK1372" s="473"/>
    </row>
    <row r="1373" spans="13:37" ht="12.75" customHeight="1">
      <c r="M1373" s="473"/>
      <c r="Y1373" s="473"/>
      <c r="AK1373" s="473"/>
    </row>
    <row r="1374" spans="13:37" ht="12.75" customHeight="1">
      <c r="M1374" s="473"/>
      <c r="Y1374" s="473"/>
      <c r="AK1374" s="473"/>
    </row>
    <row r="1375" spans="13:37" ht="12.75" customHeight="1">
      <c r="M1375" s="473"/>
      <c r="Y1375" s="473"/>
      <c r="AK1375" s="473"/>
    </row>
    <row r="1376" spans="13:37" ht="12.75" customHeight="1">
      <c r="M1376" s="473"/>
      <c r="Y1376" s="473"/>
      <c r="AK1376" s="473"/>
    </row>
    <row r="1377" spans="13:37" ht="12.75" customHeight="1">
      <c r="M1377" s="473"/>
      <c r="Y1377" s="473"/>
      <c r="AK1377" s="473"/>
    </row>
    <row r="1378" spans="13:37" ht="12.75" customHeight="1">
      <c r="M1378" s="473"/>
      <c r="Y1378" s="473"/>
      <c r="AK1378" s="473"/>
    </row>
    <row r="1379" spans="13:37" ht="12.75" customHeight="1">
      <c r="M1379" s="473"/>
      <c r="Y1379" s="473"/>
      <c r="AK1379" s="473"/>
    </row>
    <row r="1380" spans="13:37" ht="12.75" customHeight="1">
      <c r="M1380" s="473"/>
      <c r="Y1380" s="473"/>
      <c r="AK1380" s="473"/>
    </row>
    <row r="1381" spans="13:37" ht="12.75" customHeight="1">
      <c r="M1381" s="473"/>
      <c r="Y1381" s="473"/>
      <c r="AK1381" s="473"/>
    </row>
    <row r="1382" spans="13:37" ht="12.75" customHeight="1">
      <c r="M1382" s="473"/>
      <c r="Y1382" s="473"/>
      <c r="AK1382" s="473"/>
    </row>
    <row r="1383" spans="13:37" ht="12.75" customHeight="1">
      <c r="M1383" s="473"/>
      <c r="Y1383" s="473"/>
      <c r="AK1383" s="473"/>
    </row>
    <row r="1384" spans="13:37" ht="12.75" customHeight="1">
      <c r="M1384" s="473"/>
      <c r="Y1384" s="473"/>
      <c r="AK1384" s="473"/>
    </row>
    <row r="1385" spans="13:37" ht="12.75" customHeight="1">
      <c r="M1385" s="473"/>
      <c r="Y1385" s="473"/>
      <c r="AK1385" s="473"/>
    </row>
    <row r="1386" spans="13:37" ht="12.75" customHeight="1">
      <c r="M1386" s="473"/>
      <c r="Y1386" s="473"/>
      <c r="AK1386" s="473"/>
    </row>
    <row r="1387" spans="13:37" ht="12.75" customHeight="1">
      <c r="M1387" s="473"/>
      <c r="Y1387" s="473"/>
      <c r="AK1387" s="473"/>
    </row>
    <row r="1388" spans="13:37" ht="12.75" customHeight="1">
      <c r="M1388" s="473"/>
      <c r="Y1388" s="473"/>
      <c r="AK1388" s="473"/>
    </row>
    <row r="1389" spans="13:37" ht="12.75" customHeight="1">
      <c r="M1389" s="473"/>
      <c r="Y1389" s="473"/>
      <c r="AK1389" s="473"/>
    </row>
    <row r="1390" spans="13:37" ht="12.75" customHeight="1">
      <c r="M1390" s="473"/>
      <c r="Y1390" s="473"/>
      <c r="AK1390" s="473"/>
    </row>
    <row r="1391" spans="13:37" ht="12.75" customHeight="1">
      <c r="M1391" s="473"/>
      <c r="Y1391" s="473"/>
      <c r="AK1391" s="473"/>
    </row>
    <row r="1392" spans="13:37" ht="12.75" customHeight="1">
      <c r="M1392" s="473"/>
      <c r="Y1392" s="473"/>
      <c r="AK1392" s="473"/>
    </row>
    <row r="1393" spans="13:37" ht="12.75" customHeight="1">
      <c r="M1393" s="473"/>
      <c r="Y1393" s="473"/>
      <c r="AK1393" s="473"/>
    </row>
    <row r="1394" spans="13:37" ht="12.75" customHeight="1">
      <c r="M1394" s="473"/>
      <c r="Y1394" s="473"/>
      <c r="AK1394" s="473"/>
    </row>
    <row r="1395" spans="13:37" ht="12.75" customHeight="1">
      <c r="M1395" s="473"/>
      <c r="Y1395" s="473"/>
      <c r="AK1395" s="473"/>
    </row>
    <row r="1396" spans="13:37" ht="12.75" customHeight="1">
      <c r="M1396" s="473"/>
      <c r="Y1396" s="473"/>
      <c r="AK1396" s="473"/>
    </row>
    <row r="1397" spans="13:37" ht="12.75" customHeight="1">
      <c r="M1397" s="473"/>
      <c r="Y1397" s="473"/>
      <c r="AK1397" s="473"/>
    </row>
    <row r="1398" spans="13:37" ht="12.75" customHeight="1">
      <c r="M1398" s="473"/>
      <c r="Y1398" s="473"/>
      <c r="AK1398" s="473"/>
    </row>
    <row r="1399" spans="13:37" ht="12.75" customHeight="1">
      <c r="M1399" s="473"/>
      <c r="Y1399" s="473"/>
      <c r="AK1399" s="473"/>
    </row>
    <row r="1400" spans="13:37" ht="12.75" customHeight="1">
      <c r="M1400" s="473"/>
      <c r="Y1400" s="473"/>
      <c r="AK1400" s="473"/>
    </row>
    <row r="1401" spans="13:37" ht="12.75" customHeight="1">
      <c r="M1401" s="473"/>
      <c r="Y1401" s="473"/>
      <c r="AK1401" s="473"/>
    </row>
    <row r="1402" spans="13:37" ht="12.75" customHeight="1">
      <c r="M1402" s="473"/>
      <c r="Y1402" s="473"/>
      <c r="AK1402" s="473"/>
    </row>
    <row r="1403" spans="13:37" ht="12.75" customHeight="1">
      <c r="M1403" s="473"/>
      <c r="Y1403" s="473"/>
      <c r="AK1403" s="473"/>
    </row>
    <row r="1404" spans="13:37" ht="12.75" customHeight="1">
      <c r="M1404" s="473"/>
      <c r="Y1404" s="473"/>
      <c r="AK1404" s="473"/>
    </row>
    <row r="1405" spans="13:37" ht="12.75" customHeight="1">
      <c r="M1405" s="473"/>
      <c r="Y1405" s="473"/>
      <c r="AK1405" s="473"/>
    </row>
    <row r="1406" spans="13:37" ht="12.75" customHeight="1">
      <c r="M1406" s="473"/>
      <c r="Y1406" s="473"/>
      <c r="AK1406" s="473"/>
    </row>
    <row r="1407" spans="13:37" ht="12.75" customHeight="1">
      <c r="M1407" s="473"/>
      <c r="Y1407" s="473"/>
      <c r="AK1407" s="473"/>
    </row>
    <row r="1408" spans="13:37" ht="12.75" customHeight="1">
      <c r="M1408" s="473"/>
      <c r="Y1408" s="473"/>
      <c r="AK1408" s="473"/>
    </row>
    <row r="1409" spans="13:37" ht="12.75" customHeight="1">
      <c r="M1409" s="473"/>
      <c r="Y1409" s="473"/>
      <c r="AK1409" s="473"/>
    </row>
    <row r="1410" spans="13:37" ht="12.75" customHeight="1">
      <c r="M1410" s="473"/>
      <c r="Y1410" s="473"/>
      <c r="AK1410" s="473"/>
    </row>
    <row r="1411" spans="13:37" ht="12.75" customHeight="1">
      <c r="M1411" s="473"/>
      <c r="Y1411" s="473"/>
      <c r="AK1411" s="473"/>
    </row>
    <row r="1412" spans="13:37" ht="12.75" customHeight="1">
      <c r="M1412" s="473"/>
      <c r="Y1412" s="473"/>
      <c r="AK1412" s="473"/>
    </row>
    <row r="1413" spans="13:37" ht="12.75" customHeight="1">
      <c r="M1413" s="473"/>
      <c r="Y1413" s="473"/>
      <c r="AK1413" s="473"/>
    </row>
    <row r="1414" spans="13:37" ht="12.75" customHeight="1">
      <c r="M1414" s="473"/>
      <c r="Y1414" s="473"/>
      <c r="AK1414" s="473"/>
    </row>
    <row r="1415" spans="13:37" ht="12.75" customHeight="1">
      <c r="M1415" s="473"/>
      <c r="Y1415" s="473"/>
      <c r="AK1415" s="473"/>
    </row>
    <row r="1416" spans="13:37" ht="12.75" customHeight="1">
      <c r="M1416" s="473"/>
      <c r="Y1416" s="473"/>
      <c r="AK1416" s="473"/>
    </row>
    <row r="1417" spans="13:37" ht="12.75" customHeight="1">
      <c r="M1417" s="473"/>
      <c r="Y1417" s="473"/>
      <c r="AK1417" s="473"/>
    </row>
    <row r="1418" spans="13:37" ht="12.75" customHeight="1">
      <c r="M1418" s="473"/>
      <c r="Y1418" s="473"/>
      <c r="AK1418" s="473"/>
    </row>
    <row r="1419" spans="13:37" ht="12.75" customHeight="1">
      <c r="M1419" s="473"/>
      <c r="Y1419" s="473"/>
      <c r="AK1419" s="473"/>
    </row>
    <row r="1420" spans="13:37" ht="12.75" customHeight="1">
      <c r="M1420" s="473"/>
      <c r="Y1420" s="473"/>
      <c r="AK1420" s="473"/>
    </row>
    <row r="1421" spans="13:37" ht="12.75" customHeight="1">
      <c r="M1421" s="473"/>
      <c r="Y1421" s="473"/>
      <c r="AK1421" s="473"/>
    </row>
    <row r="1422" spans="13:37" ht="12.75" customHeight="1">
      <c r="M1422" s="473"/>
      <c r="Y1422" s="473"/>
      <c r="AK1422" s="473"/>
    </row>
    <row r="1423" spans="13:37" ht="12.75" customHeight="1">
      <c r="M1423" s="473"/>
      <c r="Y1423" s="473"/>
      <c r="AK1423" s="473"/>
    </row>
    <row r="1424" spans="13:37" ht="12.75" customHeight="1">
      <c r="M1424" s="473"/>
      <c r="Y1424" s="473"/>
      <c r="AK1424" s="473"/>
    </row>
    <row r="1425" spans="13:37" ht="12.75" customHeight="1">
      <c r="M1425" s="473"/>
      <c r="Y1425" s="473"/>
      <c r="AK1425" s="473"/>
    </row>
    <row r="1426" spans="13:37" ht="12.75" customHeight="1">
      <c r="M1426" s="473"/>
      <c r="Y1426" s="473"/>
      <c r="AK1426" s="473"/>
    </row>
    <row r="1427" spans="13:37" ht="12.75" customHeight="1">
      <c r="M1427" s="473"/>
      <c r="Y1427" s="473"/>
      <c r="AK1427" s="473"/>
    </row>
    <row r="1428" spans="13:37" ht="12.75" customHeight="1">
      <c r="M1428" s="473"/>
      <c r="Y1428" s="473"/>
      <c r="AK1428" s="473"/>
    </row>
    <row r="1429" spans="13:37" ht="12.75" customHeight="1">
      <c r="M1429" s="473"/>
      <c r="Y1429" s="473"/>
      <c r="AK1429" s="473"/>
    </row>
    <row r="1430" spans="13:37" ht="12.75" customHeight="1">
      <c r="M1430" s="473"/>
      <c r="Y1430" s="473"/>
      <c r="AK1430" s="473"/>
    </row>
    <row r="1431" spans="13:37" ht="12.75" customHeight="1">
      <c r="M1431" s="473"/>
      <c r="Y1431" s="473"/>
      <c r="AK1431" s="473"/>
    </row>
    <row r="1432" spans="13:37" ht="12.75" customHeight="1">
      <c r="M1432" s="473"/>
      <c r="Y1432" s="473"/>
      <c r="AK1432" s="473"/>
    </row>
    <row r="1433" spans="13:37" ht="12.75" customHeight="1">
      <c r="M1433" s="473"/>
      <c r="Y1433" s="473"/>
      <c r="AK1433" s="473"/>
    </row>
    <row r="1434" spans="13:37" ht="12.75" customHeight="1">
      <c r="M1434" s="473"/>
      <c r="Y1434" s="473"/>
      <c r="AK1434" s="473"/>
    </row>
    <row r="1435" spans="13:37" ht="12.75" customHeight="1">
      <c r="M1435" s="473"/>
      <c r="Y1435" s="473"/>
      <c r="AK1435" s="473"/>
    </row>
    <row r="1436" spans="13:37" ht="12.75" customHeight="1">
      <c r="M1436" s="473"/>
      <c r="Y1436" s="473"/>
      <c r="AK1436" s="473"/>
    </row>
    <row r="1437" spans="13:37" ht="12.75" customHeight="1">
      <c r="M1437" s="473"/>
      <c r="Y1437" s="473"/>
      <c r="AK1437" s="473"/>
    </row>
    <row r="1438" spans="13:37" ht="12.75" customHeight="1">
      <c r="M1438" s="473"/>
      <c r="Y1438" s="473"/>
      <c r="AK1438" s="473"/>
    </row>
    <row r="1439" spans="13:37" ht="12.75" customHeight="1">
      <c r="M1439" s="473"/>
      <c r="Y1439" s="473"/>
      <c r="AK1439" s="473"/>
    </row>
    <row r="1440" spans="13:37" ht="12.75" customHeight="1">
      <c r="M1440" s="473"/>
      <c r="Y1440" s="473"/>
      <c r="AK1440" s="473"/>
    </row>
    <row r="1441" spans="13:37" ht="12.75" customHeight="1">
      <c r="M1441" s="473"/>
      <c r="Y1441" s="473"/>
      <c r="AK1441" s="473"/>
    </row>
    <row r="1442" spans="13:37" ht="12.75" customHeight="1">
      <c r="M1442" s="473"/>
      <c r="Y1442" s="473"/>
      <c r="AK1442" s="473"/>
    </row>
    <row r="1443" spans="13:37" ht="12.75" customHeight="1">
      <c r="M1443" s="473"/>
      <c r="Y1443" s="473"/>
      <c r="AK1443" s="473"/>
    </row>
    <row r="1444" spans="13:37" ht="12.75" customHeight="1">
      <c r="M1444" s="473"/>
      <c r="Y1444" s="473"/>
      <c r="AK1444" s="473"/>
    </row>
    <row r="1445" spans="13:37" ht="12.75" customHeight="1">
      <c r="M1445" s="473"/>
      <c r="Y1445" s="473"/>
      <c r="AK1445" s="473"/>
    </row>
    <row r="1446" spans="13:37" ht="12.75" customHeight="1">
      <c r="M1446" s="473"/>
      <c r="Y1446" s="473"/>
      <c r="AK1446" s="473"/>
    </row>
    <row r="1447" spans="13:37" ht="12.75" customHeight="1">
      <c r="M1447" s="473"/>
      <c r="Y1447" s="473"/>
      <c r="AK1447" s="473"/>
    </row>
    <row r="1448" spans="13:37" ht="12.75" customHeight="1">
      <c r="M1448" s="473"/>
      <c r="Y1448" s="473"/>
      <c r="AK1448" s="473"/>
    </row>
    <row r="1449" spans="13:37" ht="12.75" customHeight="1">
      <c r="M1449" s="473"/>
      <c r="Y1449" s="473"/>
      <c r="AK1449" s="473"/>
    </row>
    <row r="1450" spans="13:37" ht="12.75" customHeight="1">
      <c r="M1450" s="473"/>
      <c r="Y1450" s="473"/>
      <c r="AK1450" s="473"/>
    </row>
    <row r="1451" spans="13:37" ht="12.75" customHeight="1">
      <c r="M1451" s="473"/>
      <c r="Y1451" s="473"/>
      <c r="AK1451" s="473"/>
    </row>
    <row r="1452" spans="13:37" ht="12.75" customHeight="1">
      <c r="M1452" s="473"/>
      <c r="Y1452" s="473"/>
      <c r="AK1452" s="473"/>
    </row>
    <row r="1453" spans="13:37" ht="12.75" customHeight="1">
      <c r="M1453" s="473"/>
      <c r="Y1453" s="473"/>
      <c r="AK1453" s="473"/>
    </row>
    <row r="1454" spans="13:37" ht="12.75" customHeight="1">
      <c r="M1454" s="473"/>
      <c r="Y1454" s="473"/>
      <c r="AK1454" s="473"/>
    </row>
    <row r="1455" spans="13:37" ht="12.75" customHeight="1">
      <c r="M1455" s="473"/>
      <c r="Y1455" s="473"/>
      <c r="AK1455" s="473"/>
    </row>
    <row r="1456" spans="13:37" ht="12.75" customHeight="1">
      <c r="M1456" s="473"/>
      <c r="Y1456" s="473"/>
      <c r="AK1456" s="473"/>
    </row>
    <row r="1457" spans="13:37" ht="12.75" customHeight="1">
      <c r="M1457" s="473"/>
      <c r="Y1457" s="473"/>
      <c r="AK1457" s="473"/>
    </row>
    <row r="1458" spans="13:37" ht="12.75" customHeight="1">
      <c r="M1458" s="473"/>
      <c r="Y1458" s="473"/>
      <c r="AK1458" s="473"/>
    </row>
    <row r="1459" spans="13:37" ht="12.75" customHeight="1">
      <c r="M1459" s="473"/>
      <c r="Y1459" s="473"/>
      <c r="AK1459" s="473"/>
    </row>
    <row r="1460" spans="13:37" ht="12.75" customHeight="1">
      <c r="M1460" s="473"/>
      <c r="Y1460" s="473"/>
      <c r="AK1460" s="473"/>
    </row>
    <row r="1461" spans="13:37" ht="12.75" customHeight="1">
      <c r="M1461" s="473"/>
      <c r="Y1461" s="473"/>
      <c r="AK1461" s="473"/>
    </row>
    <row r="1462" spans="13:37" ht="12.75" customHeight="1">
      <c r="M1462" s="473"/>
      <c r="Y1462" s="473"/>
      <c r="AK1462" s="473"/>
    </row>
    <row r="1463" spans="13:37" ht="12.75" customHeight="1">
      <c r="M1463" s="473"/>
      <c r="Y1463" s="473"/>
      <c r="AK1463" s="473"/>
    </row>
    <row r="1464" spans="13:37" ht="12.75" customHeight="1">
      <c r="M1464" s="473"/>
      <c r="Y1464" s="473"/>
      <c r="AK1464" s="473"/>
    </row>
    <row r="1465" spans="13:37" ht="12.75" customHeight="1">
      <c r="M1465" s="473"/>
      <c r="Y1465" s="473"/>
      <c r="AK1465" s="473"/>
    </row>
    <row r="1466" spans="13:37" ht="12.75" customHeight="1">
      <c r="M1466" s="473"/>
      <c r="Y1466" s="473"/>
      <c r="AK1466" s="473"/>
    </row>
    <row r="1467" spans="13:37" ht="12.75" customHeight="1">
      <c r="M1467" s="473"/>
      <c r="Y1467" s="473"/>
      <c r="AK1467" s="473"/>
    </row>
    <row r="1468" spans="13:37" ht="12.75" customHeight="1">
      <c r="M1468" s="473"/>
      <c r="Y1468" s="473"/>
      <c r="AK1468" s="473"/>
    </row>
    <row r="1469" spans="13:37" ht="12.75" customHeight="1">
      <c r="M1469" s="473"/>
      <c r="Y1469" s="473"/>
      <c r="AK1469" s="473"/>
    </row>
    <row r="1470" spans="13:37" ht="12.75" customHeight="1">
      <c r="M1470" s="473"/>
      <c r="Y1470" s="473"/>
      <c r="AK1470" s="473"/>
    </row>
    <row r="1471" spans="13:37" ht="12.75" customHeight="1">
      <c r="M1471" s="473"/>
      <c r="Y1471" s="473"/>
      <c r="AK1471" s="473"/>
    </row>
    <row r="1472" spans="13:37" ht="12.75" customHeight="1">
      <c r="M1472" s="473"/>
      <c r="Y1472" s="473"/>
      <c r="AK1472" s="473"/>
    </row>
    <row r="1473" spans="13:37" ht="12.75" customHeight="1">
      <c r="M1473" s="473"/>
      <c r="Y1473" s="473"/>
      <c r="AK1473" s="473"/>
    </row>
    <row r="1474" spans="13:37" ht="12.75" customHeight="1">
      <c r="M1474" s="473"/>
      <c r="Y1474" s="473"/>
      <c r="AK1474" s="473"/>
    </row>
    <row r="1475" spans="13:37" ht="12.75" customHeight="1">
      <c r="M1475" s="473"/>
      <c r="Y1475" s="473"/>
      <c r="AK1475" s="473"/>
    </row>
    <row r="1476" spans="13:37" ht="12.75" customHeight="1">
      <c r="M1476" s="473"/>
      <c r="Y1476" s="473"/>
      <c r="AK1476" s="473"/>
    </row>
    <row r="1477" spans="13:37" ht="12.75" customHeight="1">
      <c r="M1477" s="473"/>
      <c r="Y1477" s="473"/>
      <c r="AK1477" s="473"/>
    </row>
    <row r="1478" spans="13:37" ht="12.75" customHeight="1">
      <c r="M1478" s="473"/>
      <c r="Y1478" s="473"/>
      <c r="AK1478" s="473"/>
    </row>
    <row r="1479" spans="13:37" ht="12.75" customHeight="1">
      <c r="M1479" s="473"/>
      <c r="Y1479" s="473"/>
      <c r="AK1479" s="473"/>
    </row>
    <row r="1480" spans="13:37" ht="12.75" customHeight="1">
      <c r="M1480" s="473"/>
      <c r="Y1480" s="473"/>
      <c r="AK1480" s="473"/>
    </row>
    <row r="1481" spans="13:37" ht="12.75" customHeight="1">
      <c r="M1481" s="473"/>
      <c r="Y1481" s="473"/>
      <c r="AK1481" s="473"/>
    </row>
    <row r="1482" spans="13:37" ht="12.75" customHeight="1">
      <c r="M1482" s="473"/>
      <c r="Y1482" s="473"/>
      <c r="AK1482" s="473"/>
    </row>
    <row r="1483" spans="13:37" ht="12.75" customHeight="1">
      <c r="M1483" s="473"/>
      <c r="Y1483" s="473"/>
      <c r="AK1483" s="473"/>
    </row>
    <row r="1484" spans="13:37" ht="12.75" customHeight="1">
      <c r="M1484" s="473"/>
      <c r="Y1484" s="473"/>
      <c r="AK1484" s="473"/>
    </row>
    <row r="1485" spans="13:37" ht="12.75" customHeight="1">
      <c r="M1485" s="473"/>
      <c r="Y1485" s="473"/>
      <c r="AK1485" s="473"/>
    </row>
    <row r="1486" spans="13:37" ht="12.75" customHeight="1">
      <c r="M1486" s="473"/>
      <c r="Y1486" s="473"/>
      <c r="AK1486" s="473"/>
    </row>
    <row r="1487" spans="13:37" ht="12.75" customHeight="1">
      <c r="M1487" s="473"/>
      <c r="Y1487" s="473"/>
      <c r="AK1487" s="473"/>
    </row>
    <row r="1488" spans="13:37" ht="12.75" customHeight="1">
      <c r="M1488" s="473"/>
      <c r="Y1488" s="473"/>
      <c r="AK1488" s="473"/>
    </row>
    <row r="1489" spans="13:37" ht="12.75" customHeight="1">
      <c r="M1489" s="473"/>
      <c r="Y1489" s="473"/>
      <c r="AK1489" s="473"/>
    </row>
    <row r="1490" spans="13:37" ht="12.75" customHeight="1">
      <c r="M1490" s="473"/>
      <c r="Y1490" s="473"/>
      <c r="AK1490" s="473"/>
    </row>
    <row r="1491" spans="13:37" ht="12.75" customHeight="1">
      <c r="M1491" s="473"/>
      <c r="Y1491" s="473"/>
      <c r="AK1491" s="473"/>
    </row>
    <row r="1492" spans="13:37" ht="12.75" customHeight="1">
      <c r="M1492" s="473"/>
      <c r="Y1492" s="473"/>
      <c r="AK1492" s="473"/>
    </row>
    <row r="1493" spans="13:37" ht="12.75" customHeight="1">
      <c r="M1493" s="473"/>
      <c r="Y1493" s="473"/>
      <c r="AK1493" s="473"/>
    </row>
    <row r="1494" spans="13:37" ht="12.75" customHeight="1">
      <c r="M1494" s="473"/>
      <c r="Y1494" s="473"/>
      <c r="AK1494" s="473"/>
    </row>
    <row r="1495" spans="13:37" ht="12.75" customHeight="1">
      <c r="M1495" s="473"/>
      <c r="Y1495" s="473"/>
      <c r="AK1495" s="473"/>
    </row>
    <row r="1496" spans="13:37" ht="12.75" customHeight="1">
      <c r="M1496" s="473"/>
      <c r="Y1496" s="473"/>
      <c r="AK1496" s="473"/>
    </row>
    <row r="1497" spans="13:37" ht="12.75" customHeight="1">
      <c r="M1497" s="473"/>
      <c r="Y1497" s="473"/>
      <c r="AK1497" s="473"/>
    </row>
    <row r="1498" spans="13:37" ht="12.75" customHeight="1">
      <c r="M1498" s="473"/>
      <c r="Y1498" s="473"/>
      <c r="AK1498" s="473"/>
    </row>
    <row r="1499" spans="13:37" ht="12.75" customHeight="1">
      <c r="M1499" s="473"/>
      <c r="Y1499" s="473"/>
      <c r="AK1499" s="473"/>
    </row>
    <row r="1500" spans="13:37" ht="12.75" customHeight="1">
      <c r="M1500" s="473"/>
      <c r="Y1500" s="473"/>
      <c r="AK1500" s="473"/>
    </row>
    <row r="1501" spans="13:37" ht="12.75" customHeight="1">
      <c r="M1501" s="473"/>
      <c r="Y1501" s="473"/>
      <c r="AK1501" s="473"/>
    </row>
    <row r="1502" spans="13:37" ht="12.75" customHeight="1">
      <c r="M1502" s="473"/>
      <c r="Y1502" s="473"/>
      <c r="AK1502" s="473"/>
    </row>
    <row r="1503" spans="13:37" ht="12.75" customHeight="1">
      <c r="M1503" s="473"/>
      <c r="Y1503" s="473"/>
      <c r="AK1503" s="473"/>
    </row>
    <row r="1504" spans="13:37" ht="12.75" customHeight="1">
      <c r="M1504" s="473"/>
      <c r="Y1504" s="473"/>
      <c r="AK1504" s="473"/>
    </row>
    <row r="1505" spans="13:37" ht="12.75" customHeight="1">
      <c r="M1505" s="473"/>
      <c r="Y1505" s="473"/>
      <c r="AK1505" s="473"/>
    </row>
    <row r="1506" spans="13:37" ht="12.75" customHeight="1">
      <c r="M1506" s="473"/>
      <c r="Y1506" s="473"/>
      <c r="AK1506" s="473"/>
    </row>
    <row r="1507" spans="13:37" ht="12.75" customHeight="1">
      <c r="M1507" s="473"/>
      <c r="Y1507" s="473"/>
      <c r="AK1507" s="473"/>
    </row>
    <row r="1508" spans="13:37" ht="12.75" customHeight="1">
      <c r="M1508" s="473"/>
      <c r="Y1508" s="473"/>
      <c r="AK1508" s="473"/>
    </row>
    <row r="1509" spans="13:37" ht="12.75" customHeight="1">
      <c r="M1509" s="473"/>
      <c r="Y1509" s="473"/>
      <c r="AK1509" s="473"/>
    </row>
    <row r="1510" spans="13:37" ht="12.75" customHeight="1">
      <c r="M1510" s="473"/>
      <c r="Y1510" s="473"/>
      <c r="AK1510" s="473"/>
    </row>
    <row r="1511" spans="13:37" ht="12.75" customHeight="1">
      <c r="M1511" s="473"/>
      <c r="Y1511" s="473"/>
      <c r="AK1511" s="473"/>
    </row>
    <row r="1512" spans="13:37" ht="12.75" customHeight="1">
      <c r="M1512" s="473"/>
      <c r="Y1512" s="473"/>
      <c r="AK1512" s="473"/>
    </row>
    <row r="1513" spans="13:37" ht="12.75" customHeight="1">
      <c r="M1513" s="473"/>
      <c r="Y1513" s="473"/>
      <c r="AK1513" s="473"/>
    </row>
    <row r="1514" spans="13:37" ht="12.75" customHeight="1">
      <c r="M1514" s="473"/>
      <c r="Y1514" s="473"/>
      <c r="AK1514" s="473"/>
    </row>
    <row r="1515" spans="13:37" ht="12.75" customHeight="1">
      <c r="M1515" s="473"/>
      <c r="Y1515" s="473"/>
      <c r="AK1515" s="473"/>
    </row>
    <row r="1516" spans="13:37" ht="12.75" customHeight="1">
      <c r="M1516" s="473"/>
      <c r="Y1516" s="473"/>
      <c r="AK1516" s="473"/>
    </row>
    <row r="1517" spans="13:37" ht="12.75" customHeight="1">
      <c r="M1517" s="473"/>
      <c r="Y1517" s="473"/>
      <c r="AK1517" s="473"/>
    </row>
    <row r="1518" spans="13:37" ht="12.75" customHeight="1">
      <c r="M1518" s="473"/>
      <c r="Y1518" s="473"/>
      <c r="AK1518" s="473"/>
    </row>
    <row r="1519" spans="13:37" ht="12.75" customHeight="1">
      <c r="M1519" s="473"/>
      <c r="Y1519" s="473"/>
      <c r="AK1519" s="473"/>
    </row>
    <row r="1520" spans="13:37" ht="12.75" customHeight="1">
      <c r="M1520" s="473"/>
      <c r="Y1520" s="473"/>
      <c r="AK1520" s="473"/>
    </row>
    <row r="1521" spans="13:37" ht="12.75" customHeight="1">
      <c r="M1521" s="473"/>
      <c r="Y1521" s="473"/>
      <c r="AK1521" s="473"/>
    </row>
    <row r="1522" spans="13:37" ht="12.75" customHeight="1">
      <c r="M1522" s="473"/>
      <c r="Y1522" s="473"/>
      <c r="AK1522" s="473"/>
    </row>
    <row r="1523" spans="13:37" ht="12.75" customHeight="1">
      <c r="M1523" s="473"/>
      <c r="Y1523" s="473"/>
      <c r="AK1523" s="473"/>
    </row>
    <row r="1524" spans="13:37" ht="12.75" customHeight="1">
      <c r="M1524" s="473"/>
      <c r="Y1524" s="473"/>
      <c r="AK1524" s="473"/>
    </row>
    <row r="1525" spans="13:37" ht="12.75" customHeight="1">
      <c r="M1525" s="473"/>
      <c r="Y1525" s="473"/>
      <c r="AK1525" s="473"/>
    </row>
    <row r="1526" spans="13:37" ht="12.75" customHeight="1">
      <c r="M1526" s="473"/>
      <c r="Y1526" s="473"/>
      <c r="AK1526" s="473"/>
    </row>
    <row r="1527" spans="13:37" ht="12.75" customHeight="1">
      <c r="M1527" s="473"/>
      <c r="Y1527" s="473"/>
      <c r="AK1527" s="473"/>
    </row>
    <row r="1528" spans="13:37" ht="12.75" customHeight="1">
      <c r="M1528" s="473"/>
      <c r="Y1528" s="473"/>
      <c r="AK1528" s="473"/>
    </row>
    <row r="1529" spans="13:37" ht="12.75" customHeight="1">
      <c r="M1529" s="473"/>
      <c r="Y1529" s="473"/>
      <c r="AK1529" s="473"/>
    </row>
    <row r="1530" spans="13:37" ht="12.75" customHeight="1">
      <c r="M1530" s="473"/>
      <c r="Y1530" s="473"/>
      <c r="AK1530" s="473"/>
    </row>
    <row r="1531" spans="13:37" ht="12.75" customHeight="1">
      <c r="M1531" s="473"/>
      <c r="Y1531" s="473"/>
      <c r="AK1531" s="473"/>
    </row>
    <row r="1532" spans="13:37" ht="12.75" customHeight="1">
      <c r="M1532" s="473"/>
      <c r="Y1532" s="473"/>
      <c r="AK1532" s="473"/>
    </row>
    <row r="1533" spans="13:37" ht="12.75" customHeight="1">
      <c r="M1533" s="473"/>
      <c r="Y1533" s="473"/>
      <c r="AK1533" s="473"/>
    </row>
    <row r="1534" spans="13:37" ht="12.75" customHeight="1">
      <c r="M1534" s="473"/>
      <c r="Y1534" s="473"/>
      <c r="AK1534" s="473"/>
    </row>
    <row r="1535" spans="13:37" ht="12.75" customHeight="1">
      <c r="M1535" s="473"/>
      <c r="Y1535" s="473"/>
      <c r="AK1535" s="473"/>
    </row>
    <row r="1536" spans="13:37" ht="12.75" customHeight="1">
      <c r="M1536" s="473"/>
      <c r="Y1536" s="473"/>
      <c r="AK1536" s="473"/>
    </row>
    <row r="1537" spans="13:37" ht="12.75" customHeight="1">
      <c r="M1537" s="473"/>
      <c r="Y1537" s="473"/>
      <c r="AK1537" s="473"/>
    </row>
    <row r="1538" spans="13:37" ht="12.75" customHeight="1">
      <c r="M1538" s="473"/>
      <c r="Y1538" s="473"/>
      <c r="AK1538" s="473"/>
    </row>
    <row r="1539" spans="13:37" ht="12.75" customHeight="1">
      <c r="M1539" s="473"/>
      <c r="Y1539" s="473"/>
      <c r="AK1539" s="473"/>
    </row>
    <row r="1540" spans="13:37" ht="12.75" customHeight="1">
      <c r="M1540" s="473"/>
      <c r="Y1540" s="473"/>
      <c r="AK1540" s="473"/>
    </row>
    <row r="1541" spans="13:37" ht="12.75" customHeight="1">
      <c r="M1541" s="473"/>
      <c r="Y1541" s="473"/>
      <c r="AK1541" s="473"/>
    </row>
    <row r="1542" spans="13:37" ht="12.75" customHeight="1">
      <c r="M1542" s="473"/>
      <c r="Y1542" s="473"/>
      <c r="AK1542" s="473"/>
    </row>
    <row r="1543" spans="13:37" ht="12.75" customHeight="1">
      <c r="M1543" s="473"/>
      <c r="Y1543" s="473"/>
      <c r="AK1543" s="473"/>
    </row>
    <row r="1544" spans="13:37" ht="12.75" customHeight="1">
      <c r="M1544" s="473"/>
      <c r="Y1544" s="473"/>
      <c r="AK1544" s="473"/>
    </row>
    <row r="1545" spans="13:37" ht="12.75" customHeight="1">
      <c r="M1545" s="473"/>
      <c r="Y1545" s="473"/>
      <c r="AK1545" s="473"/>
    </row>
    <row r="1546" spans="13:37" ht="12.75" customHeight="1">
      <c r="M1546" s="473"/>
      <c r="Y1546" s="473"/>
      <c r="AK1546" s="473"/>
    </row>
    <row r="1547" spans="13:37" ht="12.75" customHeight="1">
      <c r="M1547" s="473"/>
      <c r="Y1547" s="473"/>
      <c r="AK1547" s="473"/>
    </row>
    <row r="1548" spans="13:37" ht="12.75" customHeight="1">
      <c r="M1548" s="473"/>
      <c r="Y1548" s="473"/>
      <c r="AK1548" s="473"/>
    </row>
    <row r="1549" spans="13:37" ht="12.75" customHeight="1">
      <c r="M1549" s="473"/>
      <c r="Y1549" s="473"/>
      <c r="AK1549" s="473"/>
    </row>
    <row r="1550" spans="13:37" ht="12.75" customHeight="1">
      <c r="M1550" s="473"/>
      <c r="Y1550" s="473"/>
      <c r="AK1550" s="473"/>
    </row>
    <row r="1551" spans="13:37" ht="12.75" customHeight="1">
      <c r="M1551" s="473"/>
      <c r="Y1551" s="473"/>
      <c r="AK1551" s="473"/>
    </row>
    <row r="1552" spans="13:37" ht="12.75" customHeight="1">
      <c r="M1552" s="473"/>
      <c r="Y1552" s="473"/>
      <c r="AK1552" s="473"/>
    </row>
    <row r="1553" spans="13:37" ht="12.75" customHeight="1">
      <c r="M1553" s="473"/>
      <c r="Y1553" s="473"/>
      <c r="AK1553" s="473"/>
    </row>
    <row r="1554" spans="13:37" ht="12.75" customHeight="1">
      <c r="M1554" s="473"/>
      <c r="Y1554" s="473"/>
      <c r="AK1554" s="473"/>
    </row>
    <row r="1555" spans="13:37" ht="12.75" customHeight="1">
      <c r="M1555" s="473"/>
      <c r="Y1555" s="473"/>
      <c r="AK1555" s="473"/>
    </row>
    <row r="1556" spans="13:37" ht="12.75" customHeight="1">
      <c r="M1556" s="473"/>
      <c r="Y1556" s="473"/>
      <c r="AK1556" s="473"/>
    </row>
    <row r="1557" spans="13:37" ht="12.75" customHeight="1">
      <c r="M1557" s="473"/>
      <c r="Y1557" s="473"/>
      <c r="AK1557" s="473"/>
    </row>
    <row r="1558" spans="13:37" ht="12.75" customHeight="1">
      <c r="M1558" s="473"/>
      <c r="Y1558" s="473"/>
      <c r="AK1558" s="473"/>
    </row>
    <row r="1559" spans="13:37" ht="12.75" customHeight="1">
      <c r="M1559" s="473"/>
      <c r="Y1559" s="473"/>
      <c r="AK1559" s="473"/>
    </row>
    <row r="1560" spans="13:37" ht="12.75" customHeight="1">
      <c r="M1560" s="473"/>
      <c r="Y1560" s="473"/>
      <c r="AK1560" s="473"/>
    </row>
    <row r="1561" spans="13:37" ht="12.75" customHeight="1">
      <c r="M1561" s="473"/>
      <c r="Y1561" s="473"/>
      <c r="AK1561" s="473"/>
    </row>
    <row r="1562" spans="13:37" ht="12.75" customHeight="1">
      <c r="M1562" s="473"/>
      <c r="Y1562" s="473"/>
      <c r="AK1562" s="473"/>
    </row>
    <row r="1563" spans="13:37" ht="12.75" customHeight="1">
      <c r="M1563" s="473"/>
      <c r="Y1563" s="473"/>
      <c r="AK1563" s="473"/>
    </row>
    <row r="1564" spans="13:37" ht="12.75" customHeight="1">
      <c r="M1564" s="473"/>
      <c r="Y1564" s="473"/>
      <c r="AK1564" s="473"/>
    </row>
    <row r="1565" spans="13:37" ht="12.75" customHeight="1">
      <c r="M1565" s="473"/>
      <c r="Y1565" s="473"/>
      <c r="AK1565" s="473"/>
    </row>
    <row r="1566" spans="13:37" ht="12.75" customHeight="1">
      <c r="M1566" s="473"/>
      <c r="Y1566" s="473"/>
      <c r="AK1566" s="473"/>
    </row>
    <row r="1567" spans="13:37" ht="12.75" customHeight="1">
      <c r="M1567" s="473"/>
      <c r="Y1567" s="473"/>
      <c r="AK1567" s="473"/>
    </row>
    <row r="1568" spans="13:37" ht="12.75" customHeight="1">
      <c r="M1568" s="473"/>
      <c r="Y1568" s="473"/>
      <c r="AK1568" s="473"/>
    </row>
    <row r="1569" spans="13:37" ht="12.75" customHeight="1">
      <c r="M1569" s="473"/>
      <c r="Y1569" s="473"/>
      <c r="AK1569" s="473"/>
    </row>
    <row r="1570" spans="13:37" ht="12.75" customHeight="1">
      <c r="M1570" s="473"/>
      <c r="Y1570" s="473"/>
      <c r="AK1570" s="473"/>
    </row>
    <row r="1571" spans="13:37" ht="12.75" customHeight="1">
      <c r="M1571" s="490"/>
      <c r="Y1571" s="490"/>
      <c r="AK1571" s="490"/>
    </row>
    <row r="1572" spans="13:37" ht="12.75" customHeight="1">
      <c r="M1572" s="490"/>
      <c r="Y1572" s="490"/>
      <c r="AK1572" s="490"/>
    </row>
    <row r="1573" spans="13:37" ht="12.75" customHeight="1">
      <c r="M1573" s="490"/>
      <c r="Y1573" s="490"/>
      <c r="AK1573" s="490"/>
    </row>
    <row r="1574" spans="13:37" ht="12.75" customHeight="1">
      <c r="M1574" s="490"/>
      <c r="Y1574" s="490"/>
      <c r="AK1574" s="490"/>
    </row>
    <row r="1575" spans="13:37" ht="12.75" customHeight="1">
      <c r="M1575" s="490"/>
      <c r="Y1575" s="490"/>
      <c r="AK1575" s="490"/>
    </row>
    <row r="1576" spans="13:37" ht="12.75" customHeight="1">
      <c r="M1576" s="490"/>
      <c r="Y1576" s="490"/>
      <c r="AK1576" s="490"/>
    </row>
    <row r="1577" spans="13:37" ht="12.75" customHeight="1">
      <c r="M1577" s="490"/>
      <c r="Y1577" s="490"/>
      <c r="AK1577" s="490"/>
    </row>
    <row r="1578" spans="13:37" ht="12.75" customHeight="1">
      <c r="M1578" s="490"/>
      <c r="Y1578" s="490"/>
      <c r="AK1578" s="490"/>
    </row>
    <row r="1579" spans="13:37" ht="12.75" customHeight="1">
      <c r="M1579" s="490"/>
      <c r="Y1579" s="490"/>
      <c r="AK1579" s="490"/>
    </row>
    <row r="1580" spans="13:37" ht="12.75" customHeight="1">
      <c r="M1580" s="490"/>
      <c r="Y1580" s="490"/>
      <c r="AK1580" s="490"/>
    </row>
    <row r="1581" spans="13:37" ht="12.75" customHeight="1">
      <c r="M1581" s="490"/>
      <c r="Y1581" s="490"/>
      <c r="AK1581" s="490"/>
    </row>
    <row r="1582" spans="13:37" ht="12.75" customHeight="1">
      <c r="M1582" s="490"/>
      <c r="Y1582" s="490"/>
      <c r="AK1582" s="490"/>
    </row>
    <row r="1583" spans="13:37" ht="12.75" customHeight="1">
      <c r="M1583" s="490"/>
      <c r="Y1583" s="490"/>
      <c r="AK1583" s="490"/>
    </row>
    <row r="1584" spans="13:37" ht="12.75" customHeight="1">
      <c r="M1584" s="490"/>
      <c r="Y1584" s="490"/>
      <c r="AK1584" s="490"/>
    </row>
    <row r="1585" spans="13:37" ht="12.75" customHeight="1">
      <c r="M1585" s="490"/>
      <c r="Y1585" s="490"/>
      <c r="AK1585" s="490"/>
    </row>
    <row r="1586" spans="13:37" ht="12.75" customHeight="1">
      <c r="M1586" s="490"/>
      <c r="Y1586" s="490"/>
      <c r="AK1586" s="490"/>
    </row>
    <row r="1587" spans="13:37" ht="12.75" customHeight="1">
      <c r="M1587" s="490"/>
      <c r="Y1587" s="490"/>
      <c r="AK1587" s="490"/>
    </row>
    <row r="1588" spans="13:37" ht="12.75" customHeight="1">
      <c r="M1588" s="490"/>
      <c r="Y1588" s="490"/>
      <c r="AK1588" s="490"/>
    </row>
    <row r="1589" spans="13:37" ht="12.75" customHeight="1">
      <c r="M1589" s="490"/>
      <c r="Y1589" s="490"/>
      <c r="AK1589" s="490"/>
    </row>
    <row r="1590" spans="13:37" ht="12.75" customHeight="1">
      <c r="M1590" s="490"/>
      <c r="Y1590" s="490"/>
      <c r="AK1590" s="490"/>
    </row>
  </sheetData>
  <autoFilter ref="A7:AU473" xr:uid="{7C3EEEF0-E660-428F-AD1E-E226572B89A7}">
    <filterColumn colId="7">
      <filters>
        <filter val="L22-1"/>
      </filters>
    </filterColumn>
  </autoFilter>
  <mergeCells count="17">
    <mergeCell ref="AJ3:AJ5"/>
    <mergeCell ref="AK3:AK5"/>
    <mergeCell ref="AL3:AL5"/>
    <mergeCell ref="AQ3:AQ5"/>
    <mergeCell ref="Z3:Z5"/>
    <mergeCell ref="AE3:AE5"/>
    <mergeCell ref="A5:E5"/>
    <mergeCell ref="N3:N5"/>
    <mergeCell ref="S3:S5"/>
    <mergeCell ref="X3:X5"/>
    <mergeCell ref="Y3:Y5"/>
    <mergeCell ref="A3:E3"/>
    <mergeCell ref="G3:G5"/>
    <mergeCell ref="H3:H5"/>
    <mergeCell ref="I3:I5"/>
    <mergeCell ref="K3:K5"/>
    <mergeCell ref="M3:M5"/>
  </mergeCells>
  <phoneticPr fontId="48" type="noConversion"/>
  <conditionalFormatting sqref="A12:E12 G12:I12 A15:E32 G15:I32 A35:E41 G35:I41 A44:E52 G44:I52 B54:E54 G54:I136 A56:E64 A66:E78 A80:E111 A113:E119 A121:E136 A138:E138 G138:I425 A140:E167 A169:E205 A207:E243 A245:E281 A283:E311 A313:E349 A351:E387 A389:E425 A427:E427 G427:I453 A429:E442 A444:E453 A455:E455 G455:I475 A457:E464 A466:E467 A469:E475">
    <cfRule type="expression" dxfId="29" priority="494">
      <formula>OR($K12=1,$S12=1)</formula>
    </cfRule>
    <cfRule type="expression" dxfId="28" priority="493">
      <formula>AND($N12=1,$S12&lt;&gt;1)</formula>
    </cfRule>
    <cfRule type="expression" dxfId="27" priority="495">
      <formula>($I12="NA")</formula>
    </cfRule>
  </conditionalFormatting>
  <conditionalFormatting sqref="K33:K34 N33:W34">
    <cfRule type="iconSet" priority="489">
      <iconSet iconSet="3Symbols2" showValue="0">
        <cfvo type="percent" val="0"/>
        <cfvo type="num" val="0"/>
        <cfvo type="num" val="1"/>
      </iconSet>
    </cfRule>
  </conditionalFormatting>
  <conditionalFormatting sqref="K165:K166 K159:K162 K156 K143:K151">
    <cfRule type="iconSet" priority="487">
      <iconSet iconSet="3Symbols2" showValue="0">
        <cfvo type="percent" val="0"/>
        <cfvo type="num" val="0"/>
        <cfvo type="num" val="1"/>
      </iconSet>
    </cfRule>
  </conditionalFormatting>
  <conditionalFormatting sqref="K201:K204 N201:W201 N204:W204 R202:R203 T202:W203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K202:K203">
    <cfRule type="iconSet" priority="112">
      <iconSet iconSet="3Symbols2" showValue="0">
        <cfvo type="percent" val="0"/>
        <cfvo type="num" val="0"/>
        <cfvo type="num" val="1"/>
      </iconSet>
    </cfRule>
  </conditionalFormatting>
  <conditionalFormatting sqref="K218:K219">
    <cfRule type="iconSet" priority="218">
      <iconSet iconSet="3Symbols2" showValue="0">
        <cfvo type="percent" val="0"/>
        <cfvo type="num" val="0"/>
        <cfvo type="num" val="1"/>
      </iconSet>
    </cfRule>
  </conditionalFormatting>
  <conditionalFormatting sqref="K241:K242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K256:K257">
    <cfRule type="iconSet" priority="203">
      <iconSet iconSet="3Symbols2" showValue="0">
        <cfvo type="percent" val="0"/>
        <cfvo type="num" val="0"/>
        <cfvo type="num" val="1"/>
      </iconSet>
    </cfRule>
  </conditionalFormatting>
  <conditionalFormatting sqref="K279:K280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K294:K295">
    <cfRule type="iconSet" priority="184">
      <iconSet iconSet="3Symbols2" showValue="0">
        <cfvo type="percent" val="0"/>
        <cfvo type="num" val="0"/>
        <cfvo type="num" val="1"/>
      </iconSet>
    </cfRule>
  </conditionalFormatting>
  <conditionalFormatting sqref="K309:K310 K303:K306 K300 K286:K293">
    <cfRule type="iconSet" priority="483">
      <iconSet iconSet="3Symbols2" showValue="0">
        <cfvo type="percent" val="0"/>
        <cfvo type="num" val="0"/>
        <cfvo type="num" val="1"/>
      </iconSet>
    </cfRule>
  </conditionalFormatting>
  <conditionalFormatting sqref="K324:K325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K347:K348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K362:K363">
    <cfRule type="iconSet" priority="146">
      <iconSet iconSet="3Symbols2" showValue="0">
        <cfvo type="percent" val="0"/>
        <cfvo type="num" val="0"/>
        <cfvo type="num" val="1"/>
      </iconSet>
    </cfRule>
  </conditionalFormatting>
  <conditionalFormatting sqref="K385:K386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K400:K401">
    <cfRule type="iconSet" priority="127">
      <iconSet iconSet="3Symbols2" showValue="0">
        <cfvo type="percent" val="0"/>
        <cfvo type="num" val="0"/>
        <cfvo type="num" val="1"/>
      </iconSet>
    </cfRule>
  </conditionalFormatting>
  <conditionalFormatting sqref="K421 N138:W142 K138:K167 N152:W152 O143:R151 N154:W155 O153:R153 N157:W158 O156:R156 N163:W164 O159:R162 N167:W167 O165:R166 T143:W151 T153:W153 T156:W156 T159:W162 T165:W166 N421:W421 K277 N311:W311 T297:V297 T300:V300 T303:V306 T309:V310 S298:V299 S296:V296 O286:R293 N296:R299 K296:K311 K282:K293 N282:W285 N301:V302 O300:R300 N307:V308 O303:R306 O309:R310 T286:W293 W296:W310 N277:W277">
    <cfRule type="iconSet" priority="473">
      <iconSet iconSet="3Symbols2" showValue="0">
        <cfvo type="percent" val="0"/>
        <cfvo type="num" val="0"/>
        <cfvo type="num" val="1"/>
      </iconSet>
    </cfRule>
  </conditionalFormatting>
  <conditionalFormatting sqref="K423:K424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K448:K452 AA441 N471:P471 P432:P438 Q122:R135 P80:R110 Q12:R12 AD469 AA466:AB466 N182 N258 N7:S8 N205:N209 P205:S209 N470:S470 N472:S1048576 P258:S258 R471:S471 Q182:T182 AA447 Z442:AA443 N442:S443 K52 K12 N152:S152 N154:S155 N157:S158 N163:S164 N167:S171 N184:N185 N188:N189 N220 P220:S220 N222:N223 P222:S223 N226:N227 P226:S227 N244:N247 P244:S247 N260:N261 N264:N265 N453:S453 R457:R465 Q184:T185 T183 Q188:T189 T186:T187 T190:T200 P260:S261 P264:S265 P66:R77 P429:R429 P15:R32 P35:R41 P44:R51 O143:R151 O153:R153 O156:R156 O159:R162 O165:R166 Q183:R183 Q186:R187 Q190:R200 P210:R217 P221:R221 P224:R225 P228:R238 P248:R255 P259:R259 P262:R263 P266:R276 O466 R430:R438 O444:O447 O439:O441 O113:O118 Q113:R118 N326:O326 N402:P402 N345:Q345 S402 N311:S315 N328:O329 N332:O333 N364:Q364 N366:Q367 N370:Q371 N383:Q383 N404:P405 N408:P409 T327 T330:T331 T334:T344 S404:S405 S408:S409 O286:Q293 O316:O323 O327 O330:O331 O334:O344 O354:Q361 O365:Q365 O368:Q369 O372:Q382 O392:P399 O403:P403 O406:P407 O410:P420 S307:S308 S301:S302 S298:S299 S296 S332:T333 S328:T329 S383 S370:S371 S366:S367 S364 S326:T326 S345 N13:N14 P13:S14 N42:N43 P42:S43 N52:S52 N54:S55 N64:N65 P64:S65 N78:N79 P78:S79 N111:S112 N119:O121 Q119:S121 N136:S136 N138:S142 N427:S428 N455:S456 O469 AA469:AB469 P448:R452 N33:S34 P56:R63 V172:V200 Q172:R181 T172:T181 V218:V219 Q218:R219 T218:T219 V256:V257 Q256:R257 T256:T257 O296:Q310 V294:V295 T294:T295 R326:R345 Q326:Q344 V316:V344 T316:T325 V362:V363 Q362:R363 T362:T363 V400:V401 Q400:R401 T400:T401 N201:S201 N204:S204 Q202:R203 N243:S243 Q241:R242 N239:S240 N281:S285 Q279:R280 N277:S278 S350:S353 N350:Q353 N349:S349 N346:S346 S388:S391 N388:Q391 N387:S387 N384:S384 N425:S425 N421:S422 Q423:R424 R388:R420 Q385:R386 R350:R383 Q347:R348 Q316:R325 Q294:R295">
    <cfRule type="iconSet" priority="119568">
      <iconSet iconSet="3Symbols2" showValue="0">
        <cfvo type="percent" val="0"/>
        <cfvo type="num" val="0"/>
        <cfvo type="num" val="1"/>
      </iconSet>
    </cfRule>
  </conditionalFormatting>
  <conditionalFormatting sqref="N220 K206:K217 S206:S209 N206:N209 N222:N223 N226:N227 S220 S222:S223 S226:S227 K220:K238">
    <cfRule type="iconSet" priority="122090">
      <iconSet iconSet="3Symbols2" showValue="0">
        <cfvo type="percent" val="0"/>
        <cfvo type="num" val="0"/>
        <cfvo type="num" val="1"/>
      </iconSet>
    </cfRule>
  </conditionalFormatting>
  <conditionalFormatting sqref="N258 K244:K255 S244:S247 N244:N247 N260:N261 N264:N265 S258 S260:S261 S264:S265 K258:K276">
    <cfRule type="iconSet" priority="484">
      <iconSet iconSet="3Symbols2" showValue="0">
        <cfvo type="percent" val="0"/>
        <cfvo type="num" val="0"/>
        <cfvo type="num" val="1"/>
      </iconSet>
    </cfRule>
  </conditionalFormatting>
  <conditionalFormatting sqref="N326 K312:K323 S312:S315 N312:N315 N328:N329 N332:N333 N345 S326 S328:S329 S332:S333 S345 K326:K345">
    <cfRule type="iconSet" priority="482">
      <iconSet iconSet="3Symbols2" showValue="0">
        <cfvo type="percent" val="0"/>
        <cfvo type="num" val="0"/>
        <cfvo type="num" val="1"/>
      </iconSet>
    </cfRule>
  </conditionalFormatting>
  <conditionalFormatting sqref="N364 K350:K361 S350:S353 N350:N353 N366:N367 N370:N371 N383 S364 S366:S367 S370:S371 S383 K364:K383">
    <cfRule type="iconSet" priority="481">
      <iconSet iconSet="3Symbols2" showValue="0">
        <cfvo type="percent" val="0"/>
        <cfvo type="num" val="0"/>
        <cfvo type="num" val="1"/>
      </iconSet>
    </cfRule>
  </conditionalFormatting>
  <conditionalFormatting sqref="N402 K388:K399 S388:S391 N388:N391 N404:N405 N408:N409 S402 S404:S405 S408:S409 K402:K420">
    <cfRule type="iconSet" priority="480">
      <iconSet iconSet="3Symbols2" showValue="0">
        <cfvo type="percent" val="0"/>
        <cfvo type="num" val="0"/>
        <cfvo type="num" val="1"/>
      </iconSet>
    </cfRule>
  </conditionalFormatting>
  <conditionalFormatting sqref="N471:P471 AA441 P432:P438 T122:W135 P80:R110 K466 AJ6 N7:W8 N427:W428 AD469 AA466:AB466 N470:W470 N472:W1048576 O6:R6 R471:W471 T6:X6 AA447 Z442:AA443 N442:W443 K6:K8 N54:W55 N64:N65 P64:W65 N78:N79 P78:W79 N111:W112 N119:O121 Q119:W121 N136:W136 P66:R77 P429:R429 P15:R32 P35:R41 P44:R51 N453:W453 R457:R465 T113:W118 T80:W110 T66:W77 T15:W32 T35:W41 T44:W51 T444:W447 T429:W441 R430:R438 O444:O447 Q122:R135 O113:O118 Q113:R118 N13:N14 P13:W14 N42:N43 P42:W43 N455:W456 K455:K456 AA469:AB469 K469:K1048576 Q467:R468 T457:W469 K54:K136 K427:K447 K453 K13:K32 K35:K51 P56:R63 T56:W63">
    <cfRule type="iconSet" priority="119718">
      <iconSet iconSet="3Symbols2" showValue="0">
        <cfvo type="percent" val="0"/>
        <cfvo type="num" val="0"/>
        <cfvo type="num" val="1"/>
      </iconSet>
    </cfRule>
  </conditionalFormatting>
  <conditionalFormatting sqref="N243:W243 R241:R242 T241:W242 K239:K243 N239:W240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N281:W281 R279:R280 T279:V280 K278:K281 N278:W278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N349:W349 R347:R348 T347:W348 K346:K349 N346:W346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N387:W387 R385:R386 T385:W386 K384:K387 N384:W384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N425:W425 R423:R424 T423:W424 K422:K425 N422:W422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O10:O11">
    <cfRule type="iconSet" priority="472">
      <iconSet iconSet="3Symbols2" showValue="0">
        <cfvo type="percent" val="0"/>
        <cfvo type="num" val="0"/>
        <cfvo type="num" val="1"/>
      </iconSet>
    </cfRule>
  </conditionalFormatting>
  <conditionalFormatting sqref="O168:O171 Q172:Q200 Q205">
    <cfRule type="iconSet" priority="471">
      <iconSet iconSet="3Symbols2" showValue="0">
        <cfvo type="percent" val="0"/>
        <cfvo type="num" val="0"/>
        <cfvo type="num" val="1"/>
      </iconSet>
    </cfRule>
  </conditionalFormatting>
  <conditionalFormatting sqref="O326:O345 O312:O323">
    <cfRule type="iconSet" priority="470">
      <iconSet iconSet="3Symbols2" showValue="0">
        <cfvo type="percent" val="0"/>
        <cfvo type="num" val="0"/>
        <cfvo type="num" val="1"/>
      </iconSet>
    </cfRule>
  </conditionalFormatting>
  <conditionalFormatting sqref="O364:O383 O350:O361">
    <cfRule type="iconSet" priority="469">
      <iconSet iconSet="3Symbols2" showValue="0">
        <cfvo type="percent" val="0"/>
        <cfvo type="num" val="0"/>
        <cfvo type="num" val="1"/>
      </iconSet>
    </cfRule>
  </conditionalFormatting>
  <conditionalFormatting sqref="O388:O399 O402:O420">
    <cfRule type="iconSet" priority="121976">
      <iconSet iconSet="3Symbols2" showValue="0">
        <cfvo type="percent" val="0"/>
        <cfvo type="num" val="0"/>
        <cfvo type="num" val="1"/>
      </iconSet>
    </cfRule>
  </conditionalFormatting>
  <conditionalFormatting sqref="O457:O465 Q430:Q438 O122:O135">
    <cfRule type="iconSet" priority="437">
      <iconSet iconSet="3Symbols2" showValue="0">
        <cfvo type="percent" val="0"/>
        <cfvo type="num" val="0"/>
        <cfvo type="num" val="1"/>
      </iconSet>
    </cfRule>
    <cfRule type="iconSet" priority="438">
      <iconSet iconSet="3Symbols2" showValue="0">
        <cfvo type="percent" val="0"/>
        <cfvo type="num" val="0"/>
        <cfvo type="num" val="1"/>
      </iconSet>
    </cfRule>
  </conditionalFormatting>
  <conditionalFormatting sqref="O467">
    <cfRule type="iconSet" priority="466">
      <iconSet iconSet="3Symbols2" showValue="0">
        <cfvo type="percent" val="0"/>
        <cfvo type="num" val="0"/>
        <cfvo type="num" val="1"/>
      </iconSet>
    </cfRule>
    <cfRule type="iconSet" priority="467">
      <iconSet iconSet="3Symbols2" showValue="0">
        <cfvo type="percent" val="0"/>
        <cfvo type="num" val="0"/>
        <cfvo type="num" val="1"/>
      </iconSet>
    </cfRule>
  </conditionalFormatting>
  <conditionalFormatting sqref="O468">
    <cfRule type="iconSet" priority="464">
      <iconSet iconSet="3Symbols2" showValue="0">
        <cfvo type="percent" val="0"/>
        <cfvo type="num" val="0"/>
        <cfvo type="num" val="1"/>
      </iconSet>
    </cfRule>
    <cfRule type="iconSet" priority="465">
      <iconSet iconSet="3Symbols2" showValue="0">
        <cfvo type="percent" val="0"/>
        <cfvo type="num" val="0"/>
        <cfvo type="num" val="1"/>
      </iconSet>
    </cfRule>
  </conditionalFormatting>
  <conditionalFormatting sqref="P10:P11">
    <cfRule type="iconSet" priority="463">
      <iconSet iconSet="3Symbols2" showValue="0">
        <cfvo type="percent" val="0"/>
        <cfvo type="num" val="0"/>
        <cfvo type="num" val="1"/>
      </iconSet>
    </cfRule>
  </conditionalFormatting>
  <conditionalFormatting sqref="P205 P168:P171">
    <cfRule type="iconSet" priority="461">
      <iconSet iconSet="3Symbols2" showValue="0">
        <cfvo type="percent" val="0"/>
        <cfvo type="num" val="0"/>
        <cfvo type="num" val="1"/>
      </iconSet>
    </cfRule>
  </conditionalFormatting>
  <conditionalFormatting sqref="P220:P238 P206:P217">
    <cfRule type="iconSet" priority="122464">
      <iconSet iconSet="3Symbols2" showValue="0">
        <cfvo type="percent" val="0"/>
        <cfvo type="num" val="0"/>
        <cfvo type="num" val="1"/>
      </iconSet>
    </cfRule>
  </conditionalFormatting>
  <conditionalFormatting sqref="P244:P247">
    <cfRule type="iconSet" priority="459">
      <iconSet iconSet="3Symbols2" showValue="0">
        <cfvo type="percent" val="0"/>
        <cfvo type="num" val="0"/>
        <cfvo type="num" val="1"/>
      </iconSet>
    </cfRule>
  </conditionalFormatting>
  <conditionalFormatting sqref="P258:P276 P248:P255">
    <cfRule type="iconSet" priority="458">
      <iconSet iconSet="3Symbols2" showValue="0">
        <cfvo type="percent" val="0"/>
        <cfvo type="num" val="0"/>
        <cfvo type="num" val="1"/>
      </iconSet>
    </cfRule>
  </conditionalFormatting>
  <conditionalFormatting sqref="P262:P263 P248:P255 P266:P276">
    <cfRule type="iconSet" priority="457">
      <iconSet iconSet="3Symbols2" showValue="0">
        <cfvo type="percent" val="0"/>
        <cfvo type="num" val="0"/>
        <cfvo type="num" val="1"/>
      </iconSet>
    </cfRule>
  </conditionalFormatting>
  <conditionalFormatting sqref="P345 P312:P315 Q316:Q323 Q326:Q344">
    <cfRule type="iconSet" priority="456">
      <iconSet iconSet="3Symbols2" showValue="0">
        <cfvo type="percent" val="0"/>
        <cfvo type="num" val="0"/>
        <cfvo type="num" val="1"/>
      </iconSet>
    </cfRule>
  </conditionalFormatting>
  <conditionalFormatting sqref="P364:P383 P350:P361">
    <cfRule type="iconSet" priority="455">
      <iconSet iconSet="3Symbols2" showValue="0">
        <cfvo type="percent" val="0"/>
        <cfvo type="num" val="0"/>
        <cfvo type="num" val="1"/>
      </iconSet>
    </cfRule>
  </conditionalFormatting>
  <conditionalFormatting sqref="P388:P391">
    <cfRule type="iconSet" priority="454">
      <iconSet iconSet="3Symbols2" showValue="0">
        <cfvo type="percent" val="0"/>
        <cfvo type="num" val="0"/>
        <cfvo type="num" val="1"/>
      </iconSet>
    </cfRule>
  </conditionalFormatting>
  <conditionalFormatting sqref="P392:P399 Q388:Q391 P402:P420">
    <cfRule type="iconSet" priority="121978">
      <iconSet iconSet="3Symbols2" showValue="0">
        <cfvo type="percent" val="0"/>
        <cfvo type="num" val="0"/>
        <cfvo type="num" val="1"/>
      </iconSet>
    </cfRule>
  </conditionalFormatting>
  <conditionalFormatting sqref="P406:P407 P392:P399 P410:P420 Q354:Q361 Q368:Q369 Q372:Q382">
    <cfRule type="iconSet" priority="452">
      <iconSet iconSet="3Symbols2" showValue="0">
        <cfvo type="percent" val="0"/>
        <cfvo type="num" val="0"/>
        <cfvo type="num" val="1"/>
      </iconSet>
    </cfRule>
  </conditionalFormatting>
  <conditionalFormatting sqref="P448">
    <cfRule type="iconSet" priority="462">
      <iconSet iconSet="3Symbols2" showValue="0">
        <cfvo type="percent" val="0"/>
        <cfvo type="num" val="0"/>
        <cfvo type="num" val="1"/>
      </iconSet>
    </cfRule>
  </conditionalFormatting>
  <conditionalFormatting sqref="P467">
    <cfRule type="iconSet" priority="451">
      <iconSet iconSet="3Symbols2" showValue="0">
        <cfvo type="percent" val="0"/>
        <cfvo type="num" val="0"/>
        <cfvo type="num" val="1"/>
      </iconSet>
    </cfRule>
    <cfRule type="iconSet" priority="450">
      <iconSet iconSet="3Symbols2" showValue="0">
        <cfvo type="percent" val="0"/>
        <cfvo type="num" val="0"/>
        <cfvo type="num" val="1"/>
      </iconSet>
    </cfRule>
  </conditionalFormatting>
  <conditionalFormatting sqref="P468">
    <cfRule type="iconSet" priority="449">
      <iconSet iconSet="3Symbols2" showValue="0">
        <cfvo type="percent" val="0"/>
        <cfvo type="num" val="0"/>
        <cfvo type="num" val="1"/>
      </iconSet>
    </cfRule>
    <cfRule type="iconSet" priority="448">
      <iconSet iconSet="3Symbols2" showValue="0">
        <cfvo type="percent" val="0"/>
        <cfvo type="num" val="0"/>
        <cfvo type="num" val="1"/>
      </iconSet>
    </cfRule>
  </conditionalFormatting>
  <conditionalFormatting sqref="P449:R452 T449:W452">
    <cfRule type="iconSet" priority="447">
      <iconSet iconSet="3Symbols2" showValue="0">
        <cfvo type="percent" val="0"/>
        <cfvo type="num" val="0"/>
        <cfvo type="num" val="1"/>
      </iconSet>
    </cfRule>
  </conditionalFormatting>
  <conditionalFormatting sqref="Q10:Q11">
    <cfRule type="iconSet" priority="446">
      <iconSet iconSet="3Symbols2" showValue="0">
        <cfvo type="percent" val="0"/>
        <cfvo type="num" val="0"/>
        <cfvo type="num" val="1"/>
      </iconSet>
    </cfRule>
  </conditionalFormatting>
  <conditionalFormatting sqref="Q168:Q171">
    <cfRule type="iconSet" priority="444">
      <iconSet iconSet="3Symbols2" showValue="0">
        <cfvo type="percent" val="0"/>
        <cfvo type="num" val="0"/>
        <cfvo type="num" val="1"/>
      </iconSet>
    </cfRule>
  </conditionalFormatting>
  <conditionalFormatting sqref="Q202:Q203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Q218:Q219">
    <cfRule type="iconSet" priority="217">
      <iconSet iconSet="3Symbols2" showValue="0">
        <cfvo type="percent" val="0"/>
        <cfvo type="num" val="0"/>
        <cfvo type="num" val="1"/>
      </iconSet>
    </cfRule>
  </conditionalFormatting>
  <conditionalFormatting sqref="Q220:Q238 Q206:Q217">
    <cfRule type="iconSet" priority="122478">
      <iconSet iconSet="3Symbols2" showValue="0">
        <cfvo type="percent" val="0"/>
        <cfvo type="num" val="0"/>
        <cfvo type="num" val="1"/>
      </iconSet>
    </cfRule>
  </conditionalFormatting>
  <conditionalFormatting sqref="Q241:Q242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Q256:Q257">
    <cfRule type="iconSet" priority="202">
      <iconSet iconSet="3Symbols2" showValue="0">
        <cfvo type="percent" val="0"/>
        <cfvo type="num" val="0"/>
        <cfvo type="num" val="1"/>
      </iconSet>
    </cfRule>
  </conditionalFormatting>
  <conditionalFormatting sqref="Q258:Q276 Q244:Q255">
    <cfRule type="iconSet" priority="442">
      <iconSet iconSet="3Symbols2" showValue="0">
        <cfvo type="percent" val="0"/>
        <cfvo type="num" val="0"/>
        <cfvo type="num" val="1"/>
      </iconSet>
    </cfRule>
  </conditionalFormatting>
  <conditionalFormatting sqref="Q279:Q280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Q294:Q295">
    <cfRule type="iconSet" priority="183">
      <iconSet iconSet="3Symbols2" showValue="0">
        <cfvo type="percent" val="0"/>
        <cfvo type="num" val="0"/>
        <cfvo type="num" val="1"/>
      </iconSet>
    </cfRule>
  </conditionalFormatting>
  <conditionalFormatting sqref="Q324:Q325">
    <cfRule type="iconSet" priority="164">
      <iconSet iconSet="3Symbols2" showValue="0">
        <cfvo type="percent" val="0"/>
        <cfvo type="num" val="0"/>
        <cfvo type="num" val="1"/>
      </iconSet>
    </cfRule>
  </conditionalFormatting>
  <conditionalFormatting sqref="Q330:Q331 Q316:Q323 Q334:Q344">
    <cfRule type="iconSet" priority="441">
      <iconSet iconSet="3Symbols2" showValue="0">
        <cfvo type="percent" val="0"/>
        <cfvo type="num" val="0"/>
        <cfvo type="num" val="1"/>
      </iconSet>
    </cfRule>
  </conditionalFormatting>
  <conditionalFormatting sqref="Q345 Q312:Q315">
    <cfRule type="iconSet" priority="440">
      <iconSet iconSet="3Symbols2" showValue="0">
        <cfvo type="percent" val="0"/>
        <cfvo type="num" val="0"/>
        <cfvo type="num" val="1"/>
      </iconSet>
    </cfRule>
  </conditionalFormatting>
  <conditionalFormatting sqref="Q347:Q348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Q362:Q363">
    <cfRule type="iconSet" priority="145">
      <iconSet iconSet="3Symbols2" showValue="0">
        <cfvo type="percent" val="0"/>
        <cfvo type="num" val="0"/>
        <cfvo type="num" val="1"/>
      </iconSet>
    </cfRule>
  </conditionalFormatting>
  <conditionalFormatting sqref="Q364:Q383 Q350:Q361">
    <cfRule type="iconSet" priority="439">
      <iconSet iconSet="3Symbols2" showValue="0">
        <cfvo type="percent" val="0"/>
        <cfvo type="num" val="0"/>
        <cfvo type="num" val="1"/>
      </iconSet>
    </cfRule>
  </conditionalFormatting>
  <conditionalFormatting sqref="Q385:Q386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Q400:Q401">
    <cfRule type="iconSet" priority="126">
      <iconSet iconSet="3Symbols2" showValue="0">
        <cfvo type="percent" val="0"/>
        <cfvo type="num" val="0"/>
        <cfvo type="num" val="1"/>
      </iconSet>
    </cfRule>
  </conditionalFormatting>
  <conditionalFormatting sqref="Q423:Q424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Q448">
    <cfRule type="iconSet" priority="445">
      <iconSet iconSet="3Symbols2" showValue="0">
        <cfvo type="percent" val="0"/>
        <cfvo type="num" val="0"/>
        <cfvo type="num" val="1"/>
      </iconSet>
    </cfRule>
  </conditionalFormatting>
  <conditionalFormatting sqref="Q457:Q465">
    <cfRule type="iconSet" priority="436">
      <iconSet iconSet="3Symbols2" showValue="0">
        <cfvo type="percent" val="0"/>
        <cfvo type="num" val="0"/>
        <cfvo type="num" val="1"/>
      </iconSet>
    </cfRule>
    <cfRule type="iconSet" priority="435">
      <iconSet iconSet="3Symbols2" showValue="0">
        <cfvo type="percent" val="0"/>
        <cfvo type="num" val="0"/>
        <cfvo type="num" val="1"/>
      </iconSet>
    </cfRule>
  </conditionalFormatting>
  <conditionalFormatting sqref="Q466 P469:R469">
    <cfRule type="iconSet" priority="434">
      <iconSet iconSet="3Symbols2" showValue="0">
        <cfvo type="percent" val="0"/>
        <cfvo type="num" val="0"/>
        <cfvo type="num" val="1"/>
      </iconSet>
    </cfRule>
    <cfRule type="iconSet" priority="433">
      <iconSet iconSet="3Symbols2" showValue="0">
        <cfvo type="percent" val="0"/>
        <cfvo type="num" val="0"/>
        <cfvo type="num" val="1"/>
      </iconSet>
    </cfRule>
  </conditionalFormatting>
  <conditionalFormatting sqref="Q467:R467">
    <cfRule type="iconSet" priority="432">
      <iconSet iconSet="3Symbols2" showValue="0">
        <cfvo type="percent" val="0"/>
        <cfvo type="num" val="0"/>
        <cfvo type="num" val="1"/>
      </iconSet>
    </cfRule>
  </conditionalFormatting>
  <conditionalFormatting sqref="Q468:R468">
    <cfRule type="iconSet" priority="431">
      <iconSet iconSet="3Symbols2" showValue="0">
        <cfvo type="percent" val="0"/>
        <cfvo type="num" val="0"/>
        <cfvo type="num" val="1"/>
      </iconSet>
    </cfRule>
  </conditionalFormatting>
  <conditionalFormatting sqref="R168:R200 R205">
    <cfRule type="iconSet" priority="428">
      <iconSet iconSet="3Symbols2" showValue="0">
        <cfvo type="percent" val="0"/>
        <cfvo type="num" val="0"/>
        <cfvo type="num" val="1"/>
      </iconSet>
    </cfRule>
  </conditionalFormatting>
  <conditionalFormatting sqref="R218:R219">
    <cfRule type="iconSet" priority="216">
      <iconSet iconSet="3Symbols2" showValue="0">
        <cfvo type="percent" val="0"/>
        <cfvo type="num" val="0"/>
        <cfvo type="num" val="1"/>
      </iconSet>
    </cfRule>
  </conditionalFormatting>
  <conditionalFormatting sqref="R220:R238 R206:R217">
    <cfRule type="iconSet" priority="122491">
      <iconSet iconSet="3Symbols2" showValue="0">
        <cfvo type="percent" val="0"/>
        <cfvo type="num" val="0"/>
        <cfvo type="num" val="1"/>
      </iconSet>
    </cfRule>
  </conditionalFormatting>
  <conditionalFormatting sqref="R256:R257">
    <cfRule type="iconSet" priority="201">
      <iconSet iconSet="3Symbols2" showValue="0">
        <cfvo type="percent" val="0"/>
        <cfvo type="num" val="0"/>
        <cfvo type="num" val="1"/>
      </iconSet>
    </cfRule>
  </conditionalFormatting>
  <conditionalFormatting sqref="R258:R276 R244:R255">
    <cfRule type="iconSet" priority="426">
      <iconSet iconSet="3Symbols2" showValue="0">
        <cfvo type="percent" val="0"/>
        <cfvo type="num" val="0"/>
        <cfvo type="num" val="1"/>
      </iconSet>
    </cfRule>
  </conditionalFormatting>
  <conditionalFormatting sqref="R294:R295">
    <cfRule type="iconSet" priority="13">
      <iconSet iconSet="3Symbols2" showValue="0">
        <cfvo type="percent" val="0"/>
        <cfvo type="num" val="0"/>
        <cfvo type="num" val="1"/>
      </iconSet>
    </cfRule>
    <cfRule type="iconSet" priority="182">
      <iconSet iconSet="3Symbols2" showValue="0">
        <cfvo type="percent" val="0"/>
        <cfvo type="num" val="0"/>
        <cfvo type="num" val="1"/>
      </iconSet>
    </cfRule>
  </conditionalFormatting>
  <conditionalFormatting sqref="R309:R310 R303:R306 R300 R286:R293">
    <cfRule type="iconSet" priority="425">
      <iconSet iconSet="3Symbols2" showValue="0">
        <cfvo type="percent" val="0"/>
        <cfvo type="num" val="0"/>
        <cfvo type="num" val="1"/>
      </iconSet>
    </cfRule>
  </conditionalFormatting>
  <conditionalFormatting sqref="R312:R315">
    <cfRule type="iconSet" priority="424">
      <iconSet iconSet="3Symbols2" showValue="0">
        <cfvo type="percent" val="0"/>
        <cfvo type="num" val="0"/>
        <cfvo type="num" val="1"/>
      </iconSet>
    </cfRule>
  </conditionalFormatting>
  <conditionalFormatting sqref="R324:R325">
    <cfRule type="iconSet" priority="163">
      <iconSet iconSet="3Symbols2" showValue="0">
        <cfvo type="percent" val="0"/>
        <cfvo type="num" val="0"/>
        <cfvo type="num" val="1"/>
      </iconSet>
    </cfRule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R326:R345 R316:R323">
    <cfRule type="iconSet" priority="423">
      <iconSet iconSet="3Symbols2" showValue="0">
        <cfvo type="percent" val="0"/>
        <cfvo type="num" val="0"/>
        <cfvo type="num" val="1"/>
      </iconSet>
    </cfRule>
  </conditionalFormatting>
  <conditionalFormatting sqref="R347:R348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R362:R363">
    <cfRule type="iconSet" priority="144">
      <iconSet iconSet="3Symbols2" showValue="0">
        <cfvo type="percent" val="0"/>
        <cfvo type="num" val="0"/>
        <cfvo type="num" val="1"/>
      </iconSet>
    </cfRule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R364:R383 R350:R361">
    <cfRule type="iconSet" priority="422">
      <iconSet iconSet="3Symbols2" showValue="0">
        <cfvo type="percent" val="0"/>
        <cfvo type="num" val="0"/>
        <cfvo type="num" val="1"/>
      </iconSet>
    </cfRule>
  </conditionalFormatting>
  <conditionalFormatting sqref="R385:R386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R388:R399 R402:R420">
    <cfRule type="iconSet" priority="121992">
      <iconSet iconSet="3Symbols2" showValue="0">
        <cfvo type="percent" val="0"/>
        <cfvo type="num" val="0"/>
        <cfvo type="num" val="1"/>
      </iconSet>
    </cfRule>
  </conditionalFormatting>
  <conditionalFormatting sqref="R400:R401">
    <cfRule type="iconSet" priority="125">
      <iconSet iconSet="3Symbols2" showValue="0">
        <cfvo type="percent" val="0"/>
        <cfvo type="num" val="0"/>
        <cfvo type="num" val="1"/>
      </iconSet>
    </cfRule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R423:R424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R444:R447 R439:R441">
    <cfRule type="iconSet" priority="122921">
      <iconSet iconSet="3Symbols2" showValue="0">
        <cfvo type="percent" val="0"/>
        <cfvo type="num" val="0"/>
        <cfvo type="num" val="1"/>
      </iconSet>
    </cfRule>
    <cfRule type="iconSet" priority="122922">
      <iconSet iconSet="3Symbols2" showValue="0">
        <cfvo type="percent" val="0"/>
        <cfvo type="num" val="0"/>
        <cfvo type="num" val="1"/>
      </iconSet>
    </cfRule>
  </conditionalFormatting>
  <conditionalFormatting sqref="R448">
    <cfRule type="iconSet" priority="429">
      <iconSet iconSet="3Symbols2" showValue="0">
        <cfvo type="percent" val="0"/>
        <cfvo type="num" val="0"/>
        <cfvo type="num" val="1"/>
      </iconSet>
    </cfRule>
  </conditionalFormatting>
  <conditionalFormatting sqref="S10:S11">
    <cfRule type="iconSet" priority="418">
      <iconSet iconSet="3Symbols2" showValue="0">
        <cfvo type="percent" val="0"/>
        <cfvo type="num" val="0"/>
        <cfvo type="num" val="1"/>
      </iconSet>
    </cfRule>
  </conditionalFormatting>
  <conditionalFormatting sqref="S168:S171 N168:N171 N182 N184:N185 N188:N189 N205 S182 S184:S185 S188:S189 S205 K168:K200 K205">
    <cfRule type="iconSet" priority="486">
      <iconSet iconSet="3Symbols2" showValue="0">
        <cfvo type="percent" val="0"/>
        <cfvo type="num" val="0"/>
        <cfvo type="num" val="1"/>
      </iconSet>
    </cfRule>
  </conditionalFormatting>
  <conditionalFormatting sqref="T10:T11">
    <cfRule type="iconSet" priority="415">
      <iconSet iconSet="3Symbols2" showValue="0">
        <cfvo type="percent" val="0"/>
        <cfvo type="num" val="0"/>
        <cfvo type="num" val="1"/>
      </iconSet>
    </cfRule>
  </conditionalFormatting>
  <conditionalFormatting sqref="T172:T200">
    <cfRule type="iconSet" priority="413">
      <iconSet iconSet="3Symbols2" showValue="0">
        <cfvo type="percent" val="0"/>
        <cfvo type="num" val="0"/>
        <cfvo type="num" val="1"/>
      </iconSet>
    </cfRule>
  </conditionalFormatting>
  <conditionalFormatting sqref="T205 T168:T171">
    <cfRule type="iconSet" priority="412">
      <iconSet iconSet="3Symbols2" showValue="0">
        <cfvo type="percent" val="0"/>
        <cfvo type="num" val="0"/>
        <cfvo type="num" val="1"/>
      </iconSet>
    </cfRule>
  </conditionalFormatting>
  <conditionalFormatting sqref="T218:T219">
    <cfRule type="iconSet" priority="215">
      <iconSet iconSet="3Symbols2" showValue="0">
        <cfvo type="percent" val="0"/>
        <cfvo type="num" val="0"/>
        <cfvo type="num" val="1"/>
      </iconSet>
    </cfRule>
  </conditionalFormatting>
  <conditionalFormatting sqref="T220:T238 T206:T217">
    <cfRule type="iconSet" priority="122545">
      <iconSet iconSet="3Symbols2" showValue="0">
        <cfvo type="percent" val="0"/>
        <cfvo type="num" val="0"/>
        <cfvo type="num" val="1"/>
      </iconSet>
    </cfRule>
  </conditionalFormatting>
  <conditionalFormatting sqref="T256:T257">
    <cfRule type="iconSet" priority="200">
      <iconSet iconSet="3Symbols2" showValue="0">
        <cfvo type="percent" val="0"/>
        <cfvo type="num" val="0"/>
        <cfvo type="num" val="1"/>
      </iconSet>
    </cfRule>
  </conditionalFormatting>
  <conditionalFormatting sqref="T258:T276 T244:T255">
    <cfRule type="iconSet" priority="410">
      <iconSet iconSet="3Symbols2" showValue="0">
        <cfvo type="percent" val="0"/>
        <cfvo type="num" val="0"/>
        <cfvo type="num" val="1"/>
      </iconSet>
    </cfRule>
  </conditionalFormatting>
  <conditionalFormatting sqref="T294:T295">
    <cfRule type="iconSet" priority="181">
      <iconSet iconSet="3Symbols2" showValue="0">
        <cfvo type="percent" val="0"/>
        <cfvo type="num" val="0"/>
        <cfvo type="num" val="1"/>
      </iconSet>
    </cfRule>
  </conditionalFormatting>
  <conditionalFormatting sqref="T324:T325">
    <cfRule type="iconSet" priority="162">
      <iconSet iconSet="3Symbols2" showValue="0">
        <cfvo type="percent" val="0"/>
        <cfvo type="num" val="0"/>
        <cfvo type="num" val="1"/>
      </iconSet>
    </cfRule>
  </conditionalFormatting>
  <conditionalFormatting sqref="T326:T344 T316:T323">
    <cfRule type="iconSet" priority="409">
      <iconSet iconSet="3Symbols2" showValue="0">
        <cfvo type="percent" val="0"/>
        <cfvo type="num" val="0"/>
        <cfvo type="num" val="1"/>
      </iconSet>
    </cfRule>
  </conditionalFormatting>
  <conditionalFormatting sqref="T345 T312:T315">
    <cfRule type="iconSet" priority="408">
      <iconSet iconSet="3Symbols2" showValue="0">
        <cfvo type="percent" val="0"/>
        <cfvo type="num" val="0"/>
        <cfvo type="num" val="1"/>
      </iconSet>
    </cfRule>
  </conditionalFormatting>
  <conditionalFormatting sqref="T362:T363">
    <cfRule type="iconSet" priority="143">
      <iconSet iconSet="3Symbols2" showValue="0">
        <cfvo type="percent" val="0"/>
        <cfvo type="num" val="0"/>
        <cfvo type="num" val="1"/>
      </iconSet>
    </cfRule>
  </conditionalFormatting>
  <conditionalFormatting sqref="T364:T383 T350:T361">
    <cfRule type="iconSet" priority="406">
      <iconSet iconSet="3Symbols2" showValue="0">
        <cfvo type="percent" val="0"/>
        <cfvo type="num" val="0"/>
        <cfvo type="num" val="1"/>
      </iconSet>
    </cfRule>
  </conditionalFormatting>
  <conditionalFormatting sqref="T388:T399 T402:T420">
    <cfRule type="iconSet" priority="122038">
      <iconSet iconSet="3Symbols2" showValue="0">
        <cfvo type="percent" val="0"/>
        <cfvo type="num" val="0"/>
        <cfvo type="num" val="1"/>
      </iconSet>
    </cfRule>
  </conditionalFormatting>
  <conditionalFormatting sqref="T400:T401">
    <cfRule type="iconSet" priority="124">
      <iconSet iconSet="3Symbols2" showValue="0">
        <cfvo type="percent" val="0"/>
        <cfvo type="num" val="0"/>
        <cfvo type="num" val="1"/>
      </iconSet>
    </cfRule>
  </conditionalFormatting>
  <conditionalFormatting sqref="T448">
    <cfRule type="iconSet" priority="414">
      <iconSet iconSet="3Symbols2" showValue="0">
        <cfvo type="percent" val="0"/>
        <cfvo type="num" val="0"/>
        <cfvo type="num" val="1"/>
      </iconSet>
    </cfRule>
  </conditionalFormatting>
  <conditionalFormatting sqref="T455:T1048576 T7:T8 T138:T171 T54:T136 T12:T52 T427:T453 T296:T315 T201:T217 T220:T255 T258:T293 T345:T361 T364:T399 T402:T425">
    <cfRule type="iconSet" priority="407">
      <iconSet iconSet="3Symbols2" showValue="0">
        <cfvo type="percent" val="0"/>
        <cfvo type="num" val="0"/>
        <cfvo type="num" val="1"/>
      </iconSet>
    </cfRule>
  </conditionalFormatting>
  <conditionalFormatting sqref="U10:U11">
    <cfRule type="iconSet" priority="404">
      <iconSet iconSet="3Symbols2" showValue="0">
        <cfvo type="percent" val="0"/>
        <cfvo type="num" val="0"/>
        <cfvo type="num" val="1"/>
      </iconSet>
    </cfRule>
  </conditionalFormatting>
  <conditionalFormatting sqref="U205 U168:U171">
    <cfRule type="iconSet" priority="402">
      <iconSet iconSet="3Symbols2" showValue="0">
        <cfvo type="percent" val="0"/>
        <cfvo type="num" val="0"/>
        <cfvo type="num" val="1"/>
      </iconSet>
    </cfRule>
  </conditionalFormatting>
  <conditionalFormatting sqref="U220:U238 U206:U217">
    <cfRule type="iconSet" priority="122564">
      <iconSet iconSet="3Symbols2" showValue="0">
        <cfvo type="percent" val="0"/>
        <cfvo type="num" val="0"/>
        <cfvo type="num" val="1"/>
      </iconSet>
    </cfRule>
  </conditionalFormatting>
  <conditionalFormatting sqref="U258:U276 U244:U255">
    <cfRule type="iconSet" priority="400">
      <iconSet iconSet="3Symbols2" showValue="0">
        <cfvo type="percent" val="0"/>
        <cfvo type="num" val="0"/>
        <cfvo type="num" val="1"/>
      </iconSet>
    </cfRule>
  </conditionalFormatting>
  <conditionalFormatting sqref="U345 U312:U315">
    <cfRule type="iconSet" priority="399">
      <iconSet iconSet="3Symbols2" showValue="0">
        <cfvo type="percent" val="0"/>
        <cfvo type="num" val="0"/>
        <cfvo type="num" val="1"/>
      </iconSet>
    </cfRule>
  </conditionalFormatting>
  <conditionalFormatting sqref="U364:U383 U350:U361">
    <cfRule type="iconSet" priority="397">
      <iconSet iconSet="3Symbols2" showValue="0">
        <cfvo type="percent" val="0"/>
        <cfvo type="num" val="0"/>
        <cfvo type="num" val="1"/>
      </iconSet>
    </cfRule>
  </conditionalFormatting>
  <conditionalFormatting sqref="U388:U399 U402:U420">
    <cfRule type="iconSet" priority="122052">
      <iconSet iconSet="3Symbols2" showValue="0">
        <cfvo type="percent" val="0"/>
        <cfvo type="num" val="0"/>
        <cfvo type="num" val="1"/>
      </iconSet>
    </cfRule>
  </conditionalFormatting>
  <conditionalFormatting sqref="U448">
    <cfRule type="iconSet" priority="403">
      <iconSet iconSet="3Symbols2" showValue="0">
        <cfvo type="percent" val="0"/>
        <cfvo type="num" val="0"/>
        <cfvo type="num" val="1"/>
      </iconSet>
    </cfRule>
  </conditionalFormatting>
  <conditionalFormatting sqref="U455:U1048576 U7:U8 U138:U171 U54:U136 U12:U52 U427:U453 U296:U315 U201:U217 U220:U255 U258:U293 U345:U361 U364:U399 U402:U425">
    <cfRule type="iconSet" priority="398">
      <iconSet iconSet="3Symbols2" showValue="0">
        <cfvo type="percent" val="0"/>
        <cfvo type="num" val="0"/>
        <cfvo type="num" val="1"/>
      </iconSet>
    </cfRule>
  </conditionalFormatting>
  <conditionalFormatting sqref="V10:V11">
    <cfRule type="iconSet" priority="395">
      <iconSet iconSet="3Symbols2" showValue="0">
        <cfvo type="percent" val="0"/>
        <cfvo type="num" val="0"/>
        <cfvo type="num" val="1"/>
      </iconSet>
    </cfRule>
  </conditionalFormatting>
  <conditionalFormatting sqref="V172:V200">
    <cfRule type="iconSet" priority="393">
      <iconSet iconSet="3Symbols2" showValue="0">
        <cfvo type="percent" val="0"/>
        <cfvo type="num" val="0"/>
        <cfvo type="num" val="1"/>
      </iconSet>
    </cfRule>
  </conditionalFormatting>
  <conditionalFormatting sqref="V186:V187 V190:V200 V172:V181">
    <cfRule type="iconSet" priority="392">
      <iconSet iconSet="3Symbols2" showValue="0">
        <cfvo type="percent" val="0"/>
        <cfvo type="num" val="0"/>
        <cfvo type="num" val="1"/>
      </iconSet>
    </cfRule>
  </conditionalFormatting>
  <conditionalFormatting sqref="V205 V168:V171">
    <cfRule type="iconSet" priority="391">
      <iconSet iconSet="3Symbols2" showValue="0">
        <cfvo type="percent" val="0"/>
        <cfvo type="num" val="0"/>
        <cfvo type="num" val="1"/>
      </iconSet>
    </cfRule>
  </conditionalFormatting>
  <conditionalFormatting sqref="V218:V219">
    <cfRule type="iconSet" priority="213">
      <iconSet iconSet="3Symbols2" showValue="0">
        <cfvo type="percent" val="0"/>
        <cfvo type="num" val="0"/>
        <cfvo type="num" val="1"/>
      </iconSet>
    </cfRule>
    <cfRule type="iconSet" priority="214">
      <iconSet iconSet="3Symbols2" showValue="0">
        <cfvo type="percent" val="0"/>
        <cfvo type="num" val="0"/>
        <cfvo type="num" val="1"/>
      </iconSet>
    </cfRule>
  </conditionalFormatting>
  <conditionalFormatting sqref="V220:V238 V206:V217">
    <cfRule type="iconSet" priority="122582">
      <iconSet iconSet="3Symbols2" showValue="0">
        <cfvo type="percent" val="0"/>
        <cfvo type="num" val="0"/>
        <cfvo type="num" val="1"/>
      </iconSet>
    </cfRule>
  </conditionalFormatting>
  <conditionalFormatting sqref="V256:V257">
    <cfRule type="iconSet" priority="198">
      <iconSet iconSet="3Symbols2" showValue="0">
        <cfvo type="percent" val="0"/>
        <cfvo type="num" val="0"/>
        <cfvo type="num" val="1"/>
      </iconSet>
    </cfRule>
    <cfRule type="iconSet" priority="199">
      <iconSet iconSet="3Symbols2" showValue="0">
        <cfvo type="percent" val="0"/>
        <cfvo type="num" val="0"/>
        <cfvo type="num" val="1"/>
      </iconSet>
    </cfRule>
  </conditionalFormatting>
  <conditionalFormatting sqref="V258:V276 V244:V255">
    <cfRule type="iconSet" priority="389">
      <iconSet iconSet="3Symbols2" showValue="0">
        <cfvo type="percent" val="0"/>
        <cfvo type="num" val="0"/>
        <cfvo type="num" val="1"/>
      </iconSet>
    </cfRule>
  </conditionalFormatting>
  <conditionalFormatting sqref="V294:V295">
    <cfRule type="iconSet" priority="179">
      <iconSet iconSet="3Symbols2" showValue="0">
        <cfvo type="percent" val="0"/>
        <cfvo type="num" val="0"/>
        <cfvo type="num" val="1"/>
      </iconSet>
    </cfRule>
    <cfRule type="iconSet" priority="180">
      <iconSet iconSet="3Symbols2" showValue="0">
        <cfvo type="percent" val="0"/>
        <cfvo type="num" val="0"/>
        <cfvo type="num" val="1"/>
      </iconSet>
    </cfRule>
  </conditionalFormatting>
  <conditionalFormatting sqref="V324:V325">
    <cfRule type="iconSet" priority="161">
      <iconSet iconSet="3Symbols2" showValue="0">
        <cfvo type="percent" val="0"/>
        <cfvo type="num" val="0"/>
        <cfvo type="num" val="1"/>
      </iconSet>
    </cfRule>
    <cfRule type="iconSet" priority="160">
      <iconSet iconSet="3Symbols2" showValue="0">
        <cfvo type="percent" val="0"/>
        <cfvo type="num" val="0"/>
        <cfvo type="num" val="1"/>
      </iconSet>
    </cfRule>
  </conditionalFormatting>
  <conditionalFormatting sqref="V326:V344 V316:V323">
    <cfRule type="iconSet" priority="388">
      <iconSet iconSet="3Symbols2" showValue="0">
        <cfvo type="percent" val="0"/>
        <cfvo type="num" val="0"/>
        <cfvo type="num" val="1"/>
      </iconSet>
    </cfRule>
  </conditionalFormatting>
  <conditionalFormatting sqref="V330:V331 V316:V323 V334:V344">
    <cfRule type="iconSet" priority="387">
      <iconSet iconSet="3Symbols2" showValue="0">
        <cfvo type="percent" val="0"/>
        <cfvo type="num" val="0"/>
        <cfvo type="num" val="1"/>
      </iconSet>
    </cfRule>
  </conditionalFormatting>
  <conditionalFormatting sqref="V345 V312:V315">
    <cfRule type="iconSet" priority="386">
      <iconSet iconSet="3Symbols2" showValue="0">
        <cfvo type="percent" val="0"/>
        <cfvo type="num" val="0"/>
        <cfvo type="num" val="1"/>
      </iconSet>
    </cfRule>
  </conditionalFormatting>
  <conditionalFormatting sqref="V362:V363">
    <cfRule type="iconSet" priority="141">
      <iconSet iconSet="3Symbols2" showValue="0">
        <cfvo type="percent" val="0"/>
        <cfvo type="num" val="0"/>
        <cfvo type="num" val="1"/>
      </iconSet>
    </cfRule>
    <cfRule type="iconSet" priority="142">
      <iconSet iconSet="3Symbols2" showValue="0">
        <cfvo type="percent" val="0"/>
        <cfvo type="num" val="0"/>
        <cfvo type="num" val="1"/>
      </iconSet>
    </cfRule>
  </conditionalFormatting>
  <conditionalFormatting sqref="V364:V383 V350:V361">
    <cfRule type="iconSet" priority="384">
      <iconSet iconSet="3Symbols2" showValue="0">
        <cfvo type="percent" val="0"/>
        <cfvo type="num" val="0"/>
        <cfvo type="num" val="1"/>
      </iconSet>
    </cfRule>
  </conditionalFormatting>
  <conditionalFormatting sqref="V388:V399 V402:V420">
    <cfRule type="iconSet" priority="122066">
      <iconSet iconSet="3Symbols2" showValue="0">
        <cfvo type="percent" val="0"/>
        <cfvo type="num" val="0"/>
        <cfvo type="num" val="1"/>
      </iconSet>
    </cfRule>
  </conditionalFormatting>
  <conditionalFormatting sqref="V400:V401">
    <cfRule type="iconSet" priority="123">
      <iconSet iconSet="3Symbols2" showValue="0">
        <cfvo type="percent" val="0"/>
        <cfvo type="num" val="0"/>
        <cfvo type="num" val="1"/>
      </iconSet>
    </cfRule>
    <cfRule type="iconSet" priority="122">
      <iconSet iconSet="3Symbols2" showValue="0">
        <cfvo type="percent" val="0"/>
        <cfvo type="num" val="0"/>
        <cfvo type="num" val="1"/>
      </iconSet>
    </cfRule>
  </conditionalFormatting>
  <conditionalFormatting sqref="V448">
    <cfRule type="iconSet" priority="394">
      <iconSet iconSet="3Symbols2" showValue="0">
        <cfvo type="percent" val="0"/>
        <cfvo type="num" val="0"/>
        <cfvo type="num" val="1"/>
      </iconSet>
    </cfRule>
  </conditionalFormatting>
  <conditionalFormatting sqref="V455:V1048576 V7:V8 V138:V171 V54:V136 V12:V52 V427:V453 V296:V315 V201:V217 V220:V255 V258:V293 V345:V361 V364:V399 V402:V425">
    <cfRule type="iconSet" priority="385">
      <iconSet iconSet="3Symbols2" showValue="0">
        <cfvo type="percent" val="0"/>
        <cfvo type="num" val="0"/>
        <cfvo type="num" val="1"/>
      </iconSet>
    </cfRule>
  </conditionalFormatting>
  <conditionalFormatting sqref="W165:W166 W159:W162 W156 W143:W151">
    <cfRule type="iconSet" priority="379">
      <iconSet iconSet="3Symbols2" showValue="0">
        <cfvo type="percent" val="0"/>
        <cfvo type="num" val="0"/>
        <cfvo type="num" val="1"/>
      </iconSet>
    </cfRule>
  </conditionalFormatting>
  <conditionalFormatting sqref="W168:W200 W205">
    <cfRule type="iconSet" priority="378">
      <iconSet iconSet="3Symbols2" showValue="0">
        <cfvo type="percent" val="0"/>
        <cfvo type="num" val="0"/>
        <cfvo type="num" val="1"/>
      </iconSet>
    </cfRule>
  </conditionalFormatting>
  <conditionalFormatting sqref="W202:W203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W218:W219">
    <cfRule type="iconSet" priority="212">
      <iconSet iconSet="3Symbols2" showValue="0">
        <cfvo type="percent" val="0"/>
        <cfvo type="num" val="0"/>
        <cfvo type="num" val="1"/>
      </iconSet>
    </cfRule>
  </conditionalFormatting>
  <conditionalFormatting sqref="W220:W238 W206:W217">
    <cfRule type="iconSet" priority="122603">
      <iconSet iconSet="3Symbols2" showValue="0">
        <cfvo type="percent" val="0"/>
        <cfvo type="num" val="0"/>
        <cfvo type="num" val="1"/>
      </iconSet>
    </cfRule>
  </conditionalFormatting>
  <conditionalFormatting sqref="W241:W242">
    <cfRule type="iconSet" priority="98">
      <iconSet iconSet="3Symbols2" showValue="0">
        <cfvo type="percent" val="0"/>
        <cfvo type="num" val="0"/>
        <cfvo type="num" val="1"/>
      </iconSet>
    </cfRule>
  </conditionalFormatting>
  <conditionalFormatting sqref="W244:W247">
    <cfRule type="iconSet" priority="376">
      <iconSet iconSet="3Symbols2" showValue="0">
        <cfvo type="percent" val="0"/>
        <cfvo type="num" val="0"/>
        <cfvo type="num" val="1"/>
      </iconSet>
    </cfRule>
  </conditionalFormatting>
  <conditionalFormatting sqref="W248:W280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W256:W257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W258:W276 W248:W255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W279:W28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W294:W295">
    <cfRule type="iconSet" priority="10">
      <iconSet iconSet="3Symbols2" showValue="0">
        <cfvo type="percent" val="0"/>
        <cfvo type="num" val="0"/>
        <cfvo type="num" val="1"/>
      </iconSet>
    </cfRule>
    <cfRule type="iconSet" priority="12">
      <iconSet iconSet="3Symbols2" showValue="0">
        <cfvo type="percent" val="0"/>
        <cfvo type="num" val="0"/>
        <cfvo type="num" val="1"/>
      </iconSet>
    </cfRule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W309:W310 W303:W306 W300 W286:W293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W324:W325">
    <cfRule type="iconSet" priority="159">
      <iconSet iconSet="3Symbols2" showValue="0">
        <cfvo type="percent" val="0"/>
        <cfvo type="num" val="0"/>
        <cfvo type="num" val="1"/>
      </iconSet>
    </cfRule>
  </conditionalFormatting>
  <conditionalFormatting sqref="W326:W345 W312:W323">
    <cfRule type="iconSet" priority="374">
      <iconSet iconSet="3Symbols2" showValue="0">
        <cfvo type="percent" val="0"/>
        <cfvo type="num" val="0"/>
        <cfvo type="num" val="1"/>
      </iconSet>
    </cfRule>
  </conditionalFormatting>
  <conditionalFormatting sqref="W347:W348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W362:W363">
    <cfRule type="iconSet" priority="140">
      <iconSet iconSet="3Symbols2" showValue="0">
        <cfvo type="percent" val="0"/>
        <cfvo type="num" val="0"/>
        <cfvo type="num" val="1"/>
      </iconSet>
    </cfRule>
  </conditionalFormatting>
  <conditionalFormatting sqref="W364:W383 W350:W361">
    <cfRule type="iconSet" priority="373">
      <iconSet iconSet="3Symbols2" showValue="0">
        <cfvo type="percent" val="0"/>
        <cfvo type="num" val="0"/>
        <cfvo type="num" val="1"/>
      </iconSet>
    </cfRule>
  </conditionalFormatting>
  <conditionalFormatting sqref="W385:W386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W388:W399 W402:W420">
    <cfRule type="iconSet" priority="122080">
      <iconSet iconSet="3Symbols2" showValue="0">
        <cfvo type="percent" val="0"/>
        <cfvo type="num" val="0"/>
        <cfvo type="num" val="1"/>
      </iconSet>
    </cfRule>
  </conditionalFormatting>
  <conditionalFormatting sqref="W400:W401">
    <cfRule type="iconSet" priority="121">
      <iconSet iconSet="3Symbols2" showValue="0">
        <cfvo type="percent" val="0"/>
        <cfvo type="num" val="0"/>
        <cfvo type="num" val="1"/>
      </iconSet>
    </cfRule>
  </conditionalFormatting>
  <conditionalFormatting sqref="W423:W424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W448">
    <cfRule type="iconSet" priority="381">
      <iconSet iconSet="3Symbols2" showValue="0">
        <cfvo type="percent" val="0"/>
        <cfvo type="num" val="0"/>
        <cfvo type="num" val="1"/>
      </iconSet>
    </cfRule>
  </conditionalFormatting>
  <conditionalFormatting sqref="W455:W1048576 W7:W8 W54:W136 W12:W52 W427:W453 W138:W247 W311:W425 W281:W285">
    <cfRule type="iconSet" priority="380">
      <iconSet iconSet="3Symbols2" showValue="0">
        <cfvo type="percent" val="0"/>
        <cfvo type="num" val="0"/>
        <cfvo type="num" val="1"/>
      </iconSet>
    </cfRule>
  </conditionalFormatting>
  <conditionalFormatting sqref="Y10:Y11 AD10:AD11">
    <cfRule type="iconSet" priority="369">
      <iconSet iconSet="3Symbols2" showValue="0">
        <cfvo type="percent" val="0"/>
        <cfvo type="num" val="0"/>
        <cfvo type="num" val="1"/>
      </iconSet>
    </cfRule>
  </conditionalFormatting>
  <conditionalFormatting sqref="Z10:Z11">
    <cfRule type="iconSet" priority="367">
      <iconSet iconSet="3Symbols2" showValue="0">
        <cfvo type="percent" val="0"/>
        <cfvo type="num" val="0"/>
        <cfvo type="num" val="1"/>
      </iconSet>
    </cfRule>
  </conditionalFormatting>
  <conditionalFormatting sqref="Z78:Z79 Z111:Z112 Z119:Z121 Z136 Z52 Z54:Z55 Z64:Z65">
    <cfRule type="iconSet" priority="366">
      <iconSet iconSet="3Symbols2" showValue="0">
        <cfvo type="percent" val="0"/>
        <cfvo type="num" val="0"/>
        <cfvo type="num" val="1"/>
      </iconSet>
    </cfRule>
  </conditionalFormatting>
  <conditionalFormatting sqref="AA10:AA11">
    <cfRule type="iconSet" priority="362">
      <iconSet iconSet="3Symbols2" showValue="0">
        <cfvo type="percent" val="0"/>
        <cfvo type="num" val="0"/>
        <cfvo type="num" val="1"/>
      </iconSet>
    </cfRule>
  </conditionalFormatting>
  <conditionalFormatting sqref="AA12">
    <cfRule type="iconSet" priority="361">
      <iconSet iconSet="3Symbols2" showValue="0">
        <cfvo type="percent" val="0"/>
        <cfvo type="num" val="0"/>
        <cfvo type="num" val="1"/>
      </iconSet>
    </cfRule>
  </conditionalFormatting>
  <conditionalFormatting sqref="AA122:AA135 AA113:AA118 AA80:AA110 AA74:AA77 AA69">
    <cfRule type="iconSet" priority="359">
      <iconSet iconSet="3Symbols2" showValue="0">
        <cfvo type="percent" val="0"/>
        <cfvo type="num" val="0"/>
        <cfvo type="num" val="1"/>
      </iconSet>
    </cfRule>
    <cfRule type="iconSet" priority="358">
      <iconSet iconSet="3Symbols2" showValue="0">
        <cfvo type="percent" val="0"/>
        <cfvo type="num" val="0"/>
        <cfvo type="num" val="1"/>
      </iconSet>
    </cfRule>
  </conditionalFormatting>
  <conditionalFormatting sqref="AA201:AA204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AA218:AA219">
    <cfRule type="iconSet" priority="211">
      <iconSet iconSet="3Symbols2" showValue="0">
        <cfvo type="percent" val="0"/>
        <cfvo type="num" val="0"/>
        <cfvo type="num" val="1"/>
      </iconSet>
    </cfRule>
  </conditionalFormatting>
  <conditionalFormatting sqref="AA239:AA243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AA256:AA257">
    <cfRule type="iconSet" priority="196">
      <iconSet iconSet="3Symbols2" showValue="0">
        <cfvo type="percent" val="0"/>
        <cfvo type="num" val="0"/>
        <cfvo type="num" val="1"/>
      </iconSet>
    </cfRule>
  </conditionalFormatting>
  <conditionalFormatting sqref="AA278:AA281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AA294:AA295">
    <cfRule type="iconSet" priority="177">
      <iconSet iconSet="3Symbols2" showValue="0">
        <cfvo type="percent" val="0"/>
        <cfvo type="num" val="0"/>
        <cfvo type="num" val="1"/>
      </iconSet>
    </cfRule>
  </conditionalFormatting>
  <conditionalFormatting sqref="AA296:AA323 AA282:AA293">
    <cfRule type="iconSet" priority="121458">
      <iconSet iconSet="3Symbols2" showValue="0">
        <cfvo type="percent" val="0"/>
        <cfvo type="num" val="0"/>
        <cfvo type="num" val="1"/>
      </iconSet>
    </cfRule>
  </conditionalFormatting>
  <conditionalFormatting sqref="AA324:AA325">
    <cfRule type="iconSet" priority="158">
      <iconSet iconSet="3Symbols2" showValue="0">
        <cfvo type="percent" val="0"/>
        <cfvo type="num" val="0"/>
        <cfvo type="num" val="1"/>
      </iconSet>
    </cfRule>
  </conditionalFormatting>
  <conditionalFormatting sqref="AA346:AA349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AA362:AA363">
    <cfRule type="iconSet" priority="139">
      <iconSet iconSet="3Symbols2" showValue="0">
        <cfvo type="percent" val="0"/>
        <cfvo type="num" val="0"/>
        <cfvo type="num" val="1"/>
      </iconSet>
    </cfRule>
  </conditionalFormatting>
  <conditionalFormatting sqref="AA384:AA387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AA400:AA401">
    <cfRule type="iconSet" priority="120">
      <iconSet iconSet="3Symbols2" showValue="0">
        <cfvo type="percent" val="0"/>
        <cfvo type="num" val="0"/>
        <cfvo type="num" val="1"/>
      </iconSet>
    </cfRule>
  </conditionalFormatting>
  <conditionalFormatting sqref="AA422:AA425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AA429 AA70:AA73 AA78:AA79 AA111:AA112 AA119:AA121 AA136 AA54:AA68 AA15:AA32 AA35:AA41 AA44:AA52 AA138:AA181">
    <cfRule type="iconSet" priority="120238">
      <iconSet iconSet="3Symbols2" showValue="0">
        <cfvo type="percent" val="0"/>
        <cfvo type="num" val="0"/>
        <cfvo type="num" val="1"/>
      </iconSet>
    </cfRule>
  </conditionalFormatting>
  <conditionalFormatting sqref="AA430">
    <cfRule type="iconSet" priority="355">
      <iconSet iconSet="3Symbols2" showValue="0">
        <cfvo type="percent" val="0"/>
        <cfvo type="num" val="0"/>
        <cfvo type="num" val="1"/>
      </iconSet>
    </cfRule>
    <cfRule type="iconSet" priority="354">
      <iconSet iconSet="3Symbols2" showValue="0">
        <cfvo type="percent" val="0"/>
        <cfvo type="num" val="0"/>
        <cfvo type="num" val="1"/>
      </iconSet>
    </cfRule>
  </conditionalFormatting>
  <conditionalFormatting sqref="AA431">
    <cfRule type="iconSet" priority="353">
      <iconSet iconSet="3Symbols2" showValue="0">
        <cfvo type="percent" val="0"/>
        <cfvo type="num" val="0"/>
        <cfvo type="num" val="1"/>
      </iconSet>
    </cfRule>
    <cfRule type="iconSet" priority="352">
      <iconSet iconSet="3Symbols2" showValue="0">
        <cfvo type="percent" val="0"/>
        <cfvo type="num" val="0"/>
        <cfvo type="num" val="1"/>
      </iconSet>
    </cfRule>
  </conditionalFormatting>
  <conditionalFormatting sqref="AA432">
    <cfRule type="iconSet" priority="351">
      <iconSet iconSet="3Symbols2" showValue="0">
        <cfvo type="percent" val="0"/>
        <cfvo type="num" val="0"/>
        <cfvo type="num" val="1"/>
      </iconSet>
    </cfRule>
    <cfRule type="iconSet" priority="350">
      <iconSet iconSet="3Symbols2" showValue="0">
        <cfvo type="percent" val="0"/>
        <cfvo type="num" val="0"/>
        <cfvo type="num" val="1"/>
      </iconSet>
    </cfRule>
  </conditionalFormatting>
  <conditionalFormatting sqref="AA433:AA438">
    <cfRule type="iconSet" priority="349">
      <iconSet iconSet="3Symbols2" showValue="0">
        <cfvo type="percent" val="0"/>
        <cfvo type="num" val="0"/>
        <cfvo type="num" val="1"/>
      </iconSet>
    </cfRule>
    <cfRule type="iconSet" priority="348">
      <iconSet iconSet="3Symbols2" showValue="0">
        <cfvo type="percent" val="0"/>
        <cfvo type="num" val="0"/>
        <cfvo type="num" val="1"/>
      </iconSet>
    </cfRule>
  </conditionalFormatting>
  <conditionalFormatting sqref="AA449:AA452">
    <cfRule type="iconSet" priority="360">
      <iconSet iconSet="3Symbols2" showValue="0">
        <cfvo type="percent" val="0"/>
        <cfvo type="num" val="0"/>
        <cfvo type="num" val="1"/>
      </iconSet>
    </cfRule>
  </conditionalFormatting>
  <conditionalFormatting sqref="AA457:AA465">
    <cfRule type="iconSet" priority="347">
      <iconSet iconSet="3Symbols2" showValue="0">
        <cfvo type="percent" val="0"/>
        <cfvo type="num" val="0"/>
        <cfvo type="num" val="1"/>
      </iconSet>
    </cfRule>
    <cfRule type="iconSet" priority="346">
      <iconSet iconSet="3Symbols2" showValue="0">
        <cfvo type="percent" val="0"/>
        <cfvo type="num" val="0"/>
        <cfvo type="num" val="1"/>
      </iconSet>
    </cfRule>
  </conditionalFormatting>
  <conditionalFormatting sqref="AA467">
    <cfRule type="iconSet" priority="345">
      <iconSet iconSet="3Symbols2" showValue="0">
        <cfvo type="percent" val="0"/>
        <cfvo type="num" val="0"/>
        <cfvo type="num" val="1"/>
      </iconSet>
    </cfRule>
    <cfRule type="iconSet" priority="344">
      <iconSet iconSet="3Symbols2" showValue="0">
        <cfvo type="percent" val="0"/>
        <cfvo type="num" val="0"/>
        <cfvo type="num" val="1"/>
      </iconSet>
    </cfRule>
  </conditionalFormatting>
  <conditionalFormatting sqref="AA468">
    <cfRule type="iconSet" priority="343">
      <iconSet iconSet="3Symbols2" showValue="0">
        <cfvo type="percent" val="0"/>
        <cfvo type="num" val="0"/>
        <cfvo type="num" val="1"/>
      </iconSet>
    </cfRule>
    <cfRule type="iconSet" priority="342">
      <iconSet iconSet="3Symbols2" showValue="0">
        <cfvo type="percent" val="0"/>
        <cfvo type="num" val="0"/>
        <cfvo type="num" val="1"/>
      </iconSet>
    </cfRule>
  </conditionalFormatting>
  <conditionalFormatting sqref="AA5:AD5">
    <cfRule type="iconSet" priority="341">
      <iconSet iconSet="3Symbols2" showValue="0">
        <cfvo type="percent" val="0"/>
        <cfvo type="num" val="0"/>
        <cfvo type="num" val="1"/>
      </iconSet>
    </cfRule>
  </conditionalFormatting>
  <conditionalFormatting sqref="AA33:AD34">
    <cfRule type="iconSet" priority="339">
      <iconSet iconSet="3Symbols2" showValue="0">
        <cfvo type="percent" val="0"/>
        <cfvo type="num" val="0"/>
        <cfvo type="num" val="1"/>
      </iconSet>
    </cfRule>
  </conditionalFormatting>
  <conditionalFormatting sqref="AA42:AD43 AA13:AD14 AA6:AD8">
    <cfRule type="iconSet" priority="340">
      <iconSet iconSet="3Symbols2" showValue="0">
        <cfvo type="percent" val="0"/>
        <cfvo type="num" val="0"/>
        <cfvo type="num" val="1"/>
      </iconSet>
    </cfRule>
  </conditionalFormatting>
  <conditionalFormatting sqref="AB10:AB11">
    <cfRule type="iconSet" priority="338">
      <iconSet iconSet="3Symbols2" showValue="0">
        <cfvo type="percent" val="0"/>
        <cfvo type="num" val="0"/>
        <cfvo type="num" val="1"/>
      </iconSet>
    </cfRule>
  </conditionalFormatting>
  <conditionalFormatting sqref="AB12">
    <cfRule type="iconSet" priority="337">
      <iconSet iconSet="3Symbols2" showValue="0">
        <cfvo type="percent" val="0"/>
        <cfvo type="num" val="0"/>
        <cfvo type="num" val="1"/>
      </iconSet>
    </cfRule>
  </conditionalFormatting>
  <conditionalFormatting sqref="AB85:AB86 AB69">
    <cfRule type="iconSet" priority="336">
      <iconSet iconSet="3Symbols2" showValue="0">
        <cfvo type="percent" val="0"/>
        <cfvo type="num" val="0"/>
        <cfvo type="num" val="1"/>
      </iconSet>
    </cfRule>
  </conditionalFormatting>
  <conditionalFormatting sqref="AB122:AB135 AB113:AB118 AB82:AB84 AB87:AB110 AB74:AB77">
    <cfRule type="iconSet" priority="335">
      <iconSet iconSet="3Symbols2" showValue="0">
        <cfvo type="percent" val="0"/>
        <cfvo type="num" val="0"/>
        <cfvo type="num" val="1"/>
      </iconSet>
    </cfRule>
  </conditionalFormatting>
  <conditionalFormatting sqref="AB201:AB204">
    <cfRule type="iconSet" priority="108">
      <iconSet iconSet="3Symbols2" showValue="0">
        <cfvo type="percent" val="0"/>
        <cfvo type="num" val="0"/>
        <cfvo type="num" val="1"/>
      </iconSet>
    </cfRule>
  </conditionalFormatting>
  <conditionalFormatting sqref="AB218:AB219">
    <cfRule type="iconSet" priority="210">
      <iconSet iconSet="3Symbols2" showValue="0">
        <cfvo type="percent" val="0"/>
        <cfvo type="num" val="0"/>
        <cfvo type="num" val="1"/>
      </iconSet>
    </cfRule>
  </conditionalFormatting>
  <conditionalFormatting sqref="AB239:AB243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AB256:AB257">
    <cfRule type="iconSet" priority="195">
      <iconSet iconSet="3Symbols2" showValue="0">
        <cfvo type="percent" val="0"/>
        <cfvo type="num" val="0"/>
        <cfvo type="num" val="1"/>
      </iconSet>
    </cfRule>
  </conditionalFormatting>
  <conditionalFormatting sqref="AB278:AB281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AB294:AB295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AB296:AB323 AB282:AB293">
    <cfRule type="iconSet" priority="121470">
      <iconSet iconSet="3Symbols2" showValue="0">
        <cfvo type="percent" val="0"/>
        <cfvo type="num" val="0"/>
        <cfvo type="num" val="1"/>
      </iconSet>
    </cfRule>
  </conditionalFormatting>
  <conditionalFormatting sqref="AB324:AB325">
    <cfRule type="iconSet" priority="157">
      <iconSet iconSet="3Symbols2" showValue="0">
        <cfvo type="percent" val="0"/>
        <cfvo type="num" val="0"/>
        <cfvo type="num" val="1"/>
      </iconSet>
    </cfRule>
  </conditionalFormatting>
  <conditionalFormatting sqref="AB346:AB349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AB362:AB363">
    <cfRule type="iconSet" priority="138">
      <iconSet iconSet="3Symbols2" showValue="0">
        <cfvo type="percent" val="0"/>
        <cfvo type="num" val="0"/>
        <cfvo type="num" val="1"/>
      </iconSet>
    </cfRule>
  </conditionalFormatting>
  <conditionalFormatting sqref="AB384:AB387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AB400:AB401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AB422:AB425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AB439">
    <cfRule type="iconSet" priority="331">
      <iconSet iconSet="3Symbols2" showValue="0">
        <cfvo type="percent" val="0"/>
        <cfvo type="num" val="0"/>
        <cfvo type="num" val="1"/>
      </iconSet>
    </cfRule>
    <cfRule type="iconSet" priority="332">
      <iconSet iconSet="3Symbols2" showValue="0">
        <cfvo type="percent" val="0"/>
        <cfvo type="num" val="0"/>
        <cfvo type="num" val="1"/>
      </iconSet>
    </cfRule>
  </conditionalFormatting>
  <conditionalFormatting sqref="AB440">
    <cfRule type="iconSet" priority="329">
      <iconSet iconSet="3Symbols2" showValue="0">
        <cfvo type="percent" val="0"/>
        <cfvo type="num" val="0"/>
        <cfvo type="num" val="1"/>
      </iconSet>
    </cfRule>
    <cfRule type="iconSet" priority="330">
      <iconSet iconSet="3Symbols2" showValue="0">
        <cfvo type="percent" val="0"/>
        <cfvo type="num" val="0"/>
        <cfvo type="num" val="1"/>
      </iconSet>
    </cfRule>
  </conditionalFormatting>
  <conditionalFormatting sqref="AB444">
    <cfRule type="iconSet" priority="327">
      <iconSet iconSet="3Symbols2" showValue="0">
        <cfvo type="percent" val="0"/>
        <cfvo type="num" val="0"/>
        <cfvo type="num" val="1"/>
      </iconSet>
    </cfRule>
    <cfRule type="iconSet" priority="328">
      <iconSet iconSet="3Symbols2" showValue="0">
        <cfvo type="percent" val="0"/>
        <cfvo type="num" val="0"/>
        <cfvo type="num" val="1"/>
      </iconSet>
    </cfRule>
  </conditionalFormatting>
  <conditionalFormatting sqref="AB445:AB446">
    <cfRule type="iconSet" priority="325">
      <iconSet iconSet="3Symbols2" showValue="0">
        <cfvo type="percent" val="0"/>
        <cfvo type="num" val="0"/>
        <cfvo type="num" val="1"/>
      </iconSet>
    </cfRule>
    <cfRule type="iconSet" priority="326">
      <iconSet iconSet="3Symbols2" showValue="0">
        <cfvo type="percent" val="0"/>
        <cfvo type="num" val="0"/>
        <cfvo type="num" val="1"/>
      </iconSet>
    </cfRule>
  </conditionalFormatting>
  <conditionalFormatting sqref="AB449:AB452 AB429 AB70:AB73 AB111:AB112 AB119:AB121 AB136 AB78:AB81 AB54:AB68 AB15:AB32 AB35:AB41 AB44:AB52 AB138:AB181">
    <cfRule type="iconSet" priority="120253">
      <iconSet iconSet="3Symbols2" showValue="0">
        <cfvo type="percent" val="0"/>
        <cfvo type="num" val="0"/>
        <cfvo type="num" val="1"/>
      </iconSet>
    </cfRule>
  </conditionalFormatting>
  <conditionalFormatting sqref="AB4:AD4 AE3:AE5 Z3:Z5">
    <cfRule type="iconSet" priority="324">
      <iconSet iconSet="3Symbols2" showValue="0">
        <cfvo type="percent" val="0"/>
        <cfvo type="num" val="0"/>
        <cfvo type="num" val="1"/>
      </iconSet>
    </cfRule>
  </conditionalFormatting>
  <conditionalFormatting sqref="AB448:AD448 AC439 Z470:Z1048576 Z453 Z6:Z8 AB182:AD200 AD444:AD447 AD431:AD441 AE6:AE8 AB447 AB431:AB438 AB441:AB443 Z52 Z152 Z154:Z155 Z157:Z158 Z163:Z164 Z167:Z171 Z182 Z184:Z185 Z188:Z189 Z220 Z222:Z223 Z226:Z227 Z258 Z260:Z261 Z264:Z265 AE52 AE152 AE154:AE155 AE157:AE158 AE163:AE164 AE167:AE171 AE182 AE184:AE185 AE188:AE189 AE220 AE222:AE223 AE226:AE227 AE258 AE260:AE261 AE264:AE265 AD442:AE443 AB453:AE453 AB470:AE1048576 AB326:AD345 Z296 Z298:Z299 Z301:Z302 Z307:Z308 Z311:Z315 Z326 Z328:Z329 Z332:Z333 Z364 Z366:Z367 Z370:Z371 Z402 Z404:Z405 Z408:Z409 AE296 AE298:AE299 AE301:AE302 AE307:AE308 AE311:AE315 AE326 AE328:AE329 AE332:AE333 AE364 AE366:AE367 AE370:AE371 AE402 AE404:AE405 AE408:AE409 AE13:AE14 AE42:AE43 Z13:Z14 Z42:Z43 AE54:AE55 AE64:AE65 AE78:AE79 AE111:AE112 AE119:AE121 AE136 Z54:Z55 Z64:Z65 Z78:Z79 Z111:Z112 Z119:Z121 Z136 AE138:AE142 Z138:Z142 Z427:Z428 AB427:AE428 AB430:AD430 AE455:AE456 AB455:AD465 Z455:Z456 AB220:AD238 AB258:AD277 AB364:AD383 AB402:AD421 AB205:AD217 Z201 Z204:Z209 AE201 AE204:AE209 AB244:AD255 Z243:Z247 AE243:AE247 Z239:Z240 AE239:AE240 Z281:Z285 AE281:AE285 Z277:Z278 AE277:AE278 AB350:AD361 Z349:Z353 AE349:AE353 Z345:Z346 AE345:AE346 AB388:AD399 Z387:Z391 AE387:AE391 Z383:Z384 AE383:AE384 Z425 AE425 Z421:Z422 AE421:AE422">
    <cfRule type="iconSet" priority="363">
      <iconSet iconSet="3Symbols2" showValue="0">
        <cfvo type="percent" val="0"/>
        <cfvo type="num" val="0"/>
        <cfvo type="num" val="1"/>
      </iconSet>
    </cfRule>
  </conditionalFormatting>
  <conditionalFormatting sqref="AB467:AD467">
    <cfRule type="iconSet" priority="323">
      <iconSet iconSet="3Symbols2" showValue="0">
        <cfvo type="percent" val="0"/>
        <cfvo type="num" val="0"/>
        <cfvo type="num" val="1"/>
      </iconSet>
    </cfRule>
  </conditionalFormatting>
  <conditionalFormatting sqref="AB468:AD468">
    <cfRule type="iconSet" priority="322">
      <iconSet iconSet="3Symbols2" showValue="0">
        <cfvo type="percent" val="0"/>
        <cfvo type="num" val="0"/>
        <cfvo type="num" val="1"/>
      </iconSet>
    </cfRule>
  </conditionalFormatting>
  <conditionalFormatting sqref="AC10:AC11">
    <cfRule type="iconSet" priority="321">
      <iconSet iconSet="3Symbols2" showValue="0">
        <cfvo type="percent" val="0"/>
        <cfvo type="num" val="0"/>
        <cfvo type="num" val="1"/>
      </iconSet>
    </cfRule>
  </conditionalFormatting>
  <conditionalFormatting sqref="AC12">
    <cfRule type="iconSet" priority="320">
      <iconSet iconSet="3Symbols2" showValue="0">
        <cfvo type="percent" val="0"/>
        <cfvo type="num" val="0"/>
        <cfvo type="num" val="1"/>
      </iconSet>
    </cfRule>
  </conditionalFormatting>
  <conditionalFormatting sqref="AC85">
    <cfRule type="iconSet" priority="318">
      <iconSet iconSet="3Symbols2" showValue="0">
        <cfvo type="percent" val="0"/>
        <cfvo type="num" val="0"/>
        <cfvo type="num" val="1"/>
      </iconSet>
    </cfRule>
  </conditionalFormatting>
  <conditionalFormatting sqref="AC201:AC204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AC218:AC219">
    <cfRule type="iconSet" priority="209">
      <iconSet iconSet="3Symbols2" showValue="0">
        <cfvo type="percent" val="0"/>
        <cfvo type="num" val="0"/>
        <cfvo type="num" val="1"/>
      </iconSet>
    </cfRule>
  </conditionalFormatting>
  <conditionalFormatting sqref="AC239:AC243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AC256:AC257">
    <cfRule type="iconSet" priority="194">
      <iconSet iconSet="3Symbols2" showValue="0">
        <cfvo type="percent" val="0"/>
        <cfvo type="num" val="0"/>
        <cfvo type="num" val="1"/>
      </iconSet>
    </cfRule>
  </conditionalFormatting>
  <conditionalFormatting sqref="AC278:AC281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AC294:AC295">
    <cfRule type="iconSet" priority="175">
      <iconSet iconSet="3Symbols2" showValue="0">
        <cfvo type="percent" val="0"/>
        <cfvo type="num" val="0"/>
        <cfvo type="num" val="1"/>
      </iconSet>
    </cfRule>
  </conditionalFormatting>
  <conditionalFormatting sqref="AC296:AC323 AC282:AC293">
    <cfRule type="iconSet" priority="121477">
      <iconSet iconSet="3Symbols2" showValue="0">
        <cfvo type="percent" val="0"/>
        <cfvo type="num" val="0"/>
        <cfvo type="num" val="1"/>
      </iconSet>
    </cfRule>
  </conditionalFormatting>
  <conditionalFormatting sqref="AC324:AC325">
    <cfRule type="iconSet" priority="156">
      <iconSet iconSet="3Symbols2" showValue="0">
        <cfvo type="percent" val="0"/>
        <cfvo type="num" val="0"/>
        <cfvo type="num" val="1"/>
      </iconSet>
    </cfRule>
  </conditionalFormatting>
  <conditionalFormatting sqref="AC346:AC349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AC362:AC363">
    <cfRule type="iconSet" priority="137">
      <iconSet iconSet="3Symbols2" showValue="0">
        <cfvo type="percent" val="0"/>
        <cfvo type="num" val="0"/>
        <cfvo type="num" val="1"/>
      </iconSet>
    </cfRule>
  </conditionalFormatting>
  <conditionalFormatting sqref="AC384:AC387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AC400:AC401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AC422:AC425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AC429 AC81:AC84 AC86:AC136 AC54:AC79 AC15:AC32 AC35:AC41 AC44:AC52">
    <cfRule type="iconSet" priority="319">
      <iconSet iconSet="3Symbols2" showValue="0">
        <cfvo type="percent" val="0"/>
        <cfvo type="num" val="0"/>
        <cfvo type="num" val="1"/>
      </iconSet>
    </cfRule>
  </conditionalFormatting>
  <conditionalFormatting sqref="AC431:AC438 AC440:AC447">
    <cfRule type="iconSet" priority="123217">
      <iconSet iconSet="3Symbols2" showValue="0">
        <cfvo type="percent" val="0"/>
        <cfvo type="num" val="0"/>
        <cfvo type="num" val="1"/>
      </iconSet>
    </cfRule>
    <cfRule type="iconSet" priority="123216">
      <iconSet iconSet="3Symbols2" showValue="0">
        <cfvo type="percent" val="0"/>
        <cfvo type="num" val="0"/>
        <cfvo type="num" val="1"/>
      </iconSet>
    </cfRule>
  </conditionalFormatting>
  <conditionalFormatting sqref="AC449:AC452 AC80 AC138:AC181">
    <cfRule type="iconSet" priority="317">
      <iconSet iconSet="3Symbols2" showValue="0">
        <cfvo type="percent" val="0"/>
        <cfvo type="num" val="0"/>
        <cfvo type="num" val="1"/>
      </iconSet>
    </cfRule>
  </conditionalFormatting>
  <conditionalFormatting sqref="AD12">
    <cfRule type="iconSet" priority="313">
      <iconSet iconSet="3Symbols2" showValue="0">
        <cfvo type="percent" val="0"/>
        <cfvo type="num" val="0"/>
        <cfvo type="num" val="1"/>
      </iconSet>
    </cfRule>
  </conditionalFormatting>
  <conditionalFormatting sqref="AD80">
    <cfRule type="iconSet" priority="312">
      <iconSet iconSet="3Symbols2" showValue="0">
        <cfvo type="percent" val="0"/>
        <cfvo type="num" val="0"/>
        <cfvo type="num" val="1"/>
      </iconSet>
    </cfRule>
  </conditionalFormatting>
  <conditionalFormatting sqref="AD85">
    <cfRule type="iconSet" priority="311">
      <iconSet iconSet="3Symbols2" showValue="0">
        <cfvo type="percent" val="0"/>
        <cfvo type="num" val="0"/>
        <cfvo type="num" val="1"/>
      </iconSet>
    </cfRule>
  </conditionalFormatting>
  <conditionalFormatting sqref="AD201:AD204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AD218:AD219">
    <cfRule type="iconSet" priority="208">
      <iconSet iconSet="3Symbols2" showValue="0">
        <cfvo type="percent" val="0"/>
        <cfvo type="num" val="0"/>
        <cfvo type="num" val="1"/>
      </iconSet>
    </cfRule>
  </conditionalFormatting>
  <conditionalFormatting sqref="AD239:AD243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AD256:AD257">
    <cfRule type="iconSet" priority="193">
      <iconSet iconSet="3Symbols2" showValue="0">
        <cfvo type="percent" val="0"/>
        <cfvo type="num" val="0"/>
        <cfvo type="num" val="1"/>
      </iconSet>
    </cfRule>
  </conditionalFormatting>
  <conditionalFormatting sqref="AD278:AD281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AD294:AD295">
    <cfRule type="iconSet" priority="174">
      <iconSet iconSet="3Symbols2" showValue="0">
        <cfvo type="percent" val="0"/>
        <cfvo type="num" val="0"/>
        <cfvo type="num" val="1"/>
      </iconSet>
    </cfRule>
  </conditionalFormatting>
  <conditionalFormatting sqref="AD296:AD323 AD282:AD293">
    <cfRule type="iconSet" priority="121488">
      <iconSet iconSet="3Symbols2" showValue="0">
        <cfvo type="percent" val="0"/>
        <cfvo type="num" val="0"/>
        <cfvo type="num" val="1"/>
      </iconSet>
    </cfRule>
  </conditionalFormatting>
  <conditionalFormatting sqref="AD324:AD325">
    <cfRule type="iconSet" priority="155">
      <iconSet iconSet="3Symbols2" showValue="0">
        <cfvo type="percent" val="0"/>
        <cfvo type="num" val="0"/>
        <cfvo type="num" val="1"/>
      </iconSet>
    </cfRule>
  </conditionalFormatting>
  <conditionalFormatting sqref="AD346:AD349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AD362:AD363">
    <cfRule type="iconSet" priority="136">
      <iconSet iconSet="3Symbols2" showValue="0">
        <cfvo type="percent" val="0"/>
        <cfvo type="num" val="0"/>
        <cfvo type="num" val="1"/>
      </iconSet>
    </cfRule>
  </conditionalFormatting>
  <conditionalFormatting sqref="AD384:AD387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AD400:AD401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AD422:AD425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AD449:AD452 AD429 AD81:AD84 AD86:AD136 AD54:AD79 AD15:AD32 AD35:AD41 AD44:AD52 AD138:AD181">
    <cfRule type="iconSet" priority="310">
      <iconSet iconSet="3Symbols2" showValue="0">
        <cfvo type="percent" val="0"/>
        <cfvo type="num" val="0"/>
        <cfvo type="num" val="1"/>
      </iconSet>
    </cfRule>
  </conditionalFormatting>
  <conditionalFormatting sqref="AE10:AE11">
    <cfRule type="iconSet" priority="308">
      <iconSet iconSet="3Symbols2" showValue="0">
        <cfvo type="percent" val="0"/>
        <cfvo type="num" val="0"/>
        <cfvo type="num" val="1"/>
      </iconSet>
    </cfRule>
  </conditionalFormatting>
  <conditionalFormatting sqref="AE33:AE34 Z33:Z34">
    <cfRule type="iconSet" priority="307">
      <iconSet iconSet="3Symbols2" showValue="0">
        <cfvo type="percent" val="0"/>
        <cfvo type="num" val="0"/>
        <cfvo type="num" val="1"/>
      </iconSet>
    </cfRule>
  </conditionalFormatting>
  <conditionalFormatting sqref="AE56:AE63">
    <cfRule type="iconSet" priority="1">
      <iconSet iconSet="3Symbols2" showValue="0">
        <cfvo type="percent" val="0"/>
        <cfvo type="num" val="0"/>
        <cfvo type="num" val="1"/>
      </iconSet>
    </cfRule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AF3:AF4">
    <cfRule type="iconSet" priority="304">
      <iconSet iconSet="3Symbols2" showValue="0">
        <cfvo type="percent" val="0"/>
        <cfvo type="num" val="0"/>
        <cfvo type="num" val="1"/>
      </iconSet>
    </cfRule>
  </conditionalFormatting>
  <conditionalFormatting sqref="AF10:AF11">
    <cfRule type="iconSet" priority="303">
      <iconSet iconSet="3Symbols2" showValue="0">
        <cfvo type="percent" val="0"/>
        <cfvo type="num" val="0"/>
        <cfvo type="num" val="1"/>
      </iconSet>
    </cfRule>
  </conditionalFormatting>
  <conditionalFormatting sqref="AF12">
    <cfRule type="iconSet" priority="302">
      <iconSet iconSet="3Symbols2" showValue="0">
        <cfvo type="percent" val="0"/>
        <cfvo type="num" val="0"/>
        <cfvo type="num" val="1"/>
      </iconSet>
    </cfRule>
  </conditionalFormatting>
  <conditionalFormatting sqref="AF56:AF63">
    <cfRule type="iconSet" priority="4">
      <iconSet iconSet="3Symbols2" showValue="0">
        <cfvo type="percent" val="0"/>
        <cfvo type="num" val="0"/>
        <cfvo type="num" val="1"/>
      </iconSet>
    </cfRule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AF449:AF452 AF429 AF54:AF55 AF15:AF32 AF35:AF41 AF44:AF52 AF64:AF136">
    <cfRule type="iconSet" priority="120799">
      <iconSet iconSet="3Symbols2" showValue="0">
        <cfvo type="percent" val="0"/>
        <cfvo type="num" val="0"/>
        <cfvo type="num" val="1"/>
      </iconSet>
    </cfRule>
  </conditionalFormatting>
  <conditionalFormatting sqref="AF455:AF1048576 AF427:AF428 AF430:AF448 AF453 AF138:AF425">
    <cfRule type="iconSet" priority="300">
      <iconSet iconSet="3Symbols2" showValue="0">
        <cfvo type="percent" val="0"/>
        <cfvo type="num" val="0"/>
        <cfvo type="num" val="1"/>
      </iconSet>
    </cfRule>
  </conditionalFormatting>
  <conditionalFormatting sqref="AF5:AI5">
    <cfRule type="iconSet" priority="299">
      <iconSet iconSet="3Symbols2" showValue="0">
        <cfvo type="percent" val="0"/>
        <cfvo type="num" val="0"/>
        <cfvo type="num" val="1"/>
      </iconSet>
    </cfRule>
  </conditionalFormatting>
  <conditionalFormatting sqref="AF33:AI34">
    <cfRule type="iconSet" priority="297">
      <iconSet iconSet="3Symbols2" showValue="0">
        <cfvo type="percent" val="0"/>
        <cfvo type="num" val="0"/>
        <cfvo type="num" val="1"/>
      </iconSet>
    </cfRule>
  </conditionalFormatting>
  <conditionalFormatting sqref="AF42:AI43 AF13:AI14 AF6:AI8">
    <cfRule type="iconSet" priority="298">
      <iconSet iconSet="3Symbols2" showValue="0">
        <cfvo type="percent" val="0"/>
        <cfvo type="num" val="0"/>
        <cfvo type="num" val="1"/>
      </iconSet>
    </cfRule>
  </conditionalFormatting>
  <conditionalFormatting sqref="AG3:AG4">
    <cfRule type="iconSet" priority="296">
      <iconSet iconSet="3Symbols2" showValue="0">
        <cfvo type="percent" val="0"/>
        <cfvo type="num" val="0"/>
        <cfvo type="num" val="1"/>
      </iconSet>
    </cfRule>
  </conditionalFormatting>
  <conditionalFormatting sqref="AG10:AG11">
    <cfRule type="iconSet" priority="295">
      <iconSet iconSet="3Symbols2" showValue="0">
        <cfvo type="percent" val="0"/>
        <cfvo type="num" val="0"/>
        <cfvo type="num" val="1"/>
      </iconSet>
    </cfRule>
  </conditionalFormatting>
  <conditionalFormatting sqref="AG12">
    <cfRule type="iconSet" priority="294">
      <iconSet iconSet="3Symbols2" showValue="0">
        <cfvo type="percent" val="0"/>
        <cfvo type="num" val="0"/>
        <cfvo type="num" val="1"/>
      </iconSet>
    </cfRule>
  </conditionalFormatting>
  <conditionalFormatting sqref="AG449:AG452 AG429 AG54:AG136 AG15:AG32 AG35:AG41 AG44:AG52">
    <cfRule type="iconSet" priority="120804">
      <iconSet iconSet="3Symbols2" showValue="0">
        <cfvo type="percent" val="0"/>
        <cfvo type="num" val="0"/>
        <cfvo type="num" val="1"/>
      </iconSet>
    </cfRule>
  </conditionalFormatting>
  <conditionalFormatting sqref="AG455:AG1048576 AG427:AG428 AG430:AG448 AG453 AG138:AG425">
    <cfRule type="iconSet" priority="292">
      <iconSet iconSet="3Symbols2" showValue="0">
        <cfvo type="percent" val="0"/>
        <cfvo type="num" val="0"/>
        <cfvo type="num" val="1"/>
      </iconSet>
    </cfRule>
  </conditionalFormatting>
  <conditionalFormatting sqref="AH3:AH4">
    <cfRule type="iconSet" priority="291">
      <iconSet iconSet="3Symbols2" showValue="0">
        <cfvo type="percent" val="0"/>
        <cfvo type="num" val="0"/>
        <cfvo type="num" val="1"/>
      </iconSet>
    </cfRule>
  </conditionalFormatting>
  <conditionalFormatting sqref="AH10:AH11">
    <cfRule type="iconSet" priority="290">
      <iconSet iconSet="3Symbols2" showValue="0">
        <cfvo type="percent" val="0"/>
        <cfvo type="num" val="0"/>
        <cfvo type="num" val="1"/>
      </iconSet>
    </cfRule>
  </conditionalFormatting>
  <conditionalFormatting sqref="AH12">
    <cfRule type="iconSet" priority="289">
      <iconSet iconSet="3Symbols2" showValue="0">
        <cfvo type="percent" val="0"/>
        <cfvo type="num" val="0"/>
        <cfvo type="num" val="1"/>
      </iconSet>
    </cfRule>
  </conditionalFormatting>
  <conditionalFormatting sqref="AH449:AH452 AH429 AH54:AH136 AH15:AH32 AH35:AH41 AH44:AH52">
    <cfRule type="iconSet" priority="120809">
      <iconSet iconSet="3Symbols2" showValue="0">
        <cfvo type="percent" val="0"/>
        <cfvo type="num" val="0"/>
        <cfvo type="num" val="1"/>
      </iconSet>
    </cfRule>
  </conditionalFormatting>
  <conditionalFormatting sqref="AH455:AH1048576 AH427:AH428 AH430:AH448 AH453 AH138:AH425">
    <cfRule type="iconSet" priority="287">
      <iconSet iconSet="3Symbols2" showValue="0">
        <cfvo type="percent" val="0"/>
        <cfvo type="num" val="0"/>
        <cfvo type="num" val="1"/>
      </iconSet>
    </cfRule>
  </conditionalFormatting>
  <conditionalFormatting sqref="AI3:AI4">
    <cfRule type="iconSet" priority="286">
      <iconSet iconSet="3Symbols2" showValue="0">
        <cfvo type="percent" val="0"/>
        <cfvo type="num" val="0"/>
        <cfvo type="num" val="1"/>
      </iconSet>
    </cfRule>
  </conditionalFormatting>
  <conditionalFormatting sqref="AI12">
    <cfRule type="iconSet" priority="284">
      <iconSet iconSet="3Symbols2" showValue="0">
        <cfvo type="percent" val="0"/>
        <cfvo type="num" val="0"/>
        <cfvo type="num" val="1"/>
      </iconSet>
    </cfRule>
  </conditionalFormatting>
  <conditionalFormatting sqref="AI449:AI452 AI429 AI54:AI136 AI15:AI32 AI35:AI41 AI44:AI52">
    <cfRule type="iconSet" priority="120814">
      <iconSet iconSet="3Symbols2" showValue="0">
        <cfvo type="percent" val="0"/>
        <cfvo type="num" val="0"/>
        <cfvo type="num" val="1"/>
      </iconSet>
    </cfRule>
  </conditionalFormatting>
  <conditionalFormatting sqref="AI455:AI1048576 AI427:AI428 AI430:AI448 AI453 AI138:AI42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AL10:AL11">
    <cfRule type="iconSet" priority="278">
      <iconSet iconSet="3Symbols2" showValue="0">
        <cfvo type="percent" val="0"/>
        <cfvo type="num" val="0"/>
        <cfvo type="num" val="1"/>
      </iconSet>
    </cfRule>
  </conditionalFormatting>
  <conditionalFormatting sqref="AL12 AQ12">
    <cfRule type="iconSet" priority="277">
      <iconSet iconSet="3Symbols2" showValue="0">
        <cfvo type="percent" val="0"/>
        <cfvo type="num" val="0"/>
        <cfvo type="num" val="1"/>
      </iconSet>
    </cfRule>
  </conditionalFormatting>
  <conditionalFormatting sqref="AL69">
    <cfRule type="iconSet" priority="274">
      <iconSet iconSet="3Symbols2" showValue="0">
        <cfvo type="percent" val="0"/>
        <cfvo type="num" val="0"/>
        <cfvo type="num" val="1"/>
      </iconSet>
    </cfRule>
  </conditionalFormatting>
  <conditionalFormatting sqref="AL85 AL69">
    <cfRule type="iconSet" priority="273">
      <iconSet iconSet="3Symbols2" showValue="0">
        <cfvo type="percent" val="0"/>
        <cfvo type="num" val="0"/>
        <cfvo type="num" val="1"/>
      </iconSet>
    </cfRule>
  </conditionalFormatting>
  <conditionalFormatting sqref="AL122:AL135 AL113:AL118 AL81:AL84 AL86:AL110 AL74:AL77">
    <cfRule type="iconSet" priority="272">
      <iconSet iconSet="3Symbols2" showValue="0">
        <cfvo type="percent" val="0"/>
        <cfvo type="num" val="0"/>
        <cfvo type="num" val="1"/>
      </iconSet>
    </cfRule>
  </conditionalFormatting>
  <conditionalFormatting sqref="AL429 AL78:AL79 AL70:AL73 AL111:AL112 AL119:AL121 AL136 AL54:AL68 AL15:AL32 AL35:AL41 AL44:AL52">
    <cfRule type="iconSet" priority="120308">
      <iconSet iconSet="3Symbols2" showValue="0">
        <cfvo type="percent" val="0"/>
        <cfvo type="num" val="0"/>
        <cfvo type="num" val="1"/>
      </iconSet>
    </cfRule>
  </conditionalFormatting>
  <conditionalFormatting sqref="AM10:AM11">
    <cfRule type="iconSet" priority="271">
      <iconSet iconSet="3Symbols2" showValue="0">
        <cfvo type="percent" val="0"/>
        <cfvo type="num" val="0"/>
        <cfvo type="num" val="1"/>
      </iconSet>
    </cfRule>
  </conditionalFormatting>
  <conditionalFormatting sqref="AM12">
    <cfRule type="iconSet" priority="270">
      <iconSet iconSet="3Symbols2" showValue="0">
        <cfvo type="percent" val="0"/>
        <cfvo type="num" val="0"/>
        <cfvo type="num" val="1"/>
      </iconSet>
    </cfRule>
  </conditionalFormatting>
  <conditionalFormatting sqref="AM80">
    <cfRule type="iconSet" priority="268">
      <iconSet iconSet="3Symbols2" showValue="0">
        <cfvo type="percent" val="0"/>
        <cfvo type="num" val="0"/>
        <cfvo type="num" val="1"/>
      </iconSet>
    </cfRule>
  </conditionalFormatting>
  <conditionalFormatting sqref="AM85 AM69">
    <cfRule type="iconSet" priority="267">
      <iconSet iconSet="3Symbols2" showValue="0">
        <cfvo type="percent" val="0"/>
        <cfvo type="num" val="0"/>
        <cfvo type="num" val="1"/>
      </iconSet>
    </cfRule>
  </conditionalFormatting>
  <conditionalFormatting sqref="AM201:AM204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AM218:AM219">
    <cfRule type="iconSet" priority="207">
      <iconSet iconSet="3Symbols2" showValue="0">
        <cfvo type="percent" val="0"/>
        <cfvo type="num" val="0"/>
        <cfvo type="num" val="1"/>
      </iconSet>
    </cfRule>
  </conditionalFormatting>
  <conditionalFormatting sqref="AM239:AM243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AM256:AM257">
    <cfRule type="iconSet" priority="192">
      <iconSet iconSet="3Symbols2" showValue="0">
        <cfvo type="percent" val="0"/>
        <cfvo type="num" val="0"/>
        <cfvo type="num" val="1"/>
      </iconSet>
    </cfRule>
  </conditionalFormatting>
  <conditionalFormatting sqref="AM278:AM281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AM294:AM295">
    <cfRule type="iconSet" priority="173">
      <iconSet iconSet="3Symbols2" showValue="0">
        <cfvo type="percent" val="0"/>
        <cfvo type="num" val="0"/>
        <cfvo type="num" val="1"/>
      </iconSet>
    </cfRule>
  </conditionalFormatting>
  <conditionalFormatting sqref="AM296:AM323 AM282:AM293">
    <cfRule type="iconSet" priority="121619">
      <iconSet iconSet="3Symbols2" showValue="0">
        <cfvo type="percent" val="0"/>
        <cfvo type="num" val="0"/>
        <cfvo type="num" val="1"/>
      </iconSet>
    </cfRule>
  </conditionalFormatting>
  <conditionalFormatting sqref="AM324:AM325">
    <cfRule type="iconSet" priority="154">
      <iconSet iconSet="3Symbols2" showValue="0">
        <cfvo type="percent" val="0"/>
        <cfvo type="num" val="0"/>
        <cfvo type="num" val="1"/>
      </iconSet>
    </cfRule>
  </conditionalFormatting>
  <conditionalFormatting sqref="AM346:AM349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AM362:AM363">
    <cfRule type="iconSet" priority="135">
      <iconSet iconSet="3Symbols2" showValue="0">
        <cfvo type="percent" val="0"/>
        <cfvo type="num" val="0"/>
        <cfvo type="num" val="1"/>
      </iconSet>
    </cfRule>
  </conditionalFormatting>
  <conditionalFormatting sqref="AM384:AM387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AM400:AM401">
    <cfRule type="iconSet" priority="116">
      <iconSet iconSet="3Symbols2" showValue="0">
        <cfvo type="percent" val="0"/>
        <cfvo type="num" val="0"/>
        <cfvo type="num" val="1"/>
      </iconSet>
    </cfRule>
  </conditionalFormatting>
  <conditionalFormatting sqref="AM422:AM425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AM429 AM81:AM84 AM70:AM79 AM86:AM136 AM54:AM68 AM15:AM32 AM35:AM41 AM44:AM52 AM138:AM181">
    <cfRule type="iconSet" priority="120323">
      <iconSet iconSet="3Symbols2" showValue="0">
        <cfvo type="percent" val="0"/>
        <cfvo type="num" val="0"/>
        <cfvo type="num" val="1"/>
      </iconSet>
    </cfRule>
  </conditionalFormatting>
  <conditionalFormatting sqref="AM449:AM452">
    <cfRule type="iconSet" priority="269">
      <iconSet iconSet="3Symbols2" showValue="0">
        <cfvo type="percent" val="0"/>
        <cfvo type="num" val="0"/>
        <cfvo type="num" val="1"/>
      </iconSet>
    </cfRule>
  </conditionalFormatting>
  <conditionalFormatting sqref="AM5:AP5">
    <cfRule type="iconSet" priority="264">
      <iconSet iconSet="3Symbols2" showValue="0">
        <cfvo type="percent" val="0"/>
        <cfvo type="num" val="0"/>
        <cfvo type="num" val="1"/>
      </iconSet>
    </cfRule>
  </conditionalFormatting>
  <conditionalFormatting sqref="AM33:AP34">
    <cfRule type="iconSet" priority="262">
      <iconSet iconSet="3Symbols2" showValue="0">
        <cfvo type="percent" val="0"/>
        <cfvo type="num" val="0"/>
        <cfvo type="num" val="1"/>
      </iconSet>
    </cfRule>
  </conditionalFormatting>
  <conditionalFormatting sqref="AM42:AP43 AM13:AP14 AM6:AP8">
    <cfRule type="iconSet" priority="263">
      <iconSet iconSet="3Symbols2" showValue="0">
        <cfvo type="percent" val="0"/>
        <cfvo type="num" val="0"/>
        <cfvo type="num" val="1"/>
      </iconSet>
    </cfRule>
  </conditionalFormatting>
  <conditionalFormatting sqref="AN10:AN11">
    <cfRule type="iconSet" priority="261">
      <iconSet iconSet="3Symbols2" showValue="0">
        <cfvo type="percent" val="0"/>
        <cfvo type="num" val="0"/>
        <cfvo type="num" val="1"/>
      </iconSet>
    </cfRule>
  </conditionalFormatting>
  <conditionalFormatting sqref="AN12">
    <cfRule type="iconSet" priority="260">
      <iconSet iconSet="3Symbols2" showValue="0">
        <cfvo type="percent" val="0"/>
        <cfvo type="num" val="0"/>
        <cfvo type="num" val="1"/>
      </iconSet>
    </cfRule>
  </conditionalFormatting>
  <conditionalFormatting sqref="AN85:AN86 AN69">
    <cfRule type="iconSet" priority="259">
      <iconSet iconSet="3Symbols2" showValue="0">
        <cfvo type="percent" val="0"/>
        <cfvo type="num" val="0"/>
        <cfvo type="num" val="1"/>
      </iconSet>
    </cfRule>
  </conditionalFormatting>
  <conditionalFormatting sqref="AN122:AN135 AN113:AN118 AN82:AN84 AN87:AN110 AN74:AN77">
    <cfRule type="iconSet" priority="258">
      <iconSet iconSet="3Symbols2" showValue="0">
        <cfvo type="percent" val="0"/>
        <cfvo type="num" val="0"/>
        <cfvo type="num" val="1"/>
      </iconSet>
    </cfRule>
  </conditionalFormatting>
  <conditionalFormatting sqref="AN201:AN204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AN218:AN219">
    <cfRule type="iconSet" priority="206">
      <iconSet iconSet="3Symbols2" showValue="0">
        <cfvo type="percent" val="0"/>
        <cfvo type="num" val="0"/>
        <cfvo type="num" val="1"/>
      </iconSet>
    </cfRule>
  </conditionalFormatting>
  <conditionalFormatting sqref="AN239:AN243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AN256:AN257">
    <cfRule type="iconSet" priority="191">
      <iconSet iconSet="3Symbols2" showValue="0">
        <cfvo type="percent" val="0"/>
        <cfvo type="num" val="0"/>
        <cfvo type="num" val="1"/>
      </iconSet>
    </cfRule>
  </conditionalFormatting>
  <conditionalFormatting sqref="AN278:AN281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AN294:AN295">
    <cfRule type="iconSet" priority="172">
      <iconSet iconSet="3Symbols2" showValue="0">
        <cfvo type="percent" val="0"/>
        <cfvo type="num" val="0"/>
        <cfvo type="num" val="1"/>
      </iconSet>
    </cfRule>
  </conditionalFormatting>
  <conditionalFormatting sqref="AN296:AN323 AN282:AN293">
    <cfRule type="iconSet" priority="121631">
      <iconSet iconSet="3Symbols2" showValue="0">
        <cfvo type="percent" val="0"/>
        <cfvo type="num" val="0"/>
        <cfvo type="num" val="1"/>
      </iconSet>
    </cfRule>
  </conditionalFormatting>
  <conditionalFormatting sqref="AN324:AN325">
    <cfRule type="iconSet" priority="153">
      <iconSet iconSet="3Symbols2" showValue="0">
        <cfvo type="percent" val="0"/>
        <cfvo type="num" val="0"/>
        <cfvo type="num" val="1"/>
      </iconSet>
    </cfRule>
  </conditionalFormatting>
  <conditionalFormatting sqref="AN346:AN349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AN362:AN363">
    <cfRule type="iconSet" priority="134">
      <iconSet iconSet="3Symbols2" showValue="0">
        <cfvo type="percent" val="0"/>
        <cfvo type="num" val="0"/>
        <cfvo type="num" val="1"/>
      </iconSet>
    </cfRule>
  </conditionalFormatting>
  <conditionalFormatting sqref="AN384:AN387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AN400:AN401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AN422:AN425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AN449:AN452 AN429 AN70:AN73 AN111:AN112 AN119:AN121 AN136 AN78:AN81 AN54:AN68 AN15:AN32 AN35:AN41 AN44:AN52 AN138:AN181">
    <cfRule type="iconSet" priority="120336">
      <iconSet iconSet="3Symbols2" showValue="0">
        <cfvo type="percent" val="0"/>
        <cfvo type="num" val="0"/>
        <cfvo type="num" val="1"/>
      </iconSet>
    </cfRule>
  </conditionalFormatting>
  <conditionalFormatting sqref="AN4:AP4 AQ3:AQ5 AL3:AL5">
    <cfRule type="iconSet" priority="255">
      <iconSet iconSet="3Symbols2" showValue="0">
        <cfvo type="percent" val="0"/>
        <cfvo type="num" val="0"/>
        <cfvo type="num" val="1"/>
      </iconSet>
    </cfRule>
  </conditionalFormatting>
  <conditionalFormatting sqref="AN448:AP448 AL455:AL1048576 AN182:AP200 AL6:AL8 AQ6:AQ8 AN427:AQ428 AN430:AQ447 AN453:AQ453 AL70:AL73 AL111:AL112 AL119:AL121 AL136 AL78:AL80 AN455:AQ1048576 AQ54:AQ136 AQ429 AQ13:AQ52 AQ448:AQ452 AL54:AL68 AL13:AL52 AL427:AL453 AN220:AP238 AN258:AP277 AN326:AQ345 AN364:AQ383 AQ362:AQ363 AN402:AQ421 AQ400:AQ401 AN205:AP217 AN244:AP255 AQ138:AQ325 AN350:AQ361 AQ346:AQ349 AN388:AQ399 AQ384:AQ387 AQ422:AQ425 AL138:AL425">
    <cfRule type="iconSet" priority="120347">
      <iconSet iconSet="3Symbols2" showValue="0">
        <cfvo type="percent" val="0"/>
        <cfvo type="num" val="0"/>
        <cfvo type="num" val="1"/>
      </iconSet>
    </cfRule>
  </conditionalFormatting>
  <conditionalFormatting sqref="AO10:AO11">
    <cfRule type="iconSet" priority="253">
      <iconSet iconSet="3Symbols2" showValue="0">
        <cfvo type="percent" val="0"/>
        <cfvo type="num" val="0"/>
        <cfvo type="num" val="1"/>
      </iconSet>
    </cfRule>
  </conditionalFormatting>
  <conditionalFormatting sqref="AO12">
    <cfRule type="iconSet" priority="252">
      <iconSet iconSet="3Symbols2" showValue="0">
        <cfvo type="percent" val="0"/>
        <cfvo type="num" val="0"/>
        <cfvo type="num" val="1"/>
      </iconSet>
    </cfRule>
  </conditionalFormatting>
  <conditionalFormatting sqref="AO85">
    <cfRule type="iconSet" priority="250">
      <iconSet iconSet="3Symbols2" showValue="0">
        <cfvo type="percent" val="0"/>
        <cfvo type="num" val="0"/>
        <cfvo type="num" val="1"/>
      </iconSet>
    </cfRule>
  </conditionalFormatting>
  <conditionalFormatting sqref="AO201:AO204">
    <cfRule type="iconSet" priority="103">
      <iconSet iconSet="3Symbols2" showValue="0">
        <cfvo type="percent" val="0"/>
        <cfvo type="num" val="0"/>
        <cfvo type="num" val="1"/>
      </iconSet>
    </cfRule>
  </conditionalFormatting>
  <conditionalFormatting sqref="AO218:AO219">
    <cfRule type="iconSet" priority="205">
      <iconSet iconSet="3Symbols2" showValue="0">
        <cfvo type="percent" val="0"/>
        <cfvo type="num" val="0"/>
        <cfvo type="num" val="1"/>
      </iconSet>
    </cfRule>
  </conditionalFormatting>
  <conditionalFormatting sqref="AO239:AO243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AO256:AO257">
    <cfRule type="iconSet" priority="190">
      <iconSet iconSet="3Symbols2" showValue="0">
        <cfvo type="percent" val="0"/>
        <cfvo type="num" val="0"/>
        <cfvo type="num" val="1"/>
      </iconSet>
    </cfRule>
  </conditionalFormatting>
  <conditionalFormatting sqref="AO278:AO281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AO294:AO295">
    <cfRule type="iconSet" priority="171">
      <iconSet iconSet="3Symbols2" showValue="0">
        <cfvo type="percent" val="0"/>
        <cfvo type="num" val="0"/>
        <cfvo type="num" val="1"/>
      </iconSet>
    </cfRule>
  </conditionalFormatting>
  <conditionalFormatting sqref="AO296:AO323 AO282:AO293">
    <cfRule type="iconSet" priority="121638">
      <iconSet iconSet="3Symbols2" showValue="0">
        <cfvo type="percent" val="0"/>
        <cfvo type="num" val="0"/>
        <cfvo type="num" val="1"/>
      </iconSet>
    </cfRule>
  </conditionalFormatting>
  <conditionalFormatting sqref="AO324:AO325">
    <cfRule type="iconSet" priority="152">
      <iconSet iconSet="3Symbols2" showValue="0">
        <cfvo type="percent" val="0"/>
        <cfvo type="num" val="0"/>
        <cfvo type="num" val="1"/>
      </iconSet>
    </cfRule>
  </conditionalFormatting>
  <conditionalFormatting sqref="AO346:AO349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AO362:AO363">
    <cfRule type="iconSet" priority="133">
      <iconSet iconSet="3Symbols2" showValue="0">
        <cfvo type="percent" val="0"/>
        <cfvo type="num" val="0"/>
        <cfvo type="num" val="1"/>
      </iconSet>
    </cfRule>
  </conditionalFormatting>
  <conditionalFormatting sqref="AO384:AO387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AO400:AO401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AO422:AO425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AO429 AO81:AO84 AO86:AO136 AO54:AO79 AO15:AO32 AO35:AO41 AO44:AO52">
    <cfRule type="iconSet" priority="251">
      <iconSet iconSet="3Symbols2" showValue="0">
        <cfvo type="percent" val="0"/>
        <cfvo type="num" val="0"/>
        <cfvo type="num" val="1"/>
      </iconSet>
    </cfRule>
  </conditionalFormatting>
  <conditionalFormatting sqref="AO449:AO452 AO80 AO138:AO181">
    <cfRule type="iconSet" priority="249">
      <iconSet iconSet="3Symbols2" showValue="0">
        <cfvo type="percent" val="0"/>
        <cfvo type="num" val="0"/>
        <cfvo type="num" val="1"/>
      </iconSet>
    </cfRule>
  </conditionalFormatting>
  <conditionalFormatting sqref="AP10:AP11 AK10:AK11">
    <cfRule type="iconSet" priority="247">
      <iconSet iconSet="3Symbols2" showValue="0">
        <cfvo type="percent" val="0"/>
        <cfvo type="num" val="0"/>
        <cfvo type="num" val="1"/>
      </iconSet>
    </cfRule>
  </conditionalFormatting>
  <conditionalFormatting sqref="AP12">
    <cfRule type="iconSet" priority="246">
      <iconSet iconSet="3Symbols2" showValue="0">
        <cfvo type="percent" val="0"/>
        <cfvo type="num" val="0"/>
        <cfvo type="num" val="1"/>
      </iconSet>
    </cfRule>
  </conditionalFormatting>
  <conditionalFormatting sqref="AP80">
    <cfRule type="iconSet" priority="245">
      <iconSet iconSet="3Symbols2" showValue="0">
        <cfvo type="percent" val="0"/>
        <cfvo type="num" val="0"/>
        <cfvo type="num" val="1"/>
      </iconSet>
    </cfRule>
  </conditionalFormatting>
  <conditionalFormatting sqref="AP201:AP204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AP218:AP219">
    <cfRule type="iconSet" priority="204">
      <iconSet iconSet="3Symbols2" showValue="0">
        <cfvo type="percent" val="0"/>
        <cfvo type="num" val="0"/>
        <cfvo type="num" val="1"/>
      </iconSet>
    </cfRule>
  </conditionalFormatting>
  <conditionalFormatting sqref="AP239:AP243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AP256:AP257">
    <cfRule type="iconSet" priority="189">
      <iconSet iconSet="3Symbols2" showValue="0">
        <cfvo type="percent" val="0"/>
        <cfvo type="num" val="0"/>
        <cfvo type="num" val="1"/>
      </iconSet>
    </cfRule>
  </conditionalFormatting>
  <conditionalFormatting sqref="AP278:AP281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AP294:AP295">
    <cfRule type="iconSet" priority="170">
      <iconSet iconSet="3Symbols2" showValue="0">
        <cfvo type="percent" val="0"/>
        <cfvo type="num" val="0"/>
        <cfvo type="num" val="1"/>
      </iconSet>
    </cfRule>
  </conditionalFormatting>
  <conditionalFormatting sqref="AP296:AP323 AP282:AP293">
    <cfRule type="iconSet" priority="121646">
      <iconSet iconSet="3Symbols2" showValue="0">
        <cfvo type="percent" val="0"/>
        <cfvo type="num" val="0"/>
        <cfvo type="num" val="1"/>
      </iconSet>
    </cfRule>
  </conditionalFormatting>
  <conditionalFormatting sqref="AP324:AP325">
    <cfRule type="iconSet" priority="151">
      <iconSet iconSet="3Symbols2" showValue="0">
        <cfvo type="percent" val="0"/>
        <cfvo type="num" val="0"/>
        <cfvo type="num" val="1"/>
      </iconSet>
    </cfRule>
  </conditionalFormatting>
  <conditionalFormatting sqref="AP346:AP349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AP362:AP363">
    <cfRule type="iconSet" priority="132">
      <iconSet iconSet="3Symbols2" showValue="0">
        <cfvo type="percent" val="0"/>
        <cfvo type="num" val="0"/>
        <cfvo type="num" val="1"/>
      </iconSet>
    </cfRule>
  </conditionalFormatting>
  <conditionalFormatting sqref="AP384:AP387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AP400:AP401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AP422:AP425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AP449:AP452 AP429 AP81:AP136 AP54:AP79 AP15:AP32 AP35:AP41 AP44:AP52 AP138:AP181">
    <cfRule type="iconSet" priority="244">
      <iconSet iconSet="3Symbols2" showValue="0">
        <cfvo type="percent" val="0"/>
        <cfvo type="num" val="0"/>
        <cfvo type="num" val="1"/>
      </iconSet>
    </cfRule>
  </conditionalFormatting>
  <conditionalFormatting sqref="AQ10:AQ11">
    <cfRule type="iconSet" priority="242">
      <iconSet iconSet="3Symbols2" showValue="0">
        <cfvo type="percent" val="0"/>
        <cfvo type="num" val="0"/>
        <cfvo type="num" val="1"/>
      </iconSet>
    </cfRule>
  </conditionalFormatting>
  <conditionalFormatting sqref="AR3:AR4">
    <cfRule type="iconSet" priority="240">
      <iconSet iconSet="3Symbols2" showValue="0">
        <cfvo type="percent" val="0"/>
        <cfvo type="num" val="0"/>
        <cfvo type="num" val="1"/>
      </iconSet>
    </cfRule>
  </conditionalFormatting>
  <conditionalFormatting sqref="AR10:AR11">
    <cfRule type="iconSet" priority="239">
      <iconSet iconSet="3Symbols2" showValue="0">
        <cfvo type="percent" val="0"/>
        <cfvo type="num" val="0"/>
        <cfvo type="num" val="1"/>
      </iconSet>
    </cfRule>
  </conditionalFormatting>
  <conditionalFormatting sqref="AR12">
    <cfRule type="iconSet" priority="238">
      <iconSet iconSet="3Symbols2" showValue="0">
        <cfvo type="percent" val="0"/>
        <cfvo type="num" val="0"/>
        <cfvo type="num" val="1"/>
      </iconSet>
    </cfRule>
  </conditionalFormatting>
  <conditionalFormatting sqref="AR449:AR452 AR429 AR54:AR136 AR15:AR32 AR35:AR41 AR44:AR52">
    <cfRule type="iconSet" priority="120819">
      <iconSet iconSet="3Symbols2" showValue="0">
        <cfvo type="percent" val="0"/>
        <cfvo type="num" val="0"/>
        <cfvo type="num" val="1"/>
      </iconSet>
    </cfRule>
  </conditionalFormatting>
  <conditionalFormatting sqref="AR455:AR1048576 AR427:AR428 AR430:AR448 AR453 AR138:AR425">
    <cfRule type="iconSet" priority="236">
      <iconSet iconSet="3Symbols2" showValue="0">
        <cfvo type="percent" val="0"/>
        <cfvo type="num" val="0"/>
        <cfvo type="num" val="1"/>
      </iconSet>
    </cfRule>
  </conditionalFormatting>
  <conditionalFormatting sqref="AR5:AU5">
    <cfRule type="iconSet" priority="235">
      <iconSet iconSet="3Symbols2" showValue="0">
        <cfvo type="percent" val="0"/>
        <cfvo type="num" val="0"/>
        <cfvo type="num" val="1"/>
      </iconSet>
    </cfRule>
  </conditionalFormatting>
  <conditionalFormatting sqref="AR33:AU34">
    <cfRule type="iconSet" priority="233">
      <iconSet iconSet="3Symbols2" showValue="0">
        <cfvo type="percent" val="0"/>
        <cfvo type="num" val="0"/>
        <cfvo type="num" val="1"/>
      </iconSet>
    </cfRule>
  </conditionalFormatting>
  <conditionalFormatting sqref="AR42:AU43 AR13:AU14 AR6:AU8">
    <cfRule type="iconSet" priority="234">
      <iconSet iconSet="3Symbols2" showValue="0">
        <cfvo type="percent" val="0"/>
        <cfvo type="num" val="0"/>
        <cfvo type="num" val="1"/>
      </iconSet>
    </cfRule>
  </conditionalFormatting>
  <conditionalFormatting sqref="AS3:AS4">
    <cfRule type="iconSet" priority="232">
      <iconSet iconSet="3Symbols2" showValue="0">
        <cfvo type="percent" val="0"/>
        <cfvo type="num" val="0"/>
        <cfvo type="num" val="1"/>
      </iconSet>
    </cfRule>
  </conditionalFormatting>
  <conditionalFormatting sqref="AS10:AS11">
    <cfRule type="iconSet" priority="231">
      <iconSet iconSet="3Symbols2" showValue="0">
        <cfvo type="percent" val="0"/>
        <cfvo type="num" val="0"/>
        <cfvo type="num" val="1"/>
      </iconSet>
    </cfRule>
  </conditionalFormatting>
  <conditionalFormatting sqref="AS12">
    <cfRule type="iconSet" priority="230">
      <iconSet iconSet="3Symbols2" showValue="0">
        <cfvo type="percent" val="0"/>
        <cfvo type="num" val="0"/>
        <cfvo type="num" val="1"/>
      </iconSet>
    </cfRule>
  </conditionalFormatting>
  <conditionalFormatting sqref="AS449:AS452 AS429 AS54:AS136 AS15:AS32 AS35:AS41 AS44:AS52">
    <cfRule type="iconSet" priority="120824">
      <iconSet iconSet="3Symbols2" showValue="0">
        <cfvo type="percent" val="0"/>
        <cfvo type="num" val="0"/>
        <cfvo type="num" val="1"/>
      </iconSet>
    </cfRule>
  </conditionalFormatting>
  <conditionalFormatting sqref="AS455:AS1048576 AS427:AS428 AS430:AS448 AS453 AS138:AS425">
    <cfRule type="iconSet" priority="228">
      <iconSet iconSet="3Symbols2" showValue="0">
        <cfvo type="percent" val="0"/>
        <cfvo type="num" val="0"/>
        <cfvo type="num" val="1"/>
      </iconSet>
    </cfRule>
  </conditionalFormatting>
  <conditionalFormatting sqref="AT3:AT4">
    <cfRule type="iconSet" priority="227">
      <iconSet iconSet="3Symbols2" showValue="0">
        <cfvo type="percent" val="0"/>
        <cfvo type="num" val="0"/>
        <cfvo type="num" val="1"/>
      </iconSet>
    </cfRule>
  </conditionalFormatting>
  <conditionalFormatting sqref="AT10:AT11">
    <cfRule type="iconSet" priority="226">
      <iconSet iconSet="3Symbols2" showValue="0">
        <cfvo type="percent" val="0"/>
        <cfvo type="num" val="0"/>
        <cfvo type="num" val="1"/>
      </iconSet>
    </cfRule>
  </conditionalFormatting>
  <conditionalFormatting sqref="AT12">
    <cfRule type="iconSet" priority="225">
      <iconSet iconSet="3Symbols2" showValue="0">
        <cfvo type="percent" val="0"/>
        <cfvo type="num" val="0"/>
        <cfvo type="num" val="1"/>
      </iconSet>
    </cfRule>
  </conditionalFormatting>
  <conditionalFormatting sqref="AT449:AT452 AT429 AT54:AT136 AT15:AT32 AT35:AT41 AT44:AT52">
    <cfRule type="iconSet" priority="120829">
      <iconSet iconSet="3Symbols2" showValue="0">
        <cfvo type="percent" val="0"/>
        <cfvo type="num" val="0"/>
        <cfvo type="num" val="1"/>
      </iconSet>
    </cfRule>
  </conditionalFormatting>
  <conditionalFormatting sqref="AT455:AT1048576 AT427:AT428 AT430:AT448 AT453 AT138:AT425">
    <cfRule type="iconSet" priority="223">
      <iconSet iconSet="3Symbols2" showValue="0">
        <cfvo type="percent" val="0"/>
        <cfvo type="num" val="0"/>
        <cfvo type="num" val="1"/>
      </iconSet>
    </cfRule>
  </conditionalFormatting>
  <conditionalFormatting sqref="AU3:AU4">
    <cfRule type="iconSet" priority="222">
      <iconSet iconSet="3Symbols2" showValue="0">
        <cfvo type="percent" val="0"/>
        <cfvo type="num" val="0"/>
        <cfvo type="num" val="1"/>
      </iconSet>
    </cfRule>
  </conditionalFormatting>
  <conditionalFormatting sqref="AU12">
    <cfRule type="iconSet" priority="221">
      <iconSet iconSet="3Symbols2" showValue="0">
        <cfvo type="percent" val="0"/>
        <cfvo type="num" val="0"/>
        <cfvo type="num" val="1"/>
      </iconSet>
    </cfRule>
  </conditionalFormatting>
  <conditionalFormatting sqref="AU449:AU452 AU429 AU54:AU136 AU15:AU32 AU35:AU41 AU44:AU52">
    <cfRule type="iconSet" priority="120834">
      <iconSet iconSet="3Symbols2" showValue="0">
        <cfvo type="percent" val="0"/>
        <cfvo type="num" val="0"/>
        <cfvo type="num" val="1"/>
      </iconSet>
    </cfRule>
  </conditionalFormatting>
  <conditionalFormatting sqref="AU455:AU1048576 AU427:AU428 AU430:AU448 AU453 AU138:AU425">
    <cfRule type="iconSet" priority="219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scale="51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2" id="{B4A64242-03E8-48FD-B9CC-0ACF1D6484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J9:J11</xm:sqref>
        </x14:conditionalFormatting>
        <x14:conditionalFormatting xmlns:xm="http://schemas.microsoft.com/office/excel/2006/main">
          <x14:cfRule type="iconSet" priority="491" id="{6AEFA674-E0A2-4A98-9E03-2DE7AB67CE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 K3</xm:sqref>
        </x14:conditionalFormatting>
        <x14:conditionalFormatting xmlns:xm="http://schemas.microsoft.com/office/excel/2006/main">
          <x14:cfRule type="iconSet" priority="490" id="{45762F74-0316-4FB5-B985-74356AF7413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K10:K11</xm:sqref>
        </x14:conditionalFormatting>
        <x14:conditionalFormatting xmlns:xm="http://schemas.microsoft.com/office/excel/2006/main">
          <x14:cfRule type="iconSet" priority="479" id="{330A1F6A-870B-44DE-A9E2-9C792C7521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M455:M1048576 M1 M6:M8 M54:M136 M12:M52 M427:M453 M138:M425</xm:sqref>
        </x14:conditionalFormatting>
        <x14:conditionalFormatting xmlns:xm="http://schemas.microsoft.com/office/excel/2006/main">
          <x14:cfRule type="iconSet" priority="477" id="{55199681-4781-421C-98FE-5DD7F83E1A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N403 N327 N365</xm:sqref>
        </x14:conditionalFormatting>
        <x14:conditionalFormatting xmlns:xm="http://schemas.microsoft.com/office/excel/2006/main">
          <x14:cfRule type="iconSet" priority="15" id="{0E0C77F6-7C58-44A2-BD52-7324245D21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N423:N424 N410:N420 N406:N407 N392:N401 N385:N386 N372:N382 N368:N369 N354:N363 N347:N348 N334:N344 N330:N331 N316:N325 N309:N310 N303:N306 N300 N286:N295 N279:N280</xm:sqref>
        </x14:conditionalFormatting>
        <x14:conditionalFormatting xmlns:xm="http://schemas.microsoft.com/office/excel/2006/main">
          <x14:cfRule type="iconSet" priority="122627" id="{F55460D4-A45D-4218-9C78-E253DA9EAB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N444:N452 N259 N221 N183 N165:N166 N159:N162 N156 N153 N143:N151 N12 N15:N32 N35:N41 N44:N51 N56:N63 N66:N77 N80:N110 N113:N118 N122:N135 N172:N181 N186:N187 N190:N200 N202:N203 N210:N219 N224:N225 N228:N238 N241:N242 N248:N257 N262:N263 N266:N276 N429:N441 N457:N469</xm:sqref>
        </x14:conditionalFormatting>
        <x14:conditionalFormatting xmlns:xm="http://schemas.microsoft.com/office/excel/2006/main">
          <x14:cfRule type="iconSet" priority="430" id="{F2A278C9-6A08-4225-A4E1-2D02F84943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R10:R11</xm:sqref>
        </x14:conditionalFormatting>
        <x14:conditionalFormatting xmlns:xm="http://schemas.microsoft.com/office/excel/2006/main">
          <x14:cfRule type="iconSet" priority="417" id="{78455254-C3BF-485C-8946-CBEE13F072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S403 S365 S327 S297</xm:sqref>
        </x14:conditionalFormatting>
        <x14:conditionalFormatting xmlns:xm="http://schemas.microsoft.com/office/excel/2006/main">
          <x14:cfRule type="iconSet" priority="119782" id="{FD98410D-A4C8-4B9B-BBCC-AF93D515E7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S464:S465 S259 S221 S183 S165:S166 S159:S162 S156 S153 S143:S151 S467:S468</xm:sqref>
        </x14:conditionalFormatting>
        <x14:conditionalFormatting xmlns:xm="http://schemas.microsoft.com/office/excel/2006/main">
          <x14:cfRule type="iconSet" priority="122935" id="{E91FF738-FC86-4154-9BD7-035667BA9D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S469 S466 S457:S463 S423:S424 S410:S420 S406:S407 S392:S401 S385:S386 S372:S382 S368:S369 S354:S363 S347:S348 S334:S344 S330:S331 S316:S325 S309:S310 S303:S306 S300 S286:S295 S279:S280 S266:S276 S262:S263 S248:S257 S241:S242 S228:S238 S224:S225 S210:S219 S202:S203 S190:S200 S186:S187 S172:S181 S122:S135 S113:S118 S80:S110 S66:S77 S56:S63 S15:S32 S444:S452 S429:S441 S35:S41 S44:S51 S12</xm:sqref>
        </x14:conditionalFormatting>
        <x14:conditionalFormatting xmlns:xm="http://schemas.microsoft.com/office/excel/2006/main">
          <x14:cfRule type="iconSet" priority="382" id="{E5AD7BFE-0548-4543-B856-CCE49970FBF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W10:W11</xm:sqref>
        </x14:conditionalFormatting>
        <x14:conditionalFormatting xmlns:xm="http://schemas.microsoft.com/office/excel/2006/main">
          <x14:cfRule type="iconSet" priority="371" id="{B8AFEE3F-68DC-4A8A-B03D-55BCF583CE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X3</xm:sqref>
        </x14:conditionalFormatting>
        <x14:conditionalFormatting xmlns:xm="http://schemas.microsoft.com/office/excel/2006/main">
          <x14:cfRule type="iconSet" priority="370" id="{E7E345A1-BC1D-40DE-BBB4-98443DCF37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X10:X11</xm:sqref>
        </x14:conditionalFormatting>
        <x14:conditionalFormatting xmlns:xm="http://schemas.microsoft.com/office/excel/2006/main">
          <x14:cfRule type="iconSet" priority="368" id="{64C8B50A-4180-407B-8002-5FCEDE4E3E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Y455:Y1048576 Y1 Y6:Y8 Y54:Y136 Y12:Y52 Y427:Y453 Y138:Y425</xm:sqref>
        </x14:conditionalFormatting>
        <x14:conditionalFormatting xmlns:xm="http://schemas.microsoft.com/office/excel/2006/main">
          <x14:cfRule type="iconSet" priority="86" id="{24312383-20FB-4535-8AF1-C8634C75E9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Z279:Z280</xm:sqref>
        </x14:conditionalFormatting>
        <x14:conditionalFormatting xmlns:xm="http://schemas.microsoft.com/office/excel/2006/main">
          <x14:cfRule type="iconSet" priority="186" id="{04E4C5E8-0605-4C5A-A801-E286E8D697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Z294:Z295</xm:sqref>
        </x14:conditionalFormatting>
        <x14:conditionalFormatting xmlns:xm="http://schemas.microsoft.com/office/excel/2006/main">
          <x14:cfRule type="iconSet" priority="167" id="{D4326617-DE7A-422E-83F0-ECEB0A6BC3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Z324:Z325</xm:sqref>
        </x14:conditionalFormatting>
        <x14:conditionalFormatting xmlns:xm="http://schemas.microsoft.com/office/excel/2006/main">
          <x14:cfRule type="iconSet" priority="70" id="{657675B4-961D-4223-8F59-9261014BF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Z347:Z348</xm:sqref>
        </x14:conditionalFormatting>
        <x14:conditionalFormatting xmlns:xm="http://schemas.microsoft.com/office/excel/2006/main">
          <x14:cfRule type="iconSet" priority="148" id="{3BF749EE-B3A8-41F2-A191-FC637B0196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Z362:Z363</xm:sqref>
        </x14:conditionalFormatting>
        <x14:conditionalFormatting xmlns:xm="http://schemas.microsoft.com/office/excel/2006/main">
          <x14:cfRule type="iconSet" priority="54" id="{5E3C65A4-A0D0-4411-B54A-08C249E323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Z385:Z386</xm:sqref>
        </x14:conditionalFormatting>
        <x14:conditionalFormatting xmlns:xm="http://schemas.microsoft.com/office/excel/2006/main">
          <x14:cfRule type="iconSet" priority="129" id="{EC2A0C71-EFF3-4600-AA76-E625EF105D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Z400:Z401</xm:sqref>
        </x14:conditionalFormatting>
        <x14:conditionalFormatting xmlns:xm="http://schemas.microsoft.com/office/excel/2006/main">
          <x14:cfRule type="iconSet" priority="365" id="{D7F28140-09F4-4AAB-BD2D-48725415D2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Z410:Z420 Z406:Z407 Z403 Z392:Z399 Z372:Z382 Z368:Z369 Z365 Z354:Z361 Z334:Z344 Z330:Z331 Z327 Z316:Z323 Z309:Z310 Z303:Z306 Z300 Z297 Z286:Z293</xm:sqref>
        </x14:conditionalFormatting>
        <x14:conditionalFormatting xmlns:xm="http://schemas.microsoft.com/office/excel/2006/main">
          <x14:cfRule type="iconSet" priority="38" id="{7D681626-E1AF-441A-8E35-89315A73D7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Z423:Z424</xm:sqref>
        </x14:conditionalFormatting>
        <x14:conditionalFormatting xmlns:xm="http://schemas.microsoft.com/office/excel/2006/main">
          <x14:cfRule type="iconSet" priority="123037" id="{11BC34BB-135A-4B44-BCD4-94340C5996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Z444:Z452 Z122:Z135 Z266:Z276 Z262:Z263 Z259 Z228:Z238 Z224:Z225 Z221 Z190:Z200 Z186:Z187 Z183 Z165:Z166 Z159:Z162 Z156 Z153 Z143:Z151 Z113:Z118 Z80:Z110 Z66:Z77 Z15:Z32 Z429:Z441 Z35:Z41 Z44:Z51 Z12 Z457:Z469 Z56:Z63 Z172:Z181 Z210:Z219 Z248:Z257 Z202:Z203 Z241:Z242</xm:sqref>
        </x14:conditionalFormatting>
        <x14:conditionalFormatting xmlns:xm="http://schemas.microsoft.com/office/excel/2006/main">
          <x14:cfRule type="iconSet" priority="85" id="{716AC5A1-BD9A-4202-9687-13810CB77A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AE279:AE280</xm:sqref>
        </x14:conditionalFormatting>
        <x14:conditionalFormatting xmlns:xm="http://schemas.microsoft.com/office/excel/2006/main">
          <x14:cfRule type="iconSet" priority="185" id="{5A046CA1-26CC-4E0F-8FD6-704150129F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AE294:AE295</xm:sqref>
        </x14:conditionalFormatting>
        <x14:conditionalFormatting xmlns:xm="http://schemas.microsoft.com/office/excel/2006/main">
          <x14:cfRule type="iconSet" priority="166" id="{B2F67822-F5A9-465D-80D3-E678134467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AE324:AE325</xm:sqref>
        </x14:conditionalFormatting>
        <x14:conditionalFormatting xmlns:xm="http://schemas.microsoft.com/office/excel/2006/main">
          <x14:cfRule type="iconSet" priority="69" id="{792D483C-79F5-45BF-864B-CA44E9C36B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AE347:AE348</xm:sqref>
        </x14:conditionalFormatting>
        <x14:conditionalFormatting xmlns:xm="http://schemas.microsoft.com/office/excel/2006/main">
          <x14:cfRule type="iconSet" priority="147" id="{9763064F-F73E-4E01-9C6F-144E654A35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AE362:AE363</xm:sqref>
        </x14:conditionalFormatting>
        <x14:conditionalFormatting xmlns:xm="http://schemas.microsoft.com/office/excel/2006/main">
          <x14:cfRule type="iconSet" priority="53" id="{00AF4BDB-C1AF-418D-9DE8-D237CC7A5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AE385:AE386</xm:sqref>
        </x14:conditionalFormatting>
        <x14:conditionalFormatting xmlns:xm="http://schemas.microsoft.com/office/excel/2006/main">
          <x14:cfRule type="iconSet" priority="128" id="{D9931445-2F7E-4304-B03F-82F1DF94B6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AE400:AE401</xm:sqref>
        </x14:conditionalFormatting>
        <x14:conditionalFormatting xmlns:xm="http://schemas.microsoft.com/office/excel/2006/main">
          <x14:cfRule type="iconSet" priority="306" id="{59DEFCB1-1E11-4D0C-8200-76D40E58AE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AE410:AE420 AE406:AE407 AE403 AE392:AE399 AE372:AE382 AE368:AE369 AE365 AE354:AE361 AE334:AE344 AE330:AE331 AE327 AE316:AE323 AE309:AE310 AE303:AE306 AE300 AE297 AE286:AE293</xm:sqref>
        </x14:conditionalFormatting>
        <x14:conditionalFormatting xmlns:xm="http://schemas.microsoft.com/office/excel/2006/main">
          <x14:cfRule type="iconSet" priority="37" id="{F8F041FC-2935-40F0-B4CE-FDFA3EF762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AE423:AE424</xm:sqref>
        </x14:conditionalFormatting>
        <x14:conditionalFormatting xmlns:xm="http://schemas.microsoft.com/office/excel/2006/main">
          <x14:cfRule type="iconSet" priority="123231" id="{640E50F6-D403-47B4-B542-B39081211F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AE444:AE452 AE122:AE135 AE266:AE276 AE262:AE263 AE259 AE228:AE238 AE224:AE225 AE221 AE190:AE200 AE186:AE187 AE183 AE165:AE166 AE159:AE162 AE156 AE153 AE143:AE151 AE113:AE118 AE80:AE110 AE66:AE77 AE15:AE32 AE429:AE441 AE35:AE41 AE44:AE51 AE12 AE457:AE469 AE172:AE181 AE210:AE219 AE248:AE257 AE202:AE203 AE241:AE242</xm:sqref>
        </x14:conditionalFormatting>
        <x14:conditionalFormatting xmlns:xm="http://schemas.microsoft.com/office/excel/2006/main">
          <x14:cfRule type="iconSet" priority="285" id="{816B09AB-FA07-4007-9BE2-1DD81BB2E2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AI10:AI11</xm:sqref>
        </x14:conditionalFormatting>
        <x14:conditionalFormatting xmlns:xm="http://schemas.microsoft.com/office/excel/2006/main">
          <x14:cfRule type="iconSet" priority="281" id="{AC2372B4-9685-4BF3-AB22-601DBDFBB4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AJ3</xm:sqref>
        </x14:conditionalFormatting>
        <x14:conditionalFormatting xmlns:xm="http://schemas.microsoft.com/office/excel/2006/main">
          <x14:cfRule type="iconSet" priority="280" id="{C1644773-48FC-4127-B37A-316BD02085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AJ10:AJ11</xm:sqref>
        </x14:conditionalFormatting>
        <x14:conditionalFormatting xmlns:xm="http://schemas.microsoft.com/office/excel/2006/main">
          <x14:cfRule type="iconSet" priority="279" id="{4BEC8A45-BDBD-48B1-A5E0-EDD97893AE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AK455:AK1048576 AK1 AK6:AK8 AK54:AK136 AK12:AK52 AK427:AK453 AK138:AK425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2B11-4BAB-4254-AEE3-27C251028F79}">
  <sheetPr codeName="Sheet5">
    <outlinePr summaryBelow="0" summaryRight="0"/>
  </sheetPr>
  <dimension ref="A1:BR1463"/>
  <sheetViews>
    <sheetView zoomScaleNormal="100" workbookViewId="0">
      <pane xSplit="9" ySplit="8" topLeftCell="J100" activePane="bottomRight" state="frozen"/>
      <selection pane="bottomRight" activeCell="D131" sqref="D131"/>
      <selection pane="bottomLeft" activeCell="A7" sqref="A7"/>
      <selection pane="topRight" activeCell="J1" sqref="J1"/>
    </sheetView>
  </sheetViews>
  <sheetFormatPr defaultColWidth="8.5703125" defaultRowHeight="12.75" outlineLevelRow="2" outlineLevelCol="1"/>
  <cols>
    <col min="1" max="1" width="10.42578125" style="464" customWidth="1"/>
    <col min="2" max="2" width="3.42578125" style="460" bestFit="1" customWidth="1"/>
    <col min="3" max="3" width="9" style="460" customWidth="1"/>
    <col min="4" max="4" width="7" style="543" customWidth="1"/>
    <col min="5" max="5" width="50.42578125" style="464" bestFit="1" customWidth="1"/>
    <col min="6" max="6" width="0.5703125" style="464" customWidth="1"/>
    <col min="7" max="7" width="8.42578125" style="464" bestFit="1" customWidth="1"/>
    <col min="8" max="8" width="11.42578125" style="464" bestFit="1" customWidth="1"/>
    <col min="9" max="9" width="5.5703125" style="540" bestFit="1" customWidth="1"/>
    <col min="10" max="10" width="0.5703125" style="464" customWidth="1"/>
    <col min="11" max="11" width="10.5703125" style="536" bestFit="1" customWidth="1"/>
    <col min="12" max="12" width="9.5703125" style="491" customWidth="1"/>
    <col min="13" max="13" width="10.42578125" style="536" bestFit="1" customWidth="1"/>
    <col min="14" max="17" width="10.42578125" style="536" customWidth="1" outlineLevel="1"/>
    <col min="18" max="18" width="10.42578125" style="536" bestFit="1" customWidth="1"/>
    <col min="19" max="22" width="10.42578125" style="536" customWidth="1" outlineLevel="1"/>
    <col min="23" max="23" width="10.5703125" style="536" bestFit="1" customWidth="1"/>
    <col min="24" max="24" width="10.5703125" style="536" customWidth="1"/>
    <col min="25" max="25" width="10.42578125" style="486" bestFit="1" customWidth="1"/>
    <col min="26" max="26" width="8.5703125" style="488" outlineLevel="1"/>
    <col min="27" max="29" width="10.42578125" style="486" customWidth="1" outlineLevel="1"/>
    <col min="30" max="30" width="10.42578125" style="480" customWidth="1"/>
    <col min="31" max="34" width="10.42578125" style="486" customWidth="1" outlineLevel="1"/>
    <col min="35" max="35" width="10.5703125" style="536" bestFit="1" customWidth="1"/>
    <col min="36" max="36" width="10.5703125" style="536" customWidth="1"/>
    <col min="37" max="37" width="10.42578125" style="486" bestFit="1" customWidth="1"/>
    <col min="38" max="38" width="8.5703125" style="488" outlineLevel="1"/>
    <col min="39" max="41" width="10.42578125" style="486" customWidth="1" outlineLevel="1"/>
    <col min="42" max="42" width="10.42578125" style="480" customWidth="1"/>
    <col min="43" max="46" width="10.42578125" style="486" customWidth="1" outlineLevel="1"/>
    <col min="47" max="16384" width="8.5703125" style="464"/>
  </cols>
  <sheetData>
    <row r="1" spans="1:70" s="319" customFormat="1" ht="21" customHeight="1">
      <c r="A1" s="442"/>
      <c r="B1" s="443"/>
      <c r="C1" s="444"/>
      <c r="D1" s="492"/>
      <c r="E1" s="443"/>
      <c r="F1" s="493"/>
      <c r="G1" s="447"/>
      <c r="H1" s="447"/>
      <c r="I1" s="448"/>
      <c r="J1" s="493"/>
      <c r="K1" s="449" t="s">
        <v>173</v>
      </c>
      <c r="L1" s="449"/>
      <c r="M1" s="450" t="s">
        <v>174</v>
      </c>
      <c r="N1" s="447">
        <v>1</v>
      </c>
      <c r="O1" s="447">
        <v>2</v>
      </c>
      <c r="P1" s="447">
        <v>3</v>
      </c>
      <c r="Q1" s="447">
        <v>4</v>
      </c>
      <c r="R1" s="447" t="s">
        <v>175</v>
      </c>
      <c r="S1" s="447">
        <v>5</v>
      </c>
      <c r="T1" s="447">
        <v>6</v>
      </c>
      <c r="U1" s="447">
        <v>7</v>
      </c>
      <c r="V1" s="447">
        <v>8</v>
      </c>
      <c r="W1" s="449" t="s">
        <v>176</v>
      </c>
      <c r="X1" s="449"/>
      <c r="Y1" s="447" t="s">
        <v>177</v>
      </c>
      <c r="Z1" s="447">
        <v>9</v>
      </c>
      <c r="AA1" s="447">
        <v>10</v>
      </c>
      <c r="AB1" s="447">
        <v>11</v>
      </c>
      <c r="AC1" s="447">
        <v>12</v>
      </c>
      <c r="AD1" s="447" t="s">
        <v>178</v>
      </c>
      <c r="AE1" s="447">
        <v>13</v>
      </c>
      <c r="AF1" s="447">
        <v>14</v>
      </c>
      <c r="AG1" s="447">
        <v>15</v>
      </c>
      <c r="AH1" s="447">
        <v>16</v>
      </c>
      <c r="AI1" s="449" t="s">
        <v>179</v>
      </c>
      <c r="AJ1" s="449"/>
      <c r="AK1" s="447" t="s">
        <v>180</v>
      </c>
      <c r="AL1" s="447">
        <v>17</v>
      </c>
      <c r="AM1" s="447">
        <v>18</v>
      </c>
      <c r="AN1" s="447">
        <v>19</v>
      </c>
      <c r="AO1" s="447">
        <v>20</v>
      </c>
      <c r="AP1" s="447" t="s">
        <v>181</v>
      </c>
      <c r="AQ1" s="447">
        <v>21</v>
      </c>
      <c r="AR1" s="447">
        <v>22</v>
      </c>
      <c r="AS1" s="447">
        <v>23</v>
      </c>
      <c r="AT1" s="447">
        <v>24</v>
      </c>
    </row>
    <row r="2" spans="1:70" s="319" customFormat="1" ht="3" customHeight="1">
      <c r="A2" s="442"/>
      <c r="B2" s="443"/>
      <c r="C2" s="444"/>
      <c r="D2" s="492"/>
      <c r="E2" s="443"/>
      <c r="F2" s="493"/>
      <c r="G2" s="447"/>
      <c r="H2" s="447"/>
      <c r="I2" s="448"/>
      <c r="J2" s="493"/>
      <c r="K2" s="449"/>
      <c r="L2" s="449"/>
      <c r="M2" s="450"/>
      <c r="N2" s="454"/>
      <c r="O2" s="453"/>
      <c r="P2" s="453"/>
      <c r="Q2" s="453"/>
      <c r="R2" s="447"/>
      <c r="S2" s="453"/>
      <c r="T2" s="453"/>
      <c r="U2" s="453"/>
      <c r="V2" s="453"/>
      <c r="W2" s="449"/>
      <c r="X2" s="449"/>
      <c r="Y2" s="447"/>
      <c r="Z2" s="455"/>
      <c r="AA2" s="453"/>
      <c r="AB2" s="453"/>
      <c r="AC2" s="453"/>
      <c r="AD2" s="447"/>
      <c r="AE2" s="453"/>
      <c r="AF2" s="453"/>
      <c r="AG2" s="453"/>
      <c r="AH2" s="453"/>
      <c r="AI2" s="449"/>
      <c r="AJ2" s="449"/>
      <c r="AK2" s="447"/>
      <c r="AL2" s="456"/>
      <c r="AM2" s="453"/>
      <c r="AN2" s="453"/>
      <c r="AO2" s="453"/>
      <c r="AP2" s="447"/>
      <c r="AQ2" s="453"/>
      <c r="AR2" s="453"/>
      <c r="AS2" s="453"/>
      <c r="AT2" s="453"/>
    </row>
    <row r="3" spans="1:70" s="319" customFormat="1" ht="23.25" customHeight="1">
      <c r="A3" s="728" t="s">
        <v>207</v>
      </c>
      <c r="B3" s="729"/>
      <c r="C3" s="729"/>
      <c r="D3" s="729"/>
      <c r="E3" s="730"/>
      <c r="F3" s="493"/>
      <c r="G3" s="732" t="s">
        <v>208</v>
      </c>
      <c r="H3" s="732" t="s">
        <v>209</v>
      </c>
      <c r="I3" s="733" t="s">
        <v>210</v>
      </c>
      <c r="J3" s="493"/>
      <c r="K3" s="727" t="s">
        <v>211</v>
      </c>
      <c r="L3" s="727" t="s">
        <v>212</v>
      </c>
      <c r="M3" s="731" t="s">
        <v>213</v>
      </c>
      <c r="N3" s="454"/>
      <c r="O3" s="453"/>
      <c r="P3" s="453"/>
      <c r="Q3" s="453"/>
      <c r="R3" s="731" t="s">
        <v>214</v>
      </c>
      <c r="S3" s="453"/>
      <c r="T3" s="453"/>
      <c r="U3" s="453"/>
      <c r="V3" s="453"/>
      <c r="W3" s="727" t="s">
        <v>215</v>
      </c>
      <c r="X3" s="727" t="s">
        <v>212</v>
      </c>
      <c r="Y3" s="731" t="s">
        <v>216</v>
      </c>
      <c r="Z3" s="455"/>
      <c r="AA3" s="453"/>
      <c r="AB3" s="453"/>
      <c r="AC3" s="453"/>
      <c r="AD3" s="731" t="s">
        <v>217</v>
      </c>
      <c r="AE3" s="453"/>
      <c r="AF3" s="453"/>
      <c r="AG3" s="453"/>
      <c r="AH3" s="453"/>
      <c r="AI3" s="727" t="s">
        <v>218</v>
      </c>
      <c r="AJ3" s="727" t="s">
        <v>212</v>
      </c>
      <c r="AK3" s="731" t="s">
        <v>219</v>
      </c>
      <c r="AL3" s="456"/>
      <c r="AM3" s="453"/>
      <c r="AN3" s="453"/>
      <c r="AO3" s="453"/>
      <c r="AP3" s="731" t="s">
        <v>220</v>
      </c>
      <c r="AQ3" s="453"/>
      <c r="AR3" s="453"/>
      <c r="AS3" s="453"/>
      <c r="AT3" s="453"/>
    </row>
    <row r="4" spans="1:70" s="319" customFormat="1" ht="3" customHeight="1">
      <c r="A4" s="442"/>
      <c r="B4" s="443"/>
      <c r="C4" s="444"/>
      <c r="D4" s="492"/>
      <c r="E4" s="443"/>
      <c r="F4" s="493"/>
      <c r="G4" s="732"/>
      <c r="H4" s="732"/>
      <c r="I4" s="733"/>
      <c r="J4" s="493"/>
      <c r="K4" s="727"/>
      <c r="L4" s="727"/>
      <c r="M4" s="731"/>
      <c r="N4" s="454"/>
      <c r="O4" s="453"/>
      <c r="P4" s="453"/>
      <c r="Q4" s="453"/>
      <c r="R4" s="731"/>
      <c r="S4" s="453"/>
      <c r="T4" s="453"/>
      <c r="U4" s="453"/>
      <c r="V4" s="453"/>
      <c r="W4" s="727"/>
      <c r="X4" s="727"/>
      <c r="Y4" s="731"/>
      <c r="Z4" s="455"/>
      <c r="AA4" s="453"/>
      <c r="AB4" s="453"/>
      <c r="AC4" s="453"/>
      <c r="AD4" s="731"/>
      <c r="AE4" s="453"/>
      <c r="AF4" s="453"/>
      <c r="AG4" s="453"/>
      <c r="AH4" s="453"/>
      <c r="AI4" s="727"/>
      <c r="AJ4" s="727"/>
      <c r="AK4" s="731"/>
      <c r="AL4" s="456"/>
      <c r="AM4" s="453"/>
      <c r="AN4" s="453"/>
      <c r="AO4" s="453"/>
      <c r="AP4" s="731"/>
      <c r="AQ4" s="453"/>
      <c r="AR4" s="453"/>
      <c r="AS4" s="453"/>
      <c r="AT4" s="453"/>
    </row>
    <row r="5" spans="1:70" s="319" customFormat="1" ht="18">
      <c r="A5" s="728" t="s">
        <v>1563</v>
      </c>
      <c r="B5" s="729"/>
      <c r="C5" s="729"/>
      <c r="D5" s="729"/>
      <c r="E5" s="730"/>
      <c r="F5" s="493"/>
      <c r="G5" s="732"/>
      <c r="H5" s="732"/>
      <c r="I5" s="733"/>
      <c r="J5" s="493"/>
      <c r="K5" s="727"/>
      <c r="L5" s="727"/>
      <c r="M5" s="731"/>
      <c r="N5" s="454" t="s">
        <v>8</v>
      </c>
      <c r="O5" s="453" t="s">
        <v>9</v>
      </c>
      <c r="P5" s="453" t="s">
        <v>10</v>
      </c>
      <c r="Q5" s="453" t="s">
        <v>11</v>
      </c>
      <c r="R5" s="731"/>
      <c r="S5" s="453" t="s">
        <v>8</v>
      </c>
      <c r="T5" s="453" t="s">
        <v>9</v>
      </c>
      <c r="U5" s="453" t="s">
        <v>10</v>
      </c>
      <c r="V5" s="453" t="s">
        <v>11</v>
      </c>
      <c r="W5" s="727"/>
      <c r="X5" s="727"/>
      <c r="Y5" s="731"/>
      <c r="Z5" s="454" t="s">
        <v>8</v>
      </c>
      <c r="AA5" s="453" t="s">
        <v>9</v>
      </c>
      <c r="AB5" s="453" t="s">
        <v>10</v>
      </c>
      <c r="AC5" s="453" t="s">
        <v>11</v>
      </c>
      <c r="AD5" s="731"/>
      <c r="AE5" s="453" t="s">
        <v>8</v>
      </c>
      <c r="AF5" s="453" t="s">
        <v>9</v>
      </c>
      <c r="AG5" s="453" t="s">
        <v>10</v>
      </c>
      <c r="AH5" s="453" t="s">
        <v>11</v>
      </c>
      <c r="AI5" s="727"/>
      <c r="AJ5" s="727"/>
      <c r="AK5" s="731"/>
      <c r="AL5" s="453" t="s">
        <v>8</v>
      </c>
      <c r="AM5" s="453" t="s">
        <v>9</v>
      </c>
      <c r="AN5" s="453" t="s">
        <v>10</v>
      </c>
      <c r="AO5" s="453" t="s">
        <v>11</v>
      </c>
      <c r="AP5" s="731"/>
      <c r="AQ5" s="453" t="s">
        <v>8</v>
      </c>
      <c r="AR5" s="453" t="s">
        <v>9</v>
      </c>
      <c r="AS5" s="453" t="s">
        <v>10</v>
      </c>
      <c r="AT5" s="453" t="s">
        <v>11</v>
      </c>
    </row>
    <row r="6" spans="1:70" s="319" customFormat="1" ht="3" customHeight="1">
      <c r="A6" s="442"/>
      <c r="B6" s="443"/>
      <c r="C6" s="444"/>
      <c r="D6" s="492"/>
      <c r="E6" s="443"/>
      <c r="F6" s="493"/>
      <c r="G6" s="451"/>
      <c r="H6" s="451"/>
      <c r="I6" s="452"/>
      <c r="J6" s="493"/>
      <c r="K6" s="590"/>
      <c r="L6" s="590"/>
      <c r="M6" s="453"/>
      <c r="N6" s="454"/>
      <c r="O6" s="453"/>
      <c r="P6" s="453"/>
      <c r="Q6" s="453"/>
      <c r="R6" s="453"/>
      <c r="S6" s="453"/>
      <c r="T6" s="453"/>
      <c r="U6" s="453"/>
      <c r="V6" s="453"/>
      <c r="W6" s="590"/>
      <c r="X6" s="590"/>
      <c r="Y6" s="453"/>
      <c r="Z6" s="455"/>
      <c r="AA6" s="453"/>
      <c r="AB6" s="453"/>
      <c r="AC6" s="453"/>
      <c r="AD6" s="453"/>
      <c r="AE6" s="453"/>
      <c r="AF6" s="453"/>
      <c r="AG6" s="453"/>
      <c r="AH6" s="453"/>
      <c r="AI6" s="590"/>
      <c r="AJ6" s="590"/>
      <c r="AK6" s="453"/>
      <c r="AL6" s="456"/>
      <c r="AM6" s="453"/>
      <c r="AN6" s="453"/>
      <c r="AO6" s="453"/>
      <c r="AP6" s="453"/>
      <c r="AQ6" s="453"/>
      <c r="AR6" s="453"/>
      <c r="AS6" s="453"/>
      <c r="AT6" s="453"/>
    </row>
    <row r="7" spans="1:70" s="319" customFormat="1" ht="18">
      <c r="A7" s="535">
        <v>0.8222222222222223</v>
      </c>
      <c r="B7" s="443"/>
      <c r="C7" s="447"/>
      <c r="D7" s="492"/>
      <c r="E7" s="443"/>
      <c r="F7" s="493"/>
      <c r="G7" s="451"/>
      <c r="H7" s="451"/>
      <c r="I7" s="458"/>
      <c r="J7" s="493"/>
      <c r="K7" s="458"/>
      <c r="L7" s="449"/>
      <c r="M7" s="453"/>
      <c r="N7" s="453"/>
      <c r="O7" s="453"/>
      <c r="P7" s="453"/>
      <c r="Q7" s="453"/>
      <c r="R7" s="453"/>
      <c r="S7" s="453"/>
      <c r="T7" s="453"/>
      <c r="U7" s="453"/>
      <c r="V7" s="453"/>
      <c r="W7" s="458"/>
      <c r="X7" s="458"/>
      <c r="Y7" s="453"/>
      <c r="Z7" s="453"/>
      <c r="AA7" s="453"/>
      <c r="AB7" s="453"/>
      <c r="AC7" s="453"/>
      <c r="AD7" s="453"/>
      <c r="AE7" s="453"/>
      <c r="AF7" s="453"/>
      <c r="AG7" s="453"/>
      <c r="AH7" s="453"/>
      <c r="AI7" s="458"/>
      <c r="AJ7" s="458"/>
      <c r="AK7" s="453"/>
      <c r="AL7" s="453"/>
      <c r="AM7" s="453"/>
      <c r="AN7" s="453"/>
      <c r="AO7" s="453"/>
      <c r="AP7" s="453"/>
      <c r="AQ7" s="453"/>
      <c r="AR7" s="453"/>
      <c r="AS7" s="453"/>
      <c r="AT7" s="453"/>
    </row>
    <row r="8" spans="1:70" s="319" customFormat="1" ht="3" customHeight="1">
      <c r="A8" s="442"/>
      <c r="B8" s="443"/>
      <c r="C8" s="444"/>
      <c r="D8" s="492"/>
      <c r="E8" s="443"/>
      <c r="F8" s="493"/>
      <c r="G8" s="443"/>
      <c r="H8" s="447"/>
      <c r="I8" s="447"/>
      <c r="J8" s="493"/>
      <c r="K8" s="445"/>
      <c r="L8" s="449"/>
      <c r="M8" s="449"/>
      <c r="N8" s="449"/>
      <c r="O8" s="449"/>
      <c r="P8" s="449"/>
      <c r="Q8" s="449"/>
      <c r="S8" s="449"/>
      <c r="T8" s="449"/>
      <c r="U8" s="449"/>
      <c r="V8" s="449"/>
      <c r="W8" s="477"/>
      <c r="X8" s="477"/>
      <c r="Y8" s="453"/>
      <c r="Z8" s="453"/>
      <c r="AA8" s="453"/>
      <c r="AB8" s="453"/>
      <c r="AC8" s="453"/>
      <c r="AD8" s="453"/>
      <c r="AE8" s="453"/>
      <c r="AF8" s="453"/>
      <c r="AG8" s="453"/>
      <c r="AH8" s="453"/>
      <c r="AI8" s="477"/>
      <c r="AJ8" s="477"/>
      <c r="AK8" s="453"/>
      <c r="AL8" s="453"/>
      <c r="AM8" s="453"/>
      <c r="AN8" s="453"/>
      <c r="AO8" s="453"/>
      <c r="AP8" s="453"/>
      <c r="AQ8" s="453"/>
      <c r="AR8" s="453"/>
      <c r="AS8" s="453"/>
      <c r="AT8" s="453"/>
    </row>
    <row r="9" spans="1:70" s="488" customFormat="1" ht="12" customHeight="1">
      <c r="A9" s="586" t="s">
        <v>85</v>
      </c>
      <c r="B9" s="587"/>
      <c r="C9" s="587"/>
      <c r="D9" s="588"/>
      <c r="E9" s="589"/>
      <c r="F9" s="592"/>
      <c r="G9" s="589"/>
      <c r="H9" s="589"/>
      <c r="I9" s="589"/>
      <c r="J9" s="592"/>
      <c r="K9" s="589"/>
      <c r="L9" s="589"/>
      <c r="M9" s="589"/>
      <c r="N9" s="589"/>
      <c r="O9" s="589"/>
      <c r="P9" s="589"/>
      <c r="Q9" s="589"/>
      <c r="R9" s="589"/>
      <c r="S9" s="589"/>
      <c r="T9" s="589"/>
      <c r="U9" s="589"/>
      <c r="V9" s="589"/>
      <c r="W9" s="589"/>
      <c r="X9" s="589"/>
      <c r="Y9" s="589"/>
      <c r="Z9" s="589"/>
      <c r="AA9" s="589"/>
      <c r="AB9" s="589"/>
      <c r="AC9" s="589"/>
      <c r="AD9" s="589"/>
      <c r="AE9" s="589"/>
      <c r="AF9" s="589"/>
      <c r="AG9" s="589"/>
      <c r="AH9" s="589"/>
      <c r="AI9" s="589"/>
      <c r="AJ9" s="589"/>
      <c r="AK9" s="589"/>
      <c r="AL9" s="589"/>
      <c r="AM9" s="589"/>
      <c r="AN9" s="589"/>
      <c r="AO9" s="589"/>
      <c r="AP9" s="589"/>
      <c r="AQ9" s="589"/>
      <c r="AR9" s="589"/>
      <c r="AS9" s="589"/>
      <c r="AT9" s="589"/>
      <c r="AU9" s="494"/>
    </row>
    <row r="10" spans="1:70" s="524" customFormat="1" ht="3" customHeight="1" outlineLevel="1">
      <c r="A10" s="607"/>
      <c r="B10" s="608"/>
      <c r="C10" s="476"/>
      <c r="D10" s="532"/>
      <c r="E10" s="533"/>
      <c r="F10" s="533"/>
      <c r="G10" s="534"/>
      <c r="H10" s="534"/>
      <c r="I10" s="490"/>
      <c r="J10" s="533"/>
      <c r="K10" s="490"/>
      <c r="L10" s="490"/>
      <c r="M10" s="491"/>
      <c r="N10" s="529"/>
      <c r="O10" s="491"/>
      <c r="P10" s="491"/>
      <c r="Q10" s="491"/>
      <c r="R10" s="491"/>
      <c r="S10" s="491"/>
      <c r="T10" s="491"/>
      <c r="U10" s="491"/>
      <c r="V10" s="491"/>
      <c r="W10" s="490"/>
      <c r="X10" s="490"/>
      <c r="Y10" s="486"/>
      <c r="Z10" s="530"/>
      <c r="AA10" s="486"/>
      <c r="AB10" s="486"/>
      <c r="AC10" s="486"/>
      <c r="AD10" s="480"/>
      <c r="AE10" s="486"/>
      <c r="AF10" s="486"/>
      <c r="AG10" s="486"/>
      <c r="AH10" s="486"/>
      <c r="AI10" s="490"/>
      <c r="AJ10" s="490"/>
      <c r="AK10" s="486"/>
      <c r="AL10" s="488"/>
      <c r="AM10" s="486"/>
      <c r="AN10" s="486"/>
      <c r="AO10" s="486"/>
      <c r="AP10" s="480"/>
      <c r="AQ10" s="486"/>
      <c r="AR10" s="486"/>
      <c r="AS10" s="486"/>
      <c r="AT10" s="486"/>
    </row>
    <row r="11" spans="1:70" s="524" customFormat="1" outlineLevel="1">
      <c r="A11" s="580" t="s">
        <v>86</v>
      </c>
      <c r="B11" s="580" t="s">
        <v>87</v>
      </c>
      <c r="C11" s="580"/>
      <c r="D11" s="580"/>
      <c r="E11" s="580"/>
      <c r="F11" s="533"/>
      <c r="G11" s="534"/>
      <c r="H11" s="534"/>
      <c r="I11" s="490"/>
      <c r="J11" s="533"/>
      <c r="K11" s="491"/>
      <c r="L11" s="491"/>
      <c r="M11" s="491"/>
      <c r="N11" s="529"/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86"/>
      <c r="Z11" s="530"/>
      <c r="AA11" s="486"/>
      <c r="AB11" s="486"/>
      <c r="AC11" s="486"/>
      <c r="AD11" s="480"/>
      <c r="AE11" s="486"/>
      <c r="AF11" s="486"/>
      <c r="AG11" s="486"/>
      <c r="AH11" s="486"/>
      <c r="AI11" s="491"/>
      <c r="AJ11" s="491"/>
      <c r="AK11" s="486"/>
      <c r="AL11" s="488"/>
      <c r="AM11" s="486"/>
      <c r="AN11" s="486"/>
      <c r="AO11" s="486"/>
      <c r="AP11" s="480"/>
      <c r="AQ11" s="486"/>
      <c r="AR11" s="486"/>
      <c r="AS11" s="486"/>
      <c r="AT11" s="486"/>
    </row>
    <row r="12" spans="1:70" s="481" customFormat="1" ht="13.5" outlineLevel="2">
      <c r="A12" s="541"/>
      <c r="B12" s="545" t="s">
        <v>1564</v>
      </c>
      <c r="C12" s="460" t="s">
        <v>492</v>
      </c>
      <c r="D12" s="474"/>
      <c r="E12" s="461" t="s">
        <v>1565</v>
      </c>
      <c r="F12" s="475"/>
      <c r="G12" s="475" t="s">
        <v>492</v>
      </c>
      <c r="H12" s="459" t="str">
        <f t="shared" ref="H12:H21" si="0">CONCATENATE(G12,"-",I12)</f>
        <v>R25-1</v>
      </c>
      <c r="I12" s="476">
        <v>1</v>
      </c>
      <c r="J12" s="475"/>
      <c r="K12" s="536">
        <v>1</v>
      </c>
      <c r="L12" s="473"/>
      <c r="M12" s="471" cm="1">
        <f t="array" ref="M12">IFERROR(_xlfn.IFS(N12=1,1,O12=1,1,P12=1,1,Q12=1,1),0)</f>
        <v>0</v>
      </c>
      <c r="N12" s="536"/>
      <c r="O12" s="536"/>
      <c r="P12" s="536"/>
      <c r="Q12" s="536"/>
      <c r="R12" s="471" cm="1">
        <f t="array" ref="R12">IFERROR(_xlfn.IFS(S12=1,1,T12=1,1,U12=1,1,V12=1,1),0)</f>
        <v>0</v>
      </c>
      <c r="S12" s="536"/>
      <c r="T12" s="536"/>
      <c r="U12" s="536"/>
      <c r="V12" s="536"/>
      <c r="W12" s="536"/>
      <c r="X12" s="536"/>
      <c r="Y12" s="468"/>
      <c r="Z12" s="471"/>
      <c r="AA12" s="471"/>
      <c r="AB12" s="471"/>
      <c r="AC12" s="471"/>
      <c r="AD12" s="470"/>
      <c r="AE12" s="471"/>
      <c r="AF12" s="471"/>
      <c r="AG12" s="471"/>
      <c r="AH12" s="471"/>
      <c r="AI12" s="536"/>
      <c r="AJ12" s="536"/>
      <c r="AK12" s="468"/>
      <c r="AL12" s="471"/>
      <c r="AM12" s="471"/>
      <c r="AN12" s="471"/>
      <c r="AO12" s="471"/>
      <c r="AP12" s="470"/>
      <c r="AQ12" s="471"/>
      <c r="AR12" s="471"/>
      <c r="AS12" s="471"/>
      <c r="AT12" s="471"/>
      <c r="BR12" s="463">
        <v>1</v>
      </c>
    </row>
    <row r="13" spans="1:70" s="481" customFormat="1" ht="13.5" outlineLevel="2">
      <c r="A13" s="541"/>
      <c r="B13" s="545" t="s">
        <v>1564</v>
      </c>
      <c r="C13" s="460" t="s">
        <v>492</v>
      </c>
      <c r="D13" s="474"/>
      <c r="E13" s="461" t="s">
        <v>1566</v>
      </c>
      <c r="F13" s="475"/>
      <c r="G13" s="475" t="s">
        <v>492</v>
      </c>
      <c r="H13" s="459" t="str">
        <f t="shared" si="0"/>
        <v>R25-1</v>
      </c>
      <c r="I13" s="476">
        <v>1</v>
      </c>
      <c r="J13" s="475"/>
      <c r="K13" s="536">
        <v>1</v>
      </c>
      <c r="L13" s="473"/>
      <c r="M13" s="471" cm="1">
        <f t="array" ref="M13">IFERROR(_xlfn.IFS(N13=1,1,O13=1,1,P13=1,1,Q13=1,1),0)</f>
        <v>0</v>
      </c>
      <c r="N13" s="536"/>
      <c r="O13" s="536"/>
      <c r="P13" s="536"/>
      <c r="Q13" s="536"/>
      <c r="R13" s="471" cm="1">
        <f t="array" ref="R13">IFERROR(_xlfn.IFS(S13=1,1,T13=1,1,U13=1,1,V13=1,1),0)</f>
        <v>0</v>
      </c>
      <c r="S13" s="536"/>
      <c r="T13" s="536"/>
      <c r="U13" s="536"/>
      <c r="V13" s="536"/>
      <c r="W13" s="536"/>
      <c r="X13" s="536"/>
      <c r="Y13" s="478"/>
      <c r="Z13" s="471"/>
      <c r="AA13" s="471"/>
      <c r="AB13" s="471"/>
      <c r="AC13" s="471"/>
      <c r="AD13" s="480"/>
      <c r="AE13" s="471"/>
      <c r="AF13" s="471"/>
      <c r="AG13" s="471"/>
      <c r="AH13" s="471"/>
      <c r="AI13" s="536"/>
      <c r="AJ13" s="536"/>
      <c r="AK13" s="478"/>
      <c r="AL13" s="471"/>
      <c r="AM13" s="471"/>
      <c r="AN13" s="471"/>
      <c r="AO13" s="471"/>
      <c r="AP13" s="480"/>
      <c r="AQ13" s="471"/>
      <c r="AR13" s="471"/>
      <c r="AS13" s="471"/>
      <c r="AT13" s="471"/>
      <c r="BR13" s="463">
        <v>1</v>
      </c>
    </row>
    <row r="14" spans="1:70" s="481" customFormat="1" ht="13.5" outlineLevel="2">
      <c r="A14" s="541"/>
      <c r="B14" s="545" t="s">
        <v>1564</v>
      </c>
      <c r="C14" s="460" t="s">
        <v>492</v>
      </c>
      <c r="D14" s="474"/>
      <c r="E14" s="461" t="s">
        <v>1567</v>
      </c>
      <c r="F14" s="475"/>
      <c r="G14" s="475" t="s">
        <v>492</v>
      </c>
      <c r="H14" s="459" t="str">
        <f t="shared" si="0"/>
        <v>R25-1</v>
      </c>
      <c r="I14" s="476">
        <v>1</v>
      </c>
      <c r="J14" s="475"/>
      <c r="K14" s="536">
        <v>1</v>
      </c>
      <c r="L14" s="473"/>
      <c r="M14" s="471" cm="1">
        <f t="array" ref="M14">IFERROR(_xlfn.IFS(N14=1,1,O14=1,1,P14=1,1,Q14=1,1),0)</f>
        <v>0</v>
      </c>
      <c r="N14" s="536"/>
      <c r="O14" s="536"/>
      <c r="P14" s="536"/>
      <c r="Q14" s="536"/>
      <c r="R14" s="471" cm="1">
        <f t="array" ref="R14">IFERROR(_xlfn.IFS(S14=1,1,T14=1,1,U14=1,1,V14=1,1),0)</f>
        <v>0</v>
      </c>
      <c r="S14" s="536"/>
      <c r="T14" s="536"/>
      <c r="U14" s="536"/>
      <c r="V14" s="536"/>
      <c r="W14" s="536"/>
      <c r="X14" s="536"/>
      <c r="Y14" s="478"/>
      <c r="Z14" s="471"/>
      <c r="AA14" s="471"/>
      <c r="AB14" s="471"/>
      <c r="AC14" s="471"/>
      <c r="AD14" s="470"/>
      <c r="AE14" s="471"/>
      <c r="AF14" s="471"/>
      <c r="AG14" s="471"/>
      <c r="AH14" s="471"/>
      <c r="AI14" s="536"/>
      <c r="AJ14" s="536"/>
      <c r="AK14" s="478"/>
      <c r="AL14" s="471"/>
      <c r="AM14" s="471"/>
      <c r="AN14" s="471"/>
      <c r="AO14" s="471"/>
      <c r="AP14" s="470"/>
      <c r="AQ14" s="471"/>
      <c r="AR14" s="471"/>
      <c r="AS14" s="471"/>
      <c r="AT14" s="471"/>
      <c r="BR14" s="463">
        <v>1</v>
      </c>
    </row>
    <row r="15" spans="1:70" s="481" customFormat="1" ht="13.5" outlineLevel="2">
      <c r="A15" s="541"/>
      <c r="B15" s="545" t="s">
        <v>1564</v>
      </c>
      <c r="C15" s="460" t="s">
        <v>492</v>
      </c>
      <c r="D15" s="474"/>
      <c r="E15" s="461" t="s">
        <v>1568</v>
      </c>
      <c r="F15" s="475"/>
      <c r="G15" s="475" t="s">
        <v>492</v>
      </c>
      <c r="H15" s="459" t="str">
        <f t="shared" si="0"/>
        <v>R25-1</v>
      </c>
      <c r="I15" s="476">
        <v>1</v>
      </c>
      <c r="J15" s="475"/>
      <c r="K15" s="536">
        <v>1</v>
      </c>
      <c r="L15" s="473"/>
      <c r="M15" s="471" cm="1">
        <f t="array" ref="M15">IFERROR(_xlfn.IFS(N15=1,1,O15=1,1,P15=1,1,Q15=1,1),0)</f>
        <v>0</v>
      </c>
      <c r="N15" s="536"/>
      <c r="O15" s="536"/>
      <c r="P15" s="536"/>
      <c r="Q15" s="536"/>
      <c r="R15" s="471" cm="1">
        <f t="array" ref="R15">IFERROR(_xlfn.IFS(S15=1,1,T15=1,1,U15=1,1,V15=1,1),0)</f>
        <v>0</v>
      </c>
      <c r="S15" s="536"/>
      <c r="T15" s="536"/>
      <c r="U15" s="536"/>
      <c r="V15" s="536"/>
      <c r="W15" s="536"/>
      <c r="X15" s="536"/>
      <c r="Y15" s="478"/>
      <c r="Z15" s="471"/>
      <c r="AA15" s="471"/>
      <c r="AB15" s="471"/>
      <c r="AC15" s="471"/>
      <c r="AD15" s="480"/>
      <c r="AE15" s="471"/>
      <c r="AF15" s="471"/>
      <c r="AG15" s="471"/>
      <c r="AH15" s="471"/>
      <c r="AI15" s="536"/>
      <c r="AJ15" s="536"/>
      <c r="AK15" s="478"/>
      <c r="AL15" s="471"/>
      <c r="AM15" s="471"/>
      <c r="AN15" s="471"/>
      <c r="AO15" s="471"/>
      <c r="AP15" s="480"/>
      <c r="AQ15" s="471"/>
      <c r="AR15" s="471"/>
      <c r="AS15" s="471"/>
      <c r="AT15" s="471"/>
      <c r="BR15" s="463">
        <v>1</v>
      </c>
    </row>
    <row r="16" spans="1:70" s="481" customFormat="1" ht="13.5" outlineLevel="2">
      <c r="A16" s="541"/>
      <c r="B16" s="545" t="s">
        <v>1564</v>
      </c>
      <c r="C16" s="460" t="s">
        <v>492</v>
      </c>
      <c r="D16" s="474"/>
      <c r="E16" s="461" t="s">
        <v>1569</v>
      </c>
      <c r="F16" s="475"/>
      <c r="G16" s="475" t="s">
        <v>492</v>
      </c>
      <c r="H16" s="459" t="str">
        <f t="shared" si="0"/>
        <v>R25-1</v>
      </c>
      <c r="I16" s="476">
        <v>1</v>
      </c>
      <c r="J16" s="475"/>
      <c r="K16" s="536">
        <v>1</v>
      </c>
      <c r="L16" s="473"/>
      <c r="M16" s="471" cm="1">
        <f t="array" ref="M16">IFERROR(_xlfn.IFS(N16=1,1,O16=1,1,P16=1,1,Q16=1,1),0)</f>
        <v>0</v>
      </c>
      <c r="N16" s="536"/>
      <c r="O16" s="536"/>
      <c r="P16" s="536"/>
      <c r="Q16" s="536"/>
      <c r="R16" s="471" cm="1">
        <f t="array" ref="R16">IFERROR(_xlfn.IFS(S16=1,1,T16=1,1,U16=1,1,V16=1,1),0)</f>
        <v>0</v>
      </c>
      <c r="S16" s="536"/>
      <c r="T16" s="536"/>
      <c r="U16" s="536"/>
      <c r="V16" s="536"/>
      <c r="W16" s="536"/>
      <c r="X16" s="536"/>
      <c r="Y16" s="478"/>
      <c r="Z16" s="471"/>
      <c r="AA16" s="478"/>
      <c r="AB16" s="471"/>
      <c r="AC16" s="478"/>
      <c r="AD16" s="470"/>
      <c r="AE16" s="471"/>
      <c r="AF16" s="471"/>
      <c r="AG16" s="471"/>
      <c r="AH16" s="471"/>
      <c r="AI16" s="536"/>
      <c r="AJ16" s="536"/>
      <c r="AK16" s="478"/>
      <c r="AL16" s="471"/>
      <c r="AM16" s="478"/>
      <c r="AN16" s="471"/>
      <c r="AO16" s="478"/>
      <c r="AP16" s="470"/>
      <c r="AQ16" s="471"/>
      <c r="AR16" s="471"/>
      <c r="AS16" s="471"/>
      <c r="AT16" s="471"/>
      <c r="BR16" s="463">
        <v>1</v>
      </c>
    </row>
    <row r="17" spans="1:70" s="481" customFormat="1" ht="13.5" outlineLevel="2">
      <c r="A17" s="541"/>
      <c r="B17" s="545" t="s">
        <v>1564</v>
      </c>
      <c r="C17" s="460" t="s">
        <v>492</v>
      </c>
      <c r="D17" s="474"/>
      <c r="E17" s="461" t="s">
        <v>1570</v>
      </c>
      <c r="F17" s="475"/>
      <c r="G17" s="475" t="s">
        <v>492</v>
      </c>
      <c r="H17" s="459" t="str">
        <f t="shared" si="0"/>
        <v>R25-1</v>
      </c>
      <c r="I17" s="476">
        <v>1</v>
      </c>
      <c r="J17" s="475"/>
      <c r="K17" s="536">
        <v>1</v>
      </c>
      <c r="L17" s="473"/>
      <c r="M17" s="471" cm="1">
        <f t="array" ref="M17">IFERROR(_xlfn.IFS(N17=1,1,O17=1,1,P17=1,1,Q17=1,1),0)</f>
        <v>0</v>
      </c>
      <c r="N17" s="536"/>
      <c r="O17" s="536"/>
      <c r="P17" s="536"/>
      <c r="Q17" s="536"/>
      <c r="R17" s="471" cm="1">
        <f t="array" ref="R17">IFERROR(_xlfn.IFS(S17=1,1,T17=1,1,U17=1,1,V17=1,1),0)</f>
        <v>0</v>
      </c>
      <c r="S17" s="536"/>
      <c r="T17" s="536"/>
      <c r="U17" s="536"/>
      <c r="V17" s="536"/>
      <c r="W17" s="536"/>
      <c r="X17" s="536"/>
      <c r="Y17" s="478"/>
      <c r="Z17" s="471"/>
      <c r="AA17" s="471"/>
      <c r="AB17" s="478"/>
      <c r="AC17" s="471"/>
      <c r="AD17" s="470"/>
      <c r="AE17" s="471"/>
      <c r="AF17" s="471"/>
      <c r="AG17" s="471"/>
      <c r="AH17" s="471"/>
      <c r="AI17" s="536"/>
      <c r="AJ17" s="536"/>
      <c r="AK17" s="478"/>
      <c r="AL17" s="471"/>
      <c r="AM17" s="471"/>
      <c r="AN17" s="478"/>
      <c r="AO17" s="471"/>
      <c r="AP17" s="470"/>
      <c r="AQ17" s="471"/>
      <c r="AR17" s="471"/>
      <c r="AS17" s="471"/>
      <c r="AT17" s="471"/>
      <c r="BR17" s="463">
        <v>1</v>
      </c>
    </row>
    <row r="18" spans="1:70" s="481" customFormat="1" ht="13.5" outlineLevel="2">
      <c r="A18" s="541"/>
      <c r="B18" s="545" t="s">
        <v>1564</v>
      </c>
      <c r="C18" s="460" t="s">
        <v>492</v>
      </c>
      <c r="D18" s="474"/>
      <c r="E18" s="461" t="s">
        <v>1571</v>
      </c>
      <c r="F18" s="475"/>
      <c r="G18" s="475" t="s">
        <v>492</v>
      </c>
      <c r="H18" s="459" t="str">
        <f t="shared" si="0"/>
        <v>R25-1</v>
      </c>
      <c r="I18" s="476">
        <v>1</v>
      </c>
      <c r="J18" s="475"/>
      <c r="K18" s="536">
        <v>1</v>
      </c>
      <c r="L18" s="483"/>
      <c r="M18" s="471" cm="1">
        <f t="array" ref="M18">IFERROR(_xlfn.IFS(N18=1,1,O18=1,1,P18=1,1,Q18=1,1),0)</f>
        <v>0</v>
      </c>
      <c r="N18" s="536"/>
      <c r="O18" s="536"/>
      <c r="P18" s="536"/>
      <c r="Q18" s="536"/>
      <c r="R18" s="471" cm="1">
        <f t="array" ref="R18">IFERROR(_xlfn.IFS(S18=1,1,T18=1,1,U18=1,1,V18=1,1),0)</f>
        <v>0</v>
      </c>
      <c r="S18" s="536"/>
      <c r="T18" s="536"/>
      <c r="U18" s="536"/>
      <c r="V18" s="536"/>
      <c r="W18" s="536"/>
      <c r="X18" s="536"/>
      <c r="Y18" s="478"/>
      <c r="Z18" s="471"/>
      <c r="AA18" s="471"/>
      <c r="AB18" s="478"/>
      <c r="AC18" s="471"/>
      <c r="AD18" s="479"/>
      <c r="AE18" s="471"/>
      <c r="AF18" s="471"/>
      <c r="AG18" s="471"/>
      <c r="AH18" s="471"/>
      <c r="AI18" s="536"/>
      <c r="AJ18" s="536"/>
      <c r="AK18" s="478"/>
      <c r="AL18" s="471"/>
      <c r="AM18" s="471"/>
      <c r="AN18" s="478"/>
      <c r="AO18" s="471"/>
      <c r="AP18" s="479"/>
      <c r="AQ18" s="471"/>
      <c r="AR18" s="471"/>
      <c r="AS18" s="471"/>
      <c r="AT18" s="471"/>
      <c r="BR18" s="463">
        <v>1</v>
      </c>
    </row>
    <row r="19" spans="1:70" s="481" customFormat="1" ht="13.5" outlineLevel="2">
      <c r="A19" s="541"/>
      <c r="B19" s="545" t="s">
        <v>1564</v>
      </c>
      <c r="C19" s="460" t="s">
        <v>492</v>
      </c>
      <c r="D19" s="474"/>
      <c r="E19" s="461" t="s">
        <v>1572</v>
      </c>
      <c r="F19" s="475"/>
      <c r="G19" s="475" t="s">
        <v>492</v>
      </c>
      <c r="H19" s="459" t="str">
        <f t="shared" si="0"/>
        <v>R25-1</v>
      </c>
      <c r="I19" s="476">
        <v>1</v>
      </c>
      <c r="J19" s="475"/>
      <c r="K19" s="536">
        <v>1</v>
      </c>
      <c r="L19" s="473"/>
      <c r="M19" s="471" cm="1">
        <f t="array" ref="M19">IFERROR(_xlfn.IFS(N19=1,1,O19=1,1,P19=1,1,Q19=1,1),0)</f>
        <v>0</v>
      </c>
      <c r="N19" s="536"/>
      <c r="O19" s="536"/>
      <c r="P19" s="536"/>
      <c r="Q19" s="536"/>
      <c r="R19" s="471" cm="1">
        <f t="array" ref="R19">IFERROR(_xlfn.IFS(S19=1,1,T19=1,1,U19=1,1,V19=1,1),0)</f>
        <v>0</v>
      </c>
      <c r="S19" s="536"/>
      <c r="T19" s="536"/>
      <c r="U19" s="536"/>
      <c r="V19" s="536"/>
      <c r="W19" s="536"/>
      <c r="X19" s="536"/>
      <c r="Y19" s="478"/>
      <c r="Z19" s="471"/>
      <c r="AA19" s="471"/>
      <c r="AB19" s="478"/>
      <c r="AC19" s="471"/>
      <c r="AD19" s="479"/>
      <c r="AE19" s="471"/>
      <c r="AF19" s="471"/>
      <c r="AG19" s="471"/>
      <c r="AH19" s="471"/>
      <c r="AI19" s="536"/>
      <c r="AJ19" s="536"/>
      <c r="AK19" s="478"/>
      <c r="AL19" s="471"/>
      <c r="AM19" s="471"/>
      <c r="AN19" s="478"/>
      <c r="AO19" s="471"/>
      <c r="AP19" s="479"/>
      <c r="AQ19" s="471"/>
      <c r="AR19" s="471"/>
      <c r="AS19" s="471"/>
      <c r="AT19" s="471"/>
      <c r="BR19" s="463">
        <v>1</v>
      </c>
    </row>
    <row r="20" spans="1:70" s="481" customFormat="1" ht="13.5" outlineLevel="2">
      <c r="A20" s="541"/>
      <c r="B20" s="545" t="s">
        <v>1564</v>
      </c>
      <c r="C20" s="460" t="s">
        <v>492</v>
      </c>
      <c r="D20" s="474"/>
      <c r="E20" s="461" t="s">
        <v>1573</v>
      </c>
      <c r="F20" s="475"/>
      <c r="G20" s="475" t="s">
        <v>492</v>
      </c>
      <c r="H20" s="459" t="str">
        <f t="shared" si="0"/>
        <v>R25-1</v>
      </c>
      <c r="I20" s="476">
        <v>1</v>
      </c>
      <c r="J20" s="475"/>
      <c r="K20" s="536">
        <v>1</v>
      </c>
      <c r="L20" s="473"/>
      <c r="M20" s="471" cm="1">
        <f t="array" ref="M20">IFERROR(_xlfn.IFS(N20=1,1,O20=1,1,P20=1,1,Q20=1,1),0)</f>
        <v>0</v>
      </c>
      <c r="N20" s="536"/>
      <c r="O20" s="536"/>
      <c r="P20" s="536"/>
      <c r="Q20" s="536"/>
      <c r="R20" s="471" cm="1">
        <f t="array" ref="R20">IFERROR(_xlfn.IFS(S20=1,1,T20=1,1,U20=1,1,V20=1,1),0)</f>
        <v>0</v>
      </c>
      <c r="S20" s="536"/>
      <c r="T20" s="536"/>
      <c r="U20" s="536"/>
      <c r="V20" s="536"/>
      <c r="W20" s="536"/>
      <c r="X20" s="536"/>
      <c r="Y20" s="478"/>
      <c r="Z20" s="471"/>
      <c r="AA20" s="471"/>
      <c r="AB20" s="478"/>
      <c r="AC20" s="471"/>
      <c r="AD20" s="470"/>
      <c r="AE20" s="471"/>
      <c r="AF20" s="471"/>
      <c r="AG20" s="471"/>
      <c r="AH20" s="471"/>
      <c r="AI20" s="536"/>
      <c r="AJ20" s="536"/>
      <c r="AK20" s="478"/>
      <c r="AL20" s="471"/>
      <c r="AM20" s="471"/>
      <c r="AN20" s="478"/>
      <c r="AO20" s="471"/>
      <c r="AP20" s="470"/>
      <c r="AQ20" s="471"/>
      <c r="AR20" s="471"/>
      <c r="AS20" s="471"/>
      <c r="AT20" s="471"/>
      <c r="BR20" s="463">
        <v>1</v>
      </c>
    </row>
    <row r="21" spans="1:70" s="481" customFormat="1" ht="13.5" outlineLevel="2">
      <c r="A21" s="541"/>
      <c r="B21" s="545" t="s">
        <v>1564</v>
      </c>
      <c r="C21" s="460" t="s">
        <v>492</v>
      </c>
      <c r="D21" s="474"/>
      <c r="E21" s="461" t="s">
        <v>1574</v>
      </c>
      <c r="F21" s="475"/>
      <c r="G21" s="475" t="s">
        <v>492</v>
      </c>
      <c r="H21" s="459" t="str">
        <f t="shared" si="0"/>
        <v>R25-1</v>
      </c>
      <c r="I21" s="476">
        <v>1</v>
      </c>
      <c r="J21" s="475"/>
      <c r="K21" s="536">
        <v>1</v>
      </c>
      <c r="L21" s="473"/>
      <c r="M21" s="471" cm="1">
        <f t="array" ref="M21">IFERROR(_xlfn.IFS(N21=1,1,O21=1,1,P21=1,1,Q21=1,1),0)</f>
        <v>0</v>
      </c>
      <c r="N21" s="536"/>
      <c r="O21" s="536"/>
      <c r="P21" s="536"/>
      <c r="Q21" s="536"/>
      <c r="R21" s="471" cm="1">
        <f t="array" ref="R21">IFERROR(_xlfn.IFS(S21=1,1,T21=1,1,U21=1,1,V21=1,1),0)</f>
        <v>0</v>
      </c>
      <c r="S21" s="536"/>
      <c r="T21" s="536"/>
      <c r="U21" s="536"/>
      <c r="V21" s="536"/>
      <c r="W21" s="536"/>
      <c r="X21" s="536"/>
      <c r="Y21" s="468"/>
      <c r="Z21" s="471"/>
      <c r="AA21" s="471"/>
      <c r="AB21" s="471"/>
      <c r="AC21" s="471"/>
      <c r="AD21" s="479"/>
      <c r="AE21" s="471"/>
      <c r="AF21" s="471"/>
      <c r="AG21" s="471"/>
      <c r="AH21" s="471"/>
      <c r="AI21" s="536"/>
      <c r="AJ21" s="536"/>
      <c r="AK21" s="468"/>
      <c r="AL21" s="471"/>
      <c r="AM21" s="471"/>
      <c r="AN21" s="471"/>
      <c r="AO21" s="471"/>
      <c r="AP21" s="479"/>
      <c r="AQ21" s="471"/>
      <c r="AR21" s="471"/>
      <c r="AS21" s="471"/>
      <c r="AT21" s="471"/>
      <c r="BR21" s="463">
        <v>1</v>
      </c>
    </row>
    <row r="22" spans="1:70" s="524" customFormat="1" ht="3" customHeight="1" outlineLevel="1">
      <c r="A22" s="607"/>
      <c r="B22" s="608"/>
      <c r="C22" s="476"/>
      <c r="D22" s="532"/>
      <c r="E22" s="533"/>
      <c r="F22" s="533"/>
      <c r="G22" s="534"/>
      <c r="H22" s="534"/>
      <c r="I22" s="490"/>
      <c r="J22" s="533"/>
      <c r="K22" s="490"/>
      <c r="L22" s="490"/>
      <c r="M22" s="491"/>
      <c r="N22" s="529"/>
      <c r="O22" s="491"/>
      <c r="P22" s="491"/>
      <c r="Q22" s="491"/>
      <c r="R22" s="491"/>
      <c r="S22" s="491"/>
      <c r="T22" s="491"/>
      <c r="U22" s="491"/>
      <c r="V22" s="491"/>
      <c r="W22" s="490"/>
      <c r="X22" s="490"/>
      <c r="Y22" s="486"/>
      <c r="Z22" s="530"/>
      <c r="AA22" s="486"/>
      <c r="AB22" s="486"/>
      <c r="AC22" s="486"/>
      <c r="AD22" s="480"/>
      <c r="AE22" s="486"/>
      <c r="AF22" s="486"/>
      <c r="AG22" s="486"/>
      <c r="AH22" s="486"/>
      <c r="AI22" s="490"/>
      <c r="AJ22" s="490"/>
      <c r="AK22" s="486"/>
      <c r="AL22" s="488"/>
      <c r="AM22" s="486"/>
      <c r="AN22" s="486"/>
      <c r="AO22" s="486"/>
      <c r="AP22" s="480"/>
      <c r="AQ22" s="486"/>
      <c r="AR22" s="486"/>
      <c r="AS22" s="486"/>
      <c r="AT22" s="486"/>
    </row>
    <row r="23" spans="1:70" s="524" customFormat="1" outlineLevel="1">
      <c r="A23" s="580" t="s">
        <v>88</v>
      </c>
      <c r="B23" s="580" t="s">
        <v>89</v>
      </c>
      <c r="C23" s="580"/>
      <c r="D23" s="580"/>
      <c r="E23" s="580"/>
      <c r="F23" s="533"/>
      <c r="G23" s="534"/>
      <c r="H23" s="534"/>
      <c r="I23" s="490"/>
      <c r="J23" s="533"/>
      <c r="K23" s="491"/>
      <c r="L23" s="491"/>
      <c r="M23" s="491"/>
      <c r="N23" s="529"/>
      <c r="O23" s="491"/>
      <c r="P23" s="491"/>
      <c r="Q23" s="491"/>
      <c r="R23" s="491"/>
      <c r="S23" s="491"/>
      <c r="T23" s="491"/>
      <c r="U23" s="491"/>
      <c r="V23" s="491"/>
      <c r="W23" s="491"/>
      <c r="X23" s="491"/>
      <c r="Y23" s="486"/>
      <c r="Z23" s="530"/>
      <c r="AA23" s="486"/>
      <c r="AB23" s="486"/>
      <c r="AC23" s="486"/>
      <c r="AD23" s="480"/>
      <c r="AE23" s="486"/>
      <c r="AF23" s="486"/>
      <c r="AG23" s="486"/>
      <c r="AH23" s="486"/>
      <c r="AI23" s="491"/>
      <c r="AJ23" s="491"/>
      <c r="AK23" s="486"/>
      <c r="AL23" s="488"/>
      <c r="AM23" s="486"/>
      <c r="AN23" s="486"/>
      <c r="AO23" s="486"/>
      <c r="AP23" s="480"/>
      <c r="AQ23" s="486"/>
      <c r="AR23" s="486"/>
      <c r="AS23" s="486"/>
      <c r="AT23" s="486"/>
    </row>
    <row r="24" spans="1:70" s="481" customFormat="1" ht="13.5" outlineLevel="2">
      <c r="A24" s="541"/>
      <c r="B24" s="545" t="s">
        <v>1564</v>
      </c>
      <c r="C24" s="460" t="s">
        <v>553</v>
      </c>
      <c r="D24" s="474"/>
      <c r="E24" s="461" t="s">
        <v>1565</v>
      </c>
      <c r="F24" s="475"/>
      <c r="G24" s="475" t="s">
        <v>553</v>
      </c>
      <c r="H24" s="459" t="str">
        <f t="shared" ref="H24:H31" si="1">CONCATENATE(G24,"-",I24)</f>
        <v>L20-1</v>
      </c>
      <c r="I24" s="476">
        <v>1</v>
      </c>
      <c r="J24" s="475"/>
      <c r="K24" s="536"/>
      <c r="L24" s="473"/>
      <c r="M24" s="471" cm="1">
        <f t="array" ref="M24">IFERROR(_xlfn.IFS(N24=1,1,O24=1,1,P24=1,1,Q24=1,1),0)</f>
        <v>1</v>
      </c>
      <c r="N24" s="536">
        <v>1</v>
      </c>
      <c r="P24" s="536"/>
      <c r="Q24" s="536"/>
      <c r="R24" s="471" cm="1">
        <f t="array" ref="R24">IFERROR(_xlfn.IFS(S24=1,1,T24=1,1,U24=1,1,V24=1,1),0)</f>
        <v>1</v>
      </c>
      <c r="S24" s="536"/>
      <c r="U24" s="536">
        <v>1</v>
      </c>
      <c r="V24" s="536"/>
      <c r="W24" s="536"/>
      <c r="X24" s="536"/>
      <c r="Y24" s="478"/>
      <c r="Z24" s="471"/>
      <c r="AA24" s="471"/>
      <c r="AB24" s="471"/>
      <c r="AC24" s="471"/>
      <c r="AD24" s="470"/>
      <c r="AE24" s="471"/>
      <c r="AF24" s="471"/>
      <c r="AG24" s="471"/>
      <c r="AH24" s="471"/>
      <c r="AI24" s="536"/>
      <c r="AJ24" s="536"/>
      <c r="AK24" s="478"/>
      <c r="AL24" s="471"/>
      <c r="AM24" s="471"/>
      <c r="AN24" s="471"/>
      <c r="AO24" s="471"/>
      <c r="AP24" s="470"/>
      <c r="AQ24" s="471"/>
      <c r="AR24" s="471"/>
      <c r="AS24" s="471"/>
      <c r="AT24" s="471"/>
      <c r="BR24" s="463">
        <v>1</v>
      </c>
    </row>
    <row r="25" spans="1:70" s="481" customFormat="1" ht="13.5" outlineLevel="2">
      <c r="A25" s="541"/>
      <c r="B25" s="545" t="s">
        <v>1564</v>
      </c>
      <c r="C25" s="460" t="s">
        <v>553</v>
      </c>
      <c r="D25" s="474"/>
      <c r="E25" s="461" t="s">
        <v>1566</v>
      </c>
      <c r="F25" s="475"/>
      <c r="G25" s="475" t="s">
        <v>553</v>
      </c>
      <c r="H25" s="459" t="str">
        <f t="shared" si="1"/>
        <v>L20-1</v>
      </c>
      <c r="I25" s="476">
        <v>1</v>
      </c>
      <c r="J25" s="475"/>
      <c r="K25" s="536"/>
      <c r="L25" s="473"/>
      <c r="M25" s="471" cm="1">
        <f t="array" ref="M25">IFERROR(_xlfn.IFS(N25=1,1,O25=1,1,P25=1,1,Q25=1,1),0)</f>
        <v>1</v>
      </c>
      <c r="N25" s="536">
        <v>1</v>
      </c>
      <c r="P25" s="536"/>
      <c r="Q25" s="536"/>
      <c r="R25" s="471" cm="1">
        <f t="array" ref="R25">IFERROR(_xlfn.IFS(S25=1,1,T25=1,1,U25=1,1,V25=1,1),0)</f>
        <v>1</v>
      </c>
      <c r="S25" s="536"/>
      <c r="U25" s="536">
        <v>1</v>
      </c>
      <c r="V25" s="536"/>
      <c r="W25" s="536"/>
      <c r="X25" s="536"/>
      <c r="Y25" s="478"/>
      <c r="Z25" s="471"/>
      <c r="AA25" s="471"/>
      <c r="AB25" s="478"/>
      <c r="AC25" s="471"/>
      <c r="AD25" s="479"/>
      <c r="AE25" s="471"/>
      <c r="AF25" s="471"/>
      <c r="AG25" s="471"/>
      <c r="AH25" s="471"/>
      <c r="AI25" s="536"/>
      <c r="AJ25" s="536"/>
      <c r="AK25" s="478"/>
      <c r="AL25" s="471"/>
      <c r="AM25" s="471"/>
      <c r="AN25" s="478"/>
      <c r="AO25" s="471"/>
      <c r="AP25" s="479"/>
      <c r="AQ25" s="471"/>
      <c r="AR25" s="471"/>
      <c r="AS25" s="471"/>
      <c r="AT25" s="471"/>
      <c r="BR25" s="463">
        <v>1</v>
      </c>
    </row>
    <row r="26" spans="1:70" s="481" customFormat="1" ht="13.5" outlineLevel="2">
      <c r="A26" s="541"/>
      <c r="B26" s="545" t="s">
        <v>1564</v>
      </c>
      <c r="C26" s="460" t="s">
        <v>553</v>
      </c>
      <c r="D26" s="474"/>
      <c r="E26" s="461" t="s">
        <v>1567</v>
      </c>
      <c r="F26" s="475"/>
      <c r="G26" s="475" t="s">
        <v>553</v>
      </c>
      <c r="H26" s="459" t="str">
        <f t="shared" si="1"/>
        <v>L20-1</v>
      </c>
      <c r="I26" s="476">
        <v>1</v>
      </c>
      <c r="J26" s="475"/>
      <c r="K26" s="536"/>
      <c r="L26" s="473"/>
      <c r="M26" s="471" cm="1">
        <f t="array" ref="M26">IFERROR(_xlfn.IFS(N26=1,1,O26=1,1,P26=1,1,Q26=1,1),0)</f>
        <v>1</v>
      </c>
      <c r="N26" s="536">
        <v>1</v>
      </c>
      <c r="P26" s="536"/>
      <c r="Q26" s="536"/>
      <c r="R26" s="471" cm="1">
        <f t="array" ref="R26">IFERROR(_xlfn.IFS(S26=1,1,T26=1,1,U26=1,1,V26=1,1),0)</f>
        <v>1</v>
      </c>
      <c r="S26" s="536"/>
      <c r="U26" s="536">
        <v>1</v>
      </c>
      <c r="V26" s="536"/>
      <c r="W26" s="536"/>
      <c r="X26" s="536"/>
      <c r="Y26" s="478"/>
      <c r="Z26" s="471"/>
      <c r="AA26" s="471"/>
      <c r="AB26" s="478"/>
      <c r="AC26" s="471"/>
      <c r="AD26" s="479"/>
      <c r="AE26" s="471"/>
      <c r="AF26" s="471"/>
      <c r="AG26" s="471"/>
      <c r="AH26" s="471"/>
      <c r="AI26" s="536"/>
      <c r="AJ26" s="536"/>
      <c r="AK26" s="478"/>
      <c r="AL26" s="471"/>
      <c r="AM26" s="471"/>
      <c r="AN26" s="478"/>
      <c r="AO26" s="471"/>
      <c r="AP26" s="479"/>
      <c r="AQ26" s="471"/>
      <c r="AR26" s="471"/>
      <c r="AS26" s="471"/>
      <c r="AT26" s="471"/>
      <c r="BR26" s="463">
        <v>1</v>
      </c>
    </row>
    <row r="27" spans="1:70" s="481" customFormat="1" ht="13.5" outlineLevel="2">
      <c r="A27" s="541"/>
      <c r="B27" s="545" t="s">
        <v>1564</v>
      </c>
      <c r="C27" s="460" t="s">
        <v>553</v>
      </c>
      <c r="D27" s="474"/>
      <c r="E27" s="461" t="s">
        <v>1568</v>
      </c>
      <c r="F27" s="475"/>
      <c r="G27" s="475" t="s">
        <v>553</v>
      </c>
      <c r="H27" s="459" t="str">
        <f t="shared" si="1"/>
        <v>L20-1</v>
      </c>
      <c r="I27" s="476">
        <v>1</v>
      </c>
      <c r="J27" s="475"/>
      <c r="K27" s="536"/>
      <c r="L27" s="473"/>
      <c r="M27" s="471" cm="1">
        <f t="array" ref="M27">IFERROR(_xlfn.IFS(N27=1,1,O27=1,1,P27=1,1,Q27=1,1),0)</f>
        <v>1</v>
      </c>
      <c r="N27" s="536">
        <v>1</v>
      </c>
      <c r="P27" s="536"/>
      <c r="Q27" s="536"/>
      <c r="R27" s="471" cm="1">
        <f t="array" ref="R27">IFERROR(_xlfn.IFS(S27=1,1,T27=1,1,U27=1,1,V27=1,1),0)</f>
        <v>1</v>
      </c>
      <c r="S27" s="536"/>
      <c r="U27" s="536">
        <v>1</v>
      </c>
      <c r="V27" s="536"/>
      <c r="W27" s="536"/>
      <c r="X27" s="536"/>
      <c r="Y27" s="478"/>
      <c r="Z27" s="471"/>
      <c r="AA27" s="471"/>
      <c r="AB27" s="478"/>
      <c r="AC27" s="471"/>
      <c r="AD27" s="479"/>
      <c r="AE27" s="471"/>
      <c r="AF27" s="471"/>
      <c r="AG27" s="471"/>
      <c r="AH27" s="471"/>
      <c r="AI27" s="536"/>
      <c r="AJ27" s="536"/>
      <c r="AK27" s="478"/>
      <c r="AL27" s="471"/>
      <c r="AM27" s="471"/>
      <c r="AN27" s="478"/>
      <c r="AO27" s="471"/>
      <c r="AP27" s="479"/>
      <c r="AQ27" s="471"/>
      <c r="AR27" s="471"/>
      <c r="AS27" s="471"/>
      <c r="AT27" s="471"/>
      <c r="BR27" s="463">
        <v>1</v>
      </c>
    </row>
    <row r="28" spans="1:70" s="481" customFormat="1" ht="13.5" outlineLevel="2">
      <c r="A28" s="541"/>
      <c r="B28" s="545" t="s">
        <v>1564</v>
      </c>
      <c r="C28" s="460" t="s">
        <v>553</v>
      </c>
      <c r="D28" s="474"/>
      <c r="E28" s="461" t="s">
        <v>1569</v>
      </c>
      <c r="F28" s="475"/>
      <c r="G28" s="475" t="s">
        <v>553</v>
      </c>
      <c r="H28" s="459" t="str">
        <f t="shared" si="1"/>
        <v>L20-1</v>
      </c>
      <c r="I28" s="476">
        <v>1</v>
      </c>
      <c r="J28" s="475"/>
      <c r="K28" s="536"/>
      <c r="L28" s="473"/>
      <c r="M28" s="471" cm="1">
        <f t="array" ref="M28">IFERROR(_xlfn.IFS(N28=1,1,O28=1,1,P28=1,1,Q28=1,1),0)</f>
        <v>1</v>
      </c>
      <c r="N28" s="536">
        <v>1</v>
      </c>
      <c r="P28" s="536"/>
      <c r="Q28" s="536"/>
      <c r="R28" s="471" cm="1">
        <f t="array" ref="R28">IFERROR(_xlfn.IFS(S28=1,1,T28=1,1,U28=1,1,V28=1,1),0)</f>
        <v>1</v>
      </c>
      <c r="S28" s="536"/>
      <c r="U28" s="536">
        <v>1</v>
      </c>
      <c r="V28" s="536"/>
      <c r="W28" s="536"/>
      <c r="X28" s="536"/>
      <c r="Y28" s="478"/>
      <c r="Z28" s="471"/>
      <c r="AA28" s="471"/>
      <c r="AB28" s="478"/>
      <c r="AC28" s="471"/>
      <c r="AD28" s="479"/>
      <c r="AE28" s="471"/>
      <c r="AF28" s="471"/>
      <c r="AG28" s="471"/>
      <c r="AH28" s="471"/>
      <c r="AI28" s="536"/>
      <c r="AJ28" s="536"/>
      <c r="AK28" s="478"/>
      <c r="AL28" s="471"/>
      <c r="AM28" s="471"/>
      <c r="AN28" s="478"/>
      <c r="AO28" s="471"/>
      <c r="AP28" s="479"/>
      <c r="AQ28" s="471"/>
      <c r="AR28" s="471"/>
      <c r="AS28" s="471"/>
      <c r="AT28" s="471"/>
      <c r="BR28" s="463">
        <v>1</v>
      </c>
    </row>
    <row r="29" spans="1:70" s="481" customFormat="1" ht="13.5" outlineLevel="2">
      <c r="A29" s="541"/>
      <c r="B29" s="545" t="s">
        <v>1564</v>
      </c>
      <c r="C29" s="460" t="s">
        <v>553</v>
      </c>
      <c r="D29" s="474"/>
      <c r="E29" s="461" t="s">
        <v>1570</v>
      </c>
      <c r="F29" s="475"/>
      <c r="G29" s="475" t="s">
        <v>553</v>
      </c>
      <c r="H29" s="459" t="str">
        <f t="shared" si="1"/>
        <v>L20-1</v>
      </c>
      <c r="I29" s="476">
        <v>1</v>
      </c>
      <c r="J29" s="475"/>
      <c r="K29" s="536"/>
      <c r="L29" s="473"/>
      <c r="M29" s="471" cm="1">
        <f t="array" ref="M29">IFERROR(_xlfn.IFS(N29=1,1,O29=1,1,P29=1,1,Q29=1,1),0)</f>
        <v>1</v>
      </c>
      <c r="N29" s="536">
        <v>1</v>
      </c>
      <c r="P29" s="536"/>
      <c r="Q29" s="536"/>
      <c r="R29" s="471" cm="1">
        <f t="array" ref="R29">IFERROR(_xlfn.IFS(S29=1,1,T29=1,1,U29=1,1,V29=1,1),0)</f>
        <v>1</v>
      </c>
      <c r="S29" s="536"/>
      <c r="U29" s="536">
        <v>1</v>
      </c>
      <c r="V29" s="536"/>
      <c r="W29" s="536"/>
      <c r="X29" s="536"/>
      <c r="Y29" s="468"/>
      <c r="Z29" s="471"/>
      <c r="AA29" s="471"/>
      <c r="AB29" s="471"/>
      <c r="AC29" s="471"/>
      <c r="AD29" s="479"/>
      <c r="AE29" s="471"/>
      <c r="AF29" s="471"/>
      <c r="AG29" s="471"/>
      <c r="AH29" s="471"/>
      <c r="AI29" s="536"/>
      <c r="AJ29" s="536"/>
      <c r="AK29" s="468"/>
      <c r="AL29" s="471"/>
      <c r="AM29" s="471"/>
      <c r="AN29" s="471"/>
      <c r="AO29" s="471"/>
      <c r="AP29" s="479"/>
      <c r="AQ29" s="471"/>
      <c r="AR29" s="471"/>
      <c r="AS29" s="471"/>
      <c r="AT29" s="471"/>
      <c r="BR29" s="463">
        <v>1</v>
      </c>
    </row>
    <row r="30" spans="1:70" s="481" customFormat="1" ht="13.5" outlineLevel="2">
      <c r="A30" s="541"/>
      <c r="B30" s="545" t="s">
        <v>1564</v>
      </c>
      <c r="C30" s="460" t="s">
        <v>553</v>
      </c>
      <c r="D30" s="474"/>
      <c r="E30" s="461" t="s">
        <v>1571</v>
      </c>
      <c r="F30" s="475"/>
      <c r="G30" s="475" t="s">
        <v>553</v>
      </c>
      <c r="H30" s="459" t="str">
        <f t="shared" si="1"/>
        <v>L20-1</v>
      </c>
      <c r="I30" s="476">
        <v>1</v>
      </c>
      <c r="J30" s="475"/>
      <c r="K30" s="536"/>
      <c r="L30" s="473"/>
      <c r="M30" s="471" cm="1">
        <f t="array" ref="M30">IFERROR(_xlfn.IFS(N30=1,1,O30=1,1,P30=1,1,Q30=1,1),0)</f>
        <v>1</v>
      </c>
      <c r="N30" s="536">
        <v>1</v>
      </c>
      <c r="P30" s="536"/>
      <c r="Q30" s="536"/>
      <c r="R30" s="471" cm="1">
        <f t="array" ref="R30">IFERROR(_xlfn.IFS(S30=1,1,T30=1,1,U30=1,1,V30=1,1),0)</f>
        <v>1</v>
      </c>
      <c r="S30" s="536"/>
      <c r="U30" s="536">
        <v>1</v>
      </c>
      <c r="V30" s="536"/>
      <c r="W30" s="536"/>
      <c r="X30" s="536"/>
      <c r="Y30" s="478"/>
      <c r="Z30" s="471"/>
      <c r="AA30" s="471"/>
      <c r="AB30" s="471"/>
      <c r="AC30" s="471"/>
      <c r="AD30" s="479"/>
      <c r="AE30" s="471"/>
      <c r="AF30" s="471"/>
      <c r="AG30" s="471"/>
      <c r="AH30" s="471"/>
      <c r="AI30" s="536"/>
      <c r="AJ30" s="536"/>
      <c r="AK30" s="478"/>
      <c r="AL30" s="471"/>
      <c r="AM30" s="471"/>
      <c r="AN30" s="471"/>
      <c r="AO30" s="471"/>
      <c r="AP30" s="479"/>
      <c r="AQ30" s="471"/>
      <c r="AR30" s="471"/>
      <c r="AS30" s="471"/>
      <c r="AT30" s="471"/>
      <c r="BR30" s="463">
        <v>1</v>
      </c>
    </row>
    <row r="31" spans="1:70" s="481" customFormat="1" ht="13.5" outlineLevel="2">
      <c r="A31" s="541"/>
      <c r="B31" s="545" t="s">
        <v>1564</v>
      </c>
      <c r="C31" s="460" t="s">
        <v>553</v>
      </c>
      <c r="D31" s="474"/>
      <c r="E31" s="461" t="s">
        <v>1572</v>
      </c>
      <c r="F31" s="475"/>
      <c r="G31" s="475" t="s">
        <v>553</v>
      </c>
      <c r="H31" s="459" t="str">
        <f t="shared" si="1"/>
        <v>L20-1</v>
      </c>
      <c r="I31" s="476">
        <v>1</v>
      </c>
      <c r="J31" s="475"/>
      <c r="K31" s="536"/>
      <c r="L31" s="473"/>
      <c r="M31" s="471" cm="1">
        <f t="array" ref="M31">IFERROR(_xlfn.IFS(N31=1,1,O31=1,1,P31=1,1,Q31=1,1),0)</f>
        <v>1</v>
      </c>
      <c r="N31" s="536">
        <v>1</v>
      </c>
      <c r="P31" s="536"/>
      <c r="Q31" s="536"/>
      <c r="R31" s="471" cm="1">
        <f t="array" ref="R31">IFERROR(_xlfn.IFS(S31=1,1,T31=1,1,U31=1,1,V31=1,1),0)</f>
        <v>1</v>
      </c>
      <c r="S31" s="536"/>
      <c r="U31" s="536">
        <v>1</v>
      </c>
      <c r="V31" s="536"/>
      <c r="W31" s="536"/>
      <c r="X31" s="536"/>
      <c r="Y31" s="478"/>
      <c r="Z31" s="471"/>
      <c r="AA31" s="471"/>
      <c r="AB31" s="471"/>
      <c r="AC31" s="471"/>
      <c r="AD31" s="479"/>
      <c r="AE31" s="471"/>
      <c r="AF31" s="471"/>
      <c r="AG31" s="471"/>
      <c r="AH31" s="471"/>
      <c r="AI31" s="536"/>
      <c r="AJ31" s="536"/>
      <c r="AK31" s="478"/>
      <c r="AL31" s="471"/>
      <c r="AM31" s="471"/>
      <c r="AN31" s="471"/>
      <c r="AO31" s="471"/>
      <c r="AP31" s="479"/>
      <c r="AQ31" s="471"/>
      <c r="AR31" s="471"/>
      <c r="AS31" s="471"/>
      <c r="AT31" s="471"/>
      <c r="BR31" s="463">
        <v>1</v>
      </c>
    </row>
    <row r="32" spans="1:70" s="524" customFormat="1" ht="3" customHeight="1" outlineLevel="1">
      <c r="A32" s="607"/>
      <c r="B32" s="608"/>
      <c r="C32" s="476"/>
      <c r="D32" s="532"/>
      <c r="E32" s="533"/>
      <c r="F32" s="533"/>
      <c r="G32" s="534"/>
      <c r="H32" s="534"/>
      <c r="I32" s="490"/>
      <c r="J32" s="533"/>
      <c r="K32" s="490"/>
      <c r="L32" s="490"/>
      <c r="M32" s="491"/>
      <c r="N32" s="529"/>
      <c r="O32" s="491"/>
      <c r="P32" s="491"/>
      <c r="Q32" s="491"/>
      <c r="R32" s="491"/>
      <c r="S32" s="491"/>
      <c r="T32" s="491"/>
      <c r="U32" s="491"/>
      <c r="V32" s="491"/>
      <c r="W32" s="490"/>
      <c r="X32" s="490"/>
      <c r="Y32" s="486"/>
      <c r="Z32" s="530"/>
      <c r="AA32" s="486"/>
      <c r="AB32" s="486"/>
      <c r="AC32" s="486"/>
      <c r="AD32" s="480"/>
      <c r="AE32" s="486"/>
      <c r="AF32" s="486"/>
      <c r="AG32" s="486"/>
      <c r="AH32" s="486"/>
      <c r="AI32" s="490"/>
      <c r="AJ32" s="490"/>
      <c r="AK32" s="486"/>
      <c r="AL32" s="488"/>
      <c r="AM32" s="486"/>
      <c r="AN32" s="486"/>
      <c r="AO32" s="486"/>
      <c r="AP32" s="480"/>
      <c r="AQ32" s="486"/>
      <c r="AR32" s="486"/>
      <c r="AS32" s="486"/>
      <c r="AT32" s="486"/>
    </row>
    <row r="33" spans="1:70" s="524" customFormat="1" outlineLevel="1">
      <c r="A33" s="580" t="s">
        <v>90</v>
      </c>
      <c r="B33" s="580" t="s">
        <v>91</v>
      </c>
      <c r="C33" s="580"/>
      <c r="D33" s="580"/>
      <c r="E33" s="580"/>
      <c r="F33" s="533"/>
      <c r="G33" s="534"/>
      <c r="H33" s="534"/>
      <c r="I33" s="490"/>
      <c r="J33" s="533"/>
      <c r="K33" s="491"/>
      <c r="L33" s="491"/>
      <c r="M33" s="491"/>
      <c r="N33" s="529"/>
      <c r="O33" s="491"/>
      <c r="P33" s="491"/>
      <c r="Q33" s="491"/>
      <c r="R33" s="491"/>
      <c r="S33" s="491"/>
      <c r="T33" s="491"/>
      <c r="U33" s="491"/>
      <c r="V33" s="491"/>
      <c r="W33" s="491"/>
      <c r="X33" s="491"/>
      <c r="Y33" s="486"/>
      <c r="Z33" s="530"/>
      <c r="AA33" s="486"/>
      <c r="AB33" s="486"/>
      <c r="AC33" s="486"/>
      <c r="AD33" s="480"/>
      <c r="AE33" s="486"/>
      <c r="AF33" s="486"/>
      <c r="AG33" s="486"/>
      <c r="AH33" s="486"/>
      <c r="AI33" s="491"/>
      <c r="AJ33" s="491"/>
      <c r="AK33" s="486"/>
      <c r="AL33" s="488"/>
      <c r="AM33" s="486"/>
      <c r="AN33" s="486"/>
      <c r="AO33" s="486"/>
      <c r="AP33" s="480"/>
      <c r="AQ33" s="486"/>
      <c r="AR33" s="486"/>
      <c r="AS33" s="486"/>
      <c r="AT33" s="486"/>
    </row>
    <row r="34" spans="1:70" s="481" customFormat="1" ht="13.5" outlineLevel="2">
      <c r="A34" s="541"/>
      <c r="B34" s="545" t="s">
        <v>1564</v>
      </c>
      <c r="C34" s="460" t="s">
        <v>565</v>
      </c>
      <c r="D34" s="474"/>
      <c r="E34" s="461" t="s">
        <v>1565</v>
      </c>
      <c r="F34" s="475"/>
      <c r="G34" s="475" t="s">
        <v>565</v>
      </c>
      <c r="H34" s="459" t="str">
        <f t="shared" ref="H34:H41" si="2">CONCATENATE(G34,"-",I34)</f>
        <v>D35-1</v>
      </c>
      <c r="I34" s="476">
        <v>1</v>
      </c>
      <c r="J34" s="475"/>
      <c r="K34" s="536"/>
      <c r="L34" s="473"/>
      <c r="M34" s="471" cm="1">
        <f t="array" ref="M34">IFERROR(_xlfn.IFS(N34=1,1,O34=1,1,P34=1,1,Q34=1,1),0)</f>
        <v>1</v>
      </c>
      <c r="N34" s="536">
        <v>1</v>
      </c>
      <c r="O34" s="536"/>
      <c r="P34" s="536"/>
      <c r="Q34" s="536"/>
      <c r="R34" s="471" cm="1">
        <f t="array" ref="R34">IFERROR(_xlfn.IFS(S34=1,1,T34=1,1,U34=1,1,V34=1,1),0)</f>
        <v>1</v>
      </c>
      <c r="S34" s="536"/>
      <c r="T34" s="536"/>
      <c r="U34" s="536">
        <v>1</v>
      </c>
      <c r="V34" s="536"/>
      <c r="W34" s="536"/>
      <c r="X34" s="536"/>
      <c r="Y34" s="468"/>
      <c r="Z34" s="471"/>
      <c r="AA34" s="471"/>
      <c r="AB34" s="471"/>
      <c r="AC34" s="471"/>
      <c r="AD34" s="479"/>
      <c r="AE34" s="471"/>
      <c r="AF34" s="471"/>
      <c r="AG34" s="471"/>
      <c r="AH34" s="471"/>
      <c r="AI34" s="536"/>
      <c r="AJ34" s="536"/>
      <c r="AK34" s="468"/>
      <c r="AL34" s="471"/>
      <c r="AM34" s="471"/>
      <c r="AN34" s="471"/>
      <c r="AO34" s="471"/>
      <c r="AP34" s="479"/>
      <c r="AQ34" s="471"/>
      <c r="AR34" s="471"/>
      <c r="AS34" s="471"/>
      <c r="AT34" s="471"/>
      <c r="BR34" s="463">
        <v>1</v>
      </c>
    </row>
    <row r="35" spans="1:70" s="481" customFormat="1" ht="13.5" outlineLevel="2">
      <c r="A35" s="541"/>
      <c r="B35" s="545" t="s">
        <v>1564</v>
      </c>
      <c r="C35" s="460" t="s">
        <v>565</v>
      </c>
      <c r="D35" s="474"/>
      <c r="E35" s="461" t="s">
        <v>1566</v>
      </c>
      <c r="F35" s="475"/>
      <c r="G35" s="475" t="s">
        <v>565</v>
      </c>
      <c r="H35" s="459" t="str">
        <f t="shared" si="2"/>
        <v>D35-1</v>
      </c>
      <c r="I35" s="476">
        <v>1</v>
      </c>
      <c r="J35" s="475"/>
      <c r="K35" s="536"/>
      <c r="L35" s="473"/>
      <c r="M35" s="471" cm="1">
        <f t="array" ref="M35">IFERROR(_xlfn.IFS(N35=1,1,O35=1,1,P35=1,1,Q35=1,1),0)</f>
        <v>1</v>
      </c>
      <c r="N35" s="536">
        <v>1</v>
      </c>
      <c r="O35" s="536"/>
      <c r="P35" s="536"/>
      <c r="Q35" s="536"/>
      <c r="R35" s="471" cm="1">
        <f t="array" ref="R35">IFERROR(_xlfn.IFS(S35=1,1,T35=1,1,U35=1,1,V35=1,1),0)</f>
        <v>1</v>
      </c>
      <c r="S35" s="536"/>
      <c r="T35" s="536"/>
      <c r="U35" s="536">
        <v>1</v>
      </c>
      <c r="V35" s="536"/>
      <c r="W35" s="536"/>
      <c r="X35" s="536"/>
      <c r="Y35" s="478"/>
      <c r="Z35" s="471"/>
      <c r="AA35" s="471"/>
      <c r="AB35" s="471"/>
      <c r="AC35" s="471"/>
      <c r="AD35" s="479"/>
      <c r="AE35" s="471"/>
      <c r="AF35" s="471"/>
      <c r="AG35" s="471"/>
      <c r="AH35" s="471"/>
      <c r="AI35" s="536"/>
      <c r="AJ35" s="536"/>
      <c r="AK35" s="478"/>
      <c r="AL35" s="471"/>
      <c r="AM35" s="471"/>
      <c r="AN35" s="471"/>
      <c r="AO35" s="471"/>
      <c r="AP35" s="479"/>
      <c r="AQ35" s="471"/>
      <c r="AR35" s="471"/>
      <c r="AS35" s="471"/>
      <c r="AT35" s="471"/>
      <c r="BR35" s="463">
        <v>1</v>
      </c>
    </row>
    <row r="36" spans="1:70" s="481" customFormat="1" ht="13.5" outlineLevel="2">
      <c r="A36" s="541"/>
      <c r="B36" s="545" t="s">
        <v>1564</v>
      </c>
      <c r="C36" s="460" t="s">
        <v>565</v>
      </c>
      <c r="D36" s="474"/>
      <c r="E36" s="461" t="s">
        <v>1567</v>
      </c>
      <c r="F36" s="475"/>
      <c r="G36" s="475" t="s">
        <v>565</v>
      </c>
      <c r="H36" s="459" t="str">
        <f t="shared" si="2"/>
        <v>D35-1</v>
      </c>
      <c r="I36" s="476">
        <v>1</v>
      </c>
      <c r="J36" s="475"/>
      <c r="K36" s="536"/>
      <c r="L36" s="473"/>
      <c r="M36" s="471" cm="1">
        <f t="array" ref="M36">IFERROR(_xlfn.IFS(N36=1,1,O36=1,1,P36=1,1,Q36=1,1),0)</f>
        <v>1</v>
      </c>
      <c r="N36" s="536">
        <v>1</v>
      </c>
      <c r="O36" s="536"/>
      <c r="P36" s="536"/>
      <c r="Q36" s="536"/>
      <c r="R36" s="471" cm="1">
        <f t="array" ref="R36">IFERROR(_xlfn.IFS(S36=1,1,T36=1,1,U36=1,1,V36=1,1),0)</f>
        <v>1</v>
      </c>
      <c r="S36" s="536"/>
      <c r="T36" s="536"/>
      <c r="U36" s="536">
        <v>1</v>
      </c>
      <c r="V36" s="536"/>
      <c r="W36" s="536"/>
      <c r="X36" s="536"/>
      <c r="Y36" s="478"/>
      <c r="Z36" s="471"/>
      <c r="AA36" s="471"/>
      <c r="AB36" s="478"/>
      <c r="AC36" s="471"/>
      <c r="AD36" s="470"/>
      <c r="AE36" s="471"/>
      <c r="AF36" s="471"/>
      <c r="AG36" s="471"/>
      <c r="AH36" s="471"/>
      <c r="AI36" s="536"/>
      <c r="AJ36" s="536"/>
      <c r="AK36" s="478"/>
      <c r="AL36" s="471"/>
      <c r="AM36" s="471"/>
      <c r="AN36" s="478"/>
      <c r="AO36" s="471"/>
      <c r="AP36" s="470"/>
      <c r="AQ36" s="471"/>
      <c r="AR36" s="471"/>
      <c r="AS36" s="471"/>
      <c r="AT36" s="471"/>
      <c r="BR36" s="463">
        <v>1</v>
      </c>
    </row>
    <row r="37" spans="1:70" s="481" customFormat="1" ht="13.5" outlineLevel="2">
      <c r="A37" s="541"/>
      <c r="B37" s="545" t="s">
        <v>1564</v>
      </c>
      <c r="C37" s="460" t="s">
        <v>565</v>
      </c>
      <c r="D37" s="474"/>
      <c r="E37" s="461" t="s">
        <v>1568</v>
      </c>
      <c r="F37" s="475"/>
      <c r="G37" s="475" t="s">
        <v>565</v>
      </c>
      <c r="H37" s="459" t="str">
        <f t="shared" si="2"/>
        <v>D35-1</v>
      </c>
      <c r="I37" s="476">
        <v>1</v>
      </c>
      <c r="J37" s="475"/>
      <c r="K37" s="536"/>
      <c r="L37" s="473"/>
      <c r="M37" s="471" cm="1">
        <f t="array" ref="M37">IFERROR(_xlfn.IFS(N37=1,1,O37=1,1,P37=1,1,Q37=1,1),0)</f>
        <v>1</v>
      </c>
      <c r="N37" s="536">
        <v>1</v>
      </c>
      <c r="O37" s="536"/>
      <c r="P37" s="536"/>
      <c r="Q37" s="536"/>
      <c r="R37" s="471" cm="1">
        <f t="array" ref="R37">IFERROR(_xlfn.IFS(S37=1,1,T37=1,1,U37=1,1,V37=1,1),0)</f>
        <v>1</v>
      </c>
      <c r="S37" s="536"/>
      <c r="T37" s="536"/>
      <c r="U37" s="536">
        <v>1</v>
      </c>
      <c r="V37" s="536"/>
      <c r="W37" s="536"/>
      <c r="X37" s="536"/>
      <c r="Y37" s="478"/>
      <c r="Z37" s="471"/>
      <c r="AA37" s="471"/>
      <c r="AB37" s="478"/>
      <c r="AC37" s="471"/>
      <c r="AD37" s="479"/>
      <c r="AE37" s="471"/>
      <c r="AF37" s="471"/>
      <c r="AG37" s="471"/>
      <c r="AH37" s="471"/>
      <c r="AI37" s="536"/>
      <c r="AJ37" s="536"/>
      <c r="AK37" s="478"/>
      <c r="AL37" s="471"/>
      <c r="AM37" s="471"/>
      <c r="AN37" s="478"/>
      <c r="AO37" s="471"/>
      <c r="AP37" s="479"/>
      <c r="AQ37" s="471"/>
      <c r="AR37" s="471"/>
      <c r="AS37" s="471"/>
      <c r="AT37" s="471"/>
      <c r="BR37" s="463">
        <v>1</v>
      </c>
    </row>
    <row r="38" spans="1:70" s="481" customFormat="1" ht="13.5" outlineLevel="2">
      <c r="A38" s="541"/>
      <c r="B38" s="545" t="s">
        <v>1564</v>
      </c>
      <c r="C38" s="460" t="s">
        <v>565</v>
      </c>
      <c r="D38" s="474"/>
      <c r="E38" s="461" t="s">
        <v>1569</v>
      </c>
      <c r="F38" s="475"/>
      <c r="G38" s="475" t="s">
        <v>565</v>
      </c>
      <c r="H38" s="459" t="str">
        <f t="shared" si="2"/>
        <v>D35-1</v>
      </c>
      <c r="I38" s="476">
        <v>1</v>
      </c>
      <c r="J38" s="475"/>
      <c r="K38" s="536"/>
      <c r="L38" s="473"/>
      <c r="M38" s="471" cm="1">
        <f t="array" ref="M38">IFERROR(_xlfn.IFS(N38=1,1,O38=1,1,P38=1,1,Q38=1,1),0)</f>
        <v>1</v>
      </c>
      <c r="N38" s="536">
        <v>1</v>
      </c>
      <c r="O38" s="536"/>
      <c r="P38" s="536"/>
      <c r="Q38" s="536"/>
      <c r="R38" s="471" cm="1">
        <f t="array" ref="R38">IFERROR(_xlfn.IFS(S38=1,1,T38=1,1,U38=1,1,V38=1,1),0)</f>
        <v>1</v>
      </c>
      <c r="S38" s="536"/>
      <c r="T38" s="536"/>
      <c r="U38" s="536">
        <v>1</v>
      </c>
      <c r="V38" s="536"/>
      <c r="W38" s="536"/>
      <c r="X38" s="536"/>
      <c r="Y38" s="468"/>
      <c r="Z38" s="471"/>
      <c r="AA38" s="471"/>
      <c r="AB38" s="471"/>
      <c r="AC38" s="471"/>
      <c r="AD38" s="480"/>
      <c r="AE38" s="471"/>
      <c r="AF38" s="471"/>
      <c r="AG38" s="471"/>
      <c r="AH38" s="471"/>
      <c r="AI38" s="536"/>
      <c r="AJ38" s="536"/>
      <c r="AK38" s="468"/>
      <c r="AL38" s="471"/>
      <c r="AM38" s="471"/>
      <c r="AN38" s="471"/>
      <c r="AO38" s="471"/>
      <c r="AP38" s="480"/>
      <c r="AQ38" s="471"/>
      <c r="AR38" s="471"/>
      <c r="AS38" s="471"/>
      <c r="AT38" s="471"/>
      <c r="BR38" s="463">
        <v>1</v>
      </c>
    </row>
    <row r="39" spans="1:70" s="481" customFormat="1" ht="13.5" outlineLevel="2">
      <c r="A39" s="541"/>
      <c r="B39" s="545" t="s">
        <v>1564</v>
      </c>
      <c r="C39" s="460" t="s">
        <v>565</v>
      </c>
      <c r="D39" s="474"/>
      <c r="E39" s="461" t="s">
        <v>1570</v>
      </c>
      <c r="F39" s="475"/>
      <c r="G39" s="475" t="s">
        <v>565</v>
      </c>
      <c r="H39" s="459" t="str">
        <f t="shared" si="2"/>
        <v>D35-1</v>
      </c>
      <c r="I39" s="476">
        <v>1</v>
      </c>
      <c r="J39" s="475"/>
      <c r="K39" s="536"/>
      <c r="L39" s="473"/>
      <c r="M39" s="471" cm="1">
        <f t="array" ref="M39">IFERROR(_xlfn.IFS(N39=1,1,O39=1,1,P39=1,1,Q39=1,1),0)</f>
        <v>1</v>
      </c>
      <c r="N39" s="536">
        <v>1</v>
      </c>
      <c r="O39" s="536"/>
      <c r="P39" s="536"/>
      <c r="Q39" s="536"/>
      <c r="R39" s="471" cm="1">
        <f t="array" ref="R39">IFERROR(_xlfn.IFS(S39=1,1,T39=1,1,U39=1,1,V39=1,1),0)</f>
        <v>1</v>
      </c>
      <c r="S39" s="536"/>
      <c r="T39" s="536"/>
      <c r="U39" s="536">
        <v>1</v>
      </c>
      <c r="V39" s="536"/>
      <c r="W39" s="536"/>
      <c r="X39" s="536"/>
      <c r="Y39" s="478"/>
      <c r="Z39" s="471"/>
      <c r="AA39" s="471"/>
      <c r="AB39" s="478"/>
      <c r="AC39" s="471"/>
      <c r="AD39" s="480"/>
      <c r="AE39" s="471"/>
      <c r="AF39" s="471"/>
      <c r="AG39" s="471"/>
      <c r="AH39" s="471"/>
      <c r="AI39" s="536"/>
      <c r="AJ39" s="536"/>
      <c r="AK39" s="478"/>
      <c r="AL39" s="471"/>
      <c r="AM39" s="471"/>
      <c r="AN39" s="478"/>
      <c r="AO39" s="471"/>
      <c r="AP39" s="480"/>
      <c r="AQ39" s="471"/>
      <c r="AR39" s="471"/>
      <c r="AS39" s="471"/>
      <c r="AT39" s="471"/>
      <c r="BR39" s="463">
        <v>1</v>
      </c>
    </row>
    <row r="40" spans="1:70" s="481" customFormat="1" ht="13.5" outlineLevel="2">
      <c r="A40" s="541"/>
      <c r="B40" s="545" t="s">
        <v>1564</v>
      </c>
      <c r="C40" s="460" t="s">
        <v>565</v>
      </c>
      <c r="D40" s="474"/>
      <c r="E40" s="461" t="s">
        <v>1571</v>
      </c>
      <c r="F40" s="475"/>
      <c r="G40" s="475" t="s">
        <v>565</v>
      </c>
      <c r="H40" s="459" t="str">
        <f t="shared" si="2"/>
        <v>D35-1</v>
      </c>
      <c r="I40" s="476">
        <v>1</v>
      </c>
      <c r="J40" s="475"/>
      <c r="K40" s="536"/>
      <c r="L40" s="473"/>
      <c r="M40" s="471" cm="1">
        <f t="array" ref="M40">IFERROR(_xlfn.IFS(N40=1,1,O40=1,1,P40=1,1,Q40=1,1),0)</f>
        <v>1</v>
      </c>
      <c r="N40" s="536">
        <v>1</v>
      </c>
      <c r="O40" s="536"/>
      <c r="P40" s="536"/>
      <c r="Q40" s="536"/>
      <c r="R40" s="471" cm="1">
        <f t="array" ref="R40">IFERROR(_xlfn.IFS(S40=1,1,T40=1,1,U40=1,1,V40=1,1),0)</f>
        <v>1</v>
      </c>
      <c r="S40" s="536"/>
      <c r="T40" s="536"/>
      <c r="U40" s="536">
        <v>1</v>
      </c>
      <c r="V40" s="536"/>
      <c r="W40" s="536"/>
      <c r="X40" s="536"/>
      <c r="Y40" s="478"/>
      <c r="Z40" s="471"/>
      <c r="AA40" s="471"/>
      <c r="AB40" s="478"/>
      <c r="AC40" s="471"/>
      <c r="AD40" s="470"/>
      <c r="AE40" s="471"/>
      <c r="AF40" s="471"/>
      <c r="AG40" s="471"/>
      <c r="AH40" s="471"/>
      <c r="AI40" s="536"/>
      <c r="AJ40" s="536"/>
      <c r="AK40" s="478"/>
      <c r="AL40" s="471"/>
      <c r="AM40" s="471"/>
      <c r="AN40" s="478"/>
      <c r="AO40" s="471"/>
      <c r="AP40" s="470"/>
      <c r="AQ40" s="471"/>
      <c r="AR40" s="471"/>
      <c r="AS40" s="471"/>
      <c r="AT40" s="471"/>
      <c r="BR40" s="463">
        <v>1</v>
      </c>
    </row>
    <row r="41" spans="1:70" s="481" customFormat="1" ht="13.5" outlineLevel="2">
      <c r="A41" s="541"/>
      <c r="B41" s="545" t="s">
        <v>1564</v>
      </c>
      <c r="C41" s="460" t="s">
        <v>565</v>
      </c>
      <c r="D41" s="474"/>
      <c r="E41" s="461" t="s">
        <v>1572</v>
      </c>
      <c r="F41" s="475"/>
      <c r="G41" s="475" t="s">
        <v>565</v>
      </c>
      <c r="H41" s="459" t="str">
        <f t="shared" si="2"/>
        <v>D35-1</v>
      </c>
      <c r="I41" s="476">
        <v>1</v>
      </c>
      <c r="J41" s="475"/>
      <c r="K41" s="536"/>
      <c r="L41" s="473"/>
      <c r="M41" s="471" cm="1">
        <f t="array" ref="M41">IFERROR(_xlfn.IFS(N41=1,1,O41=1,1,P41=1,1,Q41=1,1),0)</f>
        <v>1</v>
      </c>
      <c r="N41" s="536">
        <v>1</v>
      </c>
      <c r="O41" s="536"/>
      <c r="P41" s="536"/>
      <c r="Q41" s="536"/>
      <c r="R41" s="471" cm="1">
        <f t="array" ref="R41">IFERROR(_xlfn.IFS(S41=1,1,T41=1,1,U41=1,1,V41=1,1),0)</f>
        <v>1</v>
      </c>
      <c r="S41" s="536"/>
      <c r="T41" s="536"/>
      <c r="U41" s="536">
        <v>1</v>
      </c>
      <c r="V41" s="536"/>
      <c r="W41" s="536"/>
      <c r="X41" s="536"/>
      <c r="Y41" s="499"/>
      <c r="Z41" s="471"/>
      <c r="AA41" s="542"/>
      <c r="AB41" s="471"/>
      <c r="AC41" s="471"/>
      <c r="AD41" s="470"/>
      <c r="AE41" s="471"/>
      <c r="AF41" s="471"/>
      <c r="AG41" s="471"/>
      <c r="AH41" s="471"/>
      <c r="AI41" s="536"/>
      <c r="AJ41" s="536"/>
      <c r="AK41" s="499"/>
      <c r="AL41" s="471"/>
      <c r="AM41" s="542"/>
      <c r="AN41" s="471"/>
      <c r="AO41" s="471"/>
      <c r="AP41" s="470"/>
      <c r="AQ41" s="471"/>
      <c r="AR41" s="471"/>
      <c r="AS41" s="471"/>
      <c r="AT41" s="471"/>
      <c r="BR41" s="463">
        <v>1</v>
      </c>
    </row>
    <row r="42" spans="1:70" s="524" customFormat="1" ht="3" customHeight="1" outlineLevel="1">
      <c r="A42" s="607"/>
      <c r="B42" s="608"/>
      <c r="C42" s="476"/>
      <c r="D42" s="532"/>
      <c r="E42" s="533"/>
      <c r="F42" s="533"/>
      <c r="G42" s="534"/>
      <c r="H42" s="534"/>
      <c r="I42" s="490"/>
      <c r="J42" s="533"/>
      <c r="K42" s="490"/>
      <c r="L42" s="490"/>
      <c r="M42" s="491"/>
      <c r="N42" s="529"/>
      <c r="O42" s="491"/>
      <c r="P42" s="491"/>
      <c r="Q42" s="491"/>
      <c r="R42" s="491"/>
      <c r="S42" s="491"/>
      <c r="T42" s="491"/>
      <c r="U42" s="491"/>
      <c r="V42" s="491"/>
      <c r="W42" s="490"/>
      <c r="X42" s="490"/>
      <c r="Y42" s="486"/>
      <c r="Z42" s="530"/>
      <c r="AA42" s="486"/>
      <c r="AB42" s="486"/>
      <c r="AC42" s="486"/>
      <c r="AD42" s="480"/>
      <c r="AE42" s="486"/>
      <c r="AF42" s="486"/>
      <c r="AG42" s="486"/>
      <c r="AH42" s="486"/>
      <c r="AI42" s="490"/>
      <c r="AJ42" s="490"/>
      <c r="AK42" s="486"/>
      <c r="AL42" s="488"/>
      <c r="AM42" s="486"/>
      <c r="AN42" s="486"/>
      <c r="AO42" s="486"/>
      <c r="AP42" s="480"/>
      <c r="AQ42" s="486"/>
      <c r="AR42" s="486"/>
      <c r="AS42" s="486"/>
      <c r="AT42" s="486"/>
    </row>
    <row r="43" spans="1:70" s="524" customFormat="1" outlineLevel="1">
      <c r="A43" s="580" t="s">
        <v>92</v>
      </c>
      <c r="B43" s="580" t="s">
        <v>93</v>
      </c>
      <c r="C43" s="580"/>
      <c r="D43" s="580"/>
      <c r="E43" s="580"/>
      <c r="F43" s="533"/>
      <c r="G43" s="534"/>
      <c r="H43" s="534"/>
      <c r="I43" s="490"/>
      <c r="J43" s="533"/>
      <c r="K43" s="491"/>
      <c r="L43" s="491"/>
      <c r="M43" s="491"/>
      <c r="N43" s="529"/>
      <c r="O43" s="491"/>
      <c r="P43" s="491"/>
      <c r="Q43" s="491"/>
      <c r="R43" s="491"/>
      <c r="S43" s="491"/>
      <c r="T43" s="491"/>
      <c r="U43" s="491"/>
      <c r="V43" s="491"/>
      <c r="W43" s="491"/>
      <c r="X43" s="491"/>
      <c r="Y43" s="486"/>
      <c r="Z43" s="530"/>
      <c r="AA43" s="486"/>
      <c r="AB43" s="486"/>
      <c r="AC43" s="486"/>
      <c r="AD43" s="480"/>
      <c r="AE43" s="486"/>
      <c r="AF43" s="486"/>
      <c r="AG43" s="486"/>
      <c r="AH43" s="486"/>
      <c r="AI43" s="491"/>
      <c r="AJ43" s="491"/>
      <c r="AK43" s="486"/>
      <c r="AL43" s="488"/>
      <c r="AM43" s="486"/>
      <c r="AN43" s="486"/>
      <c r="AO43" s="486"/>
      <c r="AP43" s="480"/>
      <c r="AQ43" s="486"/>
      <c r="AR43" s="486"/>
      <c r="AS43" s="486"/>
      <c r="AT43" s="486"/>
    </row>
    <row r="44" spans="1:70" s="481" customFormat="1" ht="13.5" outlineLevel="2">
      <c r="A44" s="541"/>
      <c r="B44" s="545" t="s">
        <v>1564</v>
      </c>
      <c r="C44" s="460" t="s">
        <v>571</v>
      </c>
      <c r="D44" s="474"/>
      <c r="E44" s="461" t="s">
        <v>1565</v>
      </c>
      <c r="F44" s="475"/>
      <c r="G44" s="475" t="s">
        <v>571</v>
      </c>
      <c r="H44" s="459" t="str">
        <f t="shared" ref="H44:H51" si="3">CONCATENATE(G44,"-",I44)</f>
        <v>L22-1</v>
      </c>
      <c r="I44" s="476">
        <v>1</v>
      </c>
      <c r="J44" s="475"/>
      <c r="K44" s="536"/>
      <c r="L44" s="473"/>
      <c r="M44" s="471" cm="1">
        <f t="array" ref="M44">IFERROR(_xlfn.IFS(N44=1,1,O44=1,1,P44=1,1,Q44=1,1),0)</f>
        <v>1</v>
      </c>
      <c r="N44" s="536">
        <v>1</v>
      </c>
      <c r="O44" s="536"/>
      <c r="Q44" s="536"/>
      <c r="R44" s="471" cm="1">
        <f t="array" ref="R44">IFERROR(_xlfn.IFS(S44=1,1,T44=1,1,U44=1,1,V44=1,1),0)</f>
        <v>1</v>
      </c>
      <c r="S44" s="536"/>
      <c r="T44" s="536"/>
      <c r="U44" s="536"/>
      <c r="V44" s="536">
        <v>1</v>
      </c>
      <c r="W44" s="536"/>
      <c r="X44" s="536"/>
      <c r="Y44" s="480"/>
      <c r="Z44" s="471"/>
      <c r="AA44" s="471"/>
      <c r="AB44" s="480"/>
      <c r="AC44" s="471"/>
      <c r="AD44" s="480"/>
      <c r="AE44" s="471"/>
      <c r="AF44" s="471"/>
      <c r="AG44" s="471"/>
      <c r="AH44" s="471"/>
      <c r="AI44" s="536"/>
      <c r="AJ44" s="536"/>
      <c r="AK44" s="480"/>
      <c r="AL44" s="471"/>
      <c r="AM44" s="471"/>
      <c r="AN44" s="480"/>
      <c r="AO44" s="471"/>
      <c r="AP44" s="480"/>
      <c r="AQ44" s="471"/>
      <c r="AR44" s="471"/>
      <c r="AS44" s="471"/>
      <c r="AT44" s="471"/>
      <c r="BR44" s="463">
        <v>1</v>
      </c>
    </row>
    <row r="45" spans="1:70" s="481" customFormat="1" ht="13.5" outlineLevel="2">
      <c r="A45" s="541"/>
      <c r="B45" s="545" t="s">
        <v>1564</v>
      </c>
      <c r="C45" s="460" t="s">
        <v>571</v>
      </c>
      <c r="D45" s="474"/>
      <c r="E45" s="461" t="s">
        <v>1566</v>
      </c>
      <c r="F45" s="475"/>
      <c r="G45" s="475" t="s">
        <v>571</v>
      </c>
      <c r="H45" s="459" t="str">
        <f t="shared" si="3"/>
        <v>L22-1</v>
      </c>
      <c r="I45" s="476">
        <v>1</v>
      </c>
      <c r="J45" s="475"/>
      <c r="K45" s="536"/>
      <c r="L45" s="473"/>
      <c r="M45" s="471" cm="1">
        <f t="array" ref="M45">IFERROR(_xlfn.IFS(N45=1,1,O45=1,1,P45=1,1,Q45=1,1),0)</f>
        <v>1</v>
      </c>
      <c r="N45" s="536">
        <v>1</v>
      </c>
      <c r="O45" s="536"/>
      <c r="Q45" s="536"/>
      <c r="R45" s="471" cm="1">
        <f t="array" ref="R45">IFERROR(_xlfn.IFS(S45=1,1,T45=1,1,U45=1,1,V45=1,1),0)</f>
        <v>1</v>
      </c>
      <c r="S45" s="536"/>
      <c r="T45" s="536"/>
      <c r="U45" s="536"/>
      <c r="V45" s="536">
        <v>1</v>
      </c>
      <c r="W45" s="536"/>
      <c r="X45" s="536"/>
      <c r="Y45" s="480"/>
      <c r="Z45" s="471"/>
      <c r="AA45" s="471"/>
      <c r="AB45" s="480"/>
      <c r="AC45" s="471"/>
      <c r="AD45" s="480"/>
      <c r="AE45" s="471"/>
      <c r="AF45" s="471"/>
      <c r="AG45" s="471"/>
      <c r="AH45" s="471"/>
      <c r="AI45" s="536"/>
      <c r="AJ45" s="536"/>
      <c r="AK45" s="480"/>
      <c r="AL45" s="471"/>
      <c r="AM45" s="471"/>
      <c r="AN45" s="480"/>
      <c r="AO45" s="471"/>
      <c r="AP45" s="480"/>
      <c r="AQ45" s="471"/>
      <c r="AR45" s="471"/>
      <c r="AS45" s="471"/>
      <c r="AT45" s="471"/>
      <c r="BR45" s="463">
        <v>1</v>
      </c>
    </row>
    <row r="46" spans="1:70" s="481" customFormat="1" ht="13.5" outlineLevel="2">
      <c r="A46" s="541"/>
      <c r="B46" s="545" t="s">
        <v>1564</v>
      </c>
      <c r="C46" s="460" t="s">
        <v>571</v>
      </c>
      <c r="D46" s="474"/>
      <c r="E46" s="461" t="s">
        <v>1567</v>
      </c>
      <c r="F46" s="475"/>
      <c r="G46" s="475" t="s">
        <v>571</v>
      </c>
      <c r="H46" s="459" t="str">
        <f t="shared" si="3"/>
        <v>L22-1</v>
      </c>
      <c r="I46" s="476">
        <v>1</v>
      </c>
      <c r="J46" s="475"/>
      <c r="K46" s="536"/>
      <c r="L46" s="473"/>
      <c r="M46" s="471" cm="1">
        <f t="array" ref="M46">IFERROR(_xlfn.IFS(N46=1,1,O46=1,1,P46=1,1,Q46=1,1),0)</f>
        <v>1</v>
      </c>
      <c r="N46" s="536">
        <v>1</v>
      </c>
      <c r="O46" s="536"/>
      <c r="Q46" s="536"/>
      <c r="R46" s="471" cm="1">
        <f t="array" ref="R46">IFERROR(_xlfn.IFS(S46=1,1,T46=1,1,U46=1,1,V46=1,1),0)</f>
        <v>1</v>
      </c>
      <c r="S46" s="536"/>
      <c r="T46" s="536"/>
      <c r="U46" s="536"/>
      <c r="V46" s="536">
        <v>1</v>
      </c>
      <c r="W46" s="536"/>
      <c r="X46" s="536"/>
      <c r="Y46" s="480"/>
      <c r="Z46" s="471"/>
      <c r="AA46" s="471"/>
      <c r="AB46" s="480"/>
      <c r="AC46" s="471"/>
      <c r="AD46" s="480"/>
      <c r="AE46" s="471"/>
      <c r="AF46" s="471"/>
      <c r="AG46" s="471"/>
      <c r="AH46" s="471"/>
      <c r="AI46" s="536"/>
      <c r="AJ46" s="536"/>
      <c r="AK46" s="480"/>
      <c r="AL46" s="471"/>
      <c r="AM46" s="471"/>
      <c r="AN46" s="480"/>
      <c r="AO46" s="471"/>
      <c r="AP46" s="480"/>
      <c r="AQ46" s="471"/>
      <c r="AR46" s="471"/>
      <c r="AS46" s="471"/>
      <c r="AT46" s="471"/>
      <c r="BR46" s="463">
        <v>1</v>
      </c>
    </row>
    <row r="47" spans="1:70" s="481" customFormat="1" ht="13.5" outlineLevel="2">
      <c r="A47" s="541"/>
      <c r="B47" s="545" t="s">
        <v>1564</v>
      </c>
      <c r="C47" s="460" t="s">
        <v>571</v>
      </c>
      <c r="D47" s="474"/>
      <c r="E47" s="461" t="s">
        <v>1568</v>
      </c>
      <c r="F47" s="475"/>
      <c r="G47" s="475" t="s">
        <v>571</v>
      </c>
      <c r="H47" s="459" t="str">
        <f t="shared" si="3"/>
        <v>L22-1</v>
      </c>
      <c r="I47" s="476">
        <v>1</v>
      </c>
      <c r="J47" s="475"/>
      <c r="K47" s="536"/>
      <c r="L47" s="473"/>
      <c r="M47" s="471" cm="1">
        <f t="array" ref="M47">IFERROR(_xlfn.IFS(N47=1,1,O47=1,1,P47=1,1,Q47=1,1),0)</f>
        <v>1</v>
      </c>
      <c r="N47" s="536">
        <v>1</v>
      </c>
      <c r="O47" s="536"/>
      <c r="Q47" s="536"/>
      <c r="R47" s="471" cm="1">
        <f t="array" ref="R47">IFERROR(_xlfn.IFS(S47=1,1,T47=1,1,U47=1,1,V47=1,1),0)</f>
        <v>1</v>
      </c>
      <c r="S47" s="536"/>
      <c r="T47" s="536"/>
      <c r="U47" s="536"/>
      <c r="V47" s="536">
        <v>1</v>
      </c>
      <c r="W47" s="536"/>
      <c r="X47" s="536"/>
      <c r="Y47" s="480"/>
      <c r="Z47" s="471"/>
      <c r="AA47" s="471"/>
      <c r="AB47" s="480"/>
      <c r="AC47" s="471"/>
      <c r="AD47" s="480"/>
      <c r="AE47" s="471"/>
      <c r="AF47" s="471"/>
      <c r="AG47" s="471"/>
      <c r="AH47" s="471"/>
      <c r="AI47" s="536"/>
      <c r="AJ47" s="536"/>
      <c r="AK47" s="480"/>
      <c r="AL47" s="471"/>
      <c r="AM47" s="471"/>
      <c r="AN47" s="480"/>
      <c r="AO47" s="471"/>
      <c r="AP47" s="480"/>
      <c r="AQ47" s="471"/>
      <c r="AR47" s="471"/>
      <c r="AS47" s="471"/>
      <c r="AT47" s="471"/>
      <c r="BR47" s="463">
        <v>1</v>
      </c>
    </row>
    <row r="48" spans="1:70" s="481" customFormat="1" ht="13.5" outlineLevel="2">
      <c r="A48" s="541"/>
      <c r="B48" s="545" t="s">
        <v>1564</v>
      </c>
      <c r="C48" s="460" t="s">
        <v>571</v>
      </c>
      <c r="D48" s="474"/>
      <c r="E48" s="461" t="s">
        <v>1569</v>
      </c>
      <c r="F48" s="475"/>
      <c r="G48" s="475" t="s">
        <v>571</v>
      </c>
      <c r="H48" s="459" t="str">
        <f t="shared" si="3"/>
        <v>L22-1</v>
      </c>
      <c r="I48" s="476">
        <v>1</v>
      </c>
      <c r="J48" s="475"/>
      <c r="K48" s="536"/>
      <c r="L48" s="473"/>
      <c r="M48" s="471" cm="1">
        <f t="array" ref="M48">IFERROR(_xlfn.IFS(N48=1,1,O48=1,1,P48=1,1,Q48=1,1),0)</f>
        <v>1</v>
      </c>
      <c r="N48" s="536">
        <v>1</v>
      </c>
      <c r="O48" s="536"/>
      <c r="Q48" s="536"/>
      <c r="R48" s="471" cm="1">
        <f t="array" ref="R48">IFERROR(_xlfn.IFS(S48=1,1,T48=1,1,U48=1,1,V48=1,1),0)</f>
        <v>1</v>
      </c>
      <c r="S48" s="536"/>
      <c r="T48" s="536"/>
      <c r="U48" s="536"/>
      <c r="V48" s="536">
        <v>1</v>
      </c>
      <c r="W48" s="536"/>
      <c r="X48" s="536"/>
      <c r="Y48" s="480"/>
      <c r="Z48" s="471"/>
      <c r="AA48" s="471"/>
      <c r="AB48" s="480"/>
      <c r="AC48" s="471"/>
      <c r="AD48" s="480"/>
      <c r="AE48" s="471"/>
      <c r="AF48" s="471"/>
      <c r="AG48" s="471"/>
      <c r="AH48" s="471"/>
      <c r="AI48" s="536"/>
      <c r="AJ48" s="536"/>
      <c r="AK48" s="480"/>
      <c r="AL48" s="471"/>
      <c r="AM48" s="471"/>
      <c r="AN48" s="480"/>
      <c r="AO48" s="471"/>
      <c r="AP48" s="480"/>
      <c r="AQ48" s="471"/>
      <c r="AR48" s="471"/>
      <c r="AS48" s="471"/>
      <c r="AT48" s="471"/>
      <c r="BR48" s="463">
        <v>1</v>
      </c>
    </row>
    <row r="49" spans="1:70" s="481" customFormat="1" ht="13.5" outlineLevel="2">
      <c r="A49" s="541"/>
      <c r="B49" s="545" t="s">
        <v>1564</v>
      </c>
      <c r="C49" s="460" t="s">
        <v>571</v>
      </c>
      <c r="D49" s="474"/>
      <c r="E49" s="461" t="s">
        <v>1570</v>
      </c>
      <c r="F49" s="475"/>
      <c r="G49" s="475" t="s">
        <v>571</v>
      </c>
      <c r="H49" s="459" t="str">
        <f t="shared" si="3"/>
        <v>L22-1</v>
      </c>
      <c r="I49" s="476">
        <v>1</v>
      </c>
      <c r="J49" s="475"/>
      <c r="K49" s="536"/>
      <c r="L49" s="473"/>
      <c r="M49" s="471" cm="1">
        <f t="array" ref="M49">IFERROR(_xlfn.IFS(N49=1,1,O49=1,1,P49=1,1,Q49=1,1),0)</f>
        <v>1</v>
      </c>
      <c r="N49" s="536">
        <v>1</v>
      </c>
      <c r="O49" s="536"/>
      <c r="Q49" s="536"/>
      <c r="R49" s="471" cm="1">
        <f t="array" ref="R49">IFERROR(_xlfn.IFS(S49=1,1,T49=1,1,U49=1,1,V49=1,1),0)</f>
        <v>1</v>
      </c>
      <c r="S49" s="536"/>
      <c r="T49" s="536"/>
      <c r="U49" s="536"/>
      <c r="V49" s="536">
        <v>1</v>
      </c>
      <c r="W49" s="536"/>
      <c r="X49" s="536"/>
      <c r="Y49" s="480"/>
      <c r="Z49" s="471"/>
      <c r="AA49" s="471"/>
      <c r="AB49" s="480"/>
      <c r="AC49" s="471"/>
      <c r="AD49" s="480"/>
      <c r="AE49" s="471"/>
      <c r="AF49" s="471"/>
      <c r="AG49" s="471"/>
      <c r="AH49" s="471"/>
      <c r="AI49" s="536"/>
      <c r="AJ49" s="536"/>
      <c r="AK49" s="480"/>
      <c r="AL49" s="471"/>
      <c r="AM49" s="471"/>
      <c r="AN49" s="480"/>
      <c r="AO49" s="471"/>
      <c r="AP49" s="480"/>
      <c r="AQ49" s="471"/>
      <c r="AR49" s="471"/>
      <c r="AS49" s="471"/>
      <c r="AT49" s="471"/>
      <c r="BR49" s="463">
        <v>1</v>
      </c>
    </row>
    <row r="50" spans="1:70" s="481" customFormat="1" ht="13.5" outlineLevel="2">
      <c r="A50" s="541"/>
      <c r="B50" s="545" t="s">
        <v>1564</v>
      </c>
      <c r="C50" s="460" t="s">
        <v>571</v>
      </c>
      <c r="D50" s="474"/>
      <c r="E50" s="461" t="s">
        <v>1571</v>
      </c>
      <c r="F50" s="475"/>
      <c r="G50" s="475" t="s">
        <v>571</v>
      </c>
      <c r="H50" s="459" t="str">
        <f t="shared" si="3"/>
        <v>L22-1</v>
      </c>
      <c r="I50" s="476">
        <v>1</v>
      </c>
      <c r="J50" s="475"/>
      <c r="K50" s="536"/>
      <c r="L50" s="483"/>
      <c r="M50" s="471" cm="1">
        <f t="array" ref="M50">IFERROR(_xlfn.IFS(N50=1,1,O50=1,1,P50=1,1,Q50=1,1),0)</f>
        <v>1</v>
      </c>
      <c r="N50" s="536">
        <v>1</v>
      </c>
      <c r="O50" s="536"/>
      <c r="Q50" s="536"/>
      <c r="R50" s="471" cm="1">
        <f t="array" ref="R50">IFERROR(_xlfn.IFS(S50=1,1,T50=1,1,U50=1,1,V50=1,1),0)</f>
        <v>1</v>
      </c>
      <c r="S50" s="536"/>
      <c r="T50" s="536"/>
      <c r="U50" s="536"/>
      <c r="V50" s="536">
        <v>1</v>
      </c>
      <c r="W50" s="536"/>
      <c r="X50" s="536"/>
      <c r="Y50" s="480"/>
      <c r="Z50" s="471"/>
      <c r="AA50" s="471"/>
      <c r="AB50" s="480"/>
      <c r="AC50" s="471"/>
      <c r="AD50" s="480"/>
      <c r="AE50" s="471"/>
      <c r="AF50" s="471"/>
      <c r="AG50" s="471"/>
      <c r="AH50" s="471"/>
      <c r="AI50" s="536"/>
      <c r="AJ50" s="536"/>
      <c r="AK50" s="480"/>
      <c r="AL50" s="471"/>
      <c r="AM50" s="471"/>
      <c r="AN50" s="480"/>
      <c r="AO50" s="471"/>
      <c r="AP50" s="480"/>
      <c r="AQ50" s="471"/>
      <c r="AR50" s="471"/>
      <c r="AS50" s="471"/>
      <c r="AT50" s="471"/>
      <c r="BR50" s="463">
        <v>1</v>
      </c>
    </row>
    <row r="51" spans="1:70" s="481" customFormat="1" ht="13.5" outlineLevel="2">
      <c r="A51" s="541"/>
      <c r="B51" s="545" t="s">
        <v>1564</v>
      </c>
      <c r="C51" s="460" t="s">
        <v>571</v>
      </c>
      <c r="D51" s="474"/>
      <c r="E51" s="461" t="s">
        <v>1572</v>
      </c>
      <c r="F51" s="475"/>
      <c r="G51" s="475" t="s">
        <v>571</v>
      </c>
      <c r="H51" s="459" t="str">
        <f t="shared" si="3"/>
        <v>L22-1</v>
      </c>
      <c r="I51" s="476">
        <v>1</v>
      </c>
      <c r="J51" s="475"/>
      <c r="K51" s="536"/>
      <c r="L51" s="483"/>
      <c r="M51" s="471" cm="1">
        <f t="array" ref="M51">IFERROR(_xlfn.IFS(N51=1,1,O51=1,1,P51=1,1,Q51=1,1),0)</f>
        <v>1</v>
      </c>
      <c r="N51" s="536">
        <v>1</v>
      </c>
      <c r="O51" s="536"/>
      <c r="Q51" s="536"/>
      <c r="R51" s="471" cm="1">
        <f t="array" ref="R51">IFERROR(_xlfn.IFS(S51=1,1,T51=1,1,U51=1,1,V51=1,1),0)</f>
        <v>1</v>
      </c>
      <c r="S51" s="536"/>
      <c r="T51" s="536"/>
      <c r="U51" s="536"/>
      <c r="V51" s="536">
        <v>1</v>
      </c>
      <c r="W51" s="536"/>
      <c r="X51" s="536"/>
      <c r="Y51" s="480"/>
      <c r="Z51" s="471"/>
      <c r="AA51" s="471"/>
      <c r="AB51" s="480"/>
      <c r="AC51" s="471"/>
      <c r="AD51" s="480"/>
      <c r="AE51" s="471"/>
      <c r="AF51" s="471"/>
      <c r="AG51" s="471"/>
      <c r="AH51" s="471"/>
      <c r="AI51" s="536"/>
      <c r="AJ51" s="536"/>
      <c r="AK51" s="480"/>
      <c r="AL51" s="471"/>
      <c r="AM51" s="471"/>
      <c r="AN51" s="480"/>
      <c r="AO51" s="471"/>
      <c r="AP51" s="480"/>
      <c r="AQ51" s="471"/>
      <c r="AR51" s="471"/>
      <c r="AS51" s="471"/>
      <c r="AT51" s="471"/>
      <c r="BR51" s="463">
        <v>1</v>
      </c>
    </row>
    <row r="52" spans="1:70" s="524" customFormat="1" ht="3" customHeight="1" outlineLevel="1">
      <c r="A52" s="607"/>
      <c r="B52" s="608"/>
      <c r="C52" s="476"/>
      <c r="D52" s="532"/>
      <c r="E52" s="533"/>
      <c r="F52" s="533"/>
      <c r="G52" s="534"/>
      <c r="H52" s="534"/>
      <c r="I52" s="490"/>
      <c r="J52" s="533"/>
      <c r="K52" s="490"/>
      <c r="L52" s="490"/>
      <c r="M52" s="491"/>
      <c r="N52" s="529"/>
      <c r="O52" s="491"/>
      <c r="P52" s="491"/>
      <c r="Q52" s="491"/>
      <c r="R52" s="491"/>
      <c r="S52" s="491"/>
      <c r="T52" s="491"/>
      <c r="U52" s="491"/>
      <c r="V52" s="491"/>
      <c r="W52" s="490"/>
      <c r="X52" s="490"/>
      <c r="Y52" s="486"/>
      <c r="Z52" s="530"/>
      <c r="AA52" s="486"/>
      <c r="AB52" s="486"/>
      <c r="AC52" s="486"/>
      <c r="AD52" s="480"/>
      <c r="AE52" s="486"/>
      <c r="AF52" s="486"/>
      <c r="AG52" s="486"/>
      <c r="AH52" s="486"/>
      <c r="AI52" s="490"/>
      <c r="AJ52" s="490"/>
      <c r="AK52" s="486"/>
      <c r="AL52" s="488"/>
      <c r="AM52" s="486"/>
      <c r="AN52" s="486"/>
      <c r="AO52" s="486"/>
      <c r="AP52" s="480"/>
      <c r="AQ52" s="486"/>
      <c r="AR52" s="486"/>
      <c r="AS52" s="486"/>
      <c r="AT52" s="486"/>
    </row>
    <row r="53" spans="1:70" s="524" customFormat="1" outlineLevel="1">
      <c r="A53" s="580" t="s">
        <v>94</v>
      </c>
      <c r="B53" s="580" t="s">
        <v>95</v>
      </c>
      <c r="C53" s="580"/>
      <c r="D53" s="580"/>
      <c r="E53" s="580"/>
      <c r="F53" s="533"/>
      <c r="G53" s="534"/>
      <c r="H53" s="534"/>
      <c r="I53" s="490"/>
      <c r="J53" s="533"/>
      <c r="K53" s="491"/>
      <c r="L53" s="491"/>
      <c r="M53" s="491"/>
      <c r="N53" s="529"/>
      <c r="O53" s="491"/>
      <c r="P53" s="491"/>
      <c r="Q53" s="491"/>
      <c r="R53" s="491"/>
      <c r="S53" s="491"/>
      <c r="T53" s="491"/>
      <c r="U53" s="491"/>
      <c r="V53" s="491"/>
      <c r="W53" s="491"/>
      <c r="X53" s="491"/>
      <c r="Y53" s="486"/>
      <c r="Z53" s="530"/>
      <c r="AA53" s="486"/>
      <c r="AB53" s="486"/>
      <c r="AC53" s="486"/>
      <c r="AD53" s="480"/>
      <c r="AE53" s="486"/>
      <c r="AF53" s="486"/>
      <c r="AG53" s="486"/>
      <c r="AH53" s="486"/>
      <c r="AI53" s="491"/>
      <c r="AJ53" s="491"/>
      <c r="AK53" s="486"/>
      <c r="AL53" s="488"/>
      <c r="AM53" s="486"/>
      <c r="AN53" s="486"/>
      <c r="AO53" s="486"/>
      <c r="AP53" s="480"/>
      <c r="AQ53" s="486"/>
      <c r="AR53" s="486"/>
      <c r="AS53" s="486"/>
      <c r="AT53" s="486"/>
    </row>
    <row r="54" spans="1:70" s="481" customFormat="1" ht="13.5" outlineLevel="2">
      <c r="A54" s="541"/>
      <c r="B54" s="545" t="s">
        <v>1564</v>
      </c>
      <c r="C54" s="460" t="s">
        <v>577</v>
      </c>
      <c r="D54" s="474"/>
      <c r="E54" s="461" t="s">
        <v>1565</v>
      </c>
      <c r="F54" s="475"/>
      <c r="G54" s="475" t="s">
        <v>577</v>
      </c>
      <c r="H54" s="459" t="str">
        <f t="shared" ref="H54:H63" si="4">CONCATENATE(G54,"-",I54)</f>
        <v>R25P-1</v>
      </c>
      <c r="I54" s="476">
        <v>1</v>
      </c>
      <c r="J54" s="475"/>
      <c r="K54" s="536"/>
      <c r="L54" s="473"/>
      <c r="M54" s="471" cm="1">
        <f t="array" ref="M54">IFERROR(_xlfn.IFS(N54=1,1,O54=1,1,P54=1,1,Q54=1,1),0)</f>
        <v>1</v>
      </c>
      <c r="N54" s="536"/>
      <c r="O54" s="536"/>
      <c r="P54" s="536"/>
      <c r="Q54" s="536">
        <v>1</v>
      </c>
      <c r="R54" s="471" cm="1">
        <f t="array" ref="R54">IFERROR(_xlfn.IFS(S54=1,1,T54=1,1,U54=1,1,V54=1,1),0)</f>
        <v>0</v>
      </c>
      <c r="S54" s="536"/>
      <c r="T54" s="536"/>
      <c r="U54" s="536"/>
      <c r="V54" s="536"/>
      <c r="W54" s="536"/>
      <c r="X54" s="536"/>
      <c r="Y54" s="468"/>
      <c r="Z54" s="471"/>
      <c r="AA54" s="471"/>
      <c r="AB54" s="471"/>
      <c r="AC54" s="471"/>
      <c r="AD54" s="470"/>
      <c r="AE54" s="471"/>
      <c r="AF54" s="471"/>
      <c r="AG54" s="471"/>
      <c r="AH54" s="471"/>
      <c r="AI54" s="536"/>
      <c r="AJ54" s="536"/>
      <c r="AK54" s="468"/>
      <c r="AL54" s="471"/>
      <c r="AM54" s="471"/>
      <c r="AN54" s="471"/>
      <c r="AO54" s="471"/>
      <c r="AP54" s="470"/>
      <c r="AQ54" s="471"/>
      <c r="AR54" s="471"/>
      <c r="AS54" s="471"/>
      <c r="AT54" s="471"/>
      <c r="BR54" s="463">
        <v>1</v>
      </c>
    </row>
    <row r="55" spans="1:70" s="481" customFormat="1" ht="13.5" outlineLevel="2">
      <c r="A55" s="541"/>
      <c r="B55" s="545" t="s">
        <v>1564</v>
      </c>
      <c r="C55" s="460" t="s">
        <v>577</v>
      </c>
      <c r="D55" s="474"/>
      <c r="E55" s="461" t="s">
        <v>1566</v>
      </c>
      <c r="F55" s="475"/>
      <c r="G55" s="475" t="s">
        <v>577</v>
      </c>
      <c r="H55" s="459" t="str">
        <f t="shared" si="4"/>
        <v>R25P-1</v>
      </c>
      <c r="I55" s="476">
        <v>1</v>
      </c>
      <c r="J55" s="475"/>
      <c r="K55" s="536"/>
      <c r="L55" s="473"/>
      <c r="M55" s="471" cm="1">
        <f t="array" ref="M55">IFERROR(_xlfn.IFS(N55=1,1,O55=1,1,P55=1,1,Q55=1,1),0)</f>
        <v>1</v>
      </c>
      <c r="N55" s="536"/>
      <c r="O55" s="536"/>
      <c r="P55" s="536"/>
      <c r="Q55" s="536">
        <v>1</v>
      </c>
      <c r="R55" s="471" cm="1">
        <f t="array" ref="R55">IFERROR(_xlfn.IFS(S55=1,1,T55=1,1,U55=1,1,V55=1,1),0)</f>
        <v>0</v>
      </c>
      <c r="S55" s="536"/>
      <c r="T55" s="536"/>
      <c r="U55" s="536"/>
      <c r="V55" s="536"/>
      <c r="W55" s="536"/>
      <c r="X55" s="536"/>
      <c r="Y55" s="478"/>
      <c r="Z55" s="471"/>
      <c r="AA55" s="471"/>
      <c r="AB55" s="471"/>
      <c r="AC55" s="471"/>
      <c r="AD55" s="480"/>
      <c r="AE55" s="471"/>
      <c r="AF55" s="471"/>
      <c r="AG55" s="471"/>
      <c r="AH55" s="471"/>
      <c r="AI55" s="536"/>
      <c r="AJ55" s="536"/>
      <c r="AK55" s="478"/>
      <c r="AL55" s="471"/>
      <c r="AM55" s="471"/>
      <c r="AN55" s="471"/>
      <c r="AO55" s="471"/>
      <c r="AP55" s="480"/>
      <c r="AQ55" s="471"/>
      <c r="AR55" s="471"/>
      <c r="AS55" s="471"/>
      <c r="AT55" s="471"/>
      <c r="BR55" s="463">
        <v>1</v>
      </c>
    </row>
    <row r="56" spans="1:70" s="481" customFormat="1" ht="13.5" outlineLevel="2">
      <c r="A56" s="541"/>
      <c r="B56" s="545" t="s">
        <v>1564</v>
      </c>
      <c r="C56" s="460" t="s">
        <v>577</v>
      </c>
      <c r="D56" s="474"/>
      <c r="E56" s="461" t="s">
        <v>1567</v>
      </c>
      <c r="F56" s="475"/>
      <c r="G56" s="475" t="s">
        <v>577</v>
      </c>
      <c r="H56" s="459" t="str">
        <f t="shared" si="4"/>
        <v>R25P-1</v>
      </c>
      <c r="I56" s="476">
        <v>1</v>
      </c>
      <c r="J56" s="475"/>
      <c r="K56" s="536"/>
      <c r="L56" s="473"/>
      <c r="M56" s="471" cm="1">
        <f t="array" ref="M56">IFERROR(_xlfn.IFS(N56=1,1,O56=1,1,P56=1,1,Q56=1,1),0)</f>
        <v>1</v>
      </c>
      <c r="N56" s="536"/>
      <c r="O56" s="536"/>
      <c r="P56" s="536"/>
      <c r="Q56" s="536">
        <v>1</v>
      </c>
      <c r="R56" s="471" cm="1">
        <f t="array" ref="R56">IFERROR(_xlfn.IFS(S56=1,1,T56=1,1,U56=1,1,V56=1,1),0)</f>
        <v>0</v>
      </c>
      <c r="S56" s="536"/>
      <c r="T56" s="536"/>
      <c r="U56" s="536"/>
      <c r="V56" s="536"/>
      <c r="W56" s="536"/>
      <c r="X56" s="536"/>
      <c r="Y56" s="478"/>
      <c r="Z56" s="471"/>
      <c r="AA56" s="471"/>
      <c r="AB56" s="471"/>
      <c r="AC56" s="471"/>
      <c r="AD56" s="470"/>
      <c r="AE56" s="471"/>
      <c r="AF56" s="471"/>
      <c r="AG56" s="471"/>
      <c r="AH56" s="471"/>
      <c r="AI56" s="536"/>
      <c r="AJ56" s="536"/>
      <c r="AK56" s="478"/>
      <c r="AL56" s="471"/>
      <c r="AM56" s="471"/>
      <c r="AN56" s="471"/>
      <c r="AO56" s="471"/>
      <c r="AP56" s="470"/>
      <c r="AQ56" s="471"/>
      <c r="AR56" s="471"/>
      <c r="AS56" s="471"/>
      <c r="AT56" s="471"/>
      <c r="BR56" s="463">
        <v>1</v>
      </c>
    </row>
    <row r="57" spans="1:70" s="481" customFormat="1" ht="13.5" outlineLevel="2">
      <c r="A57" s="541"/>
      <c r="B57" s="545" t="s">
        <v>1564</v>
      </c>
      <c r="C57" s="460" t="s">
        <v>577</v>
      </c>
      <c r="D57" s="474"/>
      <c r="E57" s="461" t="s">
        <v>1568</v>
      </c>
      <c r="F57" s="475"/>
      <c r="G57" s="475" t="s">
        <v>577</v>
      </c>
      <c r="H57" s="459" t="str">
        <f t="shared" si="4"/>
        <v>R25P-1</v>
      </c>
      <c r="I57" s="476">
        <v>1</v>
      </c>
      <c r="J57" s="475"/>
      <c r="K57" s="536"/>
      <c r="L57" s="473"/>
      <c r="M57" s="471" cm="1">
        <f t="array" ref="M57">IFERROR(_xlfn.IFS(N57=1,1,O57=1,1,P57=1,1,Q57=1,1),0)</f>
        <v>1</v>
      </c>
      <c r="N57" s="536"/>
      <c r="O57" s="536"/>
      <c r="P57" s="536"/>
      <c r="Q57" s="536">
        <v>1</v>
      </c>
      <c r="R57" s="471" cm="1">
        <f t="array" ref="R57">IFERROR(_xlfn.IFS(S57=1,1,T57=1,1,U57=1,1,V57=1,1),0)</f>
        <v>0</v>
      </c>
      <c r="S57" s="536"/>
      <c r="T57" s="536"/>
      <c r="U57" s="536"/>
      <c r="V57" s="536"/>
      <c r="W57" s="536"/>
      <c r="X57" s="536"/>
      <c r="Y57" s="478"/>
      <c r="Z57" s="471"/>
      <c r="AA57" s="471"/>
      <c r="AB57" s="471"/>
      <c r="AC57" s="471"/>
      <c r="AD57" s="480"/>
      <c r="AE57" s="471"/>
      <c r="AF57" s="471"/>
      <c r="AG57" s="471"/>
      <c r="AH57" s="471"/>
      <c r="AI57" s="536"/>
      <c r="AJ57" s="536"/>
      <c r="AK57" s="478"/>
      <c r="AL57" s="471"/>
      <c r="AM57" s="471"/>
      <c r="AN57" s="471"/>
      <c r="AO57" s="471"/>
      <c r="AP57" s="480"/>
      <c r="AQ57" s="471"/>
      <c r="AR57" s="471"/>
      <c r="AS57" s="471"/>
      <c r="AT57" s="471"/>
      <c r="BR57" s="463">
        <v>1</v>
      </c>
    </row>
    <row r="58" spans="1:70" s="481" customFormat="1" ht="13.5" outlineLevel="2">
      <c r="A58" s="541"/>
      <c r="B58" s="545" t="s">
        <v>1564</v>
      </c>
      <c r="C58" s="460" t="s">
        <v>577</v>
      </c>
      <c r="D58" s="474"/>
      <c r="E58" s="461" t="s">
        <v>1569</v>
      </c>
      <c r="F58" s="475"/>
      <c r="G58" s="475" t="s">
        <v>577</v>
      </c>
      <c r="H58" s="459" t="str">
        <f t="shared" si="4"/>
        <v>R25P-1</v>
      </c>
      <c r="I58" s="476">
        <v>1</v>
      </c>
      <c r="J58" s="475"/>
      <c r="K58" s="536"/>
      <c r="L58" s="473"/>
      <c r="M58" s="471" cm="1">
        <f t="array" ref="M58">IFERROR(_xlfn.IFS(N58=1,1,O58=1,1,P58=1,1,Q58=1,1),0)</f>
        <v>1</v>
      </c>
      <c r="N58" s="536"/>
      <c r="O58" s="536"/>
      <c r="P58" s="536"/>
      <c r="Q58" s="536">
        <v>1</v>
      </c>
      <c r="R58" s="471" cm="1">
        <f t="array" ref="R58">IFERROR(_xlfn.IFS(S58=1,1,T58=1,1,U58=1,1,V58=1,1),0)</f>
        <v>0</v>
      </c>
      <c r="S58" s="536"/>
      <c r="T58" s="536"/>
      <c r="U58" s="536"/>
      <c r="V58" s="536"/>
      <c r="W58" s="536"/>
      <c r="X58" s="536"/>
      <c r="Y58" s="478"/>
      <c r="Z58" s="471"/>
      <c r="AA58" s="478"/>
      <c r="AB58" s="471"/>
      <c r="AC58" s="478"/>
      <c r="AD58" s="470"/>
      <c r="AE58" s="471"/>
      <c r="AF58" s="471"/>
      <c r="AG58" s="471"/>
      <c r="AH58" s="471"/>
      <c r="AI58" s="536"/>
      <c r="AJ58" s="536"/>
      <c r="AK58" s="478"/>
      <c r="AL58" s="471"/>
      <c r="AM58" s="478"/>
      <c r="AN58" s="471"/>
      <c r="AO58" s="478"/>
      <c r="AP58" s="470"/>
      <c r="AQ58" s="471"/>
      <c r="AR58" s="471"/>
      <c r="AS58" s="471"/>
      <c r="AT58" s="471"/>
      <c r="BR58" s="463">
        <v>1</v>
      </c>
    </row>
    <row r="59" spans="1:70" s="481" customFormat="1" ht="13.5" outlineLevel="2">
      <c r="A59" s="541"/>
      <c r="B59" s="545" t="s">
        <v>1564</v>
      </c>
      <c r="C59" s="460" t="s">
        <v>577</v>
      </c>
      <c r="D59" s="474"/>
      <c r="E59" s="461" t="s">
        <v>1570</v>
      </c>
      <c r="F59" s="475"/>
      <c r="G59" s="475" t="s">
        <v>577</v>
      </c>
      <c r="H59" s="459" t="str">
        <f t="shared" si="4"/>
        <v>R25P-1</v>
      </c>
      <c r="I59" s="476">
        <v>1</v>
      </c>
      <c r="J59" s="475"/>
      <c r="K59" s="536"/>
      <c r="L59" s="473"/>
      <c r="M59" s="471" cm="1">
        <f t="array" ref="M59">IFERROR(_xlfn.IFS(N59=1,1,O59=1,1,P59=1,1,Q59=1,1),0)</f>
        <v>1</v>
      </c>
      <c r="N59" s="536"/>
      <c r="O59" s="536"/>
      <c r="P59" s="536"/>
      <c r="Q59" s="536">
        <v>1</v>
      </c>
      <c r="R59" s="471" cm="1">
        <f t="array" ref="R59">IFERROR(_xlfn.IFS(S59=1,1,T59=1,1,U59=1,1,V59=1,1),0)</f>
        <v>0</v>
      </c>
      <c r="S59" s="536"/>
      <c r="T59" s="536"/>
      <c r="U59" s="536"/>
      <c r="V59" s="536"/>
      <c r="W59" s="536"/>
      <c r="X59" s="536"/>
      <c r="Y59" s="478"/>
      <c r="Z59" s="471"/>
      <c r="AA59" s="471"/>
      <c r="AB59" s="478"/>
      <c r="AC59" s="471"/>
      <c r="AD59" s="470"/>
      <c r="AE59" s="471"/>
      <c r="AF59" s="471"/>
      <c r="AG59" s="471"/>
      <c r="AH59" s="471"/>
      <c r="AI59" s="536"/>
      <c r="AJ59" s="536"/>
      <c r="AK59" s="478"/>
      <c r="AL59" s="471"/>
      <c r="AM59" s="471"/>
      <c r="AN59" s="478"/>
      <c r="AO59" s="471"/>
      <c r="AP59" s="470"/>
      <c r="AQ59" s="471"/>
      <c r="AR59" s="471"/>
      <c r="AS59" s="471"/>
      <c r="AT59" s="471"/>
      <c r="BR59" s="463">
        <v>1</v>
      </c>
    </row>
    <row r="60" spans="1:70" s="481" customFormat="1" ht="13.5" outlineLevel="2">
      <c r="A60" s="541"/>
      <c r="B60" s="545" t="s">
        <v>1564</v>
      </c>
      <c r="C60" s="460" t="s">
        <v>577</v>
      </c>
      <c r="D60" s="474"/>
      <c r="E60" s="461" t="s">
        <v>1571</v>
      </c>
      <c r="F60" s="475"/>
      <c r="G60" s="475" t="s">
        <v>577</v>
      </c>
      <c r="H60" s="459" t="str">
        <f t="shared" si="4"/>
        <v>R25P-1</v>
      </c>
      <c r="I60" s="476">
        <v>1</v>
      </c>
      <c r="J60" s="475"/>
      <c r="K60" s="536"/>
      <c r="L60" s="483"/>
      <c r="M60" s="471" cm="1">
        <f t="array" ref="M60">IFERROR(_xlfn.IFS(N60=1,1,O60=1,1,P60=1,1,Q60=1,1),0)</f>
        <v>1</v>
      </c>
      <c r="N60" s="536"/>
      <c r="O60" s="536"/>
      <c r="P60" s="536"/>
      <c r="Q60" s="536">
        <v>1</v>
      </c>
      <c r="R60" s="471" cm="1">
        <f t="array" ref="R60">IFERROR(_xlfn.IFS(S60=1,1,T60=1,1,U60=1,1,V60=1,1),0)</f>
        <v>0</v>
      </c>
      <c r="S60" s="536"/>
      <c r="T60" s="536"/>
      <c r="U60" s="536"/>
      <c r="V60" s="536"/>
      <c r="W60" s="536"/>
      <c r="X60" s="536"/>
      <c r="Y60" s="478"/>
      <c r="Z60" s="471"/>
      <c r="AA60" s="471"/>
      <c r="AB60" s="478"/>
      <c r="AC60" s="471"/>
      <c r="AD60" s="479"/>
      <c r="AE60" s="471"/>
      <c r="AF60" s="471"/>
      <c r="AG60" s="471"/>
      <c r="AH60" s="471"/>
      <c r="AI60" s="536"/>
      <c r="AJ60" s="536"/>
      <c r="AK60" s="478"/>
      <c r="AL60" s="471"/>
      <c r="AM60" s="471"/>
      <c r="AN60" s="478"/>
      <c r="AO60" s="471"/>
      <c r="AP60" s="479"/>
      <c r="AQ60" s="471"/>
      <c r="AR60" s="471"/>
      <c r="AS60" s="471"/>
      <c r="AT60" s="471"/>
      <c r="BR60" s="463">
        <v>1</v>
      </c>
    </row>
    <row r="61" spans="1:70" s="481" customFormat="1" ht="13.5" outlineLevel="2">
      <c r="A61" s="541"/>
      <c r="B61" s="545" t="s">
        <v>1564</v>
      </c>
      <c r="C61" s="460" t="s">
        <v>577</v>
      </c>
      <c r="D61" s="474"/>
      <c r="E61" s="461" t="s">
        <v>1572</v>
      </c>
      <c r="F61" s="475"/>
      <c r="G61" s="475" t="s">
        <v>577</v>
      </c>
      <c r="H61" s="459" t="str">
        <f t="shared" si="4"/>
        <v>R25P-1</v>
      </c>
      <c r="I61" s="476">
        <v>1</v>
      </c>
      <c r="J61" s="475"/>
      <c r="K61" s="536"/>
      <c r="L61" s="473"/>
      <c r="M61" s="471" cm="1">
        <f t="array" ref="M61">IFERROR(_xlfn.IFS(N61=1,1,O61=1,1,P61=1,1,Q61=1,1),0)</f>
        <v>1</v>
      </c>
      <c r="N61" s="536"/>
      <c r="O61" s="536"/>
      <c r="P61" s="536"/>
      <c r="Q61" s="536">
        <v>1</v>
      </c>
      <c r="R61" s="471" cm="1">
        <f t="array" ref="R61">IFERROR(_xlfn.IFS(S61=1,1,T61=1,1,U61=1,1,V61=1,1),0)</f>
        <v>0</v>
      </c>
      <c r="S61" s="536"/>
      <c r="T61" s="536"/>
      <c r="U61" s="536"/>
      <c r="V61" s="536"/>
      <c r="W61" s="536"/>
      <c r="X61" s="536"/>
      <c r="Y61" s="478"/>
      <c r="Z61" s="471"/>
      <c r="AA61" s="471"/>
      <c r="AB61" s="478"/>
      <c r="AC61" s="471"/>
      <c r="AD61" s="479"/>
      <c r="AE61" s="471"/>
      <c r="AF61" s="471"/>
      <c r="AG61" s="471"/>
      <c r="AH61" s="471"/>
      <c r="AI61" s="536"/>
      <c r="AJ61" s="536"/>
      <c r="AK61" s="478"/>
      <c r="AL61" s="471"/>
      <c r="AM61" s="471"/>
      <c r="AN61" s="478"/>
      <c r="AO61" s="471"/>
      <c r="AP61" s="479"/>
      <c r="AQ61" s="471"/>
      <c r="AR61" s="471"/>
      <c r="AS61" s="471"/>
      <c r="AT61" s="471"/>
      <c r="BR61" s="463">
        <v>1</v>
      </c>
    </row>
    <row r="62" spans="1:70" s="481" customFormat="1" ht="13.5" outlineLevel="2">
      <c r="A62" s="541"/>
      <c r="B62" s="545" t="s">
        <v>1564</v>
      </c>
      <c r="C62" s="460" t="s">
        <v>577</v>
      </c>
      <c r="D62" s="474"/>
      <c r="E62" s="461" t="s">
        <v>1573</v>
      </c>
      <c r="F62" s="475"/>
      <c r="G62" s="475" t="s">
        <v>577</v>
      </c>
      <c r="H62" s="459" t="str">
        <f t="shared" si="4"/>
        <v>R25P-1</v>
      </c>
      <c r="I62" s="476">
        <v>1</v>
      </c>
      <c r="J62" s="475"/>
      <c r="K62" s="536"/>
      <c r="L62" s="473"/>
      <c r="M62" s="471" cm="1">
        <f t="array" ref="M62">IFERROR(_xlfn.IFS(N62=1,1,O62=1,1,P62=1,1,Q62=1,1),0)</f>
        <v>1</v>
      </c>
      <c r="N62" s="536"/>
      <c r="O62" s="536"/>
      <c r="P62" s="536"/>
      <c r="Q62" s="536">
        <v>1</v>
      </c>
      <c r="R62" s="471" cm="1">
        <f t="array" ref="R62">IFERROR(_xlfn.IFS(S62=1,1,T62=1,1,U62=1,1,V62=1,1),0)</f>
        <v>0</v>
      </c>
      <c r="S62" s="536"/>
      <c r="T62" s="536"/>
      <c r="U62" s="536"/>
      <c r="V62" s="536"/>
      <c r="W62" s="536"/>
      <c r="X62" s="536"/>
      <c r="Y62" s="478"/>
      <c r="Z62" s="471"/>
      <c r="AA62" s="471"/>
      <c r="AB62" s="478"/>
      <c r="AC62" s="471"/>
      <c r="AD62" s="470"/>
      <c r="AE62" s="471"/>
      <c r="AF62" s="471"/>
      <c r="AG62" s="471"/>
      <c r="AH62" s="471"/>
      <c r="AI62" s="536"/>
      <c r="AJ62" s="536"/>
      <c r="AK62" s="478"/>
      <c r="AL62" s="471"/>
      <c r="AM62" s="471"/>
      <c r="AN62" s="478"/>
      <c r="AO62" s="471"/>
      <c r="AP62" s="470"/>
      <c r="AQ62" s="471"/>
      <c r="AR62" s="471"/>
      <c r="AS62" s="471"/>
      <c r="AT62" s="471"/>
      <c r="BR62" s="463">
        <v>1</v>
      </c>
    </row>
    <row r="63" spans="1:70" s="481" customFormat="1" ht="13.5" outlineLevel="2">
      <c r="A63" s="541"/>
      <c r="B63" s="545" t="s">
        <v>1564</v>
      </c>
      <c r="C63" s="460" t="s">
        <v>577</v>
      </c>
      <c r="D63" s="474"/>
      <c r="E63" s="461" t="s">
        <v>1574</v>
      </c>
      <c r="F63" s="475"/>
      <c r="G63" s="475" t="s">
        <v>577</v>
      </c>
      <c r="H63" s="459" t="str">
        <f t="shared" si="4"/>
        <v>R25P-1</v>
      </c>
      <c r="I63" s="476">
        <v>1</v>
      </c>
      <c r="J63" s="475"/>
      <c r="K63" s="536"/>
      <c r="L63" s="473"/>
      <c r="M63" s="471" cm="1">
        <f t="array" ref="M63">IFERROR(_xlfn.IFS(N63=1,1,O63=1,1,P63=1,1,Q63=1,1),0)</f>
        <v>1</v>
      </c>
      <c r="N63" s="536"/>
      <c r="O63" s="536"/>
      <c r="P63" s="536"/>
      <c r="Q63" s="536">
        <v>1</v>
      </c>
      <c r="R63" s="471" cm="1">
        <f t="array" ref="R63">IFERROR(_xlfn.IFS(S63=1,1,T63=1,1,U63=1,1,V63=1,1),0)</f>
        <v>0</v>
      </c>
      <c r="S63" s="536"/>
      <c r="T63" s="536"/>
      <c r="U63" s="536"/>
      <c r="V63" s="536"/>
      <c r="W63" s="536"/>
      <c r="X63" s="536"/>
      <c r="Y63" s="468"/>
      <c r="Z63" s="471"/>
      <c r="AA63" s="471"/>
      <c r="AB63" s="471"/>
      <c r="AC63" s="471"/>
      <c r="AD63" s="479"/>
      <c r="AE63" s="471"/>
      <c r="AF63" s="471"/>
      <c r="AG63" s="471"/>
      <c r="AH63" s="471"/>
      <c r="AI63" s="536"/>
      <c r="AJ63" s="536"/>
      <c r="AK63" s="468"/>
      <c r="AL63" s="471"/>
      <c r="AM63" s="471"/>
      <c r="AN63" s="471"/>
      <c r="AO63" s="471"/>
      <c r="AP63" s="479"/>
      <c r="AQ63" s="471"/>
      <c r="AR63" s="471"/>
      <c r="AS63" s="471"/>
      <c r="AT63" s="471"/>
      <c r="BR63" s="463">
        <v>1</v>
      </c>
    </row>
    <row r="64" spans="1:70" s="524" customFormat="1" ht="3" customHeight="1" outlineLevel="1">
      <c r="A64" s="607"/>
      <c r="B64" s="608"/>
      <c r="C64" s="476"/>
      <c r="D64" s="532"/>
      <c r="E64" s="533"/>
      <c r="F64" s="533"/>
      <c r="G64" s="534"/>
      <c r="H64" s="534"/>
      <c r="I64" s="490"/>
      <c r="J64" s="533"/>
      <c r="K64" s="490"/>
      <c r="L64" s="490"/>
      <c r="M64" s="491"/>
      <c r="N64" s="529"/>
      <c r="O64" s="491"/>
      <c r="P64" s="491"/>
      <c r="Q64" s="491"/>
      <c r="R64" s="491"/>
      <c r="S64" s="491"/>
      <c r="T64" s="491"/>
      <c r="U64" s="491"/>
      <c r="V64" s="491"/>
      <c r="W64" s="490"/>
      <c r="X64" s="490"/>
      <c r="Y64" s="486"/>
      <c r="Z64" s="530"/>
      <c r="AA64" s="486"/>
      <c r="AB64" s="486"/>
      <c r="AC64" s="486"/>
      <c r="AD64" s="480"/>
      <c r="AE64" s="486"/>
      <c r="AF64" s="486"/>
      <c r="AG64" s="486"/>
      <c r="AH64" s="486"/>
      <c r="AI64" s="490"/>
      <c r="AJ64" s="490"/>
      <c r="AK64" s="486"/>
      <c r="AL64" s="488"/>
      <c r="AM64" s="486"/>
      <c r="AN64" s="486"/>
      <c r="AO64" s="486"/>
      <c r="AP64" s="480"/>
      <c r="AQ64" s="486"/>
      <c r="AR64" s="486"/>
      <c r="AS64" s="486"/>
      <c r="AT64" s="486"/>
    </row>
    <row r="65" spans="1:70" s="524" customFormat="1" outlineLevel="1">
      <c r="A65" s="580" t="s">
        <v>96</v>
      </c>
      <c r="B65" s="580" t="s">
        <v>97</v>
      </c>
      <c r="C65" s="580"/>
      <c r="D65" s="580"/>
      <c r="E65" s="580"/>
      <c r="F65" s="533"/>
      <c r="G65" s="534"/>
      <c r="H65" s="534"/>
      <c r="I65" s="490"/>
      <c r="J65" s="533"/>
      <c r="K65" s="491"/>
      <c r="L65" s="491"/>
      <c r="M65" s="491"/>
      <c r="N65" s="529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86"/>
      <c r="Z65" s="530"/>
      <c r="AA65" s="486"/>
      <c r="AB65" s="486"/>
      <c r="AC65" s="486"/>
      <c r="AD65" s="480"/>
      <c r="AE65" s="486"/>
      <c r="AF65" s="486"/>
      <c r="AG65" s="486"/>
      <c r="AH65" s="486"/>
      <c r="AI65" s="491"/>
      <c r="AJ65" s="491"/>
      <c r="AK65" s="486"/>
      <c r="AL65" s="488"/>
      <c r="AM65" s="486"/>
      <c r="AN65" s="486"/>
      <c r="AO65" s="486"/>
      <c r="AP65" s="480"/>
      <c r="AQ65" s="486"/>
      <c r="AR65" s="486"/>
      <c r="AS65" s="486"/>
      <c r="AT65" s="486"/>
    </row>
    <row r="66" spans="1:70" s="481" customFormat="1" ht="13.5" outlineLevel="2">
      <c r="A66" s="541"/>
      <c r="B66" s="545" t="s">
        <v>1564</v>
      </c>
      <c r="C66" s="460" t="s">
        <v>579</v>
      </c>
      <c r="D66" s="474"/>
      <c r="E66" s="461" t="s">
        <v>1565</v>
      </c>
      <c r="F66" s="475"/>
      <c r="G66" s="475" t="s">
        <v>579</v>
      </c>
      <c r="H66" s="459" t="str">
        <f t="shared" ref="H66:H73" si="5">CONCATENATE(G66,"-",I66)</f>
        <v>L20P-1</v>
      </c>
      <c r="I66" s="476">
        <v>1</v>
      </c>
      <c r="J66" s="475"/>
      <c r="K66" s="536"/>
      <c r="L66" s="473"/>
      <c r="M66" s="471" cm="1">
        <f t="array" ref="M66">IFERROR(_xlfn.IFS(N66=1,1,O66=1,1,P66=1,1,Q66=1,1),0)</f>
        <v>1</v>
      </c>
      <c r="N66" s="536"/>
      <c r="P66" s="536"/>
      <c r="Q66" s="536">
        <v>1</v>
      </c>
      <c r="R66" s="471" cm="1">
        <f t="array" ref="R66">IFERROR(_xlfn.IFS(S66=1,1,T66=1,1,U66=1,1,V66=1,1),0)</f>
        <v>0</v>
      </c>
      <c r="S66" s="536"/>
      <c r="U66" s="536"/>
      <c r="V66" s="536"/>
      <c r="W66" s="536"/>
      <c r="X66" s="536"/>
      <c r="Y66" s="478"/>
      <c r="Z66" s="471"/>
      <c r="AA66" s="471"/>
      <c r="AB66" s="471"/>
      <c r="AC66" s="471"/>
      <c r="AD66" s="470"/>
      <c r="AE66" s="471"/>
      <c r="AF66" s="471"/>
      <c r="AG66" s="471"/>
      <c r="AH66" s="471"/>
      <c r="AI66" s="536"/>
      <c r="AJ66" s="536"/>
      <c r="AK66" s="478"/>
      <c r="AL66" s="471"/>
      <c r="AM66" s="471"/>
      <c r="AN66" s="471"/>
      <c r="AO66" s="471"/>
      <c r="AP66" s="470"/>
      <c r="AQ66" s="471"/>
      <c r="AR66" s="471"/>
      <c r="AS66" s="471"/>
      <c r="AT66" s="471"/>
      <c r="BR66" s="463">
        <v>1</v>
      </c>
    </row>
    <row r="67" spans="1:70" s="481" customFormat="1" ht="13.5" outlineLevel="2">
      <c r="A67" s="541"/>
      <c r="B67" s="545" t="s">
        <v>1564</v>
      </c>
      <c r="C67" s="460" t="s">
        <v>579</v>
      </c>
      <c r="D67" s="474"/>
      <c r="E67" s="461" t="s">
        <v>1566</v>
      </c>
      <c r="F67" s="475"/>
      <c r="G67" s="475" t="s">
        <v>579</v>
      </c>
      <c r="H67" s="459" t="str">
        <f t="shared" si="5"/>
        <v>L20P-1</v>
      </c>
      <c r="I67" s="476">
        <v>1</v>
      </c>
      <c r="J67" s="475"/>
      <c r="K67" s="536"/>
      <c r="L67" s="473"/>
      <c r="M67" s="471" cm="1">
        <f t="array" ref="M67">IFERROR(_xlfn.IFS(N67=1,1,O67=1,1,P67=1,1,Q67=1,1),0)</f>
        <v>1</v>
      </c>
      <c r="N67" s="536"/>
      <c r="P67" s="536"/>
      <c r="Q67" s="536">
        <v>1</v>
      </c>
      <c r="R67" s="471" cm="1">
        <f t="array" ref="R67">IFERROR(_xlfn.IFS(S67=1,1,T67=1,1,U67=1,1,V67=1,1),0)</f>
        <v>0</v>
      </c>
      <c r="S67" s="536"/>
      <c r="U67" s="536"/>
      <c r="V67" s="536"/>
      <c r="W67" s="536"/>
      <c r="X67" s="536"/>
      <c r="Y67" s="478"/>
      <c r="Z67" s="471"/>
      <c r="AA67" s="471"/>
      <c r="AB67" s="478"/>
      <c r="AC67" s="471"/>
      <c r="AD67" s="479"/>
      <c r="AE67" s="471"/>
      <c r="AF67" s="471"/>
      <c r="AG67" s="471"/>
      <c r="AH67" s="471"/>
      <c r="AI67" s="536"/>
      <c r="AJ67" s="536"/>
      <c r="AK67" s="478"/>
      <c r="AL67" s="471"/>
      <c r="AM67" s="471"/>
      <c r="AN67" s="478"/>
      <c r="AO67" s="471"/>
      <c r="AP67" s="479"/>
      <c r="AQ67" s="471"/>
      <c r="AR67" s="471"/>
      <c r="AS67" s="471"/>
      <c r="AT67" s="471"/>
      <c r="BR67" s="463">
        <v>1</v>
      </c>
    </row>
    <row r="68" spans="1:70" s="481" customFormat="1" ht="13.5" outlineLevel="2">
      <c r="A68" s="541"/>
      <c r="B68" s="545" t="s">
        <v>1564</v>
      </c>
      <c r="C68" s="460" t="s">
        <v>579</v>
      </c>
      <c r="D68" s="474"/>
      <c r="E68" s="461" t="s">
        <v>1567</v>
      </c>
      <c r="F68" s="475"/>
      <c r="G68" s="475" t="s">
        <v>579</v>
      </c>
      <c r="H68" s="459" t="str">
        <f t="shared" si="5"/>
        <v>L20P-1</v>
      </c>
      <c r="I68" s="476">
        <v>1</v>
      </c>
      <c r="J68" s="475"/>
      <c r="K68" s="536"/>
      <c r="L68" s="473"/>
      <c r="M68" s="471" cm="1">
        <f t="array" ref="M68">IFERROR(_xlfn.IFS(N68=1,1,O68=1,1,P68=1,1,Q68=1,1),0)</f>
        <v>1</v>
      </c>
      <c r="N68" s="536"/>
      <c r="P68" s="536"/>
      <c r="Q68" s="536">
        <v>1</v>
      </c>
      <c r="R68" s="471" cm="1">
        <f t="array" ref="R68">IFERROR(_xlfn.IFS(S68=1,1,T68=1,1,U68=1,1,V68=1,1),0)</f>
        <v>0</v>
      </c>
      <c r="S68" s="536"/>
      <c r="U68" s="536"/>
      <c r="V68" s="536"/>
      <c r="W68" s="536"/>
      <c r="X68" s="536"/>
      <c r="Y68" s="478"/>
      <c r="Z68" s="471"/>
      <c r="AA68" s="471"/>
      <c r="AB68" s="478"/>
      <c r="AC68" s="471"/>
      <c r="AD68" s="479"/>
      <c r="AE68" s="471"/>
      <c r="AF68" s="471"/>
      <c r="AG68" s="471"/>
      <c r="AH68" s="471"/>
      <c r="AI68" s="536"/>
      <c r="AJ68" s="536"/>
      <c r="AK68" s="478"/>
      <c r="AL68" s="471"/>
      <c r="AM68" s="471"/>
      <c r="AN68" s="478"/>
      <c r="AO68" s="471"/>
      <c r="AP68" s="479"/>
      <c r="AQ68" s="471"/>
      <c r="AR68" s="471"/>
      <c r="AS68" s="471"/>
      <c r="AT68" s="471"/>
      <c r="BR68" s="463">
        <v>1</v>
      </c>
    </row>
    <row r="69" spans="1:70" s="481" customFormat="1" ht="13.5" outlineLevel="2">
      <c r="A69" s="541"/>
      <c r="B69" s="545" t="s">
        <v>1564</v>
      </c>
      <c r="C69" s="460" t="s">
        <v>579</v>
      </c>
      <c r="D69" s="474"/>
      <c r="E69" s="461" t="s">
        <v>1568</v>
      </c>
      <c r="F69" s="475"/>
      <c r="G69" s="475" t="s">
        <v>579</v>
      </c>
      <c r="H69" s="459" t="str">
        <f t="shared" si="5"/>
        <v>L20P-1</v>
      </c>
      <c r="I69" s="476">
        <v>1</v>
      </c>
      <c r="J69" s="475"/>
      <c r="K69" s="536"/>
      <c r="L69" s="473"/>
      <c r="M69" s="471" cm="1">
        <f t="array" ref="M69">IFERROR(_xlfn.IFS(N69=1,1,O69=1,1,P69=1,1,Q69=1,1),0)</f>
        <v>1</v>
      </c>
      <c r="N69" s="536"/>
      <c r="P69" s="536"/>
      <c r="Q69" s="536">
        <v>1</v>
      </c>
      <c r="R69" s="471" cm="1">
        <f t="array" ref="R69">IFERROR(_xlfn.IFS(S69=1,1,T69=1,1,U69=1,1,V69=1,1),0)</f>
        <v>0</v>
      </c>
      <c r="S69" s="536"/>
      <c r="U69" s="536"/>
      <c r="V69" s="536"/>
      <c r="W69" s="536"/>
      <c r="X69" s="536"/>
      <c r="Y69" s="478"/>
      <c r="Z69" s="471"/>
      <c r="AA69" s="471"/>
      <c r="AB69" s="478"/>
      <c r="AC69" s="471"/>
      <c r="AD69" s="479"/>
      <c r="AE69" s="471"/>
      <c r="AF69" s="471"/>
      <c r="AG69" s="471"/>
      <c r="AH69" s="471"/>
      <c r="AI69" s="536"/>
      <c r="AJ69" s="536"/>
      <c r="AK69" s="478"/>
      <c r="AL69" s="471"/>
      <c r="AM69" s="471"/>
      <c r="AN69" s="478"/>
      <c r="AO69" s="471"/>
      <c r="AP69" s="479"/>
      <c r="AQ69" s="471"/>
      <c r="AR69" s="471"/>
      <c r="AS69" s="471"/>
      <c r="AT69" s="471"/>
      <c r="BR69" s="463">
        <v>1</v>
      </c>
    </row>
    <row r="70" spans="1:70" s="481" customFormat="1" ht="13.5" outlineLevel="2">
      <c r="A70" s="541"/>
      <c r="B70" s="545" t="s">
        <v>1564</v>
      </c>
      <c r="C70" s="460" t="s">
        <v>579</v>
      </c>
      <c r="D70" s="474"/>
      <c r="E70" s="461" t="s">
        <v>1569</v>
      </c>
      <c r="F70" s="475"/>
      <c r="G70" s="475" t="s">
        <v>579</v>
      </c>
      <c r="H70" s="459" t="str">
        <f t="shared" si="5"/>
        <v>L20P-1</v>
      </c>
      <c r="I70" s="476">
        <v>1</v>
      </c>
      <c r="J70" s="475"/>
      <c r="K70" s="536"/>
      <c r="L70" s="473"/>
      <c r="M70" s="471" cm="1">
        <f t="array" ref="M70">IFERROR(_xlfn.IFS(N70=1,1,O70=1,1,P70=1,1,Q70=1,1),0)</f>
        <v>1</v>
      </c>
      <c r="N70" s="536"/>
      <c r="P70" s="536"/>
      <c r="Q70" s="536">
        <v>1</v>
      </c>
      <c r="R70" s="471" cm="1">
        <f t="array" ref="R70">IFERROR(_xlfn.IFS(S70=1,1,T70=1,1,U70=1,1,V70=1,1),0)</f>
        <v>0</v>
      </c>
      <c r="S70" s="536"/>
      <c r="U70" s="536"/>
      <c r="V70" s="536"/>
      <c r="W70" s="536"/>
      <c r="X70" s="536"/>
      <c r="Y70" s="478"/>
      <c r="Z70" s="471"/>
      <c r="AA70" s="471"/>
      <c r="AB70" s="478"/>
      <c r="AC70" s="471"/>
      <c r="AD70" s="479"/>
      <c r="AE70" s="471"/>
      <c r="AF70" s="471"/>
      <c r="AG70" s="471"/>
      <c r="AH70" s="471"/>
      <c r="AI70" s="536"/>
      <c r="AJ70" s="536"/>
      <c r="AK70" s="478"/>
      <c r="AL70" s="471"/>
      <c r="AM70" s="471"/>
      <c r="AN70" s="478"/>
      <c r="AO70" s="471"/>
      <c r="AP70" s="479"/>
      <c r="AQ70" s="471"/>
      <c r="AR70" s="471"/>
      <c r="AS70" s="471"/>
      <c r="AT70" s="471"/>
      <c r="BR70" s="463">
        <v>1</v>
      </c>
    </row>
    <row r="71" spans="1:70" s="481" customFormat="1" ht="13.5" outlineLevel="2">
      <c r="A71" s="541"/>
      <c r="B71" s="545" t="s">
        <v>1564</v>
      </c>
      <c r="C71" s="460" t="s">
        <v>579</v>
      </c>
      <c r="D71" s="474"/>
      <c r="E71" s="461" t="s">
        <v>1570</v>
      </c>
      <c r="F71" s="475"/>
      <c r="G71" s="475" t="s">
        <v>579</v>
      </c>
      <c r="H71" s="459" t="str">
        <f t="shared" si="5"/>
        <v>L20P-1</v>
      </c>
      <c r="I71" s="476">
        <v>1</v>
      </c>
      <c r="J71" s="475"/>
      <c r="K71" s="536"/>
      <c r="L71" s="473"/>
      <c r="M71" s="471" cm="1">
        <f t="array" ref="M71">IFERROR(_xlfn.IFS(N71=1,1,O71=1,1,P71=1,1,Q71=1,1),0)</f>
        <v>1</v>
      </c>
      <c r="N71" s="536"/>
      <c r="P71" s="536"/>
      <c r="Q71" s="536">
        <v>1</v>
      </c>
      <c r="R71" s="471" cm="1">
        <f t="array" ref="R71">IFERROR(_xlfn.IFS(S71=1,1,T71=1,1,U71=1,1,V71=1,1),0)</f>
        <v>0</v>
      </c>
      <c r="S71" s="536"/>
      <c r="U71" s="536"/>
      <c r="V71" s="536"/>
      <c r="W71" s="536"/>
      <c r="X71" s="536"/>
      <c r="Y71" s="468"/>
      <c r="Z71" s="471"/>
      <c r="AA71" s="471"/>
      <c r="AB71" s="471"/>
      <c r="AC71" s="471"/>
      <c r="AD71" s="479"/>
      <c r="AE71" s="471"/>
      <c r="AF71" s="471"/>
      <c r="AG71" s="471"/>
      <c r="AH71" s="471"/>
      <c r="AI71" s="536"/>
      <c r="AJ71" s="536"/>
      <c r="AK71" s="468"/>
      <c r="AL71" s="471"/>
      <c r="AM71" s="471"/>
      <c r="AN71" s="471"/>
      <c r="AO71" s="471"/>
      <c r="AP71" s="479"/>
      <c r="AQ71" s="471"/>
      <c r="AR71" s="471"/>
      <c r="AS71" s="471"/>
      <c r="AT71" s="471"/>
      <c r="BR71" s="463">
        <v>1</v>
      </c>
    </row>
    <row r="72" spans="1:70" s="481" customFormat="1" ht="13.5" outlineLevel="2">
      <c r="A72" s="541"/>
      <c r="B72" s="545" t="s">
        <v>1564</v>
      </c>
      <c r="C72" s="460" t="s">
        <v>579</v>
      </c>
      <c r="D72" s="474"/>
      <c r="E72" s="461" t="s">
        <v>1571</v>
      </c>
      <c r="F72" s="475"/>
      <c r="G72" s="475" t="s">
        <v>579</v>
      </c>
      <c r="H72" s="459" t="str">
        <f t="shared" si="5"/>
        <v>L20P-1</v>
      </c>
      <c r="I72" s="476">
        <v>1</v>
      </c>
      <c r="J72" s="475"/>
      <c r="K72" s="536"/>
      <c r="L72" s="473"/>
      <c r="M72" s="471" cm="1">
        <f t="array" ref="M72">IFERROR(_xlfn.IFS(N72=1,1,O72=1,1,P72=1,1,Q72=1,1),0)</f>
        <v>1</v>
      </c>
      <c r="N72" s="536"/>
      <c r="P72" s="536"/>
      <c r="Q72" s="536">
        <v>1</v>
      </c>
      <c r="R72" s="471" cm="1">
        <f t="array" ref="R72">IFERROR(_xlfn.IFS(S72=1,1,T72=1,1,U72=1,1,V72=1,1),0)</f>
        <v>0</v>
      </c>
      <c r="S72" s="536"/>
      <c r="U72" s="536"/>
      <c r="V72" s="536"/>
      <c r="W72" s="536"/>
      <c r="X72" s="536"/>
      <c r="Y72" s="478"/>
      <c r="Z72" s="471"/>
      <c r="AA72" s="471"/>
      <c r="AB72" s="471"/>
      <c r="AC72" s="471"/>
      <c r="AD72" s="479"/>
      <c r="AE72" s="471"/>
      <c r="AF72" s="471"/>
      <c r="AG72" s="471"/>
      <c r="AH72" s="471"/>
      <c r="AI72" s="536"/>
      <c r="AJ72" s="536"/>
      <c r="AK72" s="478"/>
      <c r="AL72" s="471"/>
      <c r="AM72" s="471"/>
      <c r="AN72" s="471"/>
      <c r="AO72" s="471"/>
      <c r="AP72" s="479"/>
      <c r="AQ72" s="471"/>
      <c r="AR72" s="471"/>
      <c r="AS72" s="471"/>
      <c r="AT72" s="471"/>
      <c r="BR72" s="463">
        <v>1</v>
      </c>
    </row>
    <row r="73" spans="1:70" s="481" customFormat="1" ht="13.5" outlineLevel="2">
      <c r="A73" s="541"/>
      <c r="B73" s="545" t="s">
        <v>1564</v>
      </c>
      <c r="C73" s="460" t="s">
        <v>579</v>
      </c>
      <c r="D73" s="474"/>
      <c r="E73" s="461" t="s">
        <v>1572</v>
      </c>
      <c r="F73" s="475"/>
      <c r="G73" s="475" t="s">
        <v>579</v>
      </c>
      <c r="H73" s="459" t="str">
        <f t="shared" si="5"/>
        <v>L20P-1</v>
      </c>
      <c r="I73" s="476">
        <v>1</v>
      </c>
      <c r="J73" s="475"/>
      <c r="K73" s="536"/>
      <c r="L73" s="473"/>
      <c r="M73" s="471" cm="1">
        <f t="array" ref="M73">IFERROR(_xlfn.IFS(N73=1,1,O73=1,1,P73=1,1,Q73=1,1),0)</f>
        <v>1</v>
      </c>
      <c r="N73" s="536"/>
      <c r="P73" s="536"/>
      <c r="Q73" s="536">
        <v>1</v>
      </c>
      <c r="R73" s="471" cm="1">
        <f t="array" ref="R73">IFERROR(_xlfn.IFS(S73=1,1,T73=1,1,U73=1,1,V73=1,1),0)</f>
        <v>0</v>
      </c>
      <c r="S73" s="536"/>
      <c r="U73" s="536"/>
      <c r="V73" s="536"/>
      <c r="W73" s="536"/>
      <c r="X73" s="536"/>
      <c r="Y73" s="478"/>
      <c r="Z73" s="471"/>
      <c r="AA73" s="471"/>
      <c r="AB73" s="471"/>
      <c r="AC73" s="471"/>
      <c r="AD73" s="479"/>
      <c r="AE73" s="471"/>
      <c r="AF73" s="471"/>
      <c r="AG73" s="471"/>
      <c r="AH73" s="471"/>
      <c r="AI73" s="536"/>
      <c r="AJ73" s="536"/>
      <c r="AK73" s="478"/>
      <c r="AL73" s="471"/>
      <c r="AM73" s="471"/>
      <c r="AN73" s="471"/>
      <c r="AO73" s="471"/>
      <c r="AP73" s="479"/>
      <c r="AQ73" s="471"/>
      <c r="AR73" s="471"/>
      <c r="AS73" s="471"/>
      <c r="AT73" s="471"/>
      <c r="BR73" s="463">
        <v>1</v>
      </c>
    </row>
    <row r="74" spans="1:70" s="524" customFormat="1" ht="3" customHeight="1" outlineLevel="1">
      <c r="A74" s="607"/>
      <c r="B74" s="608"/>
      <c r="C74" s="476"/>
      <c r="D74" s="532"/>
      <c r="E74" s="533"/>
      <c r="F74" s="533"/>
      <c r="G74" s="534"/>
      <c r="H74" s="534"/>
      <c r="I74" s="490"/>
      <c r="J74" s="533"/>
      <c r="K74" s="490"/>
      <c r="L74" s="490"/>
      <c r="M74" s="491"/>
      <c r="N74" s="529"/>
      <c r="O74" s="491"/>
      <c r="P74" s="491"/>
      <c r="Q74" s="491"/>
      <c r="R74" s="491"/>
      <c r="S74" s="491"/>
      <c r="T74" s="491"/>
      <c r="U74" s="491"/>
      <c r="V74" s="491"/>
      <c r="W74" s="490"/>
      <c r="X74" s="490"/>
      <c r="Y74" s="486"/>
      <c r="Z74" s="530"/>
      <c r="AA74" s="486"/>
      <c r="AB74" s="486"/>
      <c r="AC74" s="486"/>
      <c r="AD74" s="480"/>
      <c r="AE74" s="486"/>
      <c r="AF74" s="486"/>
      <c r="AG74" s="486"/>
      <c r="AH74" s="486"/>
      <c r="AI74" s="490"/>
      <c r="AJ74" s="490"/>
      <c r="AK74" s="486"/>
      <c r="AL74" s="488"/>
      <c r="AM74" s="486"/>
      <c r="AN74" s="486"/>
      <c r="AO74" s="486"/>
      <c r="AP74" s="480"/>
      <c r="AQ74" s="486"/>
      <c r="AR74" s="486"/>
      <c r="AS74" s="486"/>
      <c r="AT74" s="486"/>
    </row>
    <row r="75" spans="1:70" s="524" customFormat="1" outlineLevel="1">
      <c r="A75" s="580" t="s">
        <v>98</v>
      </c>
      <c r="B75" s="580" t="s">
        <v>99</v>
      </c>
      <c r="C75" s="580"/>
      <c r="D75" s="580"/>
      <c r="E75" s="580"/>
      <c r="F75" s="533"/>
      <c r="G75" s="534"/>
      <c r="H75" s="534"/>
      <c r="I75" s="490"/>
      <c r="J75" s="533"/>
      <c r="K75" s="491"/>
      <c r="L75" s="491"/>
      <c r="M75" s="491"/>
      <c r="N75" s="529"/>
      <c r="O75" s="491"/>
      <c r="P75" s="491"/>
      <c r="Q75" s="491"/>
      <c r="R75" s="491"/>
      <c r="S75" s="491"/>
      <c r="T75" s="491"/>
      <c r="U75" s="491"/>
      <c r="V75" s="491"/>
      <c r="W75" s="491"/>
      <c r="X75" s="491"/>
      <c r="Y75" s="486"/>
      <c r="Z75" s="530"/>
      <c r="AA75" s="486"/>
      <c r="AB75" s="486"/>
      <c r="AC75" s="486"/>
      <c r="AD75" s="480"/>
      <c r="AE75" s="486"/>
      <c r="AF75" s="486"/>
      <c r="AG75" s="486"/>
      <c r="AH75" s="486"/>
      <c r="AI75" s="491"/>
      <c r="AJ75" s="491"/>
      <c r="AK75" s="486"/>
      <c r="AL75" s="488"/>
      <c r="AM75" s="486"/>
      <c r="AN75" s="486"/>
      <c r="AO75" s="486"/>
      <c r="AP75" s="480"/>
      <c r="AQ75" s="486"/>
      <c r="AR75" s="486"/>
      <c r="AS75" s="486"/>
      <c r="AT75" s="486"/>
    </row>
    <row r="76" spans="1:70" s="481" customFormat="1" ht="13.5" outlineLevel="2">
      <c r="A76" s="541"/>
      <c r="B76" s="545" t="s">
        <v>1564</v>
      </c>
      <c r="C76" s="460" t="s">
        <v>585</v>
      </c>
      <c r="D76" s="474"/>
      <c r="E76" s="461" t="s">
        <v>1565</v>
      </c>
      <c r="F76" s="475"/>
      <c r="G76" s="475" t="s">
        <v>585</v>
      </c>
      <c r="H76" s="459" t="str">
        <f t="shared" ref="H76:H83" si="6">CONCATENATE(G76,"-",I76)</f>
        <v>D35P-1</v>
      </c>
      <c r="I76" s="476">
        <v>1</v>
      </c>
      <c r="J76" s="475"/>
      <c r="K76" s="536"/>
      <c r="L76" s="473"/>
      <c r="M76" s="471" cm="1">
        <f t="array" ref="M76">IFERROR(_xlfn.IFS(N76=1,1,O76=1,1,P76=1,1,Q76=1,1),0)</f>
        <v>1</v>
      </c>
      <c r="N76" s="536"/>
      <c r="O76" s="536"/>
      <c r="P76" s="536"/>
      <c r="Q76" s="536">
        <v>1</v>
      </c>
      <c r="R76" s="471" cm="1">
        <f t="array" ref="R76">IFERROR(_xlfn.IFS(S76=1,1,T76=1,1,U76=1,1,V76=1,1),0)</f>
        <v>0</v>
      </c>
      <c r="S76" s="536"/>
      <c r="T76" s="536"/>
      <c r="U76" s="536"/>
      <c r="V76" s="536"/>
      <c r="W76" s="536"/>
      <c r="X76" s="536"/>
      <c r="Y76" s="468"/>
      <c r="Z76" s="471"/>
      <c r="AA76" s="471"/>
      <c r="AB76" s="471"/>
      <c r="AC76" s="471"/>
      <c r="AD76" s="479"/>
      <c r="AE76" s="471"/>
      <c r="AF76" s="471"/>
      <c r="AG76" s="471"/>
      <c r="AH76" s="471"/>
      <c r="AI76" s="536"/>
      <c r="AJ76" s="536"/>
      <c r="AK76" s="468"/>
      <c r="AL76" s="471"/>
      <c r="AM76" s="471"/>
      <c r="AN76" s="471"/>
      <c r="AO76" s="471"/>
      <c r="AP76" s="479"/>
      <c r="AQ76" s="471"/>
      <c r="AR76" s="471"/>
      <c r="AS76" s="471"/>
      <c r="AT76" s="471"/>
      <c r="BR76" s="463">
        <v>1</v>
      </c>
    </row>
    <row r="77" spans="1:70" s="481" customFormat="1" ht="13.5" outlineLevel="2">
      <c r="A77" s="541"/>
      <c r="B77" s="545" t="s">
        <v>1564</v>
      </c>
      <c r="C77" s="460" t="s">
        <v>585</v>
      </c>
      <c r="D77" s="474"/>
      <c r="E77" s="461" t="s">
        <v>1566</v>
      </c>
      <c r="F77" s="475"/>
      <c r="G77" s="475" t="s">
        <v>585</v>
      </c>
      <c r="H77" s="459" t="str">
        <f t="shared" si="6"/>
        <v>D35P-1</v>
      </c>
      <c r="I77" s="476">
        <v>1</v>
      </c>
      <c r="J77" s="475"/>
      <c r="K77" s="536"/>
      <c r="L77" s="473"/>
      <c r="M77" s="471" cm="1">
        <f t="array" ref="M77">IFERROR(_xlfn.IFS(N77=1,1,O77=1,1,P77=1,1,Q77=1,1),0)</f>
        <v>1</v>
      </c>
      <c r="N77" s="536"/>
      <c r="O77" s="536"/>
      <c r="P77" s="536"/>
      <c r="Q77" s="536">
        <v>1</v>
      </c>
      <c r="R77" s="471" cm="1">
        <f t="array" ref="R77">IFERROR(_xlfn.IFS(S77=1,1,T77=1,1,U77=1,1,V77=1,1),0)</f>
        <v>0</v>
      </c>
      <c r="S77" s="536"/>
      <c r="T77" s="536"/>
      <c r="U77" s="536"/>
      <c r="V77" s="536"/>
      <c r="W77" s="536"/>
      <c r="X77" s="536"/>
      <c r="Y77" s="478"/>
      <c r="Z77" s="471"/>
      <c r="AA77" s="471"/>
      <c r="AB77" s="471"/>
      <c r="AC77" s="471"/>
      <c r="AD77" s="479"/>
      <c r="AE77" s="471"/>
      <c r="AF77" s="471"/>
      <c r="AG77" s="471"/>
      <c r="AH77" s="471"/>
      <c r="AI77" s="536"/>
      <c r="AJ77" s="536"/>
      <c r="AK77" s="478"/>
      <c r="AL77" s="471"/>
      <c r="AM77" s="471"/>
      <c r="AN77" s="471"/>
      <c r="AO77" s="471"/>
      <c r="AP77" s="479"/>
      <c r="AQ77" s="471"/>
      <c r="AR77" s="471"/>
      <c r="AS77" s="471"/>
      <c r="AT77" s="471"/>
      <c r="BR77" s="463">
        <v>1</v>
      </c>
    </row>
    <row r="78" spans="1:70" s="481" customFormat="1" ht="13.5" outlineLevel="2">
      <c r="A78" s="541"/>
      <c r="B78" s="545" t="s">
        <v>1564</v>
      </c>
      <c r="C78" s="460" t="s">
        <v>585</v>
      </c>
      <c r="D78" s="474"/>
      <c r="E78" s="461" t="s">
        <v>1567</v>
      </c>
      <c r="F78" s="475"/>
      <c r="G78" s="475" t="s">
        <v>585</v>
      </c>
      <c r="H78" s="459" t="str">
        <f t="shared" si="6"/>
        <v>D35P-1</v>
      </c>
      <c r="I78" s="476">
        <v>1</v>
      </c>
      <c r="J78" s="475"/>
      <c r="K78" s="536"/>
      <c r="L78" s="473"/>
      <c r="M78" s="471" cm="1">
        <f t="array" ref="M78">IFERROR(_xlfn.IFS(N78=1,1,O78=1,1,P78=1,1,Q78=1,1),0)</f>
        <v>1</v>
      </c>
      <c r="N78" s="536"/>
      <c r="O78" s="536"/>
      <c r="P78" s="536"/>
      <c r="Q78" s="536">
        <v>1</v>
      </c>
      <c r="R78" s="471" cm="1">
        <f t="array" ref="R78">IFERROR(_xlfn.IFS(S78=1,1,T78=1,1,U78=1,1,V78=1,1),0)</f>
        <v>0</v>
      </c>
      <c r="S78" s="536"/>
      <c r="T78" s="536"/>
      <c r="U78" s="536"/>
      <c r="V78" s="536"/>
      <c r="W78" s="536"/>
      <c r="X78" s="536"/>
      <c r="Y78" s="478"/>
      <c r="Z78" s="471"/>
      <c r="AA78" s="471"/>
      <c r="AB78" s="478"/>
      <c r="AC78" s="471"/>
      <c r="AD78" s="470"/>
      <c r="AE78" s="471"/>
      <c r="AF78" s="471"/>
      <c r="AG78" s="471"/>
      <c r="AH78" s="471"/>
      <c r="AI78" s="536"/>
      <c r="AJ78" s="536"/>
      <c r="AK78" s="478"/>
      <c r="AL78" s="471"/>
      <c r="AM78" s="471"/>
      <c r="AN78" s="478"/>
      <c r="AO78" s="471"/>
      <c r="AP78" s="470"/>
      <c r="AQ78" s="471"/>
      <c r="AR78" s="471"/>
      <c r="AS78" s="471"/>
      <c r="AT78" s="471"/>
      <c r="BR78" s="463">
        <v>1</v>
      </c>
    </row>
    <row r="79" spans="1:70" s="481" customFormat="1" ht="13.5" outlineLevel="2">
      <c r="A79" s="541"/>
      <c r="B79" s="545" t="s">
        <v>1564</v>
      </c>
      <c r="C79" s="460" t="s">
        <v>585</v>
      </c>
      <c r="D79" s="474"/>
      <c r="E79" s="461" t="s">
        <v>1568</v>
      </c>
      <c r="F79" s="475"/>
      <c r="G79" s="475" t="s">
        <v>585</v>
      </c>
      <c r="H79" s="459" t="str">
        <f t="shared" si="6"/>
        <v>D35P-1</v>
      </c>
      <c r="I79" s="476">
        <v>1</v>
      </c>
      <c r="J79" s="475"/>
      <c r="K79" s="536"/>
      <c r="L79" s="473"/>
      <c r="M79" s="471" cm="1">
        <f t="array" ref="M79">IFERROR(_xlfn.IFS(N79=1,1,O79=1,1,P79=1,1,Q79=1,1),0)</f>
        <v>1</v>
      </c>
      <c r="N79" s="536"/>
      <c r="O79" s="536"/>
      <c r="P79" s="536"/>
      <c r="Q79" s="536">
        <v>1</v>
      </c>
      <c r="R79" s="471" cm="1">
        <f t="array" ref="R79">IFERROR(_xlfn.IFS(S79=1,1,T79=1,1,U79=1,1,V79=1,1),0)</f>
        <v>0</v>
      </c>
      <c r="S79" s="536"/>
      <c r="T79" s="536"/>
      <c r="U79" s="536"/>
      <c r="V79" s="536"/>
      <c r="W79" s="536"/>
      <c r="X79" s="536"/>
      <c r="Y79" s="478"/>
      <c r="Z79" s="471"/>
      <c r="AA79" s="471"/>
      <c r="AB79" s="478"/>
      <c r="AC79" s="471"/>
      <c r="AD79" s="479"/>
      <c r="AE79" s="471"/>
      <c r="AF79" s="471"/>
      <c r="AG79" s="471"/>
      <c r="AH79" s="471"/>
      <c r="AI79" s="536"/>
      <c r="AJ79" s="536"/>
      <c r="AK79" s="478"/>
      <c r="AL79" s="471"/>
      <c r="AM79" s="471"/>
      <c r="AN79" s="478"/>
      <c r="AO79" s="471"/>
      <c r="AP79" s="479"/>
      <c r="AQ79" s="471"/>
      <c r="AR79" s="471"/>
      <c r="AS79" s="471"/>
      <c r="AT79" s="471"/>
      <c r="BR79" s="463">
        <v>1</v>
      </c>
    </row>
    <row r="80" spans="1:70" s="481" customFormat="1" ht="13.5" outlineLevel="2">
      <c r="A80" s="541"/>
      <c r="B80" s="545" t="s">
        <v>1564</v>
      </c>
      <c r="C80" s="460" t="s">
        <v>585</v>
      </c>
      <c r="D80" s="474"/>
      <c r="E80" s="461" t="s">
        <v>1569</v>
      </c>
      <c r="F80" s="475"/>
      <c r="G80" s="475" t="s">
        <v>585</v>
      </c>
      <c r="H80" s="459" t="str">
        <f t="shared" si="6"/>
        <v>D35P-1</v>
      </c>
      <c r="I80" s="476">
        <v>1</v>
      </c>
      <c r="J80" s="475"/>
      <c r="K80" s="536"/>
      <c r="L80" s="473"/>
      <c r="M80" s="471" cm="1">
        <f t="array" ref="M80">IFERROR(_xlfn.IFS(N80=1,1,O80=1,1,P80=1,1,Q80=1,1),0)</f>
        <v>1</v>
      </c>
      <c r="N80" s="536"/>
      <c r="O80" s="536"/>
      <c r="P80" s="536"/>
      <c r="Q80" s="536">
        <v>1</v>
      </c>
      <c r="R80" s="471" cm="1">
        <f t="array" ref="R80">IFERROR(_xlfn.IFS(S80=1,1,T80=1,1,U80=1,1,V80=1,1),0)</f>
        <v>0</v>
      </c>
      <c r="S80" s="536"/>
      <c r="T80" s="536"/>
      <c r="U80" s="536"/>
      <c r="V80" s="536"/>
      <c r="W80" s="536"/>
      <c r="X80" s="536"/>
      <c r="Y80" s="468"/>
      <c r="Z80" s="471"/>
      <c r="AA80" s="471"/>
      <c r="AB80" s="471"/>
      <c r="AC80" s="471"/>
      <c r="AD80" s="480"/>
      <c r="AE80" s="471"/>
      <c r="AF80" s="471"/>
      <c r="AG80" s="471"/>
      <c r="AH80" s="471"/>
      <c r="AI80" s="536"/>
      <c r="AJ80" s="536"/>
      <c r="AK80" s="468"/>
      <c r="AL80" s="471"/>
      <c r="AM80" s="471"/>
      <c r="AN80" s="471"/>
      <c r="AO80" s="471"/>
      <c r="AP80" s="480"/>
      <c r="AQ80" s="471"/>
      <c r="AR80" s="471"/>
      <c r="AS80" s="471"/>
      <c r="AT80" s="471"/>
      <c r="BR80" s="463">
        <v>1</v>
      </c>
    </row>
    <row r="81" spans="1:70" s="481" customFormat="1" ht="13.5" outlineLevel="2">
      <c r="A81" s="541"/>
      <c r="B81" s="545" t="s">
        <v>1564</v>
      </c>
      <c r="C81" s="460" t="s">
        <v>585</v>
      </c>
      <c r="D81" s="474"/>
      <c r="E81" s="461" t="s">
        <v>1570</v>
      </c>
      <c r="F81" s="475"/>
      <c r="G81" s="475" t="s">
        <v>585</v>
      </c>
      <c r="H81" s="459" t="str">
        <f t="shared" si="6"/>
        <v>D35P-1</v>
      </c>
      <c r="I81" s="476">
        <v>1</v>
      </c>
      <c r="J81" s="475"/>
      <c r="K81" s="536"/>
      <c r="L81" s="473"/>
      <c r="M81" s="471" cm="1">
        <f t="array" ref="M81">IFERROR(_xlfn.IFS(N81=1,1,O81=1,1,P81=1,1,Q81=1,1),0)</f>
        <v>1</v>
      </c>
      <c r="N81" s="536"/>
      <c r="O81" s="536"/>
      <c r="P81" s="536"/>
      <c r="Q81" s="536">
        <v>1</v>
      </c>
      <c r="R81" s="471" cm="1">
        <f t="array" ref="R81">IFERROR(_xlfn.IFS(S81=1,1,T81=1,1,U81=1,1,V81=1,1),0)</f>
        <v>0</v>
      </c>
      <c r="S81" s="536"/>
      <c r="T81" s="536"/>
      <c r="U81" s="536"/>
      <c r="V81" s="536"/>
      <c r="W81" s="536"/>
      <c r="X81" s="536"/>
      <c r="Y81" s="478"/>
      <c r="Z81" s="471"/>
      <c r="AA81" s="471"/>
      <c r="AB81" s="478"/>
      <c r="AC81" s="471"/>
      <c r="AD81" s="480"/>
      <c r="AE81" s="471"/>
      <c r="AF81" s="471"/>
      <c r="AG81" s="471"/>
      <c r="AH81" s="471"/>
      <c r="AI81" s="536"/>
      <c r="AJ81" s="536"/>
      <c r="AK81" s="478"/>
      <c r="AL81" s="471"/>
      <c r="AM81" s="471"/>
      <c r="AN81" s="478"/>
      <c r="AO81" s="471"/>
      <c r="AP81" s="480"/>
      <c r="AQ81" s="471"/>
      <c r="AR81" s="471"/>
      <c r="AS81" s="471"/>
      <c r="AT81" s="471"/>
      <c r="BR81" s="463">
        <v>1</v>
      </c>
    </row>
    <row r="82" spans="1:70" s="481" customFormat="1" ht="13.5" outlineLevel="2">
      <c r="A82" s="541"/>
      <c r="B82" s="545" t="s">
        <v>1564</v>
      </c>
      <c r="C82" s="460" t="s">
        <v>585</v>
      </c>
      <c r="D82" s="474"/>
      <c r="E82" s="461" t="s">
        <v>1571</v>
      </c>
      <c r="F82" s="475"/>
      <c r="G82" s="475" t="s">
        <v>585</v>
      </c>
      <c r="H82" s="459" t="str">
        <f t="shared" si="6"/>
        <v>D35P-1</v>
      </c>
      <c r="I82" s="476">
        <v>1</v>
      </c>
      <c r="J82" s="475"/>
      <c r="K82" s="536"/>
      <c r="L82" s="473"/>
      <c r="M82" s="471" cm="1">
        <f t="array" ref="M82">IFERROR(_xlfn.IFS(N82=1,1,O82=1,1,P82=1,1,Q82=1,1),0)</f>
        <v>1</v>
      </c>
      <c r="N82" s="536"/>
      <c r="O82" s="536"/>
      <c r="P82" s="536"/>
      <c r="Q82" s="536">
        <v>1</v>
      </c>
      <c r="R82" s="471" cm="1">
        <f t="array" ref="R82">IFERROR(_xlfn.IFS(S82=1,1,T82=1,1,U82=1,1,V82=1,1),0)</f>
        <v>0</v>
      </c>
      <c r="S82" s="536"/>
      <c r="T82" s="536"/>
      <c r="U82" s="536"/>
      <c r="V82" s="536"/>
      <c r="W82" s="536"/>
      <c r="X82" s="536"/>
      <c r="Y82" s="478"/>
      <c r="Z82" s="471"/>
      <c r="AA82" s="471"/>
      <c r="AB82" s="478"/>
      <c r="AC82" s="471"/>
      <c r="AD82" s="470"/>
      <c r="AE82" s="471"/>
      <c r="AF82" s="471"/>
      <c r="AG82" s="471"/>
      <c r="AH82" s="471"/>
      <c r="AI82" s="536"/>
      <c r="AJ82" s="536"/>
      <c r="AK82" s="478"/>
      <c r="AL82" s="471"/>
      <c r="AM82" s="471"/>
      <c r="AN82" s="478"/>
      <c r="AO82" s="471"/>
      <c r="AP82" s="470"/>
      <c r="AQ82" s="471"/>
      <c r="AR82" s="471"/>
      <c r="AS82" s="471"/>
      <c r="AT82" s="471"/>
      <c r="BR82" s="463">
        <v>1</v>
      </c>
    </row>
    <row r="83" spans="1:70" s="481" customFormat="1" ht="13.5" outlineLevel="2">
      <c r="A83" s="541"/>
      <c r="B83" s="545" t="s">
        <v>1564</v>
      </c>
      <c r="C83" s="460" t="s">
        <v>585</v>
      </c>
      <c r="D83" s="474"/>
      <c r="E83" s="461" t="s">
        <v>1572</v>
      </c>
      <c r="F83" s="475"/>
      <c r="G83" s="475" t="s">
        <v>585</v>
      </c>
      <c r="H83" s="459" t="str">
        <f t="shared" si="6"/>
        <v>D35P-1</v>
      </c>
      <c r="I83" s="476">
        <v>1</v>
      </c>
      <c r="J83" s="475"/>
      <c r="K83" s="536"/>
      <c r="L83" s="473"/>
      <c r="M83" s="471" cm="1">
        <f t="array" ref="M83">IFERROR(_xlfn.IFS(N83=1,1,O83=1,1,P83=1,1,Q83=1,1),0)</f>
        <v>1</v>
      </c>
      <c r="N83" s="536"/>
      <c r="O83" s="536"/>
      <c r="P83" s="536"/>
      <c r="Q83" s="536">
        <v>1</v>
      </c>
      <c r="R83" s="471" cm="1">
        <f t="array" ref="R83">IFERROR(_xlfn.IFS(S83=1,1,T83=1,1,U83=1,1,V83=1,1),0)</f>
        <v>0</v>
      </c>
      <c r="S83" s="536"/>
      <c r="T83" s="536"/>
      <c r="U83" s="536"/>
      <c r="V83" s="536"/>
      <c r="W83" s="536"/>
      <c r="X83" s="536"/>
      <c r="Y83" s="499"/>
      <c r="Z83" s="471"/>
      <c r="AA83" s="542"/>
      <c r="AB83" s="471"/>
      <c r="AC83" s="471"/>
      <c r="AD83" s="470"/>
      <c r="AE83" s="471"/>
      <c r="AF83" s="471"/>
      <c r="AG83" s="471"/>
      <c r="AH83" s="471"/>
      <c r="AI83" s="536"/>
      <c r="AJ83" s="536"/>
      <c r="AK83" s="499"/>
      <c r="AL83" s="471"/>
      <c r="AM83" s="542"/>
      <c r="AN83" s="471"/>
      <c r="AO83" s="471"/>
      <c r="AP83" s="470"/>
      <c r="AQ83" s="471"/>
      <c r="AR83" s="471"/>
      <c r="AS83" s="471"/>
      <c r="AT83" s="471"/>
      <c r="BR83" s="463">
        <v>1</v>
      </c>
    </row>
    <row r="84" spans="1:70" s="524" customFormat="1" ht="3" customHeight="1" outlineLevel="1">
      <c r="A84" s="607"/>
      <c r="B84" s="608"/>
      <c r="C84" s="476"/>
      <c r="D84" s="532"/>
      <c r="E84" s="533"/>
      <c r="F84" s="533"/>
      <c r="G84" s="534"/>
      <c r="H84" s="534"/>
      <c r="I84" s="490"/>
      <c r="J84" s="533"/>
      <c r="K84" s="490"/>
      <c r="L84" s="490"/>
      <c r="M84" s="491"/>
      <c r="N84" s="529"/>
      <c r="O84" s="491"/>
      <c r="P84" s="491"/>
      <c r="Q84" s="491"/>
      <c r="R84" s="491"/>
      <c r="S84" s="491"/>
      <c r="T84" s="491"/>
      <c r="U84" s="491"/>
      <c r="V84" s="491"/>
      <c r="W84" s="490"/>
      <c r="X84" s="490"/>
      <c r="Y84" s="486"/>
      <c r="Z84" s="530"/>
      <c r="AA84" s="486"/>
      <c r="AB84" s="486"/>
      <c r="AC84" s="486"/>
      <c r="AD84" s="480"/>
      <c r="AE84" s="486"/>
      <c r="AF84" s="486"/>
      <c r="AG84" s="486"/>
      <c r="AH84" s="486"/>
      <c r="AI84" s="490"/>
      <c r="AJ84" s="490"/>
      <c r="AK84" s="486"/>
      <c r="AL84" s="488"/>
      <c r="AM84" s="486"/>
      <c r="AN84" s="486"/>
      <c r="AO84" s="486"/>
      <c r="AP84" s="480"/>
      <c r="AQ84" s="486"/>
      <c r="AR84" s="486"/>
      <c r="AS84" s="486"/>
      <c r="AT84" s="486"/>
    </row>
    <row r="85" spans="1:70" s="524" customFormat="1" outlineLevel="1">
      <c r="A85" s="580" t="s">
        <v>100</v>
      </c>
      <c r="B85" s="580" t="s">
        <v>101</v>
      </c>
      <c r="C85" s="580"/>
      <c r="D85" s="580"/>
      <c r="E85" s="580"/>
      <c r="F85" s="533"/>
      <c r="G85" s="534"/>
      <c r="H85" s="534"/>
      <c r="I85" s="490"/>
      <c r="J85" s="533"/>
      <c r="K85" s="491"/>
      <c r="L85" s="491"/>
      <c r="M85" s="491"/>
      <c r="N85" s="529"/>
      <c r="O85" s="491"/>
      <c r="P85" s="491"/>
      <c r="Q85" s="491"/>
      <c r="R85" s="491"/>
      <c r="S85" s="491"/>
      <c r="T85" s="491"/>
      <c r="U85" s="491"/>
      <c r="V85" s="491"/>
      <c r="W85" s="491"/>
      <c r="X85" s="491"/>
      <c r="Y85" s="486"/>
      <c r="Z85" s="530"/>
      <c r="AA85" s="486"/>
      <c r="AB85" s="486"/>
      <c r="AC85" s="486"/>
      <c r="AD85" s="480"/>
      <c r="AE85" s="486"/>
      <c r="AF85" s="486"/>
      <c r="AG85" s="486"/>
      <c r="AH85" s="486"/>
      <c r="AI85" s="491"/>
      <c r="AJ85" s="491"/>
      <c r="AK85" s="486"/>
      <c r="AL85" s="488"/>
      <c r="AM85" s="486"/>
      <c r="AN85" s="486"/>
      <c r="AO85" s="486"/>
      <c r="AP85" s="480"/>
      <c r="AQ85" s="486"/>
      <c r="AR85" s="486"/>
      <c r="AS85" s="486"/>
      <c r="AT85" s="486"/>
    </row>
    <row r="86" spans="1:70" s="481" customFormat="1" ht="13.5" outlineLevel="2">
      <c r="A86" s="541"/>
      <c r="B86" s="459" t="s">
        <v>1564</v>
      </c>
      <c r="C86" s="460" t="s">
        <v>591</v>
      </c>
      <c r="D86" s="474"/>
      <c r="E86" s="461" t="s">
        <v>1565</v>
      </c>
      <c r="F86" s="475"/>
      <c r="G86" s="475" t="s">
        <v>591</v>
      </c>
      <c r="H86" s="459" t="str">
        <f t="shared" ref="H86:H93" si="7">CONCATENATE(G86,"-",I86)</f>
        <v>L22P-1</v>
      </c>
      <c r="I86" s="476">
        <v>1</v>
      </c>
      <c r="J86" s="475"/>
      <c r="K86" s="536"/>
      <c r="L86" s="473"/>
      <c r="M86" s="471" cm="1">
        <f t="array" ref="M86">IFERROR(_xlfn.IFS(N86=1,1,O86=1,1,P86=1,1,Q86=1,1),0)</f>
        <v>1</v>
      </c>
      <c r="N86" s="536"/>
      <c r="O86" s="536"/>
      <c r="Q86" s="536">
        <v>1</v>
      </c>
      <c r="R86" s="471" cm="1">
        <f t="array" ref="R86">IFERROR(_xlfn.IFS(S86=1,1,T86=1,1,U86=1,1,V86=1,1),0)</f>
        <v>0</v>
      </c>
      <c r="S86" s="536"/>
      <c r="T86" s="536"/>
      <c r="U86" s="536"/>
      <c r="V86" s="536"/>
      <c r="W86" s="536"/>
      <c r="X86" s="536"/>
      <c r="Y86" s="480"/>
      <c r="Z86" s="471"/>
      <c r="AA86" s="471"/>
      <c r="AB86" s="480"/>
      <c r="AC86" s="471"/>
      <c r="AD86" s="480"/>
      <c r="AE86" s="471"/>
      <c r="AF86" s="471"/>
      <c r="AG86" s="471"/>
      <c r="AH86" s="471"/>
      <c r="AI86" s="536"/>
      <c r="AJ86" s="536"/>
      <c r="AK86" s="480"/>
      <c r="AL86" s="471"/>
      <c r="AM86" s="471"/>
      <c r="AN86" s="480"/>
      <c r="AO86" s="471"/>
      <c r="AP86" s="480"/>
      <c r="AQ86" s="471"/>
      <c r="AR86" s="471"/>
      <c r="AS86" s="471"/>
      <c r="AT86" s="471"/>
      <c r="BR86" s="463">
        <v>1</v>
      </c>
    </row>
    <row r="87" spans="1:70" s="481" customFormat="1" ht="13.5" outlineLevel="2">
      <c r="A87" s="541"/>
      <c r="B87" s="459" t="s">
        <v>1564</v>
      </c>
      <c r="C87" s="460" t="s">
        <v>591</v>
      </c>
      <c r="D87" s="474"/>
      <c r="E87" s="461" t="s">
        <v>1566</v>
      </c>
      <c r="F87" s="475"/>
      <c r="G87" s="475" t="s">
        <v>591</v>
      </c>
      <c r="H87" s="459" t="str">
        <f t="shared" si="7"/>
        <v>L22P-1</v>
      </c>
      <c r="I87" s="476">
        <v>1</v>
      </c>
      <c r="J87" s="475"/>
      <c r="K87" s="536"/>
      <c r="L87" s="473"/>
      <c r="M87" s="471" cm="1">
        <f t="array" ref="M87">IFERROR(_xlfn.IFS(N87=1,1,O87=1,1,P87=1,1,Q87=1,1),0)</f>
        <v>1</v>
      </c>
      <c r="N87" s="536"/>
      <c r="O87" s="536"/>
      <c r="Q87" s="536">
        <v>1</v>
      </c>
      <c r="R87" s="471" cm="1">
        <f t="array" ref="R87">IFERROR(_xlfn.IFS(S87=1,1,T87=1,1,U87=1,1,V87=1,1),0)</f>
        <v>0</v>
      </c>
      <c r="S87" s="536"/>
      <c r="T87" s="536"/>
      <c r="U87" s="536"/>
      <c r="V87" s="536"/>
      <c r="W87" s="536"/>
      <c r="X87" s="536"/>
      <c r="Y87" s="480"/>
      <c r="Z87" s="471"/>
      <c r="AA87" s="471"/>
      <c r="AB87" s="480"/>
      <c r="AC87" s="471"/>
      <c r="AD87" s="480"/>
      <c r="AE87" s="471"/>
      <c r="AF87" s="471"/>
      <c r="AG87" s="471"/>
      <c r="AH87" s="471"/>
      <c r="AI87" s="536"/>
      <c r="AJ87" s="536"/>
      <c r="AK87" s="480"/>
      <c r="AL87" s="471"/>
      <c r="AM87" s="471"/>
      <c r="AN87" s="480"/>
      <c r="AO87" s="471"/>
      <c r="AP87" s="480"/>
      <c r="AQ87" s="471"/>
      <c r="AR87" s="471"/>
      <c r="AS87" s="471"/>
      <c r="AT87" s="471"/>
      <c r="BR87" s="463">
        <v>1</v>
      </c>
    </row>
    <row r="88" spans="1:70" s="481" customFormat="1" ht="13.5" outlineLevel="2">
      <c r="A88" s="541"/>
      <c r="B88" s="459" t="s">
        <v>1564</v>
      </c>
      <c r="C88" s="460" t="s">
        <v>591</v>
      </c>
      <c r="D88" s="474"/>
      <c r="E88" s="461" t="s">
        <v>1567</v>
      </c>
      <c r="F88" s="475"/>
      <c r="G88" s="475" t="s">
        <v>591</v>
      </c>
      <c r="H88" s="459" t="str">
        <f t="shared" si="7"/>
        <v>L22P-1</v>
      </c>
      <c r="I88" s="476">
        <v>1</v>
      </c>
      <c r="J88" s="475"/>
      <c r="K88" s="536"/>
      <c r="L88" s="473"/>
      <c r="M88" s="471" cm="1">
        <f t="array" ref="M88">IFERROR(_xlfn.IFS(N88=1,1,O88=1,1,P88=1,1,Q88=1,1),0)</f>
        <v>1</v>
      </c>
      <c r="N88" s="536"/>
      <c r="O88" s="536"/>
      <c r="Q88" s="536">
        <v>1</v>
      </c>
      <c r="R88" s="471" cm="1">
        <f t="array" ref="R88">IFERROR(_xlfn.IFS(S88=1,1,T88=1,1,U88=1,1,V88=1,1),0)</f>
        <v>0</v>
      </c>
      <c r="S88" s="536"/>
      <c r="T88" s="536"/>
      <c r="U88" s="536"/>
      <c r="V88" s="536"/>
      <c r="W88" s="536"/>
      <c r="X88" s="536"/>
      <c r="Y88" s="480"/>
      <c r="Z88" s="471"/>
      <c r="AA88" s="471"/>
      <c r="AB88" s="480"/>
      <c r="AC88" s="471"/>
      <c r="AD88" s="480"/>
      <c r="AE88" s="471"/>
      <c r="AF88" s="471"/>
      <c r="AG88" s="471"/>
      <c r="AH88" s="471"/>
      <c r="AI88" s="536"/>
      <c r="AJ88" s="536"/>
      <c r="AK88" s="480"/>
      <c r="AL88" s="471"/>
      <c r="AM88" s="471"/>
      <c r="AN88" s="480"/>
      <c r="AO88" s="471"/>
      <c r="AP88" s="480"/>
      <c r="AQ88" s="471"/>
      <c r="AR88" s="471"/>
      <c r="AS88" s="471"/>
      <c r="AT88" s="471"/>
      <c r="BR88" s="463">
        <v>1</v>
      </c>
    </row>
    <row r="89" spans="1:70" s="481" customFormat="1" ht="13.5" outlineLevel="2">
      <c r="A89" s="541"/>
      <c r="B89" s="459" t="s">
        <v>1564</v>
      </c>
      <c r="C89" s="460" t="s">
        <v>591</v>
      </c>
      <c r="D89" s="474"/>
      <c r="E89" s="461" t="s">
        <v>1568</v>
      </c>
      <c r="F89" s="475"/>
      <c r="G89" s="475" t="s">
        <v>591</v>
      </c>
      <c r="H89" s="459" t="str">
        <f t="shared" si="7"/>
        <v>L22P-1</v>
      </c>
      <c r="I89" s="476">
        <v>1</v>
      </c>
      <c r="J89" s="475"/>
      <c r="K89" s="536"/>
      <c r="L89" s="473"/>
      <c r="M89" s="471" cm="1">
        <f t="array" ref="M89">IFERROR(_xlfn.IFS(N89=1,1,O89=1,1,P89=1,1,Q89=1,1),0)</f>
        <v>1</v>
      </c>
      <c r="N89" s="536"/>
      <c r="O89" s="536"/>
      <c r="Q89" s="536">
        <v>1</v>
      </c>
      <c r="R89" s="471" cm="1">
        <f t="array" ref="R89">IFERROR(_xlfn.IFS(S89=1,1,T89=1,1,U89=1,1,V89=1,1),0)</f>
        <v>0</v>
      </c>
      <c r="S89" s="536"/>
      <c r="T89" s="536"/>
      <c r="U89" s="536"/>
      <c r="V89" s="536"/>
      <c r="W89" s="536"/>
      <c r="X89" s="536"/>
      <c r="Y89" s="480"/>
      <c r="Z89" s="471"/>
      <c r="AA89" s="471"/>
      <c r="AB89" s="480"/>
      <c r="AC89" s="471"/>
      <c r="AD89" s="480"/>
      <c r="AE89" s="471"/>
      <c r="AF89" s="471"/>
      <c r="AG89" s="471"/>
      <c r="AH89" s="471"/>
      <c r="AI89" s="536"/>
      <c r="AJ89" s="536"/>
      <c r="AK89" s="480"/>
      <c r="AL89" s="471"/>
      <c r="AM89" s="471"/>
      <c r="AN89" s="480"/>
      <c r="AO89" s="471"/>
      <c r="AP89" s="480"/>
      <c r="AQ89" s="471"/>
      <c r="AR89" s="471"/>
      <c r="AS89" s="471"/>
      <c r="AT89" s="471"/>
      <c r="BR89" s="463">
        <v>1</v>
      </c>
    </row>
    <row r="90" spans="1:70" s="481" customFormat="1" ht="13.5" outlineLevel="2">
      <c r="A90" s="541"/>
      <c r="B90" s="459" t="s">
        <v>1564</v>
      </c>
      <c r="C90" s="460" t="s">
        <v>591</v>
      </c>
      <c r="D90" s="474"/>
      <c r="E90" s="461" t="s">
        <v>1569</v>
      </c>
      <c r="F90" s="475"/>
      <c r="G90" s="475" t="s">
        <v>591</v>
      </c>
      <c r="H90" s="459" t="str">
        <f t="shared" si="7"/>
        <v>L22P-1</v>
      </c>
      <c r="I90" s="476">
        <v>1</v>
      </c>
      <c r="J90" s="475"/>
      <c r="K90" s="536"/>
      <c r="L90" s="473"/>
      <c r="M90" s="471" cm="1">
        <f t="array" ref="M90">IFERROR(_xlfn.IFS(N90=1,1,O90=1,1,P90=1,1,Q90=1,1),0)</f>
        <v>1</v>
      </c>
      <c r="N90" s="536"/>
      <c r="O90" s="536"/>
      <c r="Q90" s="536">
        <v>1</v>
      </c>
      <c r="R90" s="471" cm="1">
        <f t="array" ref="R90">IFERROR(_xlfn.IFS(S90=1,1,T90=1,1,U90=1,1,V90=1,1),0)</f>
        <v>0</v>
      </c>
      <c r="S90" s="536"/>
      <c r="T90" s="536"/>
      <c r="U90" s="536"/>
      <c r="V90" s="536"/>
      <c r="W90" s="536"/>
      <c r="X90" s="536"/>
      <c r="Y90" s="480"/>
      <c r="Z90" s="471"/>
      <c r="AA90" s="471"/>
      <c r="AB90" s="480"/>
      <c r="AC90" s="471"/>
      <c r="AD90" s="480"/>
      <c r="AE90" s="471"/>
      <c r="AF90" s="471"/>
      <c r="AG90" s="471"/>
      <c r="AH90" s="471"/>
      <c r="AI90" s="536"/>
      <c r="AJ90" s="536"/>
      <c r="AK90" s="480"/>
      <c r="AL90" s="471"/>
      <c r="AM90" s="471"/>
      <c r="AN90" s="480"/>
      <c r="AO90" s="471"/>
      <c r="AP90" s="480"/>
      <c r="AQ90" s="471"/>
      <c r="AR90" s="471"/>
      <c r="AS90" s="471"/>
      <c r="AT90" s="471"/>
      <c r="BR90" s="463">
        <v>1</v>
      </c>
    </row>
    <row r="91" spans="1:70" s="481" customFormat="1" ht="13.5" outlineLevel="2">
      <c r="A91" s="541"/>
      <c r="B91" s="459" t="s">
        <v>1564</v>
      </c>
      <c r="C91" s="460" t="s">
        <v>591</v>
      </c>
      <c r="D91" s="474"/>
      <c r="E91" s="461" t="s">
        <v>1570</v>
      </c>
      <c r="F91" s="475"/>
      <c r="G91" s="475" t="s">
        <v>591</v>
      </c>
      <c r="H91" s="459" t="str">
        <f t="shared" si="7"/>
        <v>L22P-1</v>
      </c>
      <c r="I91" s="476">
        <v>1</v>
      </c>
      <c r="J91" s="475"/>
      <c r="K91" s="536"/>
      <c r="L91" s="473"/>
      <c r="M91" s="471" cm="1">
        <f t="array" ref="M91">IFERROR(_xlfn.IFS(N91=1,1,O91=1,1,P91=1,1,Q91=1,1),0)</f>
        <v>1</v>
      </c>
      <c r="N91" s="536"/>
      <c r="O91" s="536"/>
      <c r="Q91" s="536">
        <v>1</v>
      </c>
      <c r="R91" s="471" cm="1">
        <f t="array" ref="R91">IFERROR(_xlfn.IFS(S91=1,1,T91=1,1,U91=1,1,V91=1,1),0)</f>
        <v>0</v>
      </c>
      <c r="S91" s="536"/>
      <c r="T91" s="536"/>
      <c r="U91" s="536"/>
      <c r="V91" s="536"/>
      <c r="W91" s="536"/>
      <c r="X91" s="536"/>
      <c r="Y91" s="480"/>
      <c r="Z91" s="471"/>
      <c r="AA91" s="471"/>
      <c r="AB91" s="480"/>
      <c r="AC91" s="471"/>
      <c r="AD91" s="480"/>
      <c r="AE91" s="471"/>
      <c r="AF91" s="471"/>
      <c r="AG91" s="471"/>
      <c r="AH91" s="471"/>
      <c r="AI91" s="536"/>
      <c r="AJ91" s="536"/>
      <c r="AK91" s="480"/>
      <c r="AL91" s="471"/>
      <c r="AM91" s="471"/>
      <c r="AN91" s="480"/>
      <c r="AO91" s="471"/>
      <c r="AP91" s="480"/>
      <c r="AQ91" s="471"/>
      <c r="AR91" s="471"/>
      <c r="AS91" s="471"/>
      <c r="AT91" s="471"/>
      <c r="BR91" s="463">
        <v>1</v>
      </c>
    </row>
    <row r="92" spans="1:70" s="481" customFormat="1" ht="13.5" outlineLevel="2">
      <c r="A92" s="541"/>
      <c r="B92" s="459" t="s">
        <v>1564</v>
      </c>
      <c r="C92" s="460" t="s">
        <v>591</v>
      </c>
      <c r="D92" s="474"/>
      <c r="E92" s="461" t="s">
        <v>1571</v>
      </c>
      <c r="F92" s="475"/>
      <c r="G92" s="475" t="s">
        <v>591</v>
      </c>
      <c r="H92" s="459" t="str">
        <f t="shared" si="7"/>
        <v>L22P-1</v>
      </c>
      <c r="I92" s="476">
        <v>1</v>
      </c>
      <c r="J92" s="475"/>
      <c r="K92" s="536"/>
      <c r="L92" s="483"/>
      <c r="M92" s="471" cm="1">
        <f t="array" ref="M92">IFERROR(_xlfn.IFS(N92=1,1,O92=1,1,P92=1,1,Q92=1,1),0)</f>
        <v>1</v>
      </c>
      <c r="N92" s="536"/>
      <c r="O92" s="536"/>
      <c r="Q92" s="536">
        <v>1</v>
      </c>
      <c r="R92" s="471" cm="1">
        <f t="array" ref="R92">IFERROR(_xlfn.IFS(S92=1,1,T92=1,1,U92=1,1,V92=1,1),0)</f>
        <v>0</v>
      </c>
      <c r="S92" s="536"/>
      <c r="T92" s="536"/>
      <c r="U92" s="536"/>
      <c r="V92" s="536"/>
      <c r="W92" s="536"/>
      <c r="X92" s="536"/>
      <c r="Y92" s="480"/>
      <c r="Z92" s="471"/>
      <c r="AA92" s="471"/>
      <c r="AB92" s="480"/>
      <c r="AC92" s="471"/>
      <c r="AD92" s="480"/>
      <c r="AE92" s="471"/>
      <c r="AF92" s="471"/>
      <c r="AG92" s="471"/>
      <c r="AH92" s="471"/>
      <c r="AI92" s="536"/>
      <c r="AJ92" s="536"/>
      <c r="AK92" s="480"/>
      <c r="AL92" s="471"/>
      <c r="AM92" s="471"/>
      <c r="AN92" s="480"/>
      <c r="AO92" s="471"/>
      <c r="AP92" s="480"/>
      <c r="AQ92" s="471"/>
      <c r="AR92" s="471"/>
      <c r="AS92" s="471"/>
      <c r="AT92" s="471"/>
      <c r="BR92" s="463">
        <v>1</v>
      </c>
    </row>
    <row r="93" spans="1:70" s="481" customFormat="1" ht="13.5" outlineLevel="2">
      <c r="A93" s="541"/>
      <c r="B93" s="459" t="s">
        <v>1564</v>
      </c>
      <c r="C93" s="460" t="s">
        <v>591</v>
      </c>
      <c r="D93" s="474"/>
      <c r="E93" s="461" t="s">
        <v>1572</v>
      </c>
      <c r="F93" s="475"/>
      <c r="G93" s="475" t="s">
        <v>591</v>
      </c>
      <c r="H93" s="459" t="str">
        <f t="shared" si="7"/>
        <v>L22P-1</v>
      </c>
      <c r="I93" s="476">
        <v>1</v>
      </c>
      <c r="J93" s="475"/>
      <c r="K93" s="536"/>
      <c r="L93" s="483"/>
      <c r="M93" s="471" cm="1">
        <f t="array" ref="M93">IFERROR(_xlfn.IFS(N93=1,1,O93=1,1,P93=1,1,Q93=1,1),0)</f>
        <v>1</v>
      </c>
      <c r="N93" s="536"/>
      <c r="O93" s="536"/>
      <c r="Q93" s="536">
        <v>1</v>
      </c>
      <c r="R93" s="471" cm="1">
        <f t="array" ref="R93">IFERROR(_xlfn.IFS(S93=1,1,T93=1,1,U93=1,1,V93=1,1),0)</f>
        <v>0</v>
      </c>
      <c r="S93" s="536"/>
      <c r="T93" s="536"/>
      <c r="U93" s="536"/>
      <c r="V93" s="536"/>
      <c r="W93" s="536"/>
      <c r="X93" s="536"/>
      <c r="Y93" s="480"/>
      <c r="Z93" s="471"/>
      <c r="AA93" s="471"/>
      <c r="AB93" s="480"/>
      <c r="AC93" s="471"/>
      <c r="AD93" s="480"/>
      <c r="AE93" s="471"/>
      <c r="AF93" s="471"/>
      <c r="AG93" s="471"/>
      <c r="AH93" s="471"/>
      <c r="AI93" s="536"/>
      <c r="AJ93" s="536"/>
      <c r="AK93" s="480"/>
      <c r="AL93" s="471"/>
      <c r="AM93" s="471"/>
      <c r="AN93" s="480"/>
      <c r="AO93" s="471"/>
      <c r="AP93" s="480"/>
      <c r="AQ93" s="471"/>
      <c r="AR93" s="471"/>
      <c r="AS93" s="471"/>
      <c r="AT93" s="471"/>
      <c r="BR93" s="463">
        <v>1</v>
      </c>
    </row>
    <row r="94" spans="1:70" s="524" customFormat="1" ht="3" customHeight="1">
      <c r="A94" s="607"/>
      <c r="B94" s="608"/>
      <c r="C94" s="476"/>
      <c r="D94" s="532"/>
      <c r="E94" s="533"/>
      <c r="F94" s="533"/>
      <c r="G94" s="534"/>
      <c r="H94" s="534"/>
      <c r="I94" s="490"/>
      <c r="J94" s="533"/>
      <c r="K94" s="490"/>
      <c r="L94" s="490"/>
      <c r="M94" s="491"/>
      <c r="N94" s="529"/>
      <c r="O94" s="491"/>
      <c r="P94" s="491"/>
      <c r="Q94" s="491"/>
      <c r="R94" s="491"/>
      <c r="S94" s="491"/>
      <c r="T94" s="491"/>
      <c r="U94" s="491"/>
      <c r="V94" s="491"/>
      <c r="W94" s="490"/>
      <c r="X94" s="490"/>
      <c r="Y94" s="486"/>
      <c r="Z94" s="530"/>
      <c r="AA94" s="486"/>
      <c r="AB94" s="486"/>
      <c r="AC94" s="486"/>
      <c r="AD94" s="480"/>
      <c r="AE94" s="486"/>
      <c r="AF94" s="486"/>
      <c r="AG94" s="486"/>
      <c r="AH94" s="486"/>
      <c r="AI94" s="490"/>
      <c r="AJ94" s="490"/>
      <c r="AK94" s="486"/>
      <c r="AL94" s="488"/>
      <c r="AM94" s="486"/>
      <c r="AN94" s="486"/>
      <c r="AO94" s="486"/>
      <c r="AP94" s="480"/>
      <c r="AQ94" s="486"/>
      <c r="AR94" s="486"/>
      <c r="AS94" s="486"/>
      <c r="AT94" s="486"/>
    </row>
    <row r="95" spans="1:70" s="488" customFormat="1" ht="12" customHeight="1">
      <c r="A95" s="586" t="s">
        <v>103</v>
      </c>
      <c r="B95" s="587"/>
      <c r="C95" s="587"/>
      <c r="D95" s="588"/>
      <c r="E95" s="589"/>
      <c r="F95" s="592"/>
      <c r="G95" s="589"/>
      <c r="H95" s="589"/>
      <c r="I95" s="589"/>
      <c r="J95" s="592"/>
      <c r="K95" s="589"/>
      <c r="L95" s="589"/>
      <c r="M95" s="589"/>
      <c r="N95" s="589"/>
      <c r="O95" s="589"/>
      <c r="P95" s="589"/>
      <c r="Q95" s="589"/>
      <c r="R95" s="589"/>
      <c r="S95" s="589"/>
      <c r="T95" s="589"/>
      <c r="U95" s="589"/>
      <c r="V95" s="589"/>
      <c r="W95" s="589"/>
      <c r="X95" s="589"/>
      <c r="Y95" s="589"/>
      <c r="Z95" s="589"/>
      <c r="AA95" s="589"/>
      <c r="AB95" s="589"/>
      <c r="AC95" s="589"/>
      <c r="AD95" s="589"/>
      <c r="AE95" s="589"/>
      <c r="AF95" s="589"/>
      <c r="AG95" s="589"/>
      <c r="AH95" s="589"/>
      <c r="AI95" s="589"/>
      <c r="AJ95" s="589"/>
      <c r="AK95" s="589"/>
      <c r="AL95" s="589"/>
      <c r="AM95" s="589"/>
      <c r="AN95" s="589"/>
      <c r="AO95" s="589"/>
      <c r="AP95" s="589"/>
      <c r="AQ95" s="589"/>
      <c r="AR95" s="589"/>
      <c r="AS95" s="589"/>
      <c r="AT95" s="589"/>
      <c r="AU95" s="494"/>
    </row>
    <row r="96" spans="1:70" s="524" customFormat="1" ht="3" customHeight="1" outlineLevel="1">
      <c r="A96" s="607"/>
      <c r="B96" s="608"/>
      <c r="C96" s="476"/>
      <c r="D96" s="532"/>
      <c r="E96" s="533"/>
      <c r="F96" s="533"/>
      <c r="G96" s="534"/>
      <c r="H96" s="534"/>
      <c r="I96" s="490"/>
      <c r="J96" s="533"/>
      <c r="K96" s="490"/>
      <c r="L96" s="490"/>
      <c r="M96" s="491"/>
      <c r="N96" s="529"/>
      <c r="O96" s="491"/>
      <c r="P96" s="491"/>
      <c r="Q96" s="491"/>
      <c r="R96" s="491"/>
      <c r="S96" s="491"/>
      <c r="T96" s="491"/>
      <c r="U96" s="491"/>
      <c r="V96" s="491"/>
      <c r="W96" s="490"/>
      <c r="X96" s="490"/>
      <c r="Y96" s="486"/>
      <c r="Z96" s="530"/>
      <c r="AA96" s="486"/>
      <c r="AB96" s="486"/>
      <c r="AC96" s="486"/>
      <c r="AD96" s="480"/>
      <c r="AE96" s="486"/>
      <c r="AF96" s="486"/>
      <c r="AG96" s="486"/>
      <c r="AH96" s="486"/>
      <c r="AI96" s="490"/>
      <c r="AJ96" s="490"/>
      <c r="AK96" s="486"/>
      <c r="AL96" s="488"/>
      <c r="AM96" s="486"/>
      <c r="AN96" s="486"/>
      <c r="AO96" s="486"/>
      <c r="AP96" s="480"/>
      <c r="AQ96" s="486"/>
      <c r="AR96" s="486"/>
      <c r="AS96" s="486"/>
      <c r="AT96" s="486"/>
    </row>
    <row r="97" spans="1:70" s="524" customFormat="1" outlineLevel="1">
      <c r="A97" s="580" t="s">
        <v>197</v>
      </c>
      <c r="B97" s="580" t="s">
        <v>29</v>
      </c>
      <c r="C97" s="580"/>
      <c r="D97" s="580"/>
      <c r="E97" s="580"/>
      <c r="F97" s="533"/>
      <c r="G97" s="534"/>
      <c r="H97" s="534"/>
      <c r="I97" s="490"/>
      <c r="J97" s="533"/>
      <c r="K97" s="491"/>
      <c r="L97" s="491"/>
      <c r="M97" s="491"/>
      <c r="N97" s="529"/>
      <c r="O97" s="491"/>
      <c r="P97" s="491"/>
      <c r="Q97" s="491"/>
      <c r="R97" s="491"/>
      <c r="S97" s="491"/>
      <c r="T97" s="491"/>
      <c r="U97" s="491"/>
      <c r="V97" s="491"/>
      <c r="W97" s="491"/>
      <c r="X97" s="491"/>
      <c r="Y97" s="486"/>
      <c r="Z97" s="530"/>
      <c r="AA97" s="486"/>
      <c r="AB97" s="486"/>
      <c r="AC97" s="486"/>
      <c r="AD97" s="480"/>
      <c r="AE97" s="486"/>
      <c r="AF97" s="486"/>
      <c r="AG97" s="486"/>
      <c r="AH97" s="486"/>
      <c r="AI97" s="491"/>
      <c r="AJ97" s="491"/>
      <c r="AK97" s="486"/>
      <c r="AL97" s="488"/>
      <c r="AM97" s="486"/>
      <c r="AN97" s="486"/>
      <c r="AO97" s="486"/>
      <c r="AP97" s="480"/>
      <c r="AQ97" s="486"/>
      <c r="AR97" s="486"/>
      <c r="AS97" s="486"/>
      <c r="AT97" s="486"/>
    </row>
    <row r="98" spans="1:70" s="481" customFormat="1" ht="13.5" outlineLevel="2">
      <c r="A98" s="442"/>
      <c r="B98" s="459" t="s">
        <v>1564</v>
      </c>
      <c r="C98" s="460" t="s">
        <v>1575</v>
      </c>
      <c r="D98" s="474"/>
      <c r="E98" s="461" t="s">
        <v>1576</v>
      </c>
      <c r="F98" s="537"/>
      <c r="G98" s="475" t="s">
        <v>102</v>
      </c>
      <c r="H98" s="459" t="str">
        <f t="shared" ref="H98:H106" si="8">CONCATENATE(G98,"-",I98)</f>
        <v>MP-1</v>
      </c>
      <c r="I98" s="476">
        <v>1</v>
      </c>
      <c r="J98" s="537"/>
      <c r="K98" s="468"/>
      <c r="L98" s="473"/>
      <c r="M98" s="471" cm="1">
        <f t="array" ref="M98">IFERROR(_xlfn.IFS(N98=1,1,O98=1,1,P98=1,1,Q98=1,1),0)</f>
        <v>1</v>
      </c>
      <c r="N98" s="536">
        <v>1</v>
      </c>
      <c r="O98" s="536"/>
      <c r="P98" s="536"/>
      <c r="Q98" s="536"/>
      <c r="R98" s="471" cm="1">
        <f t="array" ref="R98">IFERROR(_xlfn.IFS(S98=1,1,T98=1,1,U98=1,1,V98=1,1),0)</f>
        <v>0</v>
      </c>
      <c r="S98" s="468"/>
      <c r="T98" s="468"/>
      <c r="U98" s="468"/>
      <c r="V98" s="468"/>
      <c r="W98" s="468"/>
      <c r="X98" s="468"/>
      <c r="Y98" s="478"/>
      <c r="Z98" s="471"/>
      <c r="AA98" s="471"/>
      <c r="AB98" s="471"/>
      <c r="AC98" s="471"/>
      <c r="AD98" s="470"/>
      <c r="AE98" s="471"/>
      <c r="AF98" s="471"/>
      <c r="AG98" s="471"/>
      <c r="AH98" s="471"/>
      <c r="AI98" s="468"/>
      <c r="AJ98" s="468"/>
      <c r="AK98" s="478"/>
      <c r="AL98" s="471"/>
      <c r="AM98" s="471"/>
      <c r="AN98" s="471"/>
      <c r="AO98" s="471"/>
      <c r="AP98" s="470"/>
      <c r="AQ98" s="471"/>
      <c r="AR98" s="471"/>
      <c r="AS98" s="471"/>
      <c r="AT98" s="471"/>
      <c r="BR98" s="463">
        <v>1</v>
      </c>
    </row>
    <row r="99" spans="1:70" s="481" customFormat="1" ht="13.5" outlineLevel="2">
      <c r="A99" s="442"/>
      <c r="B99" s="459" t="s">
        <v>1564</v>
      </c>
      <c r="C99" s="460" t="s">
        <v>1575</v>
      </c>
      <c r="D99" s="474"/>
      <c r="E99" s="461" t="s">
        <v>1577</v>
      </c>
      <c r="F99" s="537"/>
      <c r="G99" s="475" t="s">
        <v>102</v>
      </c>
      <c r="H99" s="459" t="str">
        <f t="shared" si="8"/>
        <v>MP-1</v>
      </c>
      <c r="I99" s="476">
        <v>1</v>
      </c>
      <c r="J99" s="537"/>
      <c r="K99" s="468"/>
      <c r="L99" s="473"/>
      <c r="M99" s="471" cm="1">
        <f t="array" ref="M99">IFERROR(_xlfn.IFS(N99=1,1,O99=1,1,P99=1,1,Q99=1,1),0)</f>
        <v>1</v>
      </c>
      <c r="N99" s="536">
        <v>1</v>
      </c>
      <c r="O99" s="536"/>
      <c r="Q99" s="536"/>
      <c r="R99" s="471" cm="1">
        <f t="array" ref="R99">IFERROR(_xlfn.IFS(S99=1,1,T99=1,1,U99=1,1,V99=1,1),0)</f>
        <v>0</v>
      </c>
      <c r="S99" s="468"/>
      <c r="T99" s="468"/>
      <c r="U99" s="468"/>
      <c r="V99" s="468"/>
      <c r="W99" s="468"/>
      <c r="X99" s="468"/>
      <c r="Y99" s="478"/>
      <c r="Z99" s="471"/>
      <c r="AA99" s="471"/>
      <c r="AB99" s="471"/>
      <c r="AC99" s="471"/>
      <c r="AD99" s="480"/>
      <c r="AE99" s="471"/>
      <c r="AF99" s="471"/>
      <c r="AG99" s="471"/>
      <c r="AH99" s="471"/>
      <c r="AI99" s="468"/>
      <c r="AJ99" s="468"/>
      <c r="AK99" s="478"/>
      <c r="AL99" s="471"/>
      <c r="AM99" s="471"/>
      <c r="AN99" s="471"/>
      <c r="AO99" s="471"/>
      <c r="AP99" s="480"/>
      <c r="AQ99" s="471"/>
      <c r="AR99" s="471"/>
      <c r="AS99" s="471"/>
      <c r="AT99" s="471"/>
      <c r="BR99" s="463">
        <v>2</v>
      </c>
    </row>
    <row r="100" spans="1:70" s="481" customFormat="1" ht="13.5" outlineLevel="2">
      <c r="A100" s="442"/>
      <c r="B100" s="459" t="s">
        <v>1564</v>
      </c>
      <c r="C100" s="460" t="s">
        <v>1575</v>
      </c>
      <c r="D100" s="474"/>
      <c r="E100" s="461" t="s">
        <v>1578</v>
      </c>
      <c r="F100" s="537"/>
      <c r="G100" s="475" t="s">
        <v>102</v>
      </c>
      <c r="H100" s="459" t="str">
        <f t="shared" si="8"/>
        <v>MP-1</v>
      </c>
      <c r="I100" s="476">
        <v>1</v>
      </c>
      <c r="J100" s="537"/>
      <c r="K100" s="468"/>
      <c r="L100" s="473"/>
      <c r="M100" s="471" cm="1">
        <f t="array" ref="M100">IFERROR(_xlfn.IFS(N100=1,1,O100=1,1,P100=1,1,Q100=1,1),0)</f>
        <v>1</v>
      </c>
      <c r="N100" s="536">
        <v>1</v>
      </c>
      <c r="O100" s="536"/>
      <c r="P100" s="536"/>
      <c r="Q100" s="536"/>
      <c r="R100" s="471" cm="1">
        <f t="array" ref="R100">IFERROR(_xlfn.IFS(S100=1,1,T100=1,1,U100=1,1,V100=1,1),0)</f>
        <v>0</v>
      </c>
      <c r="S100" s="468"/>
      <c r="T100" s="468"/>
      <c r="U100" s="468"/>
      <c r="V100" s="468"/>
      <c r="W100" s="468"/>
      <c r="X100" s="468"/>
      <c r="Y100" s="478"/>
      <c r="Z100" s="471"/>
      <c r="AA100" s="538"/>
      <c r="AB100" s="478"/>
      <c r="AC100" s="471"/>
      <c r="AD100" s="480"/>
      <c r="AE100" s="471"/>
      <c r="AF100" s="471"/>
      <c r="AG100" s="471"/>
      <c r="AH100" s="471"/>
      <c r="AI100" s="468"/>
      <c r="AJ100" s="468"/>
      <c r="AK100" s="478"/>
      <c r="AL100" s="471"/>
      <c r="AM100" s="538"/>
      <c r="AN100" s="478"/>
      <c r="AO100" s="471"/>
      <c r="AP100" s="480"/>
      <c r="AQ100" s="471"/>
      <c r="AR100" s="471"/>
      <c r="AS100" s="471"/>
      <c r="AT100" s="471"/>
      <c r="BR100" s="463">
        <v>1</v>
      </c>
    </row>
    <row r="101" spans="1:70" s="481" customFormat="1" ht="13.5" outlineLevel="2">
      <c r="A101" s="442"/>
      <c r="B101" s="459" t="s">
        <v>1564</v>
      </c>
      <c r="C101" s="460" t="s">
        <v>1575</v>
      </c>
      <c r="D101" s="474"/>
      <c r="E101" s="461" t="s">
        <v>1579</v>
      </c>
      <c r="F101" s="537"/>
      <c r="G101" s="475" t="s">
        <v>102</v>
      </c>
      <c r="H101" s="459" t="str">
        <f t="shared" si="8"/>
        <v>MP-1</v>
      </c>
      <c r="I101" s="476">
        <v>1</v>
      </c>
      <c r="J101" s="537"/>
      <c r="K101" s="468"/>
      <c r="L101" s="473"/>
      <c r="M101" s="471" cm="1">
        <f t="array" ref="M101">IFERROR(_xlfn.IFS(N101=1,1,O101=1,1,P101=1,1,Q101=1,1),0)</f>
        <v>1</v>
      </c>
      <c r="N101" s="536">
        <v>1</v>
      </c>
      <c r="O101" s="536"/>
      <c r="Q101" s="536"/>
      <c r="R101" s="471" cm="1">
        <f t="array" ref="R101">IFERROR(_xlfn.IFS(S101=1,1,T101=1,1,U101=1,1,V101=1,1),0)</f>
        <v>0</v>
      </c>
      <c r="S101" s="468"/>
      <c r="T101" s="468"/>
      <c r="U101" s="468"/>
      <c r="V101" s="468"/>
      <c r="W101" s="468"/>
      <c r="X101" s="468"/>
      <c r="Y101" s="478"/>
      <c r="Z101" s="471"/>
      <c r="AA101" s="478"/>
      <c r="AB101" s="471"/>
      <c r="AC101" s="478"/>
      <c r="AD101" s="480"/>
      <c r="AE101" s="471"/>
      <c r="AF101" s="471"/>
      <c r="AG101" s="471"/>
      <c r="AH101" s="471"/>
      <c r="AI101" s="468"/>
      <c r="AJ101" s="468"/>
      <c r="AK101" s="478"/>
      <c r="AL101" s="471"/>
      <c r="AM101" s="478"/>
      <c r="AN101" s="471"/>
      <c r="AO101" s="478"/>
      <c r="AP101" s="480"/>
      <c r="AQ101" s="471"/>
      <c r="AR101" s="471"/>
      <c r="AS101" s="471"/>
      <c r="AT101" s="471"/>
      <c r="BR101" s="463">
        <v>2</v>
      </c>
    </row>
    <row r="102" spans="1:70" s="481" customFormat="1" ht="13.5" outlineLevel="2">
      <c r="A102" s="442"/>
      <c r="B102" s="459" t="s">
        <v>1564</v>
      </c>
      <c r="C102" s="460" t="s">
        <v>1575</v>
      </c>
      <c r="D102" s="474"/>
      <c r="E102" s="461" t="s">
        <v>1580</v>
      </c>
      <c r="F102" s="537"/>
      <c r="G102" s="475" t="s">
        <v>102</v>
      </c>
      <c r="H102" s="459" t="str">
        <f t="shared" si="8"/>
        <v>MP-1</v>
      </c>
      <c r="I102" s="476">
        <v>1</v>
      </c>
      <c r="J102" s="537"/>
      <c r="K102" s="468"/>
      <c r="L102" s="473"/>
      <c r="M102" s="471" cm="1">
        <f t="array" ref="M102">IFERROR(_xlfn.IFS(N102=1,1,O102=1,1,P102=1,1,Q102=1,1),0)</f>
        <v>1</v>
      </c>
      <c r="N102" s="536">
        <v>1</v>
      </c>
      <c r="O102" s="536"/>
      <c r="P102" s="536"/>
      <c r="Q102" s="536"/>
      <c r="R102" s="471" cm="1">
        <f t="array" ref="R102">IFERROR(_xlfn.IFS(S102=1,1,T102=1,1,U102=1,1,V102=1,1),0)</f>
        <v>0</v>
      </c>
      <c r="S102" s="468"/>
      <c r="T102" s="468"/>
      <c r="U102" s="468"/>
      <c r="V102" s="468"/>
      <c r="W102" s="468"/>
      <c r="X102" s="468"/>
      <c r="Y102" s="478"/>
      <c r="Z102" s="471"/>
      <c r="AA102" s="471"/>
      <c r="AB102" s="478"/>
      <c r="AC102" s="471"/>
      <c r="AD102" s="480"/>
      <c r="AE102" s="471"/>
      <c r="AF102" s="471"/>
      <c r="AG102" s="471"/>
      <c r="AH102" s="471"/>
      <c r="AI102" s="468"/>
      <c r="AJ102" s="468"/>
      <c r="AK102" s="478"/>
      <c r="AL102" s="471"/>
      <c r="AM102" s="471"/>
      <c r="AN102" s="478"/>
      <c r="AO102" s="471"/>
      <c r="AP102" s="480"/>
      <c r="AQ102" s="471"/>
      <c r="AR102" s="471"/>
      <c r="AS102" s="471"/>
      <c r="AT102" s="471"/>
      <c r="BR102" s="463">
        <v>1</v>
      </c>
    </row>
    <row r="103" spans="1:70" s="481" customFormat="1" ht="13.5" outlineLevel="2">
      <c r="A103" s="442"/>
      <c r="B103" s="459" t="s">
        <v>1564</v>
      </c>
      <c r="C103" s="460" t="s">
        <v>1575</v>
      </c>
      <c r="D103" s="474"/>
      <c r="E103" s="461" t="s">
        <v>1581</v>
      </c>
      <c r="F103" s="537"/>
      <c r="G103" s="475" t="s">
        <v>102</v>
      </c>
      <c r="H103" s="459" t="str">
        <f t="shared" si="8"/>
        <v>MP-1</v>
      </c>
      <c r="I103" s="476">
        <v>1</v>
      </c>
      <c r="J103" s="537"/>
      <c r="K103" s="468"/>
      <c r="L103" s="473"/>
      <c r="M103" s="471" cm="1">
        <f t="array" ref="M103">IFERROR(_xlfn.IFS(N103=1,1,O103=1,1,P103=1,1,Q103=1,1),0)</f>
        <v>1</v>
      </c>
      <c r="N103" s="536">
        <v>1</v>
      </c>
      <c r="O103" s="536"/>
      <c r="Q103" s="536"/>
      <c r="R103" s="471" cm="1">
        <f t="array" ref="R103">IFERROR(_xlfn.IFS(S103=1,1,T103=1,1,U103=1,1,V103=1,1),0)</f>
        <v>0</v>
      </c>
      <c r="S103" s="468"/>
      <c r="T103" s="468"/>
      <c r="U103" s="468"/>
      <c r="V103" s="468"/>
      <c r="W103" s="468"/>
      <c r="X103" s="468"/>
      <c r="Y103" s="478"/>
      <c r="Z103" s="471"/>
      <c r="AA103" s="471"/>
      <c r="AB103" s="471"/>
      <c r="AC103" s="471"/>
      <c r="AD103" s="480"/>
      <c r="AE103" s="471"/>
      <c r="AF103" s="471"/>
      <c r="AG103" s="471"/>
      <c r="AH103" s="471"/>
      <c r="AI103" s="468"/>
      <c r="AJ103" s="468"/>
      <c r="AK103" s="478"/>
      <c r="AL103" s="471"/>
      <c r="AM103" s="471"/>
      <c r="AN103" s="471"/>
      <c r="AO103" s="471"/>
      <c r="AP103" s="480"/>
      <c r="AQ103" s="471"/>
      <c r="AR103" s="471"/>
      <c r="AS103" s="471"/>
      <c r="AT103" s="471"/>
      <c r="BR103" s="463">
        <v>2</v>
      </c>
    </row>
    <row r="104" spans="1:70" s="481" customFormat="1" ht="13.5" outlineLevel="2">
      <c r="A104" s="442"/>
      <c r="B104" s="459" t="s">
        <v>1564</v>
      </c>
      <c r="C104" s="460" t="s">
        <v>1575</v>
      </c>
      <c r="D104" s="474"/>
      <c r="E104" s="461" t="s">
        <v>1582</v>
      </c>
      <c r="F104" s="537"/>
      <c r="G104" s="475" t="s">
        <v>102</v>
      </c>
      <c r="H104" s="459" t="str">
        <f t="shared" si="8"/>
        <v>MP-1</v>
      </c>
      <c r="I104" s="476">
        <v>1</v>
      </c>
      <c r="J104" s="537"/>
      <c r="K104" s="468"/>
      <c r="L104" s="473"/>
      <c r="M104" s="471" cm="1">
        <f t="array" ref="M104">IFERROR(_xlfn.IFS(N104=1,1,O104=1,1,P104=1,1,Q104=1,1),0)</f>
        <v>1</v>
      </c>
      <c r="N104" s="536">
        <v>1</v>
      </c>
      <c r="O104" s="536"/>
      <c r="Q104" s="536"/>
      <c r="R104" s="471" cm="1">
        <f t="array" ref="R104">IFERROR(_xlfn.IFS(S104=1,1,T104=1,1,U104=1,1,V104=1,1),0)</f>
        <v>0</v>
      </c>
      <c r="S104" s="468"/>
      <c r="T104" s="468"/>
      <c r="U104" s="468"/>
      <c r="V104" s="468"/>
      <c r="W104" s="468"/>
      <c r="X104" s="468"/>
      <c r="Y104" s="478"/>
      <c r="Z104" s="471"/>
      <c r="AA104" s="471"/>
      <c r="AB104" s="471"/>
      <c r="AC104" s="471"/>
      <c r="AD104" s="470"/>
      <c r="AE104" s="471"/>
      <c r="AF104" s="471"/>
      <c r="AG104" s="471"/>
      <c r="AH104" s="471"/>
      <c r="AI104" s="468"/>
      <c r="AJ104" s="468"/>
      <c r="AK104" s="478"/>
      <c r="AL104" s="471"/>
      <c r="AM104" s="471"/>
      <c r="AN104" s="471"/>
      <c r="AO104" s="471"/>
      <c r="AP104" s="470"/>
      <c r="AQ104" s="471"/>
      <c r="AR104" s="471"/>
      <c r="AS104" s="471"/>
      <c r="AT104" s="471"/>
      <c r="BR104" s="463">
        <v>2</v>
      </c>
    </row>
    <row r="105" spans="1:70" s="481" customFormat="1" ht="13.5" outlineLevel="2">
      <c r="A105" s="442"/>
      <c r="B105" s="459" t="s">
        <v>1564</v>
      </c>
      <c r="C105" s="460" t="s">
        <v>1575</v>
      </c>
      <c r="D105" s="474"/>
      <c r="E105" s="461" t="s">
        <v>1583</v>
      </c>
      <c r="F105" s="537"/>
      <c r="G105" s="475" t="s">
        <v>102</v>
      </c>
      <c r="H105" s="459" t="str">
        <f t="shared" si="8"/>
        <v>MP-1</v>
      </c>
      <c r="I105" s="476">
        <v>1</v>
      </c>
      <c r="J105" s="537"/>
      <c r="K105" s="468"/>
      <c r="L105" s="473"/>
      <c r="M105" s="471" cm="1">
        <f t="array" ref="M105">IFERROR(_xlfn.IFS(N105=1,1,O105=1,1,P105=1,1,Q105=1,1),0)</f>
        <v>1</v>
      </c>
      <c r="N105" s="536">
        <v>1</v>
      </c>
      <c r="O105" s="536"/>
      <c r="Q105" s="536"/>
      <c r="R105" s="471" cm="1">
        <f t="array" ref="R105">IFERROR(_xlfn.IFS(S105=1,1,T105=1,1,U105=1,1,V105=1,1),0)</f>
        <v>0</v>
      </c>
      <c r="S105" s="468"/>
      <c r="T105" s="468"/>
      <c r="U105" s="468"/>
      <c r="V105" s="468"/>
      <c r="W105" s="468"/>
      <c r="X105" s="468"/>
      <c r="Y105" s="478"/>
      <c r="Z105" s="471"/>
      <c r="AA105" s="478"/>
      <c r="AB105" s="471"/>
      <c r="AC105" s="478"/>
      <c r="AD105" s="480"/>
      <c r="AE105" s="471"/>
      <c r="AF105" s="471"/>
      <c r="AG105" s="471"/>
      <c r="AH105" s="471"/>
      <c r="AI105" s="468"/>
      <c r="AJ105" s="468"/>
      <c r="AK105" s="478"/>
      <c r="AL105" s="471"/>
      <c r="AM105" s="478"/>
      <c r="AN105" s="471"/>
      <c r="AO105" s="478"/>
      <c r="AP105" s="480"/>
      <c r="AQ105" s="471"/>
      <c r="AR105" s="471"/>
      <c r="AS105" s="471"/>
      <c r="AT105" s="471"/>
      <c r="BR105" s="463">
        <v>2</v>
      </c>
    </row>
    <row r="106" spans="1:70" s="481" customFormat="1" ht="13.5" outlineLevel="2">
      <c r="A106" s="442"/>
      <c r="B106" s="459" t="s">
        <v>1564</v>
      </c>
      <c r="C106" s="460" t="s">
        <v>1575</v>
      </c>
      <c r="D106" s="474"/>
      <c r="E106" s="461" t="s">
        <v>1584</v>
      </c>
      <c r="F106" s="482"/>
      <c r="G106" s="475" t="s">
        <v>102</v>
      </c>
      <c r="H106" s="459" t="str">
        <f t="shared" si="8"/>
        <v>MP-1</v>
      </c>
      <c r="I106" s="476">
        <v>1</v>
      </c>
      <c r="J106" s="482"/>
      <c r="K106" s="468"/>
      <c r="L106" s="473"/>
      <c r="M106" s="471" cm="1">
        <f t="array" ref="M106">IFERROR(_xlfn.IFS(N106=1,1,O106=1,1,P106=1,1,Q106=1,1),0)</f>
        <v>1</v>
      </c>
      <c r="N106" s="536">
        <v>1</v>
      </c>
      <c r="O106" s="536"/>
      <c r="P106" s="536"/>
      <c r="Q106" s="536"/>
      <c r="R106" s="471" cm="1">
        <f t="array" ref="R106">IFERROR(_xlfn.IFS(S106=1,1,T106=1,1,U106=1,1,V106=1,1),0)</f>
        <v>0</v>
      </c>
      <c r="S106" s="468"/>
      <c r="T106" s="468"/>
      <c r="U106" s="468"/>
      <c r="V106" s="468"/>
      <c r="W106" s="468"/>
      <c r="X106" s="468"/>
      <c r="Y106" s="478"/>
      <c r="Z106" s="471"/>
      <c r="AA106" s="471"/>
      <c r="AB106" s="478"/>
      <c r="AC106" s="471"/>
      <c r="AD106" s="480"/>
      <c r="AE106" s="471"/>
      <c r="AF106" s="471"/>
      <c r="AG106" s="471"/>
      <c r="AH106" s="471"/>
      <c r="AI106" s="468"/>
      <c r="AJ106" s="468"/>
      <c r="AK106" s="478"/>
      <c r="AL106" s="471"/>
      <c r="AM106" s="471"/>
      <c r="AN106" s="478"/>
      <c r="AO106" s="471"/>
      <c r="AP106" s="480"/>
      <c r="AQ106" s="471"/>
      <c r="AR106" s="471"/>
      <c r="AS106" s="471"/>
      <c r="AT106" s="471"/>
      <c r="BR106" s="465">
        <v>1</v>
      </c>
    </row>
    <row r="107" spans="1:70" s="524" customFormat="1" ht="3" customHeight="1" outlineLevel="1">
      <c r="A107" s="607"/>
      <c r="B107" s="608"/>
      <c r="C107" s="476"/>
      <c r="D107" s="532"/>
      <c r="E107" s="533"/>
      <c r="F107" s="533"/>
      <c r="G107" s="534"/>
      <c r="H107" s="534"/>
      <c r="I107" s="490"/>
      <c r="J107" s="533"/>
      <c r="K107" s="490"/>
      <c r="L107" s="490"/>
      <c r="M107" s="491"/>
      <c r="N107" s="529"/>
      <c r="O107" s="491"/>
      <c r="P107" s="491"/>
      <c r="Q107" s="491"/>
      <c r="R107" s="491"/>
      <c r="S107" s="491"/>
      <c r="T107" s="491"/>
      <c r="U107" s="491"/>
      <c r="V107" s="491"/>
      <c r="W107" s="490"/>
      <c r="X107" s="490"/>
      <c r="Y107" s="486"/>
      <c r="Z107" s="530"/>
      <c r="AA107" s="486"/>
      <c r="AB107" s="486"/>
      <c r="AC107" s="486"/>
      <c r="AD107" s="480"/>
      <c r="AE107" s="486"/>
      <c r="AF107" s="486"/>
      <c r="AG107" s="486"/>
      <c r="AH107" s="486"/>
      <c r="AI107" s="490"/>
      <c r="AJ107" s="490"/>
      <c r="AK107" s="486"/>
      <c r="AL107" s="488"/>
      <c r="AM107" s="486"/>
      <c r="AN107" s="486"/>
      <c r="AO107" s="486"/>
      <c r="AP107" s="480"/>
      <c r="AQ107" s="486"/>
      <c r="AR107" s="486"/>
      <c r="AS107" s="486"/>
      <c r="AT107" s="486"/>
    </row>
    <row r="108" spans="1:70" s="524" customFormat="1" outlineLevel="1">
      <c r="A108" s="580" t="s">
        <v>200</v>
      </c>
      <c r="B108" s="580" t="s">
        <v>110</v>
      </c>
      <c r="C108" s="580"/>
      <c r="D108" s="580"/>
      <c r="E108" s="580"/>
      <c r="F108" s="533"/>
      <c r="G108" s="534"/>
      <c r="H108" s="534"/>
      <c r="I108" s="490"/>
      <c r="J108" s="533"/>
      <c r="K108" s="491"/>
      <c r="L108" s="491"/>
      <c r="M108" s="491"/>
      <c r="N108" s="529"/>
      <c r="O108" s="491"/>
      <c r="P108" s="491"/>
      <c r="Q108" s="491"/>
      <c r="R108" s="491"/>
      <c r="S108" s="491"/>
      <c r="T108" s="491"/>
      <c r="U108" s="491"/>
      <c r="V108" s="491"/>
      <c r="W108" s="491"/>
      <c r="X108" s="491"/>
      <c r="Y108" s="486"/>
      <c r="Z108" s="530"/>
      <c r="AA108" s="486"/>
      <c r="AB108" s="486"/>
      <c r="AC108" s="486"/>
      <c r="AD108" s="480"/>
      <c r="AE108" s="486"/>
      <c r="AF108" s="486"/>
      <c r="AG108" s="486"/>
      <c r="AH108" s="486"/>
      <c r="AI108" s="491"/>
      <c r="AJ108" s="491"/>
      <c r="AK108" s="486"/>
      <c r="AL108" s="488"/>
      <c r="AM108" s="486"/>
      <c r="AN108" s="486"/>
      <c r="AO108" s="486"/>
      <c r="AP108" s="480"/>
      <c r="AQ108" s="486"/>
      <c r="AR108" s="486"/>
      <c r="AS108" s="486"/>
      <c r="AT108" s="486"/>
    </row>
    <row r="109" spans="1:70" s="481" customFormat="1" ht="13.5" outlineLevel="2">
      <c r="A109" s="442"/>
      <c r="B109" s="459" t="s">
        <v>1564</v>
      </c>
      <c r="C109" s="460" t="s">
        <v>1575</v>
      </c>
      <c r="D109" s="474"/>
      <c r="E109" s="461" t="s">
        <v>1585</v>
      </c>
      <c r="F109" s="537"/>
      <c r="G109" s="475" t="s">
        <v>102</v>
      </c>
      <c r="H109" s="459" t="str">
        <f t="shared" ref="H109:H110" si="9">CONCATENATE(G109,"-",I109)</f>
        <v>MP-4</v>
      </c>
      <c r="I109" s="476">
        <v>4</v>
      </c>
      <c r="J109" s="537"/>
      <c r="K109" s="468"/>
      <c r="L109" s="473"/>
      <c r="M109" s="471" cm="1">
        <f t="array" ref="M109">IFERROR(_xlfn.IFS(N109=1,1,O109=1,1,P109=1,1,Q109=1,1),0)</f>
        <v>1</v>
      </c>
      <c r="N109" s="536"/>
      <c r="O109" s="536"/>
      <c r="P109" s="536">
        <v>1</v>
      </c>
      <c r="Q109" s="536"/>
      <c r="R109" s="471" cm="1">
        <f t="array" ref="R109">IFERROR(_xlfn.IFS(S109=1,1,T109=1,1,U109=1,1,V109=1,1),0)</f>
        <v>0</v>
      </c>
      <c r="S109" s="468"/>
      <c r="T109" s="468"/>
      <c r="U109" s="468"/>
      <c r="V109" s="468"/>
      <c r="W109" s="468"/>
      <c r="X109" s="468"/>
      <c r="Y109" s="536"/>
      <c r="Z109" s="536"/>
      <c r="AA109" s="471"/>
      <c r="AB109" s="471"/>
      <c r="AC109" s="471"/>
      <c r="AD109" s="470"/>
      <c r="AE109" s="471"/>
      <c r="AF109" s="471"/>
      <c r="AG109" s="471"/>
      <c r="AH109" s="471"/>
      <c r="AI109" s="468"/>
      <c r="AJ109" s="468"/>
      <c r="AK109" s="478"/>
      <c r="AL109" s="471"/>
      <c r="AM109" s="471"/>
      <c r="AN109" s="471"/>
      <c r="AO109" s="471"/>
      <c r="AP109" s="470"/>
      <c r="AQ109" s="471"/>
      <c r="AR109" s="471"/>
      <c r="AS109" s="471"/>
      <c r="AT109" s="471"/>
      <c r="BR109" s="463">
        <v>9</v>
      </c>
    </row>
    <row r="110" spans="1:70" s="481" customFormat="1" ht="13.5" outlineLevel="2">
      <c r="A110" s="442"/>
      <c r="B110" s="459" t="s">
        <v>1564</v>
      </c>
      <c r="C110" s="460" t="s">
        <v>1575</v>
      </c>
      <c r="D110" s="474"/>
      <c r="E110" s="461" t="s">
        <v>1586</v>
      </c>
      <c r="F110" s="537"/>
      <c r="G110" s="475" t="s">
        <v>102</v>
      </c>
      <c r="H110" s="459" t="str">
        <f t="shared" si="9"/>
        <v>MP-4</v>
      </c>
      <c r="I110" s="476">
        <v>4</v>
      </c>
      <c r="J110" s="537"/>
      <c r="K110" s="468"/>
      <c r="L110" s="473"/>
      <c r="M110" s="471" cm="1">
        <f t="array" ref="M110">IFERROR(_xlfn.IFS(N110=1,1,O110=1,1,P110=1,1,Q110=1,1),0)</f>
        <v>1</v>
      </c>
      <c r="N110" s="536"/>
      <c r="O110" s="536"/>
      <c r="P110" s="536">
        <v>1</v>
      </c>
      <c r="Q110" s="536"/>
      <c r="R110" s="471" cm="1">
        <f t="array" ref="R110">IFERROR(_xlfn.IFS(S110=1,1,T110=1,1,U110=1,1,V110=1,1),0)</f>
        <v>0</v>
      </c>
      <c r="S110" s="468"/>
      <c r="T110" s="468"/>
      <c r="U110" s="468"/>
      <c r="V110" s="468"/>
      <c r="W110" s="468"/>
      <c r="X110" s="468"/>
      <c r="Y110" s="536"/>
      <c r="Z110" s="536"/>
      <c r="AA110" s="471"/>
      <c r="AB110" s="471"/>
      <c r="AC110" s="471"/>
      <c r="AD110" s="470"/>
      <c r="AE110" s="471"/>
      <c r="AF110" s="471"/>
      <c r="AG110" s="471"/>
      <c r="AH110" s="471"/>
      <c r="AI110" s="468"/>
      <c r="AJ110" s="468"/>
      <c r="AK110" s="468"/>
      <c r="AL110" s="471"/>
      <c r="AM110" s="471"/>
      <c r="AN110" s="471"/>
      <c r="AO110" s="471"/>
      <c r="AP110" s="470"/>
      <c r="AQ110" s="471"/>
      <c r="AR110" s="471"/>
      <c r="AS110" s="471"/>
      <c r="AT110" s="471"/>
      <c r="BR110" s="463">
        <v>9</v>
      </c>
    </row>
    <row r="111" spans="1:70" s="481" customFormat="1" ht="13.5" outlineLevel="2">
      <c r="A111" s="442"/>
      <c r="B111" s="459" t="s">
        <v>1564</v>
      </c>
      <c r="C111" s="460" t="s">
        <v>1575</v>
      </c>
      <c r="D111" s="474"/>
      <c r="E111" s="461" t="s">
        <v>120</v>
      </c>
      <c r="F111" s="482"/>
      <c r="G111" s="475" t="s">
        <v>102</v>
      </c>
      <c r="H111" s="459" t="str">
        <f t="shared" ref="H111" si="10">CONCATENATE(G111,"-",I111)</f>
        <v>MP-4</v>
      </c>
      <c r="I111" s="476">
        <v>4</v>
      </c>
      <c r="J111" s="482"/>
      <c r="K111" s="468"/>
      <c r="L111" s="473"/>
      <c r="M111" s="471" cm="1">
        <f t="array" ref="M111">IFERROR(_xlfn.IFS(N111=1,1,O111=1,1,P111=1,1,Q111=1,1),0)</f>
        <v>1</v>
      </c>
      <c r="N111" s="536"/>
      <c r="O111" s="536"/>
      <c r="P111" s="536">
        <v>1</v>
      </c>
      <c r="Q111" s="536"/>
      <c r="R111" s="471" cm="1">
        <f t="array" ref="R111">IFERROR(_xlfn.IFS(S111=1,1,T111=1,1,U111=1,1,V111=1,1),0)</f>
        <v>0</v>
      </c>
      <c r="S111" s="468"/>
      <c r="T111" s="468"/>
      <c r="U111" s="468"/>
      <c r="V111" s="468"/>
      <c r="W111" s="468"/>
      <c r="X111" s="468"/>
      <c r="Y111" s="478"/>
      <c r="Z111" s="471"/>
      <c r="AA111" s="471"/>
      <c r="AB111" s="478"/>
      <c r="AC111" s="471"/>
      <c r="AD111" s="480"/>
      <c r="AE111" s="471"/>
      <c r="AF111" s="471"/>
      <c r="AG111" s="471"/>
      <c r="AH111" s="471"/>
      <c r="AI111" s="468"/>
      <c r="AJ111" s="468"/>
      <c r="AK111" s="478"/>
      <c r="AL111" s="471"/>
      <c r="AM111" s="471"/>
      <c r="AN111" s="478"/>
      <c r="AO111" s="471"/>
      <c r="AP111" s="480"/>
      <c r="AQ111" s="471"/>
      <c r="AR111" s="471"/>
      <c r="AS111" s="471"/>
      <c r="AT111" s="471"/>
      <c r="BR111" s="465"/>
    </row>
    <row r="112" spans="1:70" s="524" customFormat="1" ht="3" customHeight="1">
      <c r="A112" s="607"/>
      <c r="B112" s="608"/>
      <c r="C112" s="476"/>
      <c r="D112" s="532"/>
      <c r="E112" s="533"/>
      <c r="F112" s="533"/>
      <c r="G112" s="534"/>
      <c r="H112" s="534"/>
      <c r="I112" s="490"/>
      <c r="J112" s="533"/>
      <c r="K112" s="490"/>
      <c r="L112" s="490"/>
      <c r="M112" s="491"/>
      <c r="N112" s="529"/>
      <c r="O112" s="491"/>
      <c r="P112" s="491"/>
      <c r="Q112" s="491"/>
      <c r="R112" s="491"/>
      <c r="S112" s="491"/>
      <c r="T112" s="491"/>
      <c r="U112" s="491"/>
      <c r="V112" s="491"/>
      <c r="W112" s="490"/>
      <c r="X112" s="490"/>
      <c r="Y112" s="486"/>
      <c r="Z112" s="530"/>
      <c r="AA112" s="486"/>
      <c r="AB112" s="486"/>
      <c r="AC112" s="486"/>
      <c r="AD112" s="480"/>
      <c r="AE112" s="486"/>
      <c r="AF112" s="486"/>
      <c r="AG112" s="486"/>
      <c r="AH112" s="486"/>
      <c r="AI112" s="490"/>
      <c r="AJ112" s="490"/>
      <c r="AK112" s="486"/>
      <c r="AL112" s="488"/>
      <c r="AM112" s="486"/>
      <c r="AN112" s="486"/>
      <c r="AO112" s="486"/>
      <c r="AP112" s="480"/>
      <c r="AQ112" s="486"/>
      <c r="AR112" s="486"/>
      <c r="AS112" s="486"/>
      <c r="AT112" s="486"/>
    </row>
    <row r="113" spans="1:70" s="488" customFormat="1" ht="12" customHeight="1">
      <c r="A113" s="586" t="s">
        <v>112</v>
      </c>
      <c r="B113" s="587"/>
      <c r="C113" s="587"/>
      <c r="D113" s="588"/>
      <c r="E113" s="589"/>
      <c r="F113" s="592"/>
      <c r="G113" s="589"/>
      <c r="H113" s="589"/>
      <c r="I113" s="589"/>
      <c r="J113" s="592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589"/>
      <c r="AQ113" s="589"/>
      <c r="AR113" s="589"/>
      <c r="AS113" s="589"/>
      <c r="AT113" s="589"/>
      <c r="AU113" s="494"/>
    </row>
    <row r="114" spans="1:70" s="524" customFormat="1" ht="3" customHeight="1" outlineLevel="1">
      <c r="A114" s="607"/>
      <c r="B114" s="608"/>
      <c r="C114" s="476"/>
      <c r="D114" s="532"/>
      <c r="E114" s="533"/>
      <c r="F114" s="533"/>
      <c r="G114" s="534"/>
      <c r="H114" s="534"/>
      <c r="I114" s="490"/>
      <c r="J114" s="533"/>
      <c r="K114" s="490"/>
      <c r="L114" s="490"/>
      <c r="M114" s="491"/>
      <c r="N114" s="529"/>
      <c r="O114" s="491"/>
      <c r="P114" s="491"/>
      <c r="Q114" s="491"/>
      <c r="R114" s="491"/>
      <c r="S114" s="491"/>
      <c r="T114" s="491"/>
      <c r="U114" s="491"/>
      <c r="V114" s="491"/>
      <c r="W114" s="490"/>
      <c r="X114" s="490"/>
      <c r="Y114" s="486"/>
      <c r="Z114" s="530"/>
      <c r="AA114" s="486"/>
      <c r="AB114" s="486"/>
      <c r="AC114" s="486"/>
      <c r="AD114" s="480"/>
      <c r="AE114" s="486"/>
      <c r="AF114" s="486"/>
      <c r="AG114" s="486"/>
      <c r="AH114" s="486"/>
      <c r="AI114" s="490"/>
      <c r="AJ114" s="490"/>
      <c r="AK114" s="486"/>
      <c r="AL114" s="488"/>
      <c r="AM114" s="486"/>
      <c r="AN114" s="486"/>
      <c r="AO114" s="486"/>
      <c r="AP114" s="480"/>
      <c r="AQ114" s="486"/>
      <c r="AR114" s="486"/>
      <c r="AS114" s="486"/>
      <c r="AT114" s="486"/>
    </row>
    <row r="115" spans="1:70" s="524" customFormat="1" ht="3" customHeight="1" outlineLevel="1">
      <c r="A115" s="607"/>
      <c r="B115" s="608"/>
      <c r="C115" s="476"/>
      <c r="D115" s="532"/>
      <c r="E115" s="533"/>
      <c r="F115" s="533"/>
      <c r="G115" s="534"/>
      <c r="H115" s="534"/>
      <c r="I115" s="490"/>
      <c r="J115" s="533"/>
      <c r="K115" s="490"/>
      <c r="L115" s="490"/>
      <c r="M115" s="491"/>
      <c r="N115" s="529"/>
      <c r="O115" s="491"/>
      <c r="P115" s="491"/>
      <c r="Q115" s="491"/>
      <c r="R115" s="491"/>
      <c r="S115" s="491"/>
      <c r="T115" s="491"/>
      <c r="U115" s="491"/>
      <c r="V115" s="491"/>
      <c r="W115" s="490"/>
      <c r="X115" s="490"/>
      <c r="Y115" s="486"/>
      <c r="Z115" s="530"/>
      <c r="AA115" s="486"/>
      <c r="AB115" s="486"/>
      <c r="AC115" s="486"/>
      <c r="AD115" s="480"/>
      <c r="AE115" s="486"/>
      <c r="AF115" s="486"/>
      <c r="AG115" s="486"/>
      <c r="AH115" s="486"/>
      <c r="AI115" s="490"/>
      <c r="AJ115" s="490"/>
      <c r="AK115" s="486"/>
      <c r="AL115" s="488"/>
      <c r="AM115" s="486"/>
      <c r="AN115" s="486"/>
      <c r="AO115" s="486"/>
      <c r="AP115" s="480"/>
      <c r="AQ115" s="486"/>
      <c r="AR115" s="486"/>
      <c r="AS115" s="486"/>
      <c r="AT115" s="486"/>
    </row>
    <row r="116" spans="1:70" s="524" customFormat="1" outlineLevel="1">
      <c r="A116" s="580" t="s">
        <v>203</v>
      </c>
      <c r="B116" s="580" t="s">
        <v>116</v>
      </c>
      <c r="C116" s="580"/>
      <c r="D116" s="580"/>
      <c r="E116" s="580"/>
      <c r="F116" s="533"/>
      <c r="G116" s="534"/>
      <c r="H116" s="534"/>
      <c r="I116" s="490"/>
      <c r="J116" s="533"/>
      <c r="K116" s="491"/>
      <c r="L116" s="491"/>
      <c r="M116" s="491"/>
      <c r="N116" s="529"/>
      <c r="O116" s="491"/>
      <c r="P116" s="491"/>
      <c r="Q116" s="491"/>
      <c r="R116" s="491"/>
      <c r="S116" s="491"/>
      <c r="T116" s="491"/>
      <c r="U116" s="491"/>
      <c r="V116" s="491"/>
      <c r="W116" s="491"/>
      <c r="X116" s="491"/>
      <c r="Y116" s="486"/>
      <c r="Z116" s="530"/>
      <c r="AA116" s="486"/>
      <c r="AB116" s="486"/>
      <c r="AC116" s="486"/>
      <c r="AD116" s="480"/>
      <c r="AE116" s="486"/>
      <c r="AF116" s="486"/>
      <c r="AG116" s="486"/>
      <c r="AH116" s="486"/>
      <c r="AI116" s="491"/>
      <c r="AJ116" s="491"/>
      <c r="AK116" s="486"/>
      <c r="AL116" s="488"/>
      <c r="AM116" s="486"/>
      <c r="AN116" s="486"/>
      <c r="AO116" s="486"/>
      <c r="AP116" s="480"/>
      <c r="AQ116" s="486"/>
      <c r="AR116" s="486"/>
      <c r="AS116" s="486"/>
      <c r="AT116" s="486"/>
    </row>
    <row r="117" spans="1:70" s="481" customFormat="1" ht="14.25" customHeight="1" outlineLevel="2">
      <c r="A117" s="442"/>
      <c r="B117" s="459" t="s">
        <v>1564</v>
      </c>
      <c r="C117" s="460" t="s">
        <v>769</v>
      </c>
      <c r="D117" s="474"/>
      <c r="E117" s="461" t="s">
        <v>1587</v>
      </c>
      <c r="F117" s="475"/>
      <c r="G117" s="475" t="s">
        <v>111</v>
      </c>
      <c r="H117" s="459" t="str">
        <f>CONCATENATE(G117,"-",I117)</f>
        <v>AM-2</v>
      </c>
      <c r="I117" s="476">
        <v>2</v>
      </c>
      <c r="J117" s="475"/>
      <c r="K117" s="539"/>
      <c r="L117" s="473"/>
      <c r="M117" s="471" cm="1">
        <f t="array" ref="M117">IFERROR(_xlfn.IFS(N117=1,1,O117=1,1,P117=1,1,Q117=1,1),0)</f>
        <v>1</v>
      </c>
      <c r="N117" s="536"/>
      <c r="O117" s="536">
        <v>1</v>
      </c>
      <c r="R117" s="471" cm="1">
        <f t="array" ref="R117">IFERROR(_xlfn.IFS(S117=1,1,T117=1,1,U117=1,1,V117=1,1),0)</f>
        <v>0</v>
      </c>
      <c r="S117" s="536"/>
      <c r="T117" s="536"/>
      <c r="U117" s="536"/>
      <c r="V117" s="536"/>
      <c r="W117" s="536"/>
      <c r="X117" s="536"/>
      <c r="Y117" s="536"/>
      <c r="Z117" s="536"/>
      <c r="AA117" s="536"/>
      <c r="AB117" s="480"/>
      <c r="AC117" s="471"/>
      <c r="AD117" s="480"/>
      <c r="AE117" s="471"/>
      <c r="AF117" s="471"/>
      <c r="AG117" s="471"/>
      <c r="AH117" s="471"/>
      <c r="AI117" s="536"/>
      <c r="AJ117" s="536"/>
      <c r="AK117" s="480"/>
      <c r="AL117" s="471"/>
      <c r="AM117" s="471"/>
      <c r="AN117" s="480"/>
      <c r="AO117" s="471"/>
      <c r="AP117" s="480"/>
      <c r="AQ117" s="471"/>
      <c r="AR117" s="471"/>
      <c r="AS117" s="471"/>
      <c r="AT117" s="471"/>
      <c r="BR117" s="463">
        <v>2</v>
      </c>
    </row>
    <row r="118" spans="1:70" s="481" customFormat="1" ht="14.25" customHeight="1" outlineLevel="2">
      <c r="B118" s="459" t="s">
        <v>1564</v>
      </c>
      <c r="C118" s="460" t="s">
        <v>769</v>
      </c>
      <c r="D118" s="474"/>
      <c r="E118" s="461" t="s">
        <v>1579</v>
      </c>
      <c r="F118" s="475"/>
      <c r="G118" s="475" t="s">
        <v>111</v>
      </c>
      <c r="H118" s="459" t="str">
        <f>CONCATENATE(G118,"-",I118)</f>
        <v>AM-2</v>
      </c>
      <c r="I118" s="476">
        <v>2</v>
      </c>
      <c r="J118" s="475"/>
      <c r="K118" s="539"/>
      <c r="L118" s="473"/>
      <c r="M118" s="471" cm="1">
        <f t="array" ref="M118">IFERROR(_xlfn.IFS(N118=1,1,O118=1,1,P118=1,1,Q118=1,1),0)</f>
        <v>1</v>
      </c>
      <c r="N118" s="536"/>
      <c r="O118" s="536">
        <v>1</v>
      </c>
      <c r="R118" s="471" cm="1">
        <f t="array" ref="R118">IFERROR(_xlfn.IFS(S118=1,1,T118=1,1,U118=1,1,V118=1,1),0)</f>
        <v>0</v>
      </c>
      <c r="S118" s="536"/>
      <c r="T118" s="536"/>
      <c r="U118" s="536"/>
      <c r="V118" s="536"/>
      <c r="W118" s="536"/>
      <c r="X118" s="536"/>
      <c r="Y118" s="536"/>
      <c r="Z118" s="536"/>
      <c r="AA118" s="536"/>
      <c r="AB118" s="480"/>
      <c r="AC118" s="471"/>
      <c r="AD118" s="480"/>
      <c r="AE118" s="471"/>
      <c r="AF118" s="471"/>
      <c r="AG118" s="471"/>
      <c r="AH118" s="471"/>
      <c r="AI118" s="536"/>
      <c r="AJ118" s="536"/>
      <c r="AK118" s="480"/>
      <c r="AL118" s="484"/>
      <c r="AM118" s="471"/>
      <c r="AN118" s="480"/>
      <c r="AO118" s="471"/>
      <c r="AP118" s="480"/>
      <c r="AQ118" s="471"/>
      <c r="AR118" s="471"/>
      <c r="AS118" s="471"/>
      <c r="AT118" s="471"/>
      <c r="BR118" s="463">
        <v>2</v>
      </c>
    </row>
    <row r="119" spans="1:70" s="481" customFormat="1" ht="14.25" customHeight="1" outlineLevel="2">
      <c r="B119" s="459" t="s">
        <v>1564</v>
      </c>
      <c r="C119" s="460" t="s">
        <v>769</v>
      </c>
      <c r="D119" s="474"/>
      <c r="E119" s="461" t="s">
        <v>1588</v>
      </c>
      <c r="F119" s="475"/>
      <c r="G119" s="475" t="s">
        <v>111</v>
      </c>
      <c r="H119" s="459" t="str">
        <f>CONCATENATE(G119,"-",I119)</f>
        <v>AM-2</v>
      </c>
      <c r="I119" s="476">
        <v>2</v>
      </c>
      <c r="J119" s="475"/>
      <c r="K119" s="539"/>
      <c r="L119" s="473"/>
      <c r="M119" s="471" cm="1">
        <f t="array" ref="M119">IFERROR(_xlfn.IFS(N119=1,1,O119=1,1,P119=1,1,Q119=1,1),0)</f>
        <v>1</v>
      </c>
      <c r="N119" s="536"/>
      <c r="O119" s="536">
        <v>1</v>
      </c>
      <c r="R119" s="471" cm="1">
        <f t="array" ref="R119">IFERROR(_xlfn.IFS(S119=1,1,T119=1,1,U119=1,1,V119=1,1),0)</f>
        <v>0</v>
      </c>
      <c r="S119" s="536"/>
      <c r="T119" s="536"/>
      <c r="U119" s="536"/>
      <c r="V119" s="536"/>
      <c r="W119" s="536"/>
      <c r="X119" s="536"/>
      <c r="Y119" s="536"/>
      <c r="Z119" s="536"/>
      <c r="AA119" s="536"/>
      <c r="AB119" s="480"/>
      <c r="AC119" s="471"/>
      <c r="AD119" s="480"/>
      <c r="AE119" s="471"/>
      <c r="AF119" s="471"/>
      <c r="AG119" s="471"/>
      <c r="AH119" s="471"/>
      <c r="AI119" s="536"/>
      <c r="AJ119" s="536"/>
      <c r="AK119" s="480"/>
      <c r="AL119" s="471"/>
      <c r="AM119" s="471"/>
      <c r="AN119" s="480"/>
      <c r="AO119" s="471"/>
      <c r="AP119" s="480"/>
      <c r="AQ119" s="471"/>
      <c r="AR119" s="471"/>
      <c r="AS119" s="471"/>
      <c r="AT119" s="471"/>
      <c r="BR119" s="463">
        <v>2</v>
      </c>
    </row>
    <row r="120" spans="1:70" s="481" customFormat="1" ht="14.25" customHeight="1" outlineLevel="2">
      <c r="B120" s="459" t="s">
        <v>1564</v>
      </c>
      <c r="C120" s="460" t="s">
        <v>769</v>
      </c>
      <c r="D120" s="474"/>
      <c r="E120" s="461" t="s">
        <v>1589</v>
      </c>
      <c r="F120" s="475"/>
      <c r="G120" s="475" t="s">
        <v>111</v>
      </c>
      <c r="H120" s="459" t="str">
        <f>CONCATENATE(G120,"-",I120)</f>
        <v>AM-2</v>
      </c>
      <c r="I120" s="476">
        <v>2</v>
      </c>
      <c r="J120" s="475"/>
      <c r="K120" s="539"/>
      <c r="L120" s="473"/>
      <c r="M120" s="471" cm="1">
        <f t="array" ref="M120">IFERROR(_xlfn.IFS(N120=1,1,O120=1,1,P120=1,1,Q120=1,1),0)</f>
        <v>1</v>
      </c>
      <c r="N120" s="536"/>
      <c r="O120" s="536">
        <v>1</v>
      </c>
      <c r="R120" s="471" cm="1">
        <f t="array" ref="R120">IFERROR(_xlfn.IFS(S120=1,1,T120=1,1,U120=1,1,V120=1,1),0)</f>
        <v>0</v>
      </c>
      <c r="S120" s="536"/>
      <c r="T120" s="536"/>
      <c r="U120" s="536"/>
      <c r="V120" s="536"/>
      <c r="W120" s="536"/>
      <c r="X120" s="536"/>
      <c r="Y120" s="536"/>
      <c r="Z120" s="536"/>
      <c r="AA120" s="536"/>
      <c r="AB120" s="480"/>
      <c r="AC120" s="471"/>
      <c r="AD120" s="480"/>
      <c r="AE120" s="471"/>
      <c r="AF120" s="471"/>
      <c r="AG120" s="471"/>
      <c r="AH120" s="471"/>
      <c r="AI120" s="536"/>
      <c r="AJ120" s="536"/>
      <c r="AK120" s="480"/>
      <c r="AL120" s="471"/>
      <c r="AM120" s="484"/>
      <c r="AN120" s="480"/>
      <c r="AO120" s="471"/>
      <c r="AP120" s="480"/>
      <c r="AQ120" s="471"/>
      <c r="AR120" s="471"/>
      <c r="AS120" s="471"/>
      <c r="AT120" s="471"/>
      <c r="BR120" s="463">
        <v>2</v>
      </c>
    </row>
    <row r="121" spans="1:70" s="481" customFormat="1" ht="14.25" customHeight="1" outlineLevel="2">
      <c r="B121" s="459" t="s">
        <v>1564</v>
      </c>
      <c r="C121" s="460" t="s">
        <v>769</v>
      </c>
      <c r="D121" s="474"/>
      <c r="E121" s="461" t="s">
        <v>1590</v>
      </c>
      <c r="F121" s="475"/>
      <c r="G121" s="475" t="s">
        <v>111</v>
      </c>
      <c r="H121" s="459" t="str">
        <f>CONCATENATE(G121,"-",I121)</f>
        <v>AM-2</v>
      </c>
      <c r="I121" s="476">
        <v>2</v>
      </c>
      <c r="J121" s="475"/>
      <c r="K121" s="539"/>
      <c r="L121" s="473"/>
      <c r="M121" s="471" cm="1">
        <f t="array" ref="M121">IFERROR(_xlfn.IFS(N121=1,1,O121=1,1,P121=1,1,Q121=1,1),0)</f>
        <v>1</v>
      </c>
      <c r="N121" s="536"/>
      <c r="O121" s="536">
        <v>1</v>
      </c>
      <c r="R121" s="471" cm="1">
        <f t="array" ref="R121">IFERROR(_xlfn.IFS(S121=1,1,T121=1,1,U121=1,1,V121=1,1),0)</f>
        <v>0</v>
      </c>
      <c r="S121" s="536"/>
      <c r="T121" s="536"/>
      <c r="U121" s="536"/>
      <c r="V121" s="536"/>
      <c r="W121" s="536"/>
      <c r="X121" s="536"/>
      <c r="Y121" s="536"/>
      <c r="Z121" s="536"/>
      <c r="AA121" s="536"/>
      <c r="AB121" s="480"/>
      <c r="AC121" s="471"/>
      <c r="AD121" s="480"/>
      <c r="AE121" s="471"/>
      <c r="AF121" s="471"/>
      <c r="AG121" s="471"/>
      <c r="AH121" s="471"/>
      <c r="AI121" s="536"/>
      <c r="AJ121" s="536"/>
      <c r="AK121" s="480"/>
      <c r="AL121" s="471"/>
      <c r="AM121" s="484"/>
      <c r="AN121" s="480"/>
      <c r="AO121" s="471"/>
      <c r="AP121" s="480"/>
      <c r="AQ121" s="471"/>
      <c r="AR121" s="471"/>
      <c r="AS121" s="471"/>
      <c r="AT121" s="471"/>
      <c r="BR121" s="463">
        <v>2</v>
      </c>
    </row>
    <row r="122" spans="1:70" s="524" customFormat="1" ht="3" customHeight="1" outlineLevel="1">
      <c r="A122" s="607"/>
      <c r="B122" s="608"/>
      <c r="C122" s="476"/>
      <c r="D122" s="532"/>
      <c r="E122" s="533"/>
      <c r="F122" s="533"/>
      <c r="G122" s="534"/>
      <c r="H122" s="534"/>
      <c r="I122" s="490"/>
      <c r="J122" s="533"/>
      <c r="K122" s="490"/>
      <c r="L122" s="490"/>
      <c r="M122" s="491"/>
      <c r="N122" s="529"/>
      <c r="O122" s="491"/>
      <c r="P122" s="491"/>
      <c r="Q122" s="491"/>
      <c r="R122" s="491"/>
      <c r="S122" s="491"/>
      <c r="T122" s="491"/>
      <c r="U122" s="491"/>
      <c r="V122" s="491"/>
      <c r="W122" s="490"/>
      <c r="X122" s="490"/>
      <c r="Y122" s="486"/>
      <c r="Z122" s="530"/>
      <c r="AA122" s="486"/>
      <c r="AB122" s="486"/>
      <c r="AC122" s="486"/>
      <c r="AD122" s="480"/>
      <c r="AE122" s="486"/>
      <c r="AF122" s="486"/>
      <c r="AG122" s="486"/>
      <c r="AH122" s="486"/>
      <c r="AI122" s="490"/>
      <c r="AJ122" s="490"/>
      <c r="AK122" s="486"/>
      <c r="AL122" s="488"/>
      <c r="AM122" s="486"/>
      <c r="AN122" s="486"/>
      <c r="AO122" s="486"/>
      <c r="AP122" s="480"/>
      <c r="AQ122" s="486"/>
      <c r="AR122" s="486"/>
      <c r="AS122" s="486"/>
      <c r="AT122" s="486"/>
    </row>
    <row r="123" spans="1:70" s="524" customFormat="1" outlineLevel="1">
      <c r="A123" s="580" t="s">
        <v>204</v>
      </c>
      <c r="B123" s="580" t="s">
        <v>118</v>
      </c>
      <c r="C123" s="580"/>
      <c r="D123" s="580"/>
      <c r="E123" s="580"/>
      <c r="F123" s="533"/>
      <c r="G123" s="534"/>
      <c r="H123" s="534"/>
      <c r="I123" s="490"/>
      <c r="J123" s="533"/>
      <c r="K123" s="491"/>
      <c r="L123" s="491"/>
      <c r="M123" s="491"/>
      <c r="N123" s="529"/>
      <c r="O123" s="491"/>
      <c r="P123" s="491"/>
      <c r="Q123" s="491"/>
      <c r="R123" s="491"/>
      <c r="S123" s="491"/>
      <c r="T123" s="491"/>
      <c r="U123" s="491"/>
      <c r="V123" s="491"/>
      <c r="W123" s="491"/>
      <c r="X123" s="491"/>
      <c r="Y123" s="486"/>
      <c r="Z123" s="530"/>
      <c r="AA123" s="486"/>
      <c r="AB123" s="486"/>
      <c r="AC123" s="486"/>
      <c r="AD123" s="480"/>
      <c r="AE123" s="486"/>
      <c r="AF123" s="486"/>
      <c r="AG123" s="486"/>
      <c r="AH123" s="486"/>
      <c r="AI123" s="491"/>
      <c r="AJ123" s="491"/>
      <c r="AK123" s="486"/>
      <c r="AL123" s="488"/>
      <c r="AM123" s="486"/>
      <c r="AN123" s="486"/>
      <c r="AO123" s="486"/>
      <c r="AP123" s="480"/>
      <c r="AQ123" s="486"/>
      <c r="AR123" s="486"/>
      <c r="AS123" s="486"/>
      <c r="AT123" s="486"/>
    </row>
    <row r="124" spans="1:70" s="481" customFormat="1" ht="14.25" customHeight="1" outlineLevel="2">
      <c r="B124" s="459" t="s">
        <v>1564</v>
      </c>
      <c r="C124" s="460" t="s">
        <v>769</v>
      </c>
      <c r="D124" s="474"/>
      <c r="E124" s="461" t="s">
        <v>1591</v>
      </c>
      <c r="F124" s="475"/>
      <c r="G124" s="475" t="s">
        <v>111</v>
      </c>
      <c r="H124" s="459" t="str">
        <f>CONCATENATE(G124,"-",I124)</f>
        <v>AM-3</v>
      </c>
      <c r="I124" s="476">
        <v>3</v>
      </c>
      <c r="J124" s="475"/>
      <c r="K124" s="539"/>
      <c r="L124" s="473"/>
      <c r="M124" s="471" cm="1">
        <f t="array" ref="M124">IFERROR(_xlfn.IFS(N124=1,1,O124=1,1,P124=1,1,Q124=1,1),0)</f>
        <v>1</v>
      </c>
      <c r="N124" s="536"/>
      <c r="O124" s="536">
        <v>1</v>
      </c>
      <c r="R124" s="471" cm="1">
        <f t="array" ref="R124">IFERROR(_xlfn.IFS(S124=1,1,T124=1,1,U124=1,1,V124=1,1),0)</f>
        <v>0</v>
      </c>
      <c r="S124" s="536"/>
      <c r="T124" s="536"/>
      <c r="U124" s="536"/>
      <c r="V124" s="536"/>
      <c r="W124" s="536"/>
      <c r="X124" s="536"/>
      <c r="Y124" s="536"/>
      <c r="Z124" s="536"/>
      <c r="AA124" s="536"/>
      <c r="AB124" s="471"/>
      <c r="AC124" s="485"/>
      <c r="AD124" s="480"/>
      <c r="AE124" s="471"/>
      <c r="AF124" s="471"/>
      <c r="AG124" s="471"/>
      <c r="AH124" s="471"/>
      <c r="AI124" s="536"/>
      <c r="AJ124" s="536"/>
      <c r="AK124" s="485"/>
      <c r="AL124" s="484"/>
      <c r="AM124" s="471"/>
      <c r="AN124" s="471"/>
      <c r="AO124" s="485"/>
      <c r="AP124" s="480"/>
      <c r="AQ124" s="471"/>
      <c r="AR124" s="471"/>
      <c r="AS124" s="471"/>
      <c r="AT124" s="471"/>
      <c r="BR124" s="463">
        <v>3</v>
      </c>
    </row>
    <row r="125" spans="1:70" s="481" customFormat="1" ht="14.25" customHeight="1" outlineLevel="2">
      <c r="B125" s="459" t="s">
        <v>1564</v>
      </c>
      <c r="C125" s="460" t="s">
        <v>769</v>
      </c>
      <c r="D125" s="474"/>
      <c r="E125" s="461" t="s">
        <v>1592</v>
      </c>
      <c r="F125" s="475"/>
      <c r="G125" s="475" t="s">
        <v>111</v>
      </c>
      <c r="H125" s="459" t="str">
        <f>CONCATENATE(G125,"-",I125)</f>
        <v>AM-3</v>
      </c>
      <c r="I125" s="476">
        <v>3</v>
      </c>
      <c r="J125" s="475"/>
      <c r="K125" s="539"/>
      <c r="L125" s="473"/>
      <c r="M125" s="471" cm="1">
        <f t="array" ref="M125">IFERROR(_xlfn.IFS(N125=1,1,O125=1,1,P125=1,1,Q125=1,1),0)</f>
        <v>1</v>
      </c>
      <c r="N125" s="536"/>
      <c r="O125" s="536">
        <v>1</v>
      </c>
      <c r="R125" s="471" cm="1">
        <f t="array" ref="R125">IFERROR(_xlfn.IFS(S125=1,1,T125=1,1,U125=1,1,V125=1,1),0)</f>
        <v>0</v>
      </c>
      <c r="S125" s="536"/>
      <c r="T125" s="536"/>
      <c r="U125" s="536"/>
      <c r="V125" s="536"/>
      <c r="W125" s="536"/>
      <c r="X125" s="536"/>
      <c r="Y125" s="536"/>
      <c r="Z125" s="536"/>
      <c r="AA125" s="536"/>
      <c r="AB125" s="480"/>
      <c r="AC125" s="471"/>
      <c r="AD125" s="480"/>
      <c r="AE125" s="471"/>
      <c r="AF125" s="471"/>
      <c r="AG125" s="471"/>
      <c r="AH125" s="471"/>
      <c r="AI125" s="536"/>
      <c r="AJ125" s="536"/>
      <c r="AK125" s="480"/>
      <c r="AL125" s="471"/>
      <c r="AM125" s="484"/>
      <c r="AN125" s="480"/>
      <c r="AO125" s="471"/>
      <c r="AP125" s="480"/>
      <c r="AQ125" s="471"/>
      <c r="AR125" s="471"/>
      <c r="AS125" s="471"/>
      <c r="AT125" s="471"/>
      <c r="BR125" s="463">
        <v>3</v>
      </c>
    </row>
    <row r="126" spans="1:70" s="524" customFormat="1" ht="3" customHeight="1" outlineLevel="1">
      <c r="A126" s="607"/>
      <c r="B126" s="608"/>
      <c r="C126" s="476"/>
      <c r="D126" s="532"/>
      <c r="E126" s="533"/>
      <c r="F126" s="533"/>
      <c r="G126" s="534"/>
      <c r="H126" s="534"/>
      <c r="I126" s="490"/>
      <c r="J126" s="533"/>
      <c r="K126" s="490"/>
      <c r="L126" s="490"/>
      <c r="M126" s="491"/>
      <c r="N126" s="529"/>
      <c r="O126" s="491"/>
      <c r="P126" s="491"/>
      <c r="Q126" s="491"/>
      <c r="R126" s="491"/>
      <c r="S126" s="491"/>
      <c r="T126" s="491"/>
      <c r="U126" s="491"/>
      <c r="V126" s="491"/>
      <c r="W126" s="490"/>
      <c r="X126" s="490"/>
      <c r="Y126" s="486"/>
      <c r="Z126" s="530"/>
      <c r="AA126" s="486"/>
      <c r="AB126" s="486"/>
      <c r="AC126" s="486"/>
      <c r="AD126" s="480"/>
      <c r="AE126" s="486"/>
      <c r="AF126" s="486"/>
      <c r="AG126" s="486"/>
      <c r="AH126" s="486"/>
      <c r="AI126" s="490"/>
      <c r="AJ126" s="490"/>
      <c r="AK126" s="486"/>
      <c r="AL126" s="488"/>
      <c r="AM126" s="486"/>
      <c r="AN126" s="486"/>
      <c r="AO126" s="486"/>
      <c r="AP126" s="480"/>
      <c r="AQ126" s="486"/>
      <c r="AR126" s="486"/>
      <c r="AS126" s="486"/>
      <c r="AT126" s="486"/>
    </row>
    <row r="127" spans="1:70" s="524" customFormat="1" outlineLevel="1">
      <c r="A127" s="580" t="s">
        <v>205</v>
      </c>
      <c r="B127" s="580" t="s">
        <v>120</v>
      </c>
      <c r="C127" s="580"/>
      <c r="D127" s="580"/>
      <c r="E127" s="580"/>
      <c r="F127" s="533"/>
      <c r="G127" s="534"/>
      <c r="H127" s="534"/>
      <c r="I127" s="490"/>
      <c r="J127" s="533"/>
      <c r="K127" s="491"/>
      <c r="L127" s="491"/>
      <c r="M127" s="491"/>
      <c r="N127" s="529"/>
      <c r="O127" s="491"/>
      <c r="P127" s="491"/>
      <c r="Q127" s="491"/>
      <c r="R127" s="491"/>
      <c r="S127" s="491"/>
      <c r="T127" s="491"/>
      <c r="U127" s="491"/>
      <c r="V127" s="491"/>
      <c r="W127" s="491"/>
      <c r="X127" s="491"/>
      <c r="Y127" s="486"/>
      <c r="Z127" s="530"/>
      <c r="AA127" s="486"/>
      <c r="AB127" s="486"/>
      <c r="AC127" s="486"/>
      <c r="AD127" s="480"/>
      <c r="AE127" s="486"/>
      <c r="AF127" s="486"/>
      <c r="AG127" s="486"/>
      <c r="AH127" s="486"/>
      <c r="AI127" s="491"/>
      <c r="AJ127" s="491"/>
      <c r="AK127" s="486"/>
      <c r="AL127" s="488"/>
      <c r="AM127" s="486"/>
      <c r="AN127" s="486"/>
      <c r="AO127" s="486"/>
      <c r="AP127" s="480"/>
      <c r="AQ127" s="486"/>
      <c r="AR127" s="486"/>
      <c r="AS127" s="486"/>
      <c r="AT127" s="486"/>
    </row>
    <row r="128" spans="1:70" s="481" customFormat="1" ht="13.5" outlineLevel="2">
      <c r="A128" s="442"/>
      <c r="B128" s="459" t="s">
        <v>1564</v>
      </c>
      <c r="C128" s="460" t="s">
        <v>1575</v>
      </c>
      <c r="D128" s="474"/>
      <c r="E128" s="461" t="s">
        <v>120</v>
      </c>
      <c r="F128" s="482"/>
      <c r="G128" s="475" t="s">
        <v>111</v>
      </c>
      <c r="H128" s="459" t="str">
        <f t="shared" ref="H128" si="11">CONCATENATE(G128,"-",I128)</f>
        <v>AM-4</v>
      </c>
      <c r="I128" s="476">
        <v>4</v>
      </c>
      <c r="J128" s="482"/>
      <c r="K128" s="468"/>
      <c r="L128" s="473"/>
      <c r="M128" s="471" cm="1">
        <f t="array" ref="M128">IFERROR(_xlfn.IFS(N128=1,1,O128=1,1,P128=1,1,Q128=1,1),0)</f>
        <v>1</v>
      </c>
      <c r="N128" s="536"/>
      <c r="O128" s="536"/>
      <c r="P128" s="536">
        <v>1</v>
      </c>
      <c r="Q128" s="536"/>
      <c r="R128" s="471" cm="1">
        <f t="array" ref="R128">IFERROR(_xlfn.IFS(S128=1,1,T128=1,1,U128=1,1,V128=1,1),0)</f>
        <v>0</v>
      </c>
      <c r="S128" s="468"/>
      <c r="T128" s="468"/>
      <c r="U128" s="468"/>
      <c r="V128" s="468"/>
      <c r="W128" s="468"/>
      <c r="X128" s="468"/>
      <c r="Y128" s="478"/>
      <c r="Z128" s="471"/>
      <c r="AA128" s="471"/>
      <c r="AB128" s="478"/>
      <c r="AC128" s="471"/>
      <c r="AD128" s="480"/>
      <c r="AE128" s="471"/>
      <c r="AF128" s="471"/>
      <c r="AG128" s="471"/>
      <c r="AH128" s="471"/>
      <c r="AI128" s="468"/>
      <c r="AJ128" s="468"/>
      <c r="AK128" s="478"/>
      <c r="AL128" s="471"/>
      <c r="AM128" s="471"/>
      <c r="AN128" s="478"/>
      <c r="AO128" s="471"/>
      <c r="AP128" s="480"/>
      <c r="AQ128" s="471"/>
      <c r="AR128" s="471"/>
      <c r="AS128" s="471"/>
      <c r="AT128" s="471"/>
      <c r="BR128" s="465"/>
    </row>
    <row r="129" spans="1:46" s="524" customFormat="1" ht="3" customHeight="1">
      <c r="A129" s="607"/>
      <c r="B129" s="608"/>
      <c r="C129" s="476"/>
      <c r="D129" s="532"/>
      <c r="E129" s="533"/>
      <c r="F129" s="533"/>
      <c r="G129" s="534"/>
      <c r="H129" s="534"/>
      <c r="I129" s="490"/>
      <c r="J129" s="533"/>
      <c r="K129" s="490"/>
      <c r="L129" s="490"/>
      <c r="M129" s="491"/>
      <c r="N129" s="529"/>
      <c r="O129" s="491"/>
      <c r="P129" s="491"/>
      <c r="Q129" s="491"/>
      <c r="R129" s="491"/>
      <c r="S129" s="491"/>
      <c r="T129" s="491"/>
      <c r="U129" s="491"/>
      <c r="V129" s="491"/>
      <c r="W129" s="490"/>
      <c r="X129" s="490"/>
      <c r="Y129" s="486"/>
      <c r="Z129" s="530"/>
      <c r="AA129" s="486"/>
      <c r="AB129" s="486"/>
      <c r="AC129" s="486"/>
      <c r="AD129" s="480"/>
      <c r="AE129" s="486"/>
      <c r="AF129" s="486"/>
      <c r="AG129" s="486"/>
      <c r="AH129" s="486"/>
      <c r="AI129" s="490"/>
      <c r="AJ129" s="490"/>
      <c r="AK129" s="486"/>
      <c r="AL129" s="488"/>
      <c r="AM129" s="486"/>
      <c r="AN129" s="486"/>
      <c r="AO129" s="486"/>
      <c r="AP129" s="480"/>
      <c r="AQ129" s="486"/>
      <c r="AR129" s="486"/>
      <c r="AS129" s="486"/>
      <c r="AT129" s="486"/>
    </row>
    <row r="130" spans="1:46" ht="13.5">
      <c r="B130" s="459"/>
      <c r="D130" s="474"/>
      <c r="E130" s="461"/>
      <c r="G130" s="475"/>
      <c r="H130" s="459"/>
      <c r="I130" s="476"/>
      <c r="L130" s="473"/>
      <c r="Y130" s="480"/>
      <c r="Z130" s="471"/>
      <c r="AA130" s="484"/>
      <c r="AB130" s="480"/>
      <c r="AC130" s="471"/>
      <c r="AE130" s="471"/>
      <c r="AF130" s="471"/>
      <c r="AG130" s="471"/>
      <c r="AH130" s="471"/>
      <c r="AK130" s="480"/>
      <c r="AL130" s="471"/>
      <c r="AM130" s="484"/>
      <c r="AN130" s="480"/>
      <c r="AO130" s="471"/>
      <c r="AQ130" s="471"/>
      <c r="AR130" s="471"/>
      <c r="AS130" s="471"/>
      <c r="AT130" s="471"/>
    </row>
    <row r="131" spans="1:46" ht="13.5">
      <c r="B131" s="459"/>
      <c r="D131" s="474"/>
      <c r="E131" s="461"/>
      <c r="G131" s="475"/>
      <c r="H131" s="459"/>
      <c r="I131" s="476"/>
      <c r="L131" s="473"/>
      <c r="Y131" s="480"/>
      <c r="Z131" s="471"/>
      <c r="AA131" s="484"/>
      <c r="AB131" s="480"/>
      <c r="AC131" s="471"/>
      <c r="AE131" s="471"/>
      <c r="AF131" s="471"/>
      <c r="AG131" s="471"/>
      <c r="AH131" s="471"/>
      <c r="AK131" s="480"/>
      <c r="AL131" s="471"/>
      <c r="AM131" s="484"/>
      <c r="AN131" s="480"/>
      <c r="AO131" s="471"/>
      <c r="AQ131" s="471"/>
      <c r="AR131" s="471"/>
      <c r="AS131" s="471"/>
      <c r="AT131" s="471"/>
    </row>
    <row r="132" spans="1:46" ht="13.5">
      <c r="B132" s="459"/>
      <c r="D132" s="474"/>
      <c r="E132" s="461"/>
      <c r="G132" s="475"/>
      <c r="H132" s="459"/>
      <c r="I132" s="476"/>
      <c r="L132" s="473"/>
      <c r="Y132" s="480"/>
      <c r="Z132" s="471"/>
      <c r="AA132" s="484"/>
      <c r="AB132" s="480"/>
      <c r="AC132" s="471"/>
      <c r="AE132" s="471"/>
      <c r="AF132" s="471"/>
      <c r="AG132" s="471"/>
      <c r="AH132" s="471"/>
      <c r="AK132" s="480"/>
      <c r="AL132" s="471"/>
      <c r="AM132" s="484"/>
      <c r="AN132" s="480"/>
      <c r="AO132" s="471"/>
      <c r="AQ132" s="471"/>
      <c r="AR132" s="471"/>
      <c r="AS132" s="471"/>
      <c r="AT132" s="471"/>
    </row>
    <row r="133" spans="1:46" ht="13.5">
      <c r="B133" s="459"/>
      <c r="D133" s="474"/>
      <c r="E133" s="461"/>
      <c r="G133" s="475"/>
      <c r="H133" s="459"/>
      <c r="I133" s="476"/>
      <c r="L133" s="473"/>
      <c r="Y133" s="480"/>
      <c r="Z133" s="471"/>
      <c r="AA133" s="484"/>
      <c r="AB133" s="480"/>
      <c r="AC133" s="471"/>
      <c r="AE133" s="471"/>
      <c r="AF133" s="471"/>
      <c r="AG133" s="471"/>
      <c r="AH133" s="471"/>
      <c r="AK133" s="480"/>
      <c r="AL133" s="471"/>
      <c r="AM133" s="484"/>
      <c r="AN133" s="480"/>
      <c r="AO133" s="471"/>
      <c r="AQ133" s="471"/>
      <c r="AR133" s="471"/>
      <c r="AS133" s="471"/>
      <c r="AT133" s="471"/>
    </row>
    <row r="134" spans="1:46" ht="13.5">
      <c r="L134" s="473"/>
      <c r="Y134" s="468"/>
      <c r="Z134" s="471"/>
      <c r="AA134" s="471"/>
      <c r="AB134" s="471"/>
      <c r="AC134" s="471"/>
      <c r="AE134" s="471"/>
      <c r="AF134" s="471"/>
      <c r="AG134" s="471"/>
      <c r="AH134" s="471"/>
      <c r="AK134" s="468"/>
      <c r="AL134" s="471"/>
      <c r="AM134" s="471"/>
      <c r="AN134" s="471"/>
      <c r="AO134" s="471"/>
      <c r="AQ134" s="471"/>
      <c r="AR134" s="471"/>
      <c r="AS134" s="471"/>
      <c r="AT134" s="471"/>
    </row>
    <row r="135" spans="1:46" ht="13.5">
      <c r="L135" s="473"/>
      <c r="Y135" s="480"/>
      <c r="Z135" s="471"/>
      <c r="AA135" s="471"/>
      <c r="AB135" s="480"/>
      <c r="AC135" s="471"/>
      <c r="AE135" s="471"/>
      <c r="AF135" s="471"/>
      <c r="AG135" s="471"/>
      <c r="AH135" s="471"/>
      <c r="AK135" s="480"/>
      <c r="AL135" s="471"/>
      <c r="AM135" s="471"/>
      <c r="AN135" s="480"/>
      <c r="AO135" s="471"/>
      <c r="AQ135" s="471"/>
      <c r="AR135" s="471"/>
      <c r="AS135" s="471"/>
      <c r="AT135" s="471"/>
    </row>
    <row r="136" spans="1:46" ht="13.5">
      <c r="L136" s="473"/>
      <c r="Y136" s="480"/>
      <c r="Z136" s="471"/>
      <c r="AA136" s="471"/>
      <c r="AB136" s="480"/>
      <c r="AC136" s="471"/>
      <c r="AE136" s="471"/>
      <c r="AF136" s="471"/>
      <c r="AG136" s="471"/>
      <c r="AH136" s="471"/>
      <c r="AK136" s="480"/>
      <c r="AL136" s="471"/>
      <c r="AM136" s="471"/>
      <c r="AN136" s="480"/>
      <c r="AO136" s="471"/>
      <c r="AQ136" s="471"/>
      <c r="AR136" s="471"/>
      <c r="AS136" s="471"/>
      <c r="AT136" s="471"/>
    </row>
    <row r="137" spans="1:46" ht="13.5">
      <c r="L137" s="473"/>
      <c r="Y137" s="480"/>
      <c r="Z137" s="471"/>
      <c r="AA137" s="471"/>
      <c r="AB137" s="480"/>
      <c r="AC137" s="471"/>
      <c r="AE137" s="471"/>
      <c r="AF137" s="471"/>
      <c r="AG137" s="471"/>
      <c r="AH137" s="471"/>
      <c r="AK137" s="480"/>
      <c r="AL137" s="471"/>
      <c r="AM137" s="471"/>
      <c r="AN137" s="480"/>
      <c r="AO137" s="471"/>
      <c r="AQ137" s="471"/>
      <c r="AR137" s="471"/>
      <c r="AS137" s="471"/>
      <c r="AT137" s="471"/>
    </row>
    <row r="138" spans="1:46" ht="13.5">
      <c r="L138" s="473"/>
      <c r="Y138" s="480"/>
      <c r="Z138" s="471"/>
      <c r="AA138" s="471"/>
      <c r="AB138" s="480"/>
      <c r="AC138" s="471"/>
      <c r="AE138" s="471"/>
      <c r="AF138" s="471"/>
      <c r="AG138" s="471"/>
      <c r="AH138" s="471"/>
      <c r="AK138" s="480"/>
      <c r="AL138" s="471"/>
      <c r="AM138" s="471"/>
      <c r="AN138" s="480"/>
      <c r="AO138" s="471"/>
      <c r="AQ138" s="471"/>
      <c r="AR138" s="471"/>
      <c r="AS138" s="471"/>
      <c r="AT138" s="471"/>
    </row>
    <row r="139" spans="1:46" ht="13.5">
      <c r="L139" s="473"/>
      <c r="Y139" s="480"/>
      <c r="Z139" s="471"/>
      <c r="AA139" s="471"/>
      <c r="AB139" s="480"/>
      <c r="AC139" s="471"/>
      <c r="AE139" s="471"/>
      <c r="AF139" s="471"/>
      <c r="AG139" s="471"/>
      <c r="AH139" s="471"/>
      <c r="AK139" s="480"/>
      <c r="AL139" s="471"/>
      <c r="AM139" s="471"/>
      <c r="AN139" s="480"/>
      <c r="AO139" s="471"/>
      <c r="AQ139" s="471"/>
      <c r="AR139" s="471"/>
      <c r="AS139" s="471"/>
      <c r="AT139" s="471"/>
    </row>
    <row r="140" spans="1:46" ht="13.5">
      <c r="L140" s="473"/>
      <c r="Y140" s="480"/>
      <c r="Z140" s="471"/>
      <c r="AA140" s="471"/>
      <c r="AB140" s="480"/>
      <c r="AC140" s="471"/>
      <c r="AE140" s="471"/>
      <c r="AF140" s="471"/>
      <c r="AG140" s="471"/>
      <c r="AH140" s="471"/>
      <c r="AK140" s="480"/>
      <c r="AL140" s="471"/>
      <c r="AM140" s="471"/>
      <c r="AN140" s="480"/>
      <c r="AO140" s="471"/>
      <c r="AQ140" s="471"/>
      <c r="AR140" s="471"/>
      <c r="AS140" s="471"/>
      <c r="AT140" s="471"/>
    </row>
    <row r="141" spans="1:46" ht="13.5">
      <c r="L141" s="473"/>
      <c r="Y141" s="468"/>
      <c r="Z141" s="471"/>
      <c r="AA141" s="471"/>
      <c r="AB141" s="471"/>
      <c r="AC141" s="471"/>
      <c r="AE141" s="471"/>
      <c r="AF141" s="471"/>
      <c r="AG141" s="471"/>
      <c r="AH141" s="471"/>
      <c r="AK141" s="468"/>
      <c r="AL141" s="471"/>
      <c r="AM141" s="471"/>
      <c r="AN141" s="471"/>
      <c r="AO141" s="471"/>
      <c r="AQ141" s="471"/>
      <c r="AR141" s="471"/>
      <c r="AS141" s="471"/>
      <c r="AT141" s="471"/>
    </row>
    <row r="142" spans="1:46" ht="13.5">
      <c r="L142" s="473"/>
      <c r="Y142" s="480"/>
      <c r="Z142" s="471"/>
      <c r="AA142" s="471"/>
      <c r="AB142" s="480"/>
      <c r="AC142" s="471"/>
      <c r="AD142" s="485"/>
      <c r="AE142" s="471"/>
      <c r="AF142" s="471"/>
      <c r="AG142" s="471"/>
      <c r="AH142" s="471"/>
      <c r="AK142" s="480"/>
      <c r="AL142" s="471"/>
      <c r="AM142" s="471"/>
      <c r="AN142" s="480"/>
      <c r="AO142" s="471"/>
      <c r="AP142" s="485"/>
      <c r="AQ142" s="471"/>
      <c r="AR142" s="471"/>
      <c r="AS142" s="471"/>
      <c r="AT142" s="471"/>
    </row>
    <row r="143" spans="1:46" ht="13.5">
      <c r="L143" s="473"/>
      <c r="Y143" s="480"/>
      <c r="Z143" s="471"/>
      <c r="AA143" s="471"/>
      <c r="AB143" s="480"/>
      <c r="AC143" s="471"/>
      <c r="AD143" s="485"/>
      <c r="AE143" s="471"/>
      <c r="AF143" s="471"/>
      <c r="AG143" s="471"/>
      <c r="AH143" s="471"/>
      <c r="AK143" s="480"/>
      <c r="AL143" s="471"/>
      <c r="AM143" s="471"/>
      <c r="AN143" s="480"/>
      <c r="AO143" s="471"/>
      <c r="AP143" s="485"/>
      <c r="AQ143" s="471"/>
      <c r="AR143" s="471"/>
      <c r="AS143" s="471"/>
      <c r="AT143" s="471"/>
    </row>
    <row r="144" spans="1:46" ht="13.5">
      <c r="L144" s="473"/>
      <c r="Y144" s="480"/>
      <c r="Z144" s="471"/>
      <c r="AA144" s="471"/>
      <c r="AB144" s="480"/>
      <c r="AC144" s="471"/>
      <c r="AD144" s="485"/>
      <c r="AE144" s="471"/>
      <c r="AF144" s="471"/>
      <c r="AG144" s="471"/>
      <c r="AH144" s="471"/>
      <c r="AK144" s="480"/>
      <c r="AL144" s="471"/>
      <c r="AM144" s="471"/>
      <c r="AN144" s="480"/>
      <c r="AO144" s="471"/>
      <c r="AP144" s="485"/>
      <c r="AQ144" s="471"/>
      <c r="AR144" s="471"/>
      <c r="AS144" s="471"/>
      <c r="AT144" s="471"/>
    </row>
    <row r="145" spans="12:46" ht="13.5">
      <c r="L145" s="473"/>
      <c r="Y145" s="480"/>
      <c r="Z145" s="471"/>
      <c r="AA145" s="471"/>
      <c r="AB145" s="480"/>
      <c r="AC145" s="471"/>
      <c r="AD145" s="485"/>
      <c r="AE145" s="471"/>
      <c r="AF145" s="471"/>
      <c r="AG145" s="471"/>
      <c r="AH145" s="471"/>
      <c r="AK145" s="480"/>
      <c r="AL145" s="471"/>
      <c r="AM145" s="471"/>
      <c r="AN145" s="480"/>
      <c r="AO145" s="471"/>
      <c r="AP145" s="485"/>
      <c r="AQ145" s="471"/>
      <c r="AR145" s="471"/>
      <c r="AS145" s="471"/>
      <c r="AT145" s="471"/>
    </row>
    <row r="146" spans="12:46" ht="13.5">
      <c r="L146" s="473"/>
      <c r="Y146" s="480"/>
      <c r="Z146" s="471"/>
      <c r="AA146" s="471"/>
      <c r="AB146" s="480"/>
      <c r="AC146" s="471"/>
      <c r="AD146" s="485"/>
      <c r="AE146" s="471"/>
      <c r="AF146" s="471"/>
      <c r="AG146" s="471"/>
      <c r="AH146" s="471"/>
      <c r="AK146" s="480"/>
      <c r="AL146" s="471"/>
      <c r="AM146" s="471"/>
      <c r="AN146" s="480"/>
      <c r="AO146" s="471"/>
      <c r="AP146" s="485"/>
      <c r="AQ146" s="471"/>
      <c r="AR146" s="471"/>
      <c r="AS146" s="471"/>
      <c r="AT146" s="471"/>
    </row>
    <row r="147" spans="12:46" ht="13.5">
      <c r="L147" s="473"/>
      <c r="Y147" s="480"/>
      <c r="Z147" s="471"/>
      <c r="AA147" s="471"/>
      <c r="AB147" s="480"/>
      <c r="AC147" s="471"/>
      <c r="AD147" s="485"/>
      <c r="AE147" s="471"/>
      <c r="AF147" s="471"/>
      <c r="AG147" s="471"/>
      <c r="AH147" s="471"/>
      <c r="AK147" s="480"/>
      <c r="AL147" s="471"/>
      <c r="AM147" s="471"/>
      <c r="AN147" s="480"/>
      <c r="AO147" s="471"/>
      <c r="AP147" s="485"/>
      <c r="AQ147" s="471"/>
      <c r="AR147" s="471"/>
      <c r="AS147" s="471"/>
      <c r="AT147" s="471"/>
    </row>
    <row r="148" spans="12:46" ht="13.5">
      <c r="L148" s="473"/>
      <c r="Y148" s="468"/>
      <c r="Z148" s="471"/>
      <c r="AA148" s="471"/>
      <c r="AB148" s="471"/>
      <c r="AC148" s="471"/>
      <c r="AE148" s="471"/>
      <c r="AF148" s="471"/>
      <c r="AG148" s="471"/>
      <c r="AH148" s="471"/>
      <c r="AK148" s="468"/>
      <c r="AL148" s="471"/>
      <c r="AM148" s="471"/>
      <c r="AN148" s="471"/>
      <c r="AO148" s="471"/>
      <c r="AQ148" s="471"/>
      <c r="AR148" s="471"/>
      <c r="AS148" s="471"/>
      <c r="AT148" s="471"/>
    </row>
    <row r="149" spans="12:46" ht="13.5">
      <c r="L149" s="473"/>
      <c r="Y149" s="485"/>
      <c r="Z149" s="471"/>
      <c r="AA149" s="484"/>
      <c r="AB149" s="471"/>
      <c r="AC149" s="485"/>
      <c r="AE149" s="471"/>
      <c r="AF149" s="471"/>
      <c r="AG149" s="471"/>
      <c r="AH149" s="471"/>
      <c r="AK149" s="485"/>
      <c r="AL149" s="471"/>
      <c r="AM149" s="484"/>
      <c r="AN149" s="471"/>
      <c r="AO149" s="485"/>
      <c r="AQ149" s="471"/>
      <c r="AR149" s="471"/>
      <c r="AS149" s="471"/>
      <c r="AT149" s="471"/>
    </row>
    <row r="150" spans="12:46" ht="13.5">
      <c r="L150" s="473"/>
      <c r="Y150" s="485"/>
      <c r="Z150" s="471"/>
      <c r="AA150" s="484"/>
      <c r="AB150" s="471"/>
      <c r="AC150" s="485"/>
      <c r="AE150" s="471"/>
      <c r="AF150" s="471"/>
      <c r="AG150" s="471"/>
      <c r="AH150" s="471"/>
      <c r="AK150" s="485"/>
      <c r="AL150" s="471"/>
      <c r="AM150" s="484"/>
      <c r="AN150" s="471"/>
      <c r="AO150" s="485"/>
      <c r="AQ150" s="471"/>
      <c r="AR150" s="471"/>
      <c r="AS150" s="471"/>
      <c r="AT150" s="471"/>
    </row>
    <row r="151" spans="12:46" ht="13.5">
      <c r="L151" s="473"/>
      <c r="Y151" s="485"/>
      <c r="Z151" s="471"/>
      <c r="AA151" s="484"/>
      <c r="AB151" s="471"/>
      <c r="AC151" s="485"/>
      <c r="AE151" s="471"/>
      <c r="AF151" s="471"/>
      <c r="AG151" s="471"/>
      <c r="AH151" s="471"/>
      <c r="AK151" s="485"/>
      <c r="AL151" s="471"/>
      <c r="AM151" s="484"/>
      <c r="AN151" s="471"/>
      <c r="AO151" s="485"/>
      <c r="AQ151" s="471"/>
      <c r="AR151" s="471"/>
      <c r="AS151" s="471"/>
      <c r="AT151" s="471"/>
    </row>
    <row r="152" spans="12:46" ht="13.5">
      <c r="L152" s="473"/>
      <c r="Y152" s="485"/>
      <c r="Z152" s="471"/>
      <c r="AA152" s="484"/>
      <c r="AB152" s="471"/>
      <c r="AC152" s="485"/>
      <c r="AE152" s="471"/>
      <c r="AF152" s="471"/>
      <c r="AG152" s="471"/>
      <c r="AH152" s="471"/>
      <c r="AK152" s="485"/>
      <c r="AL152" s="471"/>
      <c r="AM152" s="484"/>
      <c r="AN152" s="471"/>
      <c r="AO152" s="485"/>
      <c r="AQ152" s="471"/>
      <c r="AR152" s="471"/>
      <c r="AS152" s="471"/>
      <c r="AT152" s="471"/>
    </row>
    <row r="153" spans="12:46" ht="13.5">
      <c r="L153" s="473"/>
      <c r="Y153" s="485"/>
      <c r="Z153" s="471"/>
      <c r="AA153" s="484"/>
      <c r="AB153" s="471"/>
      <c r="AC153" s="485"/>
      <c r="AE153" s="471"/>
      <c r="AF153" s="471"/>
      <c r="AG153" s="471"/>
      <c r="AH153" s="471"/>
      <c r="AK153" s="485"/>
      <c r="AL153" s="471"/>
      <c r="AM153" s="484"/>
      <c r="AN153" s="471"/>
      <c r="AO153" s="485"/>
      <c r="AQ153" s="471"/>
      <c r="AR153" s="471"/>
      <c r="AS153" s="471"/>
      <c r="AT153" s="471"/>
    </row>
    <row r="154" spans="12:46" ht="13.5">
      <c r="L154" s="473"/>
      <c r="Y154" s="485"/>
      <c r="Z154" s="471"/>
      <c r="AA154" s="484"/>
      <c r="AB154" s="471"/>
      <c r="AC154" s="485"/>
      <c r="AE154" s="471"/>
      <c r="AF154" s="471"/>
      <c r="AG154" s="471"/>
      <c r="AH154" s="471"/>
      <c r="AK154" s="485"/>
      <c r="AL154" s="471"/>
      <c r="AM154" s="484"/>
      <c r="AN154" s="471"/>
      <c r="AO154" s="485"/>
      <c r="AQ154" s="471"/>
      <c r="AR154" s="471"/>
      <c r="AS154" s="471"/>
      <c r="AT154" s="471"/>
    </row>
    <row r="155" spans="12:46" ht="13.5">
      <c r="L155" s="473"/>
      <c r="Y155" s="468"/>
      <c r="Z155" s="471"/>
      <c r="AA155" s="471"/>
      <c r="AB155" s="471"/>
      <c r="AC155" s="471"/>
      <c r="AE155" s="471"/>
      <c r="AF155" s="471"/>
      <c r="AG155" s="471"/>
      <c r="AH155" s="471"/>
      <c r="AK155" s="468"/>
      <c r="AL155" s="471"/>
      <c r="AM155" s="471"/>
      <c r="AN155" s="471"/>
      <c r="AO155" s="471"/>
      <c r="AQ155" s="471"/>
      <c r="AR155" s="471"/>
      <c r="AS155" s="471"/>
      <c r="AT155" s="471"/>
    </row>
    <row r="156" spans="12:46" ht="13.5">
      <c r="L156" s="473"/>
      <c r="Y156" s="480"/>
      <c r="Z156" s="471"/>
      <c r="AA156" s="484"/>
      <c r="AB156" s="480"/>
      <c r="AC156" s="471"/>
      <c r="AE156" s="471"/>
      <c r="AF156" s="471"/>
      <c r="AG156" s="471"/>
      <c r="AH156" s="471"/>
      <c r="AK156" s="480"/>
      <c r="AL156" s="471"/>
      <c r="AM156" s="484"/>
      <c r="AN156" s="480"/>
      <c r="AO156" s="471"/>
      <c r="AQ156" s="471"/>
      <c r="AR156" s="471"/>
      <c r="AS156" s="471"/>
      <c r="AT156" s="471"/>
    </row>
    <row r="157" spans="12:46" ht="13.5">
      <c r="L157" s="473"/>
      <c r="Y157" s="480"/>
      <c r="Z157" s="471"/>
      <c r="AA157" s="484"/>
      <c r="AB157" s="480"/>
      <c r="AC157" s="471"/>
      <c r="AE157" s="471"/>
      <c r="AF157" s="471"/>
      <c r="AG157" s="471"/>
      <c r="AH157" s="471"/>
      <c r="AK157" s="480"/>
      <c r="AL157" s="471"/>
      <c r="AM157" s="484"/>
      <c r="AN157" s="480"/>
      <c r="AO157" s="471"/>
      <c r="AQ157" s="471"/>
      <c r="AR157" s="471"/>
      <c r="AS157" s="471"/>
      <c r="AT157" s="471"/>
    </row>
    <row r="158" spans="12:46" ht="13.5">
      <c r="L158" s="473"/>
      <c r="Y158" s="480"/>
      <c r="Z158" s="471"/>
      <c r="AA158" s="484"/>
      <c r="AB158" s="480"/>
      <c r="AC158" s="471"/>
      <c r="AE158" s="471"/>
      <c r="AF158" s="471"/>
      <c r="AG158" s="471"/>
      <c r="AH158" s="471"/>
      <c r="AK158" s="480"/>
      <c r="AL158" s="471"/>
      <c r="AM158" s="484"/>
      <c r="AN158" s="480"/>
      <c r="AO158" s="471"/>
      <c r="AQ158" s="471"/>
      <c r="AR158" s="471"/>
      <c r="AS158" s="471"/>
      <c r="AT158" s="471"/>
    </row>
    <row r="159" spans="12:46" ht="13.5">
      <c r="L159" s="473"/>
      <c r="Y159" s="480"/>
      <c r="Z159" s="471"/>
      <c r="AA159" s="484"/>
      <c r="AB159" s="480"/>
      <c r="AC159" s="471"/>
      <c r="AE159" s="471"/>
      <c r="AF159" s="471"/>
      <c r="AG159" s="471"/>
      <c r="AH159" s="471"/>
      <c r="AK159" s="480"/>
      <c r="AL159" s="471"/>
      <c r="AM159" s="484"/>
      <c r="AN159" s="480"/>
      <c r="AO159" s="471"/>
      <c r="AQ159" s="471"/>
      <c r="AR159" s="471"/>
      <c r="AS159" s="471"/>
      <c r="AT159" s="471"/>
    </row>
    <row r="160" spans="12:46" ht="13.5">
      <c r="L160" s="473"/>
      <c r="Y160" s="480"/>
      <c r="Z160" s="471"/>
      <c r="AA160" s="484"/>
      <c r="AB160" s="480"/>
      <c r="AC160" s="471"/>
      <c r="AE160" s="471"/>
      <c r="AF160" s="471"/>
      <c r="AG160" s="471"/>
      <c r="AH160" s="471"/>
      <c r="AK160" s="480"/>
      <c r="AL160" s="471"/>
      <c r="AM160" s="484"/>
      <c r="AN160" s="480"/>
      <c r="AO160" s="471"/>
      <c r="AQ160" s="471"/>
      <c r="AR160" s="471"/>
      <c r="AS160" s="471"/>
      <c r="AT160" s="471"/>
    </row>
    <row r="161" spans="12:46" ht="13.5">
      <c r="L161" s="473"/>
      <c r="Y161" s="468"/>
      <c r="Z161" s="471"/>
      <c r="AA161" s="544"/>
      <c r="AB161" s="471"/>
      <c r="AC161" s="471"/>
      <c r="AE161" s="471"/>
      <c r="AF161" s="471"/>
      <c r="AG161" s="471"/>
      <c r="AH161" s="471"/>
      <c r="AK161" s="468"/>
      <c r="AL161" s="471"/>
      <c r="AM161" s="544"/>
      <c r="AN161" s="471"/>
      <c r="AO161" s="471"/>
      <c r="AQ161" s="471"/>
      <c r="AR161" s="471"/>
      <c r="AS161" s="471"/>
      <c r="AT161" s="471"/>
    </row>
    <row r="162" spans="12:46" ht="13.5">
      <c r="L162" s="473"/>
      <c r="Y162" s="480"/>
      <c r="Z162" s="471"/>
      <c r="AA162" s="484"/>
      <c r="AB162" s="480"/>
      <c r="AC162" s="471"/>
      <c r="AE162" s="471"/>
      <c r="AF162" s="471"/>
      <c r="AG162" s="471"/>
      <c r="AH162" s="471"/>
      <c r="AK162" s="480"/>
      <c r="AL162" s="471"/>
      <c r="AM162" s="484"/>
      <c r="AN162" s="480"/>
      <c r="AO162" s="471"/>
      <c r="AQ162" s="471"/>
      <c r="AR162" s="471"/>
      <c r="AS162" s="471"/>
      <c r="AT162" s="471"/>
    </row>
    <row r="163" spans="12:46" ht="13.5">
      <c r="L163" s="473"/>
      <c r="Y163" s="480"/>
      <c r="Z163" s="471"/>
      <c r="AA163" s="484"/>
      <c r="AB163" s="480"/>
      <c r="AC163" s="471"/>
      <c r="AE163" s="471"/>
      <c r="AF163" s="471"/>
      <c r="AG163" s="471"/>
      <c r="AH163" s="471"/>
      <c r="AK163" s="480"/>
      <c r="AL163" s="471"/>
      <c r="AM163" s="484"/>
      <c r="AN163" s="480"/>
      <c r="AO163" s="471"/>
      <c r="AQ163" s="471"/>
      <c r="AR163" s="471"/>
      <c r="AS163" s="471"/>
      <c r="AT163" s="471"/>
    </row>
    <row r="164" spans="12:46" ht="13.5">
      <c r="L164" s="473"/>
      <c r="Y164" s="480"/>
      <c r="Z164" s="471"/>
      <c r="AA164" s="484"/>
      <c r="AB164" s="480"/>
      <c r="AC164" s="471"/>
      <c r="AE164" s="471"/>
      <c r="AF164" s="471"/>
      <c r="AG164" s="471"/>
      <c r="AH164" s="471"/>
      <c r="AK164" s="480"/>
      <c r="AL164" s="471"/>
      <c r="AM164" s="484"/>
      <c r="AN164" s="480"/>
      <c r="AO164" s="471"/>
      <c r="AQ164" s="471"/>
      <c r="AR164" s="471"/>
      <c r="AS164" s="471"/>
      <c r="AT164" s="471"/>
    </row>
    <row r="165" spans="12:46" ht="13.5">
      <c r="L165" s="473"/>
      <c r="Y165" s="480"/>
      <c r="Z165" s="471"/>
      <c r="AA165" s="484"/>
      <c r="AB165" s="480"/>
      <c r="AC165" s="471"/>
      <c r="AE165" s="471"/>
      <c r="AF165" s="471"/>
      <c r="AG165" s="471"/>
      <c r="AH165" s="471"/>
      <c r="AK165" s="480"/>
      <c r="AL165" s="471"/>
      <c r="AM165" s="484"/>
      <c r="AN165" s="480"/>
      <c r="AO165" s="471"/>
      <c r="AQ165" s="471"/>
      <c r="AR165" s="471"/>
      <c r="AS165" s="471"/>
      <c r="AT165" s="471"/>
    </row>
    <row r="166" spans="12:46" ht="13.5">
      <c r="L166" s="473"/>
      <c r="Y166" s="480"/>
      <c r="Z166" s="471"/>
      <c r="AA166" s="484"/>
      <c r="AB166" s="480"/>
      <c r="AC166" s="471"/>
      <c r="AE166" s="471"/>
      <c r="AF166" s="471"/>
      <c r="AG166" s="471"/>
      <c r="AH166" s="471"/>
      <c r="AK166" s="480"/>
      <c r="AL166" s="471"/>
      <c r="AM166" s="484"/>
      <c r="AN166" s="480"/>
      <c r="AO166" s="471"/>
      <c r="AQ166" s="471"/>
      <c r="AR166" s="471"/>
      <c r="AS166" s="471"/>
      <c r="AT166" s="471"/>
    </row>
    <row r="167" spans="12:46" ht="13.5">
      <c r="L167" s="473"/>
      <c r="Y167" s="468"/>
      <c r="Z167" s="471"/>
      <c r="AA167" s="544"/>
      <c r="AB167" s="471"/>
      <c r="AC167" s="471"/>
      <c r="AE167" s="471"/>
      <c r="AF167" s="471"/>
      <c r="AG167" s="471"/>
      <c r="AH167" s="471"/>
      <c r="AK167" s="468"/>
      <c r="AL167" s="471"/>
      <c r="AM167" s="544"/>
      <c r="AN167" s="471"/>
      <c r="AO167" s="471"/>
      <c r="AQ167" s="471"/>
      <c r="AR167" s="471"/>
      <c r="AS167" s="471"/>
      <c r="AT167" s="471"/>
    </row>
    <row r="168" spans="12:46" ht="13.5">
      <c r="L168" s="473"/>
      <c r="Y168" s="485"/>
      <c r="Z168" s="471"/>
      <c r="AA168" s="484"/>
      <c r="AB168" s="471"/>
      <c r="AC168" s="485"/>
      <c r="AE168" s="471"/>
      <c r="AF168" s="471"/>
      <c r="AG168" s="471"/>
      <c r="AH168" s="471"/>
      <c r="AK168" s="485"/>
      <c r="AL168" s="471"/>
      <c r="AM168" s="484"/>
      <c r="AN168" s="471"/>
      <c r="AO168" s="485"/>
      <c r="AQ168" s="471"/>
      <c r="AR168" s="471"/>
      <c r="AS168" s="471"/>
      <c r="AT168" s="471"/>
    </row>
    <row r="169" spans="12:46" ht="13.5">
      <c r="L169" s="473"/>
      <c r="Y169" s="485"/>
      <c r="Z169" s="471"/>
      <c r="AA169" s="484"/>
      <c r="AB169" s="471"/>
      <c r="AC169" s="485"/>
      <c r="AE169" s="471"/>
      <c r="AF169" s="471"/>
      <c r="AG169" s="471"/>
      <c r="AH169" s="471"/>
      <c r="AK169" s="485"/>
      <c r="AL169" s="471"/>
      <c r="AM169" s="484"/>
      <c r="AN169" s="471"/>
      <c r="AO169" s="485"/>
      <c r="AQ169" s="471"/>
      <c r="AR169" s="471"/>
      <c r="AS169" s="471"/>
      <c r="AT169" s="471"/>
    </row>
    <row r="170" spans="12:46" ht="13.5">
      <c r="L170" s="473"/>
      <c r="Y170" s="485"/>
      <c r="Z170" s="471"/>
      <c r="AA170" s="484"/>
      <c r="AB170" s="471"/>
      <c r="AC170" s="485"/>
      <c r="AE170" s="471"/>
      <c r="AF170" s="471"/>
      <c r="AG170" s="471"/>
      <c r="AH170" s="471"/>
      <c r="AK170" s="485"/>
      <c r="AL170" s="471"/>
      <c r="AM170" s="484"/>
      <c r="AN170" s="471"/>
      <c r="AO170" s="485"/>
      <c r="AQ170" s="471"/>
      <c r="AR170" s="471"/>
      <c r="AS170" s="471"/>
      <c r="AT170" s="471"/>
    </row>
    <row r="171" spans="12:46" ht="13.5">
      <c r="L171" s="473"/>
      <c r="Y171" s="485"/>
      <c r="Z171" s="471"/>
      <c r="AA171" s="484"/>
      <c r="AB171" s="471"/>
      <c r="AC171" s="485"/>
      <c r="AE171" s="471"/>
      <c r="AF171" s="471"/>
      <c r="AG171" s="471"/>
      <c r="AH171" s="471"/>
      <c r="AK171" s="485"/>
      <c r="AL171" s="471"/>
      <c r="AM171" s="484"/>
      <c r="AN171" s="471"/>
      <c r="AO171" s="485"/>
      <c r="AQ171" s="471"/>
      <c r="AR171" s="471"/>
      <c r="AS171" s="471"/>
      <c r="AT171" s="471"/>
    </row>
    <row r="172" spans="12:46" ht="13.5">
      <c r="L172" s="473"/>
      <c r="Y172" s="485"/>
      <c r="Z172" s="471"/>
      <c r="AA172" s="484"/>
      <c r="AB172" s="471"/>
      <c r="AC172" s="485"/>
      <c r="AE172" s="471"/>
      <c r="AF172" s="471"/>
      <c r="AG172" s="471"/>
      <c r="AH172" s="471"/>
      <c r="AK172" s="485"/>
      <c r="AL172" s="471"/>
      <c r="AM172" s="484"/>
      <c r="AN172" s="471"/>
      <c r="AO172" s="485"/>
      <c r="AQ172" s="471"/>
      <c r="AR172" s="471"/>
      <c r="AS172" s="471"/>
      <c r="AT172" s="471"/>
    </row>
    <row r="173" spans="12:46" ht="13.5">
      <c r="L173" s="473"/>
      <c r="Z173" s="471"/>
      <c r="AA173" s="471"/>
      <c r="AB173" s="471"/>
      <c r="AC173" s="471"/>
      <c r="AE173" s="471"/>
      <c r="AF173" s="471"/>
      <c r="AG173" s="471"/>
      <c r="AH173" s="471"/>
      <c r="AL173" s="471"/>
      <c r="AM173" s="471"/>
      <c r="AN173" s="471"/>
      <c r="AO173" s="471"/>
      <c r="AQ173" s="471"/>
      <c r="AR173" s="471"/>
      <c r="AS173" s="471"/>
      <c r="AT173" s="471"/>
    </row>
    <row r="174" spans="12:46" ht="13.5">
      <c r="L174" s="473"/>
      <c r="Y174" s="468"/>
      <c r="Z174" s="471"/>
      <c r="AA174" s="471"/>
      <c r="AB174" s="471"/>
      <c r="AC174" s="471"/>
      <c r="AD174" s="470"/>
      <c r="AE174" s="471"/>
      <c r="AF174" s="471"/>
      <c r="AG174" s="471"/>
      <c r="AH174" s="471"/>
      <c r="AK174" s="468"/>
      <c r="AL174" s="471"/>
      <c r="AM174" s="471"/>
      <c r="AN174" s="471"/>
      <c r="AO174" s="471"/>
      <c r="AP174" s="470"/>
      <c r="AQ174" s="471"/>
      <c r="AR174" s="471"/>
      <c r="AS174" s="471"/>
      <c r="AT174" s="471"/>
    </row>
    <row r="175" spans="12:46" ht="13.5">
      <c r="L175" s="473"/>
      <c r="Y175" s="485"/>
      <c r="Z175" s="485"/>
      <c r="AA175" s="485"/>
      <c r="AB175" s="485"/>
      <c r="AC175" s="485"/>
      <c r="AE175" s="471"/>
      <c r="AF175" s="471"/>
      <c r="AG175" s="471"/>
      <c r="AH175" s="471"/>
      <c r="AK175" s="485"/>
      <c r="AL175" s="485"/>
      <c r="AM175" s="485"/>
      <c r="AN175" s="485"/>
      <c r="AO175" s="485"/>
      <c r="AQ175" s="471"/>
      <c r="AR175" s="471"/>
      <c r="AS175" s="471"/>
      <c r="AT175" s="471"/>
    </row>
    <row r="176" spans="12:46" ht="13.5">
      <c r="L176" s="473"/>
      <c r="Y176" s="485"/>
      <c r="Z176" s="485"/>
      <c r="AA176" s="485"/>
      <c r="AB176" s="485"/>
      <c r="AC176" s="485"/>
      <c r="AE176" s="471"/>
      <c r="AF176" s="471"/>
      <c r="AG176" s="471"/>
      <c r="AH176" s="471"/>
      <c r="AK176" s="485"/>
      <c r="AL176" s="485"/>
      <c r="AM176" s="485"/>
      <c r="AN176" s="485"/>
      <c r="AO176" s="485"/>
      <c r="AQ176" s="471"/>
      <c r="AR176" s="471"/>
      <c r="AS176" s="471"/>
      <c r="AT176" s="471"/>
    </row>
    <row r="177" spans="12:46" ht="13.5">
      <c r="L177" s="473"/>
      <c r="Y177" s="485"/>
      <c r="Z177" s="485"/>
      <c r="AA177" s="485"/>
      <c r="AB177" s="485"/>
      <c r="AC177" s="485"/>
      <c r="AE177" s="471"/>
      <c r="AF177" s="471"/>
      <c r="AG177" s="471"/>
      <c r="AH177" s="471"/>
      <c r="AK177" s="485"/>
      <c r="AL177" s="485"/>
      <c r="AM177" s="485"/>
      <c r="AN177" s="485"/>
      <c r="AO177" s="485"/>
      <c r="AQ177" s="471"/>
      <c r="AR177" s="471"/>
      <c r="AS177" s="471"/>
      <c r="AT177" s="471"/>
    </row>
    <row r="178" spans="12:46" ht="13.5">
      <c r="L178" s="473"/>
      <c r="Y178" s="485"/>
      <c r="Z178" s="485"/>
      <c r="AA178" s="485"/>
      <c r="AB178" s="485"/>
      <c r="AC178" s="485"/>
      <c r="AE178" s="471"/>
      <c r="AF178" s="471"/>
      <c r="AG178" s="471"/>
      <c r="AH178" s="471"/>
      <c r="AK178" s="485"/>
      <c r="AL178" s="485"/>
      <c r="AM178" s="485"/>
      <c r="AN178" s="485"/>
      <c r="AO178" s="485"/>
      <c r="AQ178" s="471"/>
      <c r="AR178" s="471"/>
      <c r="AS178" s="471"/>
      <c r="AT178" s="471"/>
    </row>
    <row r="179" spans="12:46" ht="13.5">
      <c r="L179" s="473"/>
      <c r="Y179" s="485"/>
      <c r="Z179" s="485"/>
      <c r="AA179" s="485"/>
      <c r="AB179" s="485"/>
      <c r="AC179" s="485"/>
      <c r="AE179" s="471"/>
      <c r="AF179" s="471"/>
      <c r="AG179" s="471"/>
      <c r="AH179" s="471"/>
      <c r="AK179" s="485"/>
      <c r="AL179" s="485"/>
      <c r="AM179" s="485"/>
      <c r="AN179" s="485"/>
      <c r="AO179" s="485"/>
      <c r="AQ179" s="471"/>
      <c r="AR179" s="471"/>
      <c r="AS179" s="471"/>
      <c r="AT179" s="471"/>
    </row>
    <row r="180" spans="12:46" ht="13.5">
      <c r="L180" s="473"/>
      <c r="Y180" s="485"/>
      <c r="Z180" s="485"/>
      <c r="AA180" s="485"/>
      <c r="AB180" s="485"/>
      <c r="AC180" s="485"/>
      <c r="AE180" s="471"/>
      <c r="AF180" s="471"/>
      <c r="AG180" s="471"/>
      <c r="AH180" s="471"/>
      <c r="AK180" s="485"/>
      <c r="AL180" s="485"/>
      <c r="AM180" s="485"/>
      <c r="AN180" s="485"/>
      <c r="AO180" s="485"/>
      <c r="AQ180" s="471"/>
      <c r="AR180" s="471"/>
      <c r="AS180" s="471"/>
      <c r="AT180" s="471"/>
    </row>
    <row r="181" spans="12:46" ht="13.5">
      <c r="L181" s="473"/>
      <c r="Y181" s="485"/>
      <c r="Z181" s="485"/>
      <c r="AA181" s="485"/>
      <c r="AB181" s="485"/>
      <c r="AC181" s="485"/>
      <c r="AE181" s="471"/>
      <c r="AF181" s="471"/>
      <c r="AG181" s="471"/>
      <c r="AH181" s="471"/>
      <c r="AK181" s="485"/>
      <c r="AL181" s="485"/>
      <c r="AM181" s="485"/>
      <c r="AN181" s="485"/>
      <c r="AO181" s="485"/>
      <c r="AQ181" s="471"/>
      <c r="AR181" s="471"/>
      <c r="AS181" s="471"/>
      <c r="AT181" s="471"/>
    </row>
    <row r="182" spans="12:46" ht="13.5">
      <c r="L182" s="473"/>
      <c r="Y182" s="485"/>
      <c r="Z182" s="485"/>
      <c r="AA182" s="485"/>
      <c r="AB182" s="485"/>
      <c r="AC182" s="485"/>
      <c r="AE182" s="471"/>
      <c r="AF182" s="471"/>
      <c r="AG182" s="471"/>
      <c r="AH182" s="471"/>
      <c r="AK182" s="485"/>
      <c r="AL182" s="485"/>
      <c r="AM182" s="485"/>
      <c r="AN182" s="485"/>
      <c r="AO182" s="485"/>
      <c r="AQ182" s="471"/>
      <c r="AR182" s="471"/>
      <c r="AS182" s="471"/>
      <c r="AT182" s="471"/>
    </row>
    <row r="183" spans="12:46" ht="13.5">
      <c r="L183" s="473"/>
      <c r="Y183" s="485"/>
      <c r="Z183" s="485"/>
      <c r="AA183" s="485"/>
      <c r="AB183" s="485"/>
      <c r="AC183" s="485"/>
      <c r="AE183" s="471"/>
      <c r="AF183" s="471"/>
      <c r="AG183" s="471"/>
      <c r="AH183" s="471"/>
      <c r="AK183" s="485"/>
      <c r="AL183" s="485"/>
      <c r="AM183" s="485"/>
      <c r="AN183" s="485"/>
      <c r="AO183" s="485"/>
      <c r="AQ183" s="471"/>
      <c r="AR183" s="471"/>
      <c r="AS183" s="471"/>
      <c r="AT183" s="471"/>
    </row>
    <row r="184" spans="12:46" ht="13.5">
      <c r="L184" s="473"/>
      <c r="Y184" s="478"/>
      <c r="Z184" s="471"/>
      <c r="AA184" s="471"/>
      <c r="AB184" s="471"/>
      <c r="AC184" s="471"/>
      <c r="AD184" s="470"/>
      <c r="AE184" s="471"/>
      <c r="AF184" s="471"/>
      <c r="AG184" s="471"/>
      <c r="AH184" s="471"/>
      <c r="AK184" s="478"/>
      <c r="AL184" s="471"/>
      <c r="AM184" s="471"/>
      <c r="AN184" s="471"/>
      <c r="AO184" s="471"/>
      <c r="AP184" s="470"/>
      <c r="AQ184" s="471"/>
      <c r="AR184" s="471"/>
      <c r="AS184" s="471"/>
      <c r="AT184" s="471"/>
    </row>
    <row r="185" spans="12:46" ht="13.5">
      <c r="L185" s="473"/>
      <c r="Z185" s="471"/>
      <c r="AA185" s="471"/>
      <c r="AB185" s="471"/>
      <c r="AC185" s="471"/>
      <c r="AL185" s="471"/>
      <c r="AM185" s="471"/>
      <c r="AN185" s="471"/>
      <c r="AO185" s="471"/>
    </row>
    <row r="186" spans="12:46" ht="13.5">
      <c r="L186" s="473"/>
      <c r="Z186" s="471"/>
      <c r="AA186" s="471"/>
      <c r="AB186" s="471"/>
      <c r="AC186" s="471"/>
      <c r="AL186" s="471"/>
      <c r="AM186" s="471"/>
      <c r="AN186" s="471"/>
      <c r="AO186" s="471"/>
    </row>
    <row r="187" spans="12:46" ht="13.5">
      <c r="L187" s="473"/>
      <c r="Z187" s="471"/>
      <c r="AA187" s="471"/>
      <c r="AB187" s="471"/>
      <c r="AC187" s="471"/>
      <c r="AL187" s="471"/>
      <c r="AM187" s="471"/>
      <c r="AN187" s="471"/>
      <c r="AO187" s="471"/>
    </row>
    <row r="188" spans="12:46" ht="13.5">
      <c r="L188" s="473"/>
      <c r="Z188" s="471"/>
      <c r="AA188" s="471"/>
      <c r="AB188" s="471"/>
      <c r="AC188" s="471"/>
      <c r="AL188" s="471"/>
      <c r="AM188" s="471"/>
      <c r="AN188" s="471"/>
      <c r="AO188" s="471"/>
    </row>
    <row r="189" spans="12:46" ht="13.5">
      <c r="L189" s="473"/>
      <c r="Z189" s="471"/>
      <c r="AA189" s="471"/>
      <c r="AB189" s="471"/>
      <c r="AC189" s="471"/>
      <c r="AL189" s="471"/>
      <c r="AM189" s="471"/>
      <c r="AN189" s="471"/>
      <c r="AO189" s="471"/>
    </row>
    <row r="190" spans="12:46" ht="13.5">
      <c r="L190" s="473"/>
      <c r="Z190" s="471"/>
      <c r="AA190" s="471"/>
      <c r="AB190" s="471"/>
      <c r="AC190" s="471"/>
      <c r="AL190" s="471"/>
      <c r="AM190" s="471"/>
      <c r="AN190" s="471"/>
      <c r="AO190" s="471"/>
    </row>
    <row r="191" spans="12:46" ht="13.5">
      <c r="L191" s="473"/>
      <c r="Z191" s="471"/>
      <c r="AA191" s="471"/>
      <c r="AB191" s="471"/>
      <c r="AC191" s="471"/>
      <c r="AL191" s="471"/>
      <c r="AM191" s="471"/>
      <c r="AN191" s="471"/>
      <c r="AO191" s="471"/>
    </row>
    <row r="192" spans="12:46" ht="13.5">
      <c r="L192" s="473"/>
      <c r="Z192" s="471"/>
      <c r="AA192" s="471"/>
      <c r="AB192" s="471"/>
      <c r="AC192" s="471"/>
      <c r="AL192" s="471"/>
      <c r="AM192" s="471"/>
      <c r="AN192" s="471"/>
      <c r="AO192" s="471"/>
    </row>
    <row r="193" spans="12:41" ht="13.5">
      <c r="L193" s="473"/>
      <c r="Z193" s="471"/>
      <c r="AA193" s="471"/>
      <c r="AB193" s="471"/>
      <c r="AC193" s="471"/>
      <c r="AL193" s="471"/>
      <c r="AM193" s="471"/>
      <c r="AN193" s="471"/>
      <c r="AO193" s="471"/>
    </row>
    <row r="194" spans="12:41" ht="13.5">
      <c r="L194" s="473"/>
      <c r="Z194" s="471"/>
      <c r="AA194" s="471"/>
      <c r="AB194" s="471"/>
      <c r="AC194" s="471"/>
      <c r="AL194" s="471"/>
      <c r="AM194" s="471"/>
      <c r="AN194" s="471"/>
      <c r="AO194" s="471"/>
    </row>
    <row r="195" spans="12:41" ht="13.5">
      <c r="L195" s="487"/>
      <c r="Z195" s="471"/>
      <c r="AA195" s="471"/>
      <c r="AB195" s="471"/>
      <c r="AC195" s="471"/>
      <c r="AL195" s="471"/>
      <c r="AM195" s="471"/>
      <c r="AN195" s="471"/>
      <c r="AO195" s="471"/>
    </row>
    <row r="196" spans="12:41" ht="13.5">
      <c r="L196" s="473"/>
      <c r="Z196" s="471"/>
      <c r="AA196" s="471"/>
      <c r="AB196" s="471"/>
      <c r="AC196" s="471"/>
      <c r="AL196" s="471"/>
      <c r="AM196" s="471"/>
      <c r="AN196" s="471"/>
      <c r="AO196" s="471"/>
    </row>
    <row r="197" spans="12:41" ht="13.5">
      <c r="L197" s="473"/>
      <c r="Z197" s="471"/>
      <c r="AA197" s="471"/>
      <c r="AB197" s="471"/>
      <c r="AC197" s="471"/>
      <c r="AL197" s="471"/>
      <c r="AM197" s="471"/>
      <c r="AN197" s="471"/>
      <c r="AO197" s="471"/>
    </row>
    <row r="198" spans="12:41" ht="13.5">
      <c r="L198" s="473"/>
      <c r="Z198" s="471"/>
      <c r="AA198" s="471"/>
      <c r="AB198" s="471"/>
      <c r="AC198" s="471"/>
      <c r="AL198" s="471"/>
      <c r="AM198" s="471"/>
      <c r="AN198" s="471"/>
      <c r="AO198" s="471"/>
    </row>
    <row r="199" spans="12:41" ht="13.5">
      <c r="L199" s="473"/>
      <c r="Z199" s="471"/>
      <c r="AA199" s="471"/>
      <c r="AB199" s="471"/>
      <c r="AC199" s="471"/>
      <c r="AL199" s="471"/>
      <c r="AM199" s="471"/>
      <c r="AN199" s="471"/>
      <c r="AO199" s="471"/>
    </row>
    <row r="200" spans="12:41" ht="13.5">
      <c r="L200" s="473"/>
      <c r="Z200" s="471"/>
      <c r="AA200" s="471"/>
      <c r="AB200" s="471"/>
      <c r="AC200" s="471"/>
      <c r="AL200" s="471"/>
      <c r="AM200" s="471"/>
      <c r="AN200" s="471"/>
      <c r="AO200" s="471"/>
    </row>
    <row r="201" spans="12:41" ht="13.5">
      <c r="L201" s="473"/>
      <c r="Z201" s="471"/>
      <c r="AA201" s="471"/>
      <c r="AB201" s="471"/>
      <c r="AC201" s="471"/>
      <c r="AL201" s="471"/>
      <c r="AM201" s="471"/>
      <c r="AN201" s="471"/>
      <c r="AO201" s="471"/>
    </row>
    <row r="202" spans="12:41" ht="13.5">
      <c r="L202" s="473"/>
      <c r="Z202" s="471"/>
      <c r="AA202" s="471"/>
      <c r="AB202" s="471"/>
      <c r="AC202" s="471"/>
      <c r="AL202" s="471"/>
      <c r="AM202" s="471"/>
      <c r="AN202" s="471"/>
      <c r="AO202" s="471"/>
    </row>
    <row r="203" spans="12:41" ht="13.5">
      <c r="L203" s="473"/>
      <c r="Z203" s="471"/>
      <c r="AA203" s="471"/>
      <c r="AB203" s="471"/>
      <c r="AC203" s="471"/>
      <c r="AL203" s="471"/>
      <c r="AM203" s="471"/>
      <c r="AN203" s="471"/>
      <c r="AO203" s="471"/>
    </row>
    <row r="204" spans="12:41" ht="13.5">
      <c r="L204" s="473"/>
      <c r="Z204" s="471"/>
      <c r="AA204" s="471"/>
      <c r="AB204" s="471"/>
      <c r="AC204" s="471"/>
      <c r="AL204" s="471"/>
      <c r="AM204" s="471"/>
      <c r="AN204" s="471"/>
      <c r="AO204" s="471"/>
    </row>
    <row r="205" spans="12:41" ht="13.5">
      <c r="L205" s="473"/>
      <c r="Z205" s="471"/>
      <c r="AA205" s="471"/>
      <c r="AB205" s="471"/>
      <c r="AC205" s="471"/>
      <c r="AL205" s="471"/>
      <c r="AM205" s="471"/>
      <c r="AN205" s="471"/>
      <c r="AO205" s="471"/>
    </row>
    <row r="206" spans="12:41" ht="13.5">
      <c r="L206" s="473"/>
      <c r="Z206" s="471"/>
      <c r="AA206" s="471"/>
      <c r="AB206" s="471"/>
      <c r="AC206" s="471"/>
      <c r="AL206" s="471"/>
      <c r="AM206" s="471"/>
      <c r="AN206" s="471"/>
      <c r="AO206" s="471"/>
    </row>
    <row r="207" spans="12:41" ht="13.5">
      <c r="L207" s="473"/>
      <c r="Z207" s="471"/>
      <c r="AA207" s="471"/>
      <c r="AB207" s="471"/>
      <c r="AC207" s="471"/>
      <c r="AL207" s="471"/>
      <c r="AM207" s="471"/>
      <c r="AN207" s="471"/>
      <c r="AO207" s="471"/>
    </row>
    <row r="208" spans="12:41" ht="13.5">
      <c r="L208" s="473"/>
      <c r="Z208" s="471"/>
      <c r="AA208" s="471"/>
      <c r="AB208" s="471"/>
      <c r="AC208" s="471"/>
      <c r="AL208" s="471"/>
      <c r="AM208" s="471"/>
      <c r="AN208" s="471"/>
      <c r="AO208" s="471"/>
    </row>
    <row r="209" spans="12:41" ht="13.5">
      <c r="L209" s="473"/>
      <c r="Z209" s="471"/>
      <c r="AA209" s="471"/>
      <c r="AB209" s="471"/>
      <c r="AC209" s="471"/>
      <c r="AL209" s="471"/>
      <c r="AM209" s="471"/>
      <c r="AN209" s="471"/>
      <c r="AO209" s="471"/>
    </row>
    <row r="210" spans="12:41" ht="13.5">
      <c r="L210" s="473"/>
      <c r="Z210" s="471"/>
      <c r="AA210" s="471"/>
      <c r="AB210" s="471"/>
      <c r="AC210" s="471"/>
      <c r="AL210" s="471"/>
      <c r="AM210" s="471"/>
      <c r="AN210" s="471"/>
      <c r="AO210" s="471"/>
    </row>
    <row r="211" spans="12:41" ht="13.5">
      <c r="L211" s="473"/>
      <c r="Z211" s="471"/>
      <c r="AA211" s="471"/>
      <c r="AB211" s="471"/>
      <c r="AC211" s="471"/>
      <c r="AL211" s="471"/>
      <c r="AM211" s="471"/>
      <c r="AN211" s="471"/>
      <c r="AO211" s="471"/>
    </row>
    <row r="212" spans="12:41" ht="13.5">
      <c r="L212" s="473"/>
      <c r="Z212" s="471"/>
      <c r="AA212" s="471"/>
      <c r="AB212" s="471"/>
      <c r="AC212" s="471"/>
      <c r="AL212" s="471"/>
      <c r="AM212" s="471"/>
      <c r="AN212" s="471"/>
      <c r="AO212" s="471"/>
    </row>
    <row r="213" spans="12:41" ht="13.5">
      <c r="L213" s="473"/>
      <c r="Z213" s="471"/>
      <c r="AA213" s="471"/>
      <c r="AB213" s="471"/>
      <c r="AC213" s="471"/>
      <c r="AL213" s="471"/>
      <c r="AM213" s="471"/>
      <c r="AN213" s="471"/>
      <c r="AO213" s="471"/>
    </row>
    <row r="214" spans="12:41" ht="13.5">
      <c r="L214" s="473"/>
      <c r="Z214" s="471"/>
      <c r="AA214" s="471"/>
      <c r="AB214" s="471"/>
      <c r="AC214" s="471"/>
      <c r="AL214" s="471"/>
      <c r="AM214" s="471"/>
      <c r="AN214" s="471"/>
      <c r="AO214" s="471"/>
    </row>
    <row r="215" spans="12:41" ht="13.5">
      <c r="L215" s="487"/>
      <c r="Z215" s="471"/>
      <c r="AA215" s="471"/>
      <c r="AB215" s="471"/>
      <c r="AC215" s="471"/>
      <c r="AL215" s="471"/>
      <c r="AM215" s="471"/>
      <c r="AN215" s="471"/>
      <c r="AO215" s="471"/>
    </row>
    <row r="216" spans="12:41" ht="13.5">
      <c r="L216" s="473"/>
      <c r="Z216" s="471"/>
      <c r="AA216" s="471"/>
      <c r="AB216" s="471"/>
      <c r="AC216" s="471"/>
      <c r="AL216" s="471"/>
      <c r="AM216" s="471"/>
      <c r="AN216" s="471"/>
      <c r="AO216" s="471"/>
    </row>
    <row r="217" spans="12:41" ht="13.5">
      <c r="L217" s="473"/>
      <c r="Z217" s="471"/>
      <c r="AA217" s="471"/>
      <c r="AB217" s="471"/>
      <c r="AC217" s="471"/>
      <c r="AL217" s="471"/>
      <c r="AM217" s="471"/>
      <c r="AN217" s="471"/>
      <c r="AO217" s="471"/>
    </row>
    <row r="218" spans="12:41" ht="13.5">
      <c r="L218" s="473"/>
      <c r="Z218" s="471"/>
      <c r="AA218" s="471"/>
      <c r="AB218" s="471"/>
      <c r="AC218" s="471"/>
      <c r="AL218" s="471"/>
      <c r="AM218" s="471"/>
      <c r="AN218" s="471"/>
      <c r="AO218" s="471"/>
    </row>
    <row r="219" spans="12:41" ht="13.5">
      <c r="L219" s="473"/>
      <c r="Z219" s="471"/>
      <c r="AA219" s="471"/>
      <c r="AB219" s="471"/>
      <c r="AC219" s="471"/>
      <c r="AL219" s="471"/>
      <c r="AM219" s="471"/>
      <c r="AN219" s="471"/>
      <c r="AO219" s="471"/>
    </row>
    <row r="220" spans="12:41" ht="13.5">
      <c r="L220" s="473"/>
      <c r="Z220" s="471"/>
      <c r="AA220" s="471"/>
      <c r="AB220" s="471"/>
      <c r="AC220" s="471"/>
      <c r="AL220" s="471"/>
      <c r="AM220" s="471"/>
      <c r="AN220" s="471"/>
      <c r="AO220" s="471"/>
    </row>
    <row r="221" spans="12:41" ht="13.5">
      <c r="L221" s="473"/>
      <c r="Z221" s="471"/>
      <c r="AA221" s="471"/>
      <c r="AB221" s="471"/>
      <c r="AC221" s="471"/>
      <c r="AL221" s="471"/>
      <c r="AM221" s="471"/>
      <c r="AN221" s="471"/>
      <c r="AO221" s="471"/>
    </row>
    <row r="222" spans="12:41" ht="13.5">
      <c r="L222" s="473"/>
      <c r="Z222" s="471"/>
      <c r="AA222" s="471"/>
      <c r="AB222" s="471"/>
      <c r="AC222" s="471"/>
      <c r="AL222" s="471"/>
      <c r="AM222" s="471"/>
      <c r="AN222" s="471"/>
      <c r="AO222" s="471"/>
    </row>
    <row r="223" spans="12:41" ht="13.5">
      <c r="L223" s="473"/>
      <c r="Z223" s="471"/>
      <c r="AA223" s="471"/>
      <c r="AB223" s="471"/>
      <c r="AC223" s="471"/>
      <c r="AL223" s="471"/>
      <c r="AM223" s="471"/>
      <c r="AN223" s="471"/>
      <c r="AO223" s="471"/>
    </row>
    <row r="224" spans="12:41" ht="13.5">
      <c r="L224" s="473"/>
      <c r="Z224" s="471"/>
      <c r="AA224" s="471"/>
      <c r="AB224" s="471"/>
      <c r="AC224" s="471"/>
      <c r="AL224" s="471"/>
      <c r="AM224" s="471"/>
      <c r="AN224" s="471"/>
      <c r="AO224" s="471"/>
    </row>
    <row r="225" spans="12:41" ht="13.5">
      <c r="L225" s="473"/>
      <c r="Z225" s="471"/>
      <c r="AA225" s="471"/>
      <c r="AB225" s="471"/>
      <c r="AC225" s="471"/>
      <c r="AL225" s="471"/>
      <c r="AM225" s="471"/>
      <c r="AN225" s="471"/>
      <c r="AO225" s="471"/>
    </row>
    <row r="226" spans="12:41" ht="13.5">
      <c r="L226" s="473"/>
      <c r="Z226" s="471"/>
      <c r="AA226" s="471"/>
      <c r="AB226" s="471"/>
      <c r="AC226" s="471"/>
      <c r="AL226" s="471"/>
      <c r="AM226" s="471"/>
      <c r="AN226" s="471"/>
      <c r="AO226" s="471"/>
    </row>
    <row r="227" spans="12:41" ht="13.5">
      <c r="L227" s="473"/>
      <c r="Z227" s="471"/>
      <c r="AA227" s="471"/>
      <c r="AB227" s="471"/>
      <c r="AC227" s="471"/>
      <c r="AL227" s="471"/>
      <c r="AM227" s="471"/>
      <c r="AN227" s="471"/>
      <c r="AO227" s="471"/>
    </row>
    <row r="228" spans="12:41" ht="13.5">
      <c r="L228" s="473"/>
      <c r="Z228" s="471"/>
      <c r="AA228" s="471"/>
      <c r="AB228" s="471"/>
      <c r="AC228" s="471"/>
      <c r="AL228" s="471"/>
      <c r="AM228" s="471"/>
      <c r="AN228" s="471"/>
      <c r="AO228" s="471"/>
    </row>
    <row r="229" spans="12:41" ht="13.5">
      <c r="L229" s="473"/>
      <c r="Z229" s="471"/>
      <c r="AA229" s="471"/>
      <c r="AB229" s="471"/>
      <c r="AC229" s="471"/>
      <c r="AL229" s="471"/>
      <c r="AM229" s="471"/>
      <c r="AN229" s="471"/>
      <c r="AO229" s="471"/>
    </row>
    <row r="230" spans="12:41" ht="13.5">
      <c r="L230" s="473"/>
      <c r="Z230" s="471"/>
      <c r="AA230" s="471"/>
      <c r="AB230" s="471"/>
      <c r="AC230" s="471"/>
      <c r="AL230" s="471"/>
      <c r="AM230" s="471"/>
      <c r="AN230" s="471"/>
      <c r="AO230" s="471"/>
    </row>
    <row r="231" spans="12:41" ht="13.5">
      <c r="L231" s="473"/>
      <c r="Z231" s="471"/>
      <c r="AA231" s="471"/>
      <c r="AB231" s="471"/>
      <c r="AC231" s="471"/>
      <c r="AL231" s="471"/>
      <c r="AM231" s="471"/>
      <c r="AN231" s="471"/>
      <c r="AO231" s="471"/>
    </row>
    <row r="232" spans="12:41" ht="13.5">
      <c r="L232" s="473"/>
      <c r="Z232" s="471"/>
      <c r="AA232" s="471"/>
      <c r="AB232" s="471"/>
      <c r="AC232" s="471"/>
      <c r="AL232" s="471"/>
      <c r="AM232" s="471"/>
      <c r="AN232" s="471"/>
      <c r="AO232" s="471"/>
    </row>
    <row r="233" spans="12:41" ht="13.5">
      <c r="L233" s="473"/>
      <c r="Z233" s="471"/>
      <c r="AA233" s="471"/>
      <c r="AB233" s="471"/>
      <c r="AC233" s="471"/>
      <c r="AL233" s="471"/>
      <c r="AM233" s="471"/>
      <c r="AN233" s="471"/>
      <c r="AO233" s="471"/>
    </row>
    <row r="234" spans="12:41" ht="13.5">
      <c r="L234" s="473"/>
      <c r="Z234" s="471"/>
      <c r="AA234" s="471"/>
      <c r="AB234" s="471"/>
      <c r="AC234" s="471"/>
      <c r="AL234" s="471"/>
      <c r="AM234" s="471"/>
      <c r="AN234" s="471"/>
      <c r="AO234" s="471"/>
    </row>
    <row r="235" spans="12:41" ht="13.5">
      <c r="L235" s="487"/>
      <c r="Z235" s="471"/>
      <c r="AA235" s="471"/>
      <c r="AB235" s="471"/>
      <c r="AC235" s="471"/>
      <c r="AL235" s="471"/>
      <c r="AM235" s="471"/>
      <c r="AN235" s="471"/>
      <c r="AO235" s="471"/>
    </row>
    <row r="236" spans="12:41" ht="13.5">
      <c r="L236" s="473"/>
      <c r="Z236" s="471"/>
      <c r="AA236" s="471"/>
      <c r="AB236" s="471"/>
      <c r="AC236" s="471"/>
      <c r="AL236" s="471"/>
      <c r="AM236" s="471"/>
      <c r="AN236" s="471"/>
      <c r="AO236" s="471"/>
    </row>
    <row r="237" spans="12:41" ht="13.5">
      <c r="L237" s="473"/>
      <c r="Z237" s="471"/>
      <c r="AA237" s="471"/>
      <c r="AB237" s="471"/>
      <c r="AC237" s="471"/>
      <c r="AL237" s="471"/>
      <c r="AM237" s="471"/>
      <c r="AN237" s="471"/>
      <c r="AO237" s="471"/>
    </row>
    <row r="238" spans="12:41" ht="13.5">
      <c r="L238" s="473"/>
      <c r="Z238" s="471"/>
      <c r="AA238" s="471"/>
      <c r="AB238" s="471"/>
      <c r="AC238" s="471"/>
      <c r="AL238" s="471"/>
      <c r="AM238" s="471"/>
      <c r="AN238" s="471"/>
      <c r="AO238" s="471"/>
    </row>
    <row r="239" spans="12:41" ht="13.5">
      <c r="L239" s="473"/>
      <c r="Z239" s="471"/>
      <c r="AA239" s="471"/>
      <c r="AB239" s="471"/>
      <c r="AC239" s="471"/>
      <c r="AL239" s="471"/>
      <c r="AM239" s="471"/>
      <c r="AN239" s="471"/>
      <c r="AO239" s="471"/>
    </row>
    <row r="240" spans="12:41" ht="13.5">
      <c r="L240" s="473"/>
      <c r="Z240" s="471"/>
      <c r="AA240" s="471"/>
      <c r="AB240" s="471"/>
      <c r="AC240" s="471"/>
      <c r="AL240" s="471"/>
      <c r="AM240" s="471"/>
      <c r="AN240" s="471"/>
      <c r="AO240" s="471"/>
    </row>
    <row r="241" spans="12:41" ht="13.5">
      <c r="L241" s="473"/>
      <c r="Z241" s="471"/>
      <c r="AA241" s="471"/>
      <c r="AB241" s="471"/>
      <c r="AC241" s="471"/>
      <c r="AL241" s="471"/>
      <c r="AM241" s="471"/>
      <c r="AN241" s="471"/>
      <c r="AO241" s="471"/>
    </row>
    <row r="242" spans="12:41" ht="13.5">
      <c r="L242" s="487"/>
      <c r="Z242" s="471"/>
      <c r="AA242" s="471"/>
      <c r="AB242" s="471"/>
      <c r="AC242" s="471"/>
      <c r="AL242" s="471"/>
      <c r="AM242" s="471"/>
      <c r="AN242" s="471"/>
      <c r="AO242" s="471"/>
    </row>
    <row r="243" spans="12:41" ht="13.5">
      <c r="L243" s="487"/>
      <c r="Z243" s="471"/>
      <c r="AA243" s="471"/>
      <c r="AB243" s="471"/>
      <c r="AC243" s="471"/>
      <c r="AL243" s="471"/>
      <c r="AM243" s="471"/>
      <c r="AN243" s="471"/>
      <c r="AO243" s="471"/>
    </row>
    <row r="244" spans="12:41" ht="13.5">
      <c r="L244" s="483"/>
      <c r="Z244" s="471"/>
      <c r="AA244" s="471"/>
      <c r="AB244" s="471"/>
      <c r="AC244" s="471"/>
      <c r="AL244" s="471"/>
      <c r="AM244" s="471"/>
      <c r="AN244" s="471"/>
      <c r="AO244" s="471"/>
    </row>
    <row r="245" spans="12:41" ht="13.5">
      <c r="L245" s="483"/>
      <c r="Z245" s="471"/>
      <c r="AA245" s="471"/>
      <c r="AB245" s="471"/>
      <c r="AC245" s="471"/>
      <c r="AL245" s="471"/>
      <c r="AM245" s="471"/>
      <c r="AN245" s="471"/>
      <c r="AO245" s="471"/>
    </row>
    <row r="246" spans="12:41" ht="13.5">
      <c r="L246" s="473"/>
      <c r="Z246" s="471"/>
      <c r="AA246" s="471"/>
      <c r="AB246" s="471"/>
      <c r="AC246" s="471"/>
      <c r="AL246" s="471"/>
      <c r="AM246" s="471"/>
      <c r="AN246" s="471"/>
      <c r="AO246" s="471"/>
    </row>
    <row r="247" spans="12:41" ht="13.5">
      <c r="L247" s="473"/>
      <c r="Z247" s="471"/>
      <c r="AA247" s="471"/>
      <c r="AB247" s="471"/>
      <c r="AC247" s="471"/>
      <c r="AL247" s="471"/>
      <c r="AM247" s="471"/>
      <c r="AN247" s="471"/>
      <c r="AO247" s="471"/>
    </row>
    <row r="248" spans="12:41" ht="13.5">
      <c r="L248" s="473"/>
      <c r="Z248" s="471"/>
      <c r="AA248" s="471"/>
      <c r="AB248" s="471"/>
      <c r="AC248" s="471"/>
      <c r="AL248" s="471"/>
      <c r="AM248" s="471"/>
      <c r="AN248" s="471"/>
      <c r="AO248" s="471"/>
    </row>
    <row r="249" spans="12:41" ht="13.5">
      <c r="L249" s="473"/>
      <c r="Z249" s="471"/>
      <c r="AA249" s="471"/>
      <c r="AB249" s="471"/>
      <c r="AC249" s="471"/>
      <c r="AL249" s="471"/>
      <c r="AM249" s="471"/>
      <c r="AN249" s="471"/>
      <c r="AO249" s="471"/>
    </row>
    <row r="250" spans="12:41" ht="13.5">
      <c r="L250" s="473"/>
      <c r="Z250" s="471"/>
      <c r="AA250" s="471"/>
      <c r="AB250" s="471"/>
      <c r="AC250" s="471"/>
      <c r="AL250" s="471"/>
      <c r="AM250" s="471"/>
      <c r="AN250" s="471"/>
      <c r="AO250" s="471"/>
    </row>
    <row r="251" spans="12:41" ht="13.5">
      <c r="L251" s="473"/>
      <c r="Z251" s="471"/>
      <c r="AA251" s="471"/>
      <c r="AB251" s="471"/>
      <c r="AC251" s="471"/>
      <c r="AL251" s="471"/>
      <c r="AM251" s="471"/>
      <c r="AN251" s="471"/>
      <c r="AO251" s="471"/>
    </row>
    <row r="252" spans="12:41" ht="13.5">
      <c r="L252" s="473"/>
      <c r="Z252" s="471"/>
      <c r="AA252" s="471"/>
      <c r="AB252" s="471"/>
      <c r="AC252" s="471"/>
      <c r="AL252" s="471"/>
      <c r="AM252" s="471"/>
      <c r="AN252" s="471"/>
      <c r="AO252" s="471"/>
    </row>
    <row r="253" spans="12:41" ht="13.5">
      <c r="L253" s="473"/>
      <c r="Z253" s="471"/>
      <c r="AA253" s="471"/>
      <c r="AB253" s="471"/>
      <c r="AC253" s="471"/>
      <c r="AL253" s="471"/>
      <c r="AM253" s="471"/>
      <c r="AN253" s="471"/>
      <c r="AO253" s="471"/>
    </row>
    <row r="254" spans="12:41" ht="13.5">
      <c r="L254" s="473"/>
      <c r="Z254" s="471"/>
      <c r="AA254" s="471"/>
      <c r="AB254" s="471"/>
      <c r="AC254" s="471"/>
      <c r="AL254" s="471"/>
      <c r="AM254" s="471"/>
      <c r="AN254" s="471"/>
      <c r="AO254" s="471"/>
    </row>
    <row r="255" spans="12:41" ht="13.5">
      <c r="L255" s="473"/>
      <c r="Z255" s="471"/>
      <c r="AA255" s="471"/>
      <c r="AB255" s="471"/>
      <c r="AC255" s="471"/>
      <c r="AL255" s="471"/>
      <c r="AM255" s="471"/>
      <c r="AN255" s="471"/>
      <c r="AO255" s="471"/>
    </row>
    <row r="256" spans="12:41" ht="13.5">
      <c r="L256" s="473"/>
      <c r="Z256" s="471"/>
      <c r="AA256" s="471"/>
      <c r="AB256" s="471"/>
      <c r="AC256" s="471"/>
      <c r="AL256" s="471"/>
      <c r="AM256" s="471"/>
      <c r="AN256" s="471"/>
      <c r="AO256" s="471"/>
    </row>
    <row r="257" spans="12:41" ht="13.5">
      <c r="L257" s="473"/>
      <c r="Z257" s="471"/>
      <c r="AA257" s="471"/>
      <c r="AB257" s="471"/>
      <c r="AC257" s="471"/>
      <c r="AL257" s="471"/>
      <c r="AM257" s="471"/>
      <c r="AN257" s="471"/>
      <c r="AO257" s="471"/>
    </row>
    <row r="258" spans="12:41" ht="13.5">
      <c r="L258" s="473"/>
      <c r="Z258" s="471"/>
      <c r="AA258" s="471"/>
      <c r="AB258" s="471"/>
      <c r="AC258" s="471"/>
      <c r="AL258" s="471"/>
      <c r="AM258" s="471"/>
      <c r="AN258" s="471"/>
      <c r="AO258" s="471"/>
    </row>
    <row r="259" spans="12:41" ht="13.5">
      <c r="L259" s="473"/>
      <c r="Z259" s="471"/>
      <c r="AA259" s="471"/>
      <c r="AB259" s="471"/>
      <c r="AC259" s="471"/>
      <c r="AL259" s="471"/>
      <c r="AM259" s="471"/>
      <c r="AN259" s="471"/>
      <c r="AO259" s="471"/>
    </row>
    <row r="260" spans="12:41" ht="13.5">
      <c r="L260" s="473"/>
      <c r="Z260" s="471"/>
      <c r="AA260" s="471"/>
      <c r="AB260" s="471"/>
      <c r="AC260" s="471"/>
      <c r="AL260" s="471"/>
      <c r="AM260" s="471"/>
      <c r="AN260" s="471"/>
      <c r="AO260" s="471"/>
    </row>
    <row r="261" spans="12:41" ht="13.5">
      <c r="L261" s="473"/>
      <c r="Z261" s="471"/>
      <c r="AA261" s="471"/>
      <c r="AB261" s="471"/>
      <c r="AC261" s="471"/>
      <c r="AL261" s="471"/>
      <c r="AM261" s="471"/>
      <c r="AN261" s="471"/>
      <c r="AO261" s="471"/>
    </row>
    <row r="262" spans="12:41" ht="13.5">
      <c r="L262" s="473"/>
      <c r="Z262" s="471"/>
      <c r="AA262" s="471"/>
      <c r="AB262" s="471"/>
      <c r="AC262" s="471"/>
      <c r="AL262" s="471"/>
      <c r="AM262" s="471"/>
      <c r="AN262" s="471"/>
      <c r="AO262" s="471"/>
    </row>
    <row r="263" spans="12:41" ht="13.5">
      <c r="L263" s="473"/>
      <c r="Z263" s="471"/>
      <c r="AA263" s="471"/>
      <c r="AB263" s="471"/>
      <c r="AC263" s="471"/>
      <c r="AL263" s="471"/>
      <c r="AM263" s="471"/>
      <c r="AN263" s="471"/>
      <c r="AO263" s="471"/>
    </row>
    <row r="264" spans="12:41" ht="13.5">
      <c r="L264" s="473"/>
      <c r="Z264" s="471"/>
      <c r="AA264" s="471"/>
      <c r="AB264" s="471"/>
      <c r="AC264" s="471"/>
      <c r="AL264" s="471"/>
      <c r="AM264" s="471"/>
      <c r="AN264" s="471"/>
      <c r="AO264" s="471"/>
    </row>
    <row r="265" spans="12:41" ht="13.5">
      <c r="L265" s="473"/>
      <c r="Z265" s="471"/>
      <c r="AA265" s="471"/>
      <c r="AB265" s="471"/>
      <c r="AC265" s="471"/>
      <c r="AL265" s="471"/>
      <c r="AM265" s="471"/>
      <c r="AN265" s="471"/>
      <c r="AO265" s="471"/>
    </row>
    <row r="266" spans="12:41" ht="13.5">
      <c r="L266" s="473"/>
      <c r="Z266" s="471"/>
      <c r="AA266" s="471"/>
      <c r="AB266" s="471"/>
      <c r="AC266" s="471"/>
      <c r="AL266" s="471"/>
      <c r="AM266" s="471"/>
      <c r="AN266" s="471"/>
      <c r="AO266" s="471"/>
    </row>
    <row r="267" spans="12:41" ht="13.5">
      <c r="L267" s="473"/>
      <c r="Z267" s="471"/>
      <c r="AA267" s="471"/>
      <c r="AB267" s="471"/>
      <c r="AC267" s="471"/>
      <c r="AL267" s="471"/>
      <c r="AM267" s="471"/>
      <c r="AN267" s="471"/>
      <c r="AO267" s="471"/>
    </row>
    <row r="268" spans="12:41" ht="13.5">
      <c r="L268" s="473"/>
      <c r="Z268" s="471"/>
      <c r="AA268" s="471"/>
      <c r="AB268" s="471"/>
      <c r="AC268" s="471"/>
      <c r="AL268" s="471"/>
      <c r="AM268" s="471"/>
      <c r="AN268" s="471"/>
      <c r="AO268" s="471"/>
    </row>
    <row r="269" spans="12:41" ht="13.5">
      <c r="L269" s="473"/>
      <c r="Z269" s="471"/>
      <c r="AA269" s="471"/>
      <c r="AB269" s="471"/>
      <c r="AC269" s="471"/>
      <c r="AL269" s="471"/>
      <c r="AM269" s="471"/>
      <c r="AN269" s="471"/>
      <c r="AO269" s="471"/>
    </row>
    <row r="270" spans="12:41" ht="13.5">
      <c r="L270" s="473"/>
      <c r="Z270" s="471"/>
      <c r="AA270" s="471"/>
      <c r="AB270" s="471"/>
      <c r="AC270" s="471"/>
      <c r="AL270" s="471"/>
      <c r="AM270" s="471"/>
      <c r="AN270" s="471"/>
      <c r="AO270" s="471"/>
    </row>
    <row r="271" spans="12:41" ht="13.5">
      <c r="L271" s="473"/>
      <c r="Z271" s="471"/>
      <c r="AA271" s="471"/>
      <c r="AB271" s="471"/>
      <c r="AC271" s="471"/>
      <c r="AL271" s="471"/>
      <c r="AM271" s="471"/>
      <c r="AN271" s="471"/>
      <c r="AO271" s="471"/>
    </row>
    <row r="272" spans="12:41" ht="13.5">
      <c r="L272" s="473"/>
      <c r="Z272" s="471"/>
      <c r="AA272" s="471"/>
      <c r="AB272" s="471"/>
      <c r="AC272" s="471"/>
      <c r="AL272" s="471"/>
      <c r="AM272" s="471"/>
      <c r="AN272" s="471"/>
      <c r="AO272" s="471"/>
    </row>
    <row r="273" spans="12:41" ht="13.5">
      <c r="L273" s="473"/>
      <c r="Z273" s="471"/>
      <c r="AA273" s="471"/>
      <c r="AB273" s="471"/>
      <c r="AC273" s="471"/>
      <c r="AL273" s="471"/>
      <c r="AM273" s="471"/>
      <c r="AN273" s="471"/>
      <c r="AO273" s="471"/>
    </row>
    <row r="274" spans="12:41" ht="13.5">
      <c r="L274" s="473"/>
      <c r="Z274" s="471"/>
      <c r="AA274" s="471"/>
      <c r="AB274" s="471"/>
      <c r="AC274" s="471"/>
      <c r="AL274" s="471"/>
      <c r="AM274" s="471"/>
      <c r="AN274" s="471"/>
      <c r="AO274" s="471"/>
    </row>
    <row r="275" spans="12:41" ht="13.5">
      <c r="L275" s="473"/>
      <c r="Z275" s="471"/>
      <c r="AA275" s="471"/>
      <c r="AB275" s="471"/>
      <c r="AC275" s="471"/>
      <c r="AL275" s="471"/>
      <c r="AM275" s="471"/>
      <c r="AN275" s="471"/>
      <c r="AO275" s="471"/>
    </row>
    <row r="276" spans="12:41" ht="13.5">
      <c r="L276" s="473"/>
      <c r="Z276" s="471"/>
      <c r="AA276" s="471"/>
      <c r="AB276" s="471"/>
      <c r="AC276" s="471"/>
      <c r="AL276" s="471"/>
      <c r="AM276" s="471"/>
      <c r="AN276" s="471"/>
      <c r="AO276" s="471"/>
    </row>
    <row r="277" spans="12:41" ht="13.5">
      <c r="L277" s="473"/>
      <c r="Z277" s="471"/>
      <c r="AA277" s="471"/>
      <c r="AB277" s="471"/>
      <c r="AC277" s="471"/>
      <c r="AL277" s="471"/>
      <c r="AM277" s="471"/>
      <c r="AN277" s="471"/>
      <c r="AO277" s="471"/>
    </row>
    <row r="278" spans="12:41" ht="13.5">
      <c r="L278" s="473"/>
      <c r="Z278" s="471"/>
      <c r="AA278" s="471"/>
      <c r="AB278" s="471"/>
      <c r="AC278" s="471"/>
      <c r="AL278" s="471"/>
      <c r="AM278" s="471"/>
      <c r="AN278" s="471"/>
      <c r="AO278" s="471"/>
    </row>
    <row r="279" spans="12:41" ht="13.5">
      <c r="L279" s="473"/>
      <c r="Z279" s="471"/>
      <c r="AA279" s="471"/>
      <c r="AB279" s="471"/>
      <c r="AC279" s="471"/>
      <c r="AL279" s="471"/>
      <c r="AM279" s="471"/>
      <c r="AN279" s="471"/>
      <c r="AO279" s="471"/>
    </row>
    <row r="280" spans="12:41" ht="13.5">
      <c r="L280" s="473"/>
      <c r="Z280" s="471"/>
      <c r="AA280" s="471"/>
      <c r="AB280" s="471"/>
      <c r="AC280" s="471"/>
      <c r="AL280" s="471"/>
      <c r="AM280" s="471"/>
      <c r="AN280" s="471"/>
      <c r="AO280" s="471"/>
    </row>
    <row r="281" spans="12:41" ht="13.5">
      <c r="L281" s="473"/>
      <c r="Z281" s="471"/>
      <c r="AA281" s="471"/>
      <c r="AB281" s="471"/>
      <c r="AC281" s="471"/>
      <c r="AL281" s="471"/>
      <c r="AM281" s="471"/>
      <c r="AN281" s="471"/>
      <c r="AO281" s="471"/>
    </row>
    <row r="282" spans="12:41" ht="13.5">
      <c r="L282" s="473"/>
      <c r="Z282" s="471"/>
      <c r="AA282" s="471"/>
      <c r="AB282" s="471"/>
      <c r="AC282" s="471"/>
      <c r="AL282" s="471"/>
      <c r="AM282" s="471"/>
      <c r="AN282" s="471"/>
      <c r="AO282" s="471"/>
    </row>
    <row r="283" spans="12:41" ht="13.5">
      <c r="L283" s="473"/>
      <c r="Z283" s="471"/>
      <c r="AA283" s="471"/>
      <c r="AB283" s="471"/>
      <c r="AC283" s="471"/>
      <c r="AL283" s="471"/>
      <c r="AM283" s="471"/>
      <c r="AN283" s="471"/>
      <c r="AO283" s="471"/>
    </row>
    <row r="284" spans="12:41" ht="13.5">
      <c r="L284" s="473"/>
      <c r="Z284" s="471"/>
      <c r="AA284" s="471"/>
      <c r="AB284" s="471"/>
      <c r="AC284" s="471"/>
      <c r="AL284" s="471"/>
      <c r="AM284" s="471"/>
      <c r="AN284" s="471"/>
      <c r="AO284" s="471"/>
    </row>
    <row r="285" spans="12:41" ht="13.5">
      <c r="L285" s="473"/>
      <c r="Z285" s="471"/>
      <c r="AA285" s="471"/>
      <c r="AB285" s="471"/>
      <c r="AC285" s="471"/>
      <c r="AL285" s="471"/>
      <c r="AM285" s="471"/>
      <c r="AN285" s="471"/>
      <c r="AO285" s="471"/>
    </row>
    <row r="286" spans="12:41" ht="13.5">
      <c r="L286" s="473"/>
      <c r="Z286" s="471"/>
      <c r="AA286" s="471"/>
      <c r="AB286" s="471"/>
      <c r="AC286" s="471"/>
      <c r="AL286" s="471"/>
      <c r="AM286" s="471"/>
      <c r="AN286" s="471"/>
      <c r="AO286" s="471"/>
    </row>
    <row r="287" spans="12:41" ht="13.5">
      <c r="L287" s="473"/>
      <c r="Z287" s="471"/>
      <c r="AA287" s="471"/>
      <c r="AB287" s="471"/>
      <c r="AC287" s="471"/>
      <c r="AL287" s="471"/>
      <c r="AM287" s="471"/>
      <c r="AN287" s="471"/>
      <c r="AO287" s="471"/>
    </row>
    <row r="288" spans="12:41" ht="13.5">
      <c r="L288" s="473"/>
      <c r="Z288" s="471"/>
      <c r="AA288" s="471"/>
      <c r="AB288" s="471"/>
      <c r="AC288" s="471"/>
      <c r="AL288" s="471"/>
      <c r="AM288" s="471"/>
      <c r="AN288" s="471"/>
      <c r="AO288" s="471"/>
    </row>
    <row r="289" spans="12:41" ht="13.5">
      <c r="L289" s="473"/>
      <c r="Z289" s="471"/>
      <c r="AA289" s="471"/>
      <c r="AB289" s="471"/>
      <c r="AC289" s="471"/>
      <c r="AL289" s="471"/>
      <c r="AM289" s="471"/>
      <c r="AN289" s="471"/>
      <c r="AO289" s="471"/>
    </row>
    <row r="290" spans="12:41">
      <c r="L290" s="473"/>
    </row>
    <row r="291" spans="12:41">
      <c r="L291" s="473"/>
    </row>
    <row r="292" spans="12:41">
      <c r="L292" s="473"/>
    </row>
    <row r="293" spans="12:41">
      <c r="L293" s="473"/>
    </row>
    <row r="294" spans="12:41">
      <c r="L294" s="473"/>
    </row>
    <row r="295" spans="12:41">
      <c r="L295" s="473"/>
    </row>
    <row r="296" spans="12:41">
      <c r="L296" s="473"/>
    </row>
    <row r="297" spans="12:41">
      <c r="L297" s="473"/>
    </row>
    <row r="298" spans="12:41">
      <c r="L298" s="473"/>
    </row>
    <row r="299" spans="12:41">
      <c r="L299" s="473"/>
    </row>
    <row r="300" spans="12:41">
      <c r="L300" s="473"/>
    </row>
    <row r="301" spans="12:41">
      <c r="L301" s="473"/>
    </row>
    <row r="302" spans="12:41">
      <c r="L302" s="473"/>
    </row>
    <row r="303" spans="12:41">
      <c r="L303" s="473"/>
    </row>
    <row r="304" spans="12:41">
      <c r="L304" s="473"/>
    </row>
    <row r="305" spans="12:12">
      <c r="L305" s="473"/>
    </row>
    <row r="306" spans="12:12">
      <c r="L306" s="473"/>
    </row>
    <row r="307" spans="12:12">
      <c r="L307" s="473"/>
    </row>
    <row r="308" spans="12:12">
      <c r="L308" s="473"/>
    </row>
    <row r="309" spans="12:12">
      <c r="L309" s="473"/>
    </row>
    <row r="310" spans="12:12">
      <c r="L310" s="473"/>
    </row>
    <row r="311" spans="12:12">
      <c r="L311" s="473"/>
    </row>
    <row r="312" spans="12:12">
      <c r="L312" s="473"/>
    </row>
    <row r="313" spans="12:12">
      <c r="L313" s="473"/>
    </row>
    <row r="314" spans="12:12">
      <c r="L314" s="473"/>
    </row>
    <row r="315" spans="12:12">
      <c r="L315" s="473"/>
    </row>
    <row r="316" spans="12:12">
      <c r="L316" s="473"/>
    </row>
    <row r="317" spans="12:12">
      <c r="L317" s="473"/>
    </row>
    <row r="318" spans="12:12">
      <c r="L318" s="473"/>
    </row>
    <row r="319" spans="12:12">
      <c r="L319" s="473"/>
    </row>
    <row r="320" spans="12:12">
      <c r="L320" s="473"/>
    </row>
    <row r="321" spans="12:12">
      <c r="L321" s="473"/>
    </row>
    <row r="322" spans="12:12">
      <c r="L322" s="473"/>
    </row>
    <row r="323" spans="12:12">
      <c r="L323" s="473"/>
    </row>
    <row r="324" spans="12:12">
      <c r="L324" s="473"/>
    </row>
    <row r="325" spans="12:12">
      <c r="L325" s="473"/>
    </row>
    <row r="326" spans="12:12">
      <c r="L326" s="473"/>
    </row>
    <row r="327" spans="12:12">
      <c r="L327" s="473"/>
    </row>
    <row r="328" spans="12:12">
      <c r="L328" s="473"/>
    </row>
    <row r="329" spans="12:12">
      <c r="L329" s="473"/>
    </row>
    <row r="330" spans="12:12">
      <c r="L330" s="473"/>
    </row>
    <row r="331" spans="12:12">
      <c r="L331" s="473"/>
    </row>
    <row r="332" spans="12:12">
      <c r="L332" s="473"/>
    </row>
    <row r="333" spans="12:12">
      <c r="L333" s="473"/>
    </row>
    <row r="334" spans="12:12">
      <c r="L334" s="473"/>
    </row>
    <row r="335" spans="12:12">
      <c r="L335" s="473"/>
    </row>
    <row r="336" spans="12:12">
      <c r="L336" s="473"/>
    </row>
    <row r="337" spans="12:12">
      <c r="L337" s="473"/>
    </row>
    <row r="338" spans="12:12">
      <c r="L338" s="473"/>
    </row>
    <row r="339" spans="12:12">
      <c r="L339" s="473"/>
    </row>
    <row r="340" spans="12:12">
      <c r="L340" s="473"/>
    </row>
    <row r="341" spans="12:12">
      <c r="L341" s="473"/>
    </row>
    <row r="342" spans="12:12">
      <c r="L342" s="473"/>
    </row>
    <row r="343" spans="12:12">
      <c r="L343" s="473"/>
    </row>
    <row r="344" spans="12:12">
      <c r="L344" s="473"/>
    </row>
    <row r="345" spans="12:12">
      <c r="L345" s="473"/>
    </row>
    <row r="346" spans="12:12">
      <c r="L346" s="473"/>
    </row>
    <row r="347" spans="12:12">
      <c r="L347" s="473"/>
    </row>
    <row r="348" spans="12:12">
      <c r="L348" s="473"/>
    </row>
    <row r="349" spans="12:12">
      <c r="L349" s="473"/>
    </row>
    <row r="350" spans="12:12">
      <c r="L350" s="473"/>
    </row>
    <row r="351" spans="12:12">
      <c r="L351" s="473"/>
    </row>
    <row r="352" spans="12:12">
      <c r="L352" s="473"/>
    </row>
    <row r="353" spans="12:12">
      <c r="L353" s="473"/>
    </row>
    <row r="354" spans="12:12">
      <c r="L354" s="473"/>
    </row>
    <row r="355" spans="12:12">
      <c r="L355" s="473"/>
    </row>
    <row r="356" spans="12:12">
      <c r="L356" s="473"/>
    </row>
    <row r="357" spans="12:12">
      <c r="L357" s="473"/>
    </row>
    <row r="358" spans="12:12">
      <c r="L358" s="473"/>
    </row>
    <row r="359" spans="12:12">
      <c r="L359" s="473"/>
    </row>
    <row r="360" spans="12:12">
      <c r="L360" s="473"/>
    </row>
    <row r="361" spans="12:12">
      <c r="L361" s="473"/>
    </row>
    <row r="362" spans="12:12">
      <c r="L362" s="473"/>
    </row>
    <row r="363" spans="12:12">
      <c r="L363" s="473"/>
    </row>
    <row r="364" spans="12:12">
      <c r="L364" s="473"/>
    </row>
    <row r="365" spans="12:12">
      <c r="L365" s="473"/>
    </row>
    <row r="366" spans="12:12">
      <c r="L366" s="473"/>
    </row>
    <row r="367" spans="12:12">
      <c r="L367" s="473"/>
    </row>
    <row r="368" spans="12:12">
      <c r="L368" s="473"/>
    </row>
    <row r="369" spans="12:12">
      <c r="L369" s="473"/>
    </row>
    <row r="370" spans="12:12">
      <c r="L370" s="473"/>
    </row>
    <row r="371" spans="12:12">
      <c r="L371" s="473"/>
    </row>
    <row r="372" spans="12:12">
      <c r="L372" s="473"/>
    </row>
    <row r="373" spans="12:12">
      <c r="L373" s="473"/>
    </row>
    <row r="374" spans="12:12">
      <c r="L374" s="473"/>
    </row>
    <row r="375" spans="12:12">
      <c r="L375" s="473"/>
    </row>
    <row r="376" spans="12:12">
      <c r="L376" s="473"/>
    </row>
    <row r="377" spans="12:12">
      <c r="L377" s="473"/>
    </row>
    <row r="378" spans="12:12">
      <c r="L378" s="473"/>
    </row>
    <row r="379" spans="12:12">
      <c r="L379" s="473"/>
    </row>
    <row r="380" spans="12:12">
      <c r="L380" s="473"/>
    </row>
    <row r="381" spans="12:12">
      <c r="L381" s="473"/>
    </row>
    <row r="382" spans="12:12">
      <c r="L382" s="473"/>
    </row>
    <row r="383" spans="12:12">
      <c r="L383" s="473"/>
    </row>
    <row r="384" spans="12:12">
      <c r="L384" s="473"/>
    </row>
    <row r="385" spans="12:12">
      <c r="L385" s="473"/>
    </row>
    <row r="386" spans="12:12">
      <c r="L386" s="473"/>
    </row>
    <row r="387" spans="12:12">
      <c r="L387" s="473"/>
    </row>
    <row r="388" spans="12:12">
      <c r="L388" s="473"/>
    </row>
    <row r="389" spans="12:12">
      <c r="L389" s="473"/>
    </row>
    <row r="390" spans="12:12">
      <c r="L390" s="473"/>
    </row>
    <row r="391" spans="12:12">
      <c r="L391" s="473"/>
    </row>
    <row r="392" spans="12:12">
      <c r="L392" s="473"/>
    </row>
    <row r="393" spans="12:12">
      <c r="L393" s="473"/>
    </row>
    <row r="394" spans="12:12">
      <c r="L394" s="473"/>
    </row>
    <row r="395" spans="12:12">
      <c r="L395" s="473"/>
    </row>
    <row r="396" spans="12:12">
      <c r="L396" s="473"/>
    </row>
    <row r="397" spans="12:12">
      <c r="L397" s="473"/>
    </row>
    <row r="398" spans="12:12">
      <c r="L398" s="473"/>
    </row>
    <row r="399" spans="12:12">
      <c r="L399" s="473"/>
    </row>
    <row r="400" spans="12:12">
      <c r="L400" s="473"/>
    </row>
    <row r="401" spans="12:12">
      <c r="L401" s="473"/>
    </row>
    <row r="402" spans="12:12">
      <c r="L402" s="473"/>
    </row>
    <row r="403" spans="12:12">
      <c r="L403" s="473"/>
    </row>
    <row r="404" spans="12:12">
      <c r="L404" s="473"/>
    </row>
    <row r="405" spans="12:12">
      <c r="L405" s="473"/>
    </row>
    <row r="406" spans="12:12">
      <c r="L406" s="473"/>
    </row>
    <row r="407" spans="12:12">
      <c r="L407" s="473"/>
    </row>
    <row r="408" spans="12:12">
      <c r="L408" s="473"/>
    </row>
    <row r="409" spans="12:12">
      <c r="L409" s="473"/>
    </row>
    <row r="410" spans="12:12">
      <c r="L410" s="473"/>
    </row>
    <row r="411" spans="12:12">
      <c r="L411" s="473"/>
    </row>
    <row r="412" spans="12:12">
      <c r="L412" s="473"/>
    </row>
    <row r="413" spans="12:12">
      <c r="L413" s="473"/>
    </row>
    <row r="414" spans="12:12">
      <c r="L414" s="473"/>
    </row>
    <row r="415" spans="12:12">
      <c r="L415" s="473"/>
    </row>
    <row r="416" spans="12:12">
      <c r="L416" s="473"/>
    </row>
    <row r="417" spans="12:12">
      <c r="L417" s="473"/>
    </row>
    <row r="418" spans="12:12">
      <c r="L418" s="473"/>
    </row>
    <row r="419" spans="12:12">
      <c r="L419" s="473"/>
    </row>
    <row r="420" spans="12:12">
      <c r="L420" s="473"/>
    </row>
    <row r="421" spans="12:12">
      <c r="L421" s="473"/>
    </row>
    <row r="422" spans="12:12">
      <c r="L422" s="473"/>
    </row>
    <row r="423" spans="12:12">
      <c r="L423" s="473"/>
    </row>
    <row r="424" spans="12:12">
      <c r="L424" s="473"/>
    </row>
    <row r="425" spans="12:12">
      <c r="L425" s="473"/>
    </row>
    <row r="426" spans="12:12">
      <c r="L426" s="473"/>
    </row>
    <row r="427" spans="12:12">
      <c r="L427" s="473"/>
    </row>
    <row r="428" spans="12:12">
      <c r="L428" s="473"/>
    </row>
    <row r="429" spans="12:12">
      <c r="L429" s="473"/>
    </row>
    <row r="430" spans="12:12">
      <c r="L430" s="473"/>
    </row>
    <row r="431" spans="12:12">
      <c r="L431" s="473"/>
    </row>
    <row r="432" spans="12:12">
      <c r="L432" s="473"/>
    </row>
    <row r="433" spans="12:12">
      <c r="L433" s="473"/>
    </row>
    <row r="434" spans="12:12">
      <c r="L434" s="473"/>
    </row>
    <row r="435" spans="12:12">
      <c r="L435" s="473"/>
    </row>
    <row r="436" spans="12:12">
      <c r="L436" s="473"/>
    </row>
    <row r="437" spans="12:12">
      <c r="L437" s="473"/>
    </row>
    <row r="438" spans="12:12">
      <c r="L438" s="473"/>
    </row>
    <row r="439" spans="12:12">
      <c r="L439" s="473"/>
    </row>
    <row r="440" spans="12:12">
      <c r="L440" s="473"/>
    </row>
    <row r="441" spans="12:12">
      <c r="L441" s="473"/>
    </row>
    <row r="442" spans="12:12">
      <c r="L442" s="473"/>
    </row>
    <row r="443" spans="12:12">
      <c r="L443" s="473"/>
    </row>
    <row r="444" spans="12:12">
      <c r="L444" s="473"/>
    </row>
    <row r="445" spans="12:12">
      <c r="L445" s="473"/>
    </row>
    <row r="446" spans="12:12">
      <c r="L446" s="473"/>
    </row>
    <row r="447" spans="12:12">
      <c r="L447" s="473"/>
    </row>
    <row r="448" spans="12:12">
      <c r="L448" s="473"/>
    </row>
    <row r="449" spans="12:12">
      <c r="L449" s="473"/>
    </row>
    <row r="450" spans="12:12">
      <c r="L450" s="473"/>
    </row>
    <row r="451" spans="12:12">
      <c r="L451" s="473"/>
    </row>
    <row r="452" spans="12:12">
      <c r="L452" s="473"/>
    </row>
    <row r="453" spans="12:12">
      <c r="L453" s="473"/>
    </row>
    <row r="454" spans="12:12">
      <c r="L454" s="473"/>
    </row>
    <row r="455" spans="12:12">
      <c r="L455" s="473"/>
    </row>
    <row r="456" spans="12:12">
      <c r="L456" s="483"/>
    </row>
    <row r="457" spans="12:12">
      <c r="L457" s="483"/>
    </row>
    <row r="458" spans="12:12">
      <c r="L458" s="473"/>
    </row>
    <row r="459" spans="12:12">
      <c r="L459" s="473"/>
    </row>
    <row r="460" spans="12:12">
      <c r="L460" s="473"/>
    </row>
    <row r="461" spans="12:12">
      <c r="L461" s="473"/>
    </row>
    <row r="462" spans="12:12">
      <c r="L462" s="473"/>
    </row>
    <row r="463" spans="12:12">
      <c r="L463" s="473"/>
    </row>
    <row r="464" spans="12:12">
      <c r="L464" s="473"/>
    </row>
    <row r="465" spans="12:12">
      <c r="L465" s="473"/>
    </row>
    <row r="466" spans="12:12">
      <c r="L466" s="473"/>
    </row>
    <row r="467" spans="12:12">
      <c r="L467" s="473"/>
    </row>
    <row r="468" spans="12:12">
      <c r="L468" s="473"/>
    </row>
    <row r="469" spans="12:12">
      <c r="L469" s="473"/>
    </row>
    <row r="470" spans="12:12">
      <c r="L470" s="473"/>
    </row>
    <row r="471" spans="12:12">
      <c r="L471" s="473"/>
    </row>
    <row r="472" spans="12:12">
      <c r="L472" s="473"/>
    </row>
    <row r="473" spans="12:12">
      <c r="L473" s="473"/>
    </row>
    <row r="474" spans="12:12">
      <c r="L474" s="473"/>
    </row>
    <row r="475" spans="12:12">
      <c r="L475" s="473"/>
    </row>
    <row r="476" spans="12:12">
      <c r="L476" s="473"/>
    </row>
    <row r="477" spans="12:12">
      <c r="L477" s="473"/>
    </row>
    <row r="478" spans="12:12">
      <c r="L478" s="473"/>
    </row>
    <row r="479" spans="12:12">
      <c r="L479" s="473"/>
    </row>
    <row r="480" spans="12:12">
      <c r="L480" s="473"/>
    </row>
    <row r="481" spans="12:12">
      <c r="L481" s="473"/>
    </row>
    <row r="482" spans="12:12">
      <c r="L482" s="473"/>
    </row>
    <row r="483" spans="12:12">
      <c r="L483" s="473"/>
    </row>
    <row r="484" spans="12:12">
      <c r="L484" s="473"/>
    </row>
    <row r="485" spans="12:12">
      <c r="L485" s="473"/>
    </row>
    <row r="486" spans="12:12">
      <c r="L486" s="473"/>
    </row>
    <row r="487" spans="12:12">
      <c r="L487" s="473"/>
    </row>
    <row r="488" spans="12:12">
      <c r="L488" s="473"/>
    </row>
    <row r="489" spans="12:12">
      <c r="L489" s="473"/>
    </row>
    <row r="490" spans="12:12">
      <c r="L490" s="473"/>
    </row>
    <row r="491" spans="12:12">
      <c r="L491" s="473"/>
    </row>
    <row r="492" spans="12:12">
      <c r="L492" s="473"/>
    </row>
    <row r="493" spans="12:12">
      <c r="L493" s="473"/>
    </row>
    <row r="494" spans="12:12">
      <c r="L494" s="473"/>
    </row>
    <row r="495" spans="12:12">
      <c r="L495" s="473"/>
    </row>
    <row r="496" spans="12:12">
      <c r="L496" s="473"/>
    </row>
    <row r="497" spans="12:12">
      <c r="L497" s="473"/>
    </row>
    <row r="498" spans="12:12">
      <c r="L498" s="473"/>
    </row>
    <row r="499" spans="12:12">
      <c r="L499" s="473"/>
    </row>
    <row r="500" spans="12:12">
      <c r="L500" s="473"/>
    </row>
    <row r="501" spans="12:12">
      <c r="L501" s="473"/>
    </row>
    <row r="502" spans="12:12">
      <c r="L502" s="473"/>
    </row>
    <row r="503" spans="12:12">
      <c r="L503" s="473"/>
    </row>
    <row r="504" spans="12:12">
      <c r="L504" s="473"/>
    </row>
    <row r="505" spans="12:12">
      <c r="L505" s="473"/>
    </row>
    <row r="506" spans="12:12">
      <c r="L506" s="473"/>
    </row>
    <row r="507" spans="12:12">
      <c r="L507" s="473"/>
    </row>
    <row r="508" spans="12:12">
      <c r="L508" s="473"/>
    </row>
    <row r="509" spans="12:12">
      <c r="L509" s="473"/>
    </row>
    <row r="510" spans="12:12">
      <c r="L510" s="473"/>
    </row>
    <row r="511" spans="12:12">
      <c r="L511" s="473"/>
    </row>
    <row r="512" spans="12:12">
      <c r="L512" s="473"/>
    </row>
    <row r="513" spans="12:12">
      <c r="L513" s="473"/>
    </row>
    <row r="514" spans="12:12">
      <c r="L514" s="473"/>
    </row>
    <row r="515" spans="12:12">
      <c r="L515" s="473"/>
    </row>
    <row r="516" spans="12:12">
      <c r="L516" s="473"/>
    </row>
    <row r="517" spans="12:12">
      <c r="L517" s="473"/>
    </row>
    <row r="518" spans="12:12">
      <c r="L518" s="473"/>
    </row>
    <row r="519" spans="12:12">
      <c r="L519" s="473"/>
    </row>
    <row r="520" spans="12:12">
      <c r="L520" s="473"/>
    </row>
    <row r="521" spans="12:12">
      <c r="L521" s="473"/>
    </row>
    <row r="522" spans="12:12">
      <c r="L522" s="473"/>
    </row>
    <row r="523" spans="12:12">
      <c r="L523" s="473"/>
    </row>
    <row r="524" spans="12:12">
      <c r="L524" s="473"/>
    </row>
    <row r="525" spans="12:12">
      <c r="L525" s="473"/>
    </row>
    <row r="526" spans="12:12">
      <c r="L526" s="473"/>
    </row>
    <row r="527" spans="12:12">
      <c r="L527" s="473"/>
    </row>
    <row r="528" spans="12:12">
      <c r="L528" s="473"/>
    </row>
    <row r="529" spans="12:12">
      <c r="L529" s="473"/>
    </row>
    <row r="530" spans="12:12">
      <c r="L530" s="473"/>
    </row>
    <row r="531" spans="12:12">
      <c r="L531" s="473"/>
    </row>
    <row r="532" spans="12:12">
      <c r="L532" s="473"/>
    </row>
    <row r="533" spans="12:12">
      <c r="L533" s="473"/>
    </row>
    <row r="534" spans="12:12">
      <c r="L534" s="473"/>
    </row>
    <row r="535" spans="12:12">
      <c r="L535" s="473"/>
    </row>
    <row r="536" spans="12:12">
      <c r="L536" s="473"/>
    </row>
    <row r="537" spans="12:12">
      <c r="L537" s="473"/>
    </row>
    <row r="538" spans="12:12">
      <c r="L538" s="473"/>
    </row>
    <row r="539" spans="12:12">
      <c r="L539" s="473"/>
    </row>
    <row r="540" spans="12:12">
      <c r="L540" s="473"/>
    </row>
    <row r="541" spans="12:12">
      <c r="L541" s="473"/>
    </row>
    <row r="542" spans="12:12">
      <c r="L542" s="473"/>
    </row>
    <row r="543" spans="12:12">
      <c r="L543" s="473"/>
    </row>
    <row r="544" spans="12:12">
      <c r="L544" s="473"/>
    </row>
    <row r="545" spans="12:12">
      <c r="L545" s="473"/>
    </row>
    <row r="546" spans="12:12">
      <c r="L546" s="473"/>
    </row>
    <row r="547" spans="12:12">
      <c r="L547" s="473"/>
    </row>
    <row r="548" spans="12:12">
      <c r="L548" s="473"/>
    </row>
    <row r="549" spans="12:12">
      <c r="L549" s="473"/>
    </row>
    <row r="550" spans="12:12">
      <c r="L550" s="473"/>
    </row>
    <row r="551" spans="12:12">
      <c r="L551" s="473"/>
    </row>
    <row r="552" spans="12:12">
      <c r="L552" s="473"/>
    </row>
    <row r="553" spans="12:12">
      <c r="L553" s="473"/>
    </row>
    <row r="554" spans="12:12">
      <c r="L554" s="473"/>
    </row>
    <row r="555" spans="12:12">
      <c r="L555" s="473"/>
    </row>
    <row r="556" spans="12:12">
      <c r="L556" s="473"/>
    </row>
    <row r="557" spans="12:12">
      <c r="L557" s="473"/>
    </row>
    <row r="558" spans="12:12">
      <c r="L558" s="473"/>
    </row>
    <row r="559" spans="12:12">
      <c r="L559" s="473"/>
    </row>
    <row r="560" spans="12:12">
      <c r="L560" s="473"/>
    </row>
    <row r="561" spans="12:12">
      <c r="L561" s="473"/>
    </row>
    <row r="562" spans="12:12">
      <c r="L562" s="473"/>
    </row>
    <row r="563" spans="12:12">
      <c r="L563" s="473"/>
    </row>
    <row r="564" spans="12:12">
      <c r="L564" s="473"/>
    </row>
    <row r="565" spans="12:12">
      <c r="L565" s="473"/>
    </row>
    <row r="566" spans="12:12">
      <c r="L566" s="473"/>
    </row>
    <row r="567" spans="12:12">
      <c r="L567" s="473"/>
    </row>
    <row r="568" spans="12:12">
      <c r="L568" s="473"/>
    </row>
    <row r="569" spans="12:12">
      <c r="L569" s="473"/>
    </row>
    <row r="570" spans="12:12">
      <c r="L570" s="473"/>
    </row>
    <row r="571" spans="12:12">
      <c r="L571" s="473"/>
    </row>
    <row r="572" spans="12:12">
      <c r="L572" s="473"/>
    </row>
    <row r="573" spans="12:12">
      <c r="L573" s="473"/>
    </row>
    <row r="574" spans="12:12">
      <c r="L574" s="473"/>
    </row>
    <row r="575" spans="12:12">
      <c r="L575" s="473"/>
    </row>
    <row r="576" spans="12:12">
      <c r="L576" s="473"/>
    </row>
    <row r="577" spans="12:12">
      <c r="L577" s="473"/>
    </row>
    <row r="578" spans="12:12">
      <c r="L578" s="473"/>
    </row>
    <row r="579" spans="12:12">
      <c r="L579" s="473"/>
    </row>
    <row r="580" spans="12:12">
      <c r="L580" s="473"/>
    </row>
    <row r="581" spans="12:12">
      <c r="L581" s="473"/>
    </row>
    <row r="582" spans="12:12">
      <c r="L582" s="473"/>
    </row>
    <row r="583" spans="12:12">
      <c r="L583" s="473"/>
    </row>
    <row r="584" spans="12:12">
      <c r="L584" s="473"/>
    </row>
    <row r="585" spans="12:12">
      <c r="L585" s="473"/>
    </row>
    <row r="586" spans="12:12">
      <c r="L586" s="473"/>
    </row>
    <row r="587" spans="12:12">
      <c r="L587" s="473"/>
    </row>
    <row r="588" spans="12:12">
      <c r="L588" s="473"/>
    </row>
    <row r="589" spans="12:12">
      <c r="L589" s="473"/>
    </row>
    <row r="590" spans="12:12">
      <c r="L590" s="473"/>
    </row>
    <row r="591" spans="12:12">
      <c r="L591" s="473"/>
    </row>
    <row r="592" spans="12:12">
      <c r="L592" s="473"/>
    </row>
    <row r="593" spans="12:12">
      <c r="L593" s="473"/>
    </row>
    <row r="594" spans="12:12">
      <c r="L594" s="473"/>
    </row>
    <row r="595" spans="12:12">
      <c r="L595" s="473"/>
    </row>
    <row r="596" spans="12:12">
      <c r="L596" s="473"/>
    </row>
    <row r="597" spans="12:12">
      <c r="L597" s="473"/>
    </row>
    <row r="598" spans="12:12">
      <c r="L598" s="473"/>
    </row>
    <row r="599" spans="12:12">
      <c r="L599" s="473"/>
    </row>
    <row r="600" spans="12:12">
      <c r="L600" s="473"/>
    </row>
    <row r="601" spans="12:12">
      <c r="L601" s="473"/>
    </row>
    <row r="602" spans="12:12">
      <c r="L602" s="473"/>
    </row>
    <row r="603" spans="12:12">
      <c r="L603" s="473"/>
    </row>
    <row r="604" spans="12:12">
      <c r="L604" s="473"/>
    </row>
    <row r="605" spans="12:12">
      <c r="L605" s="473"/>
    </row>
    <row r="606" spans="12:12">
      <c r="L606" s="473"/>
    </row>
    <row r="607" spans="12:12">
      <c r="L607" s="473"/>
    </row>
    <row r="608" spans="12:12">
      <c r="L608" s="473"/>
    </row>
    <row r="609" spans="12:12">
      <c r="L609" s="473"/>
    </row>
    <row r="610" spans="12:12">
      <c r="L610" s="473"/>
    </row>
    <row r="611" spans="12:12">
      <c r="L611" s="473"/>
    </row>
    <row r="612" spans="12:12">
      <c r="L612" s="473"/>
    </row>
    <row r="613" spans="12:12">
      <c r="L613" s="473"/>
    </row>
    <row r="614" spans="12:12">
      <c r="L614" s="473"/>
    </row>
    <row r="615" spans="12:12">
      <c r="L615" s="473"/>
    </row>
    <row r="616" spans="12:12">
      <c r="L616" s="473"/>
    </row>
    <row r="617" spans="12:12">
      <c r="L617" s="473"/>
    </row>
    <row r="618" spans="12:12">
      <c r="L618" s="473"/>
    </row>
    <row r="619" spans="12:12">
      <c r="L619" s="473"/>
    </row>
    <row r="620" spans="12:12">
      <c r="L620" s="473"/>
    </row>
    <row r="621" spans="12:12">
      <c r="L621" s="473"/>
    </row>
    <row r="622" spans="12:12">
      <c r="L622" s="473"/>
    </row>
    <row r="623" spans="12:12">
      <c r="L623" s="473"/>
    </row>
    <row r="624" spans="12:12">
      <c r="L624" s="473"/>
    </row>
    <row r="625" spans="12:12">
      <c r="L625" s="473"/>
    </row>
    <row r="626" spans="12:12">
      <c r="L626" s="473"/>
    </row>
    <row r="627" spans="12:12">
      <c r="L627" s="473"/>
    </row>
    <row r="628" spans="12:12">
      <c r="L628" s="473"/>
    </row>
    <row r="629" spans="12:12">
      <c r="L629" s="473"/>
    </row>
    <row r="630" spans="12:12">
      <c r="L630" s="473"/>
    </row>
    <row r="631" spans="12:12">
      <c r="L631" s="473"/>
    </row>
    <row r="632" spans="12:12">
      <c r="L632" s="473"/>
    </row>
    <row r="633" spans="12:12">
      <c r="L633" s="473"/>
    </row>
    <row r="634" spans="12:12">
      <c r="L634" s="473"/>
    </row>
    <row r="635" spans="12:12">
      <c r="L635" s="473"/>
    </row>
    <row r="636" spans="12:12">
      <c r="L636" s="473"/>
    </row>
    <row r="637" spans="12:12">
      <c r="L637" s="473"/>
    </row>
    <row r="638" spans="12:12">
      <c r="L638" s="473"/>
    </row>
    <row r="639" spans="12:12">
      <c r="L639" s="473"/>
    </row>
    <row r="640" spans="12:12">
      <c r="L640" s="473"/>
    </row>
    <row r="641" spans="12:12">
      <c r="L641" s="473"/>
    </row>
    <row r="642" spans="12:12">
      <c r="L642" s="473"/>
    </row>
    <row r="643" spans="12:12">
      <c r="L643" s="473"/>
    </row>
    <row r="644" spans="12:12">
      <c r="L644" s="473"/>
    </row>
    <row r="645" spans="12:12">
      <c r="L645" s="473"/>
    </row>
    <row r="646" spans="12:12">
      <c r="L646" s="473"/>
    </row>
    <row r="647" spans="12:12">
      <c r="L647" s="473"/>
    </row>
    <row r="648" spans="12:12">
      <c r="L648" s="473"/>
    </row>
    <row r="649" spans="12:12">
      <c r="L649" s="473"/>
    </row>
    <row r="650" spans="12:12">
      <c r="L650" s="473"/>
    </row>
    <row r="651" spans="12:12">
      <c r="L651" s="473"/>
    </row>
    <row r="652" spans="12:12">
      <c r="L652" s="473"/>
    </row>
    <row r="653" spans="12:12">
      <c r="L653" s="473"/>
    </row>
    <row r="654" spans="12:12">
      <c r="L654" s="473"/>
    </row>
    <row r="655" spans="12:12">
      <c r="L655" s="473"/>
    </row>
    <row r="656" spans="12:12">
      <c r="L656" s="473"/>
    </row>
    <row r="657" spans="12:12">
      <c r="L657" s="473"/>
    </row>
    <row r="658" spans="12:12">
      <c r="L658" s="473"/>
    </row>
    <row r="659" spans="12:12">
      <c r="L659" s="473"/>
    </row>
    <row r="660" spans="12:12">
      <c r="L660" s="473"/>
    </row>
    <row r="661" spans="12:12">
      <c r="L661" s="473"/>
    </row>
    <row r="662" spans="12:12">
      <c r="L662" s="473"/>
    </row>
    <row r="663" spans="12:12">
      <c r="L663" s="473"/>
    </row>
    <row r="664" spans="12:12">
      <c r="L664" s="473"/>
    </row>
    <row r="665" spans="12:12">
      <c r="L665" s="473"/>
    </row>
    <row r="666" spans="12:12">
      <c r="L666" s="473"/>
    </row>
    <row r="667" spans="12:12">
      <c r="L667" s="473"/>
    </row>
    <row r="668" spans="12:12">
      <c r="L668" s="473"/>
    </row>
    <row r="669" spans="12:12">
      <c r="L669" s="473"/>
    </row>
    <row r="670" spans="12:12">
      <c r="L670" s="473"/>
    </row>
    <row r="671" spans="12:12">
      <c r="L671" s="473"/>
    </row>
    <row r="672" spans="12:12">
      <c r="L672" s="473"/>
    </row>
    <row r="673" spans="12:12">
      <c r="L673" s="473"/>
    </row>
    <row r="674" spans="12:12">
      <c r="L674" s="473"/>
    </row>
    <row r="675" spans="12:12">
      <c r="L675" s="473"/>
    </row>
    <row r="676" spans="12:12">
      <c r="L676" s="473"/>
    </row>
    <row r="677" spans="12:12">
      <c r="L677" s="473"/>
    </row>
    <row r="678" spans="12:12">
      <c r="L678" s="473"/>
    </row>
    <row r="679" spans="12:12">
      <c r="L679" s="473"/>
    </row>
    <row r="680" spans="12:12">
      <c r="L680" s="473"/>
    </row>
    <row r="681" spans="12:12">
      <c r="L681" s="473"/>
    </row>
    <row r="682" spans="12:12">
      <c r="L682" s="473"/>
    </row>
    <row r="683" spans="12:12">
      <c r="L683" s="473"/>
    </row>
    <row r="684" spans="12:12">
      <c r="L684" s="473"/>
    </row>
    <row r="685" spans="12:12">
      <c r="L685" s="473"/>
    </row>
    <row r="686" spans="12:12">
      <c r="L686" s="473"/>
    </row>
    <row r="687" spans="12:12">
      <c r="L687" s="473"/>
    </row>
    <row r="688" spans="12:12">
      <c r="L688" s="473"/>
    </row>
    <row r="689" spans="12:12">
      <c r="L689" s="473"/>
    </row>
    <row r="690" spans="12:12">
      <c r="L690" s="473"/>
    </row>
    <row r="691" spans="12:12">
      <c r="L691" s="473"/>
    </row>
    <row r="692" spans="12:12">
      <c r="L692" s="473"/>
    </row>
    <row r="693" spans="12:12">
      <c r="L693" s="473"/>
    </row>
    <row r="694" spans="12:12">
      <c r="L694" s="473"/>
    </row>
    <row r="695" spans="12:12">
      <c r="L695" s="473"/>
    </row>
    <row r="696" spans="12:12">
      <c r="L696" s="473"/>
    </row>
    <row r="697" spans="12:12">
      <c r="L697" s="473"/>
    </row>
    <row r="698" spans="12:12">
      <c r="L698" s="473"/>
    </row>
    <row r="699" spans="12:12">
      <c r="L699" s="473"/>
    </row>
    <row r="700" spans="12:12">
      <c r="L700" s="473"/>
    </row>
    <row r="701" spans="12:12">
      <c r="L701" s="473"/>
    </row>
    <row r="702" spans="12:12">
      <c r="L702" s="473"/>
    </row>
    <row r="703" spans="12:12">
      <c r="L703" s="473"/>
    </row>
    <row r="704" spans="12:12">
      <c r="L704" s="473"/>
    </row>
    <row r="705" spans="12:12">
      <c r="L705" s="473"/>
    </row>
    <row r="706" spans="12:12">
      <c r="L706" s="473"/>
    </row>
    <row r="707" spans="12:12">
      <c r="L707" s="473"/>
    </row>
    <row r="708" spans="12:12">
      <c r="L708" s="473"/>
    </row>
    <row r="709" spans="12:12">
      <c r="L709" s="473"/>
    </row>
    <row r="710" spans="12:12">
      <c r="L710" s="473"/>
    </row>
    <row r="711" spans="12:12">
      <c r="L711" s="473"/>
    </row>
    <row r="712" spans="12:12">
      <c r="L712" s="473"/>
    </row>
    <row r="713" spans="12:12">
      <c r="L713" s="473"/>
    </row>
    <row r="714" spans="12:12">
      <c r="L714" s="473"/>
    </row>
    <row r="715" spans="12:12">
      <c r="L715" s="473"/>
    </row>
    <row r="716" spans="12:12">
      <c r="L716" s="473"/>
    </row>
    <row r="717" spans="12:12">
      <c r="L717" s="473"/>
    </row>
    <row r="718" spans="12:12">
      <c r="L718" s="473"/>
    </row>
    <row r="719" spans="12:12">
      <c r="L719" s="473"/>
    </row>
    <row r="720" spans="12:12">
      <c r="L720" s="473"/>
    </row>
    <row r="721" spans="12:12">
      <c r="L721" s="473"/>
    </row>
    <row r="722" spans="12:12">
      <c r="L722" s="473"/>
    </row>
    <row r="723" spans="12:12">
      <c r="L723" s="473"/>
    </row>
    <row r="724" spans="12:12">
      <c r="L724" s="473"/>
    </row>
    <row r="725" spans="12:12">
      <c r="L725" s="473"/>
    </row>
    <row r="726" spans="12:12">
      <c r="L726" s="473"/>
    </row>
    <row r="727" spans="12:12">
      <c r="L727" s="473"/>
    </row>
    <row r="728" spans="12:12">
      <c r="L728" s="473"/>
    </row>
    <row r="729" spans="12:12">
      <c r="L729" s="473"/>
    </row>
    <row r="730" spans="12:12">
      <c r="L730" s="473"/>
    </row>
    <row r="731" spans="12:12">
      <c r="L731" s="473"/>
    </row>
    <row r="732" spans="12:12">
      <c r="L732" s="473"/>
    </row>
    <row r="733" spans="12:12">
      <c r="L733" s="473"/>
    </row>
    <row r="734" spans="12:12">
      <c r="L734" s="473"/>
    </row>
    <row r="735" spans="12:12">
      <c r="L735" s="473"/>
    </row>
    <row r="736" spans="12:12">
      <c r="L736" s="473"/>
    </row>
    <row r="737" spans="12:12">
      <c r="L737" s="473"/>
    </row>
    <row r="738" spans="12:12">
      <c r="L738" s="473"/>
    </row>
    <row r="739" spans="12:12">
      <c r="L739" s="473"/>
    </row>
    <row r="740" spans="12:12">
      <c r="L740" s="473"/>
    </row>
    <row r="741" spans="12:12">
      <c r="L741" s="473"/>
    </row>
    <row r="742" spans="12:12">
      <c r="L742" s="473"/>
    </row>
    <row r="743" spans="12:12">
      <c r="L743" s="473"/>
    </row>
    <row r="744" spans="12:12">
      <c r="L744" s="473"/>
    </row>
    <row r="745" spans="12:12">
      <c r="L745" s="473"/>
    </row>
    <row r="746" spans="12:12">
      <c r="L746" s="473"/>
    </row>
    <row r="747" spans="12:12">
      <c r="L747" s="473"/>
    </row>
    <row r="748" spans="12:12">
      <c r="L748" s="473"/>
    </row>
    <row r="749" spans="12:12">
      <c r="L749" s="473"/>
    </row>
    <row r="750" spans="12:12">
      <c r="L750" s="473"/>
    </row>
    <row r="751" spans="12:12">
      <c r="L751" s="473"/>
    </row>
    <row r="752" spans="12:12">
      <c r="L752" s="473"/>
    </row>
    <row r="753" spans="12:12">
      <c r="L753" s="473"/>
    </row>
    <row r="754" spans="12:12">
      <c r="L754" s="473"/>
    </row>
    <row r="755" spans="12:12">
      <c r="L755" s="473"/>
    </row>
    <row r="756" spans="12:12">
      <c r="L756" s="473"/>
    </row>
    <row r="757" spans="12:12">
      <c r="L757" s="473"/>
    </row>
    <row r="758" spans="12:12">
      <c r="L758" s="473"/>
    </row>
    <row r="759" spans="12:12">
      <c r="L759" s="473"/>
    </row>
    <row r="760" spans="12:12">
      <c r="L760" s="473"/>
    </row>
    <row r="761" spans="12:12">
      <c r="L761" s="473"/>
    </row>
    <row r="762" spans="12:12">
      <c r="L762" s="473"/>
    </row>
    <row r="763" spans="12:12">
      <c r="L763" s="473"/>
    </row>
    <row r="764" spans="12:12">
      <c r="L764" s="473"/>
    </row>
    <row r="765" spans="12:12">
      <c r="L765" s="473"/>
    </row>
    <row r="766" spans="12:12">
      <c r="L766" s="473"/>
    </row>
    <row r="767" spans="12:12">
      <c r="L767" s="473"/>
    </row>
    <row r="768" spans="12:12">
      <c r="L768" s="473"/>
    </row>
    <row r="769" spans="12:12">
      <c r="L769" s="473"/>
    </row>
    <row r="770" spans="12:12">
      <c r="L770" s="473"/>
    </row>
    <row r="771" spans="12:12">
      <c r="L771" s="473"/>
    </row>
    <row r="772" spans="12:12">
      <c r="L772" s="473"/>
    </row>
    <row r="773" spans="12:12">
      <c r="L773" s="473"/>
    </row>
    <row r="774" spans="12:12">
      <c r="L774" s="473"/>
    </row>
    <row r="775" spans="12:12">
      <c r="L775" s="473"/>
    </row>
    <row r="776" spans="12:12">
      <c r="L776" s="473"/>
    </row>
    <row r="777" spans="12:12">
      <c r="L777" s="473"/>
    </row>
    <row r="778" spans="12:12">
      <c r="L778" s="473"/>
    </row>
    <row r="779" spans="12:12">
      <c r="L779" s="473"/>
    </row>
    <row r="780" spans="12:12">
      <c r="L780" s="473"/>
    </row>
    <row r="781" spans="12:12">
      <c r="L781" s="473"/>
    </row>
    <row r="782" spans="12:12">
      <c r="L782" s="473"/>
    </row>
    <row r="783" spans="12:12">
      <c r="L783" s="473"/>
    </row>
    <row r="784" spans="12:12">
      <c r="L784" s="473"/>
    </row>
    <row r="785" spans="12:12">
      <c r="L785" s="473"/>
    </row>
    <row r="786" spans="12:12">
      <c r="L786" s="473"/>
    </row>
    <row r="787" spans="12:12">
      <c r="L787" s="473"/>
    </row>
    <row r="788" spans="12:12">
      <c r="L788" s="473"/>
    </row>
    <row r="789" spans="12:12">
      <c r="L789" s="473"/>
    </row>
    <row r="790" spans="12:12">
      <c r="L790" s="473"/>
    </row>
    <row r="791" spans="12:12">
      <c r="L791" s="473"/>
    </row>
    <row r="792" spans="12:12">
      <c r="L792" s="473"/>
    </row>
    <row r="793" spans="12:12">
      <c r="L793" s="473"/>
    </row>
    <row r="794" spans="12:12">
      <c r="L794" s="473"/>
    </row>
    <row r="795" spans="12:12">
      <c r="L795" s="473"/>
    </row>
    <row r="796" spans="12:12">
      <c r="L796" s="473"/>
    </row>
    <row r="797" spans="12:12">
      <c r="L797" s="473"/>
    </row>
    <row r="798" spans="12:12">
      <c r="L798" s="473"/>
    </row>
    <row r="799" spans="12:12">
      <c r="L799" s="473"/>
    </row>
    <row r="800" spans="12:12">
      <c r="L800" s="473"/>
    </row>
    <row r="801" spans="12:12">
      <c r="L801" s="473"/>
    </row>
    <row r="802" spans="12:12">
      <c r="L802" s="473"/>
    </row>
    <row r="803" spans="12:12">
      <c r="L803" s="473"/>
    </row>
    <row r="804" spans="12:12">
      <c r="L804" s="473"/>
    </row>
    <row r="805" spans="12:12">
      <c r="L805" s="473"/>
    </row>
    <row r="806" spans="12:12">
      <c r="L806" s="473"/>
    </row>
    <row r="807" spans="12:12">
      <c r="L807" s="473"/>
    </row>
    <row r="808" spans="12:12">
      <c r="L808" s="473"/>
    </row>
    <row r="809" spans="12:12">
      <c r="L809" s="483"/>
    </row>
    <row r="810" spans="12:12">
      <c r="L810" s="483"/>
    </row>
    <row r="811" spans="12:12">
      <c r="L811" s="473"/>
    </row>
    <row r="812" spans="12:12">
      <c r="L812" s="473"/>
    </row>
    <row r="813" spans="12:12">
      <c r="L813" s="473"/>
    </row>
    <row r="814" spans="12:12">
      <c r="L814" s="473"/>
    </row>
    <row r="815" spans="12:12">
      <c r="L815" s="473"/>
    </row>
    <row r="816" spans="12:12">
      <c r="L816" s="473"/>
    </row>
    <row r="817" spans="12:12">
      <c r="L817" s="473"/>
    </row>
    <row r="818" spans="12:12">
      <c r="L818" s="473"/>
    </row>
    <row r="819" spans="12:12">
      <c r="L819" s="473"/>
    </row>
    <row r="820" spans="12:12">
      <c r="L820" s="473"/>
    </row>
    <row r="821" spans="12:12">
      <c r="L821" s="473"/>
    </row>
    <row r="822" spans="12:12">
      <c r="L822" s="473"/>
    </row>
    <row r="823" spans="12:12">
      <c r="L823" s="473"/>
    </row>
    <row r="824" spans="12:12">
      <c r="L824" s="473"/>
    </row>
    <row r="825" spans="12:12">
      <c r="L825" s="473"/>
    </row>
    <row r="826" spans="12:12">
      <c r="L826" s="473"/>
    </row>
    <row r="827" spans="12:12">
      <c r="L827" s="473"/>
    </row>
    <row r="828" spans="12:12">
      <c r="L828" s="473"/>
    </row>
    <row r="829" spans="12:12">
      <c r="L829" s="473"/>
    </row>
    <row r="830" spans="12:12">
      <c r="L830" s="473"/>
    </row>
    <row r="831" spans="12:12">
      <c r="L831" s="473"/>
    </row>
    <row r="832" spans="12:12">
      <c r="L832" s="473"/>
    </row>
    <row r="833" spans="12:12">
      <c r="L833" s="473"/>
    </row>
    <row r="834" spans="12:12">
      <c r="L834" s="473"/>
    </row>
    <row r="835" spans="12:12">
      <c r="L835" s="473"/>
    </row>
    <row r="836" spans="12:12">
      <c r="L836" s="473"/>
    </row>
    <row r="837" spans="12:12">
      <c r="L837" s="473"/>
    </row>
    <row r="838" spans="12:12">
      <c r="L838" s="473"/>
    </row>
    <row r="839" spans="12:12">
      <c r="L839" s="473"/>
    </row>
    <row r="840" spans="12:12">
      <c r="L840" s="473"/>
    </row>
    <row r="841" spans="12:12">
      <c r="L841" s="473"/>
    </row>
    <row r="842" spans="12:12">
      <c r="L842" s="473"/>
    </row>
    <row r="843" spans="12:12">
      <c r="L843" s="473"/>
    </row>
    <row r="844" spans="12:12">
      <c r="L844" s="473"/>
    </row>
    <row r="845" spans="12:12">
      <c r="L845" s="473"/>
    </row>
    <row r="846" spans="12:12">
      <c r="L846" s="473"/>
    </row>
    <row r="847" spans="12:12">
      <c r="L847" s="473"/>
    </row>
    <row r="848" spans="12:12">
      <c r="L848" s="473"/>
    </row>
    <row r="849" spans="12:12">
      <c r="L849" s="473"/>
    </row>
    <row r="850" spans="12:12">
      <c r="L850" s="473"/>
    </row>
    <row r="851" spans="12:12">
      <c r="L851" s="473"/>
    </row>
    <row r="852" spans="12:12">
      <c r="L852" s="473"/>
    </row>
    <row r="853" spans="12:12">
      <c r="L853" s="473"/>
    </row>
    <row r="854" spans="12:12">
      <c r="L854" s="473"/>
    </row>
    <row r="855" spans="12:12">
      <c r="L855" s="473"/>
    </row>
    <row r="856" spans="12:12">
      <c r="L856" s="473"/>
    </row>
    <row r="857" spans="12:12">
      <c r="L857" s="473"/>
    </row>
    <row r="858" spans="12:12">
      <c r="L858" s="473"/>
    </row>
    <row r="859" spans="12:12">
      <c r="L859" s="473"/>
    </row>
    <row r="860" spans="12:12">
      <c r="L860" s="473"/>
    </row>
    <row r="861" spans="12:12">
      <c r="L861" s="473"/>
    </row>
    <row r="862" spans="12:12">
      <c r="L862" s="473"/>
    </row>
    <row r="863" spans="12:12">
      <c r="L863" s="473"/>
    </row>
    <row r="864" spans="12:12">
      <c r="L864" s="473"/>
    </row>
    <row r="865" spans="12:12">
      <c r="L865" s="473"/>
    </row>
    <row r="866" spans="12:12">
      <c r="L866" s="473"/>
    </row>
    <row r="867" spans="12:12">
      <c r="L867" s="473"/>
    </row>
    <row r="868" spans="12:12">
      <c r="L868" s="473"/>
    </row>
    <row r="869" spans="12:12">
      <c r="L869" s="473"/>
    </row>
    <row r="870" spans="12:12">
      <c r="L870" s="473"/>
    </row>
    <row r="871" spans="12:12">
      <c r="L871" s="473"/>
    </row>
    <row r="872" spans="12:12">
      <c r="L872" s="473"/>
    </row>
    <row r="873" spans="12:12">
      <c r="L873" s="473"/>
    </row>
    <row r="874" spans="12:12">
      <c r="L874" s="473"/>
    </row>
    <row r="875" spans="12:12">
      <c r="L875" s="473"/>
    </row>
    <row r="876" spans="12:12">
      <c r="L876" s="473"/>
    </row>
    <row r="877" spans="12:12">
      <c r="L877" s="473"/>
    </row>
    <row r="878" spans="12:12">
      <c r="L878" s="473"/>
    </row>
    <row r="879" spans="12:12">
      <c r="L879" s="473"/>
    </row>
    <row r="880" spans="12:12">
      <c r="L880" s="473"/>
    </row>
    <row r="881" spans="12:12">
      <c r="L881" s="473"/>
    </row>
    <row r="882" spans="12:12">
      <c r="L882" s="473"/>
    </row>
    <row r="883" spans="12:12">
      <c r="L883" s="473"/>
    </row>
    <row r="884" spans="12:12">
      <c r="L884" s="473"/>
    </row>
    <row r="885" spans="12:12">
      <c r="L885" s="473"/>
    </row>
    <row r="886" spans="12:12">
      <c r="L886" s="473"/>
    </row>
    <row r="887" spans="12:12">
      <c r="L887" s="473"/>
    </row>
    <row r="888" spans="12:12">
      <c r="L888" s="473"/>
    </row>
    <row r="889" spans="12:12">
      <c r="L889" s="473"/>
    </row>
    <row r="890" spans="12:12">
      <c r="L890" s="473"/>
    </row>
    <row r="891" spans="12:12">
      <c r="L891" s="473"/>
    </row>
    <row r="892" spans="12:12">
      <c r="L892" s="473"/>
    </row>
    <row r="893" spans="12:12">
      <c r="L893" s="473"/>
    </row>
    <row r="894" spans="12:12">
      <c r="L894" s="473"/>
    </row>
    <row r="895" spans="12:12">
      <c r="L895" s="473"/>
    </row>
    <row r="896" spans="12:12">
      <c r="L896" s="473"/>
    </row>
    <row r="897" spans="12:12">
      <c r="L897" s="473"/>
    </row>
    <row r="898" spans="12:12">
      <c r="L898" s="473"/>
    </row>
    <row r="899" spans="12:12">
      <c r="L899" s="473"/>
    </row>
    <row r="900" spans="12:12">
      <c r="L900" s="473"/>
    </row>
    <row r="901" spans="12:12">
      <c r="L901" s="473"/>
    </row>
    <row r="902" spans="12:12">
      <c r="L902" s="473"/>
    </row>
    <row r="903" spans="12:12">
      <c r="L903" s="473"/>
    </row>
    <row r="904" spans="12:12">
      <c r="L904" s="473"/>
    </row>
    <row r="905" spans="12:12">
      <c r="L905" s="473"/>
    </row>
    <row r="906" spans="12:12">
      <c r="L906" s="473"/>
    </row>
    <row r="907" spans="12:12">
      <c r="L907" s="473"/>
    </row>
    <row r="908" spans="12:12">
      <c r="L908" s="473"/>
    </row>
    <row r="909" spans="12:12">
      <c r="L909" s="473"/>
    </row>
    <row r="910" spans="12:12">
      <c r="L910" s="473"/>
    </row>
    <row r="911" spans="12:12">
      <c r="L911" s="473"/>
    </row>
    <row r="912" spans="12:12">
      <c r="L912" s="473"/>
    </row>
    <row r="913" spans="12:12">
      <c r="L913" s="473"/>
    </row>
    <row r="914" spans="12:12">
      <c r="L914" s="473"/>
    </row>
    <row r="915" spans="12:12">
      <c r="L915" s="473"/>
    </row>
    <row r="916" spans="12:12">
      <c r="L916" s="473"/>
    </row>
    <row r="917" spans="12:12">
      <c r="L917" s="473"/>
    </row>
    <row r="918" spans="12:12">
      <c r="L918" s="473"/>
    </row>
    <row r="919" spans="12:12">
      <c r="L919" s="473"/>
    </row>
    <row r="920" spans="12:12">
      <c r="L920" s="473"/>
    </row>
    <row r="921" spans="12:12">
      <c r="L921" s="473"/>
    </row>
    <row r="922" spans="12:12">
      <c r="L922" s="473"/>
    </row>
    <row r="923" spans="12:12">
      <c r="L923" s="473"/>
    </row>
    <row r="924" spans="12:12">
      <c r="L924" s="473"/>
    </row>
    <row r="925" spans="12:12">
      <c r="L925" s="473"/>
    </row>
    <row r="926" spans="12:12">
      <c r="L926" s="473"/>
    </row>
    <row r="927" spans="12:12">
      <c r="L927" s="473"/>
    </row>
    <row r="928" spans="12:12">
      <c r="L928" s="473"/>
    </row>
    <row r="929" spans="12:12">
      <c r="L929" s="473"/>
    </row>
    <row r="930" spans="12:12">
      <c r="L930" s="473"/>
    </row>
    <row r="931" spans="12:12">
      <c r="L931" s="473"/>
    </row>
    <row r="932" spans="12:12">
      <c r="L932" s="473"/>
    </row>
    <row r="933" spans="12:12">
      <c r="L933" s="473"/>
    </row>
    <row r="934" spans="12:12">
      <c r="L934" s="473"/>
    </row>
    <row r="935" spans="12:12">
      <c r="L935" s="473"/>
    </row>
    <row r="936" spans="12:12">
      <c r="L936" s="473"/>
    </row>
    <row r="937" spans="12:12">
      <c r="L937" s="473"/>
    </row>
    <row r="938" spans="12:12">
      <c r="L938" s="473"/>
    </row>
    <row r="939" spans="12:12">
      <c r="L939" s="473"/>
    </row>
    <row r="940" spans="12:12">
      <c r="L940" s="473"/>
    </row>
    <row r="941" spans="12:12">
      <c r="L941" s="473"/>
    </row>
    <row r="942" spans="12:12">
      <c r="L942" s="473"/>
    </row>
    <row r="943" spans="12:12">
      <c r="L943" s="473"/>
    </row>
    <row r="944" spans="12:12">
      <c r="L944" s="473"/>
    </row>
    <row r="945" spans="12:12">
      <c r="L945" s="473"/>
    </row>
    <row r="946" spans="12:12">
      <c r="L946" s="473"/>
    </row>
    <row r="947" spans="12:12">
      <c r="L947" s="473"/>
    </row>
    <row r="948" spans="12:12">
      <c r="L948" s="473"/>
    </row>
    <row r="949" spans="12:12">
      <c r="L949" s="473"/>
    </row>
    <row r="950" spans="12:12">
      <c r="L950" s="473"/>
    </row>
    <row r="951" spans="12:12">
      <c r="L951" s="473"/>
    </row>
    <row r="952" spans="12:12">
      <c r="L952" s="473"/>
    </row>
    <row r="953" spans="12:12">
      <c r="L953" s="473"/>
    </row>
    <row r="954" spans="12:12">
      <c r="L954" s="473"/>
    </row>
    <row r="955" spans="12:12">
      <c r="L955" s="473"/>
    </row>
    <row r="956" spans="12:12">
      <c r="L956" s="473"/>
    </row>
    <row r="957" spans="12:12">
      <c r="L957" s="473"/>
    </row>
    <row r="958" spans="12:12">
      <c r="L958" s="473"/>
    </row>
    <row r="959" spans="12:12">
      <c r="L959" s="473"/>
    </row>
    <row r="960" spans="12:12">
      <c r="L960" s="473"/>
    </row>
    <row r="961" spans="12:12">
      <c r="L961" s="473"/>
    </row>
    <row r="962" spans="12:12">
      <c r="L962" s="473"/>
    </row>
    <row r="963" spans="12:12">
      <c r="L963" s="473"/>
    </row>
    <row r="964" spans="12:12">
      <c r="L964" s="473"/>
    </row>
    <row r="965" spans="12:12">
      <c r="L965" s="473"/>
    </row>
    <row r="966" spans="12:12">
      <c r="L966" s="473"/>
    </row>
    <row r="967" spans="12:12">
      <c r="L967" s="473"/>
    </row>
    <row r="968" spans="12:12">
      <c r="L968" s="473"/>
    </row>
    <row r="969" spans="12:12">
      <c r="L969" s="473"/>
    </row>
    <row r="970" spans="12:12">
      <c r="L970" s="473"/>
    </row>
    <row r="971" spans="12:12">
      <c r="L971" s="473"/>
    </row>
    <row r="972" spans="12:12">
      <c r="L972" s="473"/>
    </row>
    <row r="973" spans="12:12">
      <c r="L973" s="473"/>
    </row>
    <row r="974" spans="12:12">
      <c r="L974" s="473"/>
    </row>
    <row r="975" spans="12:12">
      <c r="L975" s="473"/>
    </row>
    <row r="976" spans="12:12">
      <c r="L976" s="473"/>
    </row>
    <row r="977" spans="12:12">
      <c r="L977" s="473"/>
    </row>
    <row r="978" spans="12:12">
      <c r="L978" s="473"/>
    </row>
    <row r="979" spans="12:12">
      <c r="L979" s="473"/>
    </row>
    <row r="980" spans="12:12">
      <c r="L980" s="473"/>
    </row>
    <row r="981" spans="12:12">
      <c r="L981" s="473"/>
    </row>
    <row r="982" spans="12:12">
      <c r="L982" s="473"/>
    </row>
    <row r="983" spans="12:12">
      <c r="L983" s="473"/>
    </row>
    <row r="984" spans="12:12">
      <c r="L984" s="473"/>
    </row>
    <row r="985" spans="12:12">
      <c r="L985" s="473"/>
    </row>
    <row r="986" spans="12:12">
      <c r="L986" s="473"/>
    </row>
    <row r="987" spans="12:12">
      <c r="L987" s="473"/>
    </row>
    <row r="988" spans="12:12">
      <c r="L988" s="473"/>
    </row>
    <row r="989" spans="12:12">
      <c r="L989" s="473"/>
    </row>
    <row r="990" spans="12:12">
      <c r="L990" s="473"/>
    </row>
    <row r="991" spans="12:12">
      <c r="L991" s="473"/>
    </row>
    <row r="992" spans="12:12">
      <c r="L992" s="473"/>
    </row>
    <row r="993" spans="12:12">
      <c r="L993" s="473"/>
    </row>
    <row r="994" spans="12:12">
      <c r="L994" s="473"/>
    </row>
    <row r="995" spans="12:12">
      <c r="L995" s="473"/>
    </row>
    <row r="996" spans="12:12">
      <c r="L996" s="473"/>
    </row>
    <row r="997" spans="12:12">
      <c r="L997" s="473"/>
    </row>
    <row r="998" spans="12:12">
      <c r="L998" s="473"/>
    </row>
    <row r="999" spans="12:12">
      <c r="L999" s="473"/>
    </row>
    <row r="1000" spans="12:12">
      <c r="L1000" s="473"/>
    </row>
    <row r="1001" spans="12:12">
      <c r="L1001" s="473"/>
    </row>
    <row r="1002" spans="12:12">
      <c r="L1002" s="473"/>
    </row>
    <row r="1003" spans="12:12">
      <c r="L1003" s="473"/>
    </row>
    <row r="1004" spans="12:12">
      <c r="L1004" s="473"/>
    </row>
    <row r="1005" spans="12:12">
      <c r="L1005" s="473"/>
    </row>
    <row r="1006" spans="12:12">
      <c r="L1006" s="473"/>
    </row>
    <row r="1007" spans="12:12">
      <c r="L1007" s="473"/>
    </row>
    <row r="1008" spans="12:12">
      <c r="L1008" s="473"/>
    </row>
    <row r="1009" spans="12:12">
      <c r="L1009" s="473"/>
    </row>
    <row r="1010" spans="12:12">
      <c r="L1010" s="473"/>
    </row>
    <row r="1011" spans="12:12">
      <c r="L1011" s="473"/>
    </row>
    <row r="1012" spans="12:12">
      <c r="L1012" s="473"/>
    </row>
    <row r="1013" spans="12:12">
      <c r="L1013" s="473"/>
    </row>
    <row r="1014" spans="12:12">
      <c r="L1014" s="473"/>
    </row>
    <row r="1015" spans="12:12">
      <c r="L1015" s="473"/>
    </row>
    <row r="1016" spans="12:12">
      <c r="L1016" s="473"/>
    </row>
    <row r="1017" spans="12:12">
      <c r="L1017" s="473"/>
    </row>
    <row r="1018" spans="12:12">
      <c r="L1018" s="473"/>
    </row>
    <row r="1019" spans="12:12">
      <c r="L1019" s="473"/>
    </row>
    <row r="1020" spans="12:12">
      <c r="L1020" s="473"/>
    </row>
    <row r="1021" spans="12:12">
      <c r="L1021" s="473"/>
    </row>
    <row r="1022" spans="12:12">
      <c r="L1022" s="473"/>
    </row>
    <row r="1023" spans="12:12">
      <c r="L1023" s="473"/>
    </row>
    <row r="1024" spans="12:12">
      <c r="L1024" s="473"/>
    </row>
    <row r="1025" spans="12:12">
      <c r="L1025" s="473"/>
    </row>
    <row r="1026" spans="12:12">
      <c r="L1026" s="473"/>
    </row>
    <row r="1027" spans="12:12">
      <c r="L1027" s="473"/>
    </row>
    <row r="1028" spans="12:12">
      <c r="L1028" s="473"/>
    </row>
    <row r="1029" spans="12:12">
      <c r="L1029" s="473"/>
    </row>
    <row r="1030" spans="12:12">
      <c r="L1030" s="473"/>
    </row>
    <row r="1031" spans="12:12">
      <c r="L1031" s="473"/>
    </row>
    <row r="1032" spans="12:12">
      <c r="L1032" s="473"/>
    </row>
    <row r="1033" spans="12:12">
      <c r="L1033" s="473"/>
    </row>
    <row r="1034" spans="12:12">
      <c r="L1034" s="473"/>
    </row>
    <row r="1035" spans="12:12">
      <c r="L1035" s="473"/>
    </row>
    <row r="1036" spans="12:12">
      <c r="L1036" s="473"/>
    </row>
    <row r="1037" spans="12:12">
      <c r="L1037" s="473"/>
    </row>
    <row r="1038" spans="12:12">
      <c r="L1038" s="473"/>
    </row>
    <row r="1039" spans="12:12">
      <c r="L1039" s="473"/>
    </row>
    <row r="1040" spans="12:12">
      <c r="L1040" s="473"/>
    </row>
    <row r="1041" spans="12:12">
      <c r="L1041" s="473"/>
    </row>
    <row r="1042" spans="12:12">
      <c r="L1042" s="473"/>
    </row>
    <row r="1043" spans="12:12">
      <c r="L1043" s="473"/>
    </row>
    <row r="1044" spans="12:12">
      <c r="L1044" s="473"/>
    </row>
    <row r="1045" spans="12:12">
      <c r="L1045" s="473"/>
    </row>
    <row r="1046" spans="12:12">
      <c r="L1046" s="473"/>
    </row>
    <row r="1047" spans="12:12">
      <c r="L1047" s="473"/>
    </row>
    <row r="1048" spans="12:12">
      <c r="L1048" s="473"/>
    </row>
    <row r="1049" spans="12:12">
      <c r="L1049" s="473"/>
    </row>
    <row r="1050" spans="12:12">
      <c r="L1050" s="473"/>
    </row>
    <row r="1051" spans="12:12">
      <c r="L1051" s="473"/>
    </row>
    <row r="1052" spans="12:12">
      <c r="L1052" s="473"/>
    </row>
    <row r="1053" spans="12:12">
      <c r="L1053" s="473"/>
    </row>
    <row r="1054" spans="12:12">
      <c r="L1054" s="473"/>
    </row>
    <row r="1055" spans="12:12">
      <c r="L1055" s="473"/>
    </row>
    <row r="1056" spans="12:12">
      <c r="L1056" s="473"/>
    </row>
    <row r="1057" spans="12:12">
      <c r="L1057" s="473"/>
    </row>
    <row r="1058" spans="12:12">
      <c r="L1058" s="473"/>
    </row>
    <row r="1059" spans="12:12">
      <c r="L1059" s="473"/>
    </row>
    <row r="1060" spans="12:12">
      <c r="L1060" s="473"/>
    </row>
    <row r="1061" spans="12:12">
      <c r="L1061" s="473"/>
    </row>
    <row r="1062" spans="12:12">
      <c r="L1062" s="473"/>
    </row>
    <row r="1063" spans="12:12">
      <c r="L1063" s="473"/>
    </row>
    <row r="1064" spans="12:12">
      <c r="L1064" s="473"/>
    </row>
    <row r="1065" spans="12:12">
      <c r="L1065" s="473"/>
    </row>
    <row r="1066" spans="12:12">
      <c r="L1066" s="473"/>
    </row>
    <row r="1067" spans="12:12">
      <c r="L1067" s="473"/>
    </row>
    <row r="1068" spans="12:12">
      <c r="L1068" s="473"/>
    </row>
    <row r="1069" spans="12:12">
      <c r="L1069" s="473"/>
    </row>
    <row r="1070" spans="12:12">
      <c r="L1070" s="473"/>
    </row>
    <row r="1071" spans="12:12">
      <c r="L1071" s="473"/>
    </row>
    <row r="1072" spans="12:12">
      <c r="L1072" s="473"/>
    </row>
    <row r="1073" spans="12:12">
      <c r="L1073" s="473"/>
    </row>
    <row r="1074" spans="12:12">
      <c r="L1074" s="473"/>
    </row>
    <row r="1075" spans="12:12">
      <c r="L1075" s="473"/>
    </row>
    <row r="1076" spans="12:12">
      <c r="L1076" s="473"/>
    </row>
    <row r="1077" spans="12:12">
      <c r="L1077" s="473"/>
    </row>
    <row r="1078" spans="12:12">
      <c r="L1078" s="473"/>
    </row>
    <row r="1079" spans="12:12">
      <c r="L1079" s="473"/>
    </row>
    <row r="1080" spans="12:12">
      <c r="L1080" s="473"/>
    </row>
    <row r="1081" spans="12:12">
      <c r="L1081" s="473"/>
    </row>
    <row r="1082" spans="12:12">
      <c r="L1082" s="473"/>
    </row>
    <row r="1083" spans="12:12">
      <c r="L1083" s="473"/>
    </row>
    <row r="1084" spans="12:12">
      <c r="L1084" s="473"/>
    </row>
    <row r="1085" spans="12:12">
      <c r="L1085" s="473"/>
    </row>
    <row r="1086" spans="12:12">
      <c r="L1086" s="473"/>
    </row>
    <row r="1087" spans="12:12">
      <c r="L1087" s="473"/>
    </row>
    <row r="1088" spans="12:12">
      <c r="L1088" s="473"/>
    </row>
    <row r="1089" spans="12:12">
      <c r="L1089" s="473"/>
    </row>
    <row r="1090" spans="12:12">
      <c r="L1090" s="473"/>
    </row>
    <row r="1091" spans="12:12">
      <c r="L1091" s="473"/>
    </row>
    <row r="1092" spans="12:12">
      <c r="L1092" s="473"/>
    </row>
    <row r="1093" spans="12:12">
      <c r="L1093" s="473"/>
    </row>
    <row r="1094" spans="12:12">
      <c r="L1094" s="473"/>
    </row>
    <row r="1095" spans="12:12">
      <c r="L1095" s="473"/>
    </row>
    <row r="1096" spans="12:12">
      <c r="L1096" s="473"/>
    </row>
    <row r="1097" spans="12:12">
      <c r="L1097" s="473"/>
    </row>
    <row r="1098" spans="12:12">
      <c r="L1098" s="473"/>
    </row>
    <row r="1099" spans="12:12">
      <c r="L1099" s="473"/>
    </row>
    <row r="1100" spans="12:12">
      <c r="L1100" s="473"/>
    </row>
    <row r="1101" spans="12:12">
      <c r="L1101" s="473"/>
    </row>
    <row r="1102" spans="12:12">
      <c r="L1102" s="473"/>
    </row>
    <row r="1103" spans="12:12">
      <c r="L1103" s="473"/>
    </row>
    <row r="1104" spans="12:12">
      <c r="L1104" s="473"/>
    </row>
    <row r="1105" spans="12:12">
      <c r="L1105" s="473"/>
    </row>
    <row r="1106" spans="12:12">
      <c r="L1106" s="473"/>
    </row>
    <row r="1107" spans="12:12">
      <c r="L1107" s="473"/>
    </row>
    <row r="1108" spans="12:12">
      <c r="L1108" s="473"/>
    </row>
    <row r="1109" spans="12:12">
      <c r="L1109" s="473"/>
    </row>
    <row r="1110" spans="12:12">
      <c r="L1110" s="473"/>
    </row>
    <row r="1111" spans="12:12">
      <c r="L1111" s="473"/>
    </row>
    <row r="1112" spans="12:12">
      <c r="L1112" s="473"/>
    </row>
    <row r="1113" spans="12:12">
      <c r="L1113" s="473"/>
    </row>
    <row r="1114" spans="12:12">
      <c r="L1114" s="473"/>
    </row>
    <row r="1115" spans="12:12">
      <c r="L1115" s="473"/>
    </row>
    <row r="1116" spans="12:12">
      <c r="L1116" s="473"/>
    </row>
    <row r="1117" spans="12:12">
      <c r="L1117" s="473"/>
    </row>
    <row r="1118" spans="12:12">
      <c r="L1118" s="473"/>
    </row>
    <row r="1119" spans="12:12">
      <c r="L1119" s="473"/>
    </row>
    <row r="1120" spans="12:12">
      <c r="L1120" s="473"/>
    </row>
    <row r="1121" spans="12:12">
      <c r="L1121" s="473"/>
    </row>
    <row r="1122" spans="12:12">
      <c r="L1122" s="473"/>
    </row>
    <row r="1123" spans="12:12">
      <c r="L1123" s="473"/>
    </row>
    <row r="1124" spans="12:12">
      <c r="L1124" s="473"/>
    </row>
    <row r="1125" spans="12:12">
      <c r="L1125" s="473"/>
    </row>
    <row r="1126" spans="12:12">
      <c r="L1126" s="473"/>
    </row>
    <row r="1127" spans="12:12">
      <c r="L1127" s="473"/>
    </row>
    <row r="1128" spans="12:12">
      <c r="L1128" s="473"/>
    </row>
    <row r="1129" spans="12:12">
      <c r="L1129" s="473"/>
    </row>
    <row r="1130" spans="12:12">
      <c r="L1130" s="473"/>
    </row>
    <row r="1131" spans="12:12">
      <c r="L1131" s="473"/>
    </row>
    <row r="1132" spans="12:12">
      <c r="L1132" s="473"/>
    </row>
    <row r="1133" spans="12:12">
      <c r="L1133" s="473"/>
    </row>
    <row r="1134" spans="12:12">
      <c r="L1134" s="473"/>
    </row>
    <row r="1135" spans="12:12">
      <c r="L1135" s="473"/>
    </row>
    <row r="1136" spans="12:12">
      <c r="L1136" s="473"/>
    </row>
    <row r="1137" spans="12:12">
      <c r="L1137" s="473"/>
    </row>
    <row r="1138" spans="12:12">
      <c r="L1138" s="473"/>
    </row>
    <row r="1139" spans="12:12">
      <c r="L1139" s="473"/>
    </row>
    <row r="1140" spans="12:12">
      <c r="L1140" s="473"/>
    </row>
    <row r="1141" spans="12:12">
      <c r="L1141" s="473"/>
    </row>
    <row r="1142" spans="12:12">
      <c r="L1142" s="473"/>
    </row>
    <row r="1143" spans="12:12">
      <c r="L1143" s="473"/>
    </row>
    <row r="1144" spans="12:12">
      <c r="L1144" s="473"/>
    </row>
    <row r="1145" spans="12:12">
      <c r="L1145" s="473"/>
    </row>
    <row r="1146" spans="12:12">
      <c r="L1146" s="473"/>
    </row>
    <row r="1147" spans="12:12">
      <c r="L1147" s="489"/>
    </row>
    <row r="1148" spans="12:12">
      <c r="L1148" s="473"/>
    </row>
    <row r="1149" spans="12:12">
      <c r="L1149" s="473"/>
    </row>
    <row r="1150" spans="12:12">
      <c r="L1150" s="473"/>
    </row>
    <row r="1151" spans="12:12">
      <c r="L1151" s="473"/>
    </row>
    <row r="1152" spans="12:12">
      <c r="L1152" s="473"/>
    </row>
    <row r="1153" spans="12:12">
      <c r="L1153" s="473"/>
    </row>
    <row r="1154" spans="12:12">
      <c r="L1154" s="473"/>
    </row>
    <row r="1155" spans="12:12">
      <c r="L1155" s="473"/>
    </row>
    <row r="1156" spans="12:12">
      <c r="L1156" s="473"/>
    </row>
    <row r="1157" spans="12:12">
      <c r="L1157" s="473"/>
    </row>
    <row r="1158" spans="12:12">
      <c r="L1158" s="473"/>
    </row>
    <row r="1159" spans="12:12">
      <c r="L1159" s="473"/>
    </row>
    <row r="1160" spans="12:12">
      <c r="L1160" s="473"/>
    </row>
    <row r="1161" spans="12:12">
      <c r="L1161" s="473"/>
    </row>
    <row r="1162" spans="12:12">
      <c r="L1162" s="473"/>
    </row>
    <row r="1163" spans="12:12">
      <c r="L1163" s="473"/>
    </row>
    <row r="1164" spans="12:12">
      <c r="L1164" s="473"/>
    </row>
    <row r="1165" spans="12:12">
      <c r="L1165" s="473"/>
    </row>
    <row r="1166" spans="12:12">
      <c r="L1166" s="473"/>
    </row>
    <row r="1167" spans="12:12">
      <c r="L1167" s="473"/>
    </row>
    <row r="1168" spans="12:12">
      <c r="L1168" s="473"/>
    </row>
    <row r="1169" spans="12:12">
      <c r="L1169" s="473"/>
    </row>
    <row r="1170" spans="12:12">
      <c r="L1170" s="473"/>
    </row>
    <row r="1171" spans="12:12">
      <c r="L1171" s="473"/>
    </row>
    <row r="1172" spans="12:12">
      <c r="L1172" s="473"/>
    </row>
    <row r="1173" spans="12:12">
      <c r="L1173" s="473"/>
    </row>
    <row r="1174" spans="12:12">
      <c r="L1174" s="473"/>
    </row>
    <row r="1175" spans="12:12">
      <c r="L1175" s="473"/>
    </row>
    <row r="1176" spans="12:12">
      <c r="L1176" s="473"/>
    </row>
    <row r="1177" spans="12:12">
      <c r="L1177" s="473"/>
    </row>
    <row r="1178" spans="12:12">
      <c r="L1178" s="473"/>
    </row>
    <row r="1179" spans="12:12">
      <c r="L1179" s="473"/>
    </row>
    <row r="1180" spans="12:12">
      <c r="L1180" s="473"/>
    </row>
    <row r="1181" spans="12:12">
      <c r="L1181" s="473"/>
    </row>
    <row r="1182" spans="12:12">
      <c r="L1182" s="473"/>
    </row>
    <row r="1183" spans="12:12">
      <c r="L1183" s="473"/>
    </row>
    <row r="1184" spans="12:12">
      <c r="L1184" s="473"/>
    </row>
    <row r="1185" spans="12:12">
      <c r="L1185" s="473"/>
    </row>
    <row r="1186" spans="12:12">
      <c r="L1186" s="473"/>
    </row>
    <row r="1187" spans="12:12">
      <c r="L1187" s="473"/>
    </row>
    <row r="1188" spans="12:12">
      <c r="L1188" s="473"/>
    </row>
    <row r="1189" spans="12:12">
      <c r="L1189" s="473"/>
    </row>
    <row r="1190" spans="12:12">
      <c r="L1190" s="473"/>
    </row>
    <row r="1191" spans="12:12">
      <c r="L1191" s="473"/>
    </row>
    <row r="1192" spans="12:12">
      <c r="L1192" s="473"/>
    </row>
    <row r="1193" spans="12:12">
      <c r="L1193" s="473"/>
    </row>
    <row r="1194" spans="12:12">
      <c r="L1194" s="473"/>
    </row>
    <row r="1195" spans="12:12">
      <c r="L1195" s="473"/>
    </row>
    <row r="1196" spans="12:12">
      <c r="L1196" s="473"/>
    </row>
    <row r="1197" spans="12:12">
      <c r="L1197" s="473"/>
    </row>
    <row r="1198" spans="12:12">
      <c r="L1198" s="473"/>
    </row>
    <row r="1199" spans="12:12">
      <c r="L1199" s="473"/>
    </row>
    <row r="1200" spans="12:12">
      <c r="L1200" s="473"/>
    </row>
    <row r="1201" spans="12:12">
      <c r="L1201" s="473"/>
    </row>
    <row r="1202" spans="12:12">
      <c r="L1202" s="473"/>
    </row>
    <row r="1203" spans="12:12">
      <c r="L1203" s="473"/>
    </row>
    <row r="1204" spans="12:12">
      <c r="L1204" s="473"/>
    </row>
    <row r="1205" spans="12:12">
      <c r="L1205" s="473"/>
    </row>
    <row r="1206" spans="12:12">
      <c r="L1206" s="473"/>
    </row>
    <row r="1207" spans="12:12">
      <c r="L1207" s="473"/>
    </row>
    <row r="1208" spans="12:12">
      <c r="L1208" s="473"/>
    </row>
    <row r="1209" spans="12:12">
      <c r="L1209" s="473"/>
    </row>
    <row r="1210" spans="12:12">
      <c r="L1210" s="473"/>
    </row>
    <row r="1211" spans="12:12">
      <c r="L1211" s="473"/>
    </row>
    <row r="1212" spans="12:12">
      <c r="L1212" s="473"/>
    </row>
    <row r="1213" spans="12:12">
      <c r="L1213" s="473"/>
    </row>
    <row r="1214" spans="12:12">
      <c r="L1214" s="473"/>
    </row>
    <row r="1215" spans="12:12">
      <c r="L1215" s="473"/>
    </row>
    <row r="1216" spans="12:12">
      <c r="L1216" s="473"/>
    </row>
    <row r="1217" spans="12:12">
      <c r="L1217" s="473"/>
    </row>
    <row r="1218" spans="12:12">
      <c r="L1218" s="473"/>
    </row>
    <row r="1219" spans="12:12">
      <c r="L1219" s="473"/>
    </row>
    <row r="1220" spans="12:12">
      <c r="L1220" s="473"/>
    </row>
    <row r="1221" spans="12:12">
      <c r="L1221" s="473"/>
    </row>
    <row r="1222" spans="12:12">
      <c r="L1222" s="473"/>
    </row>
    <row r="1223" spans="12:12">
      <c r="L1223" s="473"/>
    </row>
    <row r="1224" spans="12:12">
      <c r="L1224" s="473"/>
    </row>
    <row r="1225" spans="12:12">
      <c r="L1225" s="473"/>
    </row>
    <row r="1226" spans="12:12">
      <c r="L1226" s="473"/>
    </row>
    <row r="1227" spans="12:12">
      <c r="L1227" s="473"/>
    </row>
    <row r="1228" spans="12:12">
      <c r="L1228" s="473"/>
    </row>
    <row r="1229" spans="12:12">
      <c r="L1229" s="473"/>
    </row>
    <row r="1230" spans="12:12">
      <c r="L1230" s="473"/>
    </row>
    <row r="1231" spans="12:12">
      <c r="L1231" s="473"/>
    </row>
    <row r="1232" spans="12:12">
      <c r="L1232" s="473"/>
    </row>
    <row r="1233" spans="12:12">
      <c r="L1233" s="473"/>
    </row>
    <row r="1234" spans="12:12">
      <c r="L1234" s="473"/>
    </row>
    <row r="1235" spans="12:12">
      <c r="L1235" s="473"/>
    </row>
    <row r="1236" spans="12:12">
      <c r="L1236" s="473"/>
    </row>
    <row r="1237" spans="12:12">
      <c r="L1237" s="473"/>
    </row>
    <row r="1238" spans="12:12">
      <c r="L1238" s="473"/>
    </row>
    <row r="1239" spans="12:12">
      <c r="L1239" s="473"/>
    </row>
    <row r="1240" spans="12:12">
      <c r="L1240" s="473"/>
    </row>
    <row r="1241" spans="12:12">
      <c r="L1241" s="473"/>
    </row>
    <row r="1242" spans="12:12">
      <c r="L1242" s="473"/>
    </row>
    <row r="1243" spans="12:12">
      <c r="L1243" s="473"/>
    </row>
    <row r="1244" spans="12:12">
      <c r="L1244" s="473"/>
    </row>
    <row r="1245" spans="12:12">
      <c r="L1245" s="473"/>
    </row>
    <row r="1246" spans="12:12">
      <c r="L1246" s="473"/>
    </row>
    <row r="1247" spans="12:12">
      <c r="L1247" s="473"/>
    </row>
    <row r="1248" spans="12:12">
      <c r="L1248" s="473"/>
    </row>
    <row r="1249" spans="12:12">
      <c r="L1249" s="473"/>
    </row>
    <row r="1250" spans="12:12">
      <c r="L1250" s="473"/>
    </row>
    <row r="1251" spans="12:12">
      <c r="L1251" s="473"/>
    </row>
    <row r="1252" spans="12:12">
      <c r="L1252" s="473"/>
    </row>
    <row r="1253" spans="12:12">
      <c r="L1253" s="473"/>
    </row>
    <row r="1254" spans="12:12">
      <c r="L1254" s="473"/>
    </row>
    <row r="1255" spans="12:12">
      <c r="L1255" s="473"/>
    </row>
    <row r="1256" spans="12:12">
      <c r="L1256" s="473"/>
    </row>
    <row r="1257" spans="12:12">
      <c r="L1257" s="473"/>
    </row>
    <row r="1258" spans="12:12">
      <c r="L1258" s="473"/>
    </row>
    <row r="1259" spans="12:12">
      <c r="L1259" s="473"/>
    </row>
    <row r="1260" spans="12:12">
      <c r="L1260" s="473"/>
    </row>
    <row r="1261" spans="12:12">
      <c r="L1261" s="473"/>
    </row>
    <row r="1262" spans="12:12">
      <c r="L1262" s="473"/>
    </row>
    <row r="1263" spans="12:12">
      <c r="L1263" s="473"/>
    </row>
    <row r="1264" spans="12:12">
      <c r="L1264" s="473"/>
    </row>
    <row r="1265" spans="12:12">
      <c r="L1265" s="473"/>
    </row>
    <row r="1266" spans="12:12">
      <c r="L1266" s="473"/>
    </row>
    <row r="1267" spans="12:12">
      <c r="L1267" s="473"/>
    </row>
    <row r="1268" spans="12:12">
      <c r="L1268" s="473"/>
    </row>
    <row r="1269" spans="12:12">
      <c r="L1269" s="473"/>
    </row>
    <row r="1270" spans="12:12">
      <c r="L1270" s="473"/>
    </row>
    <row r="1271" spans="12:12">
      <c r="L1271" s="473"/>
    </row>
    <row r="1272" spans="12:12">
      <c r="L1272" s="473"/>
    </row>
    <row r="1273" spans="12:12">
      <c r="L1273" s="473"/>
    </row>
    <row r="1274" spans="12:12">
      <c r="L1274" s="473"/>
    </row>
    <row r="1275" spans="12:12">
      <c r="L1275" s="473"/>
    </row>
    <row r="1276" spans="12:12">
      <c r="L1276" s="473"/>
    </row>
    <row r="1277" spans="12:12">
      <c r="L1277" s="473"/>
    </row>
    <row r="1278" spans="12:12">
      <c r="L1278" s="473"/>
    </row>
    <row r="1279" spans="12:12">
      <c r="L1279" s="473"/>
    </row>
    <row r="1280" spans="12:12">
      <c r="L1280" s="473"/>
    </row>
    <row r="1281" spans="12:12">
      <c r="L1281" s="473"/>
    </row>
    <row r="1282" spans="12:12">
      <c r="L1282" s="473"/>
    </row>
    <row r="1283" spans="12:12">
      <c r="L1283" s="473"/>
    </row>
    <row r="1284" spans="12:12">
      <c r="L1284" s="473"/>
    </row>
    <row r="1285" spans="12:12">
      <c r="L1285" s="473"/>
    </row>
    <row r="1286" spans="12:12">
      <c r="L1286" s="473"/>
    </row>
    <row r="1287" spans="12:12">
      <c r="L1287" s="473"/>
    </row>
    <row r="1288" spans="12:12">
      <c r="L1288" s="473"/>
    </row>
    <row r="1289" spans="12:12">
      <c r="L1289" s="473"/>
    </row>
    <row r="1290" spans="12:12">
      <c r="L1290" s="473"/>
    </row>
    <row r="1291" spans="12:12">
      <c r="L1291" s="473"/>
    </row>
    <row r="1292" spans="12:12">
      <c r="L1292" s="473"/>
    </row>
    <row r="1293" spans="12:12">
      <c r="L1293" s="473"/>
    </row>
    <row r="1294" spans="12:12">
      <c r="L1294" s="473"/>
    </row>
    <row r="1295" spans="12:12">
      <c r="L1295" s="473"/>
    </row>
    <row r="1296" spans="12:12">
      <c r="L1296" s="473"/>
    </row>
    <row r="1297" spans="12:12">
      <c r="L1297" s="473"/>
    </row>
    <row r="1298" spans="12:12">
      <c r="L1298" s="473"/>
    </row>
    <row r="1299" spans="12:12">
      <c r="L1299" s="473"/>
    </row>
    <row r="1300" spans="12:12">
      <c r="L1300" s="473"/>
    </row>
    <row r="1301" spans="12:12">
      <c r="L1301" s="473"/>
    </row>
    <row r="1302" spans="12:12">
      <c r="L1302" s="473"/>
    </row>
    <row r="1303" spans="12:12">
      <c r="L1303" s="473"/>
    </row>
    <row r="1304" spans="12:12">
      <c r="L1304" s="473"/>
    </row>
    <row r="1305" spans="12:12">
      <c r="L1305" s="473"/>
    </row>
    <row r="1306" spans="12:12">
      <c r="L1306" s="473"/>
    </row>
    <row r="1307" spans="12:12">
      <c r="L1307" s="473"/>
    </row>
    <row r="1308" spans="12:12">
      <c r="L1308" s="473"/>
    </row>
    <row r="1309" spans="12:12">
      <c r="L1309" s="473"/>
    </row>
    <row r="1310" spans="12:12">
      <c r="L1310" s="473"/>
    </row>
    <row r="1311" spans="12:12">
      <c r="L1311" s="473"/>
    </row>
    <row r="1312" spans="12:12">
      <c r="L1312" s="473"/>
    </row>
    <row r="1313" spans="12:12">
      <c r="L1313" s="473"/>
    </row>
    <row r="1314" spans="12:12">
      <c r="L1314" s="473"/>
    </row>
    <row r="1315" spans="12:12">
      <c r="L1315" s="473"/>
    </row>
    <row r="1316" spans="12:12">
      <c r="L1316" s="473"/>
    </row>
    <row r="1317" spans="12:12">
      <c r="L1317" s="473"/>
    </row>
    <row r="1318" spans="12:12">
      <c r="L1318" s="473"/>
    </row>
    <row r="1319" spans="12:12">
      <c r="L1319" s="473"/>
    </row>
    <row r="1320" spans="12:12">
      <c r="L1320" s="473"/>
    </row>
    <row r="1321" spans="12:12">
      <c r="L1321" s="473"/>
    </row>
    <row r="1322" spans="12:12">
      <c r="L1322" s="473"/>
    </row>
    <row r="1323" spans="12:12">
      <c r="L1323" s="473"/>
    </row>
    <row r="1324" spans="12:12">
      <c r="L1324" s="473"/>
    </row>
    <row r="1325" spans="12:12">
      <c r="L1325" s="473"/>
    </row>
    <row r="1326" spans="12:12">
      <c r="L1326" s="473"/>
    </row>
    <row r="1327" spans="12:12">
      <c r="L1327" s="473"/>
    </row>
    <row r="1328" spans="12:12">
      <c r="L1328" s="473"/>
    </row>
    <row r="1329" spans="12:12">
      <c r="L1329" s="473"/>
    </row>
    <row r="1330" spans="12:12">
      <c r="L1330" s="473"/>
    </row>
    <row r="1331" spans="12:12">
      <c r="L1331" s="473"/>
    </row>
    <row r="1332" spans="12:12">
      <c r="L1332" s="473"/>
    </row>
    <row r="1333" spans="12:12">
      <c r="L1333" s="473"/>
    </row>
    <row r="1334" spans="12:12">
      <c r="L1334" s="473"/>
    </row>
    <row r="1335" spans="12:12">
      <c r="L1335" s="473"/>
    </row>
    <row r="1336" spans="12:12">
      <c r="L1336" s="473"/>
    </row>
    <row r="1337" spans="12:12">
      <c r="L1337" s="473"/>
    </row>
    <row r="1338" spans="12:12">
      <c r="L1338" s="473"/>
    </row>
    <row r="1339" spans="12:12">
      <c r="L1339" s="473"/>
    </row>
    <row r="1340" spans="12:12">
      <c r="L1340" s="473"/>
    </row>
    <row r="1341" spans="12:12">
      <c r="L1341" s="473"/>
    </row>
    <row r="1342" spans="12:12">
      <c r="L1342" s="473"/>
    </row>
    <row r="1343" spans="12:12">
      <c r="L1343" s="473"/>
    </row>
    <row r="1344" spans="12:12">
      <c r="L1344" s="473"/>
    </row>
    <row r="1345" spans="12:12">
      <c r="L1345" s="473"/>
    </row>
    <row r="1346" spans="12:12">
      <c r="L1346" s="473"/>
    </row>
    <row r="1347" spans="12:12">
      <c r="L1347" s="473"/>
    </row>
    <row r="1348" spans="12:12">
      <c r="L1348" s="473"/>
    </row>
    <row r="1349" spans="12:12">
      <c r="L1349" s="473"/>
    </row>
    <row r="1350" spans="12:12">
      <c r="L1350" s="473"/>
    </row>
    <row r="1351" spans="12:12">
      <c r="L1351" s="473"/>
    </row>
    <row r="1352" spans="12:12">
      <c r="L1352" s="473"/>
    </row>
    <row r="1353" spans="12:12">
      <c r="L1353" s="473"/>
    </row>
    <row r="1354" spans="12:12">
      <c r="L1354" s="473"/>
    </row>
    <row r="1355" spans="12:12">
      <c r="L1355" s="473"/>
    </row>
    <row r="1356" spans="12:12">
      <c r="L1356" s="473"/>
    </row>
    <row r="1357" spans="12:12">
      <c r="L1357" s="473"/>
    </row>
    <row r="1358" spans="12:12">
      <c r="L1358" s="473"/>
    </row>
    <row r="1359" spans="12:12">
      <c r="L1359" s="473"/>
    </row>
    <row r="1360" spans="12:12">
      <c r="L1360" s="473"/>
    </row>
    <row r="1361" spans="12:12">
      <c r="L1361" s="473"/>
    </row>
    <row r="1362" spans="12:12">
      <c r="L1362" s="473"/>
    </row>
    <row r="1363" spans="12:12">
      <c r="L1363" s="473"/>
    </row>
    <row r="1364" spans="12:12">
      <c r="L1364" s="473"/>
    </row>
    <row r="1365" spans="12:12">
      <c r="L1365" s="473"/>
    </row>
    <row r="1366" spans="12:12">
      <c r="L1366" s="473"/>
    </row>
    <row r="1367" spans="12:12">
      <c r="L1367" s="473"/>
    </row>
    <row r="1368" spans="12:12">
      <c r="L1368" s="473"/>
    </row>
    <row r="1369" spans="12:12">
      <c r="L1369" s="473"/>
    </row>
    <row r="1370" spans="12:12">
      <c r="L1370" s="473"/>
    </row>
    <row r="1371" spans="12:12">
      <c r="L1371" s="473"/>
    </row>
    <row r="1372" spans="12:12">
      <c r="L1372" s="473"/>
    </row>
    <row r="1373" spans="12:12">
      <c r="L1373" s="473"/>
    </row>
    <row r="1374" spans="12:12">
      <c r="L1374" s="473"/>
    </row>
    <row r="1375" spans="12:12">
      <c r="L1375" s="473"/>
    </row>
    <row r="1376" spans="12:12">
      <c r="L1376" s="473"/>
    </row>
    <row r="1377" spans="12:12">
      <c r="L1377" s="473"/>
    </row>
    <row r="1378" spans="12:12">
      <c r="L1378" s="473"/>
    </row>
    <row r="1379" spans="12:12">
      <c r="L1379" s="473"/>
    </row>
    <row r="1380" spans="12:12">
      <c r="L1380" s="473"/>
    </row>
    <row r="1381" spans="12:12">
      <c r="L1381" s="473"/>
    </row>
    <row r="1382" spans="12:12">
      <c r="L1382" s="473"/>
    </row>
    <row r="1383" spans="12:12">
      <c r="L1383" s="473"/>
    </row>
    <row r="1384" spans="12:12">
      <c r="L1384" s="473"/>
    </row>
    <row r="1385" spans="12:12">
      <c r="L1385" s="473"/>
    </row>
    <row r="1386" spans="12:12">
      <c r="L1386" s="473"/>
    </row>
    <row r="1387" spans="12:12">
      <c r="L1387" s="473"/>
    </row>
    <row r="1388" spans="12:12">
      <c r="L1388" s="473"/>
    </row>
    <row r="1389" spans="12:12">
      <c r="L1389" s="473"/>
    </row>
    <row r="1390" spans="12:12">
      <c r="L1390" s="473"/>
    </row>
    <row r="1391" spans="12:12">
      <c r="L1391" s="473"/>
    </row>
    <row r="1392" spans="12:12">
      <c r="L1392" s="473"/>
    </row>
    <row r="1393" spans="12:12">
      <c r="L1393" s="473"/>
    </row>
    <row r="1394" spans="12:12">
      <c r="L1394" s="473"/>
    </row>
    <row r="1395" spans="12:12">
      <c r="L1395" s="473"/>
    </row>
    <row r="1396" spans="12:12">
      <c r="L1396" s="473"/>
    </row>
    <row r="1397" spans="12:12">
      <c r="L1397" s="473"/>
    </row>
    <row r="1398" spans="12:12">
      <c r="L1398" s="473"/>
    </row>
    <row r="1399" spans="12:12">
      <c r="L1399" s="473"/>
    </row>
    <row r="1400" spans="12:12">
      <c r="L1400" s="473"/>
    </row>
    <row r="1401" spans="12:12">
      <c r="L1401" s="473"/>
    </row>
    <row r="1402" spans="12:12">
      <c r="L1402" s="473"/>
    </row>
    <row r="1403" spans="12:12">
      <c r="L1403" s="473"/>
    </row>
    <row r="1404" spans="12:12">
      <c r="L1404" s="473"/>
    </row>
    <row r="1405" spans="12:12">
      <c r="L1405" s="473"/>
    </row>
    <row r="1406" spans="12:12">
      <c r="L1406" s="473"/>
    </row>
    <row r="1407" spans="12:12">
      <c r="L1407" s="473"/>
    </row>
    <row r="1408" spans="12:12">
      <c r="L1408" s="473"/>
    </row>
    <row r="1409" spans="12:12">
      <c r="L1409" s="473"/>
    </row>
    <row r="1410" spans="12:12">
      <c r="L1410" s="473"/>
    </row>
    <row r="1411" spans="12:12">
      <c r="L1411" s="473"/>
    </row>
    <row r="1412" spans="12:12">
      <c r="L1412" s="473"/>
    </row>
    <row r="1413" spans="12:12">
      <c r="L1413" s="473"/>
    </row>
    <row r="1414" spans="12:12">
      <c r="L1414" s="473"/>
    </row>
    <row r="1415" spans="12:12">
      <c r="L1415" s="473"/>
    </row>
    <row r="1416" spans="12:12">
      <c r="L1416" s="473"/>
    </row>
    <row r="1417" spans="12:12">
      <c r="L1417" s="473"/>
    </row>
    <row r="1418" spans="12:12">
      <c r="L1418" s="473"/>
    </row>
    <row r="1419" spans="12:12">
      <c r="L1419" s="473"/>
    </row>
    <row r="1420" spans="12:12">
      <c r="L1420" s="473"/>
    </row>
    <row r="1421" spans="12:12">
      <c r="L1421" s="473"/>
    </row>
    <row r="1422" spans="12:12">
      <c r="L1422" s="473"/>
    </row>
    <row r="1423" spans="12:12">
      <c r="L1423" s="473"/>
    </row>
    <row r="1424" spans="12:12">
      <c r="L1424" s="473"/>
    </row>
    <row r="1425" spans="12:12">
      <c r="L1425" s="473"/>
    </row>
    <row r="1426" spans="12:12">
      <c r="L1426" s="473"/>
    </row>
    <row r="1427" spans="12:12">
      <c r="L1427" s="473"/>
    </row>
    <row r="1428" spans="12:12">
      <c r="L1428" s="473"/>
    </row>
    <row r="1429" spans="12:12">
      <c r="L1429" s="473"/>
    </row>
    <row r="1430" spans="12:12">
      <c r="L1430" s="473"/>
    </row>
    <row r="1431" spans="12:12">
      <c r="L1431" s="473"/>
    </row>
    <row r="1432" spans="12:12">
      <c r="L1432" s="473"/>
    </row>
    <row r="1433" spans="12:12">
      <c r="L1433" s="473"/>
    </row>
    <row r="1434" spans="12:12">
      <c r="L1434" s="473"/>
    </row>
    <row r="1435" spans="12:12">
      <c r="L1435" s="473"/>
    </row>
    <row r="1436" spans="12:12">
      <c r="L1436" s="473"/>
    </row>
    <row r="1437" spans="12:12">
      <c r="L1437" s="473"/>
    </row>
    <row r="1438" spans="12:12">
      <c r="L1438" s="473"/>
    </row>
    <row r="1439" spans="12:12">
      <c r="L1439" s="473"/>
    </row>
    <row r="1440" spans="12:12">
      <c r="L1440" s="473"/>
    </row>
    <row r="1441" spans="12:12">
      <c r="L1441" s="473"/>
    </row>
    <row r="1442" spans="12:12">
      <c r="L1442" s="473"/>
    </row>
    <row r="1443" spans="12:12">
      <c r="L1443" s="473"/>
    </row>
    <row r="1444" spans="12:12">
      <c r="L1444" s="490"/>
    </row>
    <row r="1445" spans="12:12">
      <c r="L1445" s="490"/>
    </row>
    <row r="1446" spans="12:12">
      <c r="L1446" s="490"/>
    </row>
    <row r="1447" spans="12:12">
      <c r="L1447" s="490"/>
    </row>
    <row r="1448" spans="12:12">
      <c r="L1448" s="490"/>
    </row>
    <row r="1449" spans="12:12">
      <c r="L1449" s="490"/>
    </row>
    <row r="1450" spans="12:12">
      <c r="L1450" s="490"/>
    </row>
    <row r="1451" spans="12:12">
      <c r="L1451" s="490"/>
    </row>
    <row r="1452" spans="12:12">
      <c r="L1452" s="490"/>
    </row>
    <row r="1453" spans="12:12">
      <c r="L1453" s="490"/>
    </row>
    <row r="1454" spans="12:12">
      <c r="L1454" s="490"/>
    </row>
    <row r="1455" spans="12:12">
      <c r="L1455" s="490"/>
    </row>
    <row r="1456" spans="12:12">
      <c r="L1456" s="490"/>
    </row>
    <row r="1457" spans="12:12">
      <c r="L1457" s="490"/>
    </row>
    <row r="1458" spans="12:12">
      <c r="L1458" s="490"/>
    </row>
    <row r="1459" spans="12:12">
      <c r="L1459" s="490"/>
    </row>
    <row r="1460" spans="12:12">
      <c r="L1460" s="490"/>
    </row>
    <row r="1461" spans="12:12">
      <c r="L1461" s="490"/>
    </row>
    <row r="1462" spans="12:12">
      <c r="L1462" s="490"/>
    </row>
    <row r="1463" spans="12:12">
      <c r="L1463" s="490"/>
    </row>
  </sheetData>
  <autoFilter ref="A7:AT130" xr:uid="{E1A52B11-4BAB-4254-AEE3-27C251028F79}"/>
  <mergeCells count="17">
    <mergeCell ref="AK3:AK5"/>
    <mergeCell ref="AP3:AP5"/>
    <mergeCell ref="R3:R5"/>
    <mergeCell ref="W3:W5"/>
    <mergeCell ref="AI3:AI5"/>
    <mergeCell ref="X3:X5"/>
    <mergeCell ref="AJ3:AJ5"/>
    <mergeCell ref="M3:M5"/>
    <mergeCell ref="K3:K5"/>
    <mergeCell ref="L3:L5"/>
    <mergeCell ref="Y3:Y5"/>
    <mergeCell ref="AD3:AD5"/>
    <mergeCell ref="A3:E3"/>
    <mergeCell ref="A5:E5"/>
    <mergeCell ref="G3:G5"/>
    <mergeCell ref="H3:H5"/>
    <mergeCell ref="I3:I5"/>
  </mergeCells>
  <phoneticPr fontId="48" type="noConversion"/>
  <conditionalFormatting sqref="B12:E21 G12:I21">
    <cfRule type="expression" dxfId="26" priority="347">
      <formula>OR($K12=1,$R12=1)</formula>
    </cfRule>
    <cfRule type="expression" dxfId="25" priority="346">
      <formula>AND($M12=1,$R12&lt;&gt;1)</formula>
    </cfRule>
    <cfRule type="expression" dxfId="24" priority="348">
      <formula>($I12="NA")</formula>
    </cfRule>
  </conditionalFormatting>
  <conditionalFormatting sqref="B24:E31 G24:I31">
    <cfRule type="expression" dxfId="23" priority="304">
      <formula>AND($M24=1,$R24&lt;&gt;1)</formula>
    </cfRule>
    <cfRule type="expression" dxfId="22" priority="305">
      <formula>OR($K24=1,$R24=1)</formula>
    </cfRule>
    <cfRule type="expression" dxfId="21" priority="306">
      <formula>($I24="NA")</formula>
    </cfRule>
  </conditionalFormatting>
  <conditionalFormatting sqref="B34:E41 G34:I41">
    <cfRule type="expression" dxfId="20" priority="263">
      <formula>AND($M34=1,$R34&lt;&gt;1)</formula>
    </cfRule>
    <cfRule type="expression" dxfId="19" priority="265">
      <formula>($I34="NA")</formula>
    </cfRule>
    <cfRule type="expression" dxfId="18" priority="264">
      <formula>OR($K34=1,$R34=1)</formula>
    </cfRule>
  </conditionalFormatting>
  <conditionalFormatting sqref="B44:E51 G44:I51">
    <cfRule type="expression" dxfId="17" priority="225">
      <formula>AND($M44=1,$R44&lt;&gt;1)</formula>
    </cfRule>
    <cfRule type="expression" dxfId="16" priority="226">
      <formula>OR($K44=1,$R44=1)</formula>
    </cfRule>
    <cfRule type="expression" dxfId="15" priority="227">
      <formula>($I44="NA")</formula>
    </cfRule>
  </conditionalFormatting>
  <conditionalFormatting sqref="B54:E63 G54:I63">
    <cfRule type="expression" dxfId="14" priority="180">
      <formula>AND($M54=1,$R54&lt;&gt;1)</formula>
    </cfRule>
    <cfRule type="expression" dxfId="13" priority="181">
      <formula>OR($K54=1,$R54=1)</formula>
    </cfRule>
    <cfRule type="expression" dxfId="12" priority="182">
      <formula>($I54="NA")</formula>
    </cfRule>
  </conditionalFormatting>
  <conditionalFormatting sqref="B66:E73 G66:I73">
    <cfRule type="expression" dxfId="11" priority="137">
      <formula>AND($M66=1,$R66&lt;&gt;1)</formula>
    </cfRule>
    <cfRule type="expression" dxfId="10" priority="138">
      <formula>OR($K66=1,$R66=1)</formula>
    </cfRule>
    <cfRule type="expression" dxfId="9" priority="139">
      <formula>($I66="NA")</formula>
    </cfRule>
  </conditionalFormatting>
  <conditionalFormatting sqref="B76:E83 G76:I83">
    <cfRule type="expression" dxfId="8" priority="97">
      <formula>OR($K76=1,$R76=1)</formula>
    </cfRule>
    <cfRule type="expression" dxfId="7" priority="96">
      <formula>AND($M76=1,$R76&lt;&gt;1)</formula>
    </cfRule>
    <cfRule type="expression" dxfId="6" priority="98">
      <formula>($I76="NA")</formula>
    </cfRule>
  </conditionalFormatting>
  <conditionalFormatting sqref="B86:E93 G86:I93">
    <cfRule type="expression" dxfId="5" priority="59">
      <formula>($I86="NA")</formula>
    </cfRule>
    <cfRule type="expression" dxfId="4" priority="58">
      <formula>OR($K86=1,$R86=1)</formula>
    </cfRule>
    <cfRule type="expression" dxfId="3" priority="57">
      <formula>AND($M86=1,$R86&lt;&gt;1)</formula>
    </cfRule>
  </conditionalFormatting>
  <conditionalFormatting sqref="B98:E106 G98:I106 B109:E111 G109:I111 B117:E121 G117:I121 B124:E125 G124:I125 B128:E128 G128:I128 B130:E133 G130:I133">
    <cfRule type="expression" dxfId="2" priority="840">
      <formula>($I98="NA")</formula>
    </cfRule>
    <cfRule type="expression" dxfId="1" priority="839">
      <formula>OR($K98=1,$R98=1)</formula>
    </cfRule>
    <cfRule type="expression" dxfId="0" priority="838">
      <formula>AND($M98=1,$R98&lt;&gt;1)</formula>
    </cfRule>
  </conditionalFormatting>
  <conditionalFormatting sqref="K7:K8 W7:X8 M7:Q8 AI7:AJ8">
    <cfRule type="iconSet" priority="2256">
      <iconSet iconSet="3Symbols2" showValue="0">
        <cfvo type="percent" val="0"/>
        <cfvo type="num" val="0"/>
        <cfvo type="num" val="1"/>
      </iconSet>
    </cfRule>
  </conditionalFormatting>
  <conditionalFormatting sqref="K12:K21">
    <cfRule type="iconSet" priority="345">
      <iconSet iconSet="3Symbols2" showValue="0">
        <cfvo type="percent" val="0"/>
        <cfvo type="num" val="0"/>
        <cfvo type="num" val="0"/>
      </iconSet>
    </cfRule>
  </conditionalFormatting>
  <conditionalFormatting sqref="K24">
    <cfRule type="iconSet" priority="303">
      <iconSet iconSet="3Symbols2" showValue="0">
        <cfvo type="percent" val="0"/>
        <cfvo type="num" val="0"/>
        <cfvo type="num" val="0"/>
      </iconSet>
    </cfRule>
  </conditionalFormatting>
  <conditionalFormatting sqref="K25:K31">
    <cfRule type="iconSet" priority="302">
      <iconSet iconSet="3Symbols2" showValue="0">
        <cfvo type="percent" val="0"/>
        <cfvo type="num" val="0"/>
        <cfvo type="num" val="0"/>
      </iconSet>
    </cfRule>
  </conditionalFormatting>
  <conditionalFormatting sqref="K34:K39">
    <cfRule type="iconSet" priority="261">
      <iconSet iconSet="3Symbols2" showValue="0">
        <cfvo type="percent" val="0"/>
        <cfvo type="num" val="0"/>
        <cfvo type="num" val="0"/>
      </iconSet>
    </cfRule>
  </conditionalFormatting>
  <conditionalFormatting sqref="K40:K41">
    <cfRule type="iconSet" priority="262">
      <iconSet iconSet="3Symbols2" showValue="0">
        <cfvo type="percent" val="0"/>
        <cfvo type="num" val="0"/>
        <cfvo type="num" val="0"/>
      </iconSet>
    </cfRule>
  </conditionalFormatting>
  <conditionalFormatting sqref="K44:K51">
    <cfRule type="iconSet" priority="224">
      <iconSet iconSet="3Symbols2" showValue="0">
        <cfvo type="percent" val="0"/>
        <cfvo type="num" val="0"/>
        <cfvo type="num" val="0"/>
      </iconSet>
    </cfRule>
  </conditionalFormatting>
  <conditionalFormatting sqref="K54:K63">
    <cfRule type="iconSet" priority="179">
      <iconSet iconSet="3Symbols2" showValue="0">
        <cfvo type="percent" val="0"/>
        <cfvo type="num" val="0"/>
        <cfvo type="num" val="0"/>
      </iconSet>
    </cfRule>
  </conditionalFormatting>
  <conditionalFormatting sqref="K66">
    <cfRule type="iconSet" priority="136">
      <iconSet iconSet="3Symbols2" showValue="0">
        <cfvo type="percent" val="0"/>
        <cfvo type="num" val="0"/>
        <cfvo type="num" val="0"/>
      </iconSet>
    </cfRule>
  </conditionalFormatting>
  <conditionalFormatting sqref="K67:K73">
    <cfRule type="iconSet" priority="135">
      <iconSet iconSet="3Symbols2" showValue="0">
        <cfvo type="percent" val="0"/>
        <cfvo type="num" val="0"/>
        <cfvo type="num" val="0"/>
      </iconSet>
    </cfRule>
  </conditionalFormatting>
  <conditionalFormatting sqref="K76:K81">
    <cfRule type="iconSet" priority="95">
      <iconSet iconSet="3Symbols2" showValue="0">
        <cfvo type="percent" val="0"/>
        <cfvo type="num" val="0"/>
        <cfvo type="num" val="0"/>
      </iconSet>
    </cfRule>
  </conditionalFormatting>
  <conditionalFormatting sqref="K82:K83">
    <cfRule type="iconSet" priority="94">
      <iconSet iconSet="3Symbols2" showValue="0">
        <cfvo type="percent" val="0"/>
        <cfvo type="num" val="0"/>
        <cfvo type="num" val="0"/>
      </iconSet>
    </cfRule>
  </conditionalFormatting>
  <conditionalFormatting sqref="K86:K93">
    <cfRule type="iconSet" priority="56">
      <iconSet iconSet="3Symbols2" showValue="0">
        <cfvo type="percent" val="0"/>
        <cfvo type="num" val="0"/>
        <cfvo type="num" val="0"/>
      </iconSet>
    </cfRule>
  </conditionalFormatting>
  <conditionalFormatting sqref="K109:K111 K98:K106">
    <cfRule type="iconSet" priority="115491">
      <iconSet iconSet="3Symbols2" showValue="0">
        <cfvo type="percent" val="0"/>
        <cfvo type="num" val="0"/>
        <cfvo type="num" val="0"/>
      </iconSet>
    </cfRule>
  </conditionalFormatting>
  <conditionalFormatting sqref="K117">
    <cfRule type="iconSet" priority="1501">
      <iconSet iconSet="3Symbols2" showValue="0">
        <cfvo type="percent" val="0"/>
        <cfvo type="num" val="0"/>
        <cfvo type="num" val="0"/>
      </iconSet>
    </cfRule>
  </conditionalFormatting>
  <conditionalFormatting sqref="K124 K118:K121">
    <cfRule type="iconSet" priority="118083">
      <iconSet iconSet="3Symbols2" showValue="0">
        <cfvo type="percent" val="0"/>
        <cfvo type="num" val="0"/>
        <cfvo type="num" val="0"/>
      </iconSet>
    </cfRule>
  </conditionalFormatting>
  <conditionalFormatting sqref="K125">
    <cfRule type="iconSet" priority="1620">
      <iconSet iconSet="3Symbols2" showValue="0">
        <cfvo type="percent" val="0"/>
        <cfvo type="num" val="0"/>
        <cfvo type="num" val="0"/>
      </iconSet>
    </cfRule>
  </conditionalFormatting>
  <conditionalFormatting sqref="K128">
    <cfRule type="iconSet" priority="897">
      <iconSet iconSet="3Symbols2" showValue="0">
        <cfvo type="percent" val="0"/>
        <cfvo type="num" val="0"/>
        <cfvo type="num" val="0"/>
      </iconSet>
    </cfRule>
  </conditionalFormatting>
  <conditionalFormatting sqref="K130:K1048576">
    <cfRule type="iconSet" priority="8756">
      <iconSet iconSet="3Symbols2" showValue="0">
        <cfvo type="percent" val="0"/>
        <cfvo type="num" val="0"/>
        <cfvo type="num" val="0"/>
      </iconSet>
    </cfRule>
  </conditionalFormatting>
  <conditionalFormatting sqref="N12:N21">
    <cfRule type="iconSet" priority="342">
      <iconSet iconSet="3Symbols2" showValue="0">
        <cfvo type="percent" val="0"/>
        <cfvo type="num" val="0"/>
        <cfvo type="num" val="0"/>
      </iconSet>
    </cfRule>
  </conditionalFormatting>
  <conditionalFormatting sqref="N24:N31">
    <cfRule type="iconSet" priority="299">
      <iconSet iconSet="3Symbols2" showValue="0">
        <cfvo type="percent" val="0"/>
        <cfvo type="num" val="0"/>
        <cfvo type="num" val="0"/>
      </iconSet>
    </cfRule>
  </conditionalFormatting>
  <conditionalFormatting sqref="N34:N41">
    <cfRule type="iconSet" priority="258">
      <iconSet iconSet="3Symbols2" showValue="0">
        <cfvo type="percent" val="0"/>
        <cfvo type="num" val="0"/>
        <cfvo type="num" val="0"/>
      </iconSet>
    </cfRule>
  </conditionalFormatting>
  <conditionalFormatting sqref="N44:N51">
    <cfRule type="iconSet" priority="221">
      <iconSet iconSet="3Symbols2" showValue="0">
        <cfvo type="percent" val="0"/>
        <cfvo type="num" val="0"/>
        <cfvo type="num" val="0"/>
      </iconSet>
    </cfRule>
  </conditionalFormatting>
  <conditionalFormatting sqref="N54:N63">
    <cfRule type="iconSet" priority="176">
      <iconSet iconSet="3Symbols2" showValue="0">
        <cfvo type="percent" val="0"/>
        <cfvo type="num" val="0"/>
        <cfvo type="num" val="0"/>
      </iconSet>
    </cfRule>
  </conditionalFormatting>
  <conditionalFormatting sqref="N66:N73">
    <cfRule type="iconSet" priority="132">
      <iconSet iconSet="3Symbols2" showValue="0">
        <cfvo type="percent" val="0"/>
        <cfvo type="num" val="0"/>
        <cfvo type="num" val="0"/>
      </iconSet>
    </cfRule>
  </conditionalFormatting>
  <conditionalFormatting sqref="N76:N83">
    <cfRule type="iconSet" priority="91">
      <iconSet iconSet="3Symbols2" showValue="0">
        <cfvo type="percent" val="0"/>
        <cfvo type="num" val="0"/>
        <cfvo type="num" val="0"/>
      </iconSet>
    </cfRule>
  </conditionalFormatting>
  <conditionalFormatting sqref="N86:N93">
    <cfRule type="iconSet" priority="53">
      <iconSet iconSet="3Symbols2" showValue="0">
        <cfvo type="percent" val="0"/>
        <cfvo type="num" val="0"/>
        <cfvo type="num" val="0"/>
      </iconSet>
    </cfRule>
  </conditionalFormatting>
  <conditionalFormatting sqref="N117:N121 N109:N111">
    <cfRule type="iconSet" priority="848">
      <iconSet iconSet="3Symbols2" showValue="0">
        <cfvo type="percent" val="0"/>
        <cfvo type="num" val="0"/>
        <cfvo type="num" val="0"/>
      </iconSet>
    </cfRule>
  </conditionalFormatting>
  <conditionalFormatting sqref="N128 Q128">
    <cfRule type="iconSet" priority="895">
      <iconSet iconSet="3Symbols2" showValue="0">
        <cfvo type="percent" val="0"/>
        <cfvo type="num" val="0"/>
        <cfvo type="num" val="0"/>
      </iconSet>
    </cfRule>
  </conditionalFormatting>
  <conditionalFormatting sqref="O34:O41">
    <cfRule type="iconSet" priority="257">
      <iconSet iconSet="3Symbols2" showValue="0">
        <cfvo type="percent" val="0"/>
        <cfvo type="num" val="0"/>
        <cfvo type="num" val="0"/>
      </iconSet>
    </cfRule>
  </conditionalFormatting>
  <conditionalFormatting sqref="O44:O51">
    <cfRule type="iconSet" priority="220">
      <iconSet iconSet="3Symbols2" showValue="0">
        <cfvo type="percent" val="0"/>
        <cfvo type="num" val="0"/>
        <cfvo type="num" val="0"/>
      </iconSet>
    </cfRule>
  </conditionalFormatting>
  <conditionalFormatting sqref="O76:O83">
    <cfRule type="iconSet" priority="90">
      <iconSet iconSet="3Symbols2" showValue="0">
        <cfvo type="percent" val="0"/>
        <cfvo type="num" val="0"/>
        <cfvo type="num" val="0"/>
      </iconSet>
    </cfRule>
  </conditionalFormatting>
  <conditionalFormatting sqref="O86:O93">
    <cfRule type="iconSet" priority="52">
      <iconSet iconSet="3Symbols2" showValue="0">
        <cfvo type="percent" val="0"/>
        <cfvo type="num" val="0"/>
        <cfvo type="num" val="0"/>
      </iconSet>
    </cfRule>
  </conditionalFormatting>
  <conditionalFormatting sqref="O109:O111 Q101 O98:Q98 O101 N98:N106 O100:Q100 O102:Q102 O106:Q106 O99 Q99 O103:O105 Q103:Q105 Q109:Q111">
    <cfRule type="iconSet" priority="76256">
      <iconSet iconSet="3Symbols2" showValue="0">
        <cfvo type="percent" val="0"/>
        <cfvo type="num" val="0"/>
        <cfvo type="num" val="0"/>
      </iconSet>
    </cfRule>
  </conditionalFormatting>
  <conditionalFormatting sqref="O117:O121">
    <cfRule type="iconSet" priority="845">
      <iconSet iconSet="3Symbols2" showValue="0">
        <cfvo type="percent" val="0"/>
        <cfvo type="num" val="0"/>
        <cfvo type="num" val="0"/>
      </iconSet>
    </cfRule>
  </conditionalFormatting>
  <conditionalFormatting sqref="O128 O124:O125">
    <cfRule type="iconSet" priority="847">
      <iconSet iconSet="3Symbols2" showValue="0">
        <cfvo type="percent" val="0"/>
        <cfvo type="num" val="0"/>
        <cfvo type="num" val="0"/>
      </iconSet>
    </cfRule>
  </conditionalFormatting>
  <conditionalFormatting sqref="P24:P31">
    <cfRule type="iconSet" priority="298">
      <iconSet iconSet="3Symbols2" showValue="0">
        <cfvo type="percent" val="0"/>
        <cfvo type="num" val="0"/>
        <cfvo type="num" val="0"/>
      </iconSet>
    </cfRule>
  </conditionalFormatting>
  <conditionalFormatting sqref="P34:P41">
    <cfRule type="iconSet" priority="256">
      <iconSet iconSet="3Symbols2" showValue="0">
        <cfvo type="percent" val="0"/>
        <cfvo type="num" val="0"/>
        <cfvo type="num" val="0"/>
      </iconSet>
    </cfRule>
  </conditionalFormatting>
  <conditionalFormatting sqref="P66:P73">
    <cfRule type="iconSet" priority="131">
      <iconSet iconSet="3Symbols2" showValue="0">
        <cfvo type="percent" val="0"/>
        <cfvo type="num" val="0"/>
        <cfvo type="num" val="0"/>
      </iconSet>
    </cfRule>
  </conditionalFormatting>
  <conditionalFormatting sqref="P76:P83">
    <cfRule type="iconSet" priority="89">
      <iconSet iconSet="3Symbols2" showValue="0">
        <cfvo type="percent" val="0"/>
        <cfvo type="num" val="0"/>
        <cfvo type="num" val="0"/>
      </iconSet>
    </cfRule>
  </conditionalFormatting>
  <conditionalFormatting sqref="P109:P111">
    <cfRule type="iconSet" priority="844">
      <iconSet iconSet="3Symbols2" showValue="0">
        <cfvo type="percent" val="0"/>
        <cfvo type="num" val="0"/>
        <cfvo type="num" val="0"/>
      </iconSet>
    </cfRule>
  </conditionalFormatting>
  <conditionalFormatting sqref="P128">
    <cfRule type="iconSet" priority="843">
      <iconSet iconSet="3Symbols2" showValue="0">
        <cfvo type="percent" val="0"/>
        <cfvo type="num" val="0"/>
        <cfvo type="num" val="0"/>
      </iconSet>
    </cfRule>
  </conditionalFormatting>
  <conditionalFormatting sqref="Q24:Q31">
    <cfRule type="iconSet" priority="297">
      <iconSet iconSet="3Symbols2" showValue="0">
        <cfvo type="percent" val="0"/>
        <cfvo type="num" val="0"/>
        <cfvo type="num" val="0"/>
      </iconSet>
    </cfRule>
  </conditionalFormatting>
  <conditionalFormatting sqref="Q44:Q51">
    <cfRule type="iconSet" priority="219">
      <iconSet iconSet="3Symbols2" showValue="0">
        <cfvo type="percent" val="0"/>
        <cfvo type="num" val="0"/>
        <cfvo type="num" val="0"/>
      </iconSet>
    </cfRule>
  </conditionalFormatting>
  <conditionalFormatting sqref="Q54:Q63">
    <cfRule type="iconSet" priority="175">
      <iconSet iconSet="3Symbols2" showValue="0">
        <cfvo type="percent" val="0"/>
        <cfvo type="num" val="0"/>
        <cfvo type="num" val="0"/>
      </iconSet>
    </cfRule>
  </conditionalFormatting>
  <conditionalFormatting sqref="Q66:Q73">
    <cfRule type="iconSet" priority="130">
      <iconSet iconSet="3Symbols2" showValue="0">
        <cfvo type="percent" val="0"/>
        <cfvo type="num" val="0"/>
        <cfvo type="num" val="0"/>
      </iconSet>
    </cfRule>
  </conditionalFormatting>
  <conditionalFormatting sqref="Q76:Q83">
    <cfRule type="iconSet" priority="88">
      <iconSet iconSet="3Symbols2" showValue="0">
        <cfvo type="percent" val="0"/>
        <cfvo type="num" val="0"/>
        <cfvo type="num" val="0"/>
      </iconSet>
    </cfRule>
  </conditionalFormatting>
  <conditionalFormatting sqref="Q86:Q93">
    <cfRule type="iconSet" priority="51">
      <iconSet iconSet="3Symbols2" showValue="0">
        <cfvo type="percent" val="0"/>
        <cfvo type="num" val="0"/>
        <cfvo type="num" val="0"/>
      </iconSet>
    </cfRule>
  </conditionalFormatting>
  <conditionalFormatting sqref="R130:R1048576">
    <cfRule type="iconSet" priority="8754">
      <iconSet iconSet="3Symbols2" showValue="0">
        <cfvo type="percent" val="0"/>
        <cfvo type="num" val="0"/>
        <cfvo type="num" val="0"/>
      </iconSet>
    </cfRule>
  </conditionalFormatting>
  <conditionalFormatting sqref="S24:S31">
    <cfRule type="iconSet" priority="295">
      <iconSet iconSet="3Symbols2" showValue="0">
        <cfvo type="percent" val="0"/>
        <cfvo type="num" val="0"/>
        <cfvo type="num" val="0"/>
      </iconSet>
    </cfRule>
  </conditionalFormatting>
  <conditionalFormatting sqref="S66:S73">
    <cfRule type="iconSet" priority="128">
      <iconSet iconSet="3Symbols2" showValue="0">
        <cfvo type="percent" val="0"/>
        <cfvo type="num" val="0"/>
        <cfvo type="num" val="0"/>
      </iconSet>
    </cfRule>
  </conditionalFormatting>
  <conditionalFormatting sqref="S8:T8">
    <cfRule type="iconSet" priority="1904">
      <iconSet iconSet="3Symbols2" showValue="0">
        <cfvo type="percent" val="0"/>
        <cfvo type="num" val="0"/>
        <cfvo type="num" val="1"/>
      </iconSet>
    </cfRule>
  </conditionalFormatting>
  <conditionalFormatting sqref="S12:T21">
    <cfRule type="iconSet" priority="340">
      <iconSet iconSet="3Symbols2" showValue="0">
        <cfvo type="percent" val="0"/>
        <cfvo type="num" val="0"/>
        <cfvo type="num" val="0"/>
      </iconSet>
    </cfRule>
  </conditionalFormatting>
  <conditionalFormatting sqref="S34:T41">
    <cfRule type="iconSet" priority="254">
      <iconSet iconSet="3Symbols2" showValue="0">
        <cfvo type="percent" val="0"/>
        <cfvo type="num" val="0"/>
        <cfvo type="num" val="0"/>
      </iconSet>
    </cfRule>
  </conditionalFormatting>
  <conditionalFormatting sqref="S44:T51">
    <cfRule type="iconSet" priority="217">
      <iconSet iconSet="3Symbols2" showValue="0">
        <cfvo type="percent" val="0"/>
        <cfvo type="num" val="0"/>
        <cfvo type="num" val="0"/>
      </iconSet>
    </cfRule>
  </conditionalFormatting>
  <conditionalFormatting sqref="S54:T63">
    <cfRule type="iconSet" priority="173">
      <iconSet iconSet="3Symbols2" showValue="0">
        <cfvo type="percent" val="0"/>
        <cfvo type="num" val="0"/>
        <cfvo type="num" val="0"/>
      </iconSet>
    </cfRule>
  </conditionalFormatting>
  <conditionalFormatting sqref="S76:T83">
    <cfRule type="iconSet" priority="86">
      <iconSet iconSet="3Symbols2" showValue="0">
        <cfvo type="percent" val="0"/>
        <cfvo type="num" val="0"/>
        <cfvo type="num" val="0"/>
      </iconSet>
    </cfRule>
  </conditionalFormatting>
  <conditionalFormatting sqref="S86:T93">
    <cfRule type="iconSet" priority="49">
      <iconSet iconSet="3Symbols2" showValue="0">
        <cfvo type="percent" val="0"/>
        <cfvo type="num" val="0"/>
        <cfvo type="num" val="0"/>
      </iconSet>
    </cfRule>
  </conditionalFormatting>
  <conditionalFormatting sqref="S109:T111 S98:T106">
    <cfRule type="iconSet" priority="115583">
      <iconSet iconSet="3Symbols2" showValue="0">
        <cfvo type="percent" val="0"/>
        <cfvo type="num" val="0"/>
        <cfvo type="num" val="0"/>
      </iconSet>
    </cfRule>
  </conditionalFormatting>
  <conditionalFormatting sqref="S124:T125 S117:T121">
    <cfRule type="iconSet" priority="1612">
      <iconSet iconSet="3Symbols2" showValue="0">
        <cfvo type="percent" val="0"/>
        <cfvo type="num" val="0"/>
        <cfvo type="num" val="0"/>
      </iconSet>
    </cfRule>
  </conditionalFormatting>
  <conditionalFormatting sqref="S128:T128">
    <cfRule type="iconSet" priority="893">
      <iconSet iconSet="3Symbols2" showValue="0">
        <cfvo type="percent" val="0"/>
        <cfvo type="num" val="0"/>
        <cfvo type="num" val="0"/>
      </iconSet>
    </cfRule>
  </conditionalFormatting>
  <conditionalFormatting sqref="S130:T1048576">
    <cfRule type="iconSet" priority="8768">
      <iconSet iconSet="3Symbols2" showValue="0">
        <cfvo type="percent" val="0"/>
        <cfvo type="num" val="0"/>
        <cfvo type="num" val="0"/>
      </iconSet>
    </cfRule>
  </conditionalFormatting>
  <conditionalFormatting sqref="S7:V7">
    <cfRule type="iconSet" priority="1098">
      <iconSet iconSet="3Symbols2" showValue="0">
        <cfvo type="percent" val="0"/>
        <cfvo type="num" val="0"/>
        <cfvo type="num" val="1"/>
      </iconSet>
    </cfRule>
  </conditionalFormatting>
  <conditionalFormatting sqref="U12:U21">
    <cfRule type="iconSet" priority="339">
      <iconSet iconSet="3Symbols2" showValue="0">
        <cfvo type="percent" val="0"/>
        <cfvo type="num" val="0"/>
        <cfvo type="num" val="0"/>
      </iconSet>
    </cfRule>
  </conditionalFormatting>
  <conditionalFormatting sqref="U24:U3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U34:U41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U44:U51">
    <cfRule type="iconSet" priority="216">
      <iconSet iconSet="3Symbols2" showValue="0">
        <cfvo type="percent" val="0"/>
        <cfvo type="num" val="0"/>
        <cfvo type="num" val="0"/>
      </iconSet>
    </cfRule>
  </conditionalFormatting>
  <conditionalFormatting sqref="U54:U63">
    <cfRule type="iconSet" priority="172">
      <iconSet iconSet="3Symbols2" showValue="0">
        <cfvo type="percent" val="0"/>
        <cfvo type="num" val="0"/>
        <cfvo type="num" val="0"/>
      </iconSet>
    </cfRule>
  </conditionalFormatting>
  <conditionalFormatting sqref="U66:U73">
    <cfRule type="iconSet" priority="127">
      <iconSet iconSet="3Symbols2" showValue="0">
        <cfvo type="percent" val="0"/>
        <cfvo type="num" val="0"/>
        <cfvo type="num" val="0"/>
      </iconSet>
    </cfRule>
  </conditionalFormatting>
  <conditionalFormatting sqref="U8:V8">
    <cfRule type="iconSet" priority="1856">
      <iconSet iconSet="3Symbols2" showValue="0">
        <cfvo type="percent" val="0"/>
        <cfvo type="num" val="0"/>
        <cfvo type="num" val="1"/>
      </iconSet>
    </cfRule>
  </conditionalFormatting>
  <conditionalFormatting sqref="U76:V83">
    <cfRule type="iconSet" priority="85">
      <iconSet iconSet="3Symbols2" showValue="0">
        <cfvo type="percent" val="0"/>
        <cfvo type="num" val="0"/>
        <cfvo type="num" val="0"/>
      </iconSet>
    </cfRule>
  </conditionalFormatting>
  <conditionalFormatting sqref="U86:V93">
    <cfRule type="iconSet" priority="48">
      <iconSet iconSet="3Symbols2" showValue="0">
        <cfvo type="percent" val="0"/>
        <cfvo type="num" val="0"/>
        <cfvo type="num" val="0"/>
      </iconSet>
    </cfRule>
  </conditionalFormatting>
  <conditionalFormatting sqref="U109:V111 U98:V106">
    <cfRule type="iconSet" priority="115588">
      <iconSet iconSet="3Symbols2" showValue="0">
        <cfvo type="percent" val="0"/>
        <cfvo type="num" val="0"/>
        <cfvo type="num" val="0"/>
      </iconSet>
    </cfRule>
  </conditionalFormatting>
  <conditionalFormatting sqref="U124:V125 U117:V121">
    <cfRule type="iconSet" priority="1613">
      <iconSet iconSet="3Symbols2" showValue="0">
        <cfvo type="percent" val="0"/>
        <cfvo type="num" val="0"/>
        <cfvo type="num" val="0"/>
      </iconSet>
    </cfRule>
  </conditionalFormatting>
  <conditionalFormatting sqref="U128:V128">
    <cfRule type="iconSet" priority="892">
      <iconSet iconSet="3Symbols2" showValue="0">
        <cfvo type="percent" val="0"/>
        <cfvo type="num" val="0"/>
        <cfvo type="num" val="0"/>
      </iconSet>
    </cfRule>
  </conditionalFormatting>
  <conditionalFormatting sqref="U130:V1048576">
    <cfRule type="iconSet" priority="8770">
      <iconSet iconSet="3Symbols2" showValue="0">
        <cfvo type="percent" val="0"/>
        <cfvo type="num" val="0"/>
        <cfvo type="num" val="0"/>
      </iconSet>
    </cfRule>
  </conditionalFormatting>
  <conditionalFormatting sqref="V12:V21">
    <cfRule type="iconSet" priority="338">
      <iconSet iconSet="3Symbols2" showValue="0">
        <cfvo type="percent" val="0"/>
        <cfvo type="num" val="0"/>
        <cfvo type="num" val="0"/>
      </iconSet>
    </cfRule>
  </conditionalFormatting>
  <conditionalFormatting sqref="V24:V31">
    <cfRule type="iconSet" priority="293">
      <iconSet iconSet="3Symbols2" showValue="0">
        <cfvo type="percent" val="0"/>
        <cfvo type="num" val="0"/>
        <cfvo type="num" val="0"/>
      </iconSet>
    </cfRule>
  </conditionalFormatting>
  <conditionalFormatting sqref="V34:V41">
    <cfRule type="iconSet" priority="253">
      <iconSet iconSet="3Symbols2" showValue="0">
        <cfvo type="percent" val="0"/>
        <cfvo type="num" val="0"/>
        <cfvo type="num" val="0"/>
      </iconSet>
    </cfRule>
  </conditionalFormatting>
  <conditionalFormatting sqref="V44:V51">
    <cfRule type="iconSet" priority="1">
      <iconSet iconSet="3Symbols2" showValue="0">
        <cfvo type="percent" val="0"/>
        <cfvo type="num" val="0"/>
        <cfvo type="num" val="0"/>
      </iconSet>
    </cfRule>
  </conditionalFormatting>
  <conditionalFormatting sqref="V54:V63">
    <cfRule type="iconSet" priority="171">
      <iconSet iconSet="3Symbols2" showValue="0">
        <cfvo type="percent" val="0"/>
        <cfvo type="num" val="0"/>
        <cfvo type="num" val="0"/>
      </iconSet>
    </cfRule>
  </conditionalFormatting>
  <conditionalFormatting sqref="V66:V73">
    <cfRule type="iconSet" priority="126">
      <iconSet iconSet="3Symbols2" showValue="0">
        <cfvo type="percent" val="0"/>
        <cfvo type="num" val="0"/>
        <cfvo type="num" val="0"/>
      </iconSet>
    </cfRule>
  </conditionalFormatting>
  <conditionalFormatting sqref="W12:X21 O12:Q21 AI12:AJ21">
    <cfRule type="iconSet" priority="337">
      <iconSet iconSet="3Symbols2" showValue="0">
        <cfvo type="percent" val="0"/>
        <cfvo type="num" val="0"/>
        <cfvo type="num" val="0"/>
      </iconSet>
    </cfRule>
  </conditionalFormatting>
  <conditionalFormatting sqref="W24:X31 AI24:AJ31">
    <cfRule type="iconSet" priority="292">
      <iconSet iconSet="3Symbols2" showValue="0">
        <cfvo type="percent" val="0"/>
        <cfvo type="num" val="0"/>
        <cfvo type="num" val="0"/>
      </iconSet>
    </cfRule>
  </conditionalFormatting>
  <conditionalFormatting sqref="W34:X41 Q34:Q41 AI34:AJ41">
    <cfRule type="iconSet" priority="252">
      <iconSet iconSet="3Symbols2" showValue="0">
        <cfvo type="percent" val="0"/>
        <cfvo type="num" val="0"/>
        <cfvo type="num" val="0"/>
      </iconSet>
    </cfRule>
  </conditionalFormatting>
  <conditionalFormatting sqref="W44:X51 AI44:AJ51">
    <cfRule type="iconSet" priority="215">
      <iconSet iconSet="3Symbols2" showValue="0">
        <cfvo type="percent" val="0"/>
        <cfvo type="num" val="0"/>
        <cfvo type="num" val="0"/>
      </iconSet>
    </cfRule>
  </conditionalFormatting>
  <conditionalFormatting sqref="W54:X63 O54:P63 AI54:AJ63">
    <cfRule type="iconSet" priority="170">
      <iconSet iconSet="3Symbols2" showValue="0">
        <cfvo type="percent" val="0"/>
        <cfvo type="num" val="0"/>
        <cfvo type="num" val="0"/>
      </iconSet>
    </cfRule>
  </conditionalFormatting>
  <conditionalFormatting sqref="W66:X73 AI66:AJ73">
    <cfRule type="iconSet" priority="125">
      <iconSet iconSet="3Symbols2" showValue="0">
        <cfvo type="percent" val="0"/>
        <cfvo type="num" val="0"/>
        <cfvo type="num" val="0"/>
      </iconSet>
    </cfRule>
  </conditionalFormatting>
  <conditionalFormatting sqref="W76:X83 AI76:AJ83">
    <cfRule type="iconSet" priority="84">
      <iconSet iconSet="3Symbols2" showValue="0">
        <cfvo type="percent" val="0"/>
        <cfvo type="num" val="0"/>
        <cfvo type="num" val="0"/>
      </iconSet>
    </cfRule>
  </conditionalFormatting>
  <conditionalFormatting sqref="W86:X93 AI86:AJ93">
    <cfRule type="iconSet" priority="47">
      <iconSet iconSet="3Symbols2" showValue="0">
        <cfvo type="percent" val="0"/>
        <cfvo type="num" val="0"/>
        <cfvo type="num" val="0"/>
      </iconSet>
    </cfRule>
  </conditionalFormatting>
  <conditionalFormatting sqref="W109:X111 W98:X106 AI109:AJ111 AI98:AJ106">
    <cfRule type="iconSet" priority="100817">
      <iconSet iconSet="3Symbols2" showValue="0">
        <cfvo type="percent" val="0"/>
        <cfvo type="num" val="0"/>
        <cfvo type="num" val="0"/>
      </iconSet>
    </cfRule>
  </conditionalFormatting>
  <conditionalFormatting sqref="W117:X117 AI117:AJ117">
    <cfRule type="iconSet" priority="100834">
      <iconSet iconSet="3Symbols2" showValue="0">
        <cfvo type="percent" val="0"/>
        <cfvo type="num" val="0"/>
        <cfvo type="num" val="0"/>
      </iconSet>
    </cfRule>
  </conditionalFormatting>
  <conditionalFormatting sqref="W124:X124 W118:X121 AI124:AJ124 AI118:AJ121">
    <cfRule type="iconSet" priority="118164">
      <iconSet iconSet="3Symbols2" showValue="0">
        <cfvo type="percent" val="0"/>
        <cfvo type="num" val="0"/>
        <cfvo type="num" val="0"/>
      </iconSet>
    </cfRule>
  </conditionalFormatting>
  <conditionalFormatting sqref="W125:X125 AI125:AJ125">
    <cfRule type="iconSet" priority="100793">
      <iconSet iconSet="3Symbols2" showValue="0">
        <cfvo type="percent" val="0"/>
        <cfvo type="num" val="0"/>
        <cfvo type="num" val="0"/>
      </iconSet>
    </cfRule>
  </conditionalFormatting>
  <conditionalFormatting sqref="W128:X128 AI128:AJ128">
    <cfRule type="iconSet" priority="100838">
      <iconSet iconSet="3Symbols2" showValue="0">
        <cfvo type="percent" val="0"/>
        <cfvo type="num" val="0"/>
        <cfvo type="num" val="0"/>
      </iconSet>
    </cfRule>
  </conditionalFormatting>
  <conditionalFormatting sqref="Y12:Y21 AD12:AD21">
    <cfRule type="iconSet" priority="336">
      <iconSet iconSet="3Symbols2" showValue="0">
        <cfvo type="percent" val="0"/>
        <cfvo type="num" val="0"/>
        <cfvo type="num" val="1"/>
      </iconSet>
    </cfRule>
  </conditionalFormatting>
  <conditionalFormatting sqref="Y24:Y31 AD24:AD31">
    <cfRule type="iconSet" priority="291">
      <iconSet iconSet="3Symbols2" showValue="0">
        <cfvo type="percent" val="0"/>
        <cfvo type="num" val="0"/>
        <cfvo type="num" val="1"/>
      </iconSet>
    </cfRule>
  </conditionalFormatting>
  <conditionalFormatting sqref="Y34:Y41 AD34:AD41">
    <cfRule type="iconSet" priority="251">
      <iconSet iconSet="3Symbols2" showValue="0">
        <cfvo type="percent" val="0"/>
        <cfvo type="num" val="0"/>
        <cfvo type="num" val="1"/>
      </iconSet>
    </cfRule>
  </conditionalFormatting>
  <conditionalFormatting sqref="Y44 AD44 Y50:Y51 AD50:AD51">
    <cfRule type="iconSet" priority="212">
      <iconSet iconSet="3Symbols2" showValue="0">
        <cfvo type="percent" val="0"/>
        <cfvo type="num" val="0"/>
        <cfvo type="num" val="1"/>
      </iconSet>
    </cfRule>
  </conditionalFormatting>
  <conditionalFormatting sqref="Y44:Y51">
    <cfRule type="iconSet" priority="213">
      <iconSet iconSet="3Symbols2" showValue="0">
        <cfvo type="percent" val="0"/>
        <cfvo type="num" val="0"/>
        <cfvo type="num" val="1"/>
      </iconSet>
    </cfRule>
  </conditionalFormatting>
  <conditionalFormatting sqref="Y45:Y49">
    <cfRule type="iconSet" priority="214">
      <iconSet iconSet="3Symbols2" showValue="0">
        <cfvo type="percent" val="0"/>
        <cfvo type="num" val="0"/>
        <cfvo type="num" val="1"/>
      </iconSet>
    </cfRule>
  </conditionalFormatting>
  <conditionalFormatting sqref="Y54:Y63 AD54:AD63">
    <cfRule type="iconSet" priority="169">
      <iconSet iconSet="3Symbols2" showValue="0">
        <cfvo type="percent" val="0"/>
        <cfvo type="num" val="0"/>
        <cfvo type="num" val="1"/>
      </iconSet>
    </cfRule>
  </conditionalFormatting>
  <conditionalFormatting sqref="Y66:Y73 AD66:AD73">
    <cfRule type="iconSet" priority="124">
      <iconSet iconSet="3Symbols2" showValue="0">
        <cfvo type="percent" val="0"/>
        <cfvo type="num" val="0"/>
        <cfvo type="num" val="1"/>
      </iconSet>
    </cfRule>
  </conditionalFormatting>
  <conditionalFormatting sqref="Y76:Y83 AD76:AD83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Y86 Y92:Y93 AD86 AD92:AD93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Y86:Y93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Y87:Y91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Y109">
    <cfRule type="iconSet" priority="901">
      <iconSet iconSet="3Symbols2" showValue="0">
        <cfvo type="percent" val="0"/>
        <cfvo type="num" val="0"/>
        <cfvo type="num" val="0"/>
      </iconSet>
    </cfRule>
  </conditionalFormatting>
  <conditionalFormatting sqref="Y110">
    <cfRule type="iconSet" priority="899">
      <iconSet iconSet="3Symbols2" showValue="0">
        <cfvo type="percent" val="0"/>
        <cfvo type="num" val="0"/>
        <cfvo type="num" val="0"/>
      </iconSet>
    </cfRule>
  </conditionalFormatting>
  <conditionalFormatting sqref="Y124:Y125 Y117:Y121">
    <cfRule type="iconSet" priority="1082">
      <iconSet iconSet="3Symbols2" showValue="0">
        <cfvo type="percent" val="0"/>
        <cfvo type="num" val="0"/>
        <cfvo type="num" val="0"/>
      </iconSet>
    </cfRule>
  </conditionalFormatting>
  <conditionalFormatting sqref="Y134 Y128 Y7:Y8 Y148:Y155 Y173:Y174 Y185:Y1048576 AA290:AC1048576 AD134:AD140 AD148:AD160 AD173:AD178 AD185:AD1048576 Y111 Y98:Y106 AD7:AD8 AD128 AD124:AD125 AD117:AD121 AD109:AD111 AD98:AD106">
    <cfRule type="iconSet" priority="116559">
      <iconSet iconSet="3Symbols2" showValue="0">
        <cfvo type="percent" val="0"/>
        <cfvo type="num" val="0"/>
        <cfvo type="num" val="1"/>
      </iconSet>
    </cfRule>
  </conditionalFormatting>
  <conditionalFormatting sqref="Y135:Y140 Y142:Y147 Y156:Y160 Y162:Y166 Y130:Y133">
    <cfRule type="iconSet" priority="85062">
      <iconSet iconSet="3Symbols2" showValue="0">
        <cfvo type="percent" val="0"/>
        <cfvo type="num" val="0"/>
        <cfvo type="num" val="1"/>
      </iconSet>
    </cfRule>
  </conditionalFormatting>
  <conditionalFormatting sqref="Y141 AD141:AD147">
    <cfRule type="iconSet" priority="1061">
      <iconSet iconSet="3Symbols2" showValue="0">
        <cfvo type="percent" val="0"/>
        <cfvo type="num" val="0"/>
        <cfvo type="num" val="1"/>
      </iconSet>
    </cfRule>
  </conditionalFormatting>
  <conditionalFormatting sqref="Y161 AD161:AD166">
    <cfRule type="iconSet" priority="1068">
      <iconSet iconSet="3Symbols2" showValue="0">
        <cfvo type="percent" val="0"/>
        <cfvo type="num" val="0"/>
        <cfvo type="num" val="1"/>
      </iconSet>
    </cfRule>
  </conditionalFormatting>
  <conditionalFormatting sqref="Y167 AD167:AD172">
    <cfRule type="iconSet" priority="1067">
      <iconSet iconSet="3Symbols2" showValue="0">
        <cfvo type="percent" val="0"/>
        <cfvo type="num" val="0"/>
        <cfvo type="num" val="1"/>
      </iconSet>
    </cfRule>
  </conditionalFormatting>
  <conditionalFormatting sqref="Y168:Y172">
    <cfRule type="iconSet" priority="1011">
      <iconSet iconSet="3Symbols2" showValue="0">
        <cfvo type="percent" val="0"/>
        <cfvo type="num" val="0"/>
        <cfvo type="num" val="1"/>
      </iconSet>
    </cfRule>
  </conditionalFormatting>
  <conditionalFormatting sqref="Y184 AD184">
    <cfRule type="iconSet" priority="1070">
      <iconSet iconSet="3Symbols2" showValue="0">
        <cfvo type="percent" val="0"/>
        <cfvo type="num" val="0"/>
        <cfvo type="num" val="1"/>
      </iconSet>
    </cfRule>
  </conditionalFormatting>
  <conditionalFormatting sqref="Y175:AC183">
    <cfRule type="iconSet" priority="1004">
      <iconSet iconSet="3Symbols2" showValue="0">
        <cfvo type="percent" val="0"/>
        <cfvo type="num" val="0"/>
        <cfvo type="num" val="1"/>
      </iconSet>
    </cfRule>
  </conditionalFormatting>
  <conditionalFormatting sqref="Z12 Z16:Z21">
    <cfRule type="iconSet" priority="334">
      <iconSet iconSet="3Symbols2" showValue="0">
        <cfvo type="percent" val="0"/>
        <cfvo type="num" val="0"/>
        <cfvo type="num" val="1"/>
      </iconSet>
    </cfRule>
  </conditionalFormatting>
  <conditionalFormatting sqref="Z13:Z15">
    <cfRule type="iconSet" priority="335">
      <iconSet iconSet="3Symbols2" showValue="0">
        <cfvo type="percent" val="0"/>
        <cfvo type="num" val="0"/>
        <cfvo type="num" val="1"/>
      </iconSet>
    </cfRule>
  </conditionalFormatting>
  <conditionalFormatting sqref="Z24 Z30:Z31">
    <cfRule type="iconSet" priority="290">
      <iconSet iconSet="3Symbols2" showValue="0">
        <cfvo type="percent" val="0"/>
        <cfvo type="num" val="0"/>
        <cfvo type="num" val="1"/>
      </iconSet>
    </cfRule>
  </conditionalFormatting>
  <conditionalFormatting sqref="Z25:Z29">
    <cfRule type="iconSet" priority="289">
      <iconSet iconSet="3Symbols2" showValue="0">
        <cfvo type="percent" val="0"/>
        <cfvo type="num" val="0"/>
        <cfvo type="num" val="1"/>
      </iconSet>
    </cfRule>
  </conditionalFormatting>
  <conditionalFormatting sqref="Z34 Z36:Z41">
    <cfRule type="iconSet" priority="249">
      <iconSet iconSet="3Symbols2" showValue="0">
        <cfvo type="percent" val="0"/>
        <cfvo type="num" val="0"/>
        <cfvo type="num" val="1"/>
      </iconSet>
    </cfRule>
  </conditionalFormatting>
  <conditionalFormatting sqref="Z35">
    <cfRule type="iconSet" priority="250">
      <iconSet iconSet="3Symbols2" showValue="0">
        <cfvo type="percent" val="0"/>
        <cfvo type="num" val="0"/>
        <cfvo type="num" val="1"/>
      </iconSet>
    </cfRule>
  </conditionalFormatting>
  <conditionalFormatting sqref="Z44:Z51">
    <cfRule type="iconSet" priority="211">
      <iconSet iconSet="3Symbols2" showValue="0">
        <cfvo type="percent" val="0"/>
        <cfvo type="num" val="0"/>
        <cfvo type="num" val="1"/>
      </iconSet>
    </cfRule>
  </conditionalFormatting>
  <conditionalFormatting sqref="Z54 Z58:Z63">
    <cfRule type="iconSet" priority="167">
      <iconSet iconSet="3Symbols2" showValue="0">
        <cfvo type="percent" val="0"/>
        <cfvo type="num" val="0"/>
        <cfvo type="num" val="1"/>
      </iconSet>
    </cfRule>
  </conditionalFormatting>
  <conditionalFormatting sqref="Z55:Z57">
    <cfRule type="iconSet" priority="168">
      <iconSet iconSet="3Symbols2" showValue="0">
        <cfvo type="percent" val="0"/>
        <cfvo type="num" val="0"/>
        <cfvo type="num" val="1"/>
      </iconSet>
    </cfRule>
  </conditionalFormatting>
  <conditionalFormatting sqref="Z66 Z72:Z73">
    <cfRule type="iconSet" priority="123">
      <iconSet iconSet="3Symbols2" showValue="0">
        <cfvo type="percent" val="0"/>
        <cfvo type="num" val="0"/>
        <cfvo type="num" val="1"/>
      </iconSet>
    </cfRule>
  </conditionalFormatting>
  <conditionalFormatting sqref="Z67:Z71">
    <cfRule type="iconSet" priority="122">
      <iconSet iconSet="3Symbols2" showValue="0">
        <cfvo type="percent" val="0"/>
        <cfvo type="num" val="0"/>
        <cfvo type="num" val="1"/>
      </iconSet>
    </cfRule>
  </conditionalFormatting>
  <conditionalFormatting sqref="Z76 Z78:Z83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Z77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Z86:Z93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Z103:Z104 Z98:Z99">
    <cfRule type="iconSet" priority="115674">
      <iconSet iconSet="3Symbols2" showValue="0">
        <cfvo type="percent" val="0"/>
        <cfvo type="num" val="0"/>
        <cfvo type="num" val="1"/>
      </iconSet>
    </cfRule>
  </conditionalFormatting>
  <conditionalFormatting sqref="Z109">
    <cfRule type="iconSet" priority="900">
      <iconSet iconSet="3Symbols2" showValue="0">
        <cfvo type="percent" val="0"/>
        <cfvo type="num" val="0"/>
        <cfvo type="num" val="0"/>
      </iconSet>
    </cfRule>
  </conditionalFormatting>
  <conditionalFormatting sqref="Z110">
    <cfRule type="iconSet" priority="898">
      <iconSet iconSet="3Symbols2" showValue="0">
        <cfvo type="percent" val="0"/>
        <cfvo type="num" val="0"/>
        <cfvo type="num" val="0"/>
      </iconSet>
    </cfRule>
  </conditionalFormatting>
  <conditionalFormatting sqref="Z117">
    <cfRule type="iconSet" priority="1081">
      <iconSet iconSet="3Symbols2" showValue="0">
        <cfvo type="percent" val="0"/>
        <cfvo type="num" val="0"/>
        <cfvo type="num" val="0"/>
      </iconSet>
    </cfRule>
  </conditionalFormatting>
  <conditionalFormatting sqref="Z118">
    <cfRule type="iconSet" priority="1080">
      <iconSet iconSet="3Symbols2" showValue="0">
        <cfvo type="percent" val="0"/>
        <cfvo type="num" val="0"/>
        <cfvo type="num" val="0"/>
      </iconSet>
    </cfRule>
  </conditionalFormatting>
  <conditionalFormatting sqref="Z119">
    <cfRule type="iconSet" priority="1079">
      <iconSet iconSet="3Symbols2" showValue="0">
        <cfvo type="percent" val="0"/>
        <cfvo type="num" val="0"/>
        <cfvo type="num" val="0"/>
      </iconSet>
    </cfRule>
  </conditionalFormatting>
  <conditionalFormatting sqref="Z120">
    <cfRule type="iconSet" priority="1078">
      <iconSet iconSet="3Symbols2" showValue="0">
        <cfvo type="percent" val="0"/>
        <cfvo type="num" val="0"/>
        <cfvo type="num" val="0"/>
      </iconSet>
    </cfRule>
  </conditionalFormatting>
  <conditionalFormatting sqref="Z121">
    <cfRule type="iconSet" priority="1077">
      <iconSet iconSet="3Symbols2" showValue="0">
        <cfvo type="percent" val="0"/>
        <cfvo type="num" val="0"/>
        <cfvo type="num" val="0"/>
      </iconSet>
    </cfRule>
  </conditionalFormatting>
  <conditionalFormatting sqref="Z124:Z125 AA119:AA121 N124:N125">
    <cfRule type="iconSet" priority="76257">
      <iconSet iconSet="3Symbols2" showValue="0">
        <cfvo type="percent" val="0"/>
        <cfvo type="num" val="0"/>
        <cfvo type="num" val="0"/>
      </iconSet>
    </cfRule>
  </conditionalFormatting>
  <conditionalFormatting sqref="Z184:Z289 Z100:Z102 Z128 Z111 Z105:Z106 Z130:Z174">
    <cfRule type="iconSet" priority="85008">
      <iconSet iconSet="3Symbols2" showValue="0">
        <cfvo type="percent" val="0"/>
        <cfvo type="num" val="0"/>
        <cfvo type="num" val="1"/>
      </iconSet>
    </cfRule>
  </conditionalFormatting>
  <conditionalFormatting sqref="Z5:AC5">
    <cfRule type="iconSet" priority="863">
      <iconSet iconSet="3Symbols2" showValue="0">
        <cfvo type="percent" val="0"/>
        <cfvo type="num" val="0"/>
        <cfvo type="num" val="1"/>
      </iconSet>
    </cfRule>
  </conditionalFormatting>
  <conditionalFormatting sqref="Z7:AC8">
    <cfRule type="iconSet" priority="1050">
      <iconSet iconSet="3Symbols2" showValue="0">
        <cfvo type="percent" val="0"/>
        <cfvo type="num" val="0"/>
        <cfvo type="num" val="1"/>
      </iconSet>
    </cfRule>
  </conditionalFormatting>
  <conditionalFormatting sqref="AA12 AA17:AA21">
    <cfRule type="iconSet" priority="330">
      <iconSet iconSet="3Symbols2" showValue="0">
        <cfvo type="percent" val="0"/>
        <cfvo type="num" val="0"/>
        <cfvo type="num" val="1"/>
      </iconSet>
    </cfRule>
  </conditionalFormatting>
  <conditionalFormatting sqref="AA13:AA14">
    <cfRule type="iconSet" priority="332">
      <iconSet iconSet="3Symbols2" showValue="0">
        <cfvo type="percent" val="0"/>
        <cfvo type="num" val="0"/>
        <cfvo type="num" val="1"/>
      </iconSet>
    </cfRule>
  </conditionalFormatting>
  <conditionalFormatting sqref="AA15">
    <cfRule type="iconSet" priority="331">
      <iconSet iconSet="3Symbols2" showValue="0">
        <cfvo type="percent" val="0"/>
        <cfvo type="num" val="0"/>
        <cfvo type="num" val="1"/>
      </iconSet>
    </cfRule>
  </conditionalFormatting>
  <conditionalFormatting sqref="AA16">
    <cfRule type="iconSet" priority="333">
      <iconSet iconSet="3Symbols2" showValue="0">
        <cfvo type="percent" val="0"/>
        <cfvo type="num" val="0"/>
        <cfvo type="num" val="1"/>
      </iconSet>
    </cfRule>
  </conditionalFormatting>
  <conditionalFormatting sqref="AA24 AA31">
    <cfRule type="iconSet" priority="287">
      <iconSet iconSet="3Symbols2" showValue="0">
        <cfvo type="percent" val="0"/>
        <cfvo type="num" val="0"/>
        <cfvo type="num" val="1"/>
      </iconSet>
    </cfRule>
  </conditionalFormatting>
  <conditionalFormatting sqref="AA25:AA29">
    <cfRule type="iconSet" priority="286">
      <iconSet iconSet="3Symbols2" showValue="0">
        <cfvo type="percent" val="0"/>
        <cfvo type="num" val="0"/>
        <cfvo type="num" val="1"/>
      </iconSet>
    </cfRule>
  </conditionalFormatting>
  <conditionalFormatting sqref="AA30">
    <cfRule type="iconSet" priority="288">
      <iconSet iconSet="3Symbols2" showValue="0">
        <cfvo type="percent" val="0"/>
        <cfvo type="num" val="0"/>
        <cfvo type="num" val="1"/>
      </iconSet>
    </cfRule>
  </conditionalFormatting>
  <conditionalFormatting sqref="AA34:AA40">
    <cfRule type="iconSet" priority="247">
      <iconSet iconSet="3Symbols2" showValue="0">
        <cfvo type="percent" val="0"/>
        <cfvo type="num" val="0"/>
        <cfvo type="num" val="1"/>
      </iconSet>
    </cfRule>
  </conditionalFormatting>
  <conditionalFormatting sqref="AA41">
    <cfRule type="iconSet" priority="248">
      <iconSet iconSet="3Symbols2" showValue="0">
        <cfvo type="percent" val="0"/>
        <cfvo type="num" val="0"/>
        <cfvo type="num" val="1"/>
      </iconSet>
    </cfRule>
  </conditionalFormatting>
  <conditionalFormatting sqref="AA44:AA51">
    <cfRule type="iconSet" priority="210">
      <iconSet iconSet="3Symbols2" showValue="0">
        <cfvo type="percent" val="0"/>
        <cfvo type="num" val="0"/>
        <cfvo type="num" val="1"/>
      </iconSet>
    </cfRule>
  </conditionalFormatting>
  <conditionalFormatting sqref="AA54 AA59:AA63">
    <cfRule type="iconSet" priority="163">
      <iconSet iconSet="3Symbols2" showValue="0">
        <cfvo type="percent" val="0"/>
        <cfvo type="num" val="0"/>
        <cfvo type="num" val="1"/>
      </iconSet>
    </cfRule>
  </conditionalFormatting>
  <conditionalFormatting sqref="AA55:AA56">
    <cfRule type="iconSet" priority="166">
      <iconSet iconSet="3Symbols2" showValue="0">
        <cfvo type="percent" val="0"/>
        <cfvo type="num" val="0"/>
        <cfvo type="num" val="1"/>
      </iconSet>
    </cfRule>
  </conditionalFormatting>
  <conditionalFormatting sqref="AA57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AA58">
    <cfRule type="iconSet" priority="164">
      <iconSet iconSet="3Symbols2" showValue="0">
        <cfvo type="percent" val="0"/>
        <cfvo type="num" val="0"/>
        <cfvo type="num" val="1"/>
      </iconSet>
    </cfRule>
  </conditionalFormatting>
  <conditionalFormatting sqref="AA66 AA73">
    <cfRule type="iconSet" priority="120">
      <iconSet iconSet="3Symbols2" showValue="0">
        <cfvo type="percent" val="0"/>
        <cfvo type="num" val="0"/>
        <cfvo type="num" val="1"/>
      </iconSet>
    </cfRule>
  </conditionalFormatting>
  <conditionalFormatting sqref="AA67:AA71">
    <cfRule type="iconSet" priority="119">
      <iconSet iconSet="3Symbols2" showValue="0">
        <cfvo type="percent" val="0"/>
        <cfvo type="num" val="0"/>
        <cfvo type="num" val="1"/>
      </iconSet>
    </cfRule>
  </conditionalFormatting>
  <conditionalFormatting sqref="AA72">
    <cfRule type="iconSet" priority="121">
      <iconSet iconSet="3Symbols2" showValue="0">
        <cfvo type="percent" val="0"/>
        <cfvo type="num" val="0"/>
        <cfvo type="num" val="1"/>
      </iconSet>
    </cfRule>
  </conditionalFormatting>
  <conditionalFormatting sqref="AA76:AA82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AA83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AA86:AA93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AA103">
    <cfRule type="iconSet" priority="115688">
      <iconSet iconSet="3Symbols2" showValue="0">
        <cfvo type="percent" val="0"/>
        <cfvo type="num" val="0"/>
        <cfvo type="num" val="1"/>
      </iconSet>
    </cfRule>
  </conditionalFormatting>
  <conditionalFormatting sqref="AA104">
    <cfRule type="iconSet" priority="115689">
      <iconSet iconSet="3Symbols2" showValue="0">
        <cfvo type="percent" val="0"/>
        <cfvo type="num" val="0"/>
        <cfvo type="num" val="1"/>
      </iconSet>
    </cfRule>
  </conditionalFormatting>
  <conditionalFormatting sqref="AA105 AA101 AB100">
    <cfRule type="iconSet" priority="115685">
      <iconSet iconSet="3Symbols2" showValue="0">
        <cfvo type="percent" val="0"/>
        <cfvo type="num" val="0"/>
        <cfvo type="num" val="1"/>
      </iconSet>
    </cfRule>
  </conditionalFormatting>
  <conditionalFormatting sqref="AA117:AA118">
    <cfRule type="iconSet" priority="76252">
      <iconSet iconSet="3Symbols2" showValue="0">
        <cfvo type="percent" val="0"/>
        <cfvo type="num" val="0"/>
        <cfvo type="num" val="0"/>
      </iconSet>
    </cfRule>
  </conditionalFormatting>
  <conditionalFormatting sqref="AA124">
    <cfRule type="iconSet" priority="1076">
      <iconSet iconSet="3Symbols2" showValue="0">
        <cfvo type="percent" val="0"/>
        <cfvo type="num" val="0"/>
        <cfvo type="num" val="0"/>
      </iconSet>
    </cfRule>
  </conditionalFormatting>
  <conditionalFormatting sqref="AA125">
    <cfRule type="iconSet" priority="1075">
      <iconSet iconSet="3Symbols2" showValue="0">
        <cfvo type="percent" val="0"/>
        <cfvo type="num" val="0"/>
        <cfvo type="num" val="0"/>
      </iconSet>
    </cfRule>
  </conditionalFormatting>
  <conditionalFormatting sqref="AA130:AA133">
    <cfRule type="iconSet" priority="1023">
      <iconSet iconSet="3Symbols2" showValue="0">
        <cfvo type="percent" val="0"/>
        <cfvo type="num" val="0"/>
        <cfvo type="num" val="1"/>
      </iconSet>
    </cfRule>
  </conditionalFormatting>
  <conditionalFormatting sqref="AA134:AA148 AA98:AA99 AA102 AA155 AA173:AA174 AA184:AA289 AA128 AA109:AA111 AA106">
    <cfRule type="iconSet" priority="85019">
      <iconSet iconSet="3Symbols2" showValue="0">
        <cfvo type="percent" val="0"/>
        <cfvo type="num" val="0"/>
        <cfvo type="num" val="1"/>
      </iconSet>
    </cfRule>
  </conditionalFormatting>
  <conditionalFormatting sqref="AA149:AA154">
    <cfRule type="iconSet" priority="1029">
      <iconSet iconSet="3Symbols2" showValue="0">
        <cfvo type="percent" val="0"/>
        <cfvo type="num" val="0"/>
        <cfvo type="num" val="1"/>
      </iconSet>
    </cfRule>
  </conditionalFormatting>
  <conditionalFormatting sqref="AA156:AA160">
    <cfRule type="iconSet" priority="1026">
      <iconSet iconSet="3Symbols2" showValue="0">
        <cfvo type="percent" val="0"/>
        <cfvo type="num" val="0"/>
        <cfvo type="num" val="1"/>
      </iconSet>
    </cfRule>
  </conditionalFormatting>
  <conditionalFormatting sqref="AA161">
    <cfRule type="iconSet" priority="1028">
      <iconSet iconSet="3Symbols2" showValue="0">
        <cfvo type="percent" val="0"/>
        <cfvo type="num" val="0"/>
        <cfvo type="num" val="1"/>
      </iconSet>
    </cfRule>
  </conditionalFormatting>
  <conditionalFormatting sqref="AA162:AA166">
    <cfRule type="iconSet" priority="1025">
      <iconSet iconSet="3Symbols2" showValue="0">
        <cfvo type="percent" val="0"/>
        <cfvo type="num" val="0"/>
        <cfvo type="num" val="1"/>
      </iconSet>
    </cfRule>
  </conditionalFormatting>
  <conditionalFormatting sqref="AA167">
    <cfRule type="iconSet" priority="1027">
      <iconSet iconSet="3Symbols2" showValue="0">
        <cfvo type="percent" val="0"/>
        <cfvo type="num" val="0"/>
        <cfvo type="num" val="1"/>
      </iconSet>
    </cfRule>
  </conditionalFormatting>
  <conditionalFormatting sqref="AA168:AA172">
    <cfRule type="iconSet" priority="1024">
      <iconSet iconSet="3Symbols2" showValue="0">
        <cfvo type="percent" val="0"/>
        <cfvo type="num" val="0"/>
        <cfvo type="num" val="1"/>
      </iconSet>
    </cfRule>
  </conditionalFormatting>
  <conditionalFormatting sqref="AA4:AC4 AD3:AD5 AA2:AD2 AA6:AD6 Y2:Y6">
    <cfRule type="iconSet" priority="864">
      <iconSet iconSet="3Symbols2" showValue="0">
        <cfvo type="percent" val="0"/>
        <cfvo type="num" val="0"/>
        <cfvo type="num" val="1"/>
      </iconSet>
    </cfRule>
  </conditionalFormatting>
  <conditionalFormatting sqref="AA96:AD96 Y96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AA129:AD129 Y126:Y127 AA122:AD123 AA94:AD94 Y52:Y53 AA22:AD23 Y22:Y23 Y32:Y33 AA32:AD33 AA42:AD43 Y42:Y43 AA52:AD53 AA64:AD65 Y64:Y65 Y74:Y75 AA74:AD75 AA84:AD85 Y84:Y85 Y94 AA107:AD108 Y107:Y108 Y122:Y123 AA126:AD127 Y129 AA10:AD11 Y10:Y11 Y114:Y116 AA114:AD116 Y112 AA112:AD112 Y97 AA97:AD97">
    <cfRule type="iconSet" priority="723">
      <iconSet iconSet="3Symbols2" showValue="0">
        <cfvo type="percent" val="0"/>
        <cfvo type="num" val="0"/>
        <cfvo type="num" val="1"/>
      </iconSet>
    </cfRule>
  </conditionalFormatting>
  <conditionalFormatting sqref="AB12:AB16 AB21">
    <cfRule type="iconSet" priority="328">
      <iconSet iconSet="3Symbols2" showValue="0">
        <cfvo type="percent" val="0"/>
        <cfvo type="num" val="0"/>
        <cfvo type="num" val="1"/>
      </iconSet>
    </cfRule>
  </conditionalFormatting>
  <conditionalFormatting sqref="AB17:AB20">
    <cfRule type="iconSet" priority="329">
      <iconSet iconSet="3Symbols2" showValue="0">
        <cfvo type="percent" val="0"/>
        <cfvo type="num" val="0"/>
        <cfvo type="num" val="1"/>
      </iconSet>
    </cfRule>
  </conditionalFormatting>
  <conditionalFormatting sqref="AB24 AB29:AB31">
    <cfRule type="iconSet" priority="284">
      <iconSet iconSet="3Symbols2" showValue="0">
        <cfvo type="percent" val="0"/>
        <cfvo type="num" val="0"/>
        <cfvo type="num" val="1"/>
      </iconSet>
    </cfRule>
  </conditionalFormatting>
  <conditionalFormatting sqref="AB25:AB28">
    <cfRule type="iconSet" priority="285">
      <iconSet iconSet="3Symbols2" showValue="0">
        <cfvo type="percent" val="0"/>
        <cfvo type="num" val="0"/>
        <cfvo type="num" val="1"/>
      </iconSet>
    </cfRule>
  </conditionalFormatting>
  <conditionalFormatting sqref="AB34:AB35 AB38 AB41">
    <cfRule type="iconSet" priority="245">
      <iconSet iconSet="3Symbols2" showValue="0">
        <cfvo type="percent" val="0"/>
        <cfvo type="num" val="0"/>
        <cfvo type="num" val="1"/>
      </iconSet>
    </cfRule>
  </conditionalFormatting>
  <conditionalFormatting sqref="AB36:AB37 AB39:AB40">
    <cfRule type="iconSet" priority="246">
      <iconSet iconSet="3Symbols2" showValue="0">
        <cfvo type="percent" val="0"/>
        <cfvo type="num" val="0"/>
        <cfvo type="num" val="1"/>
      </iconSet>
    </cfRule>
  </conditionalFormatting>
  <conditionalFormatting sqref="AB44:AB51">
    <cfRule type="iconSet" priority="209">
      <iconSet iconSet="3Symbols2" showValue="0">
        <cfvo type="percent" val="0"/>
        <cfvo type="num" val="0"/>
        <cfvo type="num" val="1"/>
      </iconSet>
    </cfRule>
  </conditionalFormatting>
  <conditionalFormatting sqref="AB54:AB58 AB63">
    <cfRule type="iconSet" priority="162">
      <iconSet iconSet="3Symbols2" showValue="0">
        <cfvo type="percent" val="0"/>
        <cfvo type="num" val="0"/>
        <cfvo type="num" val="1"/>
      </iconSet>
    </cfRule>
  </conditionalFormatting>
  <conditionalFormatting sqref="AB59:AB62">
    <cfRule type="iconSet" priority="161">
      <iconSet iconSet="3Symbols2" showValue="0">
        <cfvo type="percent" val="0"/>
        <cfvo type="num" val="0"/>
        <cfvo type="num" val="1"/>
      </iconSet>
    </cfRule>
  </conditionalFormatting>
  <conditionalFormatting sqref="AB66 AB71:AB73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AB67:AB70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AB76:AB77 AB80 AB83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AB78:AB79 AB81:AB82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AB86:AB93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AB111 AB102 AB106">
    <cfRule type="iconSet" priority="115699">
      <iconSet iconSet="3Symbols2" showValue="0">
        <cfvo type="percent" val="0"/>
        <cfvo type="num" val="0"/>
        <cfvo type="num" val="1"/>
      </iconSet>
    </cfRule>
  </conditionalFormatting>
  <conditionalFormatting sqref="AB128">
    <cfRule type="iconSet" priority="891">
      <iconSet iconSet="3Symbols2" showValue="0">
        <cfvo type="percent" val="0"/>
        <cfvo type="num" val="0"/>
        <cfvo type="num" val="1"/>
      </iconSet>
    </cfRule>
  </conditionalFormatting>
  <conditionalFormatting sqref="AB134 AB124 AB109:AB110 AB101 AB98:AB99 AB103:AB105 AB141 AB148:AB155 AB161 AB167:AB174 AB184:AB289">
    <cfRule type="iconSet" priority="117138">
      <iconSet iconSet="3Symbols2" showValue="0">
        <cfvo type="percent" val="0"/>
        <cfvo type="num" val="0"/>
        <cfvo type="num" val="1"/>
      </iconSet>
    </cfRule>
  </conditionalFormatting>
  <conditionalFormatting sqref="AB135:AB140 AB125 AB142:AB147 AB156:AB160 AB162:AB166 AB117:AB121 AB130:AB133">
    <cfRule type="iconSet" priority="117676">
      <iconSet iconSet="3Symbols2" showValue="0">
        <cfvo type="percent" val="0"/>
        <cfvo type="num" val="0"/>
        <cfvo type="num" val="1"/>
      </iconSet>
    </cfRule>
  </conditionalFormatting>
  <conditionalFormatting sqref="AC12:AC15 AC17:AC21">
    <cfRule type="iconSet" priority="326">
      <iconSet iconSet="3Symbols2" showValue="0">
        <cfvo type="percent" val="0"/>
        <cfvo type="num" val="0"/>
        <cfvo type="num" val="1"/>
      </iconSet>
    </cfRule>
  </conditionalFormatting>
  <conditionalFormatting sqref="AC16">
    <cfRule type="iconSet" priority="327">
      <iconSet iconSet="3Symbols2" showValue="0">
        <cfvo type="percent" val="0"/>
        <cfvo type="num" val="0"/>
        <cfvo type="num" val="1"/>
      </iconSet>
    </cfRule>
  </conditionalFormatting>
  <conditionalFormatting sqref="AC24:AC31">
    <cfRule type="iconSet" priority="283">
      <iconSet iconSet="3Symbols2" showValue="0">
        <cfvo type="percent" val="0"/>
        <cfvo type="num" val="0"/>
        <cfvo type="num" val="1"/>
      </iconSet>
    </cfRule>
  </conditionalFormatting>
  <conditionalFormatting sqref="AC34:AC41">
    <cfRule type="iconSet" priority="244">
      <iconSet iconSet="3Symbols2" showValue="0">
        <cfvo type="percent" val="0"/>
        <cfvo type="num" val="0"/>
        <cfvo type="num" val="1"/>
      </iconSet>
    </cfRule>
  </conditionalFormatting>
  <conditionalFormatting sqref="AC44:AC51">
    <cfRule type="iconSet" priority="208">
      <iconSet iconSet="3Symbols2" showValue="0">
        <cfvo type="percent" val="0"/>
        <cfvo type="num" val="0"/>
        <cfvo type="num" val="1"/>
      </iconSet>
    </cfRule>
  </conditionalFormatting>
  <conditionalFormatting sqref="AC54:AC57 AC59:AC63">
    <cfRule type="iconSet" priority="159">
      <iconSet iconSet="3Symbols2" showValue="0">
        <cfvo type="percent" val="0"/>
        <cfvo type="num" val="0"/>
        <cfvo type="num" val="1"/>
      </iconSet>
    </cfRule>
  </conditionalFormatting>
  <conditionalFormatting sqref="AC58">
    <cfRule type="iconSet" priority="160">
      <iconSet iconSet="3Symbols2" showValue="0">
        <cfvo type="percent" val="0"/>
        <cfvo type="num" val="0"/>
        <cfvo type="num" val="1"/>
      </iconSet>
    </cfRule>
  </conditionalFormatting>
  <conditionalFormatting sqref="AC66:AC73">
    <cfRule type="iconSet" priority="116">
      <iconSet iconSet="3Symbols2" showValue="0">
        <cfvo type="percent" val="0"/>
        <cfvo type="num" val="0"/>
        <cfvo type="num" val="1"/>
      </iconSet>
    </cfRule>
  </conditionalFormatting>
  <conditionalFormatting sqref="AC76:AC83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AC86:AC93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AC105 AC101">
    <cfRule type="iconSet" priority="115718">
      <iconSet iconSet="3Symbols2" showValue="0">
        <cfvo type="percent" val="0"/>
        <cfvo type="num" val="0"/>
        <cfvo type="num" val="1"/>
      </iconSet>
    </cfRule>
  </conditionalFormatting>
  <conditionalFormatting sqref="AC149:AC154 AC124 AC168:AC172">
    <cfRule type="iconSet" priority="1010">
      <iconSet iconSet="3Symbols2" showValue="0">
        <cfvo type="percent" val="0"/>
        <cfvo type="num" val="0"/>
        <cfvo type="num" val="1"/>
      </iconSet>
    </cfRule>
  </conditionalFormatting>
  <conditionalFormatting sqref="AC155:AC167 AC98:AC100 AC102:AC104 AC173:AC174 AC184:AC289 AC128 AC125 AC117:AC121 AC109:AC111 AC106 AC130:AC148">
    <cfRule type="iconSet" priority="118049">
      <iconSet iconSet="3Symbols2" showValue="0">
        <cfvo type="percent" val="0"/>
        <cfvo type="num" val="0"/>
        <cfvo type="num" val="1"/>
      </iconSet>
    </cfRule>
  </conditionalFormatting>
  <conditionalFormatting sqref="AD45">
    <cfRule type="iconSet" priority="207">
      <iconSet iconSet="3Symbols2" showValue="0">
        <cfvo type="percent" val="0"/>
        <cfvo type="num" val="0"/>
        <cfvo type="num" val="1"/>
      </iconSet>
    </cfRule>
  </conditionalFormatting>
  <conditionalFormatting sqref="AD46">
    <cfRule type="iconSet" priority="206">
      <iconSet iconSet="3Symbols2" showValue="0">
        <cfvo type="percent" val="0"/>
        <cfvo type="num" val="0"/>
        <cfvo type="num" val="1"/>
      </iconSet>
    </cfRule>
  </conditionalFormatting>
  <conditionalFormatting sqref="AD47">
    <cfRule type="iconSet" priority="205">
      <iconSet iconSet="3Symbols2" showValue="0">
        <cfvo type="percent" val="0"/>
        <cfvo type="num" val="0"/>
        <cfvo type="num" val="1"/>
      </iconSet>
    </cfRule>
  </conditionalFormatting>
  <conditionalFormatting sqref="AD48">
    <cfRule type="iconSet" priority="204">
      <iconSet iconSet="3Symbols2" showValue="0">
        <cfvo type="percent" val="0"/>
        <cfvo type="num" val="0"/>
        <cfvo type="num" val="1"/>
      </iconSet>
    </cfRule>
  </conditionalFormatting>
  <conditionalFormatting sqref="AD49">
    <cfRule type="iconSet" priority="203">
      <iconSet iconSet="3Symbols2" showValue="0">
        <cfvo type="percent" val="0"/>
        <cfvo type="num" val="0"/>
        <cfvo type="num" val="1"/>
      </iconSet>
    </cfRule>
  </conditionalFormatting>
  <conditionalFormatting sqref="AD87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AD88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AD89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AD90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AD91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AD130:AD133">
    <cfRule type="iconSet" priority="1069">
      <iconSet iconSet="3Symbols2" showValue="0">
        <cfvo type="percent" val="0"/>
        <cfvo type="num" val="0"/>
        <cfvo type="num" val="1"/>
      </iconSet>
    </cfRule>
  </conditionalFormatting>
  <conditionalFormatting sqref="AD179">
    <cfRule type="iconSet" priority="1059">
      <iconSet iconSet="3Symbols2" showValue="0">
        <cfvo type="percent" val="0"/>
        <cfvo type="num" val="0"/>
        <cfvo type="num" val="1"/>
      </iconSet>
    </cfRule>
  </conditionalFormatting>
  <conditionalFormatting sqref="AD180">
    <cfRule type="iconSet" priority="1058">
      <iconSet iconSet="3Symbols2" showValue="0">
        <cfvo type="percent" val="0"/>
        <cfvo type="num" val="0"/>
        <cfvo type="num" val="1"/>
      </iconSet>
    </cfRule>
  </conditionalFormatting>
  <conditionalFormatting sqref="AD181">
    <cfRule type="iconSet" priority="1057">
      <iconSet iconSet="3Symbols2" showValue="0">
        <cfvo type="percent" val="0"/>
        <cfvo type="num" val="0"/>
        <cfvo type="num" val="1"/>
      </iconSet>
    </cfRule>
  </conditionalFormatting>
  <conditionalFormatting sqref="AD182:AD183">
    <cfRule type="iconSet" priority="1056">
      <iconSet iconSet="3Symbols2" showValue="0">
        <cfvo type="percent" val="0"/>
        <cfvo type="num" val="0"/>
        <cfvo type="num" val="1"/>
      </iconSet>
    </cfRule>
  </conditionalFormatting>
  <conditionalFormatting sqref="AE2:AE4">
    <cfRule type="iconSet" priority="868">
      <iconSet iconSet="3Symbols2" showValue="0">
        <cfvo type="percent" val="0"/>
        <cfvo type="num" val="0"/>
        <cfvo type="num" val="1"/>
      </iconSet>
    </cfRule>
  </conditionalFormatting>
  <conditionalFormatting sqref="AE6">
    <cfRule type="iconSet" priority="735">
      <iconSet iconSet="3Symbols2" showValue="0">
        <cfvo type="percent" val="0"/>
        <cfvo type="num" val="0"/>
        <cfvo type="num" val="1"/>
      </iconSet>
    </cfRule>
  </conditionalFormatting>
  <conditionalFormatting sqref="AE12:AE21">
    <cfRule type="iconSet" priority="325">
      <iconSet iconSet="3Symbols2" showValue="0">
        <cfvo type="percent" val="0"/>
        <cfvo type="num" val="0"/>
        <cfvo type="num" val="1"/>
      </iconSet>
    </cfRule>
  </conditionalFormatting>
  <conditionalFormatting sqref="AE24:AE31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AE34:AE41">
    <cfRule type="iconSet" priority="243">
      <iconSet iconSet="3Symbols2" showValue="0">
        <cfvo type="percent" val="0"/>
        <cfvo type="num" val="0"/>
        <cfvo type="num" val="1"/>
      </iconSet>
    </cfRule>
  </conditionalFormatting>
  <conditionalFormatting sqref="AE44:AE51">
    <cfRule type="iconSet" priority="202">
      <iconSet iconSet="3Symbols2" showValue="0">
        <cfvo type="percent" val="0"/>
        <cfvo type="num" val="0"/>
        <cfvo type="num" val="1"/>
      </iconSet>
    </cfRule>
  </conditionalFormatting>
  <conditionalFormatting sqref="AE54:AE63">
    <cfRule type="iconSet" priority="158">
      <iconSet iconSet="3Symbols2" showValue="0">
        <cfvo type="percent" val="0"/>
        <cfvo type="num" val="0"/>
        <cfvo type="num" val="1"/>
      </iconSet>
    </cfRule>
  </conditionalFormatting>
  <conditionalFormatting sqref="AE66:AE73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AE76:AE83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AE86:AE93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AE96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AE129 AE126:AE127 AE122:AE123 AE94 AE52:AE53 AE22:AE23 AE32:AE33 AE42:AE43 AE64:AE65 AE74:AE75 AE84:AE85 AE107:AE108 AE10:AE11 AE114:AE116 AE112 AE97">
    <cfRule type="iconSet" priority="727">
      <iconSet iconSet="3Symbols2" showValue="0">
        <cfvo type="percent" val="0"/>
        <cfvo type="num" val="0"/>
        <cfvo type="num" val="1"/>
      </iconSet>
    </cfRule>
  </conditionalFormatting>
  <conditionalFormatting sqref="AE130:AE184 AE128 AE124:AE125 AE117:AE121 AE109:AE111 AE98:AE106">
    <cfRule type="iconSet" priority="102055">
      <iconSet iconSet="3Symbols2" showValue="0">
        <cfvo type="percent" val="0"/>
        <cfvo type="num" val="0"/>
        <cfvo type="num" val="1"/>
      </iconSet>
    </cfRule>
  </conditionalFormatting>
  <conditionalFormatting sqref="AE185:AE1048576">
    <cfRule type="iconSet" priority="1065">
      <iconSet iconSet="3Symbols2" showValue="0">
        <cfvo type="percent" val="0"/>
        <cfvo type="num" val="0"/>
        <cfvo type="num" val="1"/>
      </iconSet>
    </cfRule>
  </conditionalFormatting>
  <conditionalFormatting sqref="AE5:AH5">
    <cfRule type="iconSet" priority="862">
      <iconSet iconSet="3Symbols2" showValue="0">
        <cfvo type="percent" val="0"/>
        <cfvo type="num" val="0"/>
        <cfvo type="num" val="1"/>
      </iconSet>
    </cfRule>
  </conditionalFormatting>
  <conditionalFormatting sqref="AE7:AH8">
    <cfRule type="iconSet" priority="1049">
      <iconSet iconSet="3Symbols2" showValue="0">
        <cfvo type="percent" val="0"/>
        <cfvo type="num" val="0"/>
        <cfvo type="num" val="1"/>
      </iconSet>
    </cfRule>
  </conditionalFormatting>
  <conditionalFormatting sqref="AF2:AF4">
    <cfRule type="iconSet" priority="867">
      <iconSet iconSet="3Symbols2" showValue="0">
        <cfvo type="percent" val="0"/>
        <cfvo type="num" val="0"/>
        <cfvo type="num" val="1"/>
      </iconSet>
    </cfRule>
  </conditionalFormatting>
  <conditionalFormatting sqref="AF6">
    <cfRule type="iconSet" priority="734">
      <iconSet iconSet="3Symbols2" showValue="0">
        <cfvo type="percent" val="0"/>
        <cfvo type="num" val="0"/>
        <cfvo type="num" val="1"/>
      </iconSet>
    </cfRule>
  </conditionalFormatting>
  <conditionalFormatting sqref="AF12:AF21">
    <cfRule type="iconSet" priority="324">
      <iconSet iconSet="3Symbols2" showValue="0">
        <cfvo type="percent" val="0"/>
        <cfvo type="num" val="0"/>
        <cfvo type="num" val="1"/>
      </iconSet>
    </cfRule>
  </conditionalFormatting>
  <conditionalFormatting sqref="AF24:AF31">
    <cfRule type="iconSet" priority="281">
      <iconSet iconSet="3Symbols2" showValue="0">
        <cfvo type="percent" val="0"/>
        <cfvo type="num" val="0"/>
        <cfvo type="num" val="1"/>
      </iconSet>
    </cfRule>
  </conditionalFormatting>
  <conditionalFormatting sqref="AF34:AF41">
    <cfRule type="iconSet" priority="242">
      <iconSet iconSet="3Symbols2" showValue="0">
        <cfvo type="percent" val="0"/>
        <cfvo type="num" val="0"/>
        <cfvo type="num" val="1"/>
      </iconSet>
    </cfRule>
  </conditionalFormatting>
  <conditionalFormatting sqref="AF44:AF51">
    <cfRule type="iconSet" priority="201">
      <iconSet iconSet="3Symbols2" showValue="0">
        <cfvo type="percent" val="0"/>
        <cfvo type="num" val="0"/>
        <cfvo type="num" val="1"/>
      </iconSet>
    </cfRule>
  </conditionalFormatting>
  <conditionalFormatting sqref="AF54:AF63">
    <cfRule type="iconSet" priority="157">
      <iconSet iconSet="3Symbols2" showValue="0">
        <cfvo type="percent" val="0"/>
        <cfvo type="num" val="0"/>
        <cfvo type="num" val="1"/>
      </iconSet>
    </cfRule>
  </conditionalFormatting>
  <conditionalFormatting sqref="AF66:AF73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AF76:AF83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AF86:AF93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AF96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AF129 AF126:AF127 AF122:AF123 AF94 AF52:AF53 AF22:AF23 AF32:AF33 AF42:AF43 AF64:AF65 AF74:AF75 AF84:AF85 AF107:AF108 AF10:AF11 AF114:AF116 AF112 AF97">
    <cfRule type="iconSet" priority="726">
      <iconSet iconSet="3Symbols2" showValue="0">
        <cfvo type="percent" val="0"/>
        <cfvo type="num" val="0"/>
        <cfvo type="num" val="1"/>
      </iconSet>
    </cfRule>
  </conditionalFormatting>
  <conditionalFormatting sqref="AF130:AF184 AF128 AF124:AF125 AF117:AF121 AF109:AF111 AF98:AF106">
    <cfRule type="iconSet" priority="102057">
      <iconSet iconSet="3Symbols2" showValue="0">
        <cfvo type="percent" val="0"/>
        <cfvo type="num" val="0"/>
        <cfvo type="num" val="1"/>
      </iconSet>
    </cfRule>
  </conditionalFormatting>
  <conditionalFormatting sqref="AF185:AF1048576">
    <cfRule type="iconSet" priority="1064">
      <iconSet iconSet="3Symbols2" showValue="0">
        <cfvo type="percent" val="0"/>
        <cfvo type="num" val="0"/>
        <cfvo type="num" val="1"/>
      </iconSet>
    </cfRule>
  </conditionalFormatting>
  <conditionalFormatting sqref="AG2:AG4">
    <cfRule type="iconSet" priority="866">
      <iconSet iconSet="3Symbols2" showValue="0">
        <cfvo type="percent" val="0"/>
        <cfvo type="num" val="0"/>
        <cfvo type="num" val="1"/>
      </iconSet>
    </cfRule>
  </conditionalFormatting>
  <conditionalFormatting sqref="AG6">
    <cfRule type="iconSet" priority="733">
      <iconSet iconSet="3Symbols2" showValue="0">
        <cfvo type="percent" val="0"/>
        <cfvo type="num" val="0"/>
        <cfvo type="num" val="1"/>
      </iconSet>
    </cfRule>
  </conditionalFormatting>
  <conditionalFormatting sqref="AG12:AG21">
    <cfRule type="iconSet" priority="323">
      <iconSet iconSet="3Symbols2" showValue="0">
        <cfvo type="percent" val="0"/>
        <cfvo type="num" val="0"/>
        <cfvo type="num" val="1"/>
      </iconSet>
    </cfRule>
  </conditionalFormatting>
  <conditionalFormatting sqref="AG24:AG31">
    <cfRule type="iconSet" priority="280">
      <iconSet iconSet="3Symbols2" showValue="0">
        <cfvo type="percent" val="0"/>
        <cfvo type="num" val="0"/>
        <cfvo type="num" val="1"/>
      </iconSet>
    </cfRule>
  </conditionalFormatting>
  <conditionalFormatting sqref="AG34:AG41">
    <cfRule type="iconSet" priority="241">
      <iconSet iconSet="3Symbols2" showValue="0">
        <cfvo type="percent" val="0"/>
        <cfvo type="num" val="0"/>
        <cfvo type="num" val="1"/>
      </iconSet>
    </cfRule>
  </conditionalFormatting>
  <conditionalFormatting sqref="AG44:AG51">
    <cfRule type="iconSet" priority="200">
      <iconSet iconSet="3Symbols2" showValue="0">
        <cfvo type="percent" val="0"/>
        <cfvo type="num" val="0"/>
        <cfvo type="num" val="1"/>
      </iconSet>
    </cfRule>
  </conditionalFormatting>
  <conditionalFormatting sqref="AG54:AG63">
    <cfRule type="iconSet" priority="156">
      <iconSet iconSet="3Symbols2" showValue="0">
        <cfvo type="percent" val="0"/>
        <cfvo type="num" val="0"/>
        <cfvo type="num" val="1"/>
      </iconSet>
    </cfRule>
  </conditionalFormatting>
  <conditionalFormatting sqref="AG66:AG73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AG76:AG83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AG86:AG93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AG96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AG129 AG126:AG127 AG122:AG123 AG94 AG52:AG53 AG22:AG23 AG32:AG33 AG42:AG43 AG64:AG65 AG74:AG75 AG84:AG85 AG107:AG108 AG10:AG11 AG114:AG116 AG112 AG97">
    <cfRule type="iconSet" priority="725">
      <iconSet iconSet="3Symbols2" showValue="0">
        <cfvo type="percent" val="0"/>
        <cfvo type="num" val="0"/>
        <cfvo type="num" val="1"/>
      </iconSet>
    </cfRule>
  </conditionalFormatting>
  <conditionalFormatting sqref="AG130:AG184 AG128 AG124:AG125 AG117:AG121 AG109:AG111 AG98:AG106">
    <cfRule type="iconSet" priority="102059">
      <iconSet iconSet="3Symbols2" showValue="0">
        <cfvo type="percent" val="0"/>
        <cfvo type="num" val="0"/>
        <cfvo type="num" val="1"/>
      </iconSet>
    </cfRule>
  </conditionalFormatting>
  <conditionalFormatting sqref="AG185:AG1048576">
    <cfRule type="iconSet" priority="1063">
      <iconSet iconSet="3Symbols2" showValue="0">
        <cfvo type="percent" val="0"/>
        <cfvo type="num" val="0"/>
        <cfvo type="num" val="1"/>
      </iconSet>
    </cfRule>
  </conditionalFormatting>
  <conditionalFormatting sqref="AH2:AH4">
    <cfRule type="iconSet" priority="865">
      <iconSet iconSet="3Symbols2" showValue="0">
        <cfvo type="percent" val="0"/>
        <cfvo type="num" val="0"/>
        <cfvo type="num" val="1"/>
      </iconSet>
    </cfRule>
  </conditionalFormatting>
  <conditionalFormatting sqref="AH6">
    <cfRule type="iconSet" priority="732">
      <iconSet iconSet="3Symbols2" showValue="0">
        <cfvo type="percent" val="0"/>
        <cfvo type="num" val="0"/>
        <cfvo type="num" val="1"/>
      </iconSet>
    </cfRule>
  </conditionalFormatting>
  <conditionalFormatting sqref="AH12:AH21">
    <cfRule type="iconSet" priority="322">
      <iconSet iconSet="3Symbols2" showValue="0">
        <cfvo type="percent" val="0"/>
        <cfvo type="num" val="0"/>
        <cfvo type="num" val="1"/>
      </iconSet>
    </cfRule>
  </conditionalFormatting>
  <conditionalFormatting sqref="AH24:AH31">
    <cfRule type="iconSet" priority="279">
      <iconSet iconSet="3Symbols2" showValue="0">
        <cfvo type="percent" val="0"/>
        <cfvo type="num" val="0"/>
        <cfvo type="num" val="1"/>
      </iconSet>
    </cfRule>
  </conditionalFormatting>
  <conditionalFormatting sqref="AH34:AH41">
    <cfRule type="iconSet" priority="240">
      <iconSet iconSet="3Symbols2" showValue="0">
        <cfvo type="percent" val="0"/>
        <cfvo type="num" val="0"/>
        <cfvo type="num" val="1"/>
      </iconSet>
    </cfRule>
  </conditionalFormatting>
  <conditionalFormatting sqref="AH44:AH51">
    <cfRule type="iconSet" priority="199">
      <iconSet iconSet="3Symbols2" showValue="0">
        <cfvo type="percent" val="0"/>
        <cfvo type="num" val="0"/>
        <cfvo type="num" val="1"/>
      </iconSet>
    </cfRule>
  </conditionalFormatting>
  <conditionalFormatting sqref="AH54:AH63">
    <cfRule type="iconSet" priority="155">
      <iconSet iconSet="3Symbols2" showValue="0">
        <cfvo type="percent" val="0"/>
        <cfvo type="num" val="0"/>
        <cfvo type="num" val="1"/>
      </iconSet>
    </cfRule>
  </conditionalFormatting>
  <conditionalFormatting sqref="AH66:AH73">
    <cfRule type="iconSet" priority="112">
      <iconSet iconSet="3Symbols2" showValue="0">
        <cfvo type="percent" val="0"/>
        <cfvo type="num" val="0"/>
        <cfvo type="num" val="1"/>
      </iconSet>
    </cfRule>
  </conditionalFormatting>
  <conditionalFormatting sqref="AH76:AH83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AH86:AH93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AH96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AH129 AH126:AH127 AH122:AH123 AH94 AH52:AH53 AH22:AH23 AH32:AH33 AH42:AH43 AH64:AH65 AH74:AH75 AH84:AH85 AH107:AH108 AH10:AH11 AH114:AH116 AH112 AH97">
    <cfRule type="iconSet" priority="724">
      <iconSet iconSet="3Symbols2" showValue="0">
        <cfvo type="percent" val="0"/>
        <cfvo type="num" val="0"/>
        <cfvo type="num" val="1"/>
      </iconSet>
    </cfRule>
  </conditionalFormatting>
  <conditionalFormatting sqref="AH130:AH184 AH128 AH124:AH125 AH117:AH121 AH109:AH111 AH98:AH106">
    <cfRule type="iconSet" priority="102061">
      <iconSet iconSet="3Symbols2" showValue="0">
        <cfvo type="percent" val="0"/>
        <cfvo type="num" val="0"/>
        <cfvo type="num" val="1"/>
      </iconSet>
    </cfRule>
  </conditionalFormatting>
  <conditionalFormatting sqref="AH185:AH1048576">
    <cfRule type="iconSet" priority="1062">
      <iconSet iconSet="3Symbols2" showValue="0">
        <cfvo type="percent" val="0"/>
        <cfvo type="num" val="0"/>
        <cfvo type="num" val="1"/>
      </iconSet>
    </cfRule>
  </conditionalFormatting>
  <conditionalFormatting sqref="AI130:AJ1048576 W130:X1048576 M130:Q1048576">
    <cfRule type="iconSet" priority="76186">
      <iconSet iconSet="3Symbols2" showValue="0">
        <cfvo type="percent" val="0"/>
        <cfvo type="num" val="0"/>
        <cfvo type="num" val="0"/>
      </iconSet>
    </cfRule>
  </conditionalFormatting>
  <conditionalFormatting sqref="AK12:AK21 AP12:AP21">
    <cfRule type="iconSet" priority="321">
      <iconSet iconSet="3Symbols2" showValue="0">
        <cfvo type="percent" val="0"/>
        <cfvo type="num" val="0"/>
        <cfvo type="num" val="1"/>
      </iconSet>
    </cfRule>
  </conditionalFormatting>
  <conditionalFormatting sqref="AK24:AK31 AP24:AP31">
    <cfRule type="iconSet" priority="278">
      <iconSet iconSet="3Symbols2" showValue="0">
        <cfvo type="percent" val="0"/>
        <cfvo type="num" val="0"/>
        <cfvo type="num" val="1"/>
      </iconSet>
    </cfRule>
  </conditionalFormatting>
  <conditionalFormatting sqref="AK34:AK41 AP34:AP41">
    <cfRule type="iconSet" priority="239">
      <iconSet iconSet="3Symbols2" showValue="0">
        <cfvo type="percent" val="0"/>
        <cfvo type="num" val="0"/>
        <cfvo type="num" val="1"/>
      </iconSet>
    </cfRule>
  </conditionalFormatting>
  <conditionalFormatting sqref="AK44 AP44 AK50:AK51 AP50:AP51">
    <cfRule type="iconSet" priority="196">
      <iconSet iconSet="3Symbols2" showValue="0">
        <cfvo type="percent" val="0"/>
        <cfvo type="num" val="0"/>
        <cfvo type="num" val="1"/>
      </iconSet>
    </cfRule>
  </conditionalFormatting>
  <conditionalFormatting sqref="AK44:AK51">
    <cfRule type="iconSet" priority="197">
      <iconSet iconSet="3Symbols2" showValue="0">
        <cfvo type="percent" val="0"/>
        <cfvo type="num" val="0"/>
        <cfvo type="num" val="1"/>
      </iconSet>
    </cfRule>
  </conditionalFormatting>
  <conditionalFormatting sqref="AK45:AK49">
    <cfRule type="iconSet" priority="198">
      <iconSet iconSet="3Symbols2" showValue="0">
        <cfvo type="percent" val="0"/>
        <cfvo type="num" val="0"/>
        <cfvo type="num" val="1"/>
      </iconSet>
    </cfRule>
  </conditionalFormatting>
  <conditionalFormatting sqref="AK54:AK63 AP54:AP63">
    <cfRule type="iconSet" priority="154">
      <iconSet iconSet="3Symbols2" showValue="0">
        <cfvo type="percent" val="0"/>
        <cfvo type="num" val="0"/>
        <cfvo type="num" val="1"/>
      </iconSet>
    </cfRule>
  </conditionalFormatting>
  <conditionalFormatting sqref="AK66:AK73 AP66:AP73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AK76:AK83 AP76:AP83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AK86 AK92:AK93 AP86 AP92:AP93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AK86:AK93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AK87:AK91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AK96 AM96:AP96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AK117:AK118">
    <cfRule type="iconSet" priority="117791">
      <iconSet iconSet="3Symbols2" showValue="0">
        <cfvo type="percent" val="0"/>
        <cfvo type="num" val="0"/>
        <cfvo type="num" val="1"/>
      </iconSet>
    </cfRule>
  </conditionalFormatting>
  <conditionalFormatting sqref="AK129 AM126:AP127 AK122:AK123 AK94 AM52:AP53 AK22:AK23 AM22:AP23 AM32:AP33 AK32:AK33 AK42:AK43 AM42:AP43 AK52:AK53 AK64:AK65 AM64:AP65 AM74:AP75 AK74:AK75 AK84:AK85 AM84:AP85 AM94:AP94 AK107:AK108 AM107:AP108 AM122:AP123 AK126:AK127 AM129:AP129 AK10:AK11 AM10:AP11 AM114:AP116 AK114:AK116 AM112:AP112 AK112 AM97:AP97 AK97">
    <cfRule type="iconSet" priority="718">
      <iconSet iconSet="3Symbols2" showValue="0">
        <cfvo type="percent" val="0"/>
        <cfvo type="num" val="0"/>
        <cfvo type="num" val="1"/>
      </iconSet>
    </cfRule>
  </conditionalFormatting>
  <conditionalFormatting sqref="AK134 AK128 AK124 AK148:AK155 AK173:AK174 AK185:AK1048576 AM290:AO1048576 AP134:AP140 AP148:AP160 AP173:AP178 AP185:AP1048576 AK7:AK8 AK117:AK118 AK109:AK111 AK98:AK106 AP7:AP8 AP128 AP124:AP125 AP117:AP121 AP109:AP111 AP98:AP106">
    <cfRule type="iconSet" priority="969">
      <iconSet iconSet="3Symbols2" showValue="0">
        <cfvo type="percent" val="0"/>
        <cfvo type="num" val="0"/>
        <cfvo type="num" val="1"/>
      </iconSet>
    </cfRule>
  </conditionalFormatting>
  <conditionalFormatting sqref="AK135:AK140 AK125 AK119:AK121 AK142:AK147 AK156:AK160 AK162:AK166 AK130:AK133">
    <cfRule type="iconSet" priority="931">
      <iconSet iconSet="3Symbols2" showValue="0">
        <cfvo type="percent" val="0"/>
        <cfvo type="num" val="0"/>
        <cfvo type="num" val="1"/>
      </iconSet>
    </cfRule>
  </conditionalFormatting>
  <conditionalFormatting sqref="AK141 AP141:AP147">
    <cfRule type="iconSet" priority="979">
      <iconSet iconSet="3Symbols2" showValue="0">
        <cfvo type="percent" val="0"/>
        <cfvo type="num" val="0"/>
        <cfvo type="num" val="1"/>
      </iconSet>
    </cfRule>
  </conditionalFormatting>
  <conditionalFormatting sqref="AK161 AP161:AP166">
    <cfRule type="iconSet" priority="986">
      <iconSet iconSet="3Symbols2" showValue="0">
        <cfvo type="percent" val="0"/>
        <cfvo type="num" val="0"/>
        <cfvo type="num" val="1"/>
      </iconSet>
    </cfRule>
  </conditionalFormatting>
  <conditionalFormatting sqref="AK167 AP167:AP172">
    <cfRule type="iconSet" priority="985">
      <iconSet iconSet="3Symbols2" showValue="0">
        <cfvo type="percent" val="0"/>
        <cfvo type="num" val="0"/>
        <cfvo type="num" val="1"/>
      </iconSet>
    </cfRule>
  </conditionalFormatting>
  <conditionalFormatting sqref="AK168:AK172">
    <cfRule type="iconSet" priority="929">
      <iconSet iconSet="3Symbols2" showValue="0">
        <cfvo type="percent" val="0"/>
        <cfvo type="num" val="0"/>
        <cfvo type="num" val="1"/>
      </iconSet>
    </cfRule>
  </conditionalFormatting>
  <conditionalFormatting sqref="AK184 AP184">
    <cfRule type="iconSet" priority="988">
      <iconSet iconSet="3Symbols2" showValue="0">
        <cfvo type="percent" val="0"/>
        <cfvo type="num" val="0"/>
        <cfvo type="num" val="1"/>
      </iconSet>
    </cfRule>
  </conditionalFormatting>
  <conditionalFormatting sqref="AK175:AO183">
    <cfRule type="iconSet" priority="922">
      <iconSet iconSet="3Symbols2" showValue="0">
        <cfvo type="percent" val="0"/>
        <cfvo type="num" val="0"/>
        <cfvo type="num" val="1"/>
      </iconSet>
    </cfRule>
  </conditionalFormatting>
  <conditionalFormatting sqref="AL12 AL16:AL21">
    <cfRule type="iconSet" priority="319">
      <iconSet iconSet="3Symbols2" showValue="0">
        <cfvo type="percent" val="0"/>
        <cfvo type="num" val="0"/>
        <cfvo type="num" val="1"/>
      </iconSet>
    </cfRule>
  </conditionalFormatting>
  <conditionalFormatting sqref="AL13:AL15">
    <cfRule type="iconSet" priority="320">
      <iconSet iconSet="3Symbols2" showValue="0">
        <cfvo type="percent" val="0"/>
        <cfvo type="num" val="0"/>
        <cfvo type="num" val="1"/>
      </iconSet>
    </cfRule>
  </conditionalFormatting>
  <conditionalFormatting sqref="AL24 AL30:AL31">
    <cfRule type="iconSet" priority="277">
      <iconSet iconSet="3Symbols2" showValue="0">
        <cfvo type="percent" val="0"/>
        <cfvo type="num" val="0"/>
        <cfvo type="num" val="1"/>
      </iconSet>
    </cfRule>
  </conditionalFormatting>
  <conditionalFormatting sqref="AL25:AL29">
    <cfRule type="iconSet" priority="276">
      <iconSet iconSet="3Symbols2" showValue="0">
        <cfvo type="percent" val="0"/>
        <cfvo type="num" val="0"/>
        <cfvo type="num" val="1"/>
      </iconSet>
    </cfRule>
  </conditionalFormatting>
  <conditionalFormatting sqref="AL34 AL36:AL41">
    <cfRule type="iconSet" priority="237">
      <iconSet iconSet="3Symbols2" showValue="0">
        <cfvo type="percent" val="0"/>
        <cfvo type="num" val="0"/>
        <cfvo type="num" val="1"/>
      </iconSet>
    </cfRule>
  </conditionalFormatting>
  <conditionalFormatting sqref="AL35">
    <cfRule type="iconSet" priority="238">
      <iconSet iconSet="3Symbols2" showValue="0">
        <cfvo type="percent" val="0"/>
        <cfvo type="num" val="0"/>
        <cfvo type="num" val="1"/>
      </iconSet>
    </cfRule>
  </conditionalFormatting>
  <conditionalFormatting sqref="AL44:AL51">
    <cfRule type="iconSet" priority="195">
      <iconSet iconSet="3Symbols2" showValue="0">
        <cfvo type="percent" val="0"/>
        <cfvo type="num" val="0"/>
        <cfvo type="num" val="1"/>
      </iconSet>
    </cfRule>
  </conditionalFormatting>
  <conditionalFormatting sqref="AL54 AL58:AL63">
    <cfRule type="iconSet" priority="152">
      <iconSet iconSet="3Symbols2" showValue="0">
        <cfvo type="percent" val="0"/>
        <cfvo type="num" val="0"/>
        <cfvo type="num" val="1"/>
      </iconSet>
    </cfRule>
  </conditionalFormatting>
  <conditionalFormatting sqref="AL55:AL57">
    <cfRule type="iconSet" priority="153">
      <iconSet iconSet="3Symbols2" showValue="0">
        <cfvo type="percent" val="0"/>
        <cfvo type="num" val="0"/>
        <cfvo type="num" val="1"/>
      </iconSet>
    </cfRule>
  </conditionalFormatting>
  <conditionalFormatting sqref="AL66 AL72:AL73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AL67:AL71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AL76 AL78:AL83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AL77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AL86:AL93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AL109 AL103:AL104 AL98:AL99">
    <cfRule type="iconSet" priority="115764">
      <iconSet iconSet="3Symbols2" showValue="0">
        <cfvo type="percent" val="0"/>
        <cfvo type="num" val="0"/>
        <cfvo type="num" val="1"/>
      </iconSet>
    </cfRule>
  </conditionalFormatting>
  <conditionalFormatting sqref="AL124 AL118">
    <cfRule type="iconSet" priority="949">
      <iconSet iconSet="3Symbols2" showValue="0">
        <cfvo type="percent" val="0"/>
        <cfvo type="num" val="0"/>
        <cfvo type="num" val="1"/>
      </iconSet>
    </cfRule>
  </conditionalFormatting>
  <conditionalFormatting sqref="AL184:AL289 AL100:AL102 AL128 AL125 AL119:AL121 AL117 AL110:AL111 AL105:AL106 AL130:AL174">
    <cfRule type="iconSet" priority="117862">
      <iconSet iconSet="3Symbols2" showValue="0">
        <cfvo type="percent" val="0"/>
        <cfvo type="num" val="0"/>
        <cfvo type="num" val="1"/>
      </iconSet>
    </cfRule>
  </conditionalFormatting>
  <conditionalFormatting sqref="AL5:AO5">
    <cfRule type="iconSet" priority="856">
      <iconSet iconSet="3Symbols2" showValue="0">
        <cfvo type="percent" val="0"/>
        <cfvo type="num" val="0"/>
        <cfvo type="num" val="1"/>
      </iconSet>
    </cfRule>
  </conditionalFormatting>
  <conditionalFormatting sqref="AL7:AO8">
    <cfRule type="iconSet" priority="968">
      <iconSet iconSet="3Symbols2" showValue="0">
        <cfvo type="percent" val="0"/>
        <cfvo type="num" val="0"/>
        <cfvo type="num" val="1"/>
      </iconSet>
    </cfRule>
  </conditionalFormatting>
  <conditionalFormatting sqref="AM12 AM17:AM21">
    <cfRule type="iconSet" priority="315">
      <iconSet iconSet="3Symbols2" showValue="0">
        <cfvo type="percent" val="0"/>
        <cfvo type="num" val="0"/>
        <cfvo type="num" val="1"/>
      </iconSet>
    </cfRule>
  </conditionalFormatting>
  <conditionalFormatting sqref="AM13:AM14">
    <cfRule type="iconSet" priority="317">
      <iconSet iconSet="3Symbols2" showValue="0">
        <cfvo type="percent" val="0"/>
        <cfvo type="num" val="0"/>
        <cfvo type="num" val="1"/>
      </iconSet>
    </cfRule>
  </conditionalFormatting>
  <conditionalFormatting sqref="AM15">
    <cfRule type="iconSet" priority="316">
      <iconSet iconSet="3Symbols2" showValue="0">
        <cfvo type="percent" val="0"/>
        <cfvo type="num" val="0"/>
        <cfvo type="num" val="1"/>
      </iconSet>
    </cfRule>
  </conditionalFormatting>
  <conditionalFormatting sqref="AM16">
    <cfRule type="iconSet" priority="318">
      <iconSet iconSet="3Symbols2" showValue="0">
        <cfvo type="percent" val="0"/>
        <cfvo type="num" val="0"/>
        <cfvo type="num" val="1"/>
      </iconSet>
    </cfRule>
  </conditionalFormatting>
  <conditionalFormatting sqref="AM24 AM31">
    <cfRule type="iconSet" priority="274">
      <iconSet iconSet="3Symbols2" showValue="0">
        <cfvo type="percent" val="0"/>
        <cfvo type="num" val="0"/>
        <cfvo type="num" val="1"/>
      </iconSet>
    </cfRule>
  </conditionalFormatting>
  <conditionalFormatting sqref="AM25:AM29">
    <cfRule type="iconSet" priority="273">
      <iconSet iconSet="3Symbols2" showValue="0">
        <cfvo type="percent" val="0"/>
        <cfvo type="num" val="0"/>
        <cfvo type="num" val="1"/>
      </iconSet>
    </cfRule>
  </conditionalFormatting>
  <conditionalFormatting sqref="AM30">
    <cfRule type="iconSet" priority="275">
      <iconSet iconSet="3Symbols2" showValue="0">
        <cfvo type="percent" val="0"/>
        <cfvo type="num" val="0"/>
        <cfvo type="num" val="1"/>
      </iconSet>
    </cfRule>
  </conditionalFormatting>
  <conditionalFormatting sqref="AM34:AM40">
    <cfRule type="iconSet" priority="235">
      <iconSet iconSet="3Symbols2" showValue="0">
        <cfvo type="percent" val="0"/>
        <cfvo type="num" val="0"/>
        <cfvo type="num" val="1"/>
      </iconSet>
    </cfRule>
  </conditionalFormatting>
  <conditionalFormatting sqref="AM41">
    <cfRule type="iconSet" priority="236">
      <iconSet iconSet="3Symbols2" showValue="0">
        <cfvo type="percent" val="0"/>
        <cfvo type="num" val="0"/>
        <cfvo type="num" val="1"/>
      </iconSet>
    </cfRule>
  </conditionalFormatting>
  <conditionalFormatting sqref="AM44:AM51">
    <cfRule type="iconSet" priority="194">
      <iconSet iconSet="3Symbols2" showValue="0">
        <cfvo type="percent" val="0"/>
        <cfvo type="num" val="0"/>
        <cfvo type="num" val="1"/>
      </iconSet>
    </cfRule>
  </conditionalFormatting>
  <conditionalFormatting sqref="AM54 AM59:AM63">
    <cfRule type="iconSet" priority="148">
      <iconSet iconSet="3Symbols2" showValue="0">
        <cfvo type="percent" val="0"/>
        <cfvo type="num" val="0"/>
        <cfvo type="num" val="1"/>
      </iconSet>
    </cfRule>
  </conditionalFormatting>
  <conditionalFormatting sqref="AM55:AM56">
    <cfRule type="iconSet" priority="151">
      <iconSet iconSet="3Symbols2" showValue="0">
        <cfvo type="percent" val="0"/>
        <cfvo type="num" val="0"/>
        <cfvo type="num" val="1"/>
      </iconSet>
    </cfRule>
  </conditionalFormatting>
  <conditionalFormatting sqref="AM57">
    <cfRule type="iconSet" priority="150">
      <iconSet iconSet="3Symbols2" showValue="0">
        <cfvo type="percent" val="0"/>
        <cfvo type="num" val="0"/>
        <cfvo type="num" val="1"/>
      </iconSet>
    </cfRule>
  </conditionalFormatting>
  <conditionalFormatting sqref="AM58">
    <cfRule type="iconSet" priority="149">
      <iconSet iconSet="3Symbols2" showValue="0">
        <cfvo type="percent" val="0"/>
        <cfvo type="num" val="0"/>
        <cfvo type="num" val="1"/>
      </iconSet>
    </cfRule>
  </conditionalFormatting>
  <conditionalFormatting sqref="AM66 AM73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AM67:AM71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AM72">
    <cfRule type="iconSet" priority="108">
      <iconSet iconSet="3Symbols2" showValue="0">
        <cfvo type="percent" val="0"/>
        <cfvo type="num" val="0"/>
        <cfvo type="num" val="1"/>
      </iconSet>
    </cfRule>
  </conditionalFormatting>
  <conditionalFormatting sqref="AM76:AM82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AM83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AM86:AM93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AM103">
    <cfRule type="iconSet" priority="115778">
      <iconSet iconSet="3Symbols2" showValue="0">
        <cfvo type="percent" val="0"/>
        <cfvo type="num" val="0"/>
        <cfvo type="num" val="1"/>
      </iconSet>
    </cfRule>
  </conditionalFormatting>
  <conditionalFormatting sqref="AM104">
    <cfRule type="iconSet" priority="115779">
      <iconSet iconSet="3Symbols2" showValue="0">
        <cfvo type="percent" val="0"/>
        <cfvo type="num" val="0"/>
        <cfvo type="num" val="1"/>
      </iconSet>
    </cfRule>
  </conditionalFormatting>
  <conditionalFormatting sqref="AM105 AM101 AN100">
    <cfRule type="iconSet" priority="115775">
      <iconSet iconSet="3Symbols2" showValue="0">
        <cfvo type="percent" val="0"/>
        <cfvo type="num" val="0"/>
        <cfvo type="num" val="1"/>
      </iconSet>
    </cfRule>
  </conditionalFormatting>
  <conditionalFormatting sqref="AM125 AM120:AM121">
    <cfRule type="iconSet" priority="948">
      <iconSet iconSet="3Symbols2" showValue="0">
        <cfvo type="percent" val="0"/>
        <cfvo type="num" val="0"/>
        <cfvo type="num" val="1"/>
      </iconSet>
    </cfRule>
  </conditionalFormatting>
  <conditionalFormatting sqref="AM130:AM133">
    <cfRule type="iconSet" priority="941">
      <iconSet iconSet="3Symbols2" showValue="0">
        <cfvo type="percent" val="0"/>
        <cfvo type="num" val="0"/>
        <cfvo type="num" val="1"/>
      </iconSet>
    </cfRule>
  </conditionalFormatting>
  <conditionalFormatting sqref="AM134:AM148 AM124 AM98:AM99 AM102 AM155 AM173:AM174 AM184:AM289 AM128 AM117:AM119 AM109:AM111 AM106">
    <cfRule type="iconSet" priority="118436">
      <iconSet iconSet="3Symbols2" showValue="0">
        <cfvo type="percent" val="0"/>
        <cfvo type="num" val="0"/>
        <cfvo type="num" val="1"/>
      </iconSet>
    </cfRule>
  </conditionalFormatting>
  <conditionalFormatting sqref="AM149:AM154">
    <cfRule type="iconSet" priority="947">
      <iconSet iconSet="3Symbols2" showValue="0">
        <cfvo type="percent" val="0"/>
        <cfvo type="num" val="0"/>
        <cfvo type="num" val="1"/>
      </iconSet>
    </cfRule>
  </conditionalFormatting>
  <conditionalFormatting sqref="AM156:AM160">
    <cfRule type="iconSet" priority="944">
      <iconSet iconSet="3Symbols2" showValue="0">
        <cfvo type="percent" val="0"/>
        <cfvo type="num" val="0"/>
        <cfvo type="num" val="1"/>
      </iconSet>
    </cfRule>
  </conditionalFormatting>
  <conditionalFormatting sqref="AM161">
    <cfRule type="iconSet" priority="946">
      <iconSet iconSet="3Symbols2" showValue="0">
        <cfvo type="percent" val="0"/>
        <cfvo type="num" val="0"/>
        <cfvo type="num" val="1"/>
      </iconSet>
    </cfRule>
  </conditionalFormatting>
  <conditionalFormatting sqref="AM162:AM166">
    <cfRule type="iconSet" priority="943">
      <iconSet iconSet="3Symbols2" showValue="0">
        <cfvo type="percent" val="0"/>
        <cfvo type="num" val="0"/>
        <cfvo type="num" val="1"/>
      </iconSet>
    </cfRule>
  </conditionalFormatting>
  <conditionalFormatting sqref="AM167">
    <cfRule type="iconSet" priority="945">
      <iconSet iconSet="3Symbols2" showValue="0">
        <cfvo type="percent" val="0"/>
        <cfvo type="num" val="0"/>
        <cfvo type="num" val="1"/>
      </iconSet>
    </cfRule>
  </conditionalFormatting>
  <conditionalFormatting sqref="AM168:AM172">
    <cfRule type="iconSet" priority="942">
      <iconSet iconSet="3Symbols2" showValue="0">
        <cfvo type="percent" val="0"/>
        <cfvo type="num" val="0"/>
        <cfvo type="num" val="1"/>
      </iconSet>
    </cfRule>
  </conditionalFormatting>
  <conditionalFormatting sqref="AM4:AO4 AP3:AP5 AM2:AP2 AM6:AP6 AK2:AK6">
    <cfRule type="iconSet" priority="857">
      <iconSet iconSet="3Symbols2" showValue="0">
        <cfvo type="percent" val="0"/>
        <cfvo type="num" val="0"/>
        <cfvo type="num" val="1"/>
      </iconSet>
    </cfRule>
  </conditionalFormatting>
  <conditionalFormatting sqref="AN12:AN16 AN21">
    <cfRule type="iconSet" priority="313">
      <iconSet iconSet="3Symbols2" showValue="0">
        <cfvo type="percent" val="0"/>
        <cfvo type="num" val="0"/>
        <cfvo type="num" val="1"/>
      </iconSet>
    </cfRule>
  </conditionalFormatting>
  <conditionalFormatting sqref="AN17:AN20">
    <cfRule type="iconSet" priority="314">
      <iconSet iconSet="3Symbols2" showValue="0">
        <cfvo type="percent" val="0"/>
        <cfvo type="num" val="0"/>
        <cfvo type="num" val="1"/>
      </iconSet>
    </cfRule>
  </conditionalFormatting>
  <conditionalFormatting sqref="AN24 AN29:AN31">
    <cfRule type="iconSet" priority="271">
      <iconSet iconSet="3Symbols2" showValue="0">
        <cfvo type="percent" val="0"/>
        <cfvo type="num" val="0"/>
        <cfvo type="num" val="1"/>
      </iconSet>
    </cfRule>
  </conditionalFormatting>
  <conditionalFormatting sqref="AN25:AN28">
    <cfRule type="iconSet" priority="272">
      <iconSet iconSet="3Symbols2" showValue="0">
        <cfvo type="percent" val="0"/>
        <cfvo type="num" val="0"/>
        <cfvo type="num" val="1"/>
      </iconSet>
    </cfRule>
  </conditionalFormatting>
  <conditionalFormatting sqref="AN34:AN35 AN38 AN41">
    <cfRule type="iconSet" priority="233">
      <iconSet iconSet="3Symbols2" showValue="0">
        <cfvo type="percent" val="0"/>
        <cfvo type="num" val="0"/>
        <cfvo type="num" val="1"/>
      </iconSet>
    </cfRule>
  </conditionalFormatting>
  <conditionalFormatting sqref="AN36:AN37 AN39:AN40">
    <cfRule type="iconSet" priority="234">
      <iconSet iconSet="3Symbols2" showValue="0">
        <cfvo type="percent" val="0"/>
        <cfvo type="num" val="0"/>
        <cfvo type="num" val="1"/>
      </iconSet>
    </cfRule>
  </conditionalFormatting>
  <conditionalFormatting sqref="AN44:AN51">
    <cfRule type="iconSet" priority="193">
      <iconSet iconSet="3Symbols2" showValue="0">
        <cfvo type="percent" val="0"/>
        <cfvo type="num" val="0"/>
        <cfvo type="num" val="1"/>
      </iconSet>
    </cfRule>
  </conditionalFormatting>
  <conditionalFormatting sqref="AN54:AN58 AN63">
    <cfRule type="iconSet" priority="147">
      <iconSet iconSet="3Symbols2" showValue="0">
        <cfvo type="percent" val="0"/>
        <cfvo type="num" val="0"/>
        <cfvo type="num" val="1"/>
      </iconSet>
    </cfRule>
  </conditionalFormatting>
  <conditionalFormatting sqref="AN59:AN62">
    <cfRule type="iconSet" priority="146">
      <iconSet iconSet="3Symbols2" showValue="0">
        <cfvo type="percent" val="0"/>
        <cfvo type="num" val="0"/>
        <cfvo type="num" val="1"/>
      </iconSet>
    </cfRule>
  </conditionalFormatting>
  <conditionalFormatting sqref="AN66 AN71:AN73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AN67:AN70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AN76:AN77 AN80 AN83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AN78:AN79 AN81:AN82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AN86:AN93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AN111 AN102 AN106">
    <cfRule type="iconSet" priority="115789">
      <iconSet iconSet="3Symbols2" showValue="0">
        <cfvo type="percent" val="0"/>
        <cfvo type="num" val="0"/>
        <cfvo type="num" val="1"/>
      </iconSet>
    </cfRule>
  </conditionalFormatting>
  <conditionalFormatting sqref="AN128">
    <cfRule type="iconSet" priority="890">
      <iconSet iconSet="3Symbols2" showValue="0">
        <cfvo type="percent" val="0"/>
        <cfvo type="num" val="0"/>
        <cfvo type="num" val="1"/>
      </iconSet>
    </cfRule>
  </conditionalFormatting>
  <conditionalFormatting sqref="AN134 AN124 AN109:AN110 AN101 AN98:AN99 AN103:AN105 AN141 AN148:AN155 AN161 AN167:AN174 AN184:AN289">
    <cfRule type="iconSet" priority="117348">
      <iconSet iconSet="3Symbols2" showValue="0">
        <cfvo type="percent" val="0"/>
        <cfvo type="num" val="0"/>
        <cfvo type="num" val="1"/>
      </iconSet>
    </cfRule>
  </conditionalFormatting>
  <conditionalFormatting sqref="AN135:AN140 AN125 AN142:AN147 AN156:AN160 AN162:AN166 AN117:AN121 AN130:AN133">
    <cfRule type="iconSet" priority="117892">
      <iconSet iconSet="3Symbols2" showValue="0">
        <cfvo type="percent" val="0"/>
        <cfvo type="num" val="0"/>
        <cfvo type="num" val="1"/>
      </iconSet>
    </cfRule>
  </conditionalFormatting>
  <conditionalFormatting sqref="AO12:AO15 AO17:AO21">
    <cfRule type="iconSet" priority="311">
      <iconSet iconSet="3Symbols2" showValue="0">
        <cfvo type="percent" val="0"/>
        <cfvo type="num" val="0"/>
        <cfvo type="num" val="1"/>
      </iconSet>
    </cfRule>
  </conditionalFormatting>
  <conditionalFormatting sqref="AO16">
    <cfRule type="iconSet" priority="312">
      <iconSet iconSet="3Symbols2" showValue="0">
        <cfvo type="percent" val="0"/>
        <cfvo type="num" val="0"/>
        <cfvo type="num" val="1"/>
      </iconSet>
    </cfRule>
  </conditionalFormatting>
  <conditionalFormatting sqref="AO24:AO31">
    <cfRule type="iconSet" priority="270">
      <iconSet iconSet="3Symbols2" showValue="0">
        <cfvo type="percent" val="0"/>
        <cfvo type="num" val="0"/>
        <cfvo type="num" val="1"/>
      </iconSet>
    </cfRule>
  </conditionalFormatting>
  <conditionalFormatting sqref="AO34:AO41">
    <cfRule type="iconSet" priority="232">
      <iconSet iconSet="3Symbols2" showValue="0">
        <cfvo type="percent" val="0"/>
        <cfvo type="num" val="0"/>
        <cfvo type="num" val="1"/>
      </iconSet>
    </cfRule>
  </conditionalFormatting>
  <conditionalFormatting sqref="AO44:AO51">
    <cfRule type="iconSet" priority="192">
      <iconSet iconSet="3Symbols2" showValue="0">
        <cfvo type="percent" val="0"/>
        <cfvo type="num" val="0"/>
        <cfvo type="num" val="1"/>
      </iconSet>
    </cfRule>
  </conditionalFormatting>
  <conditionalFormatting sqref="AO54:AO57 AO59:AO63">
    <cfRule type="iconSet" priority="144">
      <iconSet iconSet="3Symbols2" showValue="0">
        <cfvo type="percent" val="0"/>
        <cfvo type="num" val="0"/>
        <cfvo type="num" val="1"/>
      </iconSet>
    </cfRule>
  </conditionalFormatting>
  <conditionalFormatting sqref="AO58">
    <cfRule type="iconSet" priority="145">
      <iconSet iconSet="3Symbols2" showValue="0">
        <cfvo type="percent" val="0"/>
        <cfvo type="num" val="0"/>
        <cfvo type="num" val="1"/>
      </iconSet>
    </cfRule>
  </conditionalFormatting>
  <conditionalFormatting sqref="AO66:AO73">
    <cfRule type="iconSet" priority="103">
      <iconSet iconSet="3Symbols2" showValue="0">
        <cfvo type="percent" val="0"/>
        <cfvo type="num" val="0"/>
        <cfvo type="num" val="1"/>
      </iconSet>
    </cfRule>
  </conditionalFormatting>
  <conditionalFormatting sqref="AO76:AO83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AO86:AO93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AO105 AO101">
    <cfRule type="iconSet" priority="115808">
      <iconSet iconSet="3Symbols2" showValue="0">
        <cfvo type="percent" val="0"/>
        <cfvo type="num" val="0"/>
        <cfvo type="num" val="1"/>
      </iconSet>
    </cfRule>
  </conditionalFormatting>
  <conditionalFormatting sqref="AO149:AO154 AO124 AO168:AO172">
    <cfRule type="iconSet" priority="928">
      <iconSet iconSet="3Symbols2" showValue="0">
        <cfvo type="percent" val="0"/>
        <cfvo type="num" val="0"/>
        <cfvo type="num" val="1"/>
      </iconSet>
    </cfRule>
  </conditionalFormatting>
  <conditionalFormatting sqref="AO155:AO167 AO98:AO100 AO102:AO104 AO173:AO174 AO184:AO289 AO128 AO125 AO117:AO121 AO109:AO111 AO106 AO130:AO148">
    <cfRule type="iconSet" priority="118061">
      <iconSet iconSet="3Symbols2" showValue="0">
        <cfvo type="percent" val="0"/>
        <cfvo type="num" val="0"/>
        <cfvo type="num" val="1"/>
      </iconSet>
    </cfRule>
  </conditionalFormatting>
  <conditionalFormatting sqref="AP45">
    <cfRule type="iconSet" priority="191">
      <iconSet iconSet="3Symbols2" showValue="0">
        <cfvo type="percent" val="0"/>
        <cfvo type="num" val="0"/>
        <cfvo type="num" val="1"/>
      </iconSet>
    </cfRule>
  </conditionalFormatting>
  <conditionalFormatting sqref="AP46">
    <cfRule type="iconSet" priority="190">
      <iconSet iconSet="3Symbols2" showValue="0">
        <cfvo type="percent" val="0"/>
        <cfvo type="num" val="0"/>
        <cfvo type="num" val="1"/>
      </iconSet>
    </cfRule>
  </conditionalFormatting>
  <conditionalFormatting sqref="AP47">
    <cfRule type="iconSet" priority="189">
      <iconSet iconSet="3Symbols2" showValue="0">
        <cfvo type="percent" val="0"/>
        <cfvo type="num" val="0"/>
        <cfvo type="num" val="1"/>
      </iconSet>
    </cfRule>
  </conditionalFormatting>
  <conditionalFormatting sqref="AP48">
    <cfRule type="iconSet" priority="188">
      <iconSet iconSet="3Symbols2" showValue="0">
        <cfvo type="percent" val="0"/>
        <cfvo type="num" val="0"/>
        <cfvo type="num" val="1"/>
      </iconSet>
    </cfRule>
  </conditionalFormatting>
  <conditionalFormatting sqref="AP49">
    <cfRule type="iconSet" priority="187">
      <iconSet iconSet="3Symbols2" showValue="0">
        <cfvo type="percent" val="0"/>
        <cfvo type="num" val="0"/>
        <cfvo type="num" val="1"/>
      </iconSet>
    </cfRule>
  </conditionalFormatting>
  <conditionalFormatting sqref="AP87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AP88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AP89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AP90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AP91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AP130:AP133">
    <cfRule type="iconSet" priority="987">
      <iconSet iconSet="3Symbols2" showValue="0">
        <cfvo type="percent" val="0"/>
        <cfvo type="num" val="0"/>
        <cfvo type="num" val="1"/>
      </iconSet>
    </cfRule>
  </conditionalFormatting>
  <conditionalFormatting sqref="AP179">
    <cfRule type="iconSet" priority="977">
      <iconSet iconSet="3Symbols2" showValue="0">
        <cfvo type="percent" val="0"/>
        <cfvo type="num" val="0"/>
        <cfvo type="num" val="1"/>
      </iconSet>
    </cfRule>
  </conditionalFormatting>
  <conditionalFormatting sqref="AP180">
    <cfRule type="iconSet" priority="976">
      <iconSet iconSet="3Symbols2" showValue="0">
        <cfvo type="percent" val="0"/>
        <cfvo type="num" val="0"/>
        <cfvo type="num" val="1"/>
      </iconSet>
    </cfRule>
  </conditionalFormatting>
  <conditionalFormatting sqref="AP181">
    <cfRule type="iconSet" priority="975">
      <iconSet iconSet="3Symbols2" showValue="0">
        <cfvo type="percent" val="0"/>
        <cfvo type="num" val="0"/>
        <cfvo type="num" val="1"/>
      </iconSet>
    </cfRule>
  </conditionalFormatting>
  <conditionalFormatting sqref="AP182:AP183">
    <cfRule type="iconSet" priority="974">
      <iconSet iconSet="3Symbols2" showValue="0">
        <cfvo type="percent" val="0"/>
        <cfvo type="num" val="0"/>
        <cfvo type="num" val="1"/>
      </iconSet>
    </cfRule>
  </conditionalFormatting>
  <conditionalFormatting sqref="AQ2:AQ4">
    <cfRule type="iconSet" priority="861">
      <iconSet iconSet="3Symbols2" showValue="0">
        <cfvo type="percent" val="0"/>
        <cfvo type="num" val="0"/>
        <cfvo type="num" val="1"/>
      </iconSet>
    </cfRule>
  </conditionalFormatting>
  <conditionalFormatting sqref="AQ6">
    <cfRule type="iconSet" priority="731">
      <iconSet iconSet="3Symbols2" showValue="0">
        <cfvo type="percent" val="0"/>
        <cfvo type="num" val="0"/>
        <cfvo type="num" val="1"/>
      </iconSet>
    </cfRule>
  </conditionalFormatting>
  <conditionalFormatting sqref="AQ12:AQ21">
    <cfRule type="iconSet" priority="310">
      <iconSet iconSet="3Symbols2" showValue="0">
        <cfvo type="percent" val="0"/>
        <cfvo type="num" val="0"/>
        <cfvo type="num" val="1"/>
      </iconSet>
    </cfRule>
  </conditionalFormatting>
  <conditionalFormatting sqref="AQ24:AQ31">
    <cfRule type="iconSet" priority="269">
      <iconSet iconSet="3Symbols2" showValue="0">
        <cfvo type="percent" val="0"/>
        <cfvo type="num" val="0"/>
        <cfvo type="num" val="1"/>
      </iconSet>
    </cfRule>
  </conditionalFormatting>
  <conditionalFormatting sqref="AQ34:AQ41">
    <cfRule type="iconSet" priority="231">
      <iconSet iconSet="3Symbols2" showValue="0">
        <cfvo type="percent" val="0"/>
        <cfvo type="num" val="0"/>
        <cfvo type="num" val="1"/>
      </iconSet>
    </cfRule>
  </conditionalFormatting>
  <conditionalFormatting sqref="AQ44:AQ51">
    <cfRule type="iconSet" priority="186">
      <iconSet iconSet="3Symbols2" showValue="0">
        <cfvo type="percent" val="0"/>
        <cfvo type="num" val="0"/>
        <cfvo type="num" val="1"/>
      </iconSet>
    </cfRule>
  </conditionalFormatting>
  <conditionalFormatting sqref="AQ54:AQ63">
    <cfRule type="iconSet" priority="143">
      <iconSet iconSet="3Symbols2" showValue="0">
        <cfvo type="percent" val="0"/>
        <cfvo type="num" val="0"/>
        <cfvo type="num" val="1"/>
      </iconSet>
    </cfRule>
  </conditionalFormatting>
  <conditionalFormatting sqref="AQ66:AQ73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AQ76:AQ83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AQ86:AQ93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AQ96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AQ129 AQ126:AQ127 AQ122:AQ123 AQ94 AQ52:AQ53 AQ22:AQ23 AQ32:AQ33 AQ42:AQ43 AQ64:AQ65 AQ74:AQ75 AQ84:AQ85 AQ107:AQ108 AQ10:AQ11 AQ114:AQ116 AQ112 AQ97">
    <cfRule type="iconSet" priority="722">
      <iconSet iconSet="3Symbols2" showValue="0">
        <cfvo type="percent" val="0"/>
        <cfvo type="num" val="0"/>
        <cfvo type="num" val="1"/>
      </iconSet>
    </cfRule>
  </conditionalFormatting>
  <conditionalFormatting sqref="AQ130:AQ184 AQ128 AQ124:AQ125 AQ117:AQ121 AQ109:AQ111 AQ98:AQ106">
    <cfRule type="iconSet" priority="102063">
      <iconSet iconSet="3Symbols2" showValue="0">
        <cfvo type="percent" val="0"/>
        <cfvo type="num" val="0"/>
        <cfvo type="num" val="1"/>
      </iconSet>
    </cfRule>
  </conditionalFormatting>
  <conditionalFormatting sqref="AQ185:AQ1048576">
    <cfRule type="iconSet" priority="983">
      <iconSet iconSet="3Symbols2" showValue="0">
        <cfvo type="percent" val="0"/>
        <cfvo type="num" val="0"/>
        <cfvo type="num" val="1"/>
      </iconSet>
    </cfRule>
  </conditionalFormatting>
  <conditionalFormatting sqref="AQ5:AT5">
    <cfRule type="iconSet" priority="855">
      <iconSet iconSet="3Symbols2" showValue="0">
        <cfvo type="percent" val="0"/>
        <cfvo type="num" val="0"/>
        <cfvo type="num" val="1"/>
      </iconSet>
    </cfRule>
  </conditionalFormatting>
  <conditionalFormatting sqref="AQ7:AT8">
    <cfRule type="iconSet" priority="967">
      <iconSet iconSet="3Symbols2" showValue="0">
        <cfvo type="percent" val="0"/>
        <cfvo type="num" val="0"/>
        <cfvo type="num" val="1"/>
      </iconSet>
    </cfRule>
  </conditionalFormatting>
  <conditionalFormatting sqref="AR2:AR4">
    <cfRule type="iconSet" priority="860">
      <iconSet iconSet="3Symbols2" showValue="0">
        <cfvo type="percent" val="0"/>
        <cfvo type="num" val="0"/>
        <cfvo type="num" val="1"/>
      </iconSet>
    </cfRule>
  </conditionalFormatting>
  <conditionalFormatting sqref="AR6">
    <cfRule type="iconSet" priority="730">
      <iconSet iconSet="3Symbols2" showValue="0">
        <cfvo type="percent" val="0"/>
        <cfvo type="num" val="0"/>
        <cfvo type="num" val="1"/>
      </iconSet>
    </cfRule>
  </conditionalFormatting>
  <conditionalFormatting sqref="AR12:AR21">
    <cfRule type="iconSet" priority="309">
      <iconSet iconSet="3Symbols2" showValue="0">
        <cfvo type="percent" val="0"/>
        <cfvo type="num" val="0"/>
        <cfvo type="num" val="1"/>
      </iconSet>
    </cfRule>
  </conditionalFormatting>
  <conditionalFormatting sqref="AR24:AR31">
    <cfRule type="iconSet" priority="268">
      <iconSet iconSet="3Symbols2" showValue="0">
        <cfvo type="percent" val="0"/>
        <cfvo type="num" val="0"/>
        <cfvo type="num" val="1"/>
      </iconSet>
    </cfRule>
  </conditionalFormatting>
  <conditionalFormatting sqref="AR34:AR41">
    <cfRule type="iconSet" priority="230">
      <iconSet iconSet="3Symbols2" showValue="0">
        <cfvo type="percent" val="0"/>
        <cfvo type="num" val="0"/>
        <cfvo type="num" val="1"/>
      </iconSet>
    </cfRule>
  </conditionalFormatting>
  <conditionalFormatting sqref="AR44:AR51">
    <cfRule type="iconSet" priority="185">
      <iconSet iconSet="3Symbols2" showValue="0">
        <cfvo type="percent" val="0"/>
        <cfvo type="num" val="0"/>
        <cfvo type="num" val="1"/>
      </iconSet>
    </cfRule>
  </conditionalFormatting>
  <conditionalFormatting sqref="AR54:AR63">
    <cfRule type="iconSet" priority="142">
      <iconSet iconSet="3Symbols2" showValue="0">
        <cfvo type="percent" val="0"/>
        <cfvo type="num" val="0"/>
        <cfvo type="num" val="1"/>
      </iconSet>
    </cfRule>
  </conditionalFormatting>
  <conditionalFormatting sqref="AR66:AR73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AR76:AR83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AR86:AR93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AR96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AR129 AR126:AR127 AR122:AR123 AR94 AR52:AR53 AR22:AR23 AR32:AR33 AR42:AR43 AR64:AR65 AR74:AR75 AR84:AR85 AR107:AR108 AR10:AR11 AR114:AR116 AR112 AR97">
    <cfRule type="iconSet" priority="721">
      <iconSet iconSet="3Symbols2" showValue="0">
        <cfvo type="percent" val="0"/>
        <cfvo type="num" val="0"/>
        <cfvo type="num" val="1"/>
      </iconSet>
    </cfRule>
  </conditionalFormatting>
  <conditionalFormatting sqref="AR130:AR184 AR128 AR124:AR125 AR117:AR121 AR109:AR111 AR98:AR106">
    <cfRule type="iconSet" priority="102065">
      <iconSet iconSet="3Symbols2" showValue="0">
        <cfvo type="percent" val="0"/>
        <cfvo type="num" val="0"/>
        <cfvo type="num" val="1"/>
      </iconSet>
    </cfRule>
  </conditionalFormatting>
  <conditionalFormatting sqref="AR185:AR1048576">
    <cfRule type="iconSet" priority="982">
      <iconSet iconSet="3Symbols2" showValue="0">
        <cfvo type="percent" val="0"/>
        <cfvo type="num" val="0"/>
        <cfvo type="num" val="1"/>
      </iconSet>
    </cfRule>
  </conditionalFormatting>
  <conditionalFormatting sqref="AS2:AS4">
    <cfRule type="iconSet" priority="859">
      <iconSet iconSet="3Symbols2" showValue="0">
        <cfvo type="percent" val="0"/>
        <cfvo type="num" val="0"/>
        <cfvo type="num" val="1"/>
      </iconSet>
    </cfRule>
  </conditionalFormatting>
  <conditionalFormatting sqref="AS6">
    <cfRule type="iconSet" priority="729">
      <iconSet iconSet="3Symbols2" showValue="0">
        <cfvo type="percent" val="0"/>
        <cfvo type="num" val="0"/>
        <cfvo type="num" val="1"/>
      </iconSet>
    </cfRule>
  </conditionalFormatting>
  <conditionalFormatting sqref="AS12:AS21">
    <cfRule type="iconSet" priority="308">
      <iconSet iconSet="3Symbols2" showValue="0">
        <cfvo type="percent" val="0"/>
        <cfvo type="num" val="0"/>
        <cfvo type="num" val="1"/>
      </iconSet>
    </cfRule>
  </conditionalFormatting>
  <conditionalFormatting sqref="AS24:AS31">
    <cfRule type="iconSet" priority="267">
      <iconSet iconSet="3Symbols2" showValue="0">
        <cfvo type="percent" val="0"/>
        <cfvo type="num" val="0"/>
        <cfvo type="num" val="1"/>
      </iconSet>
    </cfRule>
  </conditionalFormatting>
  <conditionalFormatting sqref="AS34:AS41">
    <cfRule type="iconSet" priority="229">
      <iconSet iconSet="3Symbols2" showValue="0">
        <cfvo type="percent" val="0"/>
        <cfvo type="num" val="0"/>
        <cfvo type="num" val="1"/>
      </iconSet>
    </cfRule>
  </conditionalFormatting>
  <conditionalFormatting sqref="AS44:AS51">
    <cfRule type="iconSet" priority="184">
      <iconSet iconSet="3Symbols2" showValue="0">
        <cfvo type="percent" val="0"/>
        <cfvo type="num" val="0"/>
        <cfvo type="num" val="1"/>
      </iconSet>
    </cfRule>
  </conditionalFormatting>
  <conditionalFormatting sqref="AS54:AS63">
    <cfRule type="iconSet" priority="141">
      <iconSet iconSet="3Symbols2" showValue="0">
        <cfvo type="percent" val="0"/>
        <cfvo type="num" val="0"/>
        <cfvo type="num" val="1"/>
      </iconSet>
    </cfRule>
  </conditionalFormatting>
  <conditionalFormatting sqref="AS66:AS73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AS76:AS83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AS86:AS93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AS96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AS129 AS126:AS127 AS122:AS123 AS94 AS52:AS53 AS22:AS23 AS32:AS33 AS42:AS43 AS64:AS65 AS74:AS75 AS84:AS85 AS107:AS108 AS10:AS11 AS114:AS116 AS112 AS97">
    <cfRule type="iconSet" priority="720">
      <iconSet iconSet="3Symbols2" showValue="0">
        <cfvo type="percent" val="0"/>
        <cfvo type="num" val="0"/>
        <cfvo type="num" val="1"/>
      </iconSet>
    </cfRule>
  </conditionalFormatting>
  <conditionalFormatting sqref="AS130:AS184 AS128 AS124:AS125 AS117:AS121 AS109:AS111 AS98:AS106">
    <cfRule type="iconSet" priority="102067">
      <iconSet iconSet="3Symbols2" showValue="0">
        <cfvo type="percent" val="0"/>
        <cfvo type="num" val="0"/>
        <cfvo type="num" val="1"/>
      </iconSet>
    </cfRule>
  </conditionalFormatting>
  <conditionalFormatting sqref="AS185:AS1048576">
    <cfRule type="iconSet" priority="981">
      <iconSet iconSet="3Symbols2" showValue="0">
        <cfvo type="percent" val="0"/>
        <cfvo type="num" val="0"/>
        <cfvo type="num" val="1"/>
      </iconSet>
    </cfRule>
  </conditionalFormatting>
  <conditionalFormatting sqref="AT2:AT4">
    <cfRule type="iconSet" priority="858">
      <iconSet iconSet="3Symbols2" showValue="0">
        <cfvo type="percent" val="0"/>
        <cfvo type="num" val="0"/>
        <cfvo type="num" val="1"/>
      </iconSet>
    </cfRule>
  </conditionalFormatting>
  <conditionalFormatting sqref="AT6">
    <cfRule type="iconSet" priority="728">
      <iconSet iconSet="3Symbols2" showValue="0">
        <cfvo type="percent" val="0"/>
        <cfvo type="num" val="0"/>
        <cfvo type="num" val="1"/>
      </iconSet>
    </cfRule>
  </conditionalFormatting>
  <conditionalFormatting sqref="AT12:AT21">
    <cfRule type="iconSet" priority="307">
      <iconSet iconSet="3Symbols2" showValue="0">
        <cfvo type="percent" val="0"/>
        <cfvo type="num" val="0"/>
        <cfvo type="num" val="1"/>
      </iconSet>
    </cfRule>
  </conditionalFormatting>
  <conditionalFormatting sqref="AT24:AT31">
    <cfRule type="iconSet" priority="266">
      <iconSet iconSet="3Symbols2" showValue="0">
        <cfvo type="percent" val="0"/>
        <cfvo type="num" val="0"/>
        <cfvo type="num" val="1"/>
      </iconSet>
    </cfRule>
  </conditionalFormatting>
  <conditionalFormatting sqref="AT34:AT41">
    <cfRule type="iconSet" priority="228">
      <iconSet iconSet="3Symbols2" showValue="0">
        <cfvo type="percent" val="0"/>
        <cfvo type="num" val="0"/>
        <cfvo type="num" val="1"/>
      </iconSet>
    </cfRule>
  </conditionalFormatting>
  <conditionalFormatting sqref="AT44:AT51">
    <cfRule type="iconSet" priority="183">
      <iconSet iconSet="3Symbols2" showValue="0">
        <cfvo type="percent" val="0"/>
        <cfvo type="num" val="0"/>
        <cfvo type="num" val="1"/>
      </iconSet>
    </cfRule>
  </conditionalFormatting>
  <conditionalFormatting sqref="AT54:AT63">
    <cfRule type="iconSet" priority="140">
      <iconSet iconSet="3Symbols2" showValue="0">
        <cfvo type="percent" val="0"/>
        <cfvo type="num" val="0"/>
        <cfvo type="num" val="1"/>
      </iconSet>
    </cfRule>
  </conditionalFormatting>
  <conditionalFormatting sqref="AT66:AT73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AT76:AT83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AT86:AT93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AT96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AT129 AT126:AT127 AT122:AT123 AT94 AT52:AT53 AT22:AT23 AT32:AT33 AT42:AT43 AT64:AT65 AT74:AT75 AT84:AT85 AT107:AT108 AT10:AT11 AT114:AT116 AT112 AT97">
    <cfRule type="iconSet" priority="719">
      <iconSet iconSet="3Symbols2" showValue="0">
        <cfvo type="percent" val="0"/>
        <cfvo type="num" val="0"/>
        <cfvo type="num" val="1"/>
      </iconSet>
    </cfRule>
  </conditionalFormatting>
  <conditionalFormatting sqref="AT130:AT184 AT128 AT124:AT125 AT117:AT121 AT109:AT111 AT98:AT106">
    <cfRule type="iconSet" priority="102069">
      <iconSet iconSet="3Symbols2" showValue="0">
        <cfvo type="percent" val="0"/>
        <cfvo type="num" val="0"/>
        <cfvo type="num" val="1"/>
      </iconSet>
    </cfRule>
  </conditionalFormatting>
  <conditionalFormatting sqref="AT185:AT1048576">
    <cfRule type="iconSet" priority="980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scale="6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54" id="{D7907EE4-AA16-44C5-9D7F-1D491E3C99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 K3</xm:sqref>
        </x14:conditionalFormatting>
        <x14:conditionalFormatting xmlns:xm="http://schemas.microsoft.com/office/excel/2006/main">
          <x14:cfRule type="iconSet" priority="4" id="{8E5DE60D-FF16-46BA-BA91-E2350711A5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K96:L96</xm:sqref>
        </x14:conditionalFormatting>
        <x14:conditionalFormatting xmlns:xm="http://schemas.microsoft.com/office/excel/2006/main">
          <x14:cfRule type="iconSet" priority="717" id="{B64CD747-B6B0-4954-98CB-EB5F0D2F0A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K129:L129 K126:L127 K122:L123 K94:L94 K52:L53 K22:L23 K32:L33 K42:L43 K64:L65 K74:L75 K84:L85 K107:L108 K10:L11 K114:L116 K112:L112 K97:L97</xm:sqref>
        </x14:conditionalFormatting>
        <x14:conditionalFormatting xmlns:xm="http://schemas.microsoft.com/office/excel/2006/main">
          <x14:cfRule type="iconSet" priority="344" id="{B698E5E6-EC63-40BB-B6A8-688A2A3317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L12:L21</xm:sqref>
        </x14:conditionalFormatting>
        <x14:conditionalFormatting xmlns:xm="http://schemas.microsoft.com/office/excel/2006/main">
          <x14:cfRule type="iconSet" priority="301" id="{CF2B3BE2-2715-4109-B97C-E42B069D6D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L24:L31</xm:sqref>
        </x14:conditionalFormatting>
        <x14:conditionalFormatting xmlns:xm="http://schemas.microsoft.com/office/excel/2006/main">
          <x14:cfRule type="iconSet" priority="260" id="{F03B30AD-B4C6-46F5-932F-15FB12F85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L34:L41</xm:sqref>
        </x14:conditionalFormatting>
        <x14:conditionalFormatting xmlns:xm="http://schemas.microsoft.com/office/excel/2006/main">
          <x14:cfRule type="iconSet" priority="223" id="{3152F27C-2090-42C1-9B3F-D65B93D6D7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L44:L51</xm:sqref>
        </x14:conditionalFormatting>
        <x14:conditionalFormatting xmlns:xm="http://schemas.microsoft.com/office/excel/2006/main">
          <x14:cfRule type="iconSet" priority="178" id="{9CAD7A54-785B-4A30-8F12-2D568822A3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L54:L63</xm:sqref>
        </x14:conditionalFormatting>
        <x14:conditionalFormatting xmlns:xm="http://schemas.microsoft.com/office/excel/2006/main">
          <x14:cfRule type="iconSet" priority="134" id="{CAFC1DB0-E9AF-49D4-97A1-FC4AE39B45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L66:L73</xm:sqref>
        </x14:conditionalFormatting>
        <x14:conditionalFormatting xmlns:xm="http://schemas.microsoft.com/office/excel/2006/main">
          <x14:cfRule type="iconSet" priority="93" id="{35DE16F8-BC98-4584-BF52-B89CB63B3D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L76:L83</xm:sqref>
        </x14:conditionalFormatting>
        <x14:conditionalFormatting xmlns:xm="http://schemas.microsoft.com/office/excel/2006/main">
          <x14:cfRule type="iconSet" priority="55" id="{EC60734B-0480-46FB-A31B-D13B58E9B3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L86:L93</xm:sqref>
        </x14:conditionalFormatting>
        <x14:conditionalFormatting xmlns:xm="http://schemas.microsoft.com/office/excel/2006/main">
          <x14:cfRule type="iconSet" priority="851" id="{D0F60FD0-C782-47B1-98BE-737BEC4B23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L130:L1048576 L7:L8 L128 L124:L125 L117:L121 L109:L111 L98:L106 L1</xm:sqref>
        </x14:conditionalFormatting>
        <x14:conditionalFormatting xmlns:xm="http://schemas.microsoft.com/office/excel/2006/main">
          <x14:cfRule type="iconSet" priority="343" id="{03917E2B-1637-4F31-B894-31EE59C8C6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M12:M21</xm:sqref>
        </x14:conditionalFormatting>
        <x14:conditionalFormatting xmlns:xm="http://schemas.microsoft.com/office/excel/2006/main">
          <x14:cfRule type="iconSet" priority="300" id="{C5059C42-B78F-45B4-B2EB-E2F5896E61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M24:M31</xm:sqref>
        </x14:conditionalFormatting>
        <x14:conditionalFormatting xmlns:xm="http://schemas.microsoft.com/office/excel/2006/main">
          <x14:cfRule type="iconSet" priority="259" id="{32F27614-F2B0-431B-BC24-80421A61F7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M34:M41</xm:sqref>
        </x14:conditionalFormatting>
        <x14:conditionalFormatting xmlns:xm="http://schemas.microsoft.com/office/excel/2006/main">
          <x14:cfRule type="iconSet" priority="222" id="{191F6B52-7BE2-4033-A74F-AB2BF35C55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M44:M51</xm:sqref>
        </x14:conditionalFormatting>
        <x14:conditionalFormatting xmlns:xm="http://schemas.microsoft.com/office/excel/2006/main">
          <x14:cfRule type="iconSet" priority="177" id="{B738BF24-EF39-4DA0-A571-0AD32E08AF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M54:M63</xm:sqref>
        </x14:conditionalFormatting>
        <x14:conditionalFormatting xmlns:xm="http://schemas.microsoft.com/office/excel/2006/main">
          <x14:cfRule type="iconSet" priority="133" id="{C739879D-3140-4583-A0CD-64D9CE9E02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M66:M73</xm:sqref>
        </x14:conditionalFormatting>
        <x14:conditionalFormatting xmlns:xm="http://schemas.microsoft.com/office/excel/2006/main">
          <x14:cfRule type="iconSet" priority="92" id="{924C42BA-502C-4225-BA20-C70901D806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M76:M83</xm:sqref>
        </x14:conditionalFormatting>
        <x14:conditionalFormatting xmlns:xm="http://schemas.microsoft.com/office/excel/2006/main">
          <x14:cfRule type="iconSet" priority="54" id="{68BF2477-C0C9-435D-9885-D31F8C4F93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M86:M93</xm:sqref>
        </x14:conditionalFormatting>
        <x14:conditionalFormatting xmlns:xm="http://schemas.microsoft.com/office/excel/2006/main">
          <x14:cfRule type="iconSet" priority="842" id="{028DEF86-4834-49F4-B3E7-251FFC0141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M128 M109:M111 M124:M125 M117:M121 M98:M106</xm:sqref>
        </x14:conditionalFormatting>
        <x14:conditionalFormatting xmlns:xm="http://schemas.microsoft.com/office/excel/2006/main">
          <x14:cfRule type="iconSet" priority="341" id="{23EF0A0E-8805-4D75-9EF2-E2EBC395EF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R12:R21</xm:sqref>
        </x14:conditionalFormatting>
        <x14:conditionalFormatting xmlns:xm="http://schemas.microsoft.com/office/excel/2006/main">
          <x14:cfRule type="iconSet" priority="296" id="{3EDFEC7F-FF70-4A5B-B491-AFE81D24187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R24:R31</xm:sqref>
        </x14:conditionalFormatting>
        <x14:conditionalFormatting xmlns:xm="http://schemas.microsoft.com/office/excel/2006/main">
          <x14:cfRule type="iconSet" priority="255" id="{EC618B19-303A-4FFC-A1B1-93343F5C1D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R34:R41</xm:sqref>
        </x14:conditionalFormatting>
        <x14:conditionalFormatting xmlns:xm="http://schemas.microsoft.com/office/excel/2006/main">
          <x14:cfRule type="iconSet" priority="218" id="{5DE72D93-BCC1-49F0-8500-9FB3A15C20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R44:R51</xm:sqref>
        </x14:conditionalFormatting>
        <x14:conditionalFormatting xmlns:xm="http://schemas.microsoft.com/office/excel/2006/main">
          <x14:cfRule type="iconSet" priority="174" id="{3F896F25-CD33-429A-8A15-7A57A44A6B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R54:R63</xm:sqref>
        </x14:conditionalFormatting>
        <x14:conditionalFormatting xmlns:xm="http://schemas.microsoft.com/office/excel/2006/main">
          <x14:cfRule type="iconSet" priority="129" id="{8E36AD86-B0C4-479B-8196-87E0B63D42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R66:R73</xm:sqref>
        </x14:conditionalFormatting>
        <x14:conditionalFormatting xmlns:xm="http://schemas.microsoft.com/office/excel/2006/main">
          <x14:cfRule type="iconSet" priority="87" id="{4F2A2B2D-52E1-4EF6-B037-02F0AC971E1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R76:R83</xm:sqref>
        </x14:conditionalFormatting>
        <x14:conditionalFormatting xmlns:xm="http://schemas.microsoft.com/office/excel/2006/main">
          <x14:cfRule type="iconSet" priority="50" id="{A0B1F3CB-0937-4FB1-9616-AFB41A80A3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R86:R93</xm:sqref>
        </x14:conditionalFormatting>
        <x14:conditionalFormatting xmlns:xm="http://schemas.microsoft.com/office/excel/2006/main">
          <x14:cfRule type="iconSet" priority="841" id="{7F3528EC-CDF0-45BF-84DB-FF94B203CE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R128 R109:R111 R124:R125 R117:R121 R98:R106</xm:sqref>
        </x14:conditionalFormatting>
        <x14:conditionalFormatting xmlns:xm="http://schemas.microsoft.com/office/excel/2006/main">
          <x14:cfRule type="iconSet" priority="853" id="{8B1D2A55-305A-4707-99D7-87526CCFC6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W3</xm:sqref>
        </x14:conditionalFormatting>
        <x14:conditionalFormatting xmlns:xm="http://schemas.microsoft.com/office/excel/2006/main">
          <x14:cfRule type="iconSet" priority="852" id="{A41E5973-2B1C-4056-91D0-84C7B52379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AI3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4720-7929-4C88-8158-409C6DEF3FF4}">
  <sheetPr codeName="Sheet10">
    <tabColor rgb="FF92D050"/>
  </sheetPr>
  <dimension ref="A1:P47"/>
  <sheetViews>
    <sheetView zoomScale="90" zoomScaleNormal="90" workbookViewId="0">
      <selection activeCell="D6" sqref="D6"/>
    </sheetView>
  </sheetViews>
  <sheetFormatPr defaultColWidth="9" defaultRowHeight="12.75"/>
  <cols>
    <col min="1" max="1" width="3.5703125" bestFit="1" customWidth="1"/>
    <col min="2" max="2" width="61.42578125" customWidth="1"/>
    <col min="3" max="6" width="6.5703125" customWidth="1"/>
    <col min="7" max="7" width="0.5703125" style="73" customWidth="1"/>
    <col min="8" max="11" width="5.5703125" bestFit="1" customWidth="1"/>
    <col min="12" max="12" width="0.5703125" style="73" customWidth="1"/>
    <col min="13" max="13" width="31.42578125" customWidth="1"/>
    <col min="14" max="14" width="16.5703125" customWidth="1"/>
    <col min="15" max="15" width="43.42578125" customWidth="1"/>
    <col min="16" max="16" width="49.5703125" bestFit="1" customWidth="1"/>
  </cols>
  <sheetData>
    <row r="1" spans="1:16">
      <c r="C1" s="750" t="s">
        <v>1593</v>
      </c>
      <c r="D1" s="750"/>
      <c r="E1" s="750"/>
      <c r="F1" s="750"/>
      <c r="G1" s="72"/>
      <c r="H1" s="750" t="s">
        <v>1594</v>
      </c>
      <c r="I1" s="750"/>
      <c r="J1" s="750"/>
      <c r="K1" s="750"/>
      <c r="L1" s="72"/>
    </row>
    <row r="2" spans="1:16">
      <c r="C2" t="s">
        <v>1595</v>
      </c>
      <c r="D2" t="s">
        <v>1596</v>
      </c>
      <c r="E2" t="s">
        <v>18</v>
      </c>
      <c r="F2" t="s">
        <v>169</v>
      </c>
      <c r="H2" t="s">
        <v>1595</v>
      </c>
      <c r="I2" t="s">
        <v>1596</v>
      </c>
      <c r="J2" t="s">
        <v>18</v>
      </c>
      <c r="K2" t="s">
        <v>169</v>
      </c>
    </row>
    <row r="3" spans="1:16">
      <c r="A3" s="50">
        <v>1</v>
      </c>
      <c r="B3" s="49" t="s">
        <v>53</v>
      </c>
    </row>
    <row r="4" spans="1:16">
      <c r="A4" s="48">
        <v>1</v>
      </c>
      <c r="B4" s="3" t="s">
        <v>55</v>
      </c>
      <c r="C4" t="s">
        <v>8</v>
      </c>
      <c r="D4" t="s">
        <v>9</v>
      </c>
      <c r="E4" t="s">
        <v>8</v>
      </c>
      <c r="F4" t="s">
        <v>8</v>
      </c>
      <c r="H4" t="s">
        <v>8</v>
      </c>
      <c r="I4" t="s">
        <v>9</v>
      </c>
      <c r="M4" t="s">
        <v>1597</v>
      </c>
      <c r="O4" t="s">
        <v>1598</v>
      </c>
      <c r="P4" t="s">
        <v>1599</v>
      </c>
    </row>
    <row r="5" spans="1:16">
      <c r="A5" s="48">
        <v>2</v>
      </c>
      <c r="B5" s="3" t="s">
        <v>57</v>
      </c>
      <c r="C5" t="s">
        <v>9</v>
      </c>
      <c r="D5" t="s">
        <v>10</v>
      </c>
      <c r="E5" t="s">
        <v>9</v>
      </c>
      <c r="F5" t="s">
        <v>9</v>
      </c>
      <c r="H5" t="s">
        <v>9</v>
      </c>
      <c r="I5" t="s">
        <v>10</v>
      </c>
      <c r="M5" t="s">
        <v>1600</v>
      </c>
      <c r="N5" t="s">
        <v>1601</v>
      </c>
      <c r="O5" t="s">
        <v>1602</v>
      </c>
      <c r="P5" t="s">
        <v>1603</v>
      </c>
    </row>
    <row r="6" spans="1:16">
      <c r="A6" s="48">
        <v>3</v>
      </c>
      <c r="B6" s="3" t="s">
        <v>59</v>
      </c>
      <c r="C6" t="s">
        <v>9</v>
      </c>
      <c r="D6" t="s">
        <v>11</v>
      </c>
      <c r="E6" t="s">
        <v>9</v>
      </c>
      <c r="F6" t="s">
        <v>9</v>
      </c>
      <c r="I6" t="s">
        <v>11</v>
      </c>
      <c r="M6" t="s">
        <v>1604</v>
      </c>
      <c r="N6" t="s">
        <v>1605</v>
      </c>
      <c r="O6" t="s">
        <v>1602</v>
      </c>
      <c r="P6" t="s">
        <v>1603</v>
      </c>
    </row>
    <row r="7" spans="1:16">
      <c r="A7" s="48">
        <v>4</v>
      </c>
      <c r="B7" s="3" t="s">
        <v>61</v>
      </c>
      <c r="C7" t="s">
        <v>10</v>
      </c>
      <c r="D7" t="s">
        <v>11</v>
      </c>
      <c r="E7" t="s">
        <v>10</v>
      </c>
      <c r="F7" t="s">
        <v>10</v>
      </c>
      <c r="I7" t="s">
        <v>11</v>
      </c>
      <c r="M7" t="s">
        <v>1606</v>
      </c>
      <c r="N7" t="s">
        <v>1607</v>
      </c>
      <c r="O7" t="s">
        <v>1602</v>
      </c>
      <c r="P7" t="s">
        <v>1603</v>
      </c>
    </row>
    <row r="8" spans="1:16">
      <c r="A8" s="48">
        <v>5</v>
      </c>
      <c r="B8" s="3" t="s">
        <v>63</v>
      </c>
      <c r="C8" t="s">
        <v>10</v>
      </c>
      <c r="D8" s="70" t="s">
        <v>1608</v>
      </c>
      <c r="E8" t="s">
        <v>10</v>
      </c>
      <c r="F8" t="s">
        <v>10</v>
      </c>
      <c r="I8" s="70" t="s">
        <v>1608</v>
      </c>
      <c r="M8" t="s">
        <v>1609</v>
      </c>
      <c r="N8" t="s">
        <v>1610</v>
      </c>
      <c r="O8" t="s">
        <v>1602</v>
      </c>
      <c r="P8" t="s">
        <v>1603</v>
      </c>
    </row>
    <row r="9" spans="1:16">
      <c r="A9" s="48">
        <v>6</v>
      </c>
      <c r="B9" s="3" t="s">
        <v>65</v>
      </c>
      <c r="C9" t="s">
        <v>11</v>
      </c>
      <c r="D9" s="70" t="s">
        <v>1608</v>
      </c>
      <c r="E9" t="s">
        <v>11</v>
      </c>
      <c r="F9" t="s">
        <v>11</v>
      </c>
      <c r="I9" s="70" t="s">
        <v>1608</v>
      </c>
      <c r="M9" t="s">
        <v>1611</v>
      </c>
      <c r="N9" t="s">
        <v>1612</v>
      </c>
      <c r="O9" t="s">
        <v>1602</v>
      </c>
      <c r="P9" t="s">
        <v>1603</v>
      </c>
    </row>
    <row r="10" spans="1:16" s="70" customFormat="1">
      <c r="A10" s="69">
        <v>7</v>
      </c>
      <c r="B10" s="64" t="s">
        <v>67</v>
      </c>
      <c r="C10" t="s">
        <v>11</v>
      </c>
      <c r="E10" t="s">
        <v>11</v>
      </c>
      <c r="F10" t="s">
        <v>11</v>
      </c>
      <c r="G10" s="74"/>
      <c r="L10" s="74"/>
    </row>
    <row r="11" spans="1:16" s="70" customFormat="1">
      <c r="A11" s="69">
        <v>8</v>
      </c>
      <c r="B11" s="64" t="s">
        <v>69</v>
      </c>
      <c r="C11" t="s">
        <v>11</v>
      </c>
      <c r="D11" s="70" t="s">
        <v>1613</v>
      </c>
      <c r="E11" t="s">
        <v>11</v>
      </c>
      <c r="F11" t="s">
        <v>11</v>
      </c>
      <c r="G11" s="74"/>
      <c r="I11" s="70" t="s">
        <v>1613</v>
      </c>
      <c r="L11" s="74"/>
      <c r="M11" s="70" t="s">
        <v>1614</v>
      </c>
      <c r="O11" s="70" t="s">
        <v>1615</v>
      </c>
    </row>
    <row r="12" spans="1:16" s="70" customFormat="1">
      <c r="A12" s="69">
        <v>9</v>
      </c>
      <c r="B12" s="64" t="s">
        <v>71</v>
      </c>
      <c r="C12" s="70" t="s">
        <v>1608</v>
      </c>
      <c r="D12" s="70" t="s">
        <v>1613</v>
      </c>
      <c r="E12" s="70" t="s">
        <v>1608</v>
      </c>
      <c r="F12" s="70" t="s">
        <v>1608</v>
      </c>
      <c r="G12" s="74"/>
      <c r="I12" s="70" t="s">
        <v>1613</v>
      </c>
      <c r="L12" s="74"/>
      <c r="M12" s="70" t="s">
        <v>1616</v>
      </c>
      <c r="O12" s="70" t="s">
        <v>1617</v>
      </c>
    </row>
    <row r="13" spans="1:16" s="70" customFormat="1" ht="12.6" customHeight="1">
      <c r="A13" s="69">
        <v>10</v>
      </c>
      <c r="B13" s="64" t="s">
        <v>73</v>
      </c>
      <c r="C13" s="70" t="s">
        <v>1608</v>
      </c>
      <c r="E13" s="70" t="s">
        <v>1608</v>
      </c>
      <c r="F13" s="70" t="s">
        <v>1608</v>
      </c>
      <c r="G13" s="74"/>
      <c r="L13" s="74"/>
    </row>
    <row r="14" spans="1:16">
      <c r="A14" s="46"/>
      <c r="B14" s="3"/>
    </row>
    <row r="15" spans="1:16">
      <c r="A15" s="50">
        <v>2</v>
      </c>
      <c r="B15" s="49" t="s">
        <v>75</v>
      </c>
    </row>
    <row r="16" spans="1:16">
      <c r="A16" s="48">
        <v>1</v>
      </c>
      <c r="B16" s="3" t="s">
        <v>77</v>
      </c>
      <c r="C16" t="s">
        <v>9</v>
      </c>
      <c r="D16" t="str">
        <f t="shared" ref="D16:F16" si="0">C16</f>
        <v>Q2</v>
      </c>
      <c r="E16" t="str">
        <f t="shared" si="0"/>
        <v>Q2</v>
      </c>
      <c r="F16" t="str">
        <f t="shared" si="0"/>
        <v>Q2</v>
      </c>
      <c r="H16" t="s">
        <v>9</v>
      </c>
      <c r="I16" t="str">
        <f t="shared" ref="I16:I19" si="1">H16</f>
        <v>Q2</v>
      </c>
      <c r="J16" t="str">
        <f t="shared" ref="J16:J19" si="2">I16</f>
        <v>Q2</v>
      </c>
      <c r="K16" t="str">
        <f t="shared" ref="K16:K19" si="3">J16</f>
        <v>Q2</v>
      </c>
    </row>
    <row r="17" spans="1:11">
      <c r="A17" s="48">
        <v>2</v>
      </c>
      <c r="B17" s="3" t="s">
        <v>79</v>
      </c>
      <c r="C17" t="s">
        <v>9</v>
      </c>
      <c r="D17" t="str">
        <f t="shared" ref="D17:F17" si="4">C17</f>
        <v>Q2</v>
      </c>
      <c r="E17" t="str">
        <f t="shared" si="4"/>
        <v>Q2</v>
      </c>
      <c r="F17" t="str">
        <f t="shared" si="4"/>
        <v>Q2</v>
      </c>
      <c r="H17" t="s">
        <v>9</v>
      </c>
      <c r="I17" t="str">
        <f t="shared" si="1"/>
        <v>Q2</v>
      </c>
      <c r="J17" t="str">
        <f t="shared" si="2"/>
        <v>Q2</v>
      </c>
      <c r="K17" t="str">
        <f t="shared" si="3"/>
        <v>Q2</v>
      </c>
    </row>
    <row r="18" spans="1:11">
      <c r="A18" s="48">
        <v>3</v>
      </c>
      <c r="B18" s="3" t="s">
        <v>81</v>
      </c>
      <c r="C18" t="s">
        <v>10</v>
      </c>
      <c r="D18" t="str">
        <f t="shared" ref="D18:F18" si="5">C18</f>
        <v>Q3</v>
      </c>
      <c r="E18" t="str">
        <f t="shared" si="5"/>
        <v>Q3</v>
      </c>
      <c r="F18" t="str">
        <f t="shared" si="5"/>
        <v>Q3</v>
      </c>
      <c r="H18" t="s">
        <v>10</v>
      </c>
      <c r="I18" t="str">
        <f t="shared" si="1"/>
        <v>Q3</v>
      </c>
      <c r="J18" t="str">
        <f t="shared" si="2"/>
        <v>Q3</v>
      </c>
      <c r="K18" t="str">
        <f t="shared" si="3"/>
        <v>Q3</v>
      </c>
    </row>
    <row r="19" spans="1:11">
      <c r="A19" s="48">
        <v>4</v>
      </c>
      <c r="B19" s="68" t="s">
        <v>83</v>
      </c>
      <c r="C19" t="s">
        <v>11</v>
      </c>
      <c r="D19" t="str">
        <f t="shared" ref="D19:F19" si="6">C19</f>
        <v>Q4</v>
      </c>
      <c r="E19" t="str">
        <f t="shared" si="6"/>
        <v>Q4</v>
      </c>
      <c r="F19" t="str">
        <f t="shared" si="6"/>
        <v>Q4</v>
      </c>
      <c r="H19" t="s">
        <v>11</v>
      </c>
      <c r="I19" t="str">
        <f t="shared" si="1"/>
        <v>Q4</v>
      </c>
      <c r="J19" t="str">
        <f t="shared" si="2"/>
        <v>Q4</v>
      </c>
      <c r="K19" t="str">
        <f t="shared" si="3"/>
        <v>Q4</v>
      </c>
    </row>
    <row r="20" spans="1:11">
      <c r="A20" s="60"/>
      <c r="B20" s="3"/>
    </row>
    <row r="21" spans="1:11">
      <c r="A21" s="60">
        <v>2.1</v>
      </c>
      <c r="B21" s="61" t="s">
        <v>1618</v>
      </c>
    </row>
    <row r="22" spans="1:11">
      <c r="A22" s="48">
        <v>1</v>
      </c>
      <c r="B22" s="3" t="s">
        <v>79</v>
      </c>
      <c r="D22" t="s">
        <v>10</v>
      </c>
      <c r="I22" t="s">
        <v>10</v>
      </c>
    </row>
    <row r="23" spans="1:11">
      <c r="A23" s="48">
        <v>2</v>
      </c>
      <c r="B23" s="3" t="s">
        <v>81</v>
      </c>
      <c r="D23" t="s">
        <v>11</v>
      </c>
      <c r="I23" t="s">
        <v>11</v>
      </c>
    </row>
    <row r="24" spans="1:11">
      <c r="A24" s="48"/>
      <c r="B24" s="3"/>
    </row>
    <row r="25" spans="1:11">
      <c r="A25" s="50">
        <v>3</v>
      </c>
      <c r="B25" s="49" t="s">
        <v>85</v>
      </c>
    </row>
    <row r="26" spans="1:11">
      <c r="A26" s="48">
        <v>1</v>
      </c>
      <c r="B26" s="3" t="s">
        <v>87</v>
      </c>
      <c r="C26" t="s">
        <v>8</v>
      </c>
      <c r="E26" t="s">
        <v>8</v>
      </c>
      <c r="F26" t="s">
        <v>8</v>
      </c>
    </row>
    <row r="27" spans="1:11">
      <c r="A27" s="48">
        <v>2</v>
      </c>
      <c r="B27" s="3" t="s">
        <v>89</v>
      </c>
      <c r="C27" t="s">
        <v>9</v>
      </c>
      <c r="E27" t="s">
        <v>9</v>
      </c>
      <c r="F27" t="s">
        <v>9</v>
      </c>
    </row>
    <row r="28" spans="1:11">
      <c r="A28" s="48">
        <v>3</v>
      </c>
      <c r="B28" s="3" t="s">
        <v>91</v>
      </c>
      <c r="C28" t="s">
        <v>10</v>
      </c>
      <c r="E28" t="s">
        <v>10</v>
      </c>
      <c r="F28" t="s">
        <v>10</v>
      </c>
    </row>
    <row r="29" spans="1:11">
      <c r="A29" s="48">
        <v>4</v>
      </c>
      <c r="B29" s="3" t="s">
        <v>93</v>
      </c>
      <c r="C29" t="s">
        <v>11</v>
      </c>
      <c r="E29" t="s">
        <v>11</v>
      </c>
      <c r="F29" t="s">
        <v>11</v>
      </c>
    </row>
    <row r="30" spans="1:11">
      <c r="A30" s="47"/>
      <c r="B30" s="3"/>
    </row>
    <row r="31" spans="1:11">
      <c r="A31" s="50">
        <v>4</v>
      </c>
      <c r="B31" s="49" t="s">
        <v>1619</v>
      </c>
    </row>
    <row r="32" spans="1:11">
      <c r="A32" s="48">
        <v>1</v>
      </c>
      <c r="B32" s="3" t="s">
        <v>1620</v>
      </c>
      <c r="C32" t="s">
        <v>10</v>
      </c>
      <c r="D32" t="str">
        <f t="shared" ref="D32:F32" si="7">C32</f>
        <v>Q3</v>
      </c>
      <c r="E32" t="str">
        <f t="shared" si="7"/>
        <v>Q3</v>
      </c>
      <c r="F32" t="str">
        <f t="shared" si="7"/>
        <v>Q3</v>
      </c>
      <c r="H32" t="s">
        <v>10</v>
      </c>
      <c r="I32" t="str">
        <f t="shared" ref="I32:I40" si="8">H32</f>
        <v>Q3</v>
      </c>
      <c r="J32" t="str">
        <f t="shared" ref="J32:J40" si="9">I32</f>
        <v>Q3</v>
      </c>
      <c r="K32" t="str">
        <f t="shared" ref="K32:K40" si="10">J32</f>
        <v>Q3</v>
      </c>
    </row>
    <row r="33" spans="1:12">
      <c r="A33" s="48">
        <v>2</v>
      </c>
      <c r="B33" s="3" t="s">
        <v>1621</v>
      </c>
      <c r="C33" t="s">
        <v>10</v>
      </c>
      <c r="D33" t="str">
        <f t="shared" ref="D33:F33" si="11">C33</f>
        <v>Q3</v>
      </c>
      <c r="E33" t="str">
        <f t="shared" si="11"/>
        <v>Q3</v>
      </c>
      <c r="F33" t="str">
        <f t="shared" si="11"/>
        <v>Q3</v>
      </c>
      <c r="H33" t="s">
        <v>10</v>
      </c>
      <c r="I33" t="str">
        <f t="shared" si="8"/>
        <v>Q3</v>
      </c>
      <c r="J33" t="str">
        <f t="shared" si="9"/>
        <v>Q3</v>
      </c>
      <c r="K33" t="str">
        <f t="shared" si="10"/>
        <v>Q3</v>
      </c>
    </row>
    <row r="34" spans="1:12">
      <c r="A34" s="48">
        <v>3</v>
      </c>
      <c r="B34" s="3" t="s">
        <v>1622</v>
      </c>
      <c r="C34" t="s">
        <v>11</v>
      </c>
      <c r="D34" t="str">
        <f t="shared" ref="D34:F34" si="12">C34</f>
        <v>Q4</v>
      </c>
      <c r="E34" t="str">
        <f t="shared" si="12"/>
        <v>Q4</v>
      </c>
      <c r="F34" t="str">
        <f t="shared" si="12"/>
        <v>Q4</v>
      </c>
      <c r="H34" t="s">
        <v>11</v>
      </c>
      <c r="I34" t="str">
        <f t="shared" si="8"/>
        <v>Q4</v>
      </c>
      <c r="J34" t="str">
        <f t="shared" si="9"/>
        <v>Q4</v>
      </c>
      <c r="K34" t="str">
        <f t="shared" si="10"/>
        <v>Q4</v>
      </c>
    </row>
    <row r="35" spans="1:12">
      <c r="A35" s="48">
        <v>4</v>
      </c>
      <c r="B35" s="3" t="s">
        <v>1623</v>
      </c>
      <c r="C35" t="s">
        <v>11</v>
      </c>
      <c r="D35" t="str">
        <f t="shared" ref="D35:F35" si="13">C35</f>
        <v>Q4</v>
      </c>
      <c r="E35" t="str">
        <f t="shared" si="13"/>
        <v>Q4</v>
      </c>
      <c r="F35" t="str">
        <f t="shared" si="13"/>
        <v>Q4</v>
      </c>
      <c r="H35" t="s">
        <v>11</v>
      </c>
      <c r="I35" t="str">
        <f t="shared" si="8"/>
        <v>Q4</v>
      </c>
      <c r="J35" t="str">
        <f t="shared" si="9"/>
        <v>Q4</v>
      </c>
      <c r="K35" t="str">
        <f t="shared" si="10"/>
        <v>Q4</v>
      </c>
    </row>
    <row r="36" spans="1:12" s="70" customFormat="1">
      <c r="A36" s="69">
        <v>5</v>
      </c>
      <c r="B36" s="64" t="s">
        <v>1624</v>
      </c>
      <c r="C36" s="70" t="s">
        <v>1608</v>
      </c>
      <c r="D36" s="70" t="str">
        <f t="shared" ref="D36:F36" si="14">C36</f>
        <v>24 Q1</v>
      </c>
      <c r="E36" s="70" t="str">
        <f t="shared" si="14"/>
        <v>24 Q1</v>
      </c>
      <c r="F36" s="70" t="str">
        <f t="shared" si="14"/>
        <v>24 Q1</v>
      </c>
      <c r="G36" s="74"/>
      <c r="H36" s="70" t="s">
        <v>1608</v>
      </c>
      <c r="I36" s="70" t="str">
        <f t="shared" si="8"/>
        <v>24 Q1</v>
      </c>
      <c r="J36" s="70" t="str">
        <f t="shared" si="9"/>
        <v>24 Q1</v>
      </c>
      <c r="K36" s="70" t="str">
        <f t="shared" si="10"/>
        <v>24 Q1</v>
      </c>
      <c r="L36" s="74"/>
    </row>
    <row r="37" spans="1:12" s="70" customFormat="1">
      <c r="A37" s="69">
        <v>6</v>
      </c>
      <c r="B37" s="64" t="s">
        <v>1625</v>
      </c>
      <c r="C37" s="70" t="s">
        <v>1608</v>
      </c>
      <c r="D37" s="70" t="str">
        <f t="shared" ref="D37:F37" si="15">C37</f>
        <v>24 Q1</v>
      </c>
      <c r="E37" s="70" t="str">
        <f t="shared" si="15"/>
        <v>24 Q1</v>
      </c>
      <c r="F37" s="70" t="str">
        <f t="shared" si="15"/>
        <v>24 Q1</v>
      </c>
      <c r="G37" s="74"/>
      <c r="H37" s="70" t="s">
        <v>1608</v>
      </c>
      <c r="I37" s="70" t="str">
        <f t="shared" si="8"/>
        <v>24 Q1</v>
      </c>
      <c r="J37" s="70" t="str">
        <f t="shared" si="9"/>
        <v>24 Q1</v>
      </c>
      <c r="K37" s="70" t="str">
        <f t="shared" si="10"/>
        <v>24 Q1</v>
      </c>
      <c r="L37" s="74"/>
    </row>
    <row r="38" spans="1:12" s="70" customFormat="1">
      <c r="A38" s="69">
        <v>7</v>
      </c>
      <c r="B38" s="64" t="s">
        <v>1626</v>
      </c>
      <c r="C38" s="70" t="s">
        <v>1613</v>
      </c>
      <c r="D38" s="70" t="str">
        <f t="shared" ref="D38:F38" si="16">C38</f>
        <v>24 Q2</v>
      </c>
      <c r="E38" s="70" t="str">
        <f t="shared" si="16"/>
        <v>24 Q2</v>
      </c>
      <c r="F38" s="70" t="str">
        <f t="shared" si="16"/>
        <v>24 Q2</v>
      </c>
      <c r="G38" s="74"/>
      <c r="H38" s="70" t="s">
        <v>1613</v>
      </c>
      <c r="I38" s="70" t="str">
        <f t="shared" si="8"/>
        <v>24 Q2</v>
      </c>
      <c r="J38" s="70" t="str">
        <f t="shared" si="9"/>
        <v>24 Q2</v>
      </c>
      <c r="K38" s="70" t="str">
        <f t="shared" si="10"/>
        <v>24 Q2</v>
      </c>
      <c r="L38" s="74"/>
    </row>
    <row r="39" spans="1:12" s="70" customFormat="1">
      <c r="A39" s="69">
        <v>8</v>
      </c>
      <c r="B39" s="64" t="s">
        <v>1627</v>
      </c>
      <c r="C39" s="70" t="s">
        <v>1613</v>
      </c>
      <c r="D39" s="70" t="str">
        <f t="shared" ref="D39:F39" si="17">C39</f>
        <v>24 Q2</v>
      </c>
      <c r="E39" s="70" t="str">
        <f t="shared" si="17"/>
        <v>24 Q2</v>
      </c>
      <c r="F39" s="70" t="str">
        <f t="shared" si="17"/>
        <v>24 Q2</v>
      </c>
      <c r="G39" s="74"/>
      <c r="H39" s="70" t="s">
        <v>1613</v>
      </c>
      <c r="I39" s="70" t="str">
        <f t="shared" si="8"/>
        <v>24 Q2</v>
      </c>
      <c r="J39" s="70" t="str">
        <f t="shared" si="9"/>
        <v>24 Q2</v>
      </c>
      <c r="K39" s="70" t="str">
        <f t="shared" si="10"/>
        <v>24 Q2</v>
      </c>
      <c r="L39" s="74"/>
    </row>
    <row r="40" spans="1:12" s="70" customFormat="1">
      <c r="A40" s="69">
        <v>9</v>
      </c>
      <c r="B40" s="64" t="s">
        <v>1628</v>
      </c>
      <c r="C40" s="70" t="s">
        <v>1613</v>
      </c>
      <c r="D40" s="70" t="str">
        <f t="shared" ref="D40:F40" si="18">C40</f>
        <v>24 Q2</v>
      </c>
      <c r="E40" s="70" t="str">
        <f t="shared" si="18"/>
        <v>24 Q2</v>
      </c>
      <c r="F40" s="70" t="str">
        <f t="shared" si="18"/>
        <v>24 Q2</v>
      </c>
      <c r="G40" s="74"/>
      <c r="H40" s="70" t="s">
        <v>1613</v>
      </c>
      <c r="I40" s="70" t="str">
        <f t="shared" si="8"/>
        <v>24 Q2</v>
      </c>
      <c r="J40" s="70" t="str">
        <f t="shared" si="9"/>
        <v>24 Q2</v>
      </c>
      <c r="K40" s="70" t="str">
        <f t="shared" si="10"/>
        <v>24 Q2</v>
      </c>
      <c r="L40" s="74"/>
    </row>
    <row r="41" spans="1:12">
      <c r="A41" s="47"/>
      <c r="B41" s="3"/>
    </row>
    <row r="42" spans="1:12">
      <c r="A42" s="50">
        <v>5</v>
      </c>
      <c r="B42" s="49" t="s">
        <v>112</v>
      </c>
    </row>
    <row r="43" spans="1:12">
      <c r="A43" s="48">
        <v>1</v>
      </c>
      <c r="B43" s="3" t="s">
        <v>114</v>
      </c>
      <c r="C43" s="71" t="s">
        <v>10</v>
      </c>
      <c r="D43" s="71" t="str">
        <f t="shared" ref="D43:F43" si="19">C43</f>
        <v>Q3</v>
      </c>
      <c r="E43" s="71" t="str">
        <f t="shared" si="19"/>
        <v>Q3</v>
      </c>
      <c r="F43" s="71" t="str">
        <f t="shared" si="19"/>
        <v>Q3</v>
      </c>
      <c r="G43" s="75"/>
      <c r="H43" s="71" t="s">
        <v>9</v>
      </c>
      <c r="I43" s="71" t="str">
        <f t="shared" ref="I43:I47" si="20">H43</f>
        <v>Q2</v>
      </c>
      <c r="J43" s="71" t="str">
        <f t="shared" ref="J43:J47" si="21">I43</f>
        <v>Q2</v>
      </c>
      <c r="K43" s="71" t="str">
        <f t="shared" ref="K43:K47" si="22">J43</f>
        <v>Q2</v>
      </c>
      <c r="L43" s="75"/>
    </row>
    <row r="44" spans="1:12">
      <c r="A44" s="48">
        <v>2</v>
      </c>
      <c r="B44" s="3" t="s">
        <v>116</v>
      </c>
      <c r="C44" s="70" t="s">
        <v>1608</v>
      </c>
      <c r="D44" s="71" t="str">
        <f t="shared" ref="D44:F44" si="23">C44</f>
        <v>24 Q1</v>
      </c>
      <c r="E44" s="71" t="str">
        <f t="shared" si="23"/>
        <v>24 Q1</v>
      </c>
      <c r="F44" s="71" t="str">
        <f t="shared" si="23"/>
        <v>24 Q1</v>
      </c>
      <c r="G44" s="75"/>
      <c r="H44" s="71" t="s">
        <v>10</v>
      </c>
      <c r="I44" s="71" t="str">
        <f t="shared" si="20"/>
        <v>Q3</v>
      </c>
      <c r="J44" s="71" t="str">
        <f t="shared" si="21"/>
        <v>Q3</v>
      </c>
      <c r="K44" s="71" t="str">
        <f t="shared" si="22"/>
        <v>Q3</v>
      </c>
      <c r="L44" s="75"/>
    </row>
    <row r="45" spans="1:12">
      <c r="A45" s="48">
        <v>3</v>
      </c>
      <c r="B45" s="3" t="s">
        <v>118</v>
      </c>
      <c r="C45" s="70" t="s">
        <v>1613</v>
      </c>
      <c r="D45" s="71" t="str">
        <f t="shared" ref="D45:F45" si="24">C45</f>
        <v>24 Q2</v>
      </c>
      <c r="E45" s="71" t="str">
        <f t="shared" si="24"/>
        <v>24 Q2</v>
      </c>
      <c r="F45" s="71" t="str">
        <f t="shared" si="24"/>
        <v>24 Q2</v>
      </c>
      <c r="G45" s="75"/>
      <c r="H45" s="71" t="s">
        <v>10</v>
      </c>
      <c r="I45" s="71" t="str">
        <f t="shared" si="20"/>
        <v>Q3</v>
      </c>
      <c r="J45" s="71" t="str">
        <f t="shared" si="21"/>
        <v>Q3</v>
      </c>
      <c r="K45" s="71" t="str">
        <f t="shared" si="22"/>
        <v>Q3</v>
      </c>
      <c r="L45" s="75"/>
    </row>
    <row r="46" spans="1:12">
      <c r="A46" s="48">
        <v>4</v>
      </c>
      <c r="B46" s="3" t="s">
        <v>120</v>
      </c>
      <c r="C46" s="70" t="s">
        <v>1629</v>
      </c>
      <c r="D46" s="71" t="str">
        <f t="shared" ref="D46:F46" si="25">C46</f>
        <v>24 Q3</v>
      </c>
      <c r="E46" s="71" t="str">
        <f t="shared" si="25"/>
        <v>24 Q3</v>
      </c>
      <c r="F46" s="71" t="str">
        <f t="shared" si="25"/>
        <v>24 Q3</v>
      </c>
      <c r="G46" s="75"/>
      <c r="H46" s="71" t="s">
        <v>11</v>
      </c>
      <c r="I46" s="71" t="str">
        <f t="shared" si="20"/>
        <v>Q4</v>
      </c>
      <c r="J46" s="71" t="str">
        <f t="shared" si="21"/>
        <v>Q4</v>
      </c>
      <c r="K46" s="71" t="str">
        <f t="shared" si="22"/>
        <v>Q4</v>
      </c>
      <c r="L46" s="75"/>
    </row>
    <row r="47" spans="1:12">
      <c r="A47" s="48">
        <v>5</v>
      </c>
      <c r="B47" s="3" t="s">
        <v>122</v>
      </c>
      <c r="C47" s="70" t="s">
        <v>1608</v>
      </c>
      <c r="D47" s="70" t="str">
        <f t="shared" ref="D47:F47" si="26">C47</f>
        <v>24 Q1</v>
      </c>
      <c r="E47" s="70" t="str">
        <f t="shared" si="26"/>
        <v>24 Q1</v>
      </c>
      <c r="F47" s="70" t="str">
        <f t="shared" si="26"/>
        <v>24 Q1</v>
      </c>
      <c r="G47" s="74"/>
      <c r="H47" s="70" t="s">
        <v>1608</v>
      </c>
      <c r="I47" s="70" t="str">
        <f t="shared" si="20"/>
        <v>24 Q1</v>
      </c>
      <c r="J47" s="70" t="str">
        <f t="shared" si="21"/>
        <v>24 Q1</v>
      </c>
      <c r="K47" s="70" t="str">
        <f t="shared" si="22"/>
        <v>24 Q1</v>
      </c>
      <c r="L47" s="74"/>
    </row>
  </sheetData>
  <mergeCells count="2">
    <mergeCell ref="C1:F1"/>
    <mergeCell ref="H1:K1"/>
  </mergeCells>
  <phoneticPr fontId="48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3674-BC4D-4AAD-B75F-28241B0AEBF3}">
  <sheetPr codeName="Sheet2"/>
  <dimension ref="D2:V44"/>
  <sheetViews>
    <sheetView zoomScaleNormal="100" workbookViewId="0">
      <selection activeCell="J38" sqref="J38"/>
    </sheetView>
  </sheetViews>
  <sheetFormatPr defaultColWidth="8.42578125" defaultRowHeight="12.75"/>
  <cols>
    <col min="1" max="3" width="8.42578125" style="57"/>
    <col min="4" max="4" width="33.42578125" style="57" bestFit="1" customWidth="1"/>
    <col min="5" max="5" width="8.42578125" style="57" bestFit="1" customWidth="1"/>
    <col min="6" max="13" width="8.42578125" style="57"/>
    <col min="14" max="14" width="12" style="57" bestFit="1" customWidth="1"/>
    <col min="15" max="16384" width="8.42578125" style="57"/>
  </cols>
  <sheetData>
    <row r="2" spans="4:15">
      <c r="E2" s="58" t="s">
        <v>6</v>
      </c>
      <c r="F2" s="58" t="s">
        <v>17</v>
      </c>
      <c r="G2" s="58" t="s">
        <v>1630</v>
      </c>
      <c r="H2" s="58" t="s">
        <v>1564</v>
      </c>
    </row>
    <row r="4" spans="4:15">
      <c r="D4" s="57" t="s">
        <v>2</v>
      </c>
      <c r="E4" s="62">
        <f>SUM(E6:E20)</f>
        <v>457.8</v>
      </c>
      <c r="F4" s="62">
        <f t="shared" ref="F4:H4" si="0">SUM(F6:F20)</f>
        <v>206.31800000000001</v>
      </c>
      <c r="G4" s="62">
        <f t="shared" si="0"/>
        <v>81.791081978928403</v>
      </c>
      <c r="H4" s="62">
        <f t="shared" si="0"/>
        <v>4.0935699999999997</v>
      </c>
    </row>
    <row r="5" spans="4:15">
      <c r="E5" s="62"/>
      <c r="F5" s="62"/>
      <c r="G5" s="62"/>
      <c r="H5" s="62"/>
    </row>
    <row r="6" spans="4:15">
      <c r="E6" s="65"/>
      <c r="F6" s="62"/>
      <c r="G6" s="62"/>
      <c r="H6" s="62"/>
    </row>
    <row r="7" spans="4:15">
      <c r="D7" s="57" t="s">
        <v>1631</v>
      </c>
      <c r="E7" s="62">
        <v>81.8</v>
      </c>
      <c r="F7" s="62">
        <v>71.843999999999994</v>
      </c>
      <c r="G7" s="62">
        <v>5.516</v>
      </c>
      <c r="H7" s="62"/>
      <c r="M7" s="57" t="s">
        <v>1632</v>
      </c>
      <c r="N7" s="63">
        <v>1059284</v>
      </c>
      <c r="O7" s="57" t="s">
        <v>1633</v>
      </c>
    </row>
    <row r="8" spans="4:15" hidden="1">
      <c r="D8" s="57" t="s">
        <v>1634</v>
      </c>
      <c r="E8" s="66">
        <v>0</v>
      </c>
      <c r="F8" s="62">
        <v>0</v>
      </c>
      <c r="G8" s="62">
        <v>0</v>
      </c>
      <c r="H8" s="62">
        <v>0</v>
      </c>
      <c r="N8" s="63"/>
    </row>
    <row r="9" spans="4:15" hidden="1">
      <c r="D9" s="57" t="s">
        <v>1635</v>
      </c>
      <c r="E9" s="66">
        <v>0</v>
      </c>
      <c r="F9" s="62">
        <v>0</v>
      </c>
      <c r="G9" s="62">
        <v>0</v>
      </c>
      <c r="H9" s="62">
        <v>0</v>
      </c>
      <c r="N9" s="63"/>
    </row>
    <row r="10" spans="4:15" hidden="1">
      <c r="D10" s="57" t="s">
        <v>1636</v>
      </c>
      <c r="E10" s="66">
        <v>0</v>
      </c>
      <c r="F10" s="62">
        <v>0</v>
      </c>
      <c r="G10" s="62">
        <v>0</v>
      </c>
      <c r="H10" s="62">
        <v>0</v>
      </c>
      <c r="N10" s="63"/>
    </row>
    <row r="11" spans="4:15" hidden="1">
      <c r="D11" s="57" t="s">
        <v>1637</v>
      </c>
      <c r="E11" s="66">
        <v>0</v>
      </c>
      <c r="F11" s="62">
        <v>0</v>
      </c>
      <c r="G11" s="62">
        <v>0</v>
      </c>
      <c r="H11" s="62">
        <v>0</v>
      </c>
      <c r="N11" s="63"/>
    </row>
    <row r="12" spans="4:15" hidden="1">
      <c r="D12" s="57" t="s">
        <v>1638</v>
      </c>
      <c r="E12" s="66">
        <v>0</v>
      </c>
      <c r="F12" s="62">
        <v>0</v>
      </c>
      <c r="G12" s="62">
        <v>0</v>
      </c>
      <c r="H12" s="62">
        <v>0</v>
      </c>
      <c r="N12" s="63"/>
    </row>
    <row r="13" spans="4:15" hidden="1">
      <c r="D13" s="57" t="s">
        <v>1639</v>
      </c>
      <c r="E13" s="66">
        <v>0</v>
      </c>
      <c r="F13" s="62">
        <v>0</v>
      </c>
      <c r="G13" s="62">
        <v>0</v>
      </c>
      <c r="H13" s="62">
        <v>0</v>
      </c>
      <c r="N13" s="63"/>
    </row>
    <row r="14" spans="4:15" hidden="1">
      <c r="D14" s="57" t="s">
        <v>1640</v>
      </c>
      <c r="E14" s="66"/>
      <c r="F14" s="62">
        <v>0</v>
      </c>
      <c r="G14" s="62">
        <v>0</v>
      </c>
      <c r="H14" s="62">
        <v>0</v>
      </c>
      <c r="N14" s="63"/>
    </row>
    <row r="15" spans="4:15">
      <c r="D15" s="57" t="s">
        <v>1641</v>
      </c>
      <c r="E15" s="62">
        <v>192.77</v>
      </c>
      <c r="F15" s="62">
        <v>132.73400000000001</v>
      </c>
      <c r="G15" s="62">
        <v>28.58</v>
      </c>
      <c r="H15" s="62">
        <v>0.01</v>
      </c>
      <c r="M15" s="57" t="s">
        <v>1642</v>
      </c>
      <c r="N15" s="63">
        <v>201690.96599999999</v>
      </c>
      <c r="O15" s="57" t="s">
        <v>1633</v>
      </c>
    </row>
    <row r="16" spans="4:15" hidden="1">
      <c r="D16" s="57" t="s">
        <v>1643</v>
      </c>
      <c r="E16" s="65">
        <v>0</v>
      </c>
      <c r="F16" s="62">
        <v>0</v>
      </c>
      <c r="G16" s="62">
        <v>0</v>
      </c>
      <c r="H16" s="62">
        <v>0</v>
      </c>
      <c r="N16" s="63"/>
    </row>
    <row r="17" spans="4:22">
      <c r="D17" s="57" t="s">
        <v>85</v>
      </c>
      <c r="E17" s="67">
        <v>167.11</v>
      </c>
      <c r="F17" s="62"/>
      <c r="G17" s="62">
        <f>E17*N27</f>
        <v>35.086081978928405</v>
      </c>
      <c r="H17" s="62">
        <f>0.03%*E4</f>
        <v>0.13733999999999999</v>
      </c>
      <c r="M17" s="57" t="s">
        <v>1644</v>
      </c>
      <c r="N17" s="63">
        <v>160.52000000000001</v>
      </c>
    </row>
    <row r="18" spans="4:22">
      <c r="D18" s="59" t="s">
        <v>1645</v>
      </c>
      <c r="E18" s="62">
        <v>13.96</v>
      </c>
      <c r="F18" s="62">
        <v>1.74</v>
      </c>
      <c r="G18" s="62">
        <v>12.22</v>
      </c>
      <c r="H18" s="62">
        <v>1.1634</v>
      </c>
      <c r="M18" s="57" t="s">
        <v>1646</v>
      </c>
      <c r="N18" s="63">
        <v>63.61</v>
      </c>
    </row>
    <row r="19" spans="4:22">
      <c r="D19" s="57" t="s">
        <v>112</v>
      </c>
      <c r="E19" s="62">
        <v>2.16</v>
      </c>
      <c r="F19" s="62"/>
      <c r="G19" s="62">
        <v>0.38900000000000001</v>
      </c>
      <c r="H19" s="62">
        <f>0.0164+1.4091+0.19853+1.1588</f>
        <v>2.7828300000000001</v>
      </c>
      <c r="M19" s="57" t="s">
        <v>1647</v>
      </c>
      <c r="N19" s="63">
        <v>4755</v>
      </c>
    </row>
    <row r="20" spans="4:22">
      <c r="E20" s="62"/>
      <c r="F20" s="62"/>
      <c r="G20" s="62"/>
      <c r="H20" s="62"/>
    </row>
    <row r="21" spans="4:22">
      <c r="E21" s="62"/>
      <c r="F21" s="62"/>
      <c r="G21" s="62"/>
      <c r="H21" s="62"/>
    </row>
    <row r="22" spans="4:22" ht="16.5">
      <c r="D22" s="57" t="s">
        <v>1648</v>
      </c>
      <c r="E22" s="62"/>
      <c r="F22" s="62"/>
      <c r="G22" s="62"/>
      <c r="H22" s="62"/>
      <c r="T22" s="609" t="s">
        <v>1649</v>
      </c>
    </row>
    <row r="23" spans="4:22">
      <c r="E23" s="62">
        <f>E4*5%</f>
        <v>22.89</v>
      </c>
      <c r="F23" s="62">
        <f>F4*3%</f>
        <v>6.18954</v>
      </c>
      <c r="G23" s="62">
        <f>G4*2%</f>
        <v>1.6358216395785681</v>
      </c>
      <c r="H23" s="62">
        <f>H4*7%</f>
        <v>0.28654990000000002</v>
      </c>
      <c r="L23" s="57" t="s">
        <v>1650</v>
      </c>
      <c r="T23"/>
    </row>
    <row r="24" spans="4:22" ht="16.5">
      <c r="E24" s="62">
        <f>'Design Fee'!AW5</f>
        <v>22.890000000000004</v>
      </c>
      <c r="F24" s="62">
        <f>'Design Fee'!EQ5</f>
        <v>6.18954</v>
      </c>
      <c r="G24" s="62">
        <f>'Design Fee'!IK5</f>
        <v>1.6358216395785683</v>
      </c>
      <c r="H24" s="62">
        <f>'Design Fee'!ME5</f>
        <v>0.28616490000000006</v>
      </c>
      <c r="M24" s="57" t="s">
        <v>17</v>
      </c>
      <c r="N24" s="57" t="s">
        <v>1630</v>
      </c>
      <c r="O24" s="57" t="s">
        <v>1564</v>
      </c>
      <c r="T24" s="609" t="s">
        <v>1651</v>
      </c>
      <c r="U24" s="57" t="str" cm="1">
        <f t="array" ref="U24:V24">_xlfn.TEXTSPLIT(T24,".")</f>
        <v>1</v>
      </c>
      <c r="V24" s="57" t="str">
        <v>General arrangement Plan</v>
      </c>
    </row>
    <row r="25" spans="4:22">
      <c r="E25" s="62">
        <f>E23-E24</f>
        <v>0</v>
      </c>
      <c r="F25" s="62">
        <f>F23-F24</f>
        <v>0</v>
      </c>
      <c r="G25" s="62">
        <f>G23-G24</f>
        <v>0</v>
      </c>
      <c r="H25" s="62">
        <f>H23-H24</f>
        <v>3.849999999999687E-4</v>
      </c>
      <c r="L25" s="57" t="s">
        <v>1652</v>
      </c>
      <c r="M25" s="57">
        <v>0.40537547336013041</v>
      </c>
      <c r="N25" s="57">
        <v>0.68467614451174641</v>
      </c>
      <c r="O25" s="57">
        <v>0.18918614891909849</v>
      </c>
      <c r="T25"/>
      <c r="U25" s="57" t="e" cm="1">
        <f t="array" ref="U25">_xlfn.TEXTSPLIT(T25,".")</f>
        <v>#VALUE!</v>
      </c>
    </row>
    <row r="26" spans="4:22" ht="16.5">
      <c r="L26" s="57" t="s">
        <v>1653</v>
      </c>
      <c r="M26" s="57">
        <v>0.24616034793780259</v>
      </c>
      <c r="N26" s="57">
        <v>0.68467614451174641</v>
      </c>
      <c r="O26" s="57">
        <v>0.12865421736665428</v>
      </c>
      <c r="T26" s="609" t="s">
        <v>1654</v>
      </c>
      <c r="U26" s="57" t="str" cm="1">
        <f t="array" ref="U26:V26">_xlfn.TEXTSPLIT(T26,".")</f>
        <v>2</v>
      </c>
      <c r="V26" s="57" t="str">
        <v>Setting out plan </v>
      </c>
    </row>
    <row r="27" spans="4:22">
      <c r="L27" s="57" t="s">
        <v>1655</v>
      </c>
      <c r="N27" s="57">
        <v>0.20995800358403688</v>
      </c>
      <c r="O27" s="57">
        <v>2.4272470376831569E-3</v>
      </c>
      <c r="T27"/>
      <c r="U27" s="57" t="e" cm="1">
        <f t="array" ref="U27">_xlfn.TEXTSPLIT(T27,".")</f>
        <v>#VALUE!</v>
      </c>
    </row>
    <row r="28" spans="4:22" ht="16.5">
      <c r="T28" s="609" t="s">
        <v>1656</v>
      </c>
      <c r="U28" s="57" t="str" cm="1">
        <f t="array" ref="U28:V28">_xlfn.TEXTSPLIT(T28,".")</f>
        <v>3</v>
      </c>
      <c r="V28" s="57" t="str">
        <v>Grading Plan</v>
      </c>
    </row>
    <row r="29" spans="4:22">
      <c r="T29"/>
      <c r="U29" s="57" t="e" cm="1">
        <f t="array" ref="U29">_xlfn.TEXTSPLIT(T29,".")</f>
        <v>#VALUE!</v>
      </c>
    </row>
    <row r="30" spans="4:22" ht="16.5">
      <c r="T30" s="609" t="s">
        <v>1657</v>
      </c>
      <c r="U30" s="57" t="str" cm="1">
        <f t="array" ref="U30:V30">_xlfn.TEXTSPLIT(T30,".")</f>
        <v>4</v>
      </c>
      <c r="V30" s="57" t="str">
        <v>Drainage plan</v>
      </c>
    </row>
    <row r="31" spans="4:22">
      <c r="T31"/>
      <c r="U31" s="57" t="e" cm="1">
        <f t="array" ref="U31">_xlfn.TEXTSPLIT(T31,".")</f>
        <v>#VALUE!</v>
      </c>
    </row>
    <row r="32" spans="4:22" ht="16.5">
      <c r="T32" s="609" t="s">
        <v>1658</v>
      </c>
      <c r="U32" s="57" t="str" cm="1">
        <f t="array" ref="U32:V32">_xlfn.TEXTSPLIT(T32,".")</f>
        <v>5</v>
      </c>
      <c r="V32" s="57" t="str">
        <v>Lighting plan</v>
      </c>
    </row>
    <row r="33" spans="20:22">
      <c r="T33"/>
      <c r="U33" s="57" t="e" cm="1">
        <f t="array" ref="U33">_xlfn.TEXTSPLIT(T33,".")</f>
        <v>#VALUE!</v>
      </c>
    </row>
    <row r="34" spans="20:22" ht="16.5">
      <c r="T34" s="609" t="s">
        <v>1659</v>
      </c>
      <c r="U34" s="57" t="str" cm="1">
        <f t="array" ref="U34:V34">_xlfn.TEXTSPLIT(T34,".")</f>
        <v>6</v>
      </c>
      <c r="V34" s="57" t="str">
        <v>Material plan </v>
      </c>
    </row>
    <row r="35" spans="20:22">
      <c r="T35"/>
      <c r="U35" s="57" t="e" cm="1">
        <f t="array" ref="U35">_xlfn.TEXTSPLIT(T35,".")</f>
        <v>#VALUE!</v>
      </c>
    </row>
    <row r="36" spans="20:22" ht="16.5">
      <c r="T36" s="609" t="s">
        <v>1660</v>
      </c>
      <c r="U36" s="57" t="str" cm="1">
        <f t="array" ref="U36:V36">_xlfn.TEXTSPLIT(T36,".")</f>
        <v>7</v>
      </c>
      <c r="V36" s="57" t="str">
        <v>Tree Planting plan</v>
      </c>
    </row>
    <row r="37" spans="20:22">
      <c r="T37"/>
      <c r="U37" s="57" t="e" cm="1">
        <f t="array" ref="U37">_xlfn.TEXTSPLIT(T37,".")</f>
        <v>#VALUE!</v>
      </c>
    </row>
    <row r="38" spans="20:22" ht="16.5">
      <c r="T38" s="609" t="s">
        <v>1661</v>
      </c>
      <c r="U38" s="57" t="str" cm="1">
        <f t="array" ref="U38:V38">_xlfn.TEXTSPLIT(T38,".")</f>
        <v>8</v>
      </c>
      <c r="V38" s="57" t="str">
        <v>Shrubs planting plan </v>
      </c>
    </row>
    <row r="39" spans="20:22">
      <c r="T39"/>
      <c r="U39" s="57" t="e" cm="1">
        <f t="array" ref="U39">_xlfn.TEXTSPLIT(T39,".")</f>
        <v>#VALUE!</v>
      </c>
    </row>
    <row r="40" spans="20:22" ht="16.5">
      <c r="T40" s="609" t="s">
        <v>1662</v>
      </c>
      <c r="U40" s="57" t="str" cm="1">
        <f t="array" ref="U40:V40">_xlfn.TEXTSPLIT(T40,".")</f>
        <v>9</v>
      </c>
      <c r="V40" s="57" t="str">
        <v>Irrigation plan </v>
      </c>
    </row>
    <row r="41" spans="20:22">
      <c r="T41"/>
      <c r="U41" s="57" t="e" cm="1">
        <f t="array" ref="U41">_xlfn.TEXTSPLIT(T41,".")</f>
        <v>#VALUE!</v>
      </c>
    </row>
    <row r="42" spans="20:22" ht="16.5">
      <c r="T42" s="609" t="s">
        <v>1663</v>
      </c>
      <c r="U42" s="57" t="str" cm="1">
        <f t="array" ref="U42:V42">_xlfn.TEXTSPLIT(T42,".")</f>
        <v>10</v>
      </c>
      <c r="V42" s="57" t="str">
        <v>sections</v>
      </c>
    </row>
    <row r="43" spans="20:22">
      <c r="T43"/>
      <c r="U43" s="57" t="e" cm="1">
        <f t="array" ref="U43">_xlfn.TEXTSPLIT(T43,".")</f>
        <v>#VALUE!</v>
      </c>
    </row>
    <row r="44" spans="20:22" ht="16.5">
      <c r="T44" s="609" t="s">
        <v>1664</v>
      </c>
      <c r="U44" s="57" t="str" cm="1">
        <f t="array" ref="U44:V44">_xlfn.TEXTSPLIT(T44,".")</f>
        <v>11</v>
      </c>
      <c r="V44" s="57" t="str">
        <v>Details</v>
      </c>
    </row>
  </sheetData>
  <sheetProtection selectLockedCells="1" selectUnlockedCells="1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5447-873D-4A56-8813-ECF3CAC65F96}">
  <sheetPr codeName="Sheet7">
    <outlinePr summaryBelow="0" summaryRight="0"/>
  </sheetPr>
  <dimension ref="A1:AK161"/>
  <sheetViews>
    <sheetView zoomScaleNormal="100" workbookViewId="0">
      <pane xSplit="5" ySplit="4" topLeftCell="G5" activePane="bottomRight" state="frozen"/>
      <selection pane="bottomRight" activeCell="H169" sqref="H169"/>
      <selection pane="bottomLeft" activeCell="A5" sqref="A5"/>
      <selection pane="topRight" activeCell="F1" sqref="F1"/>
    </sheetView>
  </sheetViews>
  <sheetFormatPr defaultColWidth="8.5703125" defaultRowHeight="12.75" outlineLevelRow="2"/>
  <cols>
    <col min="1" max="1" width="8.5703125" style="18"/>
    <col min="2" max="2" width="3.42578125" style="19" bestFit="1" customWidth="1"/>
    <col min="3" max="3" width="5.5703125" style="19" bestFit="1" customWidth="1"/>
    <col min="4" max="4" width="7" style="22" customWidth="1"/>
    <col min="5" max="5" width="50.42578125" style="18" bestFit="1" customWidth="1"/>
    <col min="6" max="6" width="0.5703125" style="18" customWidth="1"/>
    <col min="7" max="7" width="8.42578125" style="18" bestFit="1" customWidth="1"/>
    <col min="8" max="8" width="11.42578125" style="18" bestFit="1" customWidth="1"/>
    <col min="9" max="9" width="5.5703125" style="43" bestFit="1" customWidth="1"/>
    <col min="10" max="10" width="10" style="21" bestFit="1" customWidth="1"/>
    <col min="11" max="11" width="8" style="21" customWidth="1"/>
    <col min="12" max="12" width="10.42578125" style="21" bestFit="1" customWidth="1"/>
    <col min="13" max="24" width="10.42578125" style="21" customWidth="1"/>
    <col min="25" max="25" width="10.42578125" style="21" bestFit="1" customWidth="1"/>
    <col min="26" max="37" width="10.42578125" style="21" customWidth="1"/>
    <col min="38" max="16384" width="8.5703125" style="18"/>
  </cols>
  <sheetData>
    <row r="1" spans="1:37" s="1" customFormat="1" ht="3" customHeight="1">
      <c r="A1" s="23"/>
      <c r="B1" s="24"/>
      <c r="C1" s="25"/>
      <c r="D1" s="26"/>
      <c r="E1" s="24"/>
      <c r="F1" s="27"/>
      <c r="G1" s="24"/>
      <c r="H1" s="28"/>
      <c r="I1" s="28"/>
      <c r="J1" s="29"/>
      <c r="K1" s="30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</row>
    <row r="2" spans="1:37" s="1" customFormat="1" ht="12.75" customHeight="1">
      <c r="A2" s="23" t="s">
        <v>207</v>
      </c>
      <c r="B2" s="24"/>
      <c r="C2" s="25"/>
      <c r="D2" s="26"/>
      <c r="E2" s="24"/>
      <c r="F2" s="27"/>
      <c r="G2" s="754" t="s">
        <v>208</v>
      </c>
      <c r="H2" s="754" t="s">
        <v>209</v>
      </c>
      <c r="I2" s="755" t="s">
        <v>210</v>
      </c>
      <c r="J2" s="755" t="s">
        <v>1665</v>
      </c>
      <c r="K2" s="755"/>
      <c r="L2" s="756" t="s">
        <v>1666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751" t="s">
        <v>1667</v>
      </c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</row>
    <row r="3" spans="1:37" s="1" customFormat="1" ht="3" customHeight="1">
      <c r="A3" s="23"/>
      <c r="B3" s="24"/>
      <c r="C3" s="25"/>
      <c r="D3" s="26"/>
      <c r="E3" s="24"/>
      <c r="F3" s="27"/>
      <c r="G3" s="754"/>
      <c r="H3" s="754"/>
      <c r="I3" s="755"/>
      <c r="J3" s="31"/>
      <c r="K3" s="32"/>
      <c r="L3" s="756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752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</row>
    <row r="4" spans="1:37" s="1" customFormat="1" ht="18">
      <c r="A4" s="33" t="s">
        <v>1563</v>
      </c>
      <c r="B4" s="34"/>
      <c r="C4" s="35"/>
      <c r="D4" s="36"/>
      <c r="E4" s="34"/>
      <c r="F4" s="27"/>
      <c r="G4" s="754"/>
      <c r="H4" s="754"/>
      <c r="I4" s="755"/>
      <c r="J4" s="56" t="s">
        <v>1668</v>
      </c>
      <c r="K4" s="6" t="s">
        <v>212</v>
      </c>
      <c r="L4" s="756"/>
      <c r="M4" s="51" t="s">
        <v>1669</v>
      </c>
      <c r="N4" s="51" t="s">
        <v>1670</v>
      </c>
      <c r="O4" s="51" t="s">
        <v>1671</v>
      </c>
      <c r="P4" s="51" t="s">
        <v>1672</v>
      </c>
      <c r="Q4" s="51" t="s">
        <v>1673</v>
      </c>
      <c r="R4" s="51" t="s">
        <v>1674</v>
      </c>
      <c r="S4" s="51" t="s">
        <v>1675</v>
      </c>
      <c r="T4" s="51" t="s">
        <v>1676</v>
      </c>
      <c r="U4" s="51" t="s">
        <v>1677</v>
      </c>
      <c r="V4" s="51" t="s">
        <v>1678</v>
      </c>
      <c r="W4" s="51" t="s">
        <v>1679</v>
      </c>
      <c r="X4" s="51" t="s">
        <v>1680</v>
      </c>
      <c r="Y4" s="753"/>
      <c r="Z4" s="51" t="s">
        <v>1669</v>
      </c>
      <c r="AA4" s="51" t="s">
        <v>1670</v>
      </c>
      <c r="AB4" s="51" t="s">
        <v>1671</v>
      </c>
      <c r="AC4" s="51" t="s">
        <v>1672</v>
      </c>
      <c r="AD4" s="51" t="s">
        <v>1673</v>
      </c>
      <c r="AE4" s="51" t="s">
        <v>1674</v>
      </c>
      <c r="AF4" s="51" t="s">
        <v>1675</v>
      </c>
      <c r="AG4" s="51" t="s">
        <v>1676</v>
      </c>
      <c r="AH4" s="51" t="s">
        <v>1677</v>
      </c>
      <c r="AI4" s="51" t="s">
        <v>1678</v>
      </c>
      <c r="AJ4" s="51" t="s">
        <v>1679</v>
      </c>
      <c r="AK4" s="51" t="s">
        <v>1680</v>
      </c>
    </row>
    <row r="5" spans="1:37" s="1" customFormat="1" ht="3" customHeight="1">
      <c r="A5" s="23"/>
      <c r="B5" s="24"/>
      <c r="C5" s="25"/>
      <c r="D5" s="26"/>
      <c r="E5" s="24"/>
      <c r="F5" s="27"/>
      <c r="G5" s="24"/>
      <c r="H5" s="28"/>
      <c r="I5" s="28"/>
      <c r="J5" s="29"/>
      <c r="K5" s="30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2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</row>
    <row r="6" spans="1:37" s="20" customFormat="1" collapsed="1">
      <c r="A6" s="23" t="s">
        <v>1681</v>
      </c>
      <c r="B6" s="8"/>
      <c r="C6" s="8"/>
      <c r="D6" s="7"/>
      <c r="E6" s="9"/>
      <c r="F6" s="9"/>
      <c r="G6" s="44" t="s">
        <v>208</v>
      </c>
      <c r="H6" s="44" t="s">
        <v>209</v>
      </c>
      <c r="I6" s="45" t="s">
        <v>210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idden="1" outlineLevel="1">
      <c r="A7" s="10"/>
      <c r="B7" s="8" t="s">
        <v>1564</v>
      </c>
      <c r="C7" s="11" t="s">
        <v>1682</v>
      </c>
      <c r="D7" s="7"/>
      <c r="E7" s="42" t="s">
        <v>1683</v>
      </c>
      <c r="F7" s="39"/>
      <c r="G7" s="8" t="s">
        <v>1684</v>
      </c>
      <c r="H7" s="5" t="str">
        <f>CONCATENATE(B7,"-",G7,"-",I7)</f>
        <v>LS-T01-4</v>
      </c>
      <c r="I7" s="40">
        <v>4</v>
      </c>
      <c r="J7" s="13">
        <v>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</row>
    <row r="8" spans="1:37" ht="3" customHeight="1">
      <c r="A8" s="10"/>
      <c r="B8" s="8"/>
      <c r="C8" s="11"/>
      <c r="D8" s="7"/>
      <c r="E8" s="42"/>
      <c r="F8" s="39"/>
      <c r="G8" s="8"/>
      <c r="H8" s="5"/>
      <c r="I8" s="4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</row>
    <row r="9" spans="1:37" s="20" customFormat="1" collapsed="1">
      <c r="A9" s="23" t="s">
        <v>1685</v>
      </c>
      <c r="B9" s="8"/>
      <c r="C9" s="8"/>
      <c r="D9" s="7"/>
      <c r="E9" s="42"/>
      <c r="F9" s="9"/>
      <c r="G9" s="44" t="s">
        <v>208</v>
      </c>
      <c r="H9" s="44" t="s">
        <v>209</v>
      </c>
      <c r="I9" s="45" t="s">
        <v>210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idden="1" outlineLevel="1">
      <c r="A10" s="10"/>
      <c r="B10" s="8" t="s">
        <v>1564</v>
      </c>
      <c r="C10" s="8" t="s">
        <v>1686</v>
      </c>
      <c r="D10" s="7"/>
      <c r="E10" s="42" t="s">
        <v>1687</v>
      </c>
      <c r="F10" s="39"/>
      <c r="G10" s="8" t="s">
        <v>1686</v>
      </c>
      <c r="H10" s="5" t="str">
        <f>CONCATENATE(B10,"-",G10,"-",I10)</f>
        <v>LS-T2V-4</v>
      </c>
      <c r="I10" s="40">
        <v>4</v>
      </c>
      <c r="J10" s="13">
        <v>1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</row>
    <row r="11" spans="1:37" ht="3" customHeight="1">
      <c r="A11" s="10"/>
      <c r="B11" s="8"/>
      <c r="C11" s="11"/>
      <c r="D11" s="7"/>
      <c r="E11" s="42"/>
      <c r="F11" s="39"/>
      <c r="G11" s="8"/>
      <c r="H11" s="5"/>
      <c r="I11" s="40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</row>
    <row r="12" spans="1:37" s="20" customFormat="1" collapsed="1">
      <c r="A12" s="23" t="s">
        <v>1688</v>
      </c>
      <c r="B12" s="8"/>
      <c r="C12" s="8"/>
      <c r="D12" s="7"/>
      <c r="E12" s="42"/>
      <c r="F12" s="9"/>
      <c r="G12" s="44" t="s">
        <v>208</v>
      </c>
      <c r="H12" s="44" t="s">
        <v>209</v>
      </c>
      <c r="I12" s="45" t="s">
        <v>210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idden="1" outlineLevel="1">
      <c r="A13" s="10"/>
      <c r="B13" s="8" t="s">
        <v>1564</v>
      </c>
      <c r="C13" s="11" t="s">
        <v>1689</v>
      </c>
      <c r="D13" s="7"/>
      <c r="E13" s="42" t="s">
        <v>1690</v>
      </c>
      <c r="F13" s="39"/>
      <c r="G13" s="11" t="s">
        <v>1689</v>
      </c>
      <c r="H13" s="5" t="str">
        <f>CONCATENATE(B13,"-",G13,"-",I13)</f>
        <v>LS-T2S-4</v>
      </c>
      <c r="I13" s="40">
        <v>4</v>
      </c>
      <c r="J13" s="13">
        <v>1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</row>
    <row r="14" spans="1:37" s="20" customFormat="1" hidden="1" outlineLevel="2">
      <c r="A14" s="15"/>
      <c r="B14" s="8" t="s">
        <v>1564</v>
      </c>
      <c r="C14" s="11" t="s">
        <v>1689</v>
      </c>
      <c r="D14" s="7"/>
      <c r="E14" s="42" t="s">
        <v>1691</v>
      </c>
      <c r="F14" s="39"/>
      <c r="G14" s="11" t="s">
        <v>1689</v>
      </c>
      <c r="H14" s="5" t="str">
        <f>CONCATENATE("LS-",G14,"-",I14)</f>
        <v>LS-T2S-4</v>
      </c>
      <c r="I14" s="40">
        <v>4</v>
      </c>
      <c r="J14" s="13">
        <v>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spans="1:37" s="20" customFormat="1" hidden="1" outlineLevel="2">
      <c r="A15" s="15"/>
      <c r="B15" s="8" t="s">
        <v>1564</v>
      </c>
      <c r="C15" s="11" t="s">
        <v>1689</v>
      </c>
      <c r="D15" s="7"/>
      <c r="E15" s="42" t="s">
        <v>1566</v>
      </c>
      <c r="F15" s="39"/>
      <c r="G15" s="11" t="s">
        <v>1689</v>
      </c>
      <c r="H15" s="5" t="str">
        <f t="shared" ref="H15:H23" si="0">CONCATENATE("LS-",G15,"-",I15)</f>
        <v>LS-T2S-4</v>
      </c>
      <c r="I15" s="40">
        <v>4</v>
      </c>
      <c r="J15" s="13">
        <v>1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spans="1:37" s="20" customFormat="1" hidden="1" outlineLevel="2">
      <c r="A16" s="15"/>
      <c r="B16" s="8" t="s">
        <v>1564</v>
      </c>
      <c r="C16" s="11" t="s">
        <v>1689</v>
      </c>
      <c r="D16" s="7"/>
      <c r="E16" s="42" t="s">
        <v>1567</v>
      </c>
      <c r="F16" s="39"/>
      <c r="G16" s="11" t="s">
        <v>1689</v>
      </c>
      <c r="H16" s="5" t="str">
        <f t="shared" si="0"/>
        <v>LS-T2S-4</v>
      </c>
      <c r="I16" s="40">
        <v>4</v>
      </c>
      <c r="J16" s="13">
        <v>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spans="1:37" s="20" customFormat="1" hidden="1" outlineLevel="2">
      <c r="A17" s="15"/>
      <c r="B17" s="8" t="s">
        <v>1564</v>
      </c>
      <c r="C17" s="11" t="s">
        <v>1689</v>
      </c>
      <c r="D17" s="7"/>
      <c r="E17" s="42" t="s">
        <v>1692</v>
      </c>
      <c r="F17" s="39"/>
      <c r="G17" s="11" t="s">
        <v>1689</v>
      </c>
      <c r="H17" s="5" t="str">
        <f t="shared" si="0"/>
        <v>LS-T2S-4</v>
      </c>
      <c r="I17" s="40">
        <v>4</v>
      </c>
      <c r="J17" s="13">
        <v>1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spans="1:37" s="20" customFormat="1" hidden="1" outlineLevel="2">
      <c r="A18" s="15"/>
      <c r="B18" s="8" t="s">
        <v>1564</v>
      </c>
      <c r="C18" s="11" t="s">
        <v>1689</v>
      </c>
      <c r="D18" s="7"/>
      <c r="E18" s="42" t="s">
        <v>1693</v>
      </c>
      <c r="F18" s="39"/>
      <c r="G18" s="11" t="s">
        <v>1689</v>
      </c>
      <c r="H18" s="5" t="str">
        <f t="shared" si="0"/>
        <v>LS-T2S-4</v>
      </c>
      <c r="I18" s="40">
        <v>4</v>
      </c>
      <c r="J18" s="13">
        <v>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1:37" s="20" customFormat="1" hidden="1" outlineLevel="2">
      <c r="A19" s="15"/>
      <c r="B19" s="8" t="s">
        <v>1564</v>
      </c>
      <c r="C19" s="11" t="s">
        <v>1689</v>
      </c>
      <c r="D19" s="7"/>
      <c r="E19" s="42" t="s">
        <v>1572</v>
      </c>
      <c r="F19" s="39"/>
      <c r="G19" s="11" t="s">
        <v>1689</v>
      </c>
      <c r="H19" s="5" t="str">
        <f t="shared" si="0"/>
        <v>LS-T2S-4</v>
      </c>
      <c r="I19" s="40">
        <v>4</v>
      </c>
      <c r="J19" s="13">
        <v>1</v>
      </c>
      <c r="K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spans="1:37" s="20" customFormat="1" hidden="1" outlineLevel="2">
      <c r="A20" s="15"/>
      <c r="B20" s="8" t="s">
        <v>1564</v>
      </c>
      <c r="C20" s="11" t="s">
        <v>1689</v>
      </c>
      <c r="D20" s="7"/>
      <c r="E20" s="42" t="s">
        <v>1569</v>
      </c>
      <c r="F20" s="39"/>
      <c r="G20" s="11" t="s">
        <v>1689</v>
      </c>
      <c r="H20" s="5" t="str">
        <f t="shared" si="0"/>
        <v>LS-T2S-4</v>
      </c>
      <c r="I20" s="40">
        <v>4</v>
      </c>
      <c r="J20" s="13">
        <v>1</v>
      </c>
      <c r="K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spans="1:37" s="20" customFormat="1" hidden="1" outlineLevel="2">
      <c r="A21" s="15"/>
      <c r="B21" s="8" t="s">
        <v>1564</v>
      </c>
      <c r="C21" s="11" t="s">
        <v>1689</v>
      </c>
      <c r="D21" s="7"/>
      <c r="E21" s="42" t="s">
        <v>1570</v>
      </c>
      <c r="F21" s="39"/>
      <c r="G21" s="11" t="s">
        <v>1689</v>
      </c>
      <c r="H21" s="5" t="str">
        <f t="shared" si="0"/>
        <v>LS-T2S-4</v>
      </c>
      <c r="I21" s="40">
        <v>4</v>
      </c>
      <c r="J21" s="13">
        <v>1</v>
      </c>
      <c r="K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s="20" customFormat="1" hidden="1" outlineLevel="2">
      <c r="A22" s="15"/>
      <c r="B22" s="8" t="s">
        <v>1564</v>
      </c>
      <c r="C22" s="11" t="s">
        <v>1689</v>
      </c>
      <c r="D22" s="7"/>
      <c r="E22" s="42" t="s">
        <v>1573</v>
      </c>
      <c r="F22" s="39"/>
      <c r="G22" s="11" t="s">
        <v>1689</v>
      </c>
      <c r="H22" s="5" t="str">
        <f t="shared" si="0"/>
        <v>LS-T2S-4</v>
      </c>
      <c r="I22" s="40">
        <v>4</v>
      </c>
      <c r="J22" s="13">
        <v>1</v>
      </c>
      <c r="K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</row>
    <row r="23" spans="1:37" s="20" customFormat="1" hidden="1" outlineLevel="2">
      <c r="A23" s="15"/>
      <c r="B23" s="8" t="s">
        <v>1564</v>
      </c>
      <c r="C23" s="11" t="s">
        <v>1689</v>
      </c>
      <c r="D23" s="7"/>
      <c r="E23" s="42" t="s">
        <v>1574</v>
      </c>
      <c r="F23" s="39"/>
      <c r="G23" s="11" t="s">
        <v>1689</v>
      </c>
      <c r="H23" s="5" t="str">
        <f t="shared" si="0"/>
        <v>LS-T2S-4</v>
      </c>
      <c r="I23" s="40">
        <v>4</v>
      </c>
      <c r="J23" s="13">
        <v>1</v>
      </c>
      <c r="K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</row>
    <row r="24" spans="1:37" ht="3" customHeight="1">
      <c r="A24" s="10"/>
      <c r="B24" s="8"/>
      <c r="C24" s="11"/>
      <c r="D24" s="7"/>
      <c r="E24" s="42"/>
      <c r="F24" s="39"/>
      <c r="G24" s="8"/>
      <c r="H24" s="5"/>
      <c r="I24" s="40"/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</row>
    <row r="25" spans="1:37" s="20" customFormat="1" collapsed="1">
      <c r="A25" s="23" t="s">
        <v>1694</v>
      </c>
      <c r="B25" s="8"/>
      <c r="C25" s="8"/>
      <c r="D25" s="7"/>
      <c r="E25" s="42"/>
      <c r="F25" s="9"/>
      <c r="G25" s="44" t="s">
        <v>208</v>
      </c>
      <c r="H25" s="44" t="s">
        <v>209</v>
      </c>
      <c r="I25" s="45" t="s">
        <v>210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idden="1" outlineLevel="1">
      <c r="A26" s="10"/>
      <c r="B26" s="8" t="s">
        <v>1564</v>
      </c>
      <c r="C26" s="11" t="s">
        <v>1695</v>
      </c>
      <c r="D26" s="7"/>
      <c r="E26" s="42" t="s">
        <v>1696</v>
      </c>
      <c r="F26" s="39"/>
      <c r="G26" s="11" t="s">
        <v>1697</v>
      </c>
      <c r="H26" s="5" t="str">
        <f>CONCATENATE(B26,"-",G26,"-",I26)</f>
        <v>LS-TXV-4</v>
      </c>
      <c r="I26" s="40">
        <v>4</v>
      </c>
      <c r="J26" s="12"/>
      <c r="K26" s="13"/>
      <c r="L26" s="13">
        <v>1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</row>
    <row r="27" spans="1:37" ht="3" customHeight="1">
      <c r="A27" s="10"/>
      <c r="B27" s="8"/>
      <c r="C27" s="11"/>
      <c r="D27" s="7"/>
      <c r="E27" s="42"/>
      <c r="F27" s="39"/>
      <c r="G27" s="8"/>
      <c r="H27" s="5"/>
      <c r="I27" s="40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</row>
    <row r="28" spans="1:37" s="20" customFormat="1" collapsed="1">
      <c r="A28" s="23" t="s">
        <v>1698</v>
      </c>
      <c r="B28" s="8"/>
      <c r="C28" s="8"/>
      <c r="D28" s="7"/>
      <c r="E28" s="42"/>
      <c r="F28" s="9"/>
      <c r="G28" s="44" t="s">
        <v>208</v>
      </c>
      <c r="H28" s="44" t="s">
        <v>209</v>
      </c>
      <c r="I28" s="45" t="s">
        <v>210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idden="1" outlineLevel="1">
      <c r="A29" s="10"/>
      <c r="B29" s="8" t="s">
        <v>1564</v>
      </c>
      <c r="C29" s="11" t="s">
        <v>1699</v>
      </c>
      <c r="D29" s="7"/>
      <c r="E29" s="42" t="s">
        <v>1700</v>
      </c>
      <c r="F29" s="39"/>
      <c r="G29" s="11" t="s">
        <v>1701</v>
      </c>
      <c r="H29" s="5" t="str">
        <f>CONCATENATE(B29,"-",G29,"-",I29)</f>
        <v>LS-TXS-4</v>
      </c>
      <c r="I29" s="40">
        <v>4</v>
      </c>
      <c r="J29" s="13"/>
      <c r="K29" s="13"/>
      <c r="L29" s="13">
        <v>1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</row>
    <row r="30" spans="1:37" s="20" customFormat="1" hidden="1" outlineLevel="2">
      <c r="A30" s="15"/>
      <c r="B30" s="8" t="s">
        <v>1564</v>
      </c>
      <c r="C30" s="11" t="s">
        <v>1699</v>
      </c>
      <c r="D30" s="7"/>
      <c r="E30" s="42" t="s">
        <v>1691</v>
      </c>
      <c r="F30" s="39"/>
      <c r="G30" s="11" t="s">
        <v>1701</v>
      </c>
      <c r="H30" s="5" t="str">
        <f>CONCATENATE("LS-",G30,"-",I30)</f>
        <v>LS-TXS-4</v>
      </c>
      <c r="I30" s="40">
        <v>4</v>
      </c>
      <c r="J30" s="13"/>
      <c r="K30" s="13"/>
      <c r="L30" s="13">
        <v>1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</row>
    <row r="31" spans="1:37" s="20" customFormat="1" hidden="1" outlineLevel="2">
      <c r="A31" s="15"/>
      <c r="B31" s="8" t="s">
        <v>1564</v>
      </c>
      <c r="C31" s="11" t="s">
        <v>1699</v>
      </c>
      <c r="D31" s="7"/>
      <c r="E31" s="42" t="s">
        <v>1566</v>
      </c>
      <c r="F31" s="39"/>
      <c r="G31" s="11" t="s">
        <v>1701</v>
      </c>
      <c r="H31" s="5" t="str">
        <f t="shared" ref="H31:H39" si="1">CONCATENATE("LS-",G31,"-",I31)</f>
        <v>LS-TXS-4</v>
      </c>
      <c r="I31" s="40">
        <v>4</v>
      </c>
      <c r="J31" s="13"/>
      <c r="K31" s="13"/>
      <c r="L31" s="13">
        <v>1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</row>
    <row r="32" spans="1:37" s="20" customFormat="1" hidden="1" outlineLevel="2">
      <c r="A32" s="15"/>
      <c r="B32" s="8" t="s">
        <v>1564</v>
      </c>
      <c r="C32" s="11" t="s">
        <v>1699</v>
      </c>
      <c r="D32" s="7"/>
      <c r="E32" s="42" t="s">
        <v>1567</v>
      </c>
      <c r="F32" s="39"/>
      <c r="G32" s="11" t="s">
        <v>1701</v>
      </c>
      <c r="H32" s="5" t="str">
        <f t="shared" si="1"/>
        <v>LS-TXS-4</v>
      </c>
      <c r="I32" s="40">
        <v>4</v>
      </c>
      <c r="J32" s="13"/>
      <c r="K32" s="13"/>
      <c r="L32" s="13">
        <v>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</row>
    <row r="33" spans="1:37" s="20" customFormat="1" hidden="1" outlineLevel="2">
      <c r="A33" s="15"/>
      <c r="B33" s="8" t="s">
        <v>1564</v>
      </c>
      <c r="C33" s="11" t="s">
        <v>1699</v>
      </c>
      <c r="D33" s="7"/>
      <c r="E33" s="42" t="s">
        <v>1692</v>
      </c>
      <c r="F33" s="39"/>
      <c r="G33" s="11" t="s">
        <v>1701</v>
      </c>
      <c r="H33" s="5" t="str">
        <f t="shared" si="1"/>
        <v>LS-TXS-4</v>
      </c>
      <c r="I33" s="40">
        <v>4</v>
      </c>
      <c r="J33" s="13"/>
      <c r="K33" s="13"/>
      <c r="L33" s="13"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</row>
    <row r="34" spans="1:37" s="20" customFormat="1" hidden="1" outlineLevel="2">
      <c r="A34" s="15"/>
      <c r="B34" s="8" t="s">
        <v>1564</v>
      </c>
      <c r="C34" s="11" t="s">
        <v>1699</v>
      </c>
      <c r="D34" s="7"/>
      <c r="E34" s="42" t="s">
        <v>1693</v>
      </c>
      <c r="F34" s="39"/>
      <c r="G34" s="11" t="s">
        <v>1701</v>
      </c>
      <c r="H34" s="5" t="str">
        <f t="shared" si="1"/>
        <v>LS-TXS-4</v>
      </c>
      <c r="I34" s="40">
        <v>4</v>
      </c>
      <c r="J34" s="13"/>
      <c r="K34" s="13"/>
      <c r="L34" s="13">
        <v>1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</row>
    <row r="35" spans="1:37" s="20" customFormat="1" hidden="1" outlineLevel="2">
      <c r="A35" s="15"/>
      <c r="B35" s="8" t="s">
        <v>1564</v>
      </c>
      <c r="C35" s="11" t="s">
        <v>1699</v>
      </c>
      <c r="D35" s="7"/>
      <c r="E35" s="42" t="s">
        <v>1572</v>
      </c>
      <c r="F35" s="39"/>
      <c r="G35" s="11" t="s">
        <v>1701</v>
      </c>
      <c r="H35" s="5" t="str">
        <f t="shared" si="1"/>
        <v>LS-TXS-4</v>
      </c>
      <c r="I35" s="40">
        <v>4</v>
      </c>
      <c r="J35" s="13"/>
      <c r="K35" s="13"/>
      <c r="L35" s="13">
        <v>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</row>
    <row r="36" spans="1:37" s="20" customFormat="1" hidden="1" outlineLevel="2">
      <c r="A36" s="15"/>
      <c r="B36" s="8" t="s">
        <v>1564</v>
      </c>
      <c r="C36" s="11" t="s">
        <v>1699</v>
      </c>
      <c r="D36" s="7"/>
      <c r="E36" s="42" t="s">
        <v>1569</v>
      </c>
      <c r="F36" s="39"/>
      <c r="G36" s="11" t="s">
        <v>1701</v>
      </c>
      <c r="H36" s="5" t="str">
        <f t="shared" si="1"/>
        <v>LS-TXS-4</v>
      </c>
      <c r="I36" s="40">
        <v>4</v>
      </c>
      <c r="J36" s="13"/>
      <c r="K36" s="13"/>
      <c r="L36" s="13">
        <v>1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</row>
    <row r="37" spans="1:37" s="20" customFormat="1" hidden="1" outlineLevel="2">
      <c r="A37" s="15"/>
      <c r="B37" s="8" t="s">
        <v>1564</v>
      </c>
      <c r="C37" s="11" t="s">
        <v>1699</v>
      </c>
      <c r="D37" s="7"/>
      <c r="E37" s="42" t="s">
        <v>1570</v>
      </c>
      <c r="F37" s="39"/>
      <c r="G37" s="11" t="s">
        <v>1701</v>
      </c>
      <c r="H37" s="5" t="str">
        <f t="shared" si="1"/>
        <v>LS-TXS-4</v>
      </c>
      <c r="I37" s="40">
        <v>4</v>
      </c>
      <c r="J37" s="13"/>
      <c r="K37" s="13"/>
      <c r="L37" s="13">
        <v>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</row>
    <row r="38" spans="1:37" s="20" customFormat="1" hidden="1" outlineLevel="2">
      <c r="A38" s="15"/>
      <c r="B38" s="8" t="s">
        <v>1564</v>
      </c>
      <c r="C38" s="11" t="s">
        <v>1699</v>
      </c>
      <c r="D38" s="7"/>
      <c r="E38" s="42" t="s">
        <v>1573</v>
      </c>
      <c r="F38" s="39"/>
      <c r="G38" s="11" t="s">
        <v>1701</v>
      </c>
      <c r="H38" s="5" t="str">
        <f t="shared" si="1"/>
        <v>LS-TXS-4</v>
      </c>
      <c r="I38" s="40">
        <v>4</v>
      </c>
      <c r="J38" s="13"/>
      <c r="K38" s="13"/>
      <c r="L38" s="13">
        <v>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</row>
    <row r="39" spans="1:37" s="20" customFormat="1" hidden="1" outlineLevel="2">
      <c r="A39" s="15"/>
      <c r="B39" s="8" t="s">
        <v>1564</v>
      </c>
      <c r="C39" s="11" t="s">
        <v>1699</v>
      </c>
      <c r="D39" s="7"/>
      <c r="E39" s="42" t="s">
        <v>1574</v>
      </c>
      <c r="F39" s="39"/>
      <c r="G39" s="11" t="s">
        <v>1701</v>
      </c>
      <c r="H39" s="5" t="str">
        <f t="shared" si="1"/>
        <v>LS-TXS-4</v>
      </c>
      <c r="I39" s="40">
        <v>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</row>
    <row r="40" spans="1:37" ht="3" customHeight="1">
      <c r="A40" s="10"/>
      <c r="B40" s="8"/>
      <c r="C40" s="11"/>
      <c r="D40" s="7"/>
      <c r="E40" s="42"/>
      <c r="F40" s="39"/>
      <c r="G40" s="8"/>
      <c r="H40" s="5"/>
      <c r="I40" s="40"/>
      <c r="J40" s="12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</row>
    <row r="41" spans="1:37" s="20" customFormat="1" collapsed="1">
      <c r="A41" s="23" t="s">
        <v>1702</v>
      </c>
      <c r="B41" s="8"/>
      <c r="C41" s="8"/>
      <c r="D41" s="7"/>
      <c r="E41" s="42"/>
      <c r="F41" s="9"/>
      <c r="G41" s="44" t="s">
        <v>208</v>
      </c>
      <c r="H41" s="44" t="s">
        <v>209</v>
      </c>
      <c r="I41" s="45" t="s">
        <v>210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idden="1" outlineLevel="1">
      <c r="A42" s="10"/>
      <c r="B42" s="8" t="s">
        <v>1564</v>
      </c>
      <c r="C42" s="8" t="s">
        <v>1703</v>
      </c>
      <c r="D42" s="7"/>
      <c r="E42" s="42" t="s">
        <v>1704</v>
      </c>
      <c r="F42" s="39"/>
      <c r="G42" s="8" t="s">
        <v>1703</v>
      </c>
      <c r="H42" s="5" t="str">
        <f>CONCATENATE(B42,"-",G42,"-",I42)</f>
        <v>LS-T6V-4</v>
      </c>
      <c r="I42" s="40">
        <v>4</v>
      </c>
      <c r="J42" s="13">
        <v>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</row>
    <row r="43" spans="1:37" ht="3" customHeight="1">
      <c r="A43" s="10"/>
      <c r="B43" s="8"/>
      <c r="C43" s="11"/>
      <c r="D43" s="7"/>
      <c r="E43" s="42"/>
      <c r="F43" s="39"/>
      <c r="G43" s="8"/>
      <c r="H43" s="5"/>
      <c r="I43" s="40"/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</row>
    <row r="44" spans="1:37" s="20" customFormat="1" collapsed="1">
      <c r="A44" s="23" t="s">
        <v>1705</v>
      </c>
      <c r="B44" s="8"/>
      <c r="C44" s="8"/>
      <c r="D44" s="7"/>
      <c r="E44" s="42"/>
      <c r="F44" s="9"/>
      <c r="G44" s="44" t="s">
        <v>208</v>
      </c>
      <c r="H44" s="44" t="s">
        <v>209</v>
      </c>
      <c r="I44" s="45" t="s">
        <v>210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idden="1" outlineLevel="1">
      <c r="A45" s="10"/>
      <c r="B45" s="8" t="s">
        <v>1564</v>
      </c>
      <c r="C45" s="11" t="s">
        <v>1706</v>
      </c>
      <c r="D45" s="7"/>
      <c r="E45" s="42" t="s">
        <v>1707</v>
      </c>
      <c r="F45" s="39"/>
      <c r="G45" s="11" t="s">
        <v>1706</v>
      </c>
      <c r="H45" s="5" t="str">
        <f>CONCATENATE(B45,"-",G45,"-",I45)</f>
        <v>LS-T6S-4</v>
      </c>
      <c r="I45" s="40">
        <v>4</v>
      </c>
      <c r="J45" s="13"/>
      <c r="K45" s="13"/>
      <c r="L45" s="13">
        <v>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</row>
    <row r="46" spans="1:37" s="20" customFormat="1" hidden="1" outlineLevel="2">
      <c r="A46" s="15"/>
      <c r="B46" s="8" t="s">
        <v>1564</v>
      </c>
      <c r="C46" s="11" t="s">
        <v>1706</v>
      </c>
      <c r="D46" s="7"/>
      <c r="E46" s="42" t="s">
        <v>1691</v>
      </c>
      <c r="F46" s="39"/>
      <c r="G46" s="11" t="s">
        <v>1706</v>
      </c>
      <c r="H46" s="5" t="str">
        <f>CONCATENATE("LS-",G46,"-",I46)</f>
        <v>LS-T6S-4</v>
      </c>
      <c r="I46" s="40">
        <v>4</v>
      </c>
      <c r="J46" s="13"/>
      <c r="K46" s="13"/>
      <c r="L46" s="13">
        <v>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</row>
    <row r="47" spans="1:37" s="20" customFormat="1" hidden="1" outlineLevel="2">
      <c r="A47" s="15"/>
      <c r="B47" s="8" t="s">
        <v>1564</v>
      </c>
      <c r="C47" s="11" t="s">
        <v>1706</v>
      </c>
      <c r="D47" s="7"/>
      <c r="E47" s="42" t="s">
        <v>1566</v>
      </c>
      <c r="F47" s="39"/>
      <c r="G47" s="11" t="s">
        <v>1706</v>
      </c>
      <c r="H47" s="5" t="str">
        <f t="shared" ref="H47:H55" si="2">CONCATENATE("LS-",G47,"-",I47)</f>
        <v>LS-T6S-4</v>
      </c>
      <c r="I47" s="40">
        <v>4</v>
      </c>
      <c r="J47" s="13"/>
      <c r="K47" s="13"/>
      <c r="L47" s="13">
        <v>1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</row>
    <row r="48" spans="1:37" s="20" customFormat="1" hidden="1" outlineLevel="2">
      <c r="A48" s="15"/>
      <c r="B48" s="8" t="s">
        <v>1564</v>
      </c>
      <c r="C48" s="11" t="s">
        <v>1706</v>
      </c>
      <c r="D48" s="7"/>
      <c r="E48" s="42" t="s">
        <v>1567</v>
      </c>
      <c r="F48" s="39"/>
      <c r="G48" s="11" t="s">
        <v>1706</v>
      </c>
      <c r="H48" s="5" t="str">
        <f t="shared" si="2"/>
        <v>LS-T6S-4</v>
      </c>
      <c r="I48" s="40">
        <v>4</v>
      </c>
      <c r="J48" s="13"/>
      <c r="K48" s="13"/>
      <c r="L48" s="13">
        <v>1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</row>
    <row r="49" spans="1:37" s="20" customFormat="1" hidden="1" outlineLevel="2">
      <c r="A49" s="15"/>
      <c r="B49" s="8" t="s">
        <v>1564</v>
      </c>
      <c r="C49" s="11" t="s">
        <v>1706</v>
      </c>
      <c r="D49" s="7"/>
      <c r="E49" s="42" t="s">
        <v>1692</v>
      </c>
      <c r="F49" s="39"/>
      <c r="G49" s="11" t="s">
        <v>1706</v>
      </c>
      <c r="H49" s="5" t="str">
        <f t="shared" si="2"/>
        <v>LS-T6S-4</v>
      </c>
      <c r="I49" s="40">
        <v>4</v>
      </c>
      <c r="J49" s="13"/>
      <c r="K49" s="13"/>
      <c r="L49" s="13">
        <v>1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</row>
    <row r="50" spans="1:37" s="20" customFormat="1" hidden="1" outlineLevel="2">
      <c r="A50" s="15"/>
      <c r="B50" s="8" t="s">
        <v>1564</v>
      </c>
      <c r="C50" s="11" t="s">
        <v>1706</v>
      </c>
      <c r="D50" s="7"/>
      <c r="E50" s="42" t="s">
        <v>1693</v>
      </c>
      <c r="F50" s="39"/>
      <c r="G50" s="11" t="s">
        <v>1706</v>
      </c>
      <c r="H50" s="5" t="str">
        <f t="shared" si="2"/>
        <v>LS-T6S-4</v>
      </c>
      <c r="I50" s="40">
        <v>4</v>
      </c>
      <c r="J50" s="13"/>
      <c r="K50" s="13"/>
      <c r="L50" s="13">
        <v>1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</row>
    <row r="51" spans="1:37" s="20" customFormat="1" hidden="1" outlineLevel="2">
      <c r="A51" s="15"/>
      <c r="B51" s="8" t="s">
        <v>1564</v>
      </c>
      <c r="C51" s="11" t="s">
        <v>1706</v>
      </c>
      <c r="D51" s="7"/>
      <c r="E51" s="42" t="s">
        <v>1572</v>
      </c>
      <c r="F51" s="39"/>
      <c r="G51" s="11" t="s">
        <v>1706</v>
      </c>
      <c r="H51" s="5" t="str">
        <f t="shared" si="2"/>
        <v>LS-T6S-4</v>
      </c>
      <c r="I51" s="40">
        <v>4</v>
      </c>
      <c r="J51" s="13"/>
      <c r="K51" s="13"/>
      <c r="L51" s="13">
        <v>1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</row>
    <row r="52" spans="1:37" s="20" customFormat="1" hidden="1" outlineLevel="2">
      <c r="A52" s="15"/>
      <c r="B52" s="8" t="s">
        <v>1564</v>
      </c>
      <c r="C52" s="11" t="s">
        <v>1706</v>
      </c>
      <c r="D52" s="7"/>
      <c r="E52" s="42" t="s">
        <v>1569</v>
      </c>
      <c r="F52" s="39"/>
      <c r="G52" s="11" t="s">
        <v>1706</v>
      </c>
      <c r="H52" s="5" t="str">
        <f t="shared" si="2"/>
        <v>LS-T6S-4</v>
      </c>
      <c r="I52" s="40">
        <v>4</v>
      </c>
      <c r="J52" s="13"/>
      <c r="K52" s="13"/>
      <c r="L52" s="13">
        <v>1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</row>
    <row r="53" spans="1:37" s="20" customFormat="1" hidden="1" outlineLevel="2">
      <c r="A53" s="15"/>
      <c r="B53" s="8" t="s">
        <v>1564</v>
      </c>
      <c r="C53" s="11" t="s">
        <v>1706</v>
      </c>
      <c r="D53" s="7"/>
      <c r="E53" s="42" t="s">
        <v>1570</v>
      </c>
      <c r="F53" s="39"/>
      <c r="G53" s="11" t="s">
        <v>1706</v>
      </c>
      <c r="H53" s="5" t="str">
        <f t="shared" si="2"/>
        <v>LS-T6S-4</v>
      </c>
      <c r="I53" s="40">
        <v>4</v>
      </c>
      <c r="J53" s="13"/>
      <c r="K53" s="13"/>
      <c r="L53" s="13">
        <v>1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</row>
    <row r="54" spans="1:37" s="20" customFormat="1" hidden="1" outlineLevel="2">
      <c r="A54" s="15"/>
      <c r="B54" s="8" t="s">
        <v>1564</v>
      </c>
      <c r="C54" s="11" t="s">
        <v>1706</v>
      </c>
      <c r="D54" s="7"/>
      <c r="E54" s="42" t="s">
        <v>1573</v>
      </c>
      <c r="F54" s="39"/>
      <c r="G54" s="11" t="s">
        <v>1706</v>
      </c>
      <c r="H54" s="5" t="str">
        <f t="shared" si="2"/>
        <v>LS-T6S-4</v>
      </c>
      <c r="I54" s="40">
        <v>4</v>
      </c>
      <c r="J54" s="13"/>
      <c r="K54" s="13"/>
      <c r="L54" s="13">
        <v>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</row>
    <row r="55" spans="1:37" s="20" customFormat="1" hidden="1" outlineLevel="2">
      <c r="A55" s="15"/>
      <c r="B55" s="8" t="s">
        <v>1564</v>
      </c>
      <c r="C55" s="11" t="s">
        <v>1706</v>
      </c>
      <c r="D55" s="7"/>
      <c r="E55" s="42" t="s">
        <v>1574</v>
      </c>
      <c r="F55" s="39"/>
      <c r="G55" s="11" t="s">
        <v>1706</v>
      </c>
      <c r="H55" s="5" t="str">
        <f t="shared" si="2"/>
        <v>LS-T6S-4</v>
      </c>
      <c r="I55" s="40">
        <v>4</v>
      </c>
      <c r="J55" s="13"/>
      <c r="K55" s="13"/>
      <c r="L55" s="13">
        <v>1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</row>
    <row r="56" spans="1:37" ht="3" customHeight="1">
      <c r="A56" s="10"/>
      <c r="B56" s="8"/>
      <c r="C56" s="11"/>
      <c r="D56" s="7"/>
      <c r="E56" s="42"/>
      <c r="F56" s="39"/>
      <c r="G56" s="8"/>
      <c r="H56" s="5"/>
      <c r="I56" s="40"/>
      <c r="J56" s="12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</row>
    <row r="57" spans="1:37" s="20" customFormat="1" collapsed="1">
      <c r="A57" s="23" t="s">
        <v>1708</v>
      </c>
      <c r="B57" s="8"/>
      <c r="C57" s="8"/>
      <c r="D57" s="7"/>
      <c r="E57" s="42"/>
      <c r="F57" s="9"/>
      <c r="G57" s="44" t="s">
        <v>208</v>
      </c>
      <c r="H57" s="44" t="s">
        <v>209</v>
      </c>
      <c r="I57" s="45" t="s">
        <v>210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hidden="1" outlineLevel="1">
      <c r="A58" s="10"/>
      <c r="B58" s="8" t="s">
        <v>1564</v>
      </c>
      <c r="C58" s="11" t="s">
        <v>1709</v>
      </c>
      <c r="D58" s="7"/>
      <c r="E58" s="42" t="s">
        <v>1710</v>
      </c>
      <c r="F58" s="39"/>
      <c r="G58" s="11" t="s">
        <v>1711</v>
      </c>
      <c r="H58" s="5" t="str">
        <f>CONCATENATE(B58,"-",G58,"-",I58)</f>
        <v>LS-T07-4</v>
      </c>
      <c r="I58" s="40">
        <v>4</v>
      </c>
      <c r="J58" s="13">
        <v>1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</row>
    <row r="59" spans="1:37" ht="3" customHeight="1">
      <c r="A59" s="10"/>
      <c r="B59" s="8"/>
      <c r="C59" s="11"/>
      <c r="D59" s="7"/>
      <c r="E59" s="42"/>
      <c r="F59" s="39"/>
      <c r="G59" s="8"/>
      <c r="H59" s="5"/>
      <c r="I59" s="40"/>
      <c r="J59" s="1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spans="1:37" s="20" customFormat="1" collapsed="1">
      <c r="A60" s="23" t="s">
        <v>333</v>
      </c>
      <c r="B60" s="8"/>
      <c r="C60" s="8"/>
      <c r="D60" s="7"/>
      <c r="E60" s="9"/>
      <c r="F60" s="9"/>
      <c r="G60" s="44" t="s">
        <v>208</v>
      </c>
      <c r="H60" s="44" t="s">
        <v>209</v>
      </c>
      <c r="I60" s="45" t="s">
        <v>210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hidden="1" outlineLevel="1">
      <c r="A61" s="10"/>
      <c r="B61" s="8" t="s">
        <v>1564</v>
      </c>
      <c r="C61" s="11" t="s">
        <v>335</v>
      </c>
      <c r="D61" s="7"/>
      <c r="E61" s="42" t="s">
        <v>1683</v>
      </c>
      <c r="F61" s="39"/>
      <c r="G61" s="8" t="s">
        <v>1184</v>
      </c>
      <c r="H61" s="5" t="str">
        <f>CONCATENATE(B61,"-",G61,"-",I61)</f>
        <v>LS-T08-4</v>
      </c>
      <c r="I61" s="40">
        <v>4</v>
      </c>
      <c r="J61" s="13">
        <v>1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</row>
    <row r="62" spans="1:37" s="20" customFormat="1" collapsed="1">
      <c r="A62" s="23" t="s">
        <v>1712</v>
      </c>
      <c r="B62" s="8"/>
      <c r="C62" s="8"/>
      <c r="D62" s="7"/>
      <c r="E62" s="42"/>
      <c r="F62" s="9"/>
      <c r="G62" s="44" t="s">
        <v>208</v>
      </c>
      <c r="H62" s="44" t="s">
        <v>209</v>
      </c>
      <c r="I62" s="45" t="s">
        <v>210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hidden="1" outlineLevel="1">
      <c r="A63" s="10"/>
      <c r="B63" s="8" t="s">
        <v>1564</v>
      </c>
      <c r="C63" s="11" t="s">
        <v>1713</v>
      </c>
      <c r="D63" s="7"/>
      <c r="E63" s="42" t="s">
        <v>1714</v>
      </c>
      <c r="F63" s="41"/>
      <c r="G63" s="11" t="s">
        <v>1715</v>
      </c>
      <c r="H63" s="5" t="str">
        <f>CONCATENATE(B63,"-",G63,"-",I63)</f>
        <v>LS-T09-4</v>
      </c>
      <c r="I63" s="40">
        <v>4</v>
      </c>
      <c r="J63" s="12"/>
      <c r="K63" s="13"/>
      <c r="L63" s="13">
        <v>1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</row>
    <row r="64" spans="1:37" ht="3" customHeight="1">
      <c r="A64" s="10"/>
      <c r="B64" s="8"/>
      <c r="C64" s="11"/>
      <c r="D64" s="7"/>
      <c r="E64" s="42"/>
      <c r="F64" s="39"/>
      <c r="G64" s="8"/>
      <c r="H64" s="5"/>
      <c r="I64" s="40"/>
      <c r="J64" s="12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</row>
    <row r="65" spans="1:37" s="20" customFormat="1" collapsed="1">
      <c r="A65" s="7" t="s">
        <v>1716</v>
      </c>
      <c r="B65" s="7"/>
      <c r="C65" s="8"/>
      <c r="D65" s="7"/>
      <c r="E65" s="42"/>
      <c r="F65" s="9"/>
      <c r="G65" s="9"/>
      <c r="H65" s="9"/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s="20" customFormat="1" hidden="1" outlineLevel="1">
      <c r="A66" s="15"/>
      <c r="B66" s="8" t="s">
        <v>1564</v>
      </c>
      <c r="C66" s="11" t="s">
        <v>1717</v>
      </c>
      <c r="D66" s="7"/>
      <c r="E66" s="42" t="s">
        <v>1691</v>
      </c>
      <c r="F66" s="39"/>
      <c r="G66" s="11" t="s">
        <v>1718</v>
      </c>
      <c r="H66" s="5" t="str">
        <f>CONCATENATE("LS-",G66,"-",I66)</f>
        <v>LS-V01-3</v>
      </c>
      <c r="I66" s="40">
        <v>3</v>
      </c>
      <c r="J66" s="13"/>
      <c r="K66" s="13"/>
      <c r="L66" s="13">
        <v>1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</row>
    <row r="67" spans="1:37" s="20" customFormat="1" hidden="1" outlineLevel="1">
      <c r="A67" s="15"/>
      <c r="B67" s="8" t="s">
        <v>1564</v>
      </c>
      <c r="C67" s="11" t="s">
        <v>1717</v>
      </c>
      <c r="D67" s="7"/>
      <c r="E67" s="42" t="s">
        <v>1566</v>
      </c>
      <c r="F67" s="39"/>
      <c r="G67" s="11" t="s">
        <v>1718</v>
      </c>
      <c r="H67" s="5" t="str">
        <f t="shared" ref="H67:H74" si="3">CONCATENATE("LS-",G67,"-",I67)</f>
        <v>LS-V01-3</v>
      </c>
      <c r="I67" s="40">
        <v>3</v>
      </c>
      <c r="J67" s="13"/>
      <c r="K67" s="13"/>
      <c r="L67" s="13">
        <v>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</row>
    <row r="68" spans="1:37" s="20" customFormat="1" hidden="1" outlineLevel="1">
      <c r="A68" s="15"/>
      <c r="B68" s="8" t="s">
        <v>1564</v>
      </c>
      <c r="C68" s="11" t="s">
        <v>1717</v>
      </c>
      <c r="D68" s="7"/>
      <c r="E68" s="42" t="s">
        <v>1567</v>
      </c>
      <c r="F68" s="39"/>
      <c r="G68" s="11" t="s">
        <v>1718</v>
      </c>
      <c r="H68" s="5" t="str">
        <f t="shared" si="3"/>
        <v>LS-V01-3</v>
      </c>
      <c r="I68" s="40">
        <v>3</v>
      </c>
      <c r="J68" s="13"/>
      <c r="K68" s="13"/>
      <c r="L68" s="13">
        <v>1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</row>
    <row r="69" spans="1:37" s="20" customFormat="1" hidden="1" outlineLevel="1">
      <c r="A69" s="15"/>
      <c r="B69" s="8" t="s">
        <v>1564</v>
      </c>
      <c r="C69" s="11" t="s">
        <v>1717</v>
      </c>
      <c r="D69" s="7"/>
      <c r="E69" s="42" t="s">
        <v>1692</v>
      </c>
      <c r="F69" s="39"/>
      <c r="G69" s="11" t="s">
        <v>1718</v>
      </c>
      <c r="H69" s="5" t="str">
        <f t="shared" si="3"/>
        <v>LS-V01-3</v>
      </c>
      <c r="I69" s="40">
        <v>3</v>
      </c>
      <c r="J69" s="13"/>
      <c r="K69" s="13"/>
      <c r="L69" s="13">
        <v>1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</row>
    <row r="70" spans="1:37" s="20" customFormat="1" hidden="1" outlineLevel="1">
      <c r="A70" s="15"/>
      <c r="B70" s="8" t="s">
        <v>1564</v>
      </c>
      <c r="C70" s="11" t="s">
        <v>1717</v>
      </c>
      <c r="D70" s="7"/>
      <c r="E70" s="42" t="s">
        <v>1693</v>
      </c>
      <c r="F70" s="39"/>
      <c r="G70" s="11" t="s">
        <v>1718</v>
      </c>
      <c r="H70" s="5" t="str">
        <f t="shared" si="3"/>
        <v>LS-V01-3</v>
      </c>
      <c r="I70" s="40">
        <v>3</v>
      </c>
      <c r="J70" s="13"/>
      <c r="K70" s="13"/>
      <c r="L70" s="13">
        <v>1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</row>
    <row r="71" spans="1:37" s="20" customFormat="1" hidden="1" outlineLevel="1">
      <c r="A71" s="15"/>
      <c r="B71" s="8" t="s">
        <v>1564</v>
      </c>
      <c r="C71" s="11" t="s">
        <v>1717</v>
      </c>
      <c r="D71" s="7"/>
      <c r="E71" s="42" t="s">
        <v>1572</v>
      </c>
      <c r="F71" s="39"/>
      <c r="G71" s="11" t="s">
        <v>1718</v>
      </c>
      <c r="H71" s="5" t="str">
        <f t="shared" si="3"/>
        <v>LS-V01-3</v>
      </c>
      <c r="I71" s="40">
        <v>3</v>
      </c>
      <c r="J71" s="13"/>
      <c r="K71" s="13"/>
      <c r="L71" s="13">
        <v>1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</row>
    <row r="72" spans="1:37" s="20" customFormat="1" hidden="1" outlineLevel="1">
      <c r="A72" s="15"/>
      <c r="B72" s="8" t="s">
        <v>1564</v>
      </c>
      <c r="C72" s="11" t="s">
        <v>1717</v>
      </c>
      <c r="D72" s="7"/>
      <c r="E72" s="42" t="s">
        <v>1569</v>
      </c>
      <c r="F72" s="39"/>
      <c r="G72" s="11" t="s">
        <v>1718</v>
      </c>
      <c r="H72" s="5" t="str">
        <f t="shared" si="3"/>
        <v>LS-V01-3</v>
      </c>
      <c r="I72" s="40">
        <v>3</v>
      </c>
      <c r="J72" s="13"/>
      <c r="K72" s="13"/>
      <c r="L72" s="13">
        <v>1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</row>
    <row r="73" spans="1:37" s="20" customFormat="1" hidden="1" outlineLevel="1">
      <c r="A73" s="15"/>
      <c r="B73" s="8" t="s">
        <v>1564</v>
      </c>
      <c r="C73" s="11" t="s">
        <v>1717</v>
      </c>
      <c r="D73" s="7"/>
      <c r="E73" s="42" t="s">
        <v>1570</v>
      </c>
      <c r="F73" s="39"/>
      <c r="G73" s="11" t="s">
        <v>1718</v>
      </c>
      <c r="H73" s="5" t="str">
        <f t="shared" si="3"/>
        <v>LS-V01-3</v>
      </c>
      <c r="I73" s="40">
        <v>3</v>
      </c>
      <c r="J73" s="13"/>
      <c r="K73" s="13"/>
      <c r="L73" s="13">
        <v>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</row>
    <row r="74" spans="1:37" s="20" customFormat="1" hidden="1" outlineLevel="1">
      <c r="A74" s="15"/>
      <c r="B74" s="8" t="s">
        <v>1564</v>
      </c>
      <c r="C74" s="11" t="s">
        <v>1717</v>
      </c>
      <c r="D74" s="7"/>
      <c r="E74" s="42" t="s">
        <v>1574</v>
      </c>
      <c r="F74" s="39"/>
      <c r="G74" s="11" t="s">
        <v>1718</v>
      </c>
      <c r="H74" s="5" t="str">
        <f t="shared" si="3"/>
        <v>LS-V01-3</v>
      </c>
      <c r="I74" s="40">
        <v>3</v>
      </c>
      <c r="J74" s="13"/>
      <c r="K74" s="13"/>
      <c r="L74" s="13">
        <v>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1:37" s="20" customFormat="1" collapsed="1">
      <c r="A75" s="7" t="s">
        <v>1719</v>
      </c>
      <c r="B75" s="7"/>
      <c r="C75" s="8"/>
      <c r="D75" s="7"/>
      <c r="E75" s="42"/>
      <c r="F75" s="9"/>
      <c r="G75" s="9"/>
      <c r="H75" s="9"/>
      <c r="I75" s="3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1:37" s="20" customFormat="1" hidden="1" outlineLevel="1">
      <c r="A76" s="15"/>
      <c r="B76" s="8" t="s">
        <v>1564</v>
      </c>
      <c r="C76" s="11" t="s">
        <v>1717</v>
      </c>
      <c r="D76" s="7"/>
      <c r="E76" s="42" t="s">
        <v>1691</v>
      </c>
      <c r="F76" s="39"/>
      <c r="G76" s="11" t="s">
        <v>1720</v>
      </c>
      <c r="H76" s="5" t="str">
        <f>CONCATENATE("LS-",G76,"-",I76)</f>
        <v>LS-V03-3</v>
      </c>
      <c r="I76" s="40">
        <v>3</v>
      </c>
      <c r="J76" s="13"/>
      <c r="K76" s="13"/>
      <c r="L76" s="13">
        <v>1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</row>
    <row r="77" spans="1:37" s="20" customFormat="1" hidden="1" outlineLevel="1">
      <c r="A77" s="15"/>
      <c r="B77" s="8" t="s">
        <v>1564</v>
      </c>
      <c r="C77" s="11" t="s">
        <v>1717</v>
      </c>
      <c r="D77" s="7"/>
      <c r="E77" s="42" t="s">
        <v>1566</v>
      </c>
      <c r="F77" s="39"/>
      <c r="G77" s="11" t="s">
        <v>1720</v>
      </c>
      <c r="H77" s="5" t="str">
        <f t="shared" ref="H77:H84" si="4">CONCATENATE("LS-",G77,"-",I77)</f>
        <v>LS-V03-3</v>
      </c>
      <c r="I77" s="40">
        <v>3</v>
      </c>
      <c r="J77" s="13"/>
      <c r="K77" s="13"/>
      <c r="L77" s="13">
        <v>1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1:37" s="20" customFormat="1" hidden="1" outlineLevel="1">
      <c r="A78" s="15"/>
      <c r="B78" s="8" t="s">
        <v>1564</v>
      </c>
      <c r="C78" s="11" t="s">
        <v>1717</v>
      </c>
      <c r="D78" s="7"/>
      <c r="E78" s="42" t="s">
        <v>1567</v>
      </c>
      <c r="F78" s="39"/>
      <c r="G78" s="11" t="s">
        <v>1720</v>
      </c>
      <c r="H78" s="5" t="str">
        <f t="shared" si="4"/>
        <v>LS-V03-3</v>
      </c>
      <c r="I78" s="40">
        <v>3</v>
      </c>
      <c r="J78" s="13"/>
      <c r="K78" s="13"/>
      <c r="L78" s="13">
        <v>1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spans="1:37" s="20" customFormat="1" hidden="1" outlineLevel="1">
      <c r="A79" s="15"/>
      <c r="B79" s="8" t="s">
        <v>1564</v>
      </c>
      <c r="C79" s="11" t="s">
        <v>1717</v>
      </c>
      <c r="D79" s="7"/>
      <c r="E79" s="42" t="s">
        <v>1692</v>
      </c>
      <c r="F79" s="39"/>
      <c r="G79" s="11" t="s">
        <v>1720</v>
      </c>
      <c r="H79" s="5" t="str">
        <f t="shared" si="4"/>
        <v>LS-V03-3</v>
      </c>
      <c r="I79" s="40">
        <v>3</v>
      </c>
      <c r="J79" s="13"/>
      <c r="K79" s="13"/>
      <c r="L79" s="13">
        <v>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spans="1:37" s="20" customFormat="1" hidden="1" outlineLevel="1">
      <c r="A80" s="15"/>
      <c r="B80" s="8" t="s">
        <v>1564</v>
      </c>
      <c r="C80" s="11" t="s">
        <v>1717</v>
      </c>
      <c r="D80" s="7"/>
      <c r="E80" s="42" t="s">
        <v>1693</v>
      </c>
      <c r="F80" s="39"/>
      <c r="G80" s="11" t="s">
        <v>1720</v>
      </c>
      <c r="H80" s="5" t="str">
        <f t="shared" si="4"/>
        <v>LS-V03-3</v>
      </c>
      <c r="I80" s="40">
        <v>3</v>
      </c>
      <c r="J80" s="13"/>
      <c r="K80" s="13"/>
      <c r="L80" s="13">
        <v>1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spans="1:37" s="20" customFormat="1" hidden="1" outlineLevel="1">
      <c r="A81" s="15"/>
      <c r="B81" s="8" t="s">
        <v>1564</v>
      </c>
      <c r="C81" s="11" t="s">
        <v>1717</v>
      </c>
      <c r="D81" s="7"/>
      <c r="E81" s="42" t="s">
        <v>1572</v>
      </c>
      <c r="F81" s="39"/>
      <c r="G81" s="11" t="s">
        <v>1720</v>
      </c>
      <c r="H81" s="5" t="str">
        <f t="shared" si="4"/>
        <v>LS-V03-3</v>
      </c>
      <c r="I81" s="40">
        <v>3</v>
      </c>
      <c r="J81" s="13"/>
      <c r="K81" s="13"/>
      <c r="L81" s="13">
        <v>1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spans="1:37" s="20" customFormat="1" hidden="1" outlineLevel="1">
      <c r="A82" s="15"/>
      <c r="B82" s="8" t="s">
        <v>1564</v>
      </c>
      <c r="C82" s="11" t="s">
        <v>1717</v>
      </c>
      <c r="D82" s="7"/>
      <c r="E82" s="42" t="s">
        <v>1569</v>
      </c>
      <c r="F82" s="39"/>
      <c r="G82" s="11" t="s">
        <v>1720</v>
      </c>
      <c r="H82" s="5" t="str">
        <f t="shared" si="4"/>
        <v>LS-V03-3</v>
      </c>
      <c r="I82" s="40">
        <v>3</v>
      </c>
      <c r="J82" s="13"/>
      <c r="K82" s="13"/>
      <c r="L82" s="13">
        <v>1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</row>
    <row r="83" spans="1:37" s="20" customFormat="1" hidden="1" outlineLevel="1">
      <c r="A83" s="15"/>
      <c r="B83" s="8" t="s">
        <v>1564</v>
      </c>
      <c r="C83" s="11" t="s">
        <v>1717</v>
      </c>
      <c r="D83" s="7"/>
      <c r="E83" s="42" t="s">
        <v>1570</v>
      </c>
      <c r="F83" s="39"/>
      <c r="G83" s="11" t="s">
        <v>1720</v>
      </c>
      <c r="H83" s="5" t="str">
        <f t="shared" si="4"/>
        <v>LS-V03-3</v>
      </c>
      <c r="I83" s="40">
        <v>3</v>
      </c>
      <c r="J83" s="13"/>
      <c r="K83" s="13"/>
      <c r="L83" s="13">
        <v>1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spans="1:37" s="20" customFormat="1" hidden="1" outlineLevel="1">
      <c r="A84" s="15"/>
      <c r="B84" s="8" t="s">
        <v>1564</v>
      </c>
      <c r="C84" s="11" t="s">
        <v>1717</v>
      </c>
      <c r="D84" s="7"/>
      <c r="E84" s="42" t="s">
        <v>1574</v>
      </c>
      <c r="F84" s="39"/>
      <c r="G84" s="11" t="s">
        <v>1720</v>
      </c>
      <c r="H84" s="5" t="str">
        <f t="shared" si="4"/>
        <v>LS-V03-3</v>
      </c>
      <c r="I84" s="40">
        <v>3</v>
      </c>
      <c r="J84" s="13"/>
      <c r="K84" s="13"/>
      <c r="L84" s="13">
        <v>1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spans="1:37" ht="3" customHeight="1">
      <c r="A85" s="10"/>
      <c r="B85" s="8"/>
      <c r="C85" s="11"/>
      <c r="D85" s="7"/>
      <c r="E85" s="42"/>
      <c r="F85" s="39"/>
      <c r="G85" s="8"/>
      <c r="H85" s="5"/>
      <c r="I85" s="40"/>
      <c r="J85" s="12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spans="1:37" collapsed="1">
      <c r="A86" s="2" t="s">
        <v>489</v>
      </c>
      <c r="B86" s="8"/>
      <c r="C86" s="8"/>
      <c r="D86" s="7"/>
      <c r="E86" s="42"/>
      <c r="F86" s="9"/>
      <c r="G86" s="44" t="s">
        <v>208</v>
      </c>
      <c r="H86" s="44" t="s">
        <v>209</v>
      </c>
      <c r="I86" s="45" t="s">
        <v>210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spans="1:37" s="20" customFormat="1" hidden="1" outlineLevel="1">
      <c r="A87" s="7"/>
      <c r="B87" s="7" t="s">
        <v>1721</v>
      </c>
      <c r="C87" s="8"/>
      <c r="D87" s="7"/>
      <c r="E87" s="42"/>
      <c r="F87" s="9"/>
      <c r="G87" s="9"/>
      <c r="H87" s="9"/>
      <c r="I87" s="3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spans="1:37" s="20" customFormat="1" hidden="1" outlineLevel="2">
      <c r="A88" s="15"/>
      <c r="B88" s="8" t="s">
        <v>1564</v>
      </c>
      <c r="C88" s="11" t="s">
        <v>1722</v>
      </c>
      <c r="D88" s="7"/>
      <c r="E88" s="42" t="s">
        <v>1691</v>
      </c>
      <c r="F88" s="39"/>
      <c r="G88" s="11" t="s">
        <v>1722</v>
      </c>
      <c r="H88" s="5" t="str">
        <f>CONCATENATE("LS-",G88,"-",I88)</f>
        <v>LS-V50-1</v>
      </c>
      <c r="I88" s="40">
        <v>1</v>
      </c>
      <c r="J88" s="13">
        <v>1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</row>
    <row r="89" spans="1:37" s="20" customFormat="1" hidden="1" outlineLevel="2">
      <c r="A89" s="15"/>
      <c r="B89" s="8" t="s">
        <v>1564</v>
      </c>
      <c r="C89" s="11" t="s">
        <v>1722</v>
      </c>
      <c r="D89" s="7"/>
      <c r="E89" s="42" t="s">
        <v>1566</v>
      </c>
      <c r="F89" s="39"/>
      <c r="G89" s="11" t="s">
        <v>1722</v>
      </c>
      <c r="H89" s="5" t="str">
        <f t="shared" ref="H89:H97" si="5">CONCATENATE("LS-",G89,"-",I89)</f>
        <v>LS-V50-1</v>
      </c>
      <c r="I89" s="40">
        <v>1</v>
      </c>
      <c r="J89" s="13">
        <v>1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spans="1:37" s="20" customFormat="1" hidden="1" outlineLevel="2">
      <c r="A90" s="15"/>
      <c r="B90" s="8" t="s">
        <v>1564</v>
      </c>
      <c r="C90" s="11" t="s">
        <v>1722</v>
      </c>
      <c r="D90" s="7"/>
      <c r="E90" s="42" t="s">
        <v>1567</v>
      </c>
      <c r="F90" s="39"/>
      <c r="G90" s="11" t="s">
        <v>1722</v>
      </c>
      <c r="H90" s="5" t="str">
        <f t="shared" si="5"/>
        <v>LS-V50-1</v>
      </c>
      <c r="I90" s="40">
        <v>1</v>
      </c>
      <c r="J90" s="13">
        <v>1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spans="1:37" s="20" customFormat="1" hidden="1" outlineLevel="2">
      <c r="A91" s="15"/>
      <c r="B91" s="8" t="s">
        <v>1564</v>
      </c>
      <c r="C91" s="11" t="s">
        <v>1722</v>
      </c>
      <c r="D91" s="7"/>
      <c r="E91" s="42" t="s">
        <v>1692</v>
      </c>
      <c r="F91" s="39"/>
      <c r="G91" s="11" t="s">
        <v>1722</v>
      </c>
      <c r="H91" s="5" t="str">
        <f t="shared" si="5"/>
        <v>LS-V50-1</v>
      </c>
      <c r="I91" s="40">
        <v>1</v>
      </c>
      <c r="J91" s="13">
        <v>1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spans="1:37" s="20" customFormat="1" hidden="1" outlineLevel="2">
      <c r="A92" s="15"/>
      <c r="B92" s="8" t="s">
        <v>1564</v>
      </c>
      <c r="C92" s="11" t="s">
        <v>1722</v>
      </c>
      <c r="D92" s="7"/>
      <c r="E92" s="42" t="s">
        <v>1693</v>
      </c>
      <c r="F92" s="39"/>
      <c r="G92" s="11" t="s">
        <v>1722</v>
      </c>
      <c r="H92" s="5" t="str">
        <f t="shared" si="5"/>
        <v>LS-V50-1</v>
      </c>
      <c r="I92" s="40">
        <v>1</v>
      </c>
      <c r="J92" s="13">
        <v>1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1:37" s="20" customFormat="1" hidden="1" outlineLevel="2">
      <c r="A93" s="15"/>
      <c r="B93" s="8" t="s">
        <v>1564</v>
      </c>
      <c r="C93" s="11" t="s">
        <v>1722</v>
      </c>
      <c r="D93" s="7"/>
      <c r="E93" s="42" t="s">
        <v>1572</v>
      </c>
      <c r="F93" s="39"/>
      <c r="G93" s="11" t="s">
        <v>1722</v>
      </c>
      <c r="H93" s="5" t="str">
        <f t="shared" si="5"/>
        <v>LS-V50-1</v>
      </c>
      <c r="I93" s="40">
        <v>1</v>
      </c>
      <c r="J93" s="13"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spans="1:37" s="20" customFormat="1" hidden="1" outlineLevel="2">
      <c r="A94" s="15"/>
      <c r="B94" s="8" t="s">
        <v>1564</v>
      </c>
      <c r="C94" s="11" t="s">
        <v>1722</v>
      </c>
      <c r="D94" s="7"/>
      <c r="E94" s="42" t="s">
        <v>1569</v>
      </c>
      <c r="F94" s="39"/>
      <c r="G94" s="11" t="s">
        <v>1722</v>
      </c>
      <c r="H94" s="5" t="str">
        <f t="shared" si="5"/>
        <v>LS-V50-1</v>
      </c>
      <c r="I94" s="40">
        <v>1</v>
      </c>
      <c r="J94" s="13">
        <v>1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</row>
    <row r="95" spans="1:37" s="20" customFormat="1" hidden="1" outlineLevel="2">
      <c r="A95" s="15"/>
      <c r="B95" s="8" t="s">
        <v>1564</v>
      </c>
      <c r="C95" s="11" t="s">
        <v>1722</v>
      </c>
      <c r="D95" s="7"/>
      <c r="E95" s="42" t="s">
        <v>1570</v>
      </c>
      <c r="F95" s="39"/>
      <c r="G95" s="11" t="s">
        <v>1722</v>
      </c>
      <c r="H95" s="5" t="str">
        <f t="shared" si="5"/>
        <v>LS-V50-1</v>
      </c>
      <c r="I95" s="40">
        <v>1</v>
      </c>
      <c r="J95" s="13">
        <v>1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s="20" customFormat="1" hidden="1" outlineLevel="2">
      <c r="A96" s="15"/>
      <c r="B96" s="8" t="s">
        <v>1564</v>
      </c>
      <c r="C96" s="11" t="s">
        <v>1722</v>
      </c>
      <c r="D96" s="7"/>
      <c r="E96" s="42" t="s">
        <v>1573</v>
      </c>
      <c r="F96" s="39"/>
      <c r="G96" s="11" t="s">
        <v>1722</v>
      </c>
      <c r="H96" s="5" t="str">
        <f t="shared" si="5"/>
        <v>LS-V50-1</v>
      </c>
      <c r="I96" s="40">
        <v>1</v>
      </c>
      <c r="J96" s="13">
        <v>1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spans="1:37" s="20" customFormat="1" hidden="1" outlineLevel="2">
      <c r="A97" s="15"/>
      <c r="B97" s="8" t="s">
        <v>1564</v>
      </c>
      <c r="C97" s="11" t="s">
        <v>1722</v>
      </c>
      <c r="D97" s="7"/>
      <c r="E97" s="42" t="s">
        <v>1574</v>
      </c>
      <c r="F97" s="39"/>
      <c r="G97" s="11" t="s">
        <v>1722</v>
      </c>
      <c r="H97" s="5" t="str">
        <f t="shared" si="5"/>
        <v>LS-V50-1</v>
      </c>
      <c r="I97" s="40">
        <v>1</v>
      </c>
      <c r="J97" s="13">
        <v>1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spans="1:37" ht="3" hidden="1" customHeight="1" outlineLevel="1">
      <c r="A98" s="10"/>
      <c r="B98" s="8"/>
      <c r="C98" s="11"/>
      <c r="D98" s="7"/>
      <c r="E98" s="42"/>
      <c r="F98" s="39"/>
      <c r="G98" s="8"/>
      <c r="H98" s="5"/>
      <c r="I98" s="40"/>
      <c r="J98" s="1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spans="1:37" s="20" customFormat="1" hidden="1" outlineLevel="1">
      <c r="A99" s="7"/>
      <c r="B99" s="7" t="s">
        <v>1723</v>
      </c>
      <c r="C99" s="8"/>
      <c r="D99" s="7"/>
      <c r="E99" s="42"/>
      <c r="F99" s="9"/>
      <c r="G99" s="9"/>
      <c r="H99" s="9"/>
      <c r="I99" s="3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spans="1:37" s="20" customFormat="1" hidden="1" outlineLevel="2">
      <c r="A100" s="15"/>
      <c r="B100" s="8" t="s">
        <v>1564</v>
      </c>
      <c r="C100" s="11" t="s">
        <v>1724</v>
      </c>
      <c r="D100" s="7"/>
      <c r="E100" s="42" t="s">
        <v>1691</v>
      </c>
      <c r="F100" s="39"/>
      <c r="G100" s="11" t="s">
        <v>1724</v>
      </c>
      <c r="H100" s="5" t="str">
        <f t="shared" ref="H100:H107" si="6">CONCATENATE("LS-",G100,"-",I100)</f>
        <v>LS-L30-1</v>
      </c>
      <c r="I100" s="40">
        <v>1</v>
      </c>
      <c r="J100" s="13">
        <v>1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spans="1:37" s="20" customFormat="1" hidden="1" outlineLevel="2">
      <c r="A101" s="15"/>
      <c r="B101" s="8" t="s">
        <v>1564</v>
      </c>
      <c r="C101" s="11" t="s">
        <v>1724</v>
      </c>
      <c r="D101" s="7"/>
      <c r="E101" s="42" t="s">
        <v>1566</v>
      </c>
      <c r="F101" s="39"/>
      <c r="G101" s="11" t="s">
        <v>1724</v>
      </c>
      <c r="H101" s="5" t="str">
        <f t="shared" si="6"/>
        <v>LS-L30-1</v>
      </c>
      <c r="I101" s="40">
        <v>1</v>
      </c>
      <c r="J101" s="13">
        <v>1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spans="1:37" s="20" customFormat="1" hidden="1" outlineLevel="2">
      <c r="A102" s="15"/>
      <c r="B102" s="8" t="s">
        <v>1564</v>
      </c>
      <c r="C102" s="11" t="s">
        <v>1724</v>
      </c>
      <c r="D102" s="7"/>
      <c r="E102" s="42" t="s">
        <v>1567</v>
      </c>
      <c r="F102" s="39"/>
      <c r="G102" s="11" t="s">
        <v>1724</v>
      </c>
      <c r="H102" s="5" t="str">
        <f t="shared" si="6"/>
        <v>LS-L30-1</v>
      </c>
      <c r="I102" s="40">
        <v>1</v>
      </c>
      <c r="J102" s="13">
        <v>1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spans="1:37" s="20" customFormat="1" hidden="1" outlineLevel="2">
      <c r="A103" s="15"/>
      <c r="B103" s="8" t="s">
        <v>1564</v>
      </c>
      <c r="C103" s="11" t="s">
        <v>1724</v>
      </c>
      <c r="D103" s="7"/>
      <c r="E103" s="42" t="s">
        <v>1692</v>
      </c>
      <c r="F103" s="39"/>
      <c r="G103" s="11" t="s">
        <v>1724</v>
      </c>
      <c r="H103" s="5" t="str">
        <f t="shared" si="6"/>
        <v>LS-L30-1</v>
      </c>
      <c r="I103" s="40">
        <v>1</v>
      </c>
      <c r="J103" s="13">
        <v>1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spans="1:37" s="20" customFormat="1" hidden="1" outlineLevel="2">
      <c r="A104" s="15"/>
      <c r="B104" s="8" t="s">
        <v>1564</v>
      </c>
      <c r="C104" s="11" t="s">
        <v>1724</v>
      </c>
      <c r="D104" s="7"/>
      <c r="E104" s="42" t="s">
        <v>1693</v>
      </c>
      <c r="F104" s="39"/>
      <c r="G104" s="11" t="s">
        <v>1724</v>
      </c>
      <c r="H104" s="5" t="str">
        <f t="shared" si="6"/>
        <v>LS-L30-1</v>
      </c>
      <c r="I104" s="40">
        <v>1</v>
      </c>
      <c r="J104" s="13">
        <v>1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spans="1:37" s="20" customFormat="1" hidden="1" outlineLevel="2">
      <c r="A105" s="15"/>
      <c r="B105" s="8" t="s">
        <v>1564</v>
      </c>
      <c r="C105" s="11" t="s">
        <v>1724</v>
      </c>
      <c r="D105" s="7"/>
      <c r="E105" s="42" t="s">
        <v>1572</v>
      </c>
      <c r="F105" s="39"/>
      <c r="G105" s="11" t="s">
        <v>1724</v>
      </c>
      <c r="H105" s="5" t="str">
        <f t="shared" si="6"/>
        <v>LS-L30-1</v>
      </c>
      <c r="I105" s="40">
        <v>1</v>
      </c>
      <c r="J105" s="13">
        <v>1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spans="1:37" s="20" customFormat="1" hidden="1" outlineLevel="2">
      <c r="A106" s="15"/>
      <c r="B106" s="8" t="s">
        <v>1564</v>
      </c>
      <c r="C106" s="11" t="s">
        <v>1724</v>
      </c>
      <c r="D106" s="7"/>
      <c r="E106" s="42" t="s">
        <v>1569</v>
      </c>
      <c r="F106" s="39"/>
      <c r="G106" s="11" t="s">
        <v>1724</v>
      </c>
      <c r="H106" s="5" t="str">
        <f t="shared" si="6"/>
        <v>LS-L30-1</v>
      </c>
      <c r="I106" s="40">
        <v>1</v>
      </c>
      <c r="J106" s="13">
        <v>1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</row>
    <row r="107" spans="1:37" s="20" customFormat="1" hidden="1" outlineLevel="2">
      <c r="A107" s="15"/>
      <c r="B107" s="8" t="s">
        <v>1564</v>
      </c>
      <c r="C107" s="11" t="s">
        <v>1724</v>
      </c>
      <c r="D107" s="7"/>
      <c r="E107" s="42" t="s">
        <v>1570</v>
      </c>
      <c r="F107" s="39"/>
      <c r="G107" s="11" t="s">
        <v>1724</v>
      </c>
      <c r="H107" s="5" t="str">
        <f t="shared" si="6"/>
        <v>LS-L30-1</v>
      </c>
      <c r="I107" s="40">
        <v>1</v>
      </c>
      <c r="J107" s="13">
        <v>1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 spans="1:37" ht="3" hidden="1" customHeight="1" outlineLevel="1">
      <c r="A108" s="10"/>
      <c r="B108" s="8"/>
      <c r="C108" s="11"/>
      <c r="D108" s="7"/>
      <c r="E108" s="42"/>
      <c r="F108" s="39"/>
      <c r="G108" s="8"/>
      <c r="H108" s="5"/>
      <c r="I108" s="40"/>
      <c r="J108" s="12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 spans="1:37" s="20" customFormat="1" hidden="1" outlineLevel="1">
      <c r="A109" s="7"/>
      <c r="B109" s="7" t="s">
        <v>1725</v>
      </c>
      <c r="C109" s="8"/>
      <c r="D109" s="7"/>
      <c r="E109" s="42"/>
      <c r="F109" s="9"/>
      <c r="G109" s="9"/>
      <c r="H109" s="9"/>
      <c r="I109" s="3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s="20" customFormat="1" hidden="1" outlineLevel="2">
      <c r="A110" s="15"/>
      <c r="B110" s="8" t="s">
        <v>1564</v>
      </c>
      <c r="C110" s="11" t="s">
        <v>1726</v>
      </c>
      <c r="D110" s="7"/>
      <c r="E110" s="42" t="s">
        <v>1691</v>
      </c>
      <c r="F110" s="39"/>
      <c r="G110" s="11" t="s">
        <v>1726</v>
      </c>
      <c r="H110" s="5" t="str">
        <f t="shared" ref="H110:H117" si="7">CONCATENATE("LS-",G110,"-",I110)</f>
        <v>LS-V40-1</v>
      </c>
      <c r="I110" s="40">
        <v>1</v>
      </c>
      <c r="J110" s="13"/>
      <c r="K110" s="13"/>
      <c r="L110" s="13">
        <v>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 spans="1:37" s="20" customFormat="1" hidden="1" outlineLevel="2">
      <c r="A111" s="15"/>
      <c r="B111" s="8" t="s">
        <v>1564</v>
      </c>
      <c r="C111" s="11" t="s">
        <v>1726</v>
      </c>
      <c r="D111" s="7"/>
      <c r="E111" s="42" t="s">
        <v>1566</v>
      </c>
      <c r="F111" s="39"/>
      <c r="G111" s="11" t="s">
        <v>1726</v>
      </c>
      <c r="H111" s="5" t="str">
        <f t="shared" si="7"/>
        <v>LS-V40-1</v>
      </c>
      <c r="I111" s="40">
        <v>1</v>
      </c>
      <c r="J111" s="13"/>
      <c r="K111" s="13"/>
      <c r="L111" s="13">
        <v>1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 spans="1:37" s="20" customFormat="1" hidden="1" outlineLevel="2">
      <c r="A112" s="15"/>
      <c r="B112" s="8" t="s">
        <v>1564</v>
      </c>
      <c r="C112" s="11" t="s">
        <v>1726</v>
      </c>
      <c r="D112" s="7"/>
      <c r="E112" s="42" t="s">
        <v>1567</v>
      </c>
      <c r="F112" s="39"/>
      <c r="G112" s="11" t="s">
        <v>1726</v>
      </c>
      <c r="H112" s="5" t="str">
        <f t="shared" si="7"/>
        <v>LS-V40-1</v>
      </c>
      <c r="I112" s="40">
        <v>1</v>
      </c>
      <c r="J112" s="13"/>
      <c r="K112" s="13"/>
      <c r="L112" s="13">
        <v>1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</row>
    <row r="113" spans="1:37" s="20" customFormat="1" hidden="1" outlineLevel="2">
      <c r="A113" s="15"/>
      <c r="B113" s="8" t="s">
        <v>1564</v>
      </c>
      <c r="C113" s="11" t="s">
        <v>1726</v>
      </c>
      <c r="D113" s="7"/>
      <c r="E113" s="42" t="s">
        <v>1692</v>
      </c>
      <c r="F113" s="39"/>
      <c r="G113" s="11" t="s">
        <v>1726</v>
      </c>
      <c r="H113" s="5" t="str">
        <f t="shared" si="7"/>
        <v>LS-V40-1</v>
      </c>
      <c r="I113" s="40">
        <v>1</v>
      </c>
      <c r="J113" s="13"/>
      <c r="K113" s="13"/>
      <c r="L113" s="13">
        <v>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spans="1:37" s="20" customFormat="1" hidden="1" outlineLevel="2">
      <c r="A114" s="15"/>
      <c r="B114" s="8" t="s">
        <v>1564</v>
      </c>
      <c r="C114" s="11" t="s">
        <v>1726</v>
      </c>
      <c r="D114" s="7"/>
      <c r="E114" s="42" t="s">
        <v>1693</v>
      </c>
      <c r="F114" s="39"/>
      <c r="G114" s="11" t="s">
        <v>1726</v>
      </c>
      <c r="H114" s="5" t="str">
        <f t="shared" si="7"/>
        <v>LS-V40-1</v>
      </c>
      <c r="I114" s="40">
        <v>1</v>
      </c>
      <c r="J114" s="13"/>
      <c r="K114" s="13"/>
      <c r="L114" s="13">
        <v>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spans="1:37" s="20" customFormat="1" hidden="1" outlineLevel="2">
      <c r="A115" s="15"/>
      <c r="B115" s="8" t="s">
        <v>1564</v>
      </c>
      <c r="C115" s="11" t="s">
        <v>1726</v>
      </c>
      <c r="D115" s="7"/>
      <c r="E115" s="42" t="s">
        <v>1572</v>
      </c>
      <c r="F115" s="39"/>
      <c r="G115" s="11" t="s">
        <v>1726</v>
      </c>
      <c r="H115" s="5" t="str">
        <f t="shared" si="7"/>
        <v>LS-V40-1</v>
      </c>
      <c r="I115" s="40">
        <v>1</v>
      </c>
      <c r="J115" s="13"/>
      <c r="K115" s="13"/>
      <c r="L115" s="13">
        <v>1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spans="1:37" s="20" customFormat="1" hidden="1" outlineLevel="2">
      <c r="A116" s="15"/>
      <c r="B116" s="8" t="s">
        <v>1564</v>
      </c>
      <c r="C116" s="11" t="s">
        <v>1726</v>
      </c>
      <c r="D116" s="7"/>
      <c r="E116" s="42" t="s">
        <v>1569</v>
      </c>
      <c r="F116" s="39"/>
      <c r="G116" s="11" t="s">
        <v>1726</v>
      </c>
      <c r="H116" s="5" t="str">
        <f t="shared" si="7"/>
        <v>LS-V40-1</v>
      </c>
      <c r="I116" s="40">
        <v>1</v>
      </c>
      <c r="J116" s="13"/>
      <c r="K116" s="13"/>
      <c r="L116" s="13">
        <v>1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spans="1:37" s="20" customFormat="1" hidden="1" outlineLevel="2">
      <c r="A117" s="15"/>
      <c r="B117" s="8" t="s">
        <v>1564</v>
      </c>
      <c r="C117" s="11" t="s">
        <v>1726</v>
      </c>
      <c r="D117" s="7"/>
      <c r="E117" s="42" t="s">
        <v>1570</v>
      </c>
      <c r="F117" s="39"/>
      <c r="G117" s="11" t="s">
        <v>1726</v>
      </c>
      <c r="H117" s="5" t="str">
        <f t="shared" si="7"/>
        <v>LS-V40-1</v>
      </c>
      <c r="I117" s="40">
        <v>1</v>
      </c>
      <c r="J117" s="13"/>
      <c r="K117" s="13"/>
      <c r="L117" s="13">
        <v>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spans="1:37" ht="3" hidden="1" customHeight="1" outlineLevel="1">
      <c r="A118" s="10"/>
      <c r="B118" s="8"/>
      <c r="C118" s="11"/>
      <c r="D118" s="7"/>
      <c r="E118" s="42"/>
      <c r="F118" s="39"/>
      <c r="G118" s="8"/>
      <c r="H118" s="5"/>
      <c r="I118" s="40"/>
      <c r="J118" s="12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spans="1:37" s="20" customFormat="1" hidden="1" outlineLevel="1">
      <c r="A119" s="7"/>
      <c r="B119" s="7" t="s">
        <v>1727</v>
      </c>
      <c r="C119" s="8"/>
      <c r="D119" s="7"/>
      <c r="E119" s="42"/>
      <c r="F119" s="9"/>
      <c r="G119" s="9"/>
      <c r="H119" s="9"/>
      <c r="I119" s="3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s="20" customFormat="1" hidden="1" outlineLevel="2">
      <c r="A120" s="15"/>
      <c r="B120" s="8" t="s">
        <v>1564</v>
      </c>
      <c r="C120" s="11" t="s">
        <v>1728</v>
      </c>
      <c r="D120" s="7"/>
      <c r="E120" s="42" t="s">
        <v>1691</v>
      </c>
      <c r="F120" s="39"/>
      <c r="G120" s="11" t="s">
        <v>1728</v>
      </c>
      <c r="H120" s="5" t="str">
        <f t="shared" ref="H120:H126" si="8">CONCATENATE("LS-",G120,"-",I120)</f>
        <v>LS-C20-1</v>
      </c>
      <c r="I120" s="40">
        <v>1</v>
      </c>
      <c r="J120" s="13">
        <v>1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spans="1:37" s="20" customFormat="1" hidden="1" outlineLevel="2">
      <c r="A121" s="15"/>
      <c r="B121" s="8" t="s">
        <v>1564</v>
      </c>
      <c r="C121" s="11" t="s">
        <v>1728</v>
      </c>
      <c r="D121" s="7"/>
      <c r="E121" s="42" t="s">
        <v>1566</v>
      </c>
      <c r="F121" s="39"/>
      <c r="G121" s="11" t="s">
        <v>1728</v>
      </c>
      <c r="H121" s="5" t="str">
        <f t="shared" si="8"/>
        <v>LS-C20-1</v>
      </c>
      <c r="I121" s="40">
        <v>1</v>
      </c>
      <c r="J121" s="13">
        <v>1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spans="1:37" s="20" customFormat="1" hidden="1" outlineLevel="2">
      <c r="A122" s="15"/>
      <c r="B122" s="8" t="s">
        <v>1564</v>
      </c>
      <c r="C122" s="11" t="s">
        <v>1728</v>
      </c>
      <c r="D122" s="7"/>
      <c r="E122" s="42" t="s">
        <v>1567</v>
      </c>
      <c r="F122" s="39"/>
      <c r="G122" s="11" t="s">
        <v>1728</v>
      </c>
      <c r="H122" s="5" t="str">
        <f t="shared" si="8"/>
        <v>LS-C20-1</v>
      </c>
      <c r="I122" s="40">
        <v>1</v>
      </c>
      <c r="J122" s="13">
        <v>1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spans="1:37" s="20" customFormat="1" hidden="1" outlineLevel="2">
      <c r="A123" s="15"/>
      <c r="B123" s="8" t="s">
        <v>1564</v>
      </c>
      <c r="C123" s="11" t="s">
        <v>1728</v>
      </c>
      <c r="D123" s="7"/>
      <c r="E123" s="42" t="s">
        <v>1692</v>
      </c>
      <c r="F123" s="39"/>
      <c r="G123" s="11" t="s">
        <v>1728</v>
      </c>
      <c r="H123" s="5" t="str">
        <f t="shared" si="8"/>
        <v>LS-C20-1</v>
      </c>
      <c r="I123" s="40">
        <v>1</v>
      </c>
      <c r="J123" s="13">
        <v>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spans="1:37" s="20" customFormat="1" hidden="1" outlineLevel="2">
      <c r="A124" s="15"/>
      <c r="B124" s="8" t="s">
        <v>1564</v>
      </c>
      <c r="C124" s="11" t="s">
        <v>1728</v>
      </c>
      <c r="D124" s="7"/>
      <c r="E124" s="42" t="s">
        <v>1693</v>
      </c>
      <c r="F124" s="39"/>
      <c r="G124" s="11" t="s">
        <v>1728</v>
      </c>
      <c r="H124" s="5" t="str">
        <f t="shared" si="8"/>
        <v>LS-C20-1</v>
      </c>
      <c r="I124" s="40">
        <v>1</v>
      </c>
      <c r="J124" s="13">
        <v>1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spans="1:37" s="20" customFormat="1" hidden="1" outlineLevel="2">
      <c r="A125" s="15"/>
      <c r="B125" s="8" t="s">
        <v>1564</v>
      </c>
      <c r="C125" s="11" t="s">
        <v>1728</v>
      </c>
      <c r="D125" s="7"/>
      <c r="E125" s="42" t="s">
        <v>1569</v>
      </c>
      <c r="F125" s="39"/>
      <c r="G125" s="11" t="s">
        <v>1728</v>
      </c>
      <c r="H125" s="5" t="str">
        <f t="shared" si="8"/>
        <v>LS-C20-1</v>
      </c>
      <c r="I125" s="40">
        <v>1</v>
      </c>
      <c r="J125" s="13">
        <v>1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spans="1:37" s="20" customFormat="1" hidden="1" outlineLevel="2">
      <c r="A126" s="15"/>
      <c r="B126" s="8" t="s">
        <v>1564</v>
      </c>
      <c r="C126" s="11" t="s">
        <v>1728</v>
      </c>
      <c r="D126" s="7"/>
      <c r="E126" s="42" t="s">
        <v>1570</v>
      </c>
      <c r="F126" s="39"/>
      <c r="G126" s="11" t="s">
        <v>1728</v>
      </c>
      <c r="H126" s="5" t="str">
        <f t="shared" si="8"/>
        <v>LS-C20-1</v>
      </c>
      <c r="I126" s="40">
        <v>1</v>
      </c>
      <c r="J126" s="13">
        <v>1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spans="1:37" ht="3" hidden="1" customHeight="1" outlineLevel="1">
      <c r="A127" s="10"/>
      <c r="B127" s="8"/>
      <c r="C127" s="11"/>
      <c r="D127" s="7"/>
      <c r="E127" s="42"/>
      <c r="F127" s="39"/>
      <c r="G127" s="8"/>
      <c r="H127" s="5"/>
      <c r="I127" s="40"/>
      <c r="J127" s="12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spans="1:37" s="20" customFormat="1" hidden="1" outlineLevel="1">
      <c r="A128" s="7"/>
      <c r="B128" s="7" t="s">
        <v>1729</v>
      </c>
      <c r="C128" s="8"/>
      <c r="D128" s="7"/>
      <c r="E128" s="42"/>
      <c r="F128" s="9"/>
      <c r="G128" s="9"/>
      <c r="H128" s="9"/>
      <c r="I128" s="3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s="20" customFormat="1" hidden="1" outlineLevel="2">
      <c r="A129" s="15"/>
      <c r="B129" s="8" t="s">
        <v>1564</v>
      </c>
      <c r="C129" s="11" t="s">
        <v>1730</v>
      </c>
      <c r="D129" s="7"/>
      <c r="E129" s="42" t="s">
        <v>1691</v>
      </c>
      <c r="F129" s="39"/>
      <c r="G129" s="11" t="s">
        <v>1730</v>
      </c>
      <c r="H129" s="5" t="str">
        <f t="shared" ref="H129:H136" si="9">CONCATENATE("LS-",G129,"-",I129)</f>
        <v>LS-L45-1</v>
      </c>
      <c r="I129" s="40">
        <v>1</v>
      </c>
      <c r="J129" s="13"/>
      <c r="K129" s="13"/>
      <c r="L129" s="13">
        <v>1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spans="1:37" s="20" customFormat="1" hidden="1" outlineLevel="2">
      <c r="A130" s="15"/>
      <c r="B130" s="8" t="s">
        <v>1564</v>
      </c>
      <c r="C130" s="11" t="s">
        <v>1730</v>
      </c>
      <c r="D130" s="7"/>
      <c r="E130" s="42" t="s">
        <v>1566</v>
      </c>
      <c r="F130" s="39"/>
      <c r="G130" s="11" t="s">
        <v>1730</v>
      </c>
      <c r="H130" s="5" t="str">
        <f t="shared" si="9"/>
        <v>LS-L45-1</v>
      </c>
      <c r="I130" s="40">
        <v>1</v>
      </c>
      <c r="J130" s="13"/>
      <c r="K130" s="13"/>
      <c r="L130" s="13">
        <v>1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spans="1:37" s="20" customFormat="1" hidden="1" outlineLevel="2">
      <c r="A131" s="15"/>
      <c r="B131" s="8" t="s">
        <v>1564</v>
      </c>
      <c r="C131" s="11" t="s">
        <v>1730</v>
      </c>
      <c r="D131" s="7"/>
      <c r="E131" s="42" t="s">
        <v>1567</v>
      </c>
      <c r="F131" s="39"/>
      <c r="G131" s="11" t="s">
        <v>1730</v>
      </c>
      <c r="H131" s="5" t="str">
        <f t="shared" si="9"/>
        <v>LS-L45-1</v>
      </c>
      <c r="I131" s="40">
        <v>1</v>
      </c>
      <c r="J131" s="13"/>
      <c r="K131" s="13"/>
      <c r="L131" s="13">
        <v>1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spans="1:37" s="20" customFormat="1" hidden="1" outlineLevel="2">
      <c r="A132" s="15"/>
      <c r="B132" s="8" t="s">
        <v>1564</v>
      </c>
      <c r="C132" s="11" t="s">
        <v>1730</v>
      </c>
      <c r="D132" s="7"/>
      <c r="E132" s="42" t="s">
        <v>1692</v>
      </c>
      <c r="F132" s="39"/>
      <c r="G132" s="11" t="s">
        <v>1730</v>
      </c>
      <c r="H132" s="5" t="str">
        <f t="shared" si="9"/>
        <v>LS-L45-1</v>
      </c>
      <c r="I132" s="40">
        <v>1</v>
      </c>
      <c r="J132" s="13"/>
      <c r="K132" s="13"/>
      <c r="L132" s="13">
        <v>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spans="1:37" s="20" customFormat="1" hidden="1" outlineLevel="2">
      <c r="A133" s="15"/>
      <c r="B133" s="8" t="s">
        <v>1564</v>
      </c>
      <c r="C133" s="11" t="s">
        <v>1730</v>
      </c>
      <c r="D133" s="7"/>
      <c r="E133" s="42" t="s">
        <v>1693</v>
      </c>
      <c r="F133" s="39"/>
      <c r="G133" s="11" t="s">
        <v>1730</v>
      </c>
      <c r="H133" s="5" t="str">
        <f t="shared" si="9"/>
        <v>LS-L45-1</v>
      </c>
      <c r="I133" s="40">
        <v>1</v>
      </c>
      <c r="J133" s="13"/>
      <c r="K133" s="13"/>
      <c r="L133" s="13">
        <v>1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spans="1:37" s="20" customFormat="1" hidden="1" outlineLevel="2">
      <c r="A134" s="15"/>
      <c r="B134" s="8" t="s">
        <v>1564</v>
      </c>
      <c r="C134" s="11" t="s">
        <v>1730</v>
      </c>
      <c r="D134" s="7"/>
      <c r="E134" s="42" t="s">
        <v>1572</v>
      </c>
      <c r="F134" s="39"/>
      <c r="G134" s="11" t="s">
        <v>1730</v>
      </c>
      <c r="H134" s="5" t="str">
        <f t="shared" si="9"/>
        <v>LS-L45-1</v>
      </c>
      <c r="I134" s="40">
        <v>1</v>
      </c>
      <c r="J134" s="13"/>
      <c r="K134" s="13"/>
      <c r="L134" s="13">
        <v>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spans="1:37" s="20" customFormat="1" hidden="1" outlineLevel="2">
      <c r="A135" s="15"/>
      <c r="B135" s="8" t="s">
        <v>1564</v>
      </c>
      <c r="C135" s="11" t="s">
        <v>1730</v>
      </c>
      <c r="D135" s="7"/>
      <c r="E135" s="42" t="s">
        <v>1569</v>
      </c>
      <c r="F135" s="39"/>
      <c r="G135" s="11" t="s">
        <v>1730</v>
      </c>
      <c r="H135" s="5" t="str">
        <f t="shared" si="9"/>
        <v>LS-L45-1</v>
      </c>
      <c r="I135" s="40">
        <v>1</v>
      </c>
      <c r="J135" s="13"/>
      <c r="K135" s="13"/>
      <c r="L135" s="13">
        <v>1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spans="1:37" s="20" customFormat="1" hidden="1" outlineLevel="2">
      <c r="A136" s="15"/>
      <c r="B136" s="8" t="s">
        <v>1564</v>
      </c>
      <c r="C136" s="11" t="s">
        <v>1730</v>
      </c>
      <c r="D136" s="7"/>
      <c r="E136" s="42" t="s">
        <v>1570</v>
      </c>
      <c r="F136" s="39"/>
      <c r="G136" s="11" t="s">
        <v>1730</v>
      </c>
      <c r="H136" s="5" t="str">
        <f t="shared" si="9"/>
        <v>LS-L45-1</v>
      </c>
      <c r="I136" s="40">
        <v>1</v>
      </c>
      <c r="J136" s="13"/>
      <c r="K136" s="13"/>
      <c r="L136" s="13">
        <v>1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spans="1:37" ht="3" customHeight="1">
      <c r="A137" s="10"/>
      <c r="B137" s="8"/>
      <c r="C137" s="11"/>
      <c r="D137" s="7"/>
      <c r="E137" s="42"/>
      <c r="F137" s="39"/>
      <c r="G137" s="8"/>
      <c r="H137" s="5"/>
      <c r="I137" s="40"/>
      <c r="J137" s="12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spans="1:37" s="20" customFormat="1" ht="14.25" customHeight="1" collapsed="1">
      <c r="A138" s="23" t="s">
        <v>106</v>
      </c>
      <c r="B138" s="8"/>
      <c r="C138" s="8"/>
      <c r="D138" s="7"/>
      <c r="E138" s="42"/>
      <c r="F138" s="9"/>
      <c r="G138" s="44" t="s">
        <v>208</v>
      </c>
      <c r="H138" s="44" t="s">
        <v>209</v>
      </c>
      <c r="I138" s="45" t="s">
        <v>210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s="20" customFormat="1" ht="14.25" hidden="1" customHeight="1" outlineLevel="1">
      <c r="A139" s="16"/>
      <c r="B139" s="8" t="s">
        <v>1564</v>
      </c>
      <c r="C139" s="8" t="s">
        <v>1575</v>
      </c>
      <c r="D139" s="17"/>
      <c r="E139" s="42" t="s">
        <v>1731</v>
      </c>
      <c r="F139" s="39"/>
      <c r="G139" s="11" t="s">
        <v>1732</v>
      </c>
      <c r="H139" s="5" t="str">
        <f t="shared" ref="H139:H151" si="10">CONCATENATE(B139,"-",G139,"-",I139)</f>
        <v>LS-SDV-1</v>
      </c>
      <c r="I139" s="40">
        <v>1</v>
      </c>
      <c r="J139" s="12"/>
      <c r="K139" s="13"/>
      <c r="L139" s="13">
        <v>1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spans="1:37" s="20" customFormat="1" ht="14.25" hidden="1" customHeight="1" outlineLevel="1">
      <c r="A140" s="16"/>
      <c r="B140" s="8" t="s">
        <v>1564</v>
      </c>
      <c r="C140" s="8" t="s">
        <v>1575</v>
      </c>
      <c r="D140" s="17"/>
      <c r="E140" s="42" t="s">
        <v>1691</v>
      </c>
      <c r="F140" s="39"/>
      <c r="G140" s="11" t="s">
        <v>1732</v>
      </c>
      <c r="H140" s="5" t="str">
        <f t="shared" si="10"/>
        <v>LS-SDV-2</v>
      </c>
      <c r="I140" s="40">
        <v>2</v>
      </c>
      <c r="J140" s="12"/>
      <c r="K140" s="13"/>
      <c r="L140" s="13">
        <v>1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spans="1:37" s="20" customFormat="1" ht="14.25" hidden="1" customHeight="1" outlineLevel="1">
      <c r="A141" s="16"/>
      <c r="B141" s="8" t="s">
        <v>1564</v>
      </c>
      <c r="C141" s="8" t="s">
        <v>1575</v>
      </c>
      <c r="D141" s="17"/>
      <c r="E141" s="42" t="s">
        <v>1566</v>
      </c>
      <c r="F141" s="39"/>
      <c r="G141" s="11" t="s">
        <v>1732</v>
      </c>
      <c r="H141" s="5" t="str">
        <f t="shared" si="10"/>
        <v>LS-SDV-1</v>
      </c>
      <c r="I141" s="40">
        <v>1</v>
      </c>
      <c r="J141" s="12"/>
      <c r="K141" s="13"/>
      <c r="L141" s="13">
        <v>1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spans="1:37" s="20" customFormat="1" ht="14.25" hidden="1" customHeight="1" outlineLevel="1">
      <c r="A142" s="16"/>
      <c r="B142" s="8" t="s">
        <v>1564</v>
      </c>
      <c r="C142" s="8" t="s">
        <v>1575</v>
      </c>
      <c r="D142" s="17"/>
      <c r="E142" s="42" t="s">
        <v>1733</v>
      </c>
      <c r="F142" s="39"/>
      <c r="G142" s="11" t="s">
        <v>1732</v>
      </c>
      <c r="H142" s="5" t="str">
        <f t="shared" si="10"/>
        <v>LS-SDV-2</v>
      </c>
      <c r="I142" s="40">
        <v>2</v>
      </c>
      <c r="J142" s="12"/>
      <c r="K142" s="13"/>
      <c r="L142" s="13">
        <v>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spans="1:37" s="20" customFormat="1" ht="14.25" hidden="1" customHeight="1" outlineLevel="1">
      <c r="A143" s="16"/>
      <c r="B143" s="8" t="s">
        <v>1564</v>
      </c>
      <c r="C143" s="8" t="s">
        <v>1575</v>
      </c>
      <c r="D143" s="17"/>
      <c r="E143" s="42" t="s">
        <v>1567</v>
      </c>
      <c r="F143" s="39"/>
      <c r="G143" s="11" t="s">
        <v>1732</v>
      </c>
      <c r="H143" s="5" t="str">
        <f t="shared" si="10"/>
        <v>LS-SDV-2</v>
      </c>
      <c r="I143" s="40">
        <v>2</v>
      </c>
      <c r="J143" s="12"/>
      <c r="K143" s="13"/>
      <c r="L143" s="13">
        <v>1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spans="1:37" s="20" customFormat="1" hidden="1" outlineLevel="1">
      <c r="A144" s="16"/>
      <c r="B144" s="8" t="s">
        <v>1564</v>
      </c>
      <c r="C144" s="8" t="s">
        <v>1575</v>
      </c>
      <c r="D144" s="17"/>
      <c r="E144" s="42" t="s">
        <v>1692</v>
      </c>
      <c r="F144" s="39"/>
      <c r="G144" s="11" t="s">
        <v>1732</v>
      </c>
      <c r="H144" s="5" t="str">
        <f t="shared" si="10"/>
        <v>LS-SDV-1</v>
      </c>
      <c r="I144" s="40">
        <v>1</v>
      </c>
      <c r="J144" s="12"/>
      <c r="K144" s="13"/>
      <c r="L144" s="13">
        <v>1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spans="1:37" s="20" customFormat="1" ht="14.25" hidden="1" customHeight="1" outlineLevel="1">
      <c r="A145" s="16"/>
      <c r="B145" s="8" t="s">
        <v>1564</v>
      </c>
      <c r="C145" s="8" t="s">
        <v>1575</v>
      </c>
      <c r="D145" s="17"/>
      <c r="E145" s="42" t="s">
        <v>1693</v>
      </c>
      <c r="F145" s="39"/>
      <c r="G145" s="11" t="s">
        <v>1732</v>
      </c>
      <c r="H145" s="5" t="str">
        <f t="shared" si="10"/>
        <v>LS-SDV-1</v>
      </c>
      <c r="I145" s="40">
        <v>1</v>
      </c>
      <c r="J145" s="12"/>
      <c r="K145" s="13"/>
      <c r="L145" s="13">
        <v>1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spans="1:37" s="20" customFormat="1" ht="14.25" hidden="1" customHeight="1" outlineLevel="1">
      <c r="A146" s="16"/>
      <c r="B146" s="8" t="s">
        <v>1564</v>
      </c>
      <c r="C146" s="8" t="s">
        <v>1575</v>
      </c>
      <c r="D146" s="17"/>
      <c r="E146" s="42" t="s">
        <v>1734</v>
      </c>
      <c r="F146" s="39"/>
      <c r="G146" s="11" t="s">
        <v>1732</v>
      </c>
      <c r="H146" s="5" t="str">
        <f t="shared" si="10"/>
        <v>LS-SDV-1</v>
      </c>
      <c r="I146" s="40">
        <v>1</v>
      </c>
      <c r="J146" s="12"/>
      <c r="K146" s="13"/>
      <c r="L146" s="13">
        <v>1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spans="1:37" s="20" customFormat="1" ht="14.25" hidden="1" customHeight="1" outlineLevel="1">
      <c r="A147" s="16"/>
      <c r="B147" s="8" t="s">
        <v>1564</v>
      </c>
      <c r="C147" s="8" t="s">
        <v>1575</v>
      </c>
      <c r="D147" s="17"/>
      <c r="E147" s="42" t="s">
        <v>1572</v>
      </c>
      <c r="F147" s="39"/>
      <c r="G147" s="11" t="s">
        <v>1732</v>
      </c>
      <c r="H147" s="5" t="str">
        <f t="shared" si="10"/>
        <v>LS-SDV-9</v>
      </c>
      <c r="I147" s="40">
        <v>9</v>
      </c>
      <c r="J147" s="12"/>
      <c r="K147" s="13"/>
      <c r="L147" s="13">
        <v>1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spans="1:37" s="20" customFormat="1" ht="14.25" hidden="1" customHeight="1" outlineLevel="1">
      <c r="A148" s="16"/>
      <c r="B148" s="8" t="s">
        <v>1564</v>
      </c>
      <c r="C148" s="8" t="s">
        <v>1575</v>
      </c>
      <c r="D148" s="17"/>
      <c r="E148" s="42" t="s">
        <v>1569</v>
      </c>
      <c r="F148" s="39"/>
      <c r="G148" s="11" t="s">
        <v>1732</v>
      </c>
      <c r="H148" s="5" t="str">
        <f t="shared" si="10"/>
        <v>LS-SDV-9</v>
      </c>
      <c r="I148" s="40">
        <v>9</v>
      </c>
      <c r="J148" s="12"/>
      <c r="K148" s="13"/>
      <c r="L148" s="13">
        <v>1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spans="1:37" s="20" customFormat="1" ht="14.25" hidden="1" customHeight="1" outlineLevel="1">
      <c r="A149" s="16"/>
      <c r="B149" s="8" t="s">
        <v>1564</v>
      </c>
      <c r="C149" s="8" t="s">
        <v>1575</v>
      </c>
      <c r="D149" s="17"/>
      <c r="E149" s="42" t="s">
        <v>1570</v>
      </c>
      <c r="F149" s="39"/>
      <c r="G149" s="11" t="s">
        <v>1732</v>
      </c>
      <c r="H149" s="5" t="str">
        <f t="shared" si="10"/>
        <v>LS-SDV-2</v>
      </c>
      <c r="I149" s="40">
        <v>2</v>
      </c>
      <c r="J149" s="12"/>
      <c r="K149" s="13"/>
      <c r="L149" s="13">
        <v>1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spans="1:37" s="20" customFormat="1" ht="14.25" hidden="1" customHeight="1" outlineLevel="1">
      <c r="A150" s="16"/>
      <c r="B150" s="8" t="s">
        <v>1564</v>
      </c>
      <c r="C150" s="8" t="s">
        <v>1575</v>
      </c>
      <c r="D150" s="17"/>
      <c r="E150" s="42" t="s">
        <v>1735</v>
      </c>
      <c r="F150" s="39"/>
      <c r="G150" s="11" t="s">
        <v>1732</v>
      </c>
      <c r="H150" s="5" t="str">
        <f t="shared" si="10"/>
        <v>LS-SDV-9</v>
      </c>
      <c r="I150" s="40">
        <v>9</v>
      </c>
      <c r="J150" s="12"/>
      <c r="K150" s="13"/>
      <c r="L150" s="13">
        <v>1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spans="1:37" s="20" customFormat="1" ht="14.25" hidden="1" customHeight="1" outlineLevel="1">
      <c r="A151" s="16"/>
      <c r="B151" s="8" t="s">
        <v>1564</v>
      </c>
      <c r="C151" s="8" t="s">
        <v>1575</v>
      </c>
      <c r="D151" s="17"/>
      <c r="E151" s="42" t="s">
        <v>1736</v>
      </c>
      <c r="F151" s="39"/>
      <c r="G151" s="11" t="s">
        <v>1732</v>
      </c>
      <c r="H151" s="5" t="str">
        <f t="shared" si="10"/>
        <v>LS-SDV-9</v>
      </c>
      <c r="I151" s="40">
        <v>9</v>
      </c>
      <c r="J151" s="12"/>
      <c r="K151" s="13"/>
      <c r="L151" s="13">
        <v>1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spans="1:37" ht="3" customHeight="1">
      <c r="A152" s="10"/>
      <c r="B152" s="8"/>
      <c r="C152" s="11"/>
      <c r="D152" s="7"/>
      <c r="E152" s="42"/>
      <c r="F152" s="39"/>
      <c r="G152" s="8"/>
      <c r="H152" s="5"/>
      <c r="I152" s="40"/>
      <c r="J152" s="12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spans="1:37" s="20" customFormat="1" ht="14.25" customHeight="1" collapsed="1">
      <c r="A153" s="23" t="s">
        <v>31</v>
      </c>
      <c r="B153" s="8"/>
      <c r="C153" s="8"/>
      <c r="D153" s="7"/>
      <c r="E153" s="42"/>
      <c r="F153" s="9"/>
      <c r="G153" s="44" t="s">
        <v>208</v>
      </c>
      <c r="H153" s="44" t="s">
        <v>209</v>
      </c>
      <c r="I153" s="45" t="s">
        <v>210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s="20" customFormat="1" ht="14.25" hidden="1" customHeight="1" outlineLevel="1">
      <c r="A154" s="16"/>
      <c r="B154" s="8" t="s">
        <v>1564</v>
      </c>
      <c r="C154" s="8" t="s">
        <v>769</v>
      </c>
      <c r="D154" s="17"/>
      <c r="E154" s="42" t="s">
        <v>1737</v>
      </c>
      <c r="F154" s="39"/>
      <c r="G154" s="11" t="s">
        <v>1738</v>
      </c>
      <c r="H154" s="5" t="str">
        <f t="shared" ref="H154:H160" si="11">CONCATENATE(B154,"-",G154,"-",I154)</f>
        <v>LS-AMN-2</v>
      </c>
      <c r="I154" s="40">
        <v>2</v>
      </c>
      <c r="J154" s="12"/>
      <c r="K154" s="13"/>
      <c r="L154" s="13">
        <v>1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spans="1:37" s="20" customFormat="1" ht="14.25" hidden="1" customHeight="1" outlineLevel="1">
      <c r="A155" s="16"/>
      <c r="B155" s="8" t="s">
        <v>1564</v>
      </c>
      <c r="C155" s="8" t="s">
        <v>769</v>
      </c>
      <c r="D155" s="17"/>
      <c r="E155" s="42" t="s">
        <v>1739</v>
      </c>
      <c r="F155" s="39"/>
      <c r="G155" s="11" t="s">
        <v>1738</v>
      </c>
      <c r="H155" s="5" t="str">
        <f t="shared" si="11"/>
        <v>LS-AMN-2</v>
      </c>
      <c r="I155" s="40">
        <v>2</v>
      </c>
      <c r="J155" s="12"/>
      <c r="K155" s="13"/>
      <c r="L155" s="13">
        <v>1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spans="1:37" s="20" customFormat="1" ht="14.25" hidden="1" customHeight="1" outlineLevel="1">
      <c r="A156" s="16"/>
      <c r="B156" s="8" t="s">
        <v>1564</v>
      </c>
      <c r="C156" s="8" t="s">
        <v>769</v>
      </c>
      <c r="D156" s="17"/>
      <c r="E156" s="42" t="s">
        <v>1740</v>
      </c>
      <c r="F156" s="39"/>
      <c r="G156" s="11" t="s">
        <v>1738</v>
      </c>
      <c r="H156" s="5" t="str">
        <f t="shared" si="11"/>
        <v>LS-AMN-3</v>
      </c>
      <c r="I156" s="40">
        <v>3</v>
      </c>
      <c r="J156" s="12"/>
      <c r="K156" s="13"/>
      <c r="L156" s="13">
        <v>1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spans="1:37" s="20" customFormat="1" ht="14.25" hidden="1" customHeight="1" outlineLevel="1">
      <c r="A157" s="16"/>
      <c r="B157" s="8" t="s">
        <v>1564</v>
      </c>
      <c r="C157" s="8" t="s">
        <v>1738</v>
      </c>
      <c r="D157" s="17"/>
      <c r="E157" s="42" t="s">
        <v>1741</v>
      </c>
      <c r="F157" s="39"/>
      <c r="G157" s="11" t="s">
        <v>1738</v>
      </c>
      <c r="H157" s="5" t="str">
        <f t="shared" si="11"/>
        <v>LS-AMN-4</v>
      </c>
      <c r="I157" s="40">
        <v>4</v>
      </c>
      <c r="J157" s="12"/>
      <c r="K157" s="12"/>
      <c r="L157" s="13">
        <v>1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spans="1:37" s="20" customFormat="1" ht="14.25" hidden="1" customHeight="1" outlineLevel="1">
      <c r="A158" s="16"/>
      <c r="B158" s="8" t="s">
        <v>1564</v>
      </c>
      <c r="C158" s="8" t="s">
        <v>1738</v>
      </c>
      <c r="D158" s="17"/>
      <c r="E158" s="42" t="s">
        <v>1742</v>
      </c>
      <c r="F158" s="39"/>
      <c r="G158" s="11" t="s">
        <v>1738</v>
      </c>
      <c r="H158" s="5" t="str">
        <f t="shared" si="11"/>
        <v>LS-AMN-4</v>
      </c>
      <c r="I158" s="40">
        <v>4</v>
      </c>
      <c r="J158" s="12"/>
      <c r="K158" s="13"/>
      <c r="L158" s="13">
        <v>1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spans="1:37" s="20" customFormat="1" ht="14.25" hidden="1" customHeight="1" outlineLevel="1">
      <c r="A159" s="16"/>
      <c r="B159" s="8" t="s">
        <v>1564</v>
      </c>
      <c r="C159" s="8" t="s">
        <v>1738</v>
      </c>
      <c r="D159" s="17"/>
      <c r="E159" s="42" t="s">
        <v>910</v>
      </c>
      <c r="F159" s="39"/>
      <c r="G159" s="11" t="s">
        <v>1738</v>
      </c>
      <c r="H159" s="5" t="str">
        <f t="shared" si="11"/>
        <v>LS-AMN-4</v>
      </c>
      <c r="I159" s="40">
        <v>4</v>
      </c>
      <c r="J159" s="12"/>
      <c r="K159" s="13"/>
      <c r="L159" s="13">
        <v>1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spans="1:37" s="20" customFormat="1" ht="14.25" hidden="1" customHeight="1" outlineLevel="1">
      <c r="A160" s="16"/>
      <c r="B160" s="8" t="s">
        <v>1564</v>
      </c>
      <c r="C160" s="8" t="s">
        <v>1738</v>
      </c>
      <c r="D160" s="17"/>
      <c r="E160" s="42" t="s">
        <v>912</v>
      </c>
      <c r="F160" s="39"/>
      <c r="G160" s="11" t="s">
        <v>1738</v>
      </c>
      <c r="H160" s="5" t="str">
        <f t="shared" si="11"/>
        <v>LS-AMN-4</v>
      </c>
      <c r="I160" s="40">
        <v>4</v>
      </c>
      <c r="J160" s="12"/>
      <c r="K160" s="13"/>
      <c r="L160" s="13">
        <v>1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spans="1:37" ht="3" customHeight="1">
      <c r="A161" s="14"/>
      <c r="B161" s="11"/>
      <c r="C161" s="11"/>
      <c r="D161" s="37"/>
      <c r="E161" s="14"/>
      <c r="F161" s="14"/>
      <c r="G161" s="14"/>
      <c r="H161" s="14"/>
      <c r="I161" s="38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</row>
  </sheetData>
  <mergeCells count="6">
    <mergeCell ref="Y2:Y4"/>
    <mergeCell ref="G2:G4"/>
    <mergeCell ref="H2:H4"/>
    <mergeCell ref="I2:I4"/>
    <mergeCell ref="J2:K2"/>
    <mergeCell ref="L2:L4"/>
  </mergeCells>
  <conditionalFormatting sqref="J1:J5 K1:N1 K5:N5 L2:N4 Y2">
    <cfRule type="iconSet" priority="616">
      <iconSet iconSet="3Symbols2" showValue="0">
        <cfvo type="percent" val="0"/>
        <cfvo type="num" val="0"/>
        <cfvo type="num" val="1"/>
      </iconSet>
    </cfRule>
  </conditionalFormatting>
  <conditionalFormatting sqref="J6 J26 J29 J45 J63 J88:J97 J120:J126 J129:J136 J139:J151 J156:J1048576">
    <cfRule type="iconSet" priority="653">
      <iconSet iconSet="3Symbols2" showValue="0">
        <cfvo type="percent" val="0"/>
        <cfvo type="num" val="0"/>
        <cfvo type="num" val="0"/>
      </iconSet>
    </cfRule>
  </conditionalFormatting>
  <conditionalFormatting sqref="J7:J8 J10">
    <cfRule type="iconSet" priority="556">
      <iconSet iconSet="3Symbols2" showValue="0">
        <cfvo type="percent" val="0"/>
        <cfvo type="num" val="0"/>
        <cfvo type="num" val="0"/>
      </iconSet>
    </cfRule>
  </conditionalFormatting>
  <conditionalFormatting sqref="J9">
    <cfRule type="iconSet" priority="555">
      <iconSet iconSet="3Symbols2" showValue="0">
        <cfvo type="percent" val="0"/>
        <cfvo type="num" val="0"/>
        <cfvo type="num" val="0"/>
      </iconSet>
    </cfRule>
  </conditionalFormatting>
  <conditionalFormatting sqref="J11">
    <cfRule type="iconSet" priority="615">
      <iconSet iconSet="3Symbols2" showValue="0">
        <cfvo type="percent" val="0"/>
        <cfvo type="num" val="0"/>
        <cfvo type="num" val="0"/>
      </iconSet>
    </cfRule>
  </conditionalFormatting>
  <conditionalFormatting sqref="J12">
    <cfRule type="iconSet" priority="655">
      <iconSet iconSet="3Symbols2" showValue="0">
        <cfvo type="percent" val="0"/>
        <cfvo type="num" val="0"/>
        <cfvo type="num" val="0"/>
      </iconSet>
    </cfRule>
  </conditionalFormatting>
  <conditionalFormatting sqref="J13:J18">
    <cfRule type="iconSet" priority="1">
      <iconSet iconSet="3Symbols2" showValue="0">
        <cfvo type="percent" val="0"/>
        <cfvo type="num" val="0"/>
        <cfvo type="num" val="0"/>
      </iconSet>
    </cfRule>
  </conditionalFormatting>
  <conditionalFormatting sqref="J19:J23 L13:N18 M19:N23">
    <cfRule type="iconSet" priority="552">
      <iconSet iconSet="3Symbols2" showValue="0">
        <cfvo type="percent" val="0"/>
        <cfvo type="num" val="0"/>
        <cfvo type="num" val="0"/>
      </iconSet>
    </cfRule>
  </conditionalFormatting>
  <conditionalFormatting sqref="J24">
    <cfRule type="iconSet" priority="612">
      <iconSet iconSet="3Symbols2" showValue="0">
        <cfvo type="percent" val="0"/>
        <cfvo type="num" val="0"/>
        <cfvo type="num" val="0"/>
      </iconSet>
    </cfRule>
  </conditionalFormatting>
  <conditionalFormatting sqref="J25">
    <cfRule type="iconSet" priority="656">
      <iconSet iconSet="3Symbols2" showValue="0">
        <cfvo type="percent" val="0"/>
        <cfvo type="num" val="0"/>
        <cfvo type="num" val="0"/>
      </iconSet>
    </cfRule>
  </conditionalFormatting>
  <conditionalFormatting sqref="J27">
    <cfRule type="iconSet" priority="609">
      <iconSet iconSet="3Symbols2" showValue="0">
        <cfvo type="percent" val="0"/>
        <cfvo type="num" val="0"/>
        <cfvo type="num" val="0"/>
      </iconSet>
    </cfRule>
  </conditionalFormatting>
  <conditionalFormatting sqref="J28">
    <cfRule type="iconSet" priority="657">
      <iconSet iconSet="3Symbols2" showValue="0">
        <cfvo type="percent" val="0"/>
        <cfvo type="num" val="0"/>
        <cfvo type="num" val="0"/>
      </iconSet>
    </cfRule>
  </conditionalFormatting>
  <conditionalFormatting sqref="J30:J39">
    <cfRule type="iconSet" priority="562">
      <iconSet iconSet="3Symbols2" showValue="0">
        <cfvo type="percent" val="0"/>
        <cfvo type="num" val="0"/>
        <cfvo type="num" val="0"/>
      </iconSet>
    </cfRule>
  </conditionalFormatting>
  <conditionalFormatting sqref="J40">
    <cfRule type="iconSet" priority="606">
      <iconSet iconSet="3Symbols2" showValue="0">
        <cfvo type="percent" val="0"/>
        <cfvo type="num" val="0"/>
        <cfvo type="num" val="0"/>
      </iconSet>
    </cfRule>
  </conditionalFormatting>
  <conditionalFormatting sqref="J41">
    <cfRule type="iconSet" priority="658">
      <iconSet iconSet="3Symbols2" showValue="0">
        <cfvo type="percent" val="0"/>
        <cfvo type="num" val="0"/>
        <cfvo type="num" val="0"/>
      </iconSet>
    </cfRule>
  </conditionalFormatting>
  <conditionalFormatting sqref="J42">
    <cfRule type="iconSet" priority="554">
      <iconSet iconSet="3Symbols2" showValue="0">
        <cfvo type="percent" val="0"/>
        <cfvo type="num" val="0"/>
        <cfvo type="num" val="0"/>
      </iconSet>
    </cfRule>
  </conditionalFormatting>
  <conditionalFormatting sqref="J43">
    <cfRule type="iconSet" priority="603">
      <iconSet iconSet="3Symbols2" showValue="0">
        <cfvo type="percent" val="0"/>
        <cfvo type="num" val="0"/>
        <cfvo type="num" val="0"/>
      </iconSet>
    </cfRule>
  </conditionalFormatting>
  <conditionalFormatting sqref="J44">
    <cfRule type="iconSet" priority="659">
      <iconSet iconSet="3Symbols2" showValue="0">
        <cfvo type="percent" val="0"/>
        <cfvo type="num" val="0"/>
        <cfvo type="num" val="0"/>
      </iconSet>
    </cfRule>
  </conditionalFormatting>
  <conditionalFormatting sqref="J46:J55">
    <cfRule type="iconSet" priority="559">
      <iconSet iconSet="3Symbols2" showValue="0">
        <cfvo type="percent" val="0"/>
        <cfvo type="num" val="0"/>
        <cfvo type="num" val="0"/>
      </iconSet>
    </cfRule>
  </conditionalFormatting>
  <conditionalFormatting sqref="J56">
    <cfRule type="iconSet" priority="600">
      <iconSet iconSet="3Symbols2" showValue="0">
        <cfvo type="percent" val="0"/>
        <cfvo type="num" val="0"/>
        <cfvo type="num" val="0"/>
      </iconSet>
    </cfRule>
  </conditionalFormatting>
  <conditionalFormatting sqref="J57">
    <cfRule type="iconSet" priority="660">
      <iconSet iconSet="3Symbols2" showValue="0">
        <cfvo type="percent" val="0"/>
        <cfvo type="num" val="0"/>
        <cfvo type="num" val="0"/>
      </iconSet>
    </cfRule>
  </conditionalFormatting>
  <conditionalFormatting sqref="J58">
    <cfRule type="iconSet" priority="553">
      <iconSet iconSet="3Symbols2" showValue="0">
        <cfvo type="percent" val="0"/>
        <cfvo type="num" val="0"/>
        <cfvo type="num" val="0"/>
      </iconSet>
    </cfRule>
  </conditionalFormatting>
  <conditionalFormatting sqref="J59">
    <cfRule type="iconSet" priority="597">
      <iconSet iconSet="3Symbols2" showValue="0">
        <cfvo type="percent" val="0"/>
        <cfvo type="num" val="0"/>
        <cfvo type="num" val="0"/>
      </iconSet>
    </cfRule>
  </conditionalFormatting>
  <conditionalFormatting sqref="J60">
    <cfRule type="iconSet" priority="535">
      <iconSet iconSet="3Symbols2" showValue="0">
        <cfvo type="percent" val="0"/>
        <cfvo type="num" val="0"/>
        <cfvo type="num" val="0"/>
      </iconSet>
    </cfRule>
  </conditionalFormatting>
  <conditionalFormatting sqref="J61">
    <cfRule type="iconSet" priority="532">
      <iconSet iconSet="3Symbols2" showValue="0">
        <cfvo type="percent" val="0"/>
        <cfvo type="num" val="0"/>
        <cfvo type="num" val="0"/>
      </iconSet>
    </cfRule>
  </conditionalFormatting>
  <conditionalFormatting sqref="J62">
    <cfRule type="iconSet" priority="666">
      <iconSet iconSet="3Symbols2" showValue="0">
        <cfvo type="percent" val="0"/>
        <cfvo type="num" val="0"/>
        <cfvo type="num" val="0"/>
      </iconSet>
    </cfRule>
  </conditionalFormatting>
  <conditionalFormatting sqref="J64">
    <cfRule type="iconSet" priority="672">
      <iconSet iconSet="3Symbols2" showValue="0">
        <cfvo type="percent" val="0"/>
        <cfvo type="num" val="0"/>
        <cfvo type="num" val="0"/>
      </iconSet>
    </cfRule>
  </conditionalFormatting>
  <conditionalFormatting sqref="J65">
    <cfRule type="iconSet" priority="570">
      <iconSet iconSet="3Symbols2" showValue="0">
        <cfvo type="percent" val="0"/>
        <cfvo type="num" val="0"/>
        <cfvo type="num" val="0"/>
      </iconSet>
    </cfRule>
  </conditionalFormatting>
  <conditionalFormatting sqref="J66:J74">
    <cfRule type="iconSet" priority="675">
      <iconSet iconSet="3Symbols2" showValue="0">
        <cfvo type="percent" val="0"/>
        <cfvo type="num" val="0"/>
        <cfvo type="num" val="0"/>
      </iconSet>
    </cfRule>
  </conditionalFormatting>
  <conditionalFormatting sqref="J75">
    <cfRule type="iconSet" priority="539">
      <iconSet iconSet="3Symbols2" showValue="0">
        <cfvo type="percent" val="0"/>
        <cfvo type="num" val="0"/>
        <cfvo type="num" val="0"/>
      </iconSet>
    </cfRule>
  </conditionalFormatting>
  <conditionalFormatting sqref="J76:J84">
    <cfRule type="iconSet" priority="542">
      <iconSet iconSet="3Symbols2" showValue="0">
        <cfvo type="percent" val="0"/>
        <cfvo type="num" val="0"/>
        <cfvo type="num" val="0"/>
      </iconSet>
    </cfRule>
  </conditionalFormatting>
  <conditionalFormatting sqref="J85">
    <cfRule type="iconSet" priority="567">
      <iconSet iconSet="3Symbols2" showValue="0">
        <cfvo type="percent" val="0"/>
        <cfvo type="num" val="0"/>
        <cfvo type="num" val="0"/>
      </iconSet>
    </cfRule>
  </conditionalFormatting>
  <conditionalFormatting sqref="J86">
    <cfRule type="iconSet" priority="669">
      <iconSet iconSet="3Symbols2" showValue="0">
        <cfvo type="percent" val="0"/>
        <cfvo type="num" val="0"/>
        <cfvo type="num" val="0"/>
      </iconSet>
    </cfRule>
  </conditionalFormatting>
  <conditionalFormatting sqref="J87">
    <cfRule type="iconSet" priority="661">
      <iconSet iconSet="3Symbols2" showValue="0">
        <cfvo type="percent" val="0"/>
        <cfvo type="num" val="0"/>
        <cfvo type="num" val="0"/>
      </iconSet>
    </cfRule>
  </conditionalFormatting>
  <conditionalFormatting sqref="J98">
    <cfRule type="iconSet" priority="594">
      <iconSet iconSet="3Symbols2" showValue="0">
        <cfvo type="percent" val="0"/>
        <cfvo type="num" val="0"/>
        <cfvo type="num" val="0"/>
      </iconSet>
    </cfRule>
  </conditionalFormatting>
  <conditionalFormatting sqref="J99">
    <cfRule type="iconSet" priority="662">
      <iconSet iconSet="3Symbols2" showValue="0">
        <cfvo type="percent" val="0"/>
        <cfvo type="num" val="0"/>
        <cfvo type="num" val="0"/>
      </iconSet>
    </cfRule>
  </conditionalFormatting>
  <conditionalFormatting sqref="J100:J10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J108">
    <cfRule type="iconSet" priority="591">
      <iconSet iconSet="3Symbols2" showValue="0">
        <cfvo type="percent" val="0"/>
        <cfvo type="num" val="0"/>
        <cfvo type="num" val="0"/>
      </iconSet>
    </cfRule>
  </conditionalFormatting>
  <conditionalFormatting sqref="J109">
    <cfRule type="iconSet" priority="663">
      <iconSet iconSet="3Symbols2" showValue="0">
        <cfvo type="percent" val="0"/>
        <cfvo type="num" val="0"/>
        <cfvo type="num" val="0"/>
      </iconSet>
    </cfRule>
  </conditionalFormatting>
  <conditionalFormatting sqref="J110:J117">
    <cfRule type="iconSet" priority="654">
      <iconSet iconSet="3Symbols2" showValue="0">
        <cfvo type="percent" val="0"/>
        <cfvo type="num" val="0"/>
        <cfvo type="num" val="0"/>
      </iconSet>
    </cfRule>
  </conditionalFormatting>
  <conditionalFormatting sqref="J118">
    <cfRule type="iconSet" priority="588">
      <iconSet iconSet="3Symbols2" showValue="0">
        <cfvo type="percent" val="0"/>
        <cfvo type="num" val="0"/>
        <cfvo type="num" val="0"/>
      </iconSet>
    </cfRule>
  </conditionalFormatting>
  <conditionalFormatting sqref="J119">
    <cfRule type="iconSet" priority="664">
      <iconSet iconSet="3Symbols2" showValue="0">
        <cfvo type="percent" val="0"/>
        <cfvo type="num" val="0"/>
        <cfvo type="num" val="0"/>
      </iconSet>
    </cfRule>
  </conditionalFormatting>
  <conditionalFormatting sqref="J127">
    <cfRule type="iconSet" priority="585">
      <iconSet iconSet="3Symbols2" showValue="0">
        <cfvo type="percent" val="0"/>
        <cfvo type="num" val="0"/>
        <cfvo type="num" val="0"/>
      </iconSet>
    </cfRule>
  </conditionalFormatting>
  <conditionalFormatting sqref="J128">
    <cfRule type="iconSet" priority="665">
      <iconSet iconSet="3Symbols2" showValue="0">
        <cfvo type="percent" val="0"/>
        <cfvo type="num" val="0"/>
        <cfvo type="num" val="0"/>
      </iconSet>
    </cfRule>
  </conditionalFormatting>
  <conditionalFormatting sqref="J137">
    <cfRule type="iconSet" priority="582">
      <iconSet iconSet="3Symbols2" showValue="0">
        <cfvo type="percent" val="0"/>
        <cfvo type="num" val="0"/>
        <cfvo type="num" val="0"/>
      </iconSet>
    </cfRule>
  </conditionalFormatting>
  <conditionalFormatting sqref="J138">
    <cfRule type="iconSet" priority="667">
      <iconSet iconSet="3Symbols2" showValue="0">
        <cfvo type="percent" val="0"/>
        <cfvo type="num" val="0"/>
        <cfvo type="num" val="0"/>
      </iconSet>
    </cfRule>
  </conditionalFormatting>
  <conditionalFormatting sqref="J152">
    <cfRule type="iconSet" priority="579">
      <iconSet iconSet="3Symbols2" showValue="0">
        <cfvo type="percent" val="0"/>
        <cfvo type="num" val="0"/>
        <cfvo type="num" val="0"/>
      </iconSet>
    </cfRule>
  </conditionalFormatting>
  <conditionalFormatting sqref="J153">
    <cfRule type="iconSet" priority="668">
      <iconSet iconSet="3Symbols2" showValue="0">
        <cfvo type="percent" val="0"/>
        <cfvo type="num" val="0"/>
        <cfvo type="num" val="0"/>
      </iconSet>
    </cfRule>
  </conditionalFormatting>
  <conditionalFormatting sqref="J154">
    <cfRule type="iconSet" priority="573">
      <iconSet iconSet="3Symbols2" showValue="0">
        <cfvo type="percent" val="0"/>
        <cfvo type="num" val="0"/>
        <cfvo type="num" val="0"/>
      </iconSet>
    </cfRule>
  </conditionalFormatting>
  <conditionalFormatting sqref="J155">
    <cfRule type="iconSet" priority="576">
      <iconSet iconSet="3Symbols2" showValue="0">
        <cfvo type="percent" val="0"/>
        <cfvo type="num" val="0"/>
        <cfvo type="num" val="0"/>
      </iconSet>
    </cfRule>
  </conditionalFormatting>
  <conditionalFormatting sqref="K13 K26 K29 K45 K63 K100:K107 K129:K136 K139:K151 K156:K160 K6:N8 K10:N10 K42:N42 K58:N58 K88:N97 K120:N126 K161:N1048576">
    <cfRule type="iconSet" priority="652">
      <iconSet iconSet="3Symbols2" showValue="0">
        <cfvo type="percent" val="0"/>
        <cfvo type="num" val="0"/>
        <cfvo type="num" val="0"/>
      </iconSet>
    </cfRule>
  </conditionalFormatting>
  <conditionalFormatting sqref="K14:K23">
    <cfRule type="iconSet" priority="564">
      <iconSet iconSet="3Symbols2" showValue="0">
        <cfvo type="percent" val="0"/>
        <cfvo type="num" val="0"/>
        <cfvo type="num" val="0"/>
      </iconSet>
    </cfRule>
  </conditionalFormatting>
  <conditionalFormatting sqref="K30:K39">
    <cfRule type="iconSet" priority="561">
      <iconSet iconSet="3Symbols2" showValue="0">
        <cfvo type="percent" val="0"/>
        <cfvo type="num" val="0"/>
        <cfvo type="num" val="0"/>
      </iconSet>
    </cfRule>
  </conditionalFormatting>
  <conditionalFormatting sqref="K46:K55">
    <cfRule type="iconSet" priority="558">
      <iconSet iconSet="3Symbols2" showValue="0">
        <cfvo type="percent" val="0"/>
        <cfvo type="num" val="0"/>
        <cfvo type="num" val="0"/>
      </iconSet>
    </cfRule>
  </conditionalFormatting>
  <conditionalFormatting sqref="K66:K74">
    <cfRule type="iconSet" priority="673">
      <iconSet iconSet="3Symbols2" showValue="0">
        <cfvo type="percent" val="0"/>
        <cfvo type="num" val="0"/>
        <cfvo type="num" val="0"/>
      </iconSet>
    </cfRule>
  </conditionalFormatting>
  <conditionalFormatting sqref="K76:K84">
    <cfRule type="iconSet" priority="540">
      <iconSet iconSet="3Symbols2" showValue="0">
        <cfvo type="percent" val="0"/>
        <cfvo type="num" val="0"/>
        <cfvo type="num" val="0"/>
      </iconSet>
    </cfRule>
  </conditionalFormatting>
  <conditionalFormatting sqref="K110:K117">
    <cfRule type="iconSet" priority="651">
      <iconSet iconSet="3Symbols2" showValue="0">
        <cfvo type="percent" val="0"/>
        <cfvo type="num" val="0"/>
        <cfvo type="num" val="0"/>
      </iconSet>
    </cfRule>
  </conditionalFormatting>
  <conditionalFormatting sqref="K154">
    <cfRule type="iconSet" priority="572">
      <iconSet iconSet="3Symbols2" showValue="0">
        <cfvo type="percent" val="0"/>
        <cfvo type="num" val="0"/>
        <cfvo type="num" val="0"/>
      </iconSet>
    </cfRule>
  </conditionalFormatting>
  <conditionalFormatting sqref="K155">
    <cfRule type="iconSet" priority="575">
      <iconSet iconSet="3Symbols2" showValue="0">
        <cfvo type="percent" val="0"/>
        <cfvo type="num" val="0"/>
        <cfvo type="num" val="0"/>
      </iconSet>
    </cfRule>
  </conditionalFormatting>
  <conditionalFormatting sqref="K9:N9">
    <cfRule type="iconSet" priority="650">
      <iconSet iconSet="3Symbols2" showValue="0">
        <cfvo type="percent" val="0"/>
        <cfvo type="num" val="0"/>
        <cfvo type="num" val="0"/>
      </iconSet>
    </cfRule>
  </conditionalFormatting>
  <conditionalFormatting sqref="K11:N11">
    <cfRule type="iconSet" priority="614">
      <iconSet iconSet="3Symbols2" showValue="0">
        <cfvo type="percent" val="0"/>
        <cfvo type="num" val="0"/>
        <cfvo type="num" val="0"/>
      </iconSet>
    </cfRule>
  </conditionalFormatting>
  <conditionalFormatting sqref="K12:N12">
    <cfRule type="iconSet" priority="649">
      <iconSet iconSet="3Symbols2" showValue="0">
        <cfvo type="percent" val="0"/>
        <cfvo type="num" val="0"/>
        <cfvo type="num" val="0"/>
      </iconSet>
    </cfRule>
  </conditionalFormatting>
  <conditionalFormatting sqref="K24:N24">
    <cfRule type="iconSet" priority="611">
      <iconSet iconSet="3Symbols2" showValue="0">
        <cfvo type="percent" val="0"/>
        <cfvo type="num" val="0"/>
        <cfvo type="num" val="0"/>
      </iconSet>
    </cfRule>
  </conditionalFormatting>
  <conditionalFormatting sqref="K25:N25">
    <cfRule type="iconSet" priority="648">
      <iconSet iconSet="3Symbols2" showValue="0">
        <cfvo type="percent" val="0"/>
        <cfvo type="num" val="0"/>
        <cfvo type="num" val="0"/>
      </iconSet>
    </cfRule>
  </conditionalFormatting>
  <conditionalFormatting sqref="K27:N27">
    <cfRule type="iconSet" priority="608">
      <iconSet iconSet="3Symbols2" showValue="0">
        <cfvo type="percent" val="0"/>
        <cfvo type="num" val="0"/>
        <cfvo type="num" val="0"/>
      </iconSet>
    </cfRule>
  </conditionalFormatting>
  <conditionalFormatting sqref="K28:N28">
    <cfRule type="iconSet" priority="647">
      <iconSet iconSet="3Symbols2" showValue="0">
        <cfvo type="percent" val="0"/>
        <cfvo type="num" val="0"/>
        <cfvo type="num" val="0"/>
      </iconSet>
    </cfRule>
  </conditionalFormatting>
  <conditionalFormatting sqref="K40:N40">
    <cfRule type="iconSet" priority="605">
      <iconSet iconSet="3Symbols2" showValue="0">
        <cfvo type="percent" val="0"/>
        <cfvo type="num" val="0"/>
        <cfvo type="num" val="0"/>
      </iconSet>
    </cfRule>
  </conditionalFormatting>
  <conditionalFormatting sqref="K41:N41">
    <cfRule type="iconSet" priority="646">
      <iconSet iconSet="3Symbols2" showValue="0">
        <cfvo type="percent" val="0"/>
        <cfvo type="num" val="0"/>
        <cfvo type="num" val="0"/>
      </iconSet>
    </cfRule>
  </conditionalFormatting>
  <conditionalFormatting sqref="K43:N43">
    <cfRule type="iconSet" priority="602">
      <iconSet iconSet="3Symbols2" showValue="0">
        <cfvo type="percent" val="0"/>
        <cfvo type="num" val="0"/>
        <cfvo type="num" val="0"/>
      </iconSet>
    </cfRule>
  </conditionalFormatting>
  <conditionalFormatting sqref="K44:N44">
    <cfRule type="iconSet" priority="645">
      <iconSet iconSet="3Symbols2" showValue="0">
        <cfvo type="percent" val="0"/>
        <cfvo type="num" val="0"/>
        <cfvo type="num" val="0"/>
      </iconSet>
    </cfRule>
  </conditionalFormatting>
  <conditionalFormatting sqref="K56:N56">
    <cfRule type="iconSet" priority="599">
      <iconSet iconSet="3Symbols2" showValue="0">
        <cfvo type="percent" val="0"/>
        <cfvo type="num" val="0"/>
        <cfvo type="num" val="0"/>
      </iconSet>
    </cfRule>
  </conditionalFormatting>
  <conditionalFormatting sqref="K57:N57">
    <cfRule type="iconSet" priority="644">
      <iconSet iconSet="3Symbols2" showValue="0">
        <cfvo type="percent" val="0"/>
        <cfvo type="num" val="0"/>
        <cfvo type="num" val="0"/>
      </iconSet>
    </cfRule>
  </conditionalFormatting>
  <conditionalFormatting sqref="K59:N59">
    <cfRule type="iconSet" priority="596">
      <iconSet iconSet="3Symbols2" showValue="0">
        <cfvo type="percent" val="0"/>
        <cfvo type="num" val="0"/>
        <cfvo type="num" val="0"/>
      </iconSet>
    </cfRule>
  </conditionalFormatting>
  <conditionalFormatting sqref="K60:N61">
    <cfRule type="iconSet" priority="534">
      <iconSet iconSet="3Symbols2" showValue="0">
        <cfvo type="percent" val="0"/>
        <cfvo type="num" val="0"/>
        <cfvo type="num" val="0"/>
      </iconSet>
    </cfRule>
  </conditionalFormatting>
  <conditionalFormatting sqref="K62:N62">
    <cfRule type="iconSet" priority="638">
      <iconSet iconSet="3Symbols2" showValue="0">
        <cfvo type="percent" val="0"/>
        <cfvo type="num" val="0"/>
        <cfvo type="num" val="0"/>
      </iconSet>
    </cfRule>
  </conditionalFormatting>
  <conditionalFormatting sqref="K64:N64">
    <cfRule type="iconSet" priority="670">
      <iconSet iconSet="3Symbols2" showValue="0">
        <cfvo type="percent" val="0"/>
        <cfvo type="num" val="0"/>
        <cfvo type="num" val="0"/>
      </iconSet>
    </cfRule>
  </conditionalFormatting>
  <conditionalFormatting sqref="K65:N65">
    <cfRule type="iconSet" priority="569">
      <iconSet iconSet="3Symbols2" showValue="0">
        <cfvo type="percent" val="0"/>
        <cfvo type="num" val="0"/>
        <cfvo type="num" val="0"/>
      </iconSet>
    </cfRule>
  </conditionalFormatting>
  <conditionalFormatting sqref="K75:N75">
    <cfRule type="iconSet" priority="538">
      <iconSet iconSet="3Symbols2" showValue="0">
        <cfvo type="percent" val="0"/>
        <cfvo type="num" val="0"/>
        <cfvo type="num" val="0"/>
      </iconSet>
    </cfRule>
  </conditionalFormatting>
  <conditionalFormatting sqref="K85:N85">
    <cfRule type="iconSet" priority="566">
      <iconSet iconSet="3Symbols2" showValue="0">
        <cfvo type="percent" val="0"/>
        <cfvo type="num" val="0"/>
        <cfvo type="num" val="0"/>
      </iconSet>
    </cfRule>
  </conditionalFormatting>
  <conditionalFormatting sqref="K86:N86">
    <cfRule type="iconSet" priority="618">
      <iconSet iconSet="3Symbols2" showValue="0">
        <cfvo type="percent" val="0"/>
        <cfvo type="num" val="0"/>
        <cfvo type="num" val="0"/>
      </iconSet>
    </cfRule>
  </conditionalFormatting>
  <conditionalFormatting sqref="K87:N87">
    <cfRule type="iconSet" priority="643">
      <iconSet iconSet="3Symbols2" showValue="0">
        <cfvo type="percent" val="0"/>
        <cfvo type="num" val="0"/>
        <cfvo type="num" val="0"/>
      </iconSet>
    </cfRule>
  </conditionalFormatting>
  <conditionalFormatting sqref="K98:N98">
    <cfRule type="iconSet" priority="593">
      <iconSet iconSet="3Symbols2" showValue="0">
        <cfvo type="percent" val="0"/>
        <cfvo type="num" val="0"/>
        <cfvo type="num" val="0"/>
      </iconSet>
    </cfRule>
  </conditionalFormatting>
  <conditionalFormatting sqref="K99:N99">
    <cfRule type="iconSet" priority="642">
      <iconSet iconSet="3Symbols2" showValue="0">
        <cfvo type="percent" val="0"/>
        <cfvo type="num" val="0"/>
        <cfvo type="num" val="0"/>
      </iconSet>
    </cfRule>
  </conditionalFormatting>
  <conditionalFormatting sqref="K108:N108">
    <cfRule type="iconSet" priority="590">
      <iconSet iconSet="3Symbols2" showValue="0">
        <cfvo type="percent" val="0"/>
        <cfvo type="num" val="0"/>
        <cfvo type="num" val="0"/>
      </iconSet>
    </cfRule>
  </conditionalFormatting>
  <conditionalFormatting sqref="K109:N109">
    <cfRule type="iconSet" priority="641">
      <iconSet iconSet="3Symbols2" showValue="0">
        <cfvo type="percent" val="0"/>
        <cfvo type="num" val="0"/>
        <cfvo type="num" val="0"/>
      </iconSet>
    </cfRule>
  </conditionalFormatting>
  <conditionalFormatting sqref="K118:N118">
    <cfRule type="iconSet" priority="587">
      <iconSet iconSet="3Symbols2" showValue="0">
        <cfvo type="percent" val="0"/>
        <cfvo type="num" val="0"/>
        <cfvo type="num" val="0"/>
      </iconSet>
    </cfRule>
  </conditionalFormatting>
  <conditionalFormatting sqref="K119:N119">
    <cfRule type="iconSet" priority="640">
      <iconSet iconSet="3Symbols2" showValue="0">
        <cfvo type="percent" val="0"/>
        <cfvo type="num" val="0"/>
        <cfvo type="num" val="0"/>
      </iconSet>
    </cfRule>
  </conditionalFormatting>
  <conditionalFormatting sqref="K127:N127">
    <cfRule type="iconSet" priority="584">
      <iconSet iconSet="3Symbols2" showValue="0">
        <cfvo type="percent" val="0"/>
        <cfvo type="num" val="0"/>
        <cfvo type="num" val="0"/>
      </iconSet>
    </cfRule>
  </conditionalFormatting>
  <conditionalFormatting sqref="K128:N128">
    <cfRule type="iconSet" priority="639">
      <iconSet iconSet="3Symbols2" showValue="0">
        <cfvo type="percent" val="0"/>
        <cfvo type="num" val="0"/>
        <cfvo type="num" val="0"/>
      </iconSet>
    </cfRule>
  </conditionalFormatting>
  <conditionalFormatting sqref="K137:N137">
    <cfRule type="iconSet" priority="581">
      <iconSet iconSet="3Symbols2" showValue="0">
        <cfvo type="percent" val="0"/>
        <cfvo type="num" val="0"/>
        <cfvo type="num" val="0"/>
      </iconSet>
    </cfRule>
  </conditionalFormatting>
  <conditionalFormatting sqref="K138:N138">
    <cfRule type="iconSet" priority="637">
      <iconSet iconSet="3Symbols2" showValue="0">
        <cfvo type="percent" val="0"/>
        <cfvo type="num" val="0"/>
        <cfvo type="num" val="0"/>
      </iconSet>
    </cfRule>
  </conditionalFormatting>
  <conditionalFormatting sqref="K152:N152">
    <cfRule type="iconSet" priority="578">
      <iconSet iconSet="3Symbols2" showValue="0">
        <cfvo type="percent" val="0"/>
        <cfvo type="num" val="0"/>
        <cfvo type="num" val="0"/>
      </iconSet>
    </cfRule>
  </conditionalFormatting>
  <conditionalFormatting sqref="K153:N153">
    <cfRule type="iconSet" priority="636">
      <iconSet iconSet="3Symbols2" showValue="0">
        <cfvo type="percent" val="0"/>
        <cfvo type="num" val="0"/>
        <cfvo type="num" val="0"/>
      </iconSet>
    </cfRule>
  </conditionalFormatting>
  <conditionalFormatting sqref="L26:N26">
    <cfRule type="iconSet" priority="551">
      <iconSet iconSet="3Symbols2" showValue="0">
        <cfvo type="percent" val="0"/>
        <cfvo type="num" val="0"/>
        <cfvo type="num" val="0"/>
      </iconSet>
    </cfRule>
  </conditionalFormatting>
  <conditionalFormatting sqref="L29:N39">
    <cfRule type="iconSet" priority="550">
      <iconSet iconSet="3Symbols2" showValue="0">
        <cfvo type="percent" val="0"/>
        <cfvo type="num" val="0"/>
        <cfvo type="num" val="0"/>
      </iconSet>
    </cfRule>
  </conditionalFormatting>
  <conditionalFormatting sqref="L45:N51 L53:N55 L63:N63">
    <cfRule type="iconSet" priority="549">
      <iconSet iconSet="3Symbols2" showValue="0">
        <cfvo type="percent" val="0"/>
        <cfvo type="num" val="0"/>
        <cfvo type="num" val="0"/>
      </iconSet>
    </cfRule>
  </conditionalFormatting>
  <conditionalFormatting sqref="L52:N52">
    <cfRule type="iconSet" priority="531">
      <iconSet iconSet="3Symbols2" showValue="0">
        <cfvo type="percent" val="0"/>
        <cfvo type="num" val="0"/>
        <cfvo type="num" val="0"/>
      </iconSet>
    </cfRule>
  </conditionalFormatting>
  <conditionalFormatting sqref="L66:N74">
    <cfRule type="iconSet" priority="548">
      <iconSet iconSet="3Symbols2" showValue="0">
        <cfvo type="percent" val="0"/>
        <cfvo type="num" val="0"/>
        <cfvo type="num" val="0"/>
      </iconSet>
    </cfRule>
  </conditionalFormatting>
  <conditionalFormatting sqref="L76:N84">
    <cfRule type="iconSet" priority="536">
      <iconSet iconSet="3Symbols2" showValue="0">
        <cfvo type="percent" val="0"/>
        <cfvo type="num" val="0"/>
        <cfvo type="num" val="0"/>
      </iconSet>
    </cfRule>
  </conditionalFormatting>
  <conditionalFormatting sqref="L100:N107">
    <cfRule type="iconSet" priority="547">
      <iconSet iconSet="3Symbols2" showValue="0">
        <cfvo type="percent" val="0"/>
        <cfvo type="num" val="0"/>
        <cfvo type="num" val="0"/>
      </iconSet>
    </cfRule>
  </conditionalFormatting>
  <conditionalFormatting sqref="L110:N117">
    <cfRule type="iconSet" priority="546">
      <iconSet iconSet="3Symbols2" showValue="0">
        <cfvo type="percent" val="0"/>
        <cfvo type="num" val="0"/>
        <cfvo type="num" val="0"/>
      </iconSet>
    </cfRule>
  </conditionalFormatting>
  <conditionalFormatting sqref="L129:N136">
    <cfRule type="iconSet" priority="545">
      <iconSet iconSet="3Symbols2" showValue="0">
        <cfvo type="percent" val="0"/>
        <cfvo type="num" val="0"/>
        <cfvo type="num" val="0"/>
      </iconSet>
    </cfRule>
  </conditionalFormatting>
  <conditionalFormatting sqref="L139:N151">
    <cfRule type="iconSet" priority="544">
      <iconSet iconSet="3Symbols2" showValue="0">
        <cfvo type="percent" val="0"/>
        <cfvo type="num" val="0"/>
        <cfvo type="num" val="0"/>
      </iconSet>
    </cfRule>
  </conditionalFormatting>
  <conditionalFormatting sqref="L154:N160">
    <cfRule type="iconSet" priority="543">
      <iconSet iconSet="3Symbols2" showValue="0">
        <cfvo type="percent" val="0"/>
        <cfvo type="num" val="0"/>
        <cfvo type="num" val="0"/>
      </iconSet>
    </cfRule>
  </conditionalFormatting>
  <conditionalFormatting sqref="O1:P5">
    <cfRule type="iconSet" priority="512">
      <iconSet iconSet="3Symbols2" showValue="0">
        <cfvo type="percent" val="0"/>
        <cfvo type="num" val="0"/>
        <cfvo type="num" val="1"/>
      </iconSet>
    </cfRule>
  </conditionalFormatting>
  <conditionalFormatting sqref="O6:P8 O10:P10 O42:P42 O58:P58 O88:P97 O120:P126 O161:P1048576">
    <cfRule type="iconSet" priority="529">
      <iconSet iconSet="3Symbols2" showValue="0">
        <cfvo type="percent" val="0"/>
        <cfvo type="num" val="0"/>
        <cfvo type="num" val="0"/>
      </iconSet>
    </cfRule>
  </conditionalFormatting>
  <conditionalFormatting sqref="O9:P9">
    <cfRule type="iconSet" priority="528">
      <iconSet iconSet="3Symbols2" showValue="0">
        <cfvo type="percent" val="0"/>
        <cfvo type="num" val="0"/>
        <cfvo type="num" val="0"/>
      </iconSet>
    </cfRule>
  </conditionalFormatting>
  <conditionalFormatting sqref="O11:P11">
    <cfRule type="iconSet" priority="511">
      <iconSet iconSet="3Symbols2" showValue="0">
        <cfvo type="percent" val="0"/>
        <cfvo type="num" val="0"/>
        <cfvo type="num" val="0"/>
      </iconSet>
    </cfRule>
  </conditionalFormatting>
  <conditionalFormatting sqref="O12:P12">
    <cfRule type="iconSet" priority="527">
      <iconSet iconSet="3Symbols2" showValue="0">
        <cfvo type="percent" val="0"/>
        <cfvo type="num" val="0"/>
        <cfvo type="num" val="0"/>
      </iconSet>
    </cfRule>
  </conditionalFormatting>
  <conditionalFormatting sqref="O13:P23">
    <cfRule type="iconSet" priority="496">
      <iconSet iconSet="3Symbols2" showValue="0">
        <cfvo type="percent" val="0"/>
        <cfvo type="num" val="0"/>
        <cfvo type="num" val="0"/>
      </iconSet>
    </cfRule>
  </conditionalFormatting>
  <conditionalFormatting sqref="O24:P24">
    <cfRule type="iconSet" priority="510">
      <iconSet iconSet="3Symbols2" showValue="0">
        <cfvo type="percent" val="0"/>
        <cfvo type="num" val="0"/>
        <cfvo type="num" val="0"/>
      </iconSet>
    </cfRule>
  </conditionalFormatting>
  <conditionalFormatting sqref="O25:P25">
    <cfRule type="iconSet" priority="526">
      <iconSet iconSet="3Symbols2" showValue="0">
        <cfvo type="percent" val="0"/>
        <cfvo type="num" val="0"/>
        <cfvo type="num" val="0"/>
      </iconSet>
    </cfRule>
  </conditionalFormatting>
  <conditionalFormatting sqref="O26:P26">
    <cfRule type="iconSet" priority="495">
      <iconSet iconSet="3Symbols2" showValue="0">
        <cfvo type="percent" val="0"/>
        <cfvo type="num" val="0"/>
        <cfvo type="num" val="0"/>
      </iconSet>
    </cfRule>
  </conditionalFormatting>
  <conditionalFormatting sqref="O27:P27">
    <cfRule type="iconSet" priority="509">
      <iconSet iconSet="3Symbols2" showValue="0">
        <cfvo type="percent" val="0"/>
        <cfvo type="num" val="0"/>
        <cfvo type="num" val="0"/>
      </iconSet>
    </cfRule>
  </conditionalFormatting>
  <conditionalFormatting sqref="O28:P28">
    <cfRule type="iconSet" priority="525">
      <iconSet iconSet="3Symbols2" showValue="0">
        <cfvo type="percent" val="0"/>
        <cfvo type="num" val="0"/>
        <cfvo type="num" val="0"/>
      </iconSet>
    </cfRule>
  </conditionalFormatting>
  <conditionalFormatting sqref="O29:P39">
    <cfRule type="iconSet" priority="494">
      <iconSet iconSet="3Symbols2" showValue="0">
        <cfvo type="percent" val="0"/>
        <cfvo type="num" val="0"/>
        <cfvo type="num" val="0"/>
      </iconSet>
    </cfRule>
  </conditionalFormatting>
  <conditionalFormatting sqref="O40:P40">
    <cfRule type="iconSet" priority="508">
      <iconSet iconSet="3Symbols2" showValue="0">
        <cfvo type="percent" val="0"/>
        <cfvo type="num" val="0"/>
        <cfvo type="num" val="0"/>
      </iconSet>
    </cfRule>
  </conditionalFormatting>
  <conditionalFormatting sqref="O41:P41">
    <cfRule type="iconSet" priority="524">
      <iconSet iconSet="3Symbols2" showValue="0">
        <cfvo type="percent" val="0"/>
        <cfvo type="num" val="0"/>
        <cfvo type="num" val="0"/>
      </iconSet>
    </cfRule>
  </conditionalFormatting>
  <conditionalFormatting sqref="O43:P43">
    <cfRule type="iconSet" priority="507">
      <iconSet iconSet="3Symbols2" showValue="0">
        <cfvo type="percent" val="0"/>
        <cfvo type="num" val="0"/>
        <cfvo type="num" val="0"/>
      </iconSet>
    </cfRule>
  </conditionalFormatting>
  <conditionalFormatting sqref="O44:P44">
    <cfRule type="iconSet" priority="523">
      <iconSet iconSet="3Symbols2" showValue="0">
        <cfvo type="percent" val="0"/>
        <cfvo type="num" val="0"/>
        <cfvo type="num" val="0"/>
      </iconSet>
    </cfRule>
  </conditionalFormatting>
  <conditionalFormatting sqref="O45:P51 O53:P55 O63:P63">
    <cfRule type="iconSet" priority="493">
      <iconSet iconSet="3Symbols2" showValue="0">
        <cfvo type="percent" val="0"/>
        <cfvo type="num" val="0"/>
        <cfvo type="num" val="0"/>
      </iconSet>
    </cfRule>
  </conditionalFormatting>
  <conditionalFormatting sqref="O52:P52">
    <cfRule type="iconSet" priority="483">
      <iconSet iconSet="3Symbols2" showValue="0">
        <cfvo type="percent" val="0"/>
        <cfvo type="num" val="0"/>
        <cfvo type="num" val="0"/>
      </iconSet>
    </cfRule>
  </conditionalFormatting>
  <conditionalFormatting sqref="O56:P56">
    <cfRule type="iconSet" priority="506">
      <iconSet iconSet="3Symbols2" showValue="0">
        <cfvo type="percent" val="0"/>
        <cfvo type="num" val="0"/>
        <cfvo type="num" val="0"/>
      </iconSet>
    </cfRule>
  </conditionalFormatting>
  <conditionalFormatting sqref="O57:P57">
    <cfRule type="iconSet" priority="522">
      <iconSet iconSet="3Symbols2" showValue="0">
        <cfvo type="percent" val="0"/>
        <cfvo type="num" val="0"/>
        <cfvo type="num" val="0"/>
      </iconSet>
    </cfRule>
  </conditionalFormatting>
  <conditionalFormatting sqref="O59:P59">
    <cfRule type="iconSet" priority="505">
      <iconSet iconSet="3Symbols2" showValue="0">
        <cfvo type="percent" val="0"/>
        <cfvo type="num" val="0"/>
        <cfvo type="num" val="0"/>
      </iconSet>
    </cfRule>
  </conditionalFormatting>
  <conditionalFormatting sqref="O60:P61">
    <cfRule type="iconSet" priority="484">
      <iconSet iconSet="3Symbols2" showValue="0">
        <cfvo type="percent" val="0"/>
        <cfvo type="num" val="0"/>
        <cfvo type="num" val="0"/>
      </iconSet>
    </cfRule>
  </conditionalFormatting>
  <conditionalFormatting sqref="O62:P62">
    <cfRule type="iconSet" priority="516">
      <iconSet iconSet="3Symbols2" showValue="0">
        <cfvo type="percent" val="0"/>
        <cfvo type="num" val="0"/>
        <cfvo type="num" val="0"/>
      </iconSet>
    </cfRule>
  </conditionalFormatting>
  <conditionalFormatting sqref="O64:P64">
    <cfRule type="iconSet" priority="530">
      <iconSet iconSet="3Symbols2" showValue="0">
        <cfvo type="percent" val="0"/>
        <cfvo type="num" val="0"/>
        <cfvo type="num" val="0"/>
      </iconSet>
    </cfRule>
  </conditionalFormatting>
  <conditionalFormatting sqref="O65:P65">
    <cfRule type="iconSet" priority="498">
      <iconSet iconSet="3Symbols2" showValue="0">
        <cfvo type="percent" val="0"/>
        <cfvo type="num" val="0"/>
        <cfvo type="num" val="0"/>
      </iconSet>
    </cfRule>
  </conditionalFormatting>
  <conditionalFormatting sqref="O66:P74">
    <cfRule type="iconSet" priority="492">
      <iconSet iconSet="3Symbols2" showValue="0">
        <cfvo type="percent" val="0"/>
        <cfvo type="num" val="0"/>
        <cfvo type="num" val="0"/>
      </iconSet>
    </cfRule>
  </conditionalFormatting>
  <conditionalFormatting sqref="O75:P75">
    <cfRule type="iconSet" priority="486">
      <iconSet iconSet="3Symbols2" showValue="0">
        <cfvo type="percent" val="0"/>
        <cfvo type="num" val="0"/>
        <cfvo type="num" val="0"/>
      </iconSet>
    </cfRule>
  </conditionalFormatting>
  <conditionalFormatting sqref="O76:P84">
    <cfRule type="iconSet" priority="485">
      <iconSet iconSet="3Symbols2" showValue="0">
        <cfvo type="percent" val="0"/>
        <cfvo type="num" val="0"/>
        <cfvo type="num" val="0"/>
      </iconSet>
    </cfRule>
  </conditionalFormatting>
  <conditionalFormatting sqref="O85:P85">
    <cfRule type="iconSet" priority="497">
      <iconSet iconSet="3Symbols2" showValue="0">
        <cfvo type="percent" val="0"/>
        <cfvo type="num" val="0"/>
        <cfvo type="num" val="0"/>
      </iconSet>
    </cfRule>
  </conditionalFormatting>
  <conditionalFormatting sqref="O86:P86">
    <cfRule type="iconSet" priority="513">
      <iconSet iconSet="3Symbols2" showValue="0">
        <cfvo type="percent" val="0"/>
        <cfvo type="num" val="0"/>
        <cfvo type="num" val="0"/>
      </iconSet>
    </cfRule>
  </conditionalFormatting>
  <conditionalFormatting sqref="O87:P87">
    <cfRule type="iconSet" priority="521">
      <iconSet iconSet="3Symbols2" showValue="0">
        <cfvo type="percent" val="0"/>
        <cfvo type="num" val="0"/>
        <cfvo type="num" val="0"/>
      </iconSet>
    </cfRule>
  </conditionalFormatting>
  <conditionalFormatting sqref="O98:P98">
    <cfRule type="iconSet" priority="504">
      <iconSet iconSet="3Symbols2" showValue="0">
        <cfvo type="percent" val="0"/>
        <cfvo type="num" val="0"/>
        <cfvo type="num" val="0"/>
      </iconSet>
    </cfRule>
  </conditionalFormatting>
  <conditionalFormatting sqref="O99:P99">
    <cfRule type="iconSet" priority="520">
      <iconSet iconSet="3Symbols2" showValue="0">
        <cfvo type="percent" val="0"/>
        <cfvo type="num" val="0"/>
        <cfvo type="num" val="0"/>
      </iconSet>
    </cfRule>
  </conditionalFormatting>
  <conditionalFormatting sqref="O100:P107">
    <cfRule type="iconSet" priority="491">
      <iconSet iconSet="3Symbols2" showValue="0">
        <cfvo type="percent" val="0"/>
        <cfvo type="num" val="0"/>
        <cfvo type="num" val="0"/>
      </iconSet>
    </cfRule>
  </conditionalFormatting>
  <conditionalFormatting sqref="O108:P108">
    <cfRule type="iconSet" priority="503">
      <iconSet iconSet="3Symbols2" showValue="0">
        <cfvo type="percent" val="0"/>
        <cfvo type="num" val="0"/>
        <cfvo type="num" val="0"/>
      </iconSet>
    </cfRule>
  </conditionalFormatting>
  <conditionalFormatting sqref="O109:P109">
    <cfRule type="iconSet" priority="519">
      <iconSet iconSet="3Symbols2" showValue="0">
        <cfvo type="percent" val="0"/>
        <cfvo type="num" val="0"/>
        <cfvo type="num" val="0"/>
      </iconSet>
    </cfRule>
  </conditionalFormatting>
  <conditionalFormatting sqref="O110:P117">
    <cfRule type="iconSet" priority="490">
      <iconSet iconSet="3Symbols2" showValue="0">
        <cfvo type="percent" val="0"/>
        <cfvo type="num" val="0"/>
        <cfvo type="num" val="0"/>
      </iconSet>
    </cfRule>
  </conditionalFormatting>
  <conditionalFormatting sqref="O118:P118">
    <cfRule type="iconSet" priority="502">
      <iconSet iconSet="3Symbols2" showValue="0">
        <cfvo type="percent" val="0"/>
        <cfvo type="num" val="0"/>
        <cfvo type="num" val="0"/>
      </iconSet>
    </cfRule>
  </conditionalFormatting>
  <conditionalFormatting sqref="O119:P119">
    <cfRule type="iconSet" priority="518">
      <iconSet iconSet="3Symbols2" showValue="0">
        <cfvo type="percent" val="0"/>
        <cfvo type="num" val="0"/>
        <cfvo type="num" val="0"/>
      </iconSet>
    </cfRule>
  </conditionalFormatting>
  <conditionalFormatting sqref="O127:P127">
    <cfRule type="iconSet" priority="501">
      <iconSet iconSet="3Symbols2" showValue="0">
        <cfvo type="percent" val="0"/>
        <cfvo type="num" val="0"/>
        <cfvo type="num" val="0"/>
      </iconSet>
    </cfRule>
  </conditionalFormatting>
  <conditionalFormatting sqref="O128:P128">
    <cfRule type="iconSet" priority="517">
      <iconSet iconSet="3Symbols2" showValue="0">
        <cfvo type="percent" val="0"/>
        <cfvo type="num" val="0"/>
        <cfvo type="num" val="0"/>
      </iconSet>
    </cfRule>
  </conditionalFormatting>
  <conditionalFormatting sqref="O129:P136">
    <cfRule type="iconSet" priority="489">
      <iconSet iconSet="3Symbols2" showValue="0">
        <cfvo type="percent" val="0"/>
        <cfvo type="num" val="0"/>
        <cfvo type="num" val="0"/>
      </iconSet>
    </cfRule>
  </conditionalFormatting>
  <conditionalFormatting sqref="O137:P137">
    <cfRule type="iconSet" priority="500">
      <iconSet iconSet="3Symbols2" showValue="0">
        <cfvo type="percent" val="0"/>
        <cfvo type="num" val="0"/>
        <cfvo type="num" val="0"/>
      </iconSet>
    </cfRule>
  </conditionalFormatting>
  <conditionalFormatting sqref="O138:P138">
    <cfRule type="iconSet" priority="515">
      <iconSet iconSet="3Symbols2" showValue="0">
        <cfvo type="percent" val="0"/>
        <cfvo type="num" val="0"/>
        <cfvo type="num" val="0"/>
      </iconSet>
    </cfRule>
  </conditionalFormatting>
  <conditionalFormatting sqref="O139:P151">
    <cfRule type="iconSet" priority="488">
      <iconSet iconSet="3Symbols2" showValue="0">
        <cfvo type="percent" val="0"/>
        <cfvo type="num" val="0"/>
        <cfvo type="num" val="0"/>
      </iconSet>
    </cfRule>
  </conditionalFormatting>
  <conditionalFormatting sqref="O152:P152">
    <cfRule type="iconSet" priority="499">
      <iconSet iconSet="3Symbols2" showValue="0">
        <cfvo type="percent" val="0"/>
        <cfvo type="num" val="0"/>
        <cfvo type="num" val="0"/>
      </iconSet>
    </cfRule>
  </conditionalFormatting>
  <conditionalFormatting sqref="O153:P153">
    <cfRule type="iconSet" priority="514">
      <iconSet iconSet="3Symbols2" showValue="0">
        <cfvo type="percent" val="0"/>
        <cfvo type="num" val="0"/>
        <cfvo type="num" val="0"/>
      </iconSet>
    </cfRule>
  </conditionalFormatting>
  <conditionalFormatting sqref="O154:P160">
    <cfRule type="iconSet" priority="487">
      <iconSet iconSet="3Symbols2" showValue="0">
        <cfvo type="percent" val="0"/>
        <cfvo type="num" val="0"/>
        <cfvo type="num" val="0"/>
      </iconSet>
    </cfRule>
  </conditionalFormatting>
  <conditionalFormatting sqref="Q1:R5">
    <cfRule type="iconSet" priority="464">
      <iconSet iconSet="3Symbols2" showValue="0">
        <cfvo type="percent" val="0"/>
        <cfvo type="num" val="0"/>
        <cfvo type="num" val="1"/>
      </iconSet>
    </cfRule>
  </conditionalFormatting>
  <conditionalFormatting sqref="Q6:R8 Q10:R10 Q42:R42 Q58:R58 Q88:R97 Q120:R126 Q161:R1048576">
    <cfRule type="iconSet" priority="481">
      <iconSet iconSet="3Symbols2" showValue="0">
        <cfvo type="percent" val="0"/>
        <cfvo type="num" val="0"/>
        <cfvo type="num" val="0"/>
      </iconSet>
    </cfRule>
  </conditionalFormatting>
  <conditionalFormatting sqref="Q9:R9">
    <cfRule type="iconSet" priority="480">
      <iconSet iconSet="3Symbols2" showValue="0">
        <cfvo type="percent" val="0"/>
        <cfvo type="num" val="0"/>
        <cfvo type="num" val="0"/>
      </iconSet>
    </cfRule>
  </conditionalFormatting>
  <conditionalFormatting sqref="Q11:R11">
    <cfRule type="iconSet" priority="463">
      <iconSet iconSet="3Symbols2" showValue="0">
        <cfvo type="percent" val="0"/>
        <cfvo type="num" val="0"/>
        <cfvo type="num" val="0"/>
      </iconSet>
    </cfRule>
  </conditionalFormatting>
  <conditionalFormatting sqref="Q12:R12">
    <cfRule type="iconSet" priority="479">
      <iconSet iconSet="3Symbols2" showValue="0">
        <cfvo type="percent" val="0"/>
        <cfvo type="num" val="0"/>
        <cfvo type="num" val="0"/>
      </iconSet>
    </cfRule>
  </conditionalFormatting>
  <conditionalFormatting sqref="Q13:R23">
    <cfRule type="iconSet" priority="448">
      <iconSet iconSet="3Symbols2" showValue="0">
        <cfvo type="percent" val="0"/>
        <cfvo type="num" val="0"/>
        <cfvo type="num" val="0"/>
      </iconSet>
    </cfRule>
  </conditionalFormatting>
  <conditionalFormatting sqref="Q24:R24">
    <cfRule type="iconSet" priority="462">
      <iconSet iconSet="3Symbols2" showValue="0">
        <cfvo type="percent" val="0"/>
        <cfvo type="num" val="0"/>
        <cfvo type="num" val="0"/>
      </iconSet>
    </cfRule>
  </conditionalFormatting>
  <conditionalFormatting sqref="Q25:R25">
    <cfRule type="iconSet" priority="478">
      <iconSet iconSet="3Symbols2" showValue="0">
        <cfvo type="percent" val="0"/>
        <cfvo type="num" val="0"/>
        <cfvo type="num" val="0"/>
      </iconSet>
    </cfRule>
  </conditionalFormatting>
  <conditionalFormatting sqref="Q26:R26">
    <cfRule type="iconSet" priority="447">
      <iconSet iconSet="3Symbols2" showValue="0">
        <cfvo type="percent" val="0"/>
        <cfvo type="num" val="0"/>
        <cfvo type="num" val="0"/>
      </iconSet>
    </cfRule>
  </conditionalFormatting>
  <conditionalFormatting sqref="Q27:R27">
    <cfRule type="iconSet" priority="461">
      <iconSet iconSet="3Symbols2" showValue="0">
        <cfvo type="percent" val="0"/>
        <cfvo type="num" val="0"/>
        <cfvo type="num" val="0"/>
      </iconSet>
    </cfRule>
  </conditionalFormatting>
  <conditionalFormatting sqref="Q28:R28">
    <cfRule type="iconSet" priority="477">
      <iconSet iconSet="3Symbols2" showValue="0">
        <cfvo type="percent" val="0"/>
        <cfvo type="num" val="0"/>
        <cfvo type="num" val="0"/>
      </iconSet>
    </cfRule>
  </conditionalFormatting>
  <conditionalFormatting sqref="Q29:R39">
    <cfRule type="iconSet" priority="446">
      <iconSet iconSet="3Symbols2" showValue="0">
        <cfvo type="percent" val="0"/>
        <cfvo type="num" val="0"/>
        <cfvo type="num" val="0"/>
      </iconSet>
    </cfRule>
  </conditionalFormatting>
  <conditionalFormatting sqref="Q40:R40">
    <cfRule type="iconSet" priority="460">
      <iconSet iconSet="3Symbols2" showValue="0">
        <cfvo type="percent" val="0"/>
        <cfvo type="num" val="0"/>
        <cfvo type="num" val="0"/>
      </iconSet>
    </cfRule>
  </conditionalFormatting>
  <conditionalFormatting sqref="Q41:R41">
    <cfRule type="iconSet" priority="476">
      <iconSet iconSet="3Symbols2" showValue="0">
        <cfvo type="percent" val="0"/>
        <cfvo type="num" val="0"/>
        <cfvo type="num" val="0"/>
      </iconSet>
    </cfRule>
  </conditionalFormatting>
  <conditionalFormatting sqref="Q43:R43">
    <cfRule type="iconSet" priority="459">
      <iconSet iconSet="3Symbols2" showValue="0">
        <cfvo type="percent" val="0"/>
        <cfvo type="num" val="0"/>
        <cfvo type="num" val="0"/>
      </iconSet>
    </cfRule>
  </conditionalFormatting>
  <conditionalFormatting sqref="Q44:R44">
    <cfRule type="iconSet" priority="475">
      <iconSet iconSet="3Symbols2" showValue="0">
        <cfvo type="percent" val="0"/>
        <cfvo type="num" val="0"/>
        <cfvo type="num" val="0"/>
      </iconSet>
    </cfRule>
  </conditionalFormatting>
  <conditionalFormatting sqref="Q45:R51 Q53:R55 Q63:R63">
    <cfRule type="iconSet" priority="445">
      <iconSet iconSet="3Symbols2" showValue="0">
        <cfvo type="percent" val="0"/>
        <cfvo type="num" val="0"/>
        <cfvo type="num" val="0"/>
      </iconSet>
    </cfRule>
  </conditionalFormatting>
  <conditionalFormatting sqref="Q52:R52">
    <cfRule type="iconSet" priority="435">
      <iconSet iconSet="3Symbols2" showValue="0">
        <cfvo type="percent" val="0"/>
        <cfvo type="num" val="0"/>
        <cfvo type="num" val="0"/>
      </iconSet>
    </cfRule>
  </conditionalFormatting>
  <conditionalFormatting sqref="Q56:R56">
    <cfRule type="iconSet" priority="458">
      <iconSet iconSet="3Symbols2" showValue="0">
        <cfvo type="percent" val="0"/>
        <cfvo type="num" val="0"/>
        <cfvo type="num" val="0"/>
      </iconSet>
    </cfRule>
  </conditionalFormatting>
  <conditionalFormatting sqref="Q57:R57">
    <cfRule type="iconSet" priority="474">
      <iconSet iconSet="3Symbols2" showValue="0">
        <cfvo type="percent" val="0"/>
        <cfvo type="num" val="0"/>
        <cfvo type="num" val="0"/>
      </iconSet>
    </cfRule>
  </conditionalFormatting>
  <conditionalFormatting sqref="Q59:R59">
    <cfRule type="iconSet" priority="457">
      <iconSet iconSet="3Symbols2" showValue="0">
        <cfvo type="percent" val="0"/>
        <cfvo type="num" val="0"/>
        <cfvo type="num" val="0"/>
      </iconSet>
    </cfRule>
  </conditionalFormatting>
  <conditionalFormatting sqref="Q60:R61">
    <cfRule type="iconSet" priority="436">
      <iconSet iconSet="3Symbols2" showValue="0">
        <cfvo type="percent" val="0"/>
        <cfvo type="num" val="0"/>
        <cfvo type="num" val="0"/>
      </iconSet>
    </cfRule>
  </conditionalFormatting>
  <conditionalFormatting sqref="Q62:R62">
    <cfRule type="iconSet" priority="468">
      <iconSet iconSet="3Symbols2" showValue="0">
        <cfvo type="percent" val="0"/>
        <cfvo type="num" val="0"/>
        <cfvo type="num" val="0"/>
      </iconSet>
    </cfRule>
  </conditionalFormatting>
  <conditionalFormatting sqref="Q64:R64">
    <cfRule type="iconSet" priority="482">
      <iconSet iconSet="3Symbols2" showValue="0">
        <cfvo type="percent" val="0"/>
        <cfvo type="num" val="0"/>
        <cfvo type="num" val="0"/>
      </iconSet>
    </cfRule>
  </conditionalFormatting>
  <conditionalFormatting sqref="Q65:R65">
    <cfRule type="iconSet" priority="450">
      <iconSet iconSet="3Symbols2" showValue="0">
        <cfvo type="percent" val="0"/>
        <cfvo type="num" val="0"/>
        <cfvo type="num" val="0"/>
      </iconSet>
    </cfRule>
  </conditionalFormatting>
  <conditionalFormatting sqref="Q66:R74">
    <cfRule type="iconSet" priority="444">
      <iconSet iconSet="3Symbols2" showValue="0">
        <cfvo type="percent" val="0"/>
        <cfvo type="num" val="0"/>
        <cfvo type="num" val="0"/>
      </iconSet>
    </cfRule>
  </conditionalFormatting>
  <conditionalFormatting sqref="Q75:R75">
    <cfRule type="iconSet" priority="438">
      <iconSet iconSet="3Symbols2" showValue="0">
        <cfvo type="percent" val="0"/>
        <cfvo type="num" val="0"/>
        <cfvo type="num" val="0"/>
      </iconSet>
    </cfRule>
  </conditionalFormatting>
  <conditionalFormatting sqref="Q76:R84">
    <cfRule type="iconSet" priority="437">
      <iconSet iconSet="3Symbols2" showValue="0">
        <cfvo type="percent" val="0"/>
        <cfvo type="num" val="0"/>
        <cfvo type="num" val="0"/>
      </iconSet>
    </cfRule>
  </conditionalFormatting>
  <conditionalFormatting sqref="Q85:R85">
    <cfRule type="iconSet" priority="449">
      <iconSet iconSet="3Symbols2" showValue="0">
        <cfvo type="percent" val="0"/>
        <cfvo type="num" val="0"/>
        <cfvo type="num" val="0"/>
      </iconSet>
    </cfRule>
  </conditionalFormatting>
  <conditionalFormatting sqref="Q86:R86">
    <cfRule type="iconSet" priority="465">
      <iconSet iconSet="3Symbols2" showValue="0">
        <cfvo type="percent" val="0"/>
        <cfvo type="num" val="0"/>
        <cfvo type="num" val="0"/>
      </iconSet>
    </cfRule>
  </conditionalFormatting>
  <conditionalFormatting sqref="Q87:R87">
    <cfRule type="iconSet" priority="473">
      <iconSet iconSet="3Symbols2" showValue="0">
        <cfvo type="percent" val="0"/>
        <cfvo type="num" val="0"/>
        <cfvo type="num" val="0"/>
      </iconSet>
    </cfRule>
  </conditionalFormatting>
  <conditionalFormatting sqref="Q98:R98">
    <cfRule type="iconSet" priority="456">
      <iconSet iconSet="3Symbols2" showValue="0">
        <cfvo type="percent" val="0"/>
        <cfvo type="num" val="0"/>
        <cfvo type="num" val="0"/>
      </iconSet>
    </cfRule>
  </conditionalFormatting>
  <conditionalFormatting sqref="Q99:R99">
    <cfRule type="iconSet" priority="472">
      <iconSet iconSet="3Symbols2" showValue="0">
        <cfvo type="percent" val="0"/>
        <cfvo type="num" val="0"/>
        <cfvo type="num" val="0"/>
      </iconSet>
    </cfRule>
  </conditionalFormatting>
  <conditionalFormatting sqref="Q100:R107">
    <cfRule type="iconSet" priority="443">
      <iconSet iconSet="3Symbols2" showValue="0">
        <cfvo type="percent" val="0"/>
        <cfvo type="num" val="0"/>
        <cfvo type="num" val="0"/>
      </iconSet>
    </cfRule>
  </conditionalFormatting>
  <conditionalFormatting sqref="Q108:R108">
    <cfRule type="iconSet" priority="455">
      <iconSet iconSet="3Symbols2" showValue="0">
        <cfvo type="percent" val="0"/>
        <cfvo type="num" val="0"/>
        <cfvo type="num" val="0"/>
      </iconSet>
    </cfRule>
  </conditionalFormatting>
  <conditionalFormatting sqref="Q109:R109">
    <cfRule type="iconSet" priority="471">
      <iconSet iconSet="3Symbols2" showValue="0">
        <cfvo type="percent" val="0"/>
        <cfvo type="num" val="0"/>
        <cfvo type="num" val="0"/>
      </iconSet>
    </cfRule>
  </conditionalFormatting>
  <conditionalFormatting sqref="Q110:R117">
    <cfRule type="iconSet" priority="442">
      <iconSet iconSet="3Symbols2" showValue="0">
        <cfvo type="percent" val="0"/>
        <cfvo type="num" val="0"/>
        <cfvo type="num" val="0"/>
      </iconSet>
    </cfRule>
  </conditionalFormatting>
  <conditionalFormatting sqref="Q118:R118">
    <cfRule type="iconSet" priority="454">
      <iconSet iconSet="3Symbols2" showValue="0">
        <cfvo type="percent" val="0"/>
        <cfvo type="num" val="0"/>
        <cfvo type="num" val="0"/>
      </iconSet>
    </cfRule>
  </conditionalFormatting>
  <conditionalFormatting sqref="Q119:R119">
    <cfRule type="iconSet" priority="470">
      <iconSet iconSet="3Symbols2" showValue="0">
        <cfvo type="percent" val="0"/>
        <cfvo type="num" val="0"/>
        <cfvo type="num" val="0"/>
      </iconSet>
    </cfRule>
  </conditionalFormatting>
  <conditionalFormatting sqref="Q127:R127">
    <cfRule type="iconSet" priority="453">
      <iconSet iconSet="3Symbols2" showValue="0">
        <cfvo type="percent" val="0"/>
        <cfvo type="num" val="0"/>
        <cfvo type="num" val="0"/>
      </iconSet>
    </cfRule>
  </conditionalFormatting>
  <conditionalFormatting sqref="Q128:R128">
    <cfRule type="iconSet" priority="469">
      <iconSet iconSet="3Symbols2" showValue="0">
        <cfvo type="percent" val="0"/>
        <cfvo type="num" val="0"/>
        <cfvo type="num" val="0"/>
      </iconSet>
    </cfRule>
  </conditionalFormatting>
  <conditionalFormatting sqref="Q129:R136">
    <cfRule type="iconSet" priority="441">
      <iconSet iconSet="3Symbols2" showValue="0">
        <cfvo type="percent" val="0"/>
        <cfvo type="num" val="0"/>
        <cfvo type="num" val="0"/>
      </iconSet>
    </cfRule>
  </conditionalFormatting>
  <conditionalFormatting sqref="Q137:R137">
    <cfRule type="iconSet" priority="452">
      <iconSet iconSet="3Symbols2" showValue="0">
        <cfvo type="percent" val="0"/>
        <cfvo type="num" val="0"/>
        <cfvo type="num" val="0"/>
      </iconSet>
    </cfRule>
  </conditionalFormatting>
  <conditionalFormatting sqref="Q138:R138">
    <cfRule type="iconSet" priority="467">
      <iconSet iconSet="3Symbols2" showValue="0">
        <cfvo type="percent" val="0"/>
        <cfvo type="num" val="0"/>
        <cfvo type="num" val="0"/>
      </iconSet>
    </cfRule>
  </conditionalFormatting>
  <conditionalFormatting sqref="Q139:R151">
    <cfRule type="iconSet" priority="440">
      <iconSet iconSet="3Symbols2" showValue="0">
        <cfvo type="percent" val="0"/>
        <cfvo type="num" val="0"/>
        <cfvo type="num" val="0"/>
      </iconSet>
    </cfRule>
  </conditionalFormatting>
  <conditionalFormatting sqref="Q152:R152">
    <cfRule type="iconSet" priority="451">
      <iconSet iconSet="3Symbols2" showValue="0">
        <cfvo type="percent" val="0"/>
        <cfvo type="num" val="0"/>
        <cfvo type="num" val="0"/>
      </iconSet>
    </cfRule>
  </conditionalFormatting>
  <conditionalFormatting sqref="Q153:R153">
    <cfRule type="iconSet" priority="466">
      <iconSet iconSet="3Symbols2" showValue="0">
        <cfvo type="percent" val="0"/>
        <cfvo type="num" val="0"/>
        <cfvo type="num" val="0"/>
      </iconSet>
    </cfRule>
  </conditionalFormatting>
  <conditionalFormatting sqref="Q154:R160">
    <cfRule type="iconSet" priority="439">
      <iconSet iconSet="3Symbols2" showValue="0">
        <cfvo type="percent" val="0"/>
        <cfvo type="num" val="0"/>
        <cfvo type="num" val="0"/>
      </iconSet>
    </cfRule>
  </conditionalFormatting>
  <conditionalFormatting sqref="S1:T5">
    <cfRule type="iconSet" priority="416">
      <iconSet iconSet="3Symbols2" showValue="0">
        <cfvo type="percent" val="0"/>
        <cfvo type="num" val="0"/>
        <cfvo type="num" val="1"/>
      </iconSet>
    </cfRule>
  </conditionalFormatting>
  <conditionalFormatting sqref="S6:T8 S10:T10 S42:T42 S58:T58 S88:T97 S120:T126 S161:T1048576">
    <cfRule type="iconSet" priority="433">
      <iconSet iconSet="3Symbols2" showValue="0">
        <cfvo type="percent" val="0"/>
        <cfvo type="num" val="0"/>
        <cfvo type="num" val="0"/>
      </iconSet>
    </cfRule>
  </conditionalFormatting>
  <conditionalFormatting sqref="S9:T9">
    <cfRule type="iconSet" priority="432">
      <iconSet iconSet="3Symbols2" showValue="0">
        <cfvo type="percent" val="0"/>
        <cfvo type="num" val="0"/>
        <cfvo type="num" val="0"/>
      </iconSet>
    </cfRule>
  </conditionalFormatting>
  <conditionalFormatting sqref="S11:T11">
    <cfRule type="iconSet" priority="415">
      <iconSet iconSet="3Symbols2" showValue="0">
        <cfvo type="percent" val="0"/>
        <cfvo type="num" val="0"/>
        <cfvo type="num" val="0"/>
      </iconSet>
    </cfRule>
  </conditionalFormatting>
  <conditionalFormatting sqref="S12:T12">
    <cfRule type="iconSet" priority="431">
      <iconSet iconSet="3Symbols2" showValue="0">
        <cfvo type="percent" val="0"/>
        <cfvo type="num" val="0"/>
        <cfvo type="num" val="0"/>
      </iconSet>
    </cfRule>
  </conditionalFormatting>
  <conditionalFormatting sqref="S13:T23">
    <cfRule type="iconSet" priority="400">
      <iconSet iconSet="3Symbols2" showValue="0">
        <cfvo type="percent" val="0"/>
        <cfvo type="num" val="0"/>
        <cfvo type="num" val="0"/>
      </iconSet>
    </cfRule>
  </conditionalFormatting>
  <conditionalFormatting sqref="S24:T24">
    <cfRule type="iconSet" priority="414">
      <iconSet iconSet="3Symbols2" showValue="0">
        <cfvo type="percent" val="0"/>
        <cfvo type="num" val="0"/>
        <cfvo type="num" val="0"/>
      </iconSet>
    </cfRule>
  </conditionalFormatting>
  <conditionalFormatting sqref="S25:T25">
    <cfRule type="iconSet" priority="430">
      <iconSet iconSet="3Symbols2" showValue="0">
        <cfvo type="percent" val="0"/>
        <cfvo type="num" val="0"/>
        <cfvo type="num" val="0"/>
      </iconSet>
    </cfRule>
  </conditionalFormatting>
  <conditionalFormatting sqref="S26:T26">
    <cfRule type="iconSet" priority="399">
      <iconSet iconSet="3Symbols2" showValue="0">
        <cfvo type="percent" val="0"/>
        <cfvo type="num" val="0"/>
        <cfvo type="num" val="0"/>
      </iconSet>
    </cfRule>
  </conditionalFormatting>
  <conditionalFormatting sqref="S27:T27">
    <cfRule type="iconSet" priority="413">
      <iconSet iconSet="3Symbols2" showValue="0">
        <cfvo type="percent" val="0"/>
        <cfvo type="num" val="0"/>
        <cfvo type="num" val="0"/>
      </iconSet>
    </cfRule>
  </conditionalFormatting>
  <conditionalFormatting sqref="S28:T28">
    <cfRule type="iconSet" priority="429">
      <iconSet iconSet="3Symbols2" showValue="0">
        <cfvo type="percent" val="0"/>
        <cfvo type="num" val="0"/>
        <cfvo type="num" val="0"/>
      </iconSet>
    </cfRule>
  </conditionalFormatting>
  <conditionalFormatting sqref="S29:T39">
    <cfRule type="iconSet" priority="398">
      <iconSet iconSet="3Symbols2" showValue="0">
        <cfvo type="percent" val="0"/>
        <cfvo type="num" val="0"/>
        <cfvo type="num" val="0"/>
      </iconSet>
    </cfRule>
  </conditionalFormatting>
  <conditionalFormatting sqref="S40:T40">
    <cfRule type="iconSet" priority="412">
      <iconSet iconSet="3Symbols2" showValue="0">
        <cfvo type="percent" val="0"/>
        <cfvo type="num" val="0"/>
        <cfvo type="num" val="0"/>
      </iconSet>
    </cfRule>
  </conditionalFormatting>
  <conditionalFormatting sqref="S41:T41">
    <cfRule type="iconSet" priority="428">
      <iconSet iconSet="3Symbols2" showValue="0">
        <cfvo type="percent" val="0"/>
        <cfvo type="num" val="0"/>
        <cfvo type="num" val="0"/>
      </iconSet>
    </cfRule>
  </conditionalFormatting>
  <conditionalFormatting sqref="S43:T43">
    <cfRule type="iconSet" priority="411">
      <iconSet iconSet="3Symbols2" showValue="0">
        <cfvo type="percent" val="0"/>
        <cfvo type="num" val="0"/>
        <cfvo type="num" val="0"/>
      </iconSet>
    </cfRule>
  </conditionalFormatting>
  <conditionalFormatting sqref="S44:T44">
    <cfRule type="iconSet" priority="427">
      <iconSet iconSet="3Symbols2" showValue="0">
        <cfvo type="percent" val="0"/>
        <cfvo type="num" val="0"/>
        <cfvo type="num" val="0"/>
      </iconSet>
    </cfRule>
  </conditionalFormatting>
  <conditionalFormatting sqref="S45:T51 S53:T55 S63:T63">
    <cfRule type="iconSet" priority="397">
      <iconSet iconSet="3Symbols2" showValue="0">
        <cfvo type="percent" val="0"/>
        <cfvo type="num" val="0"/>
        <cfvo type="num" val="0"/>
      </iconSet>
    </cfRule>
  </conditionalFormatting>
  <conditionalFormatting sqref="S52:T52">
    <cfRule type="iconSet" priority="387">
      <iconSet iconSet="3Symbols2" showValue="0">
        <cfvo type="percent" val="0"/>
        <cfvo type="num" val="0"/>
        <cfvo type="num" val="0"/>
      </iconSet>
    </cfRule>
  </conditionalFormatting>
  <conditionalFormatting sqref="S56:T56">
    <cfRule type="iconSet" priority="410">
      <iconSet iconSet="3Symbols2" showValue="0">
        <cfvo type="percent" val="0"/>
        <cfvo type="num" val="0"/>
        <cfvo type="num" val="0"/>
      </iconSet>
    </cfRule>
  </conditionalFormatting>
  <conditionalFormatting sqref="S57:T57">
    <cfRule type="iconSet" priority="426">
      <iconSet iconSet="3Symbols2" showValue="0">
        <cfvo type="percent" val="0"/>
        <cfvo type="num" val="0"/>
        <cfvo type="num" val="0"/>
      </iconSet>
    </cfRule>
  </conditionalFormatting>
  <conditionalFormatting sqref="S59:T59">
    <cfRule type="iconSet" priority="409">
      <iconSet iconSet="3Symbols2" showValue="0">
        <cfvo type="percent" val="0"/>
        <cfvo type="num" val="0"/>
        <cfvo type="num" val="0"/>
      </iconSet>
    </cfRule>
  </conditionalFormatting>
  <conditionalFormatting sqref="S60:T61">
    <cfRule type="iconSet" priority="388">
      <iconSet iconSet="3Symbols2" showValue="0">
        <cfvo type="percent" val="0"/>
        <cfvo type="num" val="0"/>
        <cfvo type="num" val="0"/>
      </iconSet>
    </cfRule>
  </conditionalFormatting>
  <conditionalFormatting sqref="S62:T62">
    <cfRule type="iconSet" priority="420">
      <iconSet iconSet="3Symbols2" showValue="0">
        <cfvo type="percent" val="0"/>
        <cfvo type="num" val="0"/>
        <cfvo type="num" val="0"/>
      </iconSet>
    </cfRule>
  </conditionalFormatting>
  <conditionalFormatting sqref="S64:T64">
    <cfRule type="iconSet" priority="434">
      <iconSet iconSet="3Symbols2" showValue="0">
        <cfvo type="percent" val="0"/>
        <cfvo type="num" val="0"/>
        <cfvo type="num" val="0"/>
      </iconSet>
    </cfRule>
  </conditionalFormatting>
  <conditionalFormatting sqref="S65:T65">
    <cfRule type="iconSet" priority="402">
      <iconSet iconSet="3Symbols2" showValue="0">
        <cfvo type="percent" val="0"/>
        <cfvo type="num" val="0"/>
        <cfvo type="num" val="0"/>
      </iconSet>
    </cfRule>
  </conditionalFormatting>
  <conditionalFormatting sqref="S66:T74">
    <cfRule type="iconSet" priority="396">
      <iconSet iconSet="3Symbols2" showValue="0">
        <cfvo type="percent" val="0"/>
        <cfvo type="num" val="0"/>
        <cfvo type="num" val="0"/>
      </iconSet>
    </cfRule>
  </conditionalFormatting>
  <conditionalFormatting sqref="S75:T75">
    <cfRule type="iconSet" priority="390">
      <iconSet iconSet="3Symbols2" showValue="0">
        <cfvo type="percent" val="0"/>
        <cfvo type="num" val="0"/>
        <cfvo type="num" val="0"/>
      </iconSet>
    </cfRule>
  </conditionalFormatting>
  <conditionalFormatting sqref="S76:T84">
    <cfRule type="iconSet" priority="389">
      <iconSet iconSet="3Symbols2" showValue="0">
        <cfvo type="percent" val="0"/>
        <cfvo type="num" val="0"/>
        <cfvo type="num" val="0"/>
      </iconSet>
    </cfRule>
  </conditionalFormatting>
  <conditionalFormatting sqref="S85:T85">
    <cfRule type="iconSet" priority="401">
      <iconSet iconSet="3Symbols2" showValue="0">
        <cfvo type="percent" val="0"/>
        <cfvo type="num" val="0"/>
        <cfvo type="num" val="0"/>
      </iconSet>
    </cfRule>
  </conditionalFormatting>
  <conditionalFormatting sqref="S86:T86">
    <cfRule type="iconSet" priority="417">
      <iconSet iconSet="3Symbols2" showValue="0">
        <cfvo type="percent" val="0"/>
        <cfvo type="num" val="0"/>
        <cfvo type="num" val="0"/>
      </iconSet>
    </cfRule>
  </conditionalFormatting>
  <conditionalFormatting sqref="S87:T87">
    <cfRule type="iconSet" priority="425">
      <iconSet iconSet="3Symbols2" showValue="0">
        <cfvo type="percent" val="0"/>
        <cfvo type="num" val="0"/>
        <cfvo type="num" val="0"/>
      </iconSet>
    </cfRule>
  </conditionalFormatting>
  <conditionalFormatting sqref="S98:T98">
    <cfRule type="iconSet" priority="408">
      <iconSet iconSet="3Symbols2" showValue="0">
        <cfvo type="percent" val="0"/>
        <cfvo type="num" val="0"/>
        <cfvo type="num" val="0"/>
      </iconSet>
    </cfRule>
  </conditionalFormatting>
  <conditionalFormatting sqref="S99:T99">
    <cfRule type="iconSet" priority="424">
      <iconSet iconSet="3Symbols2" showValue="0">
        <cfvo type="percent" val="0"/>
        <cfvo type="num" val="0"/>
        <cfvo type="num" val="0"/>
      </iconSet>
    </cfRule>
  </conditionalFormatting>
  <conditionalFormatting sqref="S100:T107">
    <cfRule type="iconSet" priority="395">
      <iconSet iconSet="3Symbols2" showValue="0">
        <cfvo type="percent" val="0"/>
        <cfvo type="num" val="0"/>
        <cfvo type="num" val="0"/>
      </iconSet>
    </cfRule>
  </conditionalFormatting>
  <conditionalFormatting sqref="S108:T108">
    <cfRule type="iconSet" priority="407">
      <iconSet iconSet="3Symbols2" showValue="0">
        <cfvo type="percent" val="0"/>
        <cfvo type="num" val="0"/>
        <cfvo type="num" val="0"/>
      </iconSet>
    </cfRule>
  </conditionalFormatting>
  <conditionalFormatting sqref="S109:T109">
    <cfRule type="iconSet" priority="423">
      <iconSet iconSet="3Symbols2" showValue="0">
        <cfvo type="percent" val="0"/>
        <cfvo type="num" val="0"/>
        <cfvo type="num" val="0"/>
      </iconSet>
    </cfRule>
  </conditionalFormatting>
  <conditionalFormatting sqref="S110:T117">
    <cfRule type="iconSet" priority="394">
      <iconSet iconSet="3Symbols2" showValue="0">
        <cfvo type="percent" val="0"/>
        <cfvo type="num" val="0"/>
        <cfvo type="num" val="0"/>
      </iconSet>
    </cfRule>
  </conditionalFormatting>
  <conditionalFormatting sqref="S118:T118">
    <cfRule type="iconSet" priority="406">
      <iconSet iconSet="3Symbols2" showValue="0">
        <cfvo type="percent" val="0"/>
        <cfvo type="num" val="0"/>
        <cfvo type="num" val="0"/>
      </iconSet>
    </cfRule>
  </conditionalFormatting>
  <conditionalFormatting sqref="S119:T119">
    <cfRule type="iconSet" priority="422">
      <iconSet iconSet="3Symbols2" showValue="0">
        <cfvo type="percent" val="0"/>
        <cfvo type="num" val="0"/>
        <cfvo type="num" val="0"/>
      </iconSet>
    </cfRule>
  </conditionalFormatting>
  <conditionalFormatting sqref="S127:T127">
    <cfRule type="iconSet" priority="405">
      <iconSet iconSet="3Symbols2" showValue="0">
        <cfvo type="percent" val="0"/>
        <cfvo type="num" val="0"/>
        <cfvo type="num" val="0"/>
      </iconSet>
    </cfRule>
  </conditionalFormatting>
  <conditionalFormatting sqref="S128:T128">
    <cfRule type="iconSet" priority="421">
      <iconSet iconSet="3Symbols2" showValue="0">
        <cfvo type="percent" val="0"/>
        <cfvo type="num" val="0"/>
        <cfvo type="num" val="0"/>
      </iconSet>
    </cfRule>
  </conditionalFormatting>
  <conditionalFormatting sqref="S129:T136">
    <cfRule type="iconSet" priority="393">
      <iconSet iconSet="3Symbols2" showValue="0">
        <cfvo type="percent" val="0"/>
        <cfvo type="num" val="0"/>
        <cfvo type="num" val="0"/>
      </iconSet>
    </cfRule>
  </conditionalFormatting>
  <conditionalFormatting sqref="S137:T137">
    <cfRule type="iconSet" priority="404">
      <iconSet iconSet="3Symbols2" showValue="0">
        <cfvo type="percent" val="0"/>
        <cfvo type="num" val="0"/>
        <cfvo type="num" val="0"/>
      </iconSet>
    </cfRule>
  </conditionalFormatting>
  <conditionalFormatting sqref="S138:T138">
    <cfRule type="iconSet" priority="419">
      <iconSet iconSet="3Symbols2" showValue="0">
        <cfvo type="percent" val="0"/>
        <cfvo type="num" val="0"/>
        <cfvo type="num" val="0"/>
      </iconSet>
    </cfRule>
  </conditionalFormatting>
  <conditionalFormatting sqref="S139:T151">
    <cfRule type="iconSet" priority="392">
      <iconSet iconSet="3Symbols2" showValue="0">
        <cfvo type="percent" val="0"/>
        <cfvo type="num" val="0"/>
        <cfvo type="num" val="0"/>
      </iconSet>
    </cfRule>
  </conditionalFormatting>
  <conditionalFormatting sqref="S152:T152">
    <cfRule type="iconSet" priority="403">
      <iconSet iconSet="3Symbols2" showValue="0">
        <cfvo type="percent" val="0"/>
        <cfvo type="num" val="0"/>
        <cfvo type="num" val="0"/>
      </iconSet>
    </cfRule>
  </conditionalFormatting>
  <conditionalFormatting sqref="S153:T153">
    <cfRule type="iconSet" priority="418">
      <iconSet iconSet="3Symbols2" showValue="0">
        <cfvo type="percent" val="0"/>
        <cfvo type="num" val="0"/>
        <cfvo type="num" val="0"/>
      </iconSet>
    </cfRule>
  </conditionalFormatting>
  <conditionalFormatting sqref="S154:T160">
    <cfRule type="iconSet" priority="391">
      <iconSet iconSet="3Symbols2" showValue="0">
        <cfvo type="percent" val="0"/>
        <cfvo type="num" val="0"/>
        <cfvo type="num" val="0"/>
      </iconSet>
    </cfRule>
  </conditionalFormatting>
  <conditionalFormatting sqref="U1:V5">
    <cfRule type="iconSet" priority="368">
      <iconSet iconSet="3Symbols2" showValue="0">
        <cfvo type="percent" val="0"/>
        <cfvo type="num" val="0"/>
        <cfvo type="num" val="1"/>
      </iconSet>
    </cfRule>
  </conditionalFormatting>
  <conditionalFormatting sqref="U6:V8 U10:V10 U42:V42 U58:V58 U88:V97 U120:V126 U161:V1048576">
    <cfRule type="iconSet" priority="385">
      <iconSet iconSet="3Symbols2" showValue="0">
        <cfvo type="percent" val="0"/>
        <cfvo type="num" val="0"/>
        <cfvo type="num" val="0"/>
      </iconSet>
    </cfRule>
  </conditionalFormatting>
  <conditionalFormatting sqref="U9:V9">
    <cfRule type="iconSet" priority="384">
      <iconSet iconSet="3Symbols2" showValue="0">
        <cfvo type="percent" val="0"/>
        <cfvo type="num" val="0"/>
        <cfvo type="num" val="0"/>
      </iconSet>
    </cfRule>
  </conditionalFormatting>
  <conditionalFormatting sqref="U11:V11">
    <cfRule type="iconSet" priority="367">
      <iconSet iconSet="3Symbols2" showValue="0">
        <cfvo type="percent" val="0"/>
        <cfvo type="num" val="0"/>
        <cfvo type="num" val="0"/>
      </iconSet>
    </cfRule>
  </conditionalFormatting>
  <conditionalFormatting sqref="U12:V12">
    <cfRule type="iconSet" priority="383">
      <iconSet iconSet="3Symbols2" showValue="0">
        <cfvo type="percent" val="0"/>
        <cfvo type="num" val="0"/>
        <cfvo type="num" val="0"/>
      </iconSet>
    </cfRule>
  </conditionalFormatting>
  <conditionalFormatting sqref="U13:V23">
    <cfRule type="iconSet" priority="352">
      <iconSet iconSet="3Symbols2" showValue="0">
        <cfvo type="percent" val="0"/>
        <cfvo type="num" val="0"/>
        <cfvo type="num" val="0"/>
      </iconSet>
    </cfRule>
  </conditionalFormatting>
  <conditionalFormatting sqref="U24:V24">
    <cfRule type="iconSet" priority="366">
      <iconSet iconSet="3Symbols2" showValue="0">
        <cfvo type="percent" val="0"/>
        <cfvo type="num" val="0"/>
        <cfvo type="num" val="0"/>
      </iconSet>
    </cfRule>
  </conditionalFormatting>
  <conditionalFormatting sqref="U25:V25">
    <cfRule type="iconSet" priority="382">
      <iconSet iconSet="3Symbols2" showValue="0">
        <cfvo type="percent" val="0"/>
        <cfvo type="num" val="0"/>
        <cfvo type="num" val="0"/>
      </iconSet>
    </cfRule>
  </conditionalFormatting>
  <conditionalFormatting sqref="U26:V26">
    <cfRule type="iconSet" priority="351">
      <iconSet iconSet="3Symbols2" showValue="0">
        <cfvo type="percent" val="0"/>
        <cfvo type="num" val="0"/>
        <cfvo type="num" val="0"/>
      </iconSet>
    </cfRule>
  </conditionalFormatting>
  <conditionalFormatting sqref="U27:V27">
    <cfRule type="iconSet" priority="365">
      <iconSet iconSet="3Symbols2" showValue="0">
        <cfvo type="percent" val="0"/>
        <cfvo type="num" val="0"/>
        <cfvo type="num" val="0"/>
      </iconSet>
    </cfRule>
  </conditionalFormatting>
  <conditionalFormatting sqref="U28:V28">
    <cfRule type="iconSet" priority="381">
      <iconSet iconSet="3Symbols2" showValue="0">
        <cfvo type="percent" val="0"/>
        <cfvo type="num" val="0"/>
        <cfvo type="num" val="0"/>
      </iconSet>
    </cfRule>
  </conditionalFormatting>
  <conditionalFormatting sqref="U29:V39">
    <cfRule type="iconSet" priority="350">
      <iconSet iconSet="3Symbols2" showValue="0">
        <cfvo type="percent" val="0"/>
        <cfvo type="num" val="0"/>
        <cfvo type="num" val="0"/>
      </iconSet>
    </cfRule>
  </conditionalFormatting>
  <conditionalFormatting sqref="U40:V40">
    <cfRule type="iconSet" priority="364">
      <iconSet iconSet="3Symbols2" showValue="0">
        <cfvo type="percent" val="0"/>
        <cfvo type="num" val="0"/>
        <cfvo type="num" val="0"/>
      </iconSet>
    </cfRule>
  </conditionalFormatting>
  <conditionalFormatting sqref="U41:V41">
    <cfRule type="iconSet" priority="380">
      <iconSet iconSet="3Symbols2" showValue="0">
        <cfvo type="percent" val="0"/>
        <cfvo type="num" val="0"/>
        <cfvo type="num" val="0"/>
      </iconSet>
    </cfRule>
  </conditionalFormatting>
  <conditionalFormatting sqref="U43:V43">
    <cfRule type="iconSet" priority="363">
      <iconSet iconSet="3Symbols2" showValue="0">
        <cfvo type="percent" val="0"/>
        <cfvo type="num" val="0"/>
        <cfvo type="num" val="0"/>
      </iconSet>
    </cfRule>
  </conditionalFormatting>
  <conditionalFormatting sqref="U44:V44">
    <cfRule type="iconSet" priority="379">
      <iconSet iconSet="3Symbols2" showValue="0">
        <cfvo type="percent" val="0"/>
        <cfvo type="num" val="0"/>
        <cfvo type="num" val="0"/>
      </iconSet>
    </cfRule>
  </conditionalFormatting>
  <conditionalFormatting sqref="U45:V51 U53:V55 U63:V63">
    <cfRule type="iconSet" priority="349">
      <iconSet iconSet="3Symbols2" showValue="0">
        <cfvo type="percent" val="0"/>
        <cfvo type="num" val="0"/>
        <cfvo type="num" val="0"/>
      </iconSet>
    </cfRule>
  </conditionalFormatting>
  <conditionalFormatting sqref="U52:V52">
    <cfRule type="iconSet" priority="339">
      <iconSet iconSet="3Symbols2" showValue="0">
        <cfvo type="percent" val="0"/>
        <cfvo type="num" val="0"/>
        <cfvo type="num" val="0"/>
      </iconSet>
    </cfRule>
  </conditionalFormatting>
  <conditionalFormatting sqref="U56:V56">
    <cfRule type="iconSet" priority="362">
      <iconSet iconSet="3Symbols2" showValue="0">
        <cfvo type="percent" val="0"/>
        <cfvo type="num" val="0"/>
        <cfvo type="num" val="0"/>
      </iconSet>
    </cfRule>
  </conditionalFormatting>
  <conditionalFormatting sqref="U57:V57">
    <cfRule type="iconSet" priority="378">
      <iconSet iconSet="3Symbols2" showValue="0">
        <cfvo type="percent" val="0"/>
        <cfvo type="num" val="0"/>
        <cfvo type="num" val="0"/>
      </iconSet>
    </cfRule>
  </conditionalFormatting>
  <conditionalFormatting sqref="U59:V59">
    <cfRule type="iconSet" priority="361">
      <iconSet iconSet="3Symbols2" showValue="0">
        <cfvo type="percent" val="0"/>
        <cfvo type="num" val="0"/>
        <cfvo type="num" val="0"/>
      </iconSet>
    </cfRule>
  </conditionalFormatting>
  <conditionalFormatting sqref="U60:V61">
    <cfRule type="iconSet" priority="340">
      <iconSet iconSet="3Symbols2" showValue="0">
        <cfvo type="percent" val="0"/>
        <cfvo type="num" val="0"/>
        <cfvo type="num" val="0"/>
      </iconSet>
    </cfRule>
  </conditionalFormatting>
  <conditionalFormatting sqref="U62:V62">
    <cfRule type="iconSet" priority="372">
      <iconSet iconSet="3Symbols2" showValue="0">
        <cfvo type="percent" val="0"/>
        <cfvo type="num" val="0"/>
        <cfvo type="num" val="0"/>
      </iconSet>
    </cfRule>
  </conditionalFormatting>
  <conditionalFormatting sqref="U64:V64">
    <cfRule type="iconSet" priority="386">
      <iconSet iconSet="3Symbols2" showValue="0">
        <cfvo type="percent" val="0"/>
        <cfvo type="num" val="0"/>
        <cfvo type="num" val="0"/>
      </iconSet>
    </cfRule>
  </conditionalFormatting>
  <conditionalFormatting sqref="U65:V65">
    <cfRule type="iconSet" priority="354">
      <iconSet iconSet="3Symbols2" showValue="0">
        <cfvo type="percent" val="0"/>
        <cfvo type="num" val="0"/>
        <cfvo type="num" val="0"/>
      </iconSet>
    </cfRule>
  </conditionalFormatting>
  <conditionalFormatting sqref="U66:V74">
    <cfRule type="iconSet" priority="348">
      <iconSet iconSet="3Symbols2" showValue="0">
        <cfvo type="percent" val="0"/>
        <cfvo type="num" val="0"/>
        <cfvo type="num" val="0"/>
      </iconSet>
    </cfRule>
  </conditionalFormatting>
  <conditionalFormatting sqref="U75:V75">
    <cfRule type="iconSet" priority="342">
      <iconSet iconSet="3Symbols2" showValue="0">
        <cfvo type="percent" val="0"/>
        <cfvo type="num" val="0"/>
        <cfvo type="num" val="0"/>
      </iconSet>
    </cfRule>
  </conditionalFormatting>
  <conditionalFormatting sqref="U76:V84">
    <cfRule type="iconSet" priority="341">
      <iconSet iconSet="3Symbols2" showValue="0">
        <cfvo type="percent" val="0"/>
        <cfvo type="num" val="0"/>
        <cfvo type="num" val="0"/>
      </iconSet>
    </cfRule>
  </conditionalFormatting>
  <conditionalFormatting sqref="U85:V85">
    <cfRule type="iconSet" priority="353">
      <iconSet iconSet="3Symbols2" showValue="0">
        <cfvo type="percent" val="0"/>
        <cfvo type="num" val="0"/>
        <cfvo type="num" val="0"/>
      </iconSet>
    </cfRule>
  </conditionalFormatting>
  <conditionalFormatting sqref="U86:V86">
    <cfRule type="iconSet" priority="369">
      <iconSet iconSet="3Symbols2" showValue="0">
        <cfvo type="percent" val="0"/>
        <cfvo type="num" val="0"/>
        <cfvo type="num" val="0"/>
      </iconSet>
    </cfRule>
  </conditionalFormatting>
  <conditionalFormatting sqref="U87:V87">
    <cfRule type="iconSet" priority="377">
      <iconSet iconSet="3Symbols2" showValue="0">
        <cfvo type="percent" val="0"/>
        <cfvo type="num" val="0"/>
        <cfvo type="num" val="0"/>
      </iconSet>
    </cfRule>
  </conditionalFormatting>
  <conditionalFormatting sqref="U98:V98">
    <cfRule type="iconSet" priority="360">
      <iconSet iconSet="3Symbols2" showValue="0">
        <cfvo type="percent" val="0"/>
        <cfvo type="num" val="0"/>
        <cfvo type="num" val="0"/>
      </iconSet>
    </cfRule>
  </conditionalFormatting>
  <conditionalFormatting sqref="U99:V99">
    <cfRule type="iconSet" priority="376">
      <iconSet iconSet="3Symbols2" showValue="0">
        <cfvo type="percent" val="0"/>
        <cfvo type="num" val="0"/>
        <cfvo type="num" val="0"/>
      </iconSet>
    </cfRule>
  </conditionalFormatting>
  <conditionalFormatting sqref="U100:V107">
    <cfRule type="iconSet" priority="347">
      <iconSet iconSet="3Symbols2" showValue="0">
        <cfvo type="percent" val="0"/>
        <cfvo type="num" val="0"/>
        <cfvo type="num" val="0"/>
      </iconSet>
    </cfRule>
  </conditionalFormatting>
  <conditionalFormatting sqref="U108:V108">
    <cfRule type="iconSet" priority="359">
      <iconSet iconSet="3Symbols2" showValue="0">
        <cfvo type="percent" val="0"/>
        <cfvo type="num" val="0"/>
        <cfvo type="num" val="0"/>
      </iconSet>
    </cfRule>
  </conditionalFormatting>
  <conditionalFormatting sqref="U109:V109">
    <cfRule type="iconSet" priority="375">
      <iconSet iconSet="3Symbols2" showValue="0">
        <cfvo type="percent" val="0"/>
        <cfvo type="num" val="0"/>
        <cfvo type="num" val="0"/>
      </iconSet>
    </cfRule>
  </conditionalFormatting>
  <conditionalFormatting sqref="U110:V117">
    <cfRule type="iconSet" priority="346">
      <iconSet iconSet="3Symbols2" showValue="0">
        <cfvo type="percent" val="0"/>
        <cfvo type="num" val="0"/>
        <cfvo type="num" val="0"/>
      </iconSet>
    </cfRule>
  </conditionalFormatting>
  <conditionalFormatting sqref="U118:V118">
    <cfRule type="iconSet" priority="358">
      <iconSet iconSet="3Symbols2" showValue="0">
        <cfvo type="percent" val="0"/>
        <cfvo type="num" val="0"/>
        <cfvo type="num" val="0"/>
      </iconSet>
    </cfRule>
  </conditionalFormatting>
  <conditionalFormatting sqref="U119:V119">
    <cfRule type="iconSet" priority="374">
      <iconSet iconSet="3Symbols2" showValue="0">
        <cfvo type="percent" val="0"/>
        <cfvo type="num" val="0"/>
        <cfvo type="num" val="0"/>
      </iconSet>
    </cfRule>
  </conditionalFormatting>
  <conditionalFormatting sqref="U127:V127">
    <cfRule type="iconSet" priority="357">
      <iconSet iconSet="3Symbols2" showValue="0">
        <cfvo type="percent" val="0"/>
        <cfvo type="num" val="0"/>
        <cfvo type="num" val="0"/>
      </iconSet>
    </cfRule>
  </conditionalFormatting>
  <conditionalFormatting sqref="U128:V128">
    <cfRule type="iconSet" priority="373">
      <iconSet iconSet="3Symbols2" showValue="0">
        <cfvo type="percent" val="0"/>
        <cfvo type="num" val="0"/>
        <cfvo type="num" val="0"/>
      </iconSet>
    </cfRule>
  </conditionalFormatting>
  <conditionalFormatting sqref="U129:V136">
    <cfRule type="iconSet" priority="345">
      <iconSet iconSet="3Symbols2" showValue="0">
        <cfvo type="percent" val="0"/>
        <cfvo type="num" val="0"/>
        <cfvo type="num" val="0"/>
      </iconSet>
    </cfRule>
  </conditionalFormatting>
  <conditionalFormatting sqref="U137:V137">
    <cfRule type="iconSet" priority="356">
      <iconSet iconSet="3Symbols2" showValue="0">
        <cfvo type="percent" val="0"/>
        <cfvo type="num" val="0"/>
        <cfvo type="num" val="0"/>
      </iconSet>
    </cfRule>
  </conditionalFormatting>
  <conditionalFormatting sqref="U138:V138">
    <cfRule type="iconSet" priority="371">
      <iconSet iconSet="3Symbols2" showValue="0">
        <cfvo type="percent" val="0"/>
        <cfvo type="num" val="0"/>
        <cfvo type="num" val="0"/>
      </iconSet>
    </cfRule>
  </conditionalFormatting>
  <conditionalFormatting sqref="U139:V151">
    <cfRule type="iconSet" priority="344">
      <iconSet iconSet="3Symbols2" showValue="0">
        <cfvo type="percent" val="0"/>
        <cfvo type="num" val="0"/>
        <cfvo type="num" val="0"/>
      </iconSet>
    </cfRule>
  </conditionalFormatting>
  <conditionalFormatting sqref="U152:V152">
    <cfRule type="iconSet" priority="355">
      <iconSet iconSet="3Symbols2" showValue="0">
        <cfvo type="percent" val="0"/>
        <cfvo type="num" val="0"/>
        <cfvo type="num" val="0"/>
      </iconSet>
    </cfRule>
  </conditionalFormatting>
  <conditionalFormatting sqref="U153:V153">
    <cfRule type="iconSet" priority="370">
      <iconSet iconSet="3Symbols2" showValue="0">
        <cfvo type="percent" val="0"/>
        <cfvo type="num" val="0"/>
        <cfvo type="num" val="0"/>
      </iconSet>
    </cfRule>
  </conditionalFormatting>
  <conditionalFormatting sqref="U154:V160">
    <cfRule type="iconSet" priority="343">
      <iconSet iconSet="3Symbols2" showValue="0">
        <cfvo type="percent" val="0"/>
        <cfvo type="num" val="0"/>
        <cfvo type="num" val="0"/>
      </iconSet>
    </cfRule>
  </conditionalFormatting>
  <conditionalFormatting sqref="W1:X5">
    <cfRule type="iconSet" priority="320">
      <iconSet iconSet="3Symbols2" showValue="0">
        <cfvo type="percent" val="0"/>
        <cfvo type="num" val="0"/>
        <cfvo type="num" val="1"/>
      </iconSet>
    </cfRule>
  </conditionalFormatting>
  <conditionalFormatting sqref="W6:X8 W10:X10 W42:X42 W58:X58 W88:X97 W120:X126 W161:X1048576">
    <cfRule type="iconSet" priority="337">
      <iconSet iconSet="3Symbols2" showValue="0">
        <cfvo type="percent" val="0"/>
        <cfvo type="num" val="0"/>
        <cfvo type="num" val="0"/>
      </iconSet>
    </cfRule>
  </conditionalFormatting>
  <conditionalFormatting sqref="W9:X9">
    <cfRule type="iconSet" priority="336">
      <iconSet iconSet="3Symbols2" showValue="0">
        <cfvo type="percent" val="0"/>
        <cfvo type="num" val="0"/>
        <cfvo type="num" val="0"/>
      </iconSet>
    </cfRule>
  </conditionalFormatting>
  <conditionalFormatting sqref="W11:X11">
    <cfRule type="iconSet" priority="319">
      <iconSet iconSet="3Symbols2" showValue="0">
        <cfvo type="percent" val="0"/>
        <cfvo type="num" val="0"/>
        <cfvo type="num" val="0"/>
      </iconSet>
    </cfRule>
  </conditionalFormatting>
  <conditionalFormatting sqref="W12:X12">
    <cfRule type="iconSet" priority="335">
      <iconSet iconSet="3Symbols2" showValue="0">
        <cfvo type="percent" val="0"/>
        <cfvo type="num" val="0"/>
        <cfvo type="num" val="0"/>
      </iconSet>
    </cfRule>
  </conditionalFormatting>
  <conditionalFormatting sqref="W13:X23">
    <cfRule type="iconSet" priority="304">
      <iconSet iconSet="3Symbols2" showValue="0">
        <cfvo type="percent" val="0"/>
        <cfvo type="num" val="0"/>
        <cfvo type="num" val="0"/>
      </iconSet>
    </cfRule>
  </conditionalFormatting>
  <conditionalFormatting sqref="W24:X24">
    <cfRule type="iconSet" priority="318">
      <iconSet iconSet="3Symbols2" showValue="0">
        <cfvo type="percent" val="0"/>
        <cfvo type="num" val="0"/>
        <cfvo type="num" val="0"/>
      </iconSet>
    </cfRule>
  </conditionalFormatting>
  <conditionalFormatting sqref="W25:X25">
    <cfRule type="iconSet" priority="334">
      <iconSet iconSet="3Symbols2" showValue="0">
        <cfvo type="percent" val="0"/>
        <cfvo type="num" val="0"/>
        <cfvo type="num" val="0"/>
      </iconSet>
    </cfRule>
  </conditionalFormatting>
  <conditionalFormatting sqref="W26:X26">
    <cfRule type="iconSet" priority="303">
      <iconSet iconSet="3Symbols2" showValue="0">
        <cfvo type="percent" val="0"/>
        <cfvo type="num" val="0"/>
        <cfvo type="num" val="0"/>
      </iconSet>
    </cfRule>
  </conditionalFormatting>
  <conditionalFormatting sqref="W27:X27">
    <cfRule type="iconSet" priority="317">
      <iconSet iconSet="3Symbols2" showValue="0">
        <cfvo type="percent" val="0"/>
        <cfvo type="num" val="0"/>
        <cfvo type="num" val="0"/>
      </iconSet>
    </cfRule>
  </conditionalFormatting>
  <conditionalFormatting sqref="W28:X28">
    <cfRule type="iconSet" priority="333">
      <iconSet iconSet="3Symbols2" showValue="0">
        <cfvo type="percent" val="0"/>
        <cfvo type="num" val="0"/>
        <cfvo type="num" val="0"/>
      </iconSet>
    </cfRule>
  </conditionalFormatting>
  <conditionalFormatting sqref="W29:X39">
    <cfRule type="iconSet" priority="302">
      <iconSet iconSet="3Symbols2" showValue="0">
        <cfvo type="percent" val="0"/>
        <cfvo type="num" val="0"/>
        <cfvo type="num" val="0"/>
      </iconSet>
    </cfRule>
  </conditionalFormatting>
  <conditionalFormatting sqref="W40:X40">
    <cfRule type="iconSet" priority="316">
      <iconSet iconSet="3Symbols2" showValue="0">
        <cfvo type="percent" val="0"/>
        <cfvo type="num" val="0"/>
        <cfvo type="num" val="0"/>
      </iconSet>
    </cfRule>
  </conditionalFormatting>
  <conditionalFormatting sqref="W41:X41">
    <cfRule type="iconSet" priority="332">
      <iconSet iconSet="3Symbols2" showValue="0">
        <cfvo type="percent" val="0"/>
        <cfvo type="num" val="0"/>
        <cfvo type="num" val="0"/>
      </iconSet>
    </cfRule>
  </conditionalFormatting>
  <conditionalFormatting sqref="W43:X43">
    <cfRule type="iconSet" priority="315">
      <iconSet iconSet="3Symbols2" showValue="0">
        <cfvo type="percent" val="0"/>
        <cfvo type="num" val="0"/>
        <cfvo type="num" val="0"/>
      </iconSet>
    </cfRule>
  </conditionalFormatting>
  <conditionalFormatting sqref="W44:X44">
    <cfRule type="iconSet" priority="331">
      <iconSet iconSet="3Symbols2" showValue="0">
        <cfvo type="percent" val="0"/>
        <cfvo type="num" val="0"/>
        <cfvo type="num" val="0"/>
      </iconSet>
    </cfRule>
  </conditionalFormatting>
  <conditionalFormatting sqref="W45:X51 W53:X55 W63:X63">
    <cfRule type="iconSet" priority="301">
      <iconSet iconSet="3Symbols2" showValue="0">
        <cfvo type="percent" val="0"/>
        <cfvo type="num" val="0"/>
        <cfvo type="num" val="0"/>
      </iconSet>
    </cfRule>
  </conditionalFormatting>
  <conditionalFormatting sqref="W52:X52">
    <cfRule type="iconSet" priority="291">
      <iconSet iconSet="3Symbols2" showValue="0">
        <cfvo type="percent" val="0"/>
        <cfvo type="num" val="0"/>
        <cfvo type="num" val="0"/>
      </iconSet>
    </cfRule>
  </conditionalFormatting>
  <conditionalFormatting sqref="W56:X56">
    <cfRule type="iconSet" priority="314">
      <iconSet iconSet="3Symbols2" showValue="0">
        <cfvo type="percent" val="0"/>
        <cfvo type="num" val="0"/>
        <cfvo type="num" val="0"/>
      </iconSet>
    </cfRule>
  </conditionalFormatting>
  <conditionalFormatting sqref="W57:X57">
    <cfRule type="iconSet" priority="330">
      <iconSet iconSet="3Symbols2" showValue="0">
        <cfvo type="percent" val="0"/>
        <cfvo type="num" val="0"/>
        <cfvo type="num" val="0"/>
      </iconSet>
    </cfRule>
  </conditionalFormatting>
  <conditionalFormatting sqref="W59:X59">
    <cfRule type="iconSet" priority="313">
      <iconSet iconSet="3Symbols2" showValue="0">
        <cfvo type="percent" val="0"/>
        <cfvo type="num" val="0"/>
        <cfvo type="num" val="0"/>
      </iconSet>
    </cfRule>
  </conditionalFormatting>
  <conditionalFormatting sqref="W60:X61">
    <cfRule type="iconSet" priority="292">
      <iconSet iconSet="3Symbols2" showValue="0">
        <cfvo type="percent" val="0"/>
        <cfvo type="num" val="0"/>
        <cfvo type="num" val="0"/>
      </iconSet>
    </cfRule>
  </conditionalFormatting>
  <conditionalFormatting sqref="W62:X62">
    <cfRule type="iconSet" priority="324">
      <iconSet iconSet="3Symbols2" showValue="0">
        <cfvo type="percent" val="0"/>
        <cfvo type="num" val="0"/>
        <cfvo type="num" val="0"/>
      </iconSet>
    </cfRule>
  </conditionalFormatting>
  <conditionalFormatting sqref="W64:X64">
    <cfRule type="iconSet" priority="338">
      <iconSet iconSet="3Symbols2" showValue="0">
        <cfvo type="percent" val="0"/>
        <cfvo type="num" val="0"/>
        <cfvo type="num" val="0"/>
      </iconSet>
    </cfRule>
  </conditionalFormatting>
  <conditionalFormatting sqref="W65:X65">
    <cfRule type="iconSet" priority="306">
      <iconSet iconSet="3Symbols2" showValue="0">
        <cfvo type="percent" val="0"/>
        <cfvo type="num" val="0"/>
        <cfvo type="num" val="0"/>
      </iconSet>
    </cfRule>
  </conditionalFormatting>
  <conditionalFormatting sqref="W66:X74">
    <cfRule type="iconSet" priority="300">
      <iconSet iconSet="3Symbols2" showValue="0">
        <cfvo type="percent" val="0"/>
        <cfvo type="num" val="0"/>
        <cfvo type="num" val="0"/>
      </iconSet>
    </cfRule>
  </conditionalFormatting>
  <conditionalFormatting sqref="W75:X75">
    <cfRule type="iconSet" priority="294">
      <iconSet iconSet="3Symbols2" showValue="0">
        <cfvo type="percent" val="0"/>
        <cfvo type="num" val="0"/>
        <cfvo type="num" val="0"/>
      </iconSet>
    </cfRule>
  </conditionalFormatting>
  <conditionalFormatting sqref="W76:X84">
    <cfRule type="iconSet" priority="293">
      <iconSet iconSet="3Symbols2" showValue="0">
        <cfvo type="percent" val="0"/>
        <cfvo type="num" val="0"/>
        <cfvo type="num" val="0"/>
      </iconSet>
    </cfRule>
  </conditionalFormatting>
  <conditionalFormatting sqref="W85:X85">
    <cfRule type="iconSet" priority="305">
      <iconSet iconSet="3Symbols2" showValue="0">
        <cfvo type="percent" val="0"/>
        <cfvo type="num" val="0"/>
        <cfvo type="num" val="0"/>
      </iconSet>
    </cfRule>
  </conditionalFormatting>
  <conditionalFormatting sqref="W86:X86">
    <cfRule type="iconSet" priority="321">
      <iconSet iconSet="3Symbols2" showValue="0">
        <cfvo type="percent" val="0"/>
        <cfvo type="num" val="0"/>
        <cfvo type="num" val="0"/>
      </iconSet>
    </cfRule>
  </conditionalFormatting>
  <conditionalFormatting sqref="W87:X87">
    <cfRule type="iconSet" priority="329">
      <iconSet iconSet="3Symbols2" showValue="0">
        <cfvo type="percent" val="0"/>
        <cfvo type="num" val="0"/>
        <cfvo type="num" val="0"/>
      </iconSet>
    </cfRule>
  </conditionalFormatting>
  <conditionalFormatting sqref="W98:X98">
    <cfRule type="iconSet" priority="312">
      <iconSet iconSet="3Symbols2" showValue="0">
        <cfvo type="percent" val="0"/>
        <cfvo type="num" val="0"/>
        <cfvo type="num" val="0"/>
      </iconSet>
    </cfRule>
  </conditionalFormatting>
  <conditionalFormatting sqref="W99:X99">
    <cfRule type="iconSet" priority="328">
      <iconSet iconSet="3Symbols2" showValue="0">
        <cfvo type="percent" val="0"/>
        <cfvo type="num" val="0"/>
        <cfvo type="num" val="0"/>
      </iconSet>
    </cfRule>
  </conditionalFormatting>
  <conditionalFormatting sqref="W100:X107">
    <cfRule type="iconSet" priority="299">
      <iconSet iconSet="3Symbols2" showValue="0">
        <cfvo type="percent" val="0"/>
        <cfvo type="num" val="0"/>
        <cfvo type="num" val="0"/>
      </iconSet>
    </cfRule>
  </conditionalFormatting>
  <conditionalFormatting sqref="W108:X108">
    <cfRule type="iconSet" priority="311">
      <iconSet iconSet="3Symbols2" showValue="0">
        <cfvo type="percent" val="0"/>
        <cfvo type="num" val="0"/>
        <cfvo type="num" val="0"/>
      </iconSet>
    </cfRule>
  </conditionalFormatting>
  <conditionalFormatting sqref="W109:X109">
    <cfRule type="iconSet" priority="327">
      <iconSet iconSet="3Symbols2" showValue="0">
        <cfvo type="percent" val="0"/>
        <cfvo type="num" val="0"/>
        <cfvo type="num" val="0"/>
      </iconSet>
    </cfRule>
  </conditionalFormatting>
  <conditionalFormatting sqref="W110:X117">
    <cfRule type="iconSet" priority="298">
      <iconSet iconSet="3Symbols2" showValue="0">
        <cfvo type="percent" val="0"/>
        <cfvo type="num" val="0"/>
        <cfvo type="num" val="0"/>
      </iconSet>
    </cfRule>
  </conditionalFormatting>
  <conditionalFormatting sqref="W118:X118">
    <cfRule type="iconSet" priority="310">
      <iconSet iconSet="3Symbols2" showValue="0">
        <cfvo type="percent" val="0"/>
        <cfvo type="num" val="0"/>
        <cfvo type="num" val="0"/>
      </iconSet>
    </cfRule>
  </conditionalFormatting>
  <conditionalFormatting sqref="W119:X119">
    <cfRule type="iconSet" priority="326">
      <iconSet iconSet="3Symbols2" showValue="0">
        <cfvo type="percent" val="0"/>
        <cfvo type="num" val="0"/>
        <cfvo type="num" val="0"/>
      </iconSet>
    </cfRule>
  </conditionalFormatting>
  <conditionalFormatting sqref="W127:X127">
    <cfRule type="iconSet" priority="309">
      <iconSet iconSet="3Symbols2" showValue="0">
        <cfvo type="percent" val="0"/>
        <cfvo type="num" val="0"/>
        <cfvo type="num" val="0"/>
      </iconSet>
    </cfRule>
  </conditionalFormatting>
  <conditionalFormatting sqref="W128:X128">
    <cfRule type="iconSet" priority="325">
      <iconSet iconSet="3Symbols2" showValue="0">
        <cfvo type="percent" val="0"/>
        <cfvo type="num" val="0"/>
        <cfvo type="num" val="0"/>
      </iconSet>
    </cfRule>
  </conditionalFormatting>
  <conditionalFormatting sqref="W129:X136">
    <cfRule type="iconSet" priority="297">
      <iconSet iconSet="3Symbols2" showValue="0">
        <cfvo type="percent" val="0"/>
        <cfvo type="num" val="0"/>
        <cfvo type="num" val="0"/>
      </iconSet>
    </cfRule>
  </conditionalFormatting>
  <conditionalFormatting sqref="W137:X137">
    <cfRule type="iconSet" priority="308">
      <iconSet iconSet="3Symbols2" showValue="0">
        <cfvo type="percent" val="0"/>
        <cfvo type="num" val="0"/>
        <cfvo type="num" val="0"/>
      </iconSet>
    </cfRule>
  </conditionalFormatting>
  <conditionalFormatting sqref="W138:X138">
    <cfRule type="iconSet" priority="323">
      <iconSet iconSet="3Symbols2" showValue="0">
        <cfvo type="percent" val="0"/>
        <cfvo type="num" val="0"/>
        <cfvo type="num" val="0"/>
      </iconSet>
    </cfRule>
  </conditionalFormatting>
  <conditionalFormatting sqref="W139:X151">
    <cfRule type="iconSet" priority="296">
      <iconSet iconSet="3Symbols2" showValue="0">
        <cfvo type="percent" val="0"/>
        <cfvo type="num" val="0"/>
        <cfvo type="num" val="0"/>
      </iconSet>
    </cfRule>
  </conditionalFormatting>
  <conditionalFormatting sqref="W152:X152">
    <cfRule type="iconSet" priority="307">
      <iconSet iconSet="3Symbols2" showValue="0">
        <cfvo type="percent" val="0"/>
        <cfvo type="num" val="0"/>
        <cfvo type="num" val="0"/>
      </iconSet>
    </cfRule>
  </conditionalFormatting>
  <conditionalFormatting sqref="W153:X153">
    <cfRule type="iconSet" priority="322">
      <iconSet iconSet="3Symbols2" showValue="0">
        <cfvo type="percent" val="0"/>
        <cfvo type="num" val="0"/>
        <cfvo type="num" val="0"/>
      </iconSet>
    </cfRule>
  </conditionalFormatting>
  <conditionalFormatting sqref="W154:X160">
    <cfRule type="iconSet" priority="295">
      <iconSet iconSet="3Symbols2" showValue="0">
        <cfvo type="percent" val="0"/>
        <cfvo type="num" val="0"/>
        <cfvo type="num" val="0"/>
      </iconSet>
    </cfRule>
  </conditionalFormatting>
  <conditionalFormatting sqref="Y6:Y8 Y10 Y13 Y26 Y29 Y42 Y45 Y58 Y63 Y88:Y97 Y100:Y107 Y120:Y126 Y129:Y136 Y139:Y151 Y156:Y1048576">
    <cfRule type="iconSet" priority="635">
      <iconSet iconSet="3Symbols2" showValue="0">
        <cfvo type="percent" val="0"/>
        <cfvo type="num" val="0"/>
        <cfvo type="num" val="0"/>
      </iconSet>
    </cfRule>
  </conditionalFormatting>
  <conditionalFormatting sqref="Y9">
    <cfRule type="iconSet" priority="633">
      <iconSet iconSet="3Symbols2" showValue="0">
        <cfvo type="percent" val="0"/>
        <cfvo type="num" val="0"/>
        <cfvo type="num" val="0"/>
      </iconSet>
    </cfRule>
  </conditionalFormatting>
  <conditionalFormatting sqref="Y11">
    <cfRule type="iconSet" priority="613">
      <iconSet iconSet="3Symbols2" showValue="0">
        <cfvo type="percent" val="0"/>
        <cfvo type="num" val="0"/>
        <cfvo type="num" val="0"/>
      </iconSet>
    </cfRule>
  </conditionalFormatting>
  <conditionalFormatting sqref="Y12">
    <cfRule type="iconSet" priority="632">
      <iconSet iconSet="3Symbols2" showValue="0">
        <cfvo type="percent" val="0"/>
        <cfvo type="num" val="0"/>
        <cfvo type="num" val="0"/>
      </iconSet>
    </cfRule>
  </conditionalFormatting>
  <conditionalFormatting sqref="Y14:Y23">
    <cfRule type="iconSet" priority="563">
      <iconSet iconSet="3Symbols2" showValue="0">
        <cfvo type="percent" val="0"/>
        <cfvo type="num" val="0"/>
        <cfvo type="num" val="0"/>
      </iconSet>
    </cfRule>
  </conditionalFormatting>
  <conditionalFormatting sqref="Y24">
    <cfRule type="iconSet" priority="610">
      <iconSet iconSet="3Symbols2" showValue="0">
        <cfvo type="percent" val="0"/>
        <cfvo type="num" val="0"/>
        <cfvo type="num" val="0"/>
      </iconSet>
    </cfRule>
  </conditionalFormatting>
  <conditionalFormatting sqref="Y25">
    <cfRule type="iconSet" priority="631">
      <iconSet iconSet="3Symbols2" showValue="0">
        <cfvo type="percent" val="0"/>
        <cfvo type="num" val="0"/>
        <cfvo type="num" val="0"/>
      </iconSet>
    </cfRule>
  </conditionalFormatting>
  <conditionalFormatting sqref="Y27">
    <cfRule type="iconSet" priority="607">
      <iconSet iconSet="3Symbols2" showValue="0">
        <cfvo type="percent" val="0"/>
        <cfvo type="num" val="0"/>
        <cfvo type="num" val="0"/>
      </iconSet>
    </cfRule>
  </conditionalFormatting>
  <conditionalFormatting sqref="Y28">
    <cfRule type="iconSet" priority="630">
      <iconSet iconSet="3Symbols2" showValue="0">
        <cfvo type="percent" val="0"/>
        <cfvo type="num" val="0"/>
        <cfvo type="num" val="0"/>
      </iconSet>
    </cfRule>
  </conditionalFormatting>
  <conditionalFormatting sqref="Y30:Y39">
    <cfRule type="iconSet" priority="560">
      <iconSet iconSet="3Symbols2" showValue="0">
        <cfvo type="percent" val="0"/>
        <cfvo type="num" val="0"/>
        <cfvo type="num" val="0"/>
      </iconSet>
    </cfRule>
  </conditionalFormatting>
  <conditionalFormatting sqref="Y40">
    <cfRule type="iconSet" priority="604">
      <iconSet iconSet="3Symbols2" showValue="0">
        <cfvo type="percent" val="0"/>
        <cfvo type="num" val="0"/>
        <cfvo type="num" val="0"/>
      </iconSet>
    </cfRule>
  </conditionalFormatting>
  <conditionalFormatting sqref="Y41">
    <cfRule type="iconSet" priority="629">
      <iconSet iconSet="3Symbols2" showValue="0">
        <cfvo type="percent" val="0"/>
        <cfvo type="num" val="0"/>
        <cfvo type="num" val="0"/>
      </iconSet>
    </cfRule>
  </conditionalFormatting>
  <conditionalFormatting sqref="Y43">
    <cfRule type="iconSet" priority="601">
      <iconSet iconSet="3Symbols2" showValue="0">
        <cfvo type="percent" val="0"/>
        <cfvo type="num" val="0"/>
        <cfvo type="num" val="0"/>
      </iconSet>
    </cfRule>
  </conditionalFormatting>
  <conditionalFormatting sqref="Y44">
    <cfRule type="iconSet" priority="628">
      <iconSet iconSet="3Symbols2" showValue="0">
        <cfvo type="percent" val="0"/>
        <cfvo type="num" val="0"/>
        <cfvo type="num" val="0"/>
      </iconSet>
    </cfRule>
  </conditionalFormatting>
  <conditionalFormatting sqref="Y46:Y55">
    <cfRule type="iconSet" priority="557">
      <iconSet iconSet="3Symbols2" showValue="0">
        <cfvo type="percent" val="0"/>
        <cfvo type="num" val="0"/>
        <cfvo type="num" val="0"/>
      </iconSet>
    </cfRule>
  </conditionalFormatting>
  <conditionalFormatting sqref="Y56">
    <cfRule type="iconSet" priority="598">
      <iconSet iconSet="3Symbols2" showValue="0">
        <cfvo type="percent" val="0"/>
        <cfvo type="num" val="0"/>
        <cfvo type="num" val="0"/>
      </iconSet>
    </cfRule>
  </conditionalFormatting>
  <conditionalFormatting sqref="Y57">
    <cfRule type="iconSet" priority="627">
      <iconSet iconSet="3Symbols2" showValue="0">
        <cfvo type="percent" val="0"/>
        <cfvo type="num" val="0"/>
        <cfvo type="num" val="0"/>
      </iconSet>
    </cfRule>
  </conditionalFormatting>
  <conditionalFormatting sqref="Y59">
    <cfRule type="iconSet" priority="595">
      <iconSet iconSet="3Symbols2" showValue="0">
        <cfvo type="percent" val="0"/>
        <cfvo type="num" val="0"/>
        <cfvo type="num" val="0"/>
      </iconSet>
    </cfRule>
  </conditionalFormatting>
  <conditionalFormatting sqref="Y60:Y61">
    <cfRule type="iconSet" priority="533">
      <iconSet iconSet="3Symbols2" showValue="0">
        <cfvo type="percent" val="0"/>
        <cfvo type="num" val="0"/>
        <cfvo type="num" val="0"/>
      </iconSet>
    </cfRule>
  </conditionalFormatting>
  <conditionalFormatting sqref="Y62">
    <cfRule type="iconSet" priority="621">
      <iconSet iconSet="3Symbols2" showValue="0">
        <cfvo type="percent" val="0"/>
        <cfvo type="num" val="0"/>
        <cfvo type="num" val="0"/>
      </iconSet>
    </cfRule>
  </conditionalFormatting>
  <conditionalFormatting sqref="Y64">
    <cfRule type="iconSet" priority="671">
      <iconSet iconSet="3Symbols2" showValue="0">
        <cfvo type="percent" val="0"/>
        <cfvo type="num" val="0"/>
        <cfvo type="num" val="0"/>
      </iconSet>
    </cfRule>
  </conditionalFormatting>
  <conditionalFormatting sqref="Y65">
    <cfRule type="iconSet" priority="568">
      <iconSet iconSet="3Symbols2" showValue="0">
        <cfvo type="percent" val="0"/>
        <cfvo type="num" val="0"/>
        <cfvo type="num" val="0"/>
      </iconSet>
    </cfRule>
  </conditionalFormatting>
  <conditionalFormatting sqref="Y66:Y74">
    <cfRule type="iconSet" priority="674">
      <iconSet iconSet="3Symbols2" showValue="0">
        <cfvo type="percent" val="0"/>
        <cfvo type="num" val="0"/>
        <cfvo type="num" val="0"/>
      </iconSet>
    </cfRule>
  </conditionalFormatting>
  <conditionalFormatting sqref="Y75">
    <cfRule type="iconSet" priority="537">
      <iconSet iconSet="3Symbols2" showValue="0">
        <cfvo type="percent" val="0"/>
        <cfvo type="num" val="0"/>
        <cfvo type="num" val="0"/>
      </iconSet>
    </cfRule>
  </conditionalFormatting>
  <conditionalFormatting sqref="Y76:Y84">
    <cfRule type="iconSet" priority="541">
      <iconSet iconSet="3Symbols2" showValue="0">
        <cfvo type="percent" val="0"/>
        <cfvo type="num" val="0"/>
        <cfvo type="num" val="0"/>
      </iconSet>
    </cfRule>
  </conditionalFormatting>
  <conditionalFormatting sqref="Y85">
    <cfRule type="iconSet" priority="565">
      <iconSet iconSet="3Symbols2" showValue="0">
        <cfvo type="percent" val="0"/>
        <cfvo type="num" val="0"/>
        <cfvo type="num" val="0"/>
      </iconSet>
    </cfRule>
  </conditionalFormatting>
  <conditionalFormatting sqref="Y86">
    <cfRule type="iconSet" priority="617">
      <iconSet iconSet="3Symbols2" showValue="0">
        <cfvo type="percent" val="0"/>
        <cfvo type="num" val="0"/>
        <cfvo type="num" val="0"/>
      </iconSet>
    </cfRule>
  </conditionalFormatting>
  <conditionalFormatting sqref="Y87">
    <cfRule type="iconSet" priority="626">
      <iconSet iconSet="3Symbols2" showValue="0">
        <cfvo type="percent" val="0"/>
        <cfvo type="num" val="0"/>
        <cfvo type="num" val="0"/>
      </iconSet>
    </cfRule>
  </conditionalFormatting>
  <conditionalFormatting sqref="Y98">
    <cfRule type="iconSet" priority="592">
      <iconSet iconSet="3Symbols2" showValue="0">
        <cfvo type="percent" val="0"/>
        <cfvo type="num" val="0"/>
        <cfvo type="num" val="0"/>
      </iconSet>
    </cfRule>
  </conditionalFormatting>
  <conditionalFormatting sqref="Y99">
    <cfRule type="iconSet" priority="625">
      <iconSet iconSet="3Symbols2" showValue="0">
        <cfvo type="percent" val="0"/>
        <cfvo type="num" val="0"/>
        <cfvo type="num" val="0"/>
      </iconSet>
    </cfRule>
  </conditionalFormatting>
  <conditionalFormatting sqref="Y108">
    <cfRule type="iconSet" priority="589">
      <iconSet iconSet="3Symbols2" showValue="0">
        <cfvo type="percent" val="0"/>
        <cfvo type="num" val="0"/>
        <cfvo type="num" val="0"/>
      </iconSet>
    </cfRule>
  </conditionalFormatting>
  <conditionalFormatting sqref="Y109">
    <cfRule type="iconSet" priority="624">
      <iconSet iconSet="3Symbols2" showValue="0">
        <cfvo type="percent" val="0"/>
        <cfvo type="num" val="0"/>
        <cfvo type="num" val="0"/>
      </iconSet>
    </cfRule>
  </conditionalFormatting>
  <conditionalFormatting sqref="Y110:Y117">
    <cfRule type="iconSet" priority="634">
      <iconSet iconSet="3Symbols2" showValue="0">
        <cfvo type="percent" val="0"/>
        <cfvo type="num" val="0"/>
        <cfvo type="num" val="0"/>
      </iconSet>
    </cfRule>
  </conditionalFormatting>
  <conditionalFormatting sqref="Y118">
    <cfRule type="iconSet" priority="586">
      <iconSet iconSet="3Symbols2" showValue="0">
        <cfvo type="percent" val="0"/>
        <cfvo type="num" val="0"/>
        <cfvo type="num" val="0"/>
      </iconSet>
    </cfRule>
  </conditionalFormatting>
  <conditionalFormatting sqref="Y119">
    <cfRule type="iconSet" priority="623">
      <iconSet iconSet="3Symbols2" showValue="0">
        <cfvo type="percent" val="0"/>
        <cfvo type="num" val="0"/>
        <cfvo type="num" val="0"/>
      </iconSet>
    </cfRule>
  </conditionalFormatting>
  <conditionalFormatting sqref="Y127">
    <cfRule type="iconSet" priority="583">
      <iconSet iconSet="3Symbols2" showValue="0">
        <cfvo type="percent" val="0"/>
        <cfvo type="num" val="0"/>
        <cfvo type="num" val="0"/>
      </iconSet>
    </cfRule>
  </conditionalFormatting>
  <conditionalFormatting sqref="Y128">
    <cfRule type="iconSet" priority="622">
      <iconSet iconSet="3Symbols2" showValue="0">
        <cfvo type="percent" val="0"/>
        <cfvo type="num" val="0"/>
        <cfvo type="num" val="0"/>
      </iconSet>
    </cfRule>
  </conditionalFormatting>
  <conditionalFormatting sqref="Y137">
    <cfRule type="iconSet" priority="580">
      <iconSet iconSet="3Symbols2" showValue="0">
        <cfvo type="percent" val="0"/>
        <cfvo type="num" val="0"/>
        <cfvo type="num" val="0"/>
      </iconSet>
    </cfRule>
  </conditionalFormatting>
  <conditionalFormatting sqref="Y138">
    <cfRule type="iconSet" priority="620">
      <iconSet iconSet="3Symbols2" showValue="0">
        <cfvo type="percent" val="0"/>
        <cfvo type="num" val="0"/>
        <cfvo type="num" val="0"/>
      </iconSet>
    </cfRule>
  </conditionalFormatting>
  <conditionalFormatting sqref="Y152">
    <cfRule type="iconSet" priority="577">
      <iconSet iconSet="3Symbols2" showValue="0">
        <cfvo type="percent" val="0"/>
        <cfvo type="num" val="0"/>
        <cfvo type="num" val="0"/>
      </iconSet>
    </cfRule>
  </conditionalFormatting>
  <conditionalFormatting sqref="Y153">
    <cfRule type="iconSet" priority="619">
      <iconSet iconSet="3Symbols2" showValue="0">
        <cfvo type="percent" val="0"/>
        <cfvo type="num" val="0"/>
        <cfvo type="num" val="0"/>
      </iconSet>
    </cfRule>
  </conditionalFormatting>
  <conditionalFormatting sqref="Y154">
    <cfRule type="iconSet" priority="571">
      <iconSet iconSet="3Symbols2" showValue="0">
        <cfvo type="percent" val="0"/>
        <cfvo type="num" val="0"/>
        <cfvo type="num" val="0"/>
      </iconSet>
    </cfRule>
  </conditionalFormatting>
  <conditionalFormatting sqref="Y155">
    <cfRule type="iconSet" priority="574">
      <iconSet iconSet="3Symbols2" showValue="0">
        <cfvo type="percent" val="0"/>
        <cfvo type="num" val="0"/>
        <cfvo type="num" val="0"/>
      </iconSet>
    </cfRule>
  </conditionalFormatting>
  <conditionalFormatting sqref="Z1:AA5">
    <cfRule type="iconSet" priority="272">
      <iconSet iconSet="3Symbols2" showValue="0">
        <cfvo type="percent" val="0"/>
        <cfvo type="num" val="0"/>
        <cfvo type="num" val="1"/>
      </iconSet>
    </cfRule>
  </conditionalFormatting>
  <conditionalFormatting sqref="Z6:AA8 Z10:AA10 Z42:AA42 Z58:AA58 Z88:AA97 Z120:AA126 Z161:AA1048576">
    <cfRule type="iconSet" priority="289">
      <iconSet iconSet="3Symbols2" showValue="0">
        <cfvo type="percent" val="0"/>
        <cfvo type="num" val="0"/>
        <cfvo type="num" val="0"/>
      </iconSet>
    </cfRule>
  </conditionalFormatting>
  <conditionalFormatting sqref="Z9:AA9">
    <cfRule type="iconSet" priority="288">
      <iconSet iconSet="3Symbols2" showValue="0">
        <cfvo type="percent" val="0"/>
        <cfvo type="num" val="0"/>
        <cfvo type="num" val="0"/>
      </iconSet>
    </cfRule>
  </conditionalFormatting>
  <conditionalFormatting sqref="Z11:AA11">
    <cfRule type="iconSet" priority="271">
      <iconSet iconSet="3Symbols2" showValue="0">
        <cfvo type="percent" val="0"/>
        <cfvo type="num" val="0"/>
        <cfvo type="num" val="0"/>
      </iconSet>
    </cfRule>
  </conditionalFormatting>
  <conditionalFormatting sqref="Z12:AA12">
    <cfRule type="iconSet" priority="287">
      <iconSet iconSet="3Symbols2" showValue="0">
        <cfvo type="percent" val="0"/>
        <cfvo type="num" val="0"/>
        <cfvo type="num" val="0"/>
      </iconSet>
    </cfRule>
  </conditionalFormatting>
  <conditionalFormatting sqref="Z13:AA23">
    <cfRule type="iconSet" priority="256">
      <iconSet iconSet="3Symbols2" showValue="0">
        <cfvo type="percent" val="0"/>
        <cfvo type="num" val="0"/>
        <cfvo type="num" val="0"/>
      </iconSet>
    </cfRule>
  </conditionalFormatting>
  <conditionalFormatting sqref="Z24:AA24">
    <cfRule type="iconSet" priority="270">
      <iconSet iconSet="3Symbols2" showValue="0">
        <cfvo type="percent" val="0"/>
        <cfvo type="num" val="0"/>
        <cfvo type="num" val="0"/>
      </iconSet>
    </cfRule>
  </conditionalFormatting>
  <conditionalFormatting sqref="Z25:AA25">
    <cfRule type="iconSet" priority="286">
      <iconSet iconSet="3Symbols2" showValue="0">
        <cfvo type="percent" val="0"/>
        <cfvo type="num" val="0"/>
        <cfvo type="num" val="0"/>
      </iconSet>
    </cfRule>
  </conditionalFormatting>
  <conditionalFormatting sqref="Z26:AA26">
    <cfRule type="iconSet" priority="255">
      <iconSet iconSet="3Symbols2" showValue="0">
        <cfvo type="percent" val="0"/>
        <cfvo type="num" val="0"/>
        <cfvo type="num" val="0"/>
      </iconSet>
    </cfRule>
  </conditionalFormatting>
  <conditionalFormatting sqref="Z27:AA27">
    <cfRule type="iconSet" priority="269">
      <iconSet iconSet="3Symbols2" showValue="0">
        <cfvo type="percent" val="0"/>
        <cfvo type="num" val="0"/>
        <cfvo type="num" val="0"/>
      </iconSet>
    </cfRule>
  </conditionalFormatting>
  <conditionalFormatting sqref="Z28:AA28">
    <cfRule type="iconSet" priority="285">
      <iconSet iconSet="3Symbols2" showValue="0">
        <cfvo type="percent" val="0"/>
        <cfvo type="num" val="0"/>
        <cfvo type="num" val="0"/>
      </iconSet>
    </cfRule>
  </conditionalFormatting>
  <conditionalFormatting sqref="Z29:AA39">
    <cfRule type="iconSet" priority="254">
      <iconSet iconSet="3Symbols2" showValue="0">
        <cfvo type="percent" val="0"/>
        <cfvo type="num" val="0"/>
        <cfvo type="num" val="0"/>
      </iconSet>
    </cfRule>
  </conditionalFormatting>
  <conditionalFormatting sqref="Z40:AA40">
    <cfRule type="iconSet" priority="268">
      <iconSet iconSet="3Symbols2" showValue="0">
        <cfvo type="percent" val="0"/>
        <cfvo type="num" val="0"/>
        <cfvo type="num" val="0"/>
      </iconSet>
    </cfRule>
  </conditionalFormatting>
  <conditionalFormatting sqref="Z41:AA41">
    <cfRule type="iconSet" priority="284">
      <iconSet iconSet="3Symbols2" showValue="0">
        <cfvo type="percent" val="0"/>
        <cfvo type="num" val="0"/>
        <cfvo type="num" val="0"/>
      </iconSet>
    </cfRule>
  </conditionalFormatting>
  <conditionalFormatting sqref="Z43:AA43">
    <cfRule type="iconSet" priority="267">
      <iconSet iconSet="3Symbols2" showValue="0">
        <cfvo type="percent" val="0"/>
        <cfvo type="num" val="0"/>
        <cfvo type="num" val="0"/>
      </iconSet>
    </cfRule>
  </conditionalFormatting>
  <conditionalFormatting sqref="Z44:AA44">
    <cfRule type="iconSet" priority="283">
      <iconSet iconSet="3Symbols2" showValue="0">
        <cfvo type="percent" val="0"/>
        <cfvo type="num" val="0"/>
        <cfvo type="num" val="0"/>
      </iconSet>
    </cfRule>
  </conditionalFormatting>
  <conditionalFormatting sqref="Z45:AA51 Z53:AA55 Z63:AA63">
    <cfRule type="iconSet" priority="253">
      <iconSet iconSet="3Symbols2" showValue="0">
        <cfvo type="percent" val="0"/>
        <cfvo type="num" val="0"/>
        <cfvo type="num" val="0"/>
      </iconSet>
    </cfRule>
  </conditionalFormatting>
  <conditionalFormatting sqref="Z52:AA52">
    <cfRule type="iconSet" priority="243">
      <iconSet iconSet="3Symbols2" showValue="0">
        <cfvo type="percent" val="0"/>
        <cfvo type="num" val="0"/>
        <cfvo type="num" val="0"/>
      </iconSet>
    </cfRule>
  </conditionalFormatting>
  <conditionalFormatting sqref="Z56:AA56">
    <cfRule type="iconSet" priority="266">
      <iconSet iconSet="3Symbols2" showValue="0">
        <cfvo type="percent" val="0"/>
        <cfvo type="num" val="0"/>
        <cfvo type="num" val="0"/>
      </iconSet>
    </cfRule>
  </conditionalFormatting>
  <conditionalFormatting sqref="Z57:AA57">
    <cfRule type="iconSet" priority="282">
      <iconSet iconSet="3Symbols2" showValue="0">
        <cfvo type="percent" val="0"/>
        <cfvo type="num" val="0"/>
        <cfvo type="num" val="0"/>
      </iconSet>
    </cfRule>
  </conditionalFormatting>
  <conditionalFormatting sqref="Z59:AA59">
    <cfRule type="iconSet" priority="265">
      <iconSet iconSet="3Symbols2" showValue="0">
        <cfvo type="percent" val="0"/>
        <cfvo type="num" val="0"/>
        <cfvo type="num" val="0"/>
      </iconSet>
    </cfRule>
  </conditionalFormatting>
  <conditionalFormatting sqref="Z60:AA61">
    <cfRule type="iconSet" priority="244">
      <iconSet iconSet="3Symbols2" showValue="0">
        <cfvo type="percent" val="0"/>
        <cfvo type="num" val="0"/>
        <cfvo type="num" val="0"/>
      </iconSet>
    </cfRule>
  </conditionalFormatting>
  <conditionalFormatting sqref="Z62:AA62">
    <cfRule type="iconSet" priority="276">
      <iconSet iconSet="3Symbols2" showValue="0">
        <cfvo type="percent" val="0"/>
        <cfvo type="num" val="0"/>
        <cfvo type="num" val="0"/>
      </iconSet>
    </cfRule>
  </conditionalFormatting>
  <conditionalFormatting sqref="Z64:AA64">
    <cfRule type="iconSet" priority="290">
      <iconSet iconSet="3Symbols2" showValue="0">
        <cfvo type="percent" val="0"/>
        <cfvo type="num" val="0"/>
        <cfvo type="num" val="0"/>
      </iconSet>
    </cfRule>
  </conditionalFormatting>
  <conditionalFormatting sqref="Z65:AA65">
    <cfRule type="iconSet" priority="258">
      <iconSet iconSet="3Symbols2" showValue="0">
        <cfvo type="percent" val="0"/>
        <cfvo type="num" val="0"/>
        <cfvo type="num" val="0"/>
      </iconSet>
    </cfRule>
  </conditionalFormatting>
  <conditionalFormatting sqref="Z66:AA74">
    <cfRule type="iconSet" priority="252">
      <iconSet iconSet="3Symbols2" showValue="0">
        <cfvo type="percent" val="0"/>
        <cfvo type="num" val="0"/>
        <cfvo type="num" val="0"/>
      </iconSet>
    </cfRule>
  </conditionalFormatting>
  <conditionalFormatting sqref="Z75:AA75">
    <cfRule type="iconSet" priority="246">
      <iconSet iconSet="3Symbols2" showValue="0">
        <cfvo type="percent" val="0"/>
        <cfvo type="num" val="0"/>
        <cfvo type="num" val="0"/>
      </iconSet>
    </cfRule>
  </conditionalFormatting>
  <conditionalFormatting sqref="Z76:AA84">
    <cfRule type="iconSet" priority="245">
      <iconSet iconSet="3Symbols2" showValue="0">
        <cfvo type="percent" val="0"/>
        <cfvo type="num" val="0"/>
        <cfvo type="num" val="0"/>
      </iconSet>
    </cfRule>
  </conditionalFormatting>
  <conditionalFormatting sqref="Z85:AA85">
    <cfRule type="iconSet" priority="257">
      <iconSet iconSet="3Symbols2" showValue="0">
        <cfvo type="percent" val="0"/>
        <cfvo type="num" val="0"/>
        <cfvo type="num" val="0"/>
      </iconSet>
    </cfRule>
  </conditionalFormatting>
  <conditionalFormatting sqref="Z86:AA86">
    <cfRule type="iconSet" priority="273">
      <iconSet iconSet="3Symbols2" showValue="0">
        <cfvo type="percent" val="0"/>
        <cfvo type="num" val="0"/>
        <cfvo type="num" val="0"/>
      </iconSet>
    </cfRule>
  </conditionalFormatting>
  <conditionalFormatting sqref="Z87:AA87">
    <cfRule type="iconSet" priority="281">
      <iconSet iconSet="3Symbols2" showValue="0">
        <cfvo type="percent" val="0"/>
        <cfvo type="num" val="0"/>
        <cfvo type="num" val="0"/>
      </iconSet>
    </cfRule>
  </conditionalFormatting>
  <conditionalFormatting sqref="Z98:AA98">
    <cfRule type="iconSet" priority="264">
      <iconSet iconSet="3Symbols2" showValue="0">
        <cfvo type="percent" val="0"/>
        <cfvo type="num" val="0"/>
        <cfvo type="num" val="0"/>
      </iconSet>
    </cfRule>
  </conditionalFormatting>
  <conditionalFormatting sqref="Z99:AA99">
    <cfRule type="iconSet" priority="280">
      <iconSet iconSet="3Symbols2" showValue="0">
        <cfvo type="percent" val="0"/>
        <cfvo type="num" val="0"/>
        <cfvo type="num" val="0"/>
      </iconSet>
    </cfRule>
  </conditionalFormatting>
  <conditionalFormatting sqref="Z100:AA107">
    <cfRule type="iconSet" priority="251">
      <iconSet iconSet="3Symbols2" showValue="0">
        <cfvo type="percent" val="0"/>
        <cfvo type="num" val="0"/>
        <cfvo type="num" val="0"/>
      </iconSet>
    </cfRule>
  </conditionalFormatting>
  <conditionalFormatting sqref="Z108:AA108">
    <cfRule type="iconSet" priority="263">
      <iconSet iconSet="3Symbols2" showValue="0">
        <cfvo type="percent" val="0"/>
        <cfvo type="num" val="0"/>
        <cfvo type="num" val="0"/>
      </iconSet>
    </cfRule>
  </conditionalFormatting>
  <conditionalFormatting sqref="Z109:AA109">
    <cfRule type="iconSet" priority="279">
      <iconSet iconSet="3Symbols2" showValue="0">
        <cfvo type="percent" val="0"/>
        <cfvo type="num" val="0"/>
        <cfvo type="num" val="0"/>
      </iconSet>
    </cfRule>
  </conditionalFormatting>
  <conditionalFormatting sqref="Z110:AA117">
    <cfRule type="iconSet" priority="250">
      <iconSet iconSet="3Symbols2" showValue="0">
        <cfvo type="percent" val="0"/>
        <cfvo type="num" val="0"/>
        <cfvo type="num" val="0"/>
      </iconSet>
    </cfRule>
  </conditionalFormatting>
  <conditionalFormatting sqref="Z118:AA118">
    <cfRule type="iconSet" priority="262">
      <iconSet iconSet="3Symbols2" showValue="0">
        <cfvo type="percent" val="0"/>
        <cfvo type="num" val="0"/>
        <cfvo type="num" val="0"/>
      </iconSet>
    </cfRule>
  </conditionalFormatting>
  <conditionalFormatting sqref="Z119:AA119">
    <cfRule type="iconSet" priority="278">
      <iconSet iconSet="3Symbols2" showValue="0">
        <cfvo type="percent" val="0"/>
        <cfvo type="num" val="0"/>
        <cfvo type="num" val="0"/>
      </iconSet>
    </cfRule>
  </conditionalFormatting>
  <conditionalFormatting sqref="Z127:AA127">
    <cfRule type="iconSet" priority="261">
      <iconSet iconSet="3Symbols2" showValue="0">
        <cfvo type="percent" val="0"/>
        <cfvo type="num" val="0"/>
        <cfvo type="num" val="0"/>
      </iconSet>
    </cfRule>
  </conditionalFormatting>
  <conditionalFormatting sqref="Z128:AA128">
    <cfRule type="iconSet" priority="277">
      <iconSet iconSet="3Symbols2" showValue="0">
        <cfvo type="percent" val="0"/>
        <cfvo type="num" val="0"/>
        <cfvo type="num" val="0"/>
      </iconSet>
    </cfRule>
  </conditionalFormatting>
  <conditionalFormatting sqref="Z129:AA136">
    <cfRule type="iconSet" priority="249">
      <iconSet iconSet="3Symbols2" showValue="0">
        <cfvo type="percent" val="0"/>
        <cfvo type="num" val="0"/>
        <cfvo type="num" val="0"/>
      </iconSet>
    </cfRule>
  </conditionalFormatting>
  <conditionalFormatting sqref="Z137:AA137">
    <cfRule type="iconSet" priority="260">
      <iconSet iconSet="3Symbols2" showValue="0">
        <cfvo type="percent" val="0"/>
        <cfvo type="num" val="0"/>
        <cfvo type="num" val="0"/>
      </iconSet>
    </cfRule>
  </conditionalFormatting>
  <conditionalFormatting sqref="Z138:AA138">
    <cfRule type="iconSet" priority="275">
      <iconSet iconSet="3Symbols2" showValue="0">
        <cfvo type="percent" val="0"/>
        <cfvo type="num" val="0"/>
        <cfvo type="num" val="0"/>
      </iconSet>
    </cfRule>
  </conditionalFormatting>
  <conditionalFormatting sqref="Z139:AA151">
    <cfRule type="iconSet" priority="248">
      <iconSet iconSet="3Symbols2" showValue="0">
        <cfvo type="percent" val="0"/>
        <cfvo type="num" val="0"/>
        <cfvo type="num" val="0"/>
      </iconSet>
    </cfRule>
  </conditionalFormatting>
  <conditionalFormatting sqref="Z152:AA152">
    <cfRule type="iconSet" priority="259">
      <iconSet iconSet="3Symbols2" showValue="0">
        <cfvo type="percent" val="0"/>
        <cfvo type="num" val="0"/>
        <cfvo type="num" val="0"/>
      </iconSet>
    </cfRule>
  </conditionalFormatting>
  <conditionalFormatting sqref="Z153:AA153">
    <cfRule type="iconSet" priority="274">
      <iconSet iconSet="3Symbols2" showValue="0">
        <cfvo type="percent" val="0"/>
        <cfvo type="num" val="0"/>
        <cfvo type="num" val="0"/>
      </iconSet>
    </cfRule>
  </conditionalFormatting>
  <conditionalFormatting sqref="Z154:AA160">
    <cfRule type="iconSet" priority="247">
      <iconSet iconSet="3Symbols2" showValue="0">
        <cfvo type="percent" val="0"/>
        <cfvo type="num" val="0"/>
        <cfvo type="num" val="0"/>
      </iconSet>
    </cfRule>
  </conditionalFormatting>
  <conditionalFormatting sqref="AB1:AC5">
    <cfRule type="iconSet" priority="224">
      <iconSet iconSet="3Symbols2" showValue="0">
        <cfvo type="percent" val="0"/>
        <cfvo type="num" val="0"/>
        <cfvo type="num" val="1"/>
      </iconSet>
    </cfRule>
  </conditionalFormatting>
  <conditionalFormatting sqref="AB6:AC8 AB10:AC10 AB42:AC42 AB58:AC58 AB88:AC97 AB120:AC126 AB161:AC1048576">
    <cfRule type="iconSet" priority="241">
      <iconSet iconSet="3Symbols2" showValue="0">
        <cfvo type="percent" val="0"/>
        <cfvo type="num" val="0"/>
        <cfvo type="num" val="0"/>
      </iconSet>
    </cfRule>
  </conditionalFormatting>
  <conditionalFormatting sqref="AB9:AC9">
    <cfRule type="iconSet" priority="240">
      <iconSet iconSet="3Symbols2" showValue="0">
        <cfvo type="percent" val="0"/>
        <cfvo type="num" val="0"/>
        <cfvo type="num" val="0"/>
      </iconSet>
    </cfRule>
  </conditionalFormatting>
  <conditionalFormatting sqref="AB11:AC11">
    <cfRule type="iconSet" priority="223">
      <iconSet iconSet="3Symbols2" showValue="0">
        <cfvo type="percent" val="0"/>
        <cfvo type="num" val="0"/>
        <cfvo type="num" val="0"/>
      </iconSet>
    </cfRule>
  </conditionalFormatting>
  <conditionalFormatting sqref="AB12:AC12">
    <cfRule type="iconSet" priority="239">
      <iconSet iconSet="3Symbols2" showValue="0">
        <cfvo type="percent" val="0"/>
        <cfvo type="num" val="0"/>
        <cfvo type="num" val="0"/>
      </iconSet>
    </cfRule>
  </conditionalFormatting>
  <conditionalFormatting sqref="AB13:AC23">
    <cfRule type="iconSet" priority="208">
      <iconSet iconSet="3Symbols2" showValue="0">
        <cfvo type="percent" val="0"/>
        <cfvo type="num" val="0"/>
        <cfvo type="num" val="0"/>
      </iconSet>
    </cfRule>
  </conditionalFormatting>
  <conditionalFormatting sqref="AB24:AC24">
    <cfRule type="iconSet" priority="222">
      <iconSet iconSet="3Symbols2" showValue="0">
        <cfvo type="percent" val="0"/>
        <cfvo type="num" val="0"/>
        <cfvo type="num" val="0"/>
      </iconSet>
    </cfRule>
  </conditionalFormatting>
  <conditionalFormatting sqref="AB25:AC25">
    <cfRule type="iconSet" priority="238">
      <iconSet iconSet="3Symbols2" showValue="0">
        <cfvo type="percent" val="0"/>
        <cfvo type="num" val="0"/>
        <cfvo type="num" val="0"/>
      </iconSet>
    </cfRule>
  </conditionalFormatting>
  <conditionalFormatting sqref="AB26:AC26">
    <cfRule type="iconSet" priority="207">
      <iconSet iconSet="3Symbols2" showValue="0">
        <cfvo type="percent" val="0"/>
        <cfvo type="num" val="0"/>
        <cfvo type="num" val="0"/>
      </iconSet>
    </cfRule>
  </conditionalFormatting>
  <conditionalFormatting sqref="AB27:AC27">
    <cfRule type="iconSet" priority="221">
      <iconSet iconSet="3Symbols2" showValue="0">
        <cfvo type="percent" val="0"/>
        <cfvo type="num" val="0"/>
        <cfvo type="num" val="0"/>
      </iconSet>
    </cfRule>
  </conditionalFormatting>
  <conditionalFormatting sqref="AB28:AC28">
    <cfRule type="iconSet" priority="237">
      <iconSet iconSet="3Symbols2" showValue="0">
        <cfvo type="percent" val="0"/>
        <cfvo type="num" val="0"/>
        <cfvo type="num" val="0"/>
      </iconSet>
    </cfRule>
  </conditionalFormatting>
  <conditionalFormatting sqref="AB29:AC39">
    <cfRule type="iconSet" priority="206">
      <iconSet iconSet="3Symbols2" showValue="0">
        <cfvo type="percent" val="0"/>
        <cfvo type="num" val="0"/>
        <cfvo type="num" val="0"/>
      </iconSet>
    </cfRule>
  </conditionalFormatting>
  <conditionalFormatting sqref="AB40:AC40">
    <cfRule type="iconSet" priority="220">
      <iconSet iconSet="3Symbols2" showValue="0">
        <cfvo type="percent" val="0"/>
        <cfvo type="num" val="0"/>
        <cfvo type="num" val="0"/>
      </iconSet>
    </cfRule>
  </conditionalFormatting>
  <conditionalFormatting sqref="AB41:AC41">
    <cfRule type="iconSet" priority="236">
      <iconSet iconSet="3Symbols2" showValue="0">
        <cfvo type="percent" val="0"/>
        <cfvo type="num" val="0"/>
        <cfvo type="num" val="0"/>
      </iconSet>
    </cfRule>
  </conditionalFormatting>
  <conditionalFormatting sqref="AB43:AC43">
    <cfRule type="iconSet" priority="219">
      <iconSet iconSet="3Symbols2" showValue="0">
        <cfvo type="percent" val="0"/>
        <cfvo type="num" val="0"/>
        <cfvo type="num" val="0"/>
      </iconSet>
    </cfRule>
  </conditionalFormatting>
  <conditionalFormatting sqref="AB44:AC44">
    <cfRule type="iconSet" priority="235">
      <iconSet iconSet="3Symbols2" showValue="0">
        <cfvo type="percent" val="0"/>
        <cfvo type="num" val="0"/>
        <cfvo type="num" val="0"/>
      </iconSet>
    </cfRule>
  </conditionalFormatting>
  <conditionalFormatting sqref="AB45:AC51 AB53:AC55 AB63:AC63">
    <cfRule type="iconSet" priority="205">
      <iconSet iconSet="3Symbols2" showValue="0">
        <cfvo type="percent" val="0"/>
        <cfvo type="num" val="0"/>
        <cfvo type="num" val="0"/>
      </iconSet>
    </cfRule>
  </conditionalFormatting>
  <conditionalFormatting sqref="AB52:AC52">
    <cfRule type="iconSet" priority="195">
      <iconSet iconSet="3Symbols2" showValue="0">
        <cfvo type="percent" val="0"/>
        <cfvo type="num" val="0"/>
        <cfvo type="num" val="0"/>
      </iconSet>
    </cfRule>
  </conditionalFormatting>
  <conditionalFormatting sqref="AB56:AC56">
    <cfRule type="iconSet" priority="218">
      <iconSet iconSet="3Symbols2" showValue="0">
        <cfvo type="percent" val="0"/>
        <cfvo type="num" val="0"/>
        <cfvo type="num" val="0"/>
      </iconSet>
    </cfRule>
  </conditionalFormatting>
  <conditionalFormatting sqref="AB57:AC57">
    <cfRule type="iconSet" priority="234">
      <iconSet iconSet="3Symbols2" showValue="0">
        <cfvo type="percent" val="0"/>
        <cfvo type="num" val="0"/>
        <cfvo type="num" val="0"/>
      </iconSet>
    </cfRule>
  </conditionalFormatting>
  <conditionalFormatting sqref="AB59:AC59">
    <cfRule type="iconSet" priority="217">
      <iconSet iconSet="3Symbols2" showValue="0">
        <cfvo type="percent" val="0"/>
        <cfvo type="num" val="0"/>
        <cfvo type="num" val="0"/>
      </iconSet>
    </cfRule>
  </conditionalFormatting>
  <conditionalFormatting sqref="AB60:AC61">
    <cfRule type="iconSet" priority="196">
      <iconSet iconSet="3Symbols2" showValue="0">
        <cfvo type="percent" val="0"/>
        <cfvo type="num" val="0"/>
        <cfvo type="num" val="0"/>
      </iconSet>
    </cfRule>
  </conditionalFormatting>
  <conditionalFormatting sqref="AB62:AC62">
    <cfRule type="iconSet" priority="228">
      <iconSet iconSet="3Symbols2" showValue="0">
        <cfvo type="percent" val="0"/>
        <cfvo type="num" val="0"/>
        <cfvo type="num" val="0"/>
      </iconSet>
    </cfRule>
  </conditionalFormatting>
  <conditionalFormatting sqref="AB64:AC64">
    <cfRule type="iconSet" priority="242">
      <iconSet iconSet="3Symbols2" showValue="0">
        <cfvo type="percent" val="0"/>
        <cfvo type="num" val="0"/>
        <cfvo type="num" val="0"/>
      </iconSet>
    </cfRule>
  </conditionalFormatting>
  <conditionalFormatting sqref="AB65:AC65">
    <cfRule type="iconSet" priority="210">
      <iconSet iconSet="3Symbols2" showValue="0">
        <cfvo type="percent" val="0"/>
        <cfvo type="num" val="0"/>
        <cfvo type="num" val="0"/>
      </iconSet>
    </cfRule>
  </conditionalFormatting>
  <conditionalFormatting sqref="AB66:AC74">
    <cfRule type="iconSet" priority="204">
      <iconSet iconSet="3Symbols2" showValue="0">
        <cfvo type="percent" val="0"/>
        <cfvo type="num" val="0"/>
        <cfvo type="num" val="0"/>
      </iconSet>
    </cfRule>
  </conditionalFormatting>
  <conditionalFormatting sqref="AB75:AC75">
    <cfRule type="iconSet" priority="198">
      <iconSet iconSet="3Symbols2" showValue="0">
        <cfvo type="percent" val="0"/>
        <cfvo type="num" val="0"/>
        <cfvo type="num" val="0"/>
      </iconSet>
    </cfRule>
  </conditionalFormatting>
  <conditionalFormatting sqref="AB76:AC84">
    <cfRule type="iconSet" priority="197">
      <iconSet iconSet="3Symbols2" showValue="0">
        <cfvo type="percent" val="0"/>
        <cfvo type="num" val="0"/>
        <cfvo type="num" val="0"/>
      </iconSet>
    </cfRule>
  </conditionalFormatting>
  <conditionalFormatting sqref="AB85:AC85">
    <cfRule type="iconSet" priority="209">
      <iconSet iconSet="3Symbols2" showValue="0">
        <cfvo type="percent" val="0"/>
        <cfvo type="num" val="0"/>
        <cfvo type="num" val="0"/>
      </iconSet>
    </cfRule>
  </conditionalFormatting>
  <conditionalFormatting sqref="AB86:AC86">
    <cfRule type="iconSet" priority="225">
      <iconSet iconSet="3Symbols2" showValue="0">
        <cfvo type="percent" val="0"/>
        <cfvo type="num" val="0"/>
        <cfvo type="num" val="0"/>
      </iconSet>
    </cfRule>
  </conditionalFormatting>
  <conditionalFormatting sqref="AB87:AC87">
    <cfRule type="iconSet" priority="233">
      <iconSet iconSet="3Symbols2" showValue="0">
        <cfvo type="percent" val="0"/>
        <cfvo type="num" val="0"/>
        <cfvo type="num" val="0"/>
      </iconSet>
    </cfRule>
  </conditionalFormatting>
  <conditionalFormatting sqref="AB98:AC98">
    <cfRule type="iconSet" priority="216">
      <iconSet iconSet="3Symbols2" showValue="0">
        <cfvo type="percent" val="0"/>
        <cfvo type="num" val="0"/>
        <cfvo type="num" val="0"/>
      </iconSet>
    </cfRule>
  </conditionalFormatting>
  <conditionalFormatting sqref="AB99:AC99">
    <cfRule type="iconSet" priority="232">
      <iconSet iconSet="3Symbols2" showValue="0">
        <cfvo type="percent" val="0"/>
        <cfvo type="num" val="0"/>
        <cfvo type="num" val="0"/>
      </iconSet>
    </cfRule>
  </conditionalFormatting>
  <conditionalFormatting sqref="AB100:AC107">
    <cfRule type="iconSet" priority="203">
      <iconSet iconSet="3Symbols2" showValue="0">
        <cfvo type="percent" val="0"/>
        <cfvo type="num" val="0"/>
        <cfvo type="num" val="0"/>
      </iconSet>
    </cfRule>
  </conditionalFormatting>
  <conditionalFormatting sqref="AB108:AC108">
    <cfRule type="iconSet" priority="215">
      <iconSet iconSet="3Symbols2" showValue="0">
        <cfvo type="percent" val="0"/>
        <cfvo type="num" val="0"/>
        <cfvo type="num" val="0"/>
      </iconSet>
    </cfRule>
  </conditionalFormatting>
  <conditionalFormatting sqref="AB109:AC109">
    <cfRule type="iconSet" priority="231">
      <iconSet iconSet="3Symbols2" showValue="0">
        <cfvo type="percent" val="0"/>
        <cfvo type="num" val="0"/>
        <cfvo type="num" val="0"/>
      </iconSet>
    </cfRule>
  </conditionalFormatting>
  <conditionalFormatting sqref="AB110:AC117">
    <cfRule type="iconSet" priority="202">
      <iconSet iconSet="3Symbols2" showValue="0">
        <cfvo type="percent" val="0"/>
        <cfvo type="num" val="0"/>
        <cfvo type="num" val="0"/>
      </iconSet>
    </cfRule>
  </conditionalFormatting>
  <conditionalFormatting sqref="AB118:AC118">
    <cfRule type="iconSet" priority="214">
      <iconSet iconSet="3Symbols2" showValue="0">
        <cfvo type="percent" val="0"/>
        <cfvo type="num" val="0"/>
        <cfvo type="num" val="0"/>
      </iconSet>
    </cfRule>
  </conditionalFormatting>
  <conditionalFormatting sqref="AB119:AC119">
    <cfRule type="iconSet" priority="230">
      <iconSet iconSet="3Symbols2" showValue="0">
        <cfvo type="percent" val="0"/>
        <cfvo type="num" val="0"/>
        <cfvo type="num" val="0"/>
      </iconSet>
    </cfRule>
  </conditionalFormatting>
  <conditionalFormatting sqref="AB127:AC127">
    <cfRule type="iconSet" priority="213">
      <iconSet iconSet="3Symbols2" showValue="0">
        <cfvo type="percent" val="0"/>
        <cfvo type="num" val="0"/>
        <cfvo type="num" val="0"/>
      </iconSet>
    </cfRule>
  </conditionalFormatting>
  <conditionalFormatting sqref="AB128:AC128">
    <cfRule type="iconSet" priority="229">
      <iconSet iconSet="3Symbols2" showValue="0">
        <cfvo type="percent" val="0"/>
        <cfvo type="num" val="0"/>
        <cfvo type="num" val="0"/>
      </iconSet>
    </cfRule>
  </conditionalFormatting>
  <conditionalFormatting sqref="AB129:AC136">
    <cfRule type="iconSet" priority="201">
      <iconSet iconSet="3Symbols2" showValue="0">
        <cfvo type="percent" val="0"/>
        <cfvo type="num" val="0"/>
        <cfvo type="num" val="0"/>
      </iconSet>
    </cfRule>
  </conditionalFormatting>
  <conditionalFormatting sqref="AB137:AC137">
    <cfRule type="iconSet" priority="212">
      <iconSet iconSet="3Symbols2" showValue="0">
        <cfvo type="percent" val="0"/>
        <cfvo type="num" val="0"/>
        <cfvo type="num" val="0"/>
      </iconSet>
    </cfRule>
  </conditionalFormatting>
  <conditionalFormatting sqref="AB138:AC138">
    <cfRule type="iconSet" priority="227">
      <iconSet iconSet="3Symbols2" showValue="0">
        <cfvo type="percent" val="0"/>
        <cfvo type="num" val="0"/>
        <cfvo type="num" val="0"/>
      </iconSet>
    </cfRule>
  </conditionalFormatting>
  <conditionalFormatting sqref="AB139:AC151">
    <cfRule type="iconSet" priority="200">
      <iconSet iconSet="3Symbols2" showValue="0">
        <cfvo type="percent" val="0"/>
        <cfvo type="num" val="0"/>
        <cfvo type="num" val="0"/>
      </iconSet>
    </cfRule>
  </conditionalFormatting>
  <conditionalFormatting sqref="AB152:AC152">
    <cfRule type="iconSet" priority="211">
      <iconSet iconSet="3Symbols2" showValue="0">
        <cfvo type="percent" val="0"/>
        <cfvo type="num" val="0"/>
        <cfvo type="num" val="0"/>
      </iconSet>
    </cfRule>
  </conditionalFormatting>
  <conditionalFormatting sqref="AB153:AC153">
    <cfRule type="iconSet" priority="226">
      <iconSet iconSet="3Symbols2" showValue="0">
        <cfvo type="percent" val="0"/>
        <cfvo type="num" val="0"/>
        <cfvo type="num" val="0"/>
      </iconSet>
    </cfRule>
  </conditionalFormatting>
  <conditionalFormatting sqref="AB154:AC160">
    <cfRule type="iconSet" priority="199">
      <iconSet iconSet="3Symbols2" showValue="0">
        <cfvo type="percent" val="0"/>
        <cfvo type="num" val="0"/>
        <cfvo type="num" val="0"/>
      </iconSet>
    </cfRule>
  </conditionalFormatting>
  <conditionalFormatting sqref="AD1:AE5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AD6:AE8 AD10:AE10 AD42:AE42 AD58:AE58 AD88:AE97 AD120:AE126 AD161:AE1048576">
    <cfRule type="iconSet" priority="193">
      <iconSet iconSet="3Symbols2" showValue="0">
        <cfvo type="percent" val="0"/>
        <cfvo type="num" val="0"/>
        <cfvo type="num" val="0"/>
      </iconSet>
    </cfRule>
  </conditionalFormatting>
  <conditionalFormatting sqref="AD9:AE9">
    <cfRule type="iconSet" priority="192">
      <iconSet iconSet="3Symbols2" showValue="0">
        <cfvo type="percent" val="0"/>
        <cfvo type="num" val="0"/>
        <cfvo type="num" val="0"/>
      </iconSet>
    </cfRule>
  </conditionalFormatting>
  <conditionalFormatting sqref="AD11:AE11">
    <cfRule type="iconSet" priority="175">
      <iconSet iconSet="3Symbols2" showValue="0">
        <cfvo type="percent" val="0"/>
        <cfvo type="num" val="0"/>
        <cfvo type="num" val="0"/>
      </iconSet>
    </cfRule>
  </conditionalFormatting>
  <conditionalFormatting sqref="AD12:AE12">
    <cfRule type="iconSet" priority="191">
      <iconSet iconSet="3Symbols2" showValue="0">
        <cfvo type="percent" val="0"/>
        <cfvo type="num" val="0"/>
        <cfvo type="num" val="0"/>
      </iconSet>
    </cfRule>
  </conditionalFormatting>
  <conditionalFormatting sqref="AD13:AE23">
    <cfRule type="iconSet" priority="160">
      <iconSet iconSet="3Symbols2" showValue="0">
        <cfvo type="percent" val="0"/>
        <cfvo type="num" val="0"/>
        <cfvo type="num" val="0"/>
      </iconSet>
    </cfRule>
  </conditionalFormatting>
  <conditionalFormatting sqref="AD24:AE24">
    <cfRule type="iconSet" priority="174">
      <iconSet iconSet="3Symbols2" showValue="0">
        <cfvo type="percent" val="0"/>
        <cfvo type="num" val="0"/>
        <cfvo type="num" val="0"/>
      </iconSet>
    </cfRule>
  </conditionalFormatting>
  <conditionalFormatting sqref="AD25:AE25">
    <cfRule type="iconSet" priority="190">
      <iconSet iconSet="3Symbols2" showValue="0">
        <cfvo type="percent" val="0"/>
        <cfvo type="num" val="0"/>
        <cfvo type="num" val="0"/>
      </iconSet>
    </cfRule>
  </conditionalFormatting>
  <conditionalFormatting sqref="AD26:AE26">
    <cfRule type="iconSet" priority="159">
      <iconSet iconSet="3Symbols2" showValue="0">
        <cfvo type="percent" val="0"/>
        <cfvo type="num" val="0"/>
        <cfvo type="num" val="0"/>
      </iconSet>
    </cfRule>
  </conditionalFormatting>
  <conditionalFormatting sqref="AD27:AE27">
    <cfRule type="iconSet" priority="173">
      <iconSet iconSet="3Symbols2" showValue="0">
        <cfvo type="percent" val="0"/>
        <cfvo type="num" val="0"/>
        <cfvo type="num" val="0"/>
      </iconSet>
    </cfRule>
  </conditionalFormatting>
  <conditionalFormatting sqref="AD28:AE28">
    <cfRule type="iconSet" priority="189">
      <iconSet iconSet="3Symbols2" showValue="0">
        <cfvo type="percent" val="0"/>
        <cfvo type="num" val="0"/>
        <cfvo type="num" val="0"/>
      </iconSet>
    </cfRule>
  </conditionalFormatting>
  <conditionalFormatting sqref="AD29:AE39">
    <cfRule type="iconSet" priority="158">
      <iconSet iconSet="3Symbols2" showValue="0">
        <cfvo type="percent" val="0"/>
        <cfvo type="num" val="0"/>
        <cfvo type="num" val="0"/>
      </iconSet>
    </cfRule>
  </conditionalFormatting>
  <conditionalFormatting sqref="AD40:AE40">
    <cfRule type="iconSet" priority="172">
      <iconSet iconSet="3Symbols2" showValue="0">
        <cfvo type="percent" val="0"/>
        <cfvo type="num" val="0"/>
        <cfvo type="num" val="0"/>
      </iconSet>
    </cfRule>
  </conditionalFormatting>
  <conditionalFormatting sqref="AD41:AE41">
    <cfRule type="iconSet" priority="188">
      <iconSet iconSet="3Symbols2" showValue="0">
        <cfvo type="percent" val="0"/>
        <cfvo type="num" val="0"/>
        <cfvo type="num" val="0"/>
      </iconSet>
    </cfRule>
  </conditionalFormatting>
  <conditionalFormatting sqref="AD43:AE43">
    <cfRule type="iconSet" priority="171">
      <iconSet iconSet="3Symbols2" showValue="0">
        <cfvo type="percent" val="0"/>
        <cfvo type="num" val="0"/>
        <cfvo type="num" val="0"/>
      </iconSet>
    </cfRule>
  </conditionalFormatting>
  <conditionalFormatting sqref="AD44:AE44">
    <cfRule type="iconSet" priority="187">
      <iconSet iconSet="3Symbols2" showValue="0">
        <cfvo type="percent" val="0"/>
        <cfvo type="num" val="0"/>
        <cfvo type="num" val="0"/>
      </iconSet>
    </cfRule>
  </conditionalFormatting>
  <conditionalFormatting sqref="AD45:AE51 AD53:AE55 AD63:AE63">
    <cfRule type="iconSet" priority="157">
      <iconSet iconSet="3Symbols2" showValue="0">
        <cfvo type="percent" val="0"/>
        <cfvo type="num" val="0"/>
        <cfvo type="num" val="0"/>
      </iconSet>
    </cfRule>
  </conditionalFormatting>
  <conditionalFormatting sqref="AD52:AE52">
    <cfRule type="iconSet" priority="147">
      <iconSet iconSet="3Symbols2" showValue="0">
        <cfvo type="percent" val="0"/>
        <cfvo type="num" val="0"/>
        <cfvo type="num" val="0"/>
      </iconSet>
    </cfRule>
  </conditionalFormatting>
  <conditionalFormatting sqref="AD56:AE56">
    <cfRule type="iconSet" priority="170">
      <iconSet iconSet="3Symbols2" showValue="0">
        <cfvo type="percent" val="0"/>
        <cfvo type="num" val="0"/>
        <cfvo type="num" val="0"/>
      </iconSet>
    </cfRule>
  </conditionalFormatting>
  <conditionalFormatting sqref="AD57:AE57">
    <cfRule type="iconSet" priority="186">
      <iconSet iconSet="3Symbols2" showValue="0">
        <cfvo type="percent" val="0"/>
        <cfvo type="num" val="0"/>
        <cfvo type="num" val="0"/>
      </iconSet>
    </cfRule>
  </conditionalFormatting>
  <conditionalFormatting sqref="AD59:AE59">
    <cfRule type="iconSet" priority="169">
      <iconSet iconSet="3Symbols2" showValue="0">
        <cfvo type="percent" val="0"/>
        <cfvo type="num" val="0"/>
        <cfvo type="num" val="0"/>
      </iconSet>
    </cfRule>
  </conditionalFormatting>
  <conditionalFormatting sqref="AD60:AE61">
    <cfRule type="iconSet" priority="148">
      <iconSet iconSet="3Symbols2" showValue="0">
        <cfvo type="percent" val="0"/>
        <cfvo type="num" val="0"/>
        <cfvo type="num" val="0"/>
      </iconSet>
    </cfRule>
  </conditionalFormatting>
  <conditionalFormatting sqref="AD62:AE62">
    <cfRule type="iconSet" priority="180">
      <iconSet iconSet="3Symbols2" showValue="0">
        <cfvo type="percent" val="0"/>
        <cfvo type="num" val="0"/>
        <cfvo type="num" val="0"/>
      </iconSet>
    </cfRule>
  </conditionalFormatting>
  <conditionalFormatting sqref="AD64:AE64">
    <cfRule type="iconSet" priority="194">
      <iconSet iconSet="3Symbols2" showValue="0">
        <cfvo type="percent" val="0"/>
        <cfvo type="num" val="0"/>
        <cfvo type="num" val="0"/>
      </iconSet>
    </cfRule>
  </conditionalFormatting>
  <conditionalFormatting sqref="AD65:AE65">
    <cfRule type="iconSet" priority="162">
      <iconSet iconSet="3Symbols2" showValue="0">
        <cfvo type="percent" val="0"/>
        <cfvo type="num" val="0"/>
        <cfvo type="num" val="0"/>
      </iconSet>
    </cfRule>
  </conditionalFormatting>
  <conditionalFormatting sqref="AD66:AE74">
    <cfRule type="iconSet" priority="156">
      <iconSet iconSet="3Symbols2" showValue="0">
        <cfvo type="percent" val="0"/>
        <cfvo type="num" val="0"/>
        <cfvo type="num" val="0"/>
      </iconSet>
    </cfRule>
  </conditionalFormatting>
  <conditionalFormatting sqref="AD75:AE75">
    <cfRule type="iconSet" priority="150">
      <iconSet iconSet="3Symbols2" showValue="0">
        <cfvo type="percent" val="0"/>
        <cfvo type="num" val="0"/>
        <cfvo type="num" val="0"/>
      </iconSet>
    </cfRule>
  </conditionalFormatting>
  <conditionalFormatting sqref="AD76:AE84">
    <cfRule type="iconSet" priority="149">
      <iconSet iconSet="3Symbols2" showValue="0">
        <cfvo type="percent" val="0"/>
        <cfvo type="num" val="0"/>
        <cfvo type="num" val="0"/>
      </iconSet>
    </cfRule>
  </conditionalFormatting>
  <conditionalFormatting sqref="AD85:AE85">
    <cfRule type="iconSet" priority="161">
      <iconSet iconSet="3Symbols2" showValue="0">
        <cfvo type="percent" val="0"/>
        <cfvo type="num" val="0"/>
        <cfvo type="num" val="0"/>
      </iconSet>
    </cfRule>
  </conditionalFormatting>
  <conditionalFormatting sqref="AD86:AE86">
    <cfRule type="iconSet" priority="177">
      <iconSet iconSet="3Symbols2" showValue="0">
        <cfvo type="percent" val="0"/>
        <cfvo type="num" val="0"/>
        <cfvo type="num" val="0"/>
      </iconSet>
    </cfRule>
  </conditionalFormatting>
  <conditionalFormatting sqref="AD87:AE87">
    <cfRule type="iconSet" priority="185">
      <iconSet iconSet="3Symbols2" showValue="0">
        <cfvo type="percent" val="0"/>
        <cfvo type="num" val="0"/>
        <cfvo type="num" val="0"/>
      </iconSet>
    </cfRule>
  </conditionalFormatting>
  <conditionalFormatting sqref="AD98:AE98">
    <cfRule type="iconSet" priority="168">
      <iconSet iconSet="3Symbols2" showValue="0">
        <cfvo type="percent" val="0"/>
        <cfvo type="num" val="0"/>
        <cfvo type="num" val="0"/>
      </iconSet>
    </cfRule>
  </conditionalFormatting>
  <conditionalFormatting sqref="AD99:AE99">
    <cfRule type="iconSet" priority="184">
      <iconSet iconSet="3Symbols2" showValue="0">
        <cfvo type="percent" val="0"/>
        <cfvo type="num" val="0"/>
        <cfvo type="num" val="0"/>
      </iconSet>
    </cfRule>
  </conditionalFormatting>
  <conditionalFormatting sqref="AD100:AE107">
    <cfRule type="iconSet" priority="155">
      <iconSet iconSet="3Symbols2" showValue="0">
        <cfvo type="percent" val="0"/>
        <cfvo type="num" val="0"/>
        <cfvo type="num" val="0"/>
      </iconSet>
    </cfRule>
  </conditionalFormatting>
  <conditionalFormatting sqref="AD108:AE108">
    <cfRule type="iconSet" priority="167">
      <iconSet iconSet="3Symbols2" showValue="0">
        <cfvo type="percent" val="0"/>
        <cfvo type="num" val="0"/>
        <cfvo type="num" val="0"/>
      </iconSet>
    </cfRule>
  </conditionalFormatting>
  <conditionalFormatting sqref="AD109:AE109">
    <cfRule type="iconSet" priority="183">
      <iconSet iconSet="3Symbols2" showValue="0">
        <cfvo type="percent" val="0"/>
        <cfvo type="num" val="0"/>
        <cfvo type="num" val="0"/>
      </iconSet>
    </cfRule>
  </conditionalFormatting>
  <conditionalFormatting sqref="AD110:AE117">
    <cfRule type="iconSet" priority="154">
      <iconSet iconSet="3Symbols2" showValue="0">
        <cfvo type="percent" val="0"/>
        <cfvo type="num" val="0"/>
        <cfvo type="num" val="0"/>
      </iconSet>
    </cfRule>
  </conditionalFormatting>
  <conditionalFormatting sqref="AD118:AE118">
    <cfRule type="iconSet" priority="166">
      <iconSet iconSet="3Symbols2" showValue="0">
        <cfvo type="percent" val="0"/>
        <cfvo type="num" val="0"/>
        <cfvo type="num" val="0"/>
      </iconSet>
    </cfRule>
  </conditionalFormatting>
  <conditionalFormatting sqref="AD119:AE119">
    <cfRule type="iconSet" priority="182">
      <iconSet iconSet="3Symbols2" showValue="0">
        <cfvo type="percent" val="0"/>
        <cfvo type="num" val="0"/>
        <cfvo type="num" val="0"/>
      </iconSet>
    </cfRule>
  </conditionalFormatting>
  <conditionalFormatting sqref="AD127:AE127">
    <cfRule type="iconSet" priority="165">
      <iconSet iconSet="3Symbols2" showValue="0">
        <cfvo type="percent" val="0"/>
        <cfvo type="num" val="0"/>
        <cfvo type="num" val="0"/>
      </iconSet>
    </cfRule>
  </conditionalFormatting>
  <conditionalFormatting sqref="AD128:AE128">
    <cfRule type="iconSet" priority="181">
      <iconSet iconSet="3Symbols2" showValue="0">
        <cfvo type="percent" val="0"/>
        <cfvo type="num" val="0"/>
        <cfvo type="num" val="0"/>
      </iconSet>
    </cfRule>
  </conditionalFormatting>
  <conditionalFormatting sqref="AD129:AE136">
    <cfRule type="iconSet" priority="153">
      <iconSet iconSet="3Symbols2" showValue="0">
        <cfvo type="percent" val="0"/>
        <cfvo type="num" val="0"/>
        <cfvo type="num" val="0"/>
      </iconSet>
    </cfRule>
  </conditionalFormatting>
  <conditionalFormatting sqref="AD137:AE137">
    <cfRule type="iconSet" priority="164">
      <iconSet iconSet="3Symbols2" showValue="0">
        <cfvo type="percent" val="0"/>
        <cfvo type="num" val="0"/>
        <cfvo type="num" val="0"/>
      </iconSet>
    </cfRule>
  </conditionalFormatting>
  <conditionalFormatting sqref="AD138:AE138">
    <cfRule type="iconSet" priority="179">
      <iconSet iconSet="3Symbols2" showValue="0">
        <cfvo type="percent" val="0"/>
        <cfvo type="num" val="0"/>
        <cfvo type="num" val="0"/>
      </iconSet>
    </cfRule>
  </conditionalFormatting>
  <conditionalFormatting sqref="AD139:AE151">
    <cfRule type="iconSet" priority="152">
      <iconSet iconSet="3Symbols2" showValue="0">
        <cfvo type="percent" val="0"/>
        <cfvo type="num" val="0"/>
        <cfvo type="num" val="0"/>
      </iconSet>
    </cfRule>
  </conditionalFormatting>
  <conditionalFormatting sqref="AD152:AE152">
    <cfRule type="iconSet" priority="163">
      <iconSet iconSet="3Symbols2" showValue="0">
        <cfvo type="percent" val="0"/>
        <cfvo type="num" val="0"/>
        <cfvo type="num" val="0"/>
      </iconSet>
    </cfRule>
  </conditionalFormatting>
  <conditionalFormatting sqref="AD153:AE153">
    <cfRule type="iconSet" priority="178">
      <iconSet iconSet="3Symbols2" showValue="0">
        <cfvo type="percent" val="0"/>
        <cfvo type="num" val="0"/>
        <cfvo type="num" val="0"/>
      </iconSet>
    </cfRule>
  </conditionalFormatting>
  <conditionalFormatting sqref="AD154:AE160">
    <cfRule type="iconSet" priority="151">
      <iconSet iconSet="3Symbols2" showValue="0">
        <cfvo type="percent" val="0"/>
        <cfvo type="num" val="0"/>
        <cfvo type="num" val="0"/>
      </iconSet>
    </cfRule>
  </conditionalFormatting>
  <conditionalFormatting sqref="AF1:AG5">
    <cfRule type="iconSet" priority="128">
      <iconSet iconSet="3Symbols2" showValue="0">
        <cfvo type="percent" val="0"/>
        <cfvo type="num" val="0"/>
        <cfvo type="num" val="1"/>
      </iconSet>
    </cfRule>
  </conditionalFormatting>
  <conditionalFormatting sqref="AF6:AG8 AF10:AG10 AF42:AG42 AF58:AG58 AF88:AG97 AF120:AG126 AF161:AG1048576">
    <cfRule type="iconSet" priority="145">
      <iconSet iconSet="3Symbols2" showValue="0">
        <cfvo type="percent" val="0"/>
        <cfvo type="num" val="0"/>
        <cfvo type="num" val="0"/>
      </iconSet>
    </cfRule>
  </conditionalFormatting>
  <conditionalFormatting sqref="AF9:AG9">
    <cfRule type="iconSet" priority="144">
      <iconSet iconSet="3Symbols2" showValue="0">
        <cfvo type="percent" val="0"/>
        <cfvo type="num" val="0"/>
        <cfvo type="num" val="0"/>
      </iconSet>
    </cfRule>
  </conditionalFormatting>
  <conditionalFormatting sqref="AF11:AG11">
    <cfRule type="iconSet" priority="127">
      <iconSet iconSet="3Symbols2" showValue="0">
        <cfvo type="percent" val="0"/>
        <cfvo type="num" val="0"/>
        <cfvo type="num" val="0"/>
      </iconSet>
    </cfRule>
  </conditionalFormatting>
  <conditionalFormatting sqref="AF12:AG12">
    <cfRule type="iconSet" priority="143">
      <iconSet iconSet="3Symbols2" showValue="0">
        <cfvo type="percent" val="0"/>
        <cfvo type="num" val="0"/>
        <cfvo type="num" val="0"/>
      </iconSet>
    </cfRule>
  </conditionalFormatting>
  <conditionalFormatting sqref="AF13:AG23">
    <cfRule type="iconSet" priority="112">
      <iconSet iconSet="3Symbols2" showValue="0">
        <cfvo type="percent" val="0"/>
        <cfvo type="num" val="0"/>
        <cfvo type="num" val="0"/>
      </iconSet>
    </cfRule>
  </conditionalFormatting>
  <conditionalFormatting sqref="AF24:AG24">
    <cfRule type="iconSet" priority="126">
      <iconSet iconSet="3Symbols2" showValue="0">
        <cfvo type="percent" val="0"/>
        <cfvo type="num" val="0"/>
        <cfvo type="num" val="0"/>
      </iconSet>
    </cfRule>
  </conditionalFormatting>
  <conditionalFormatting sqref="AF25:AG25">
    <cfRule type="iconSet" priority="142">
      <iconSet iconSet="3Symbols2" showValue="0">
        <cfvo type="percent" val="0"/>
        <cfvo type="num" val="0"/>
        <cfvo type="num" val="0"/>
      </iconSet>
    </cfRule>
  </conditionalFormatting>
  <conditionalFormatting sqref="AF26:AG26">
    <cfRule type="iconSet" priority="111">
      <iconSet iconSet="3Symbols2" showValue="0">
        <cfvo type="percent" val="0"/>
        <cfvo type="num" val="0"/>
        <cfvo type="num" val="0"/>
      </iconSet>
    </cfRule>
  </conditionalFormatting>
  <conditionalFormatting sqref="AF27:AG27">
    <cfRule type="iconSet" priority="125">
      <iconSet iconSet="3Symbols2" showValue="0">
        <cfvo type="percent" val="0"/>
        <cfvo type="num" val="0"/>
        <cfvo type="num" val="0"/>
      </iconSet>
    </cfRule>
  </conditionalFormatting>
  <conditionalFormatting sqref="AF28:AG28">
    <cfRule type="iconSet" priority="141">
      <iconSet iconSet="3Symbols2" showValue="0">
        <cfvo type="percent" val="0"/>
        <cfvo type="num" val="0"/>
        <cfvo type="num" val="0"/>
      </iconSet>
    </cfRule>
  </conditionalFormatting>
  <conditionalFormatting sqref="AF29:AG39">
    <cfRule type="iconSet" priority="110">
      <iconSet iconSet="3Symbols2" showValue="0">
        <cfvo type="percent" val="0"/>
        <cfvo type="num" val="0"/>
        <cfvo type="num" val="0"/>
      </iconSet>
    </cfRule>
  </conditionalFormatting>
  <conditionalFormatting sqref="AF40:AG40">
    <cfRule type="iconSet" priority="124">
      <iconSet iconSet="3Symbols2" showValue="0">
        <cfvo type="percent" val="0"/>
        <cfvo type="num" val="0"/>
        <cfvo type="num" val="0"/>
      </iconSet>
    </cfRule>
  </conditionalFormatting>
  <conditionalFormatting sqref="AF41:AG41">
    <cfRule type="iconSet" priority="140">
      <iconSet iconSet="3Symbols2" showValue="0">
        <cfvo type="percent" val="0"/>
        <cfvo type="num" val="0"/>
        <cfvo type="num" val="0"/>
      </iconSet>
    </cfRule>
  </conditionalFormatting>
  <conditionalFormatting sqref="AF43:AG43">
    <cfRule type="iconSet" priority="123">
      <iconSet iconSet="3Symbols2" showValue="0">
        <cfvo type="percent" val="0"/>
        <cfvo type="num" val="0"/>
        <cfvo type="num" val="0"/>
      </iconSet>
    </cfRule>
  </conditionalFormatting>
  <conditionalFormatting sqref="AF44:AG44">
    <cfRule type="iconSet" priority="139">
      <iconSet iconSet="3Symbols2" showValue="0">
        <cfvo type="percent" val="0"/>
        <cfvo type="num" val="0"/>
        <cfvo type="num" val="0"/>
      </iconSet>
    </cfRule>
  </conditionalFormatting>
  <conditionalFormatting sqref="AF45:AG51 AF53:AG55 AF63:AG63">
    <cfRule type="iconSet" priority="109">
      <iconSet iconSet="3Symbols2" showValue="0">
        <cfvo type="percent" val="0"/>
        <cfvo type="num" val="0"/>
        <cfvo type="num" val="0"/>
      </iconSet>
    </cfRule>
  </conditionalFormatting>
  <conditionalFormatting sqref="AF52:AG52">
    <cfRule type="iconSet" priority="99">
      <iconSet iconSet="3Symbols2" showValue="0">
        <cfvo type="percent" val="0"/>
        <cfvo type="num" val="0"/>
        <cfvo type="num" val="0"/>
      </iconSet>
    </cfRule>
  </conditionalFormatting>
  <conditionalFormatting sqref="AF56:AG56">
    <cfRule type="iconSet" priority="122">
      <iconSet iconSet="3Symbols2" showValue="0">
        <cfvo type="percent" val="0"/>
        <cfvo type="num" val="0"/>
        <cfvo type="num" val="0"/>
      </iconSet>
    </cfRule>
  </conditionalFormatting>
  <conditionalFormatting sqref="AF57:AG57">
    <cfRule type="iconSet" priority="138">
      <iconSet iconSet="3Symbols2" showValue="0">
        <cfvo type="percent" val="0"/>
        <cfvo type="num" val="0"/>
        <cfvo type="num" val="0"/>
      </iconSet>
    </cfRule>
  </conditionalFormatting>
  <conditionalFormatting sqref="AF59:AG59">
    <cfRule type="iconSet" priority="121">
      <iconSet iconSet="3Symbols2" showValue="0">
        <cfvo type="percent" val="0"/>
        <cfvo type="num" val="0"/>
        <cfvo type="num" val="0"/>
      </iconSet>
    </cfRule>
  </conditionalFormatting>
  <conditionalFormatting sqref="AF60:AG61">
    <cfRule type="iconSet" priority="100">
      <iconSet iconSet="3Symbols2" showValue="0">
        <cfvo type="percent" val="0"/>
        <cfvo type="num" val="0"/>
        <cfvo type="num" val="0"/>
      </iconSet>
    </cfRule>
  </conditionalFormatting>
  <conditionalFormatting sqref="AF62:AG62">
    <cfRule type="iconSet" priority="132">
      <iconSet iconSet="3Symbols2" showValue="0">
        <cfvo type="percent" val="0"/>
        <cfvo type="num" val="0"/>
        <cfvo type="num" val="0"/>
      </iconSet>
    </cfRule>
  </conditionalFormatting>
  <conditionalFormatting sqref="AF64:AG64">
    <cfRule type="iconSet" priority="146">
      <iconSet iconSet="3Symbols2" showValue="0">
        <cfvo type="percent" val="0"/>
        <cfvo type="num" val="0"/>
        <cfvo type="num" val="0"/>
      </iconSet>
    </cfRule>
  </conditionalFormatting>
  <conditionalFormatting sqref="AF65:AG65">
    <cfRule type="iconSet" priority="114">
      <iconSet iconSet="3Symbols2" showValue="0">
        <cfvo type="percent" val="0"/>
        <cfvo type="num" val="0"/>
        <cfvo type="num" val="0"/>
      </iconSet>
    </cfRule>
  </conditionalFormatting>
  <conditionalFormatting sqref="AF66:AG74">
    <cfRule type="iconSet" priority="108">
      <iconSet iconSet="3Symbols2" showValue="0">
        <cfvo type="percent" val="0"/>
        <cfvo type="num" val="0"/>
        <cfvo type="num" val="0"/>
      </iconSet>
    </cfRule>
  </conditionalFormatting>
  <conditionalFormatting sqref="AF75:AG75">
    <cfRule type="iconSet" priority="102">
      <iconSet iconSet="3Symbols2" showValue="0">
        <cfvo type="percent" val="0"/>
        <cfvo type="num" val="0"/>
        <cfvo type="num" val="0"/>
      </iconSet>
    </cfRule>
  </conditionalFormatting>
  <conditionalFormatting sqref="AF76:AG84">
    <cfRule type="iconSet" priority="101">
      <iconSet iconSet="3Symbols2" showValue="0">
        <cfvo type="percent" val="0"/>
        <cfvo type="num" val="0"/>
        <cfvo type="num" val="0"/>
      </iconSet>
    </cfRule>
  </conditionalFormatting>
  <conditionalFormatting sqref="AF85:AG85">
    <cfRule type="iconSet" priority="113">
      <iconSet iconSet="3Symbols2" showValue="0">
        <cfvo type="percent" val="0"/>
        <cfvo type="num" val="0"/>
        <cfvo type="num" val="0"/>
      </iconSet>
    </cfRule>
  </conditionalFormatting>
  <conditionalFormatting sqref="AF86:AG86">
    <cfRule type="iconSet" priority="129">
      <iconSet iconSet="3Symbols2" showValue="0">
        <cfvo type="percent" val="0"/>
        <cfvo type="num" val="0"/>
        <cfvo type="num" val="0"/>
      </iconSet>
    </cfRule>
  </conditionalFormatting>
  <conditionalFormatting sqref="AF87:AG87">
    <cfRule type="iconSet" priority="137">
      <iconSet iconSet="3Symbols2" showValue="0">
        <cfvo type="percent" val="0"/>
        <cfvo type="num" val="0"/>
        <cfvo type="num" val="0"/>
      </iconSet>
    </cfRule>
  </conditionalFormatting>
  <conditionalFormatting sqref="AF98:AG98">
    <cfRule type="iconSet" priority="120">
      <iconSet iconSet="3Symbols2" showValue="0">
        <cfvo type="percent" val="0"/>
        <cfvo type="num" val="0"/>
        <cfvo type="num" val="0"/>
      </iconSet>
    </cfRule>
  </conditionalFormatting>
  <conditionalFormatting sqref="AF99:AG99">
    <cfRule type="iconSet" priority="136">
      <iconSet iconSet="3Symbols2" showValue="0">
        <cfvo type="percent" val="0"/>
        <cfvo type="num" val="0"/>
        <cfvo type="num" val="0"/>
      </iconSet>
    </cfRule>
  </conditionalFormatting>
  <conditionalFormatting sqref="AF100:AG107">
    <cfRule type="iconSet" priority="107">
      <iconSet iconSet="3Symbols2" showValue="0">
        <cfvo type="percent" val="0"/>
        <cfvo type="num" val="0"/>
        <cfvo type="num" val="0"/>
      </iconSet>
    </cfRule>
  </conditionalFormatting>
  <conditionalFormatting sqref="AF108:AG108">
    <cfRule type="iconSet" priority="119">
      <iconSet iconSet="3Symbols2" showValue="0">
        <cfvo type="percent" val="0"/>
        <cfvo type="num" val="0"/>
        <cfvo type="num" val="0"/>
      </iconSet>
    </cfRule>
  </conditionalFormatting>
  <conditionalFormatting sqref="AF109:AG109">
    <cfRule type="iconSet" priority="135">
      <iconSet iconSet="3Symbols2" showValue="0">
        <cfvo type="percent" val="0"/>
        <cfvo type="num" val="0"/>
        <cfvo type="num" val="0"/>
      </iconSet>
    </cfRule>
  </conditionalFormatting>
  <conditionalFormatting sqref="AF110:AG117">
    <cfRule type="iconSet" priority="106">
      <iconSet iconSet="3Symbols2" showValue="0">
        <cfvo type="percent" val="0"/>
        <cfvo type="num" val="0"/>
        <cfvo type="num" val="0"/>
      </iconSet>
    </cfRule>
  </conditionalFormatting>
  <conditionalFormatting sqref="AF118:AG118">
    <cfRule type="iconSet" priority="118">
      <iconSet iconSet="3Symbols2" showValue="0">
        <cfvo type="percent" val="0"/>
        <cfvo type="num" val="0"/>
        <cfvo type="num" val="0"/>
      </iconSet>
    </cfRule>
  </conditionalFormatting>
  <conditionalFormatting sqref="AF119:AG119">
    <cfRule type="iconSet" priority="134">
      <iconSet iconSet="3Symbols2" showValue="0">
        <cfvo type="percent" val="0"/>
        <cfvo type="num" val="0"/>
        <cfvo type="num" val="0"/>
      </iconSet>
    </cfRule>
  </conditionalFormatting>
  <conditionalFormatting sqref="AF127:AG127">
    <cfRule type="iconSet" priority="117">
      <iconSet iconSet="3Symbols2" showValue="0">
        <cfvo type="percent" val="0"/>
        <cfvo type="num" val="0"/>
        <cfvo type="num" val="0"/>
      </iconSet>
    </cfRule>
  </conditionalFormatting>
  <conditionalFormatting sqref="AF128:AG128">
    <cfRule type="iconSet" priority="133">
      <iconSet iconSet="3Symbols2" showValue="0">
        <cfvo type="percent" val="0"/>
        <cfvo type="num" val="0"/>
        <cfvo type="num" val="0"/>
      </iconSet>
    </cfRule>
  </conditionalFormatting>
  <conditionalFormatting sqref="AF129:AG136">
    <cfRule type="iconSet" priority="105">
      <iconSet iconSet="3Symbols2" showValue="0">
        <cfvo type="percent" val="0"/>
        <cfvo type="num" val="0"/>
        <cfvo type="num" val="0"/>
      </iconSet>
    </cfRule>
  </conditionalFormatting>
  <conditionalFormatting sqref="AF137:AG137">
    <cfRule type="iconSet" priority="116">
      <iconSet iconSet="3Symbols2" showValue="0">
        <cfvo type="percent" val="0"/>
        <cfvo type="num" val="0"/>
        <cfvo type="num" val="0"/>
      </iconSet>
    </cfRule>
  </conditionalFormatting>
  <conditionalFormatting sqref="AF138:AG138">
    <cfRule type="iconSet" priority="131">
      <iconSet iconSet="3Symbols2" showValue="0">
        <cfvo type="percent" val="0"/>
        <cfvo type="num" val="0"/>
        <cfvo type="num" val="0"/>
      </iconSet>
    </cfRule>
  </conditionalFormatting>
  <conditionalFormatting sqref="AF139:AG151">
    <cfRule type="iconSet" priority="104">
      <iconSet iconSet="3Symbols2" showValue="0">
        <cfvo type="percent" val="0"/>
        <cfvo type="num" val="0"/>
        <cfvo type="num" val="0"/>
      </iconSet>
    </cfRule>
  </conditionalFormatting>
  <conditionalFormatting sqref="AF152:AG152">
    <cfRule type="iconSet" priority="115">
      <iconSet iconSet="3Symbols2" showValue="0">
        <cfvo type="percent" val="0"/>
        <cfvo type="num" val="0"/>
        <cfvo type="num" val="0"/>
      </iconSet>
    </cfRule>
  </conditionalFormatting>
  <conditionalFormatting sqref="AF153:AG153">
    <cfRule type="iconSet" priority="130">
      <iconSet iconSet="3Symbols2" showValue="0">
        <cfvo type="percent" val="0"/>
        <cfvo type="num" val="0"/>
        <cfvo type="num" val="0"/>
      </iconSet>
    </cfRule>
  </conditionalFormatting>
  <conditionalFormatting sqref="AF154:AG160">
    <cfRule type="iconSet" priority="103">
      <iconSet iconSet="3Symbols2" showValue="0">
        <cfvo type="percent" val="0"/>
        <cfvo type="num" val="0"/>
        <cfvo type="num" val="0"/>
      </iconSet>
    </cfRule>
  </conditionalFormatting>
  <conditionalFormatting sqref="AH1:AI5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AH6:AI8 AH10:AI10 AH42:AI42 AH58:AI58 AH88:AI97 AH120:AI126 AH161:AI1048576">
    <cfRule type="iconSet" priority="97">
      <iconSet iconSet="3Symbols2" showValue="0">
        <cfvo type="percent" val="0"/>
        <cfvo type="num" val="0"/>
        <cfvo type="num" val="0"/>
      </iconSet>
    </cfRule>
  </conditionalFormatting>
  <conditionalFormatting sqref="AH9:AI9">
    <cfRule type="iconSet" priority="96">
      <iconSet iconSet="3Symbols2" showValue="0">
        <cfvo type="percent" val="0"/>
        <cfvo type="num" val="0"/>
        <cfvo type="num" val="0"/>
      </iconSet>
    </cfRule>
  </conditionalFormatting>
  <conditionalFormatting sqref="AH11:AI11">
    <cfRule type="iconSet" priority="79">
      <iconSet iconSet="3Symbols2" showValue="0">
        <cfvo type="percent" val="0"/>
        <cfvo type="num" val="0"/>
        <cfvo type="num" val="0"/>
      </iconSet>
    </cfRule>
  </conditionalFormatting>
  <conditionalFormatting sqref="AH12:AI12">
    <cfRule type="iconSet" priority="95">
      <iconSet iconSet="3Symbols2" showValue="0">
        <cfvo type="percent" val="0"/>
        <cfvo type="num" val="0"/>
        <cfvo type="num" val="0"/>
      </iconSet>
    </cfRule>
  </conditionalFormatting>
  <conditionalFormatting sqref="AH13:AI23">
    <cfRule type="iconSet" priority="64">
      <iconSet iconSet="3Symbols2" showValue="0">
        <cfvo type="percent" val="0"/>
        <cfvo type="num" val="0"/>
        <cfvo type="num" val="0"/>
      </iconSet>
    </cfRule>
  </conditionalFormatting>
  <conditionalFormatting sqref="AH24:AI24">
    <cfRule type="iconSet" priority="78">
      <iconSet iconSet="3Symbols2" showValue="0">
        <cfvo type="percent" val="0"/>
        <cfvo type="num" val="0"/>
        <cfvo type="num" val="0"/>
      </iconSet>
    </cfRule>
  </conditionalFormatting>
  <conditionalFormatting sqref="AH25:AI25">
    <cfRule type="iconSet" priority="94">
      <iconSet iconSet="3Symbols2" showValue="0">
        <cfvo type="percent" val="0"/>
        <cfvo type="num" val="0"/>
        <cfvo type="num" val="0"/>
      </iconSet>
    </cfRule>
  </conditionalFormatting>
  <conditionalFormatting sqref="AH26:AI26">
    <cfRule type="iconSet" priority="63">
      <iconSet iconSet="3Symbols2" showValue="0">
        <cfvo type="percent" val="0"/>
        <cfvo type="num" val="0"/>
        <cfvo type="num" val="0"/>
      </iconSet>
    </cfRule>
  </conditionalFormatting>
  <conditionalFormatting sqref="AH27:AI27">
    <cfRule type="iconSet" priority="77">
      <iconSet iconSet="3Symbols2" showValue="0">
        <cfvo type="percent" val="0"/>
        <cfvo type="num" val="0"/>
        <cfvo type="num" val="0"/>
      </iconSet>
    </cfRule>
  </conditionalFormatting>
  <conditionalFormatting sqref="AH28:AI28">
    <cfRule type="iconSet" priority="93">
      <iconSet iconSet="3Symbols2" showValue="0">
        <cfvo type="percent" val="0"/>
        <cfvo type="num" val="0"/>
        <cfvo type="num" val="0"/>
      </iconSet>
    </cfRule>
  </conditionalFormatting>
  <conditionalFormatting sqref="AH29:AI39">
    <cfRule type="iconSet" priority="62">
      <iconSet iconSet="3Symbols2" showValue="0">
        <cfvo type="percent" val="0"/>
        <cfvo type="num" val="0"/>
        <cfvo type="num" val="0"/>
      </iconSet>
    </cfRule>
  </conditionalFormatting>
  <conditionalFormatting sqref="AH40:AI40">
    <cfRule type="iconSet" priority="76">
      <iconSet iconSet="3Symbols2" showValue="0">
        <cfvo type="percent" val="0"/>
        <cfvo type="num" val="0"/>
        <cfvo type="num" val="0"/>
      </iconSet>
    </cfRule>
  </conditionalFormatting>
  <conditionalFormatting sqref="AH41:AI41">
    <cfRule type="iconSet" priority="92">
      <iconSet iconSet="3Symbols2" showValue="0">
        <cfvo type="percent" val="0"/>
        <cfvo type="num" val="0"/>
        <cfvo type="num" val="0"/>
      </iconSet>
    </cfRule>
  </conditionalFormatting>
  <conditionalFormatting sqref="AH43:AI43">
    <cfRule type="iconSet" priority="75">
      <iconSet iconSet="3Symbols2" showValue="0">
        <cfvo type="percent" val="0"/>
        <cfvo type="num" val="0"/>
        <cfvo type="num" val="0"/>
      </iconSet>
    </cfRule>
  </conditionalFormatting>
  <conditionalFormatting sqref="AH44:AI44">
    <cfRule type="iconSet" priority="91">
      <iconSet iconSet="3Symbols2" showValue="0">
        <cfvo type="percent" val="0"/>
        <cfvo type="num" val="0"/>
        <cfvo type="num" val="0"/>
      </iconSet>
    </cfRule>
  </conditionalFormatting>
  <conditionalFormatting sqref="AH45:AI51 AH53:AI55 AH63:AI63">
    <cfRule type="iconSet" priority="61">
      <iconSet iconSet="3Symbols2" showValue="0">
        <cfvo type="percent" val="0"/>
        <cfvo type="num" val="0"/>
        <cfvo type="num" val="0"/>
      </iconSet>
    </cfRule>
  </conditionalFormatting>
  <conditionalFormatting sqref="AH52:AI52">
    <cfRule type="iconSet" priority="51">
      <iconSet iconSet="3Symbols2" showValue="0">
        <cfvo type="percent" val="0"/>
        <cfvo type="num" val="0"/>
        <cfvo type="num" val="0"/>
      </iconSet>
    </cfRule>
  </conditionalFormatting>
  <conditionalFormatting sqref="AH56:AI56">
    <cfRule type="iconSet" priority="74">
      <iconSet iconSet="3Symbols2" showValue="0">
        <cfvo type="percent" val="0"/>
        <cfvo type="num" val="0"/>
        <cfvo type="num" val="0"/>
      </iconSet>
    </cfRule>
  </conditionalFormatting>
  <conditionalFormatting sqref="AH57:AI57">
    <cfRule type="iconSet" priority="90">
      <iconSet iconSet="3Symbols2" showValue="0">
        <cfvo type="percent" val="0"/>
        <cfvo type="num" val="0"/>
        <cfvo type="num" val="0"/>
      </iconSet>
    </cfRule>
  </conditionalFormatting>
  <conditionalFormatting sqref="AH59:AI59">
    <cfRule type="iconSet" priority="73">
      <iconSet iconSet="3Symbols2" showValue="0">
        <cfvo type="percent" val="0"/>
        <cfvo type="num" val="0"/>
        <cfvo type="num" val="0"/>
      </iconSet>
    </cfRule>
  </conditionalFormatting>
  <conditionalFormatting sqref="AH60:AI61">
    <cfRule type="iconSet" priority="52">
      <iconSet iconSet="3Symbols2" showValue="0">
        <cfvo type="percent" val="0"/>
        <cfvo type="num" val="0"/>
        <cfvo type="num" val="0"/>
      </iconSet>
    </cfRule>
  </conditionalFormatting>
  <conditionalFormatting sqref="AH62:AI62">
    <cfRule type="iconSet" priority="84">
      <iconSet iconSet="3Symbols2" showValue="0">
        <cfvo type="percent" val="0"/>
        <cfvo type="num" val="0"/>
        <cfvo type="num" val="0"/>
      </iconSet>
    </cfRule>
  </conditionalFormatting>
  <conditionalFormatting sqref="AH64:AI64">
    <cfRule type="iconSet" priority="98">
      <iconSet iconSet="3Symbols2" showValue="0">
        <cfvo type="percent" val="0"/>
        <cfvo type="num" val="0"/>
        <cfvo type="num" val="0"/>
      </iconSet>
    </cfRule>
  </conditionalFormatting>
  <conditionalFormatting sqref="AH65:AI65">
    <cfRule type="iconSet" priority="66">
      <iconSet iconSet="3Symbols2" showValue="0">
        <cfvo type="percent" val="0"/>
        <cfvo type="num" val="0"/>
        <cfvo type="num" val="0"/>
      </iconSet>
    </cfRule>
  </conditionalFormatting>
  <conditionalFormatting sqref="AH66:AI74">
    <cfRule type="iconSet" priority="60">
      <iconSet iconSet="3Symbols2" showValue="0">
        <cfvo type="percent" val="0"/>
        <cfvo type="num" val="0"/>
        <cfvo type="num" val="0"/>
      </iconSet>
    </cfRule>
  </conditionalFormatting>
  <conditionalFormatting sqref="AH75:AI75">
    <cfRule type="iconSet" priority="54">
      <iconSet iconSet="3Symbols2" showValue="0">
        <cfvo type="percent" val="0"/>
        <cfvo type="num" val="0"/>
        <cfvo type="num" val="0"/>
      </iconSet>
    </cfRule>
  </conditionalFormatting>
  <conditionalFormatting sqref="AH76:AI84">
    <cfRule type="iconSet" priority="53">
      <iconSet iconSet="3Symbols2" showValue="0">
        <cfvo type="percent" val="0"/>
        <cfvo type="num" val="0"/>
        <cfvo type="num" val="0"/>
      </iconSet>
    </cfRule>
  </conditionalFormatting>
  <conditionalFormatting sqref="AH85:AI85">
    <cfRule type="iconSet" priority="65">
      <iconSet iconSet="3Symbols2" showValue="0">
        <cfvo type="percent" val="0"/>
        <cfvo type="num" val="0"/>
        <cfvo type="num" val="0"/>
      </iconSet>
    </cfRule>
  </conditionalFormatting>
  <conditionalFormatting sqref="AH86:AI86">
    <cfRule type="iconSet" priority="81">
      <iconSet iconSet="3Symbols2" showValue="0">
        <cfvo type="percent" val="0"/>
        <cfvo type="num" val="0"/>
        <cfvo type="num" val="0"/>
      </iconSet>
    </cfRule>
  </conditionalFormatting>
  <conditionalFormatting sqref="AH87:AI87">
    <cfRule type="iconSet" priority="89">
      <iconSet iconSet="3Symbols2" showValue="0">
        <cfvo type="percent" val="0"/>
        <cfvo type="num" val="0"/>
        <cfvo type="num" val="0"/>
      </iconSet>
    </cfRule>
  </conditionalFormatting>
  <conditionalFormatting sqref="AH98:AI98">
    <cfRule type="iconSet" priority="72">
      <iconSet iconSet="3Symbols2" showValue="0">
        <cfvo type="percent" val="0"/>
        <cfvo type="num" val="0"/>
        <cfvo type="num" val="0"/>
      </iconSet>
    </cfRule>
  </conditionalFormatting>
  <conditionalFormatting sqref="AH99:AI99">
    <cfRule type="iconSet" priority="88">
      <iconSet iconSet="3Symbols2" showValue="0">
        <cfvo type="percent" val="0"/>
        <cfvo type="num" val="0"/>
        <cfvo type="num" val="0"/>
      </iconSet>
    </cfRule>
  </conditionalFormatting>
  <conditionalFormatting sqref="AH100:AI107">
    <cfRule type="iconSet" priority="59">
      <iconSet iconSet="3Symbols2" showValue="0">
        <cfvo type="percent" val="0"/>
        <cfvo type="num" val="0"/>
        <cfvo type="num" val="0"/>
      </iconSet>
    </cfRule>
  </conditionalFormatting>
  <conditionalFormatting sqref="AH108:AI108">
    <cfRule type="iconSet" priority="71">
      <iconSet iconSet="3Symbols2" showValue="0">
        <cfvo type="percent" val="0"/>
        <cfvo type="num" val="0"/>
        <cfvo type="num" val="0"/>
      </iconSet>
    </cfRule>
  </conditionalFormatting>
  <conditionalFormatting sqref="AH109:AI109">
    <cfRule type="iconSet" priority="87">
      <iconSet iconSet="3Symbols2" showValue="0">
        <cfvo type="percent" val="0"/>
        <cfvo type="num" val="0"/>
        <cfvo type="num" val="0"/>
      </iconSet>
    </cfRule>
  </conditionalFormatting>
  <conditionalFormatting sqref="AH110:AI117">
    <cfRule type="iconSet" priority="58">
      <iconSet iconSet="3Symbols2" showValue="0">
        <cfvo type="percent" val="0"/>
        <cfvo type="num" val="0"/>
        <cfvo type="num" val="0"/>
      </iconSet>
    </cfRule>
  </conditionalFormatting>
  <conditionalFormatting sqref="AH118:AI118">
    <cfRule type="iconSet" priority="70">
      <iconSet iconSet="3Symbols2" showValue="0">
        <cfvo type="percent" val="0"/>
        <cfvo type="num" val="0"/>
        <cfvo type="num" val="0"/>
      </iconSet>
    </cfRule>
  </conditionalFormatting>
  <conditionalFormatting sqref="AH119:AI119">
    <cfRule type="iconSet" priority="86">
      <iconSet iconSet="3Symbols2" showValue="0">
        <cfvo type="percent" val="0"/>
        <cfvo type="num" val="0"/>
        <cfvo type="num" val="0"/>
      </iconSet>
    </cfRule>
  </conditionalFormatting>
  <conditionalFormatting sqref="AH127:AI127">
    <cfRule type="iconSet" priority="69">
      <iconSet iconSet="3Symbols2" showValue="0">
        <cfvo type="percent" val="0"/>
        <cfvo type="num" val="0"/>
        <cfvo type="num" val="0"/>
      </iconSet>
    </cfRule>
  </conditionalFormatting>
  <conditionalFormatting sqref="AH128:AI128">
    <cfRule type="iconSet" priority="85">
      <iconSet iconSet="3Symbols2" showValue="0">
        <cfvo type="percent" val="0"/>
        <cfvo type="num" val="0"/>
        <cfvo type="num" val="0"/>
      </iconSet>
    </cfRule>
  </conditionalFormatting>
  <conditionalFormatting sqref="AH129:AI136">
    <cfRule type="iconSet" priority="57">
      <iconSet iconSet="3Symbols2" showValue="0">
        <cfvo type="percent" val="0"/>
        <cfvo type="num" val="0"/>
        <cfvo type="num" val="0"/>
      </iconSet>
    </cfRule>
  </conditionalFormatting>
  <conditionalFormatting sqref="AH137:AI137">
    <cfRule type="iconSet" priority="68">
      <iconSet iconSet="3Symbols2" showValue="0">
        <cfvo type="percent" val="0"/>
        <cfvo type="num" val="0"/>
        <cfvo type="num" val="0"/>
      </iconSet>
    </cfRule>
  </conditionalFormatting>
  <conditionalFormatting sqref="AH138:AI138">
    <cfRule type="iconSet" priority="83">
      <iconSet iconSet="3Symbols2" showValue="0">
        <cfvo type="percent" val="0"/>
        <cfvo type="num" val="0"/>
        <cfvo type="num" val="0"/>
      </iconSet>
    </cfRule>
  </conditionalFormatting>
  <conditionalFormatting sqref="AH139:AI151">
    <cfRule type="iconSet" priority="56">
      <iconSet iconSet="3Symbols2" showValue="0">
        <cfvo type="percent" val="0"/>
        <cfvo type="num" val="0"/>
        <cfvo type="num" val="0"/>
      </iconSet>
    </cfRule>
  </conditionalFormatting>
  <conditionalFormatting sqref="AH152:AI152">
    <cfRule type="iconSet" priority="67">
      <iconSet iconSet="3Symbols2" showValue="0">
        <cfvo type="percent" val="0"/>
        <cfvo type="num" val="0"/>
        <cfvo type="num" val="0"/>
      </iconSet>
    </cfRule>
  </conditionalFormatting>
  <conditionalFormatting sqref="AH153:AI153">
    <cfRule type="iconSet" priority="82">
      <iconSet iconSet="3Symbols2" showValue="0">
        <cfvo type="percent" val="0"/>
        <cfvo type="num" val="0"/>
        <cfvo type="num" val="0"/>
      </iconSet>
    </cfRule>
  </conditionalFormatting>
  <conditionalFormatting sqref="AH154:AI160">
    <cfRule type="iconSet" priority="55">
      <iconSet iconSet="3Symbols2" showValue="0">
        <cfvo type="percent" val="0"/>
        <cfvo type="num" val="0"/>
        <cfvo type="num" val="0"/>
      </iconSet>
    </cfRule>
  </conditionalFormatting>
  <conditionalFormatting sqref="AJ1:AK5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AJ6:AK8 AJ10:AK10 AJ42:AK42 AJ58:AK58 AJ88:AK97 AJ120:AK126 AJ161:AK1048576">
    <cfRule type="iconSet" priority="49">
      <iconSet iconSet="3Symbols2" showValue="0">
        <cfvo type="percent" val="0"/>
        <cfvo type="num" val="0"/>
        <cfvo type="num" val="0"/>
      </iconSet>
    </cfRule>
  </conditionalFormatting>
  <conditionalFormatting sqref="AJ9:AK9">
    <cfRule type="iconSet" priority="48">
      <iconSet iconSet="3Symbols2" showValue="0">
        <cfvo type="percent" val="0"/>
        <cfvo type="num" val="0"/>
        <cfvo type="num" val="0"/>
      </iconSet>
    </cfRule>
  </conditionalFormatting>
  <conditionalFormatting sqref="AJ11:AK11">
    <cfRule type="iconSet" priority="31">
      <iconSet iconSet="3Symbols2" showValue="0">
        <cfvo type="percent" val="0"/>
        <cfvo type="num" val="0"/>
        <cfvo type="num" val="0"/>
      </iconSet>
    </cfRule>
  </conditionalFormatting>
  <conditionalFormatting sqref="AJ12:AK12">
    <cfRule type="iconSet" priority="47">
      <iconSet iconSet="3Symbols2" showValue="0">
        <cfvo type="percent" val="0"/>
        <cfvo type="num" val="0"/>
        <cfvo type="num" val="0"/>
      </iconSet>
    </cfRule>
  </conditionalFormatting>
  <conditionalFormatting sqref="AJ13:AK23">
    <cfRule type="iconSet" priority="16">
      <iconSet iconSet="3Symbols2" showValue="0">
        <cfvo type="percent" val="0"/>
        <cfvo type="num" val="0"/>
        <cfvo type="num" val="0"/>
      </iconSet>
    </cfRule>
  </conditionalFormatting>
  <conditionalFormatting sqref="AJ24:AK24">
    <cfRule type="iconSet" priority="30">
      <iconSet iconSet="3Symbols2" showValue="0">
        <cfvo type="percent" val="0"/>
        <cfvo type="num" val="0"/>
        <cfvo type="num" val="0"/>
      </iconSet>
    </cfRule>
  </conditionalFormatting>
  <conditionalFormatting sqref="AJ25:AK25">
    <cfRule type="iconSet" priority="46">
      <iconSet iconSet="3Symbols2" showValue="0">
        <cfvo type="percent" val="0"/>
        <cfvo type="num" val="0"/>
        <cfvo type="num" val="0"/>
      </iconSet>
    </cfRule>
  </conditionalFormatting>
  <conditionalFormatting sqref="AJ26:AK26">
    <cfRule type="iconSet" priority="15">
      <iconSet iconSet="3Symbols2" showValue="0">
        <cfvo type="percent" val="0"/>
        <cfvo type="num" val="0"/>
        <cfvo type="num" val="0"/>
      </iconSet>
    </cfRule>
  </conditionalFormatting>
  <conditionalFormatting sqref="AJ27:AK27">
    <cfRule type="iconSet" priority="29">
      <iconSet iconSet="3Symbols2" showValue="0">
        <cfvo type="percent" val="0"/>
        <cfvo type="num" val="0"/>
        <cfvo type="num" val="0"/>
      </iconSet>
    </cfRule>
  </conditionalFormatting>
  <conditionalFormatting sqref="AJ28:AK28">
    <cfRule type="iconSet" priority="45">
      <iconSet iconSet="3Symbols2" showValue="0">
        <cfvo type="percent" val="0"/>
        <cfvo type="num" val="0"/>
        <cfvo type="num" val="0"/>
      </iconSet>
    </cfRule>
  </conditionalFormatting>
  <conditionalFormatting sqref="AJ29:AK39">
    <cfRule type="iconSet" priority="14">
      <iconSet iconSet="3Symbols2" showValue="0">
        <cfvo type="percent" val="0"/>
        <cfvo type="num" val="0"/>
        <cfvo type="num" val="0"/>
      </iconSet>
    </cfRule>
  </conditionalFormatting>
  <conditionalFormatting sqref="AJ40:AK40">
    <cfRule type="iconSet" priority="28">
      <iconSet iconSet="3Symbols2" showValue="0">
        <cfvo type="percent" val="0"/>
        <cfvo type="num" val="0"/>
        <cfvo type="num" val="0"/>
      </iconSet>
    </cfRule>
  </conditionalFormatting>
  <conditionalFormatting sqref="AJ41:AK41">
    <cfRule type="iconSet" priority="44">
      <iconSet iconSet="3Symbols2" showValue="0">
        <cfvo type="percent" val="0"/>
        <cfvo type="num" val="0"/>
        <cfvo type="num" val="0"/>
      </iconSet>
    </cfRule>
  </conditionalFormatting>
  <conditionalFormatting sqref="AJ43:AK43">
    <cfRule type="iconSet" priority="27">
      <iconSet iconSet="3Symbols2" showValue="0">
        <cfvo type="percent" val="0"/>
        <cfvo type="num" val="0"/>
        <cfvo type="num" val="0"/>
      </iconSet>
    </cfRule>
  </conditionalFormatting>
  <conditionalFormatting sqref="AJ44:AK44">
    <cfRule type="iconSet" priority="43">
      <iconSet iconSet="3Symbols2" showValue="0">
        <cfvo type="percent" val="0"/>
        <cfvo type="num" val="0"/>
        <cfvo type="num" val="0"/>
      </iconSet>
    </cfRule>
  </conditionalFormatting>
  <conditionalFormatting sqref="AJ45:AK51 AJ53:AK55 AJ63:AK63">
    <cfRule type="iconSet" priority="13">
      <iconSet iconSet="3Symbols2" showValue="0">
        <cfvo type="percent" val="0"/>
        <cfvo type="num" val="0"/>
        <cfvo type="num" val="0"/>
      </iconSet>
    </cfRule>
  </conditionalFormatting>
  <conditionalFormatting sqref="AJ52:AK52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J56:AK56">
    <cfRule type="iconSet" priority="26">
      <iconSet iconSet="3Symbols2" showValue="0">
        <cfvo type="percent" val="0"/>
        <cfvo type="num" val="0"/>
        <cfvo type="num" val="0"/>
      </iconSet>
    </cfRule>
  </conditionalFormatting>
  <conditionalFormatting sqref="AJ57:AK57">
    <cfRule type="iconSet" priority="42">
      <iconSet iconSet="3Symbols2" showValue="0">
        <cfvo type="percent" val="0"/>
        <cfvo type="num" val="0"/>
        <cfvo type="num" val="0"/>
      </iconSet>
    </cfRule>
  </conditionalFormatting>
  <conditionalFormatting sqref="AJ59:AK59">
    <cfRule type="iconSet" priority="25">
      <iconSet iconSet="3Symbols2" showValue="0">
        <cfvo type="percent" val="0"/>
        <cfvo type="num" val="0"/>
        <cfvo type="num" val="0"/>
      </iconSet>
    </cfRule>
  </conditionalFormatting>
  <conditionalFormatting sqref="AJ60:AK61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J62:AK62">
    <cfRule type="iconSet" priority="36">
      <iconSet iconSet="3Symbols2" showValue="0">
        <cfvo type="percent" val="0"/>
        <cfvo type="num" val="0"/>
        <cfvo type="num" val="0"/>
      </iconSet>
    </cfRule>
  </conditionalFormatting>
  <conditionalFormatting sqref="AJ64:AK64">
    <cfRule type="iconSet" priority="50">
      <iconSet iconSet="3Symbols2" showValue="0">
        <cfvo type="percent" val="0"/>
        <cfvo type="num" val="0"/>
        <cfvo type="num" val="0"/>
      </iconSet>
    </cfRule>
  </conditionalFormatting>
  <conditionalFormatting sqref="AJ65:AK65">
    <cfRule type="iconSet" priority="18">
      <iconSet iconSet="3Symbols2" showValue="0">
        <cfvo type="percent" val="0"/>
        <cfvo type="num" val="0"/>
        <cfvo type="num" val="0"/>
      </iconSet>
    </cfRule>
  </conditionalFormatting>
  <conditionalFormatting sqref="AJ66:AK74">
    <cfRule type="iconSet" priority="12">
      <iconSet iconSet="3Symbols2" showValue="0">
        <cfvo type="percent" val="0"/>
        <cfvo type="num" val="0"/>
        <cfvo type="num" val="0"/>
      </iconSet>
    </cfRule>
  </conditionalFormatting>
  <conditionalFormatting sqref="AJ75:AK75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J76:AK84">
    <cfRule type="iconSet" priority="5">
      <iconSet iconSet="3Symbols2" showValue="0">
        <cfvo type="percent" val="0"/>
        <cfvo type="num" val="0"/>
        <cfvo type="num" val="0"/>
      </iconSet>
    </cfRule>
  </conditionalFormatting>
  <conditionalFormatting sqref="AJ85:AK85">
    <cfRule type="iconSet" priority="17">
      <iconSet iconSet="3Symbols2" showValue="0">
        <cfvo type="percent" val="0"/>
        <cfvo type="num" val="0"/>
        <cfvo type="num" val="0"/>
      </iconSet>
    </cfRule>
  </conditionalFormatting>
  <conditionalFormatting sqref="AJ86:AK86">
    <cfRule type="iconSet" priority="33">
      <iconSet iconSet="3Symbols2" showValue="0">
        <cfvo type="percent" val="0"/>
        <cfvo type="num" val="0"/>
        <cfvo type="num" val="0"/>
      </iconSet>
    </cfRule>
  </conditionalFormatting>
  <conditionalFormatting sqref="AJ87:AK87">
    <cfRule type="iconSet" priority="41">
      <iconSet iconSet="3Symbols2" showValue="0">
        <cfvo type="percent" val="0"/>
        <cfvo type="num" val="0"/>
        <cfvo type="num" val="0"/>
      </iconSet>
    </cfRule>
  </conditionalFormatting>
  <conditionalFormatting sqref="AJ98:AK98">
    <cfRule type="iconSet" priority="24">
      <iconSet iconSet="3Symbols2" showValue="0">
        <cfvo type="percent" val="0"/>
        <cfvo type="num" val="0"/>
        <cfvo type="num" val="0"/>
      </iconSet>
    </cfRule>
  </conditionalFormatting>
  <conditionalFormatting sqref="AJ99:AK99">
    <cfRule type="iconSet" priority="40">
      <iconSet iconSet="3Symbols2" showValue="0">
        <cfvo type="percent" val="0"/>
        <cfvo type="num" val="0"/>
        <cfvo type="num" val="0"/>
      </iconSet>
    </cfRule>
  </conditionalFormatting>
  <conditionalFormatting sqref="AJ100:AK107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AJ108:AK108">
    <cfRule type="iconSet" priority="23">
      <iconSet iconSet="3Symbols2" showValue="0">
        <cfvo type="percent" val="0"/>
        <cfvo type="num" val="0"/>
        <cfvo type="num" val="0"/>
      </iconSet>
    </cfRule>
  </conditionalFormatting>
  <conditionalFormatting sqref="AJ109:AK109">
    <cfRule type="iconSet" priority="39">
      <iconSet iconSet="3Symbols2" showValue="0">
        <cfvo type="percent" val="0"/>
        <cfvo type="num" val="0"/>
        <cfvo type="num" val="0"/>
      </iconSet>
    </cfRule>
  </conditionalFormatting>
  <conditionalFormatting sqref="AJ110:AK117">
    <cfRule type="iconSet" priority="10">
      <iconSet iconSet="3Symbols2" showValue="0">
        <cfvo type="percent" val="0"/>
        <cfvo type="num" val="0"/>
        <cfvo type="num" val="0"/>
      </iconSet>
    </cfRule>
  </conditionalFormatting>
  <conditionalFormatting sqref="AJ118:AK118">
    <cfRule type="iconSet" priority="22">
      <iconSet iconSet="3Symbols2" showValue="0">
        <cfvo type="percent" val="0"/>
        <cfvo type="num" val="0"/>
        <cfvo type="num" val="0"/>
      </iconSet>
    </cfRule>
  </conditionalFormatting>
  <conditionalFormatting sqref="AJ119:AK119">
    <cfRule type="iconSet" priority="38">
      <iconSet iconSet="3Symbols2" showValue="0">
        <cfvo type="percent" val="0"/>
        <cfvo type="num" val="0"/>
        <cfvo type="num" val="0"/>
      </iconSet>
    </cfRule>
  </conditionalFormatting>
  <conditionalFormatting sqref="AJ127:AK127">
    <cfRule type="iconSet" priority="21">
      <iconSet iconSet="3Symbols2" showValue="0">
        <cfvo type="percent" val="0"/>
        <cfvo type="num" val="0"/>
        <cfvo type="num" val="0"/>
      </iconSet>
    </cfRule>
  </conditionalFormatting>
  <conditionalFormatting sqref="AJ128:AK128">
    <cfRule type="iconSet" priority="37">
      <iconSet iconSet="3Symbols2" showValue="0">
        <cfvo type="percent" val="0"/>
        <cfvo type="num" val="0"/>
        <cfvo type="num" val="0"/>
      </iconSet>
    </cfRule>
  </conditionalFormatting>
  <conditionalFormatting sqref="AJ129:AK136">
    <cfRule type="iconSet" priority="9">
      <iconSet iconSet="3Symbols2" showValue="0">
        <cfvo type="percent" val="0"/>
        <cfvo type="num" val="0"/>
        <cfvo type="num" val="0"/>
      </iconSet>
    </cfRule>
  </conditionalFormatting>
  <conditionalFormatting sqref="AJ137:AK137">
    <cfRule type="iconSet" priority="20">
      <iconSet iconSet="3Symbols2" showValue="0">
        <cfvo type="percent" val="0"/>
        <cfvo type="num" val="0"/>
        <cfvo type="num" val="0"/>
      </iconSet>
    </cfRule>
  </conditionalFormatting>
  <conditionalFormatting sqref="AJ138:AK138">
    <cfRule type="iconSet" priority="35">
      <iconSet iconSet="3Symbols2" showValue="0">
        <cfvo type="percent" val="0"/>
        <cfvo type="num" val="0"/>
        <cfvo type="num" val="0"/>
      </iconSet>
    </cfRule>
  </conditionalFormatting>
  <conditionalFormatting sqref="AJ139:AK151">
    <cfRule type="iconSet" priority="8">
      <iconSet iconSet="3Symbols2" showValue="0">
        <cfvo type="percent" val="0"/>
        <cfvo type="num" val="0"/>
        <cfvo type="num" val="0"/>
      </iconSet>
    </cfRule>
  </conditionalFormatting>
  <conditionalFormatting sqref="AJ152:AK152">
    <cfRule type="iconSet" priority="19">
      <iconSet iconSet="3Symbols2" showValue="0">
        <cfvo type="percent" val="0"/>
        <cfvo type="num" val="0"/>
        <cfvo type="num" val="0"/>
      </iconSet>
    </cfRule>
  </conditionalFormatting>
  <conditionalFormatting sqref="AJ153:AK153">
    <cfRule type="iconSet" priority="34">
      <iconSet iconSet="3Symbols2" showValue="0">
        <cfvo type="percent" val="0"/>
        <cfvo type="num" val="0"/>
        <cfvo type="num" val="0"/>
      </iconSet>
    </cfRule>
  </conditionalFormatting>
  <conditionalFormatting sqref="AJ154:AK160">
    <cfRule type="iconSet" priority="7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scale="6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968C-33B7-9B4C-A5EF-86F3ABBBB4D0}">
  <sheetPr codeName="Sheet8"/>
  <dimension ref="A1:C22"/>
  <sheetViews>
    <sheetView workbookViewId="0">
      <selection activeCell="M118" sqref="M118"/>
    </sheetView>
  </sheetViews>
  <sheetFormatPr defaultColWidth="11.42578125" defaultRowHeight="12.75"/>
  <cols>
    <col min="2" max="2" width="18.5703125" customWidth="1"/>
    <col min="3" max="3" width="15.5703125" customWidth="1"/>
  </cols>
  <sheetData>
    <row r="1" spans="1:3">
      <c r="A1" s="54" t="s">
        <v>1743</v>
      </c>
    </row>
    <row r="2" spans="1:3">
      <c r="A2" t="s">
        <v>1744</v>
      </c>
    </row>
    <row r="3" spans="1:3">
      <c r="A3" s="52" t="s">
        <v>1745</v>
      </c>
      <c r="C3" s="53" t="s">
        <v>1746</v>
      </c>
    </row>
    <row r="4" spans="1:3">
      <c r="A4" t="s">
        <v>1747</v>
      </c>
    </row>
    <row r="5" spans="1:3">
      <c r="A5" s="52" t="s">
        <v>1748</v>
      </c>
      <c r="C5" t="s">
        <v>1749</v>
      </c>
    </row>
    <row r="6" spans="1:3">
      <c r="A6" t="s">
        <v>1750</v>
      </c>
    </row>
    <row r="7" spans="1:3">
      <c r="A7" s="52" t="s">
        <v>1751</v>
      </c>
      <c r="C7" t="s">
        <v>1752</v>
      </c>
    </row>
    <row r="8" spans="1:3">
      <c r="A8" t="s">
        <v>1753</v>
      </c>
    </row>
    <row r="9" spans="1:3">
      <c r="A9" s="52" t="s">
        <v>1754</v>
      </c>
      <c r="C9" t="s">
        <v>1755</v>
      </c>
    </row>
    <row r="10" spans="1:3">
      <c r="A10" s="52" t="s">
        <v>1756</v>
      </c>
      <c r="C10" t="s">
        <v>1752</v>
      </c>
    </row>
    <row r="11" spans="1:3">
      <c r="A11" s="52" t="s">
        <v>1757</v>
      </c>
      <c r="C11" t="s">
        <v>1755</v>
      </c>
    </row>
    <row r="12" spans="1:3">
      <c r="A12" s="53" t="s">
        <v>1758</v>
      </c>
    </row>
    <row r="13" spans="1:3">
      <c r="A13" s="52" t="s">
        <v>1759</v>
      </c>
      <c r="C13" t="s">
        <v>1760</v>
      </c>
    </row>
    <row r="14" spans="1:3">
      <c r="A14" s="52" t="s">
        <v>1761</v>
      </c>
      <c r="C14" t="s">
        <v>1749</v>
      </c>
    </row>
    <row r="15" spans="1:3">
      <c r="A15" s="52" t="s">
        <v>1762</v>
      </c>
      <c r="C15" t="s">
        <v>1763</v>
      </c>
    </row>
    <row r="16" spans="1:3">
      <c r="A16" s="52" t="s">
        <v>1764</v>
      </c>
      <c r="C16" t="s">
        <v>1765</v>
      </c>
    </row>
    <row r="17" spans="1:3">
      <c r="A17" s="53" t="s">
        <v>1766</v>
      </c>
    </row>
    <row r="18" spans="1:3">
      <c r="A18" s="52" t="s">
        <v>1767</v>
      </c>
      <c r="C18" t="s">
        <v>1768</v>
      </c>
    </row>
    <row r="19" spans="1:3">
      <c r="A19" s="52" t="s">
        <v>1769</v>
      </c>
      <c r="C19" t="s">
        <v>1763</v>
      </c>
    </row>
    <row r="20" spans="1:3">
      <c r="A20" s="53" t="s">
        <v>1770</v>
      </c>
    </row>
    <row r="21" spans="1:3">
      <c r="A21" s="52" t="s">
        <v>1761</v>
      </c>
      <c r="C21" t="s">
        <v>1771</v>
      </c>
    </row>
    <row r="22" spans="1:3">
      <c r="A22" s="52" t="s">
        <v>1756</v>
      </c>
      <c r="C22" t="s">
        <v>1772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ID xmlns="49aa8661-6080-4b43-bc71-085039b820b1" xsi:nil="true"/>
    <SharedWithUsers xmlns="1c3b6138-399c-48b0-9249-b80d30773e06">
      <UserInfo>
        <DisplayName>Intern Cpmo</DisplayName>
        <AccountId>640</AccountId>
        <AccountType/>
      </UserInfo>
      <UserInfo>
        <DisplayName>Ramya C V</DisplayName>
        <AccountId>1556</AccountId>
        <AccountType/>
      </UserInfo>
      <UserInfo>
        <DisplayName>Aravind Vishnu Saravanan Ganesa Moorthy</DisplayName>
        <AccountId>2065</AccountId>
        <AccountType/>
      </UserInfo>
      <UserInfo>
        <DisplayName>Asif Ali Mulla</DisplayName>
        <AccountId>6</AccountId>
        <AccountType/>
      </UserInfo>
      <UserInfo>
        <DisplayName>Shiyam Shankar</DisplayName>
        <AccountId>2469</AccountId>
        <AccountType/>
      </UserInfo>
    </SharedWithUsers>
    <lcf76f155ced4ddcb4097134ff3c332f xmlns="49aa8661-6080-4b43-bc71-085039b820b1">
      <Terms xmlns="http://schemas.microsoft.com/office/infopath/2007/PartnerControls"/>
    </lcf76f155ced4ddcb4097134ff3c332f>
    <TaxCatchAll xmlns="1c3b6138-399c-48b0-9249-b80d30773e06" xsi:nil="true"/>
    <Date xmlns="49aa8661-6080-4b43-bc71-085039b820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897DA54605B49B405063084F36B18" ma:contentTypeVersion="20" ma:contentTypeDescription="Create a new document." ma:contentTypeScope="" ma:versionID="8e49a77346c11593ab61173684718027">
  <xsd:schema xmlns:xsd="http://www.w3.org/2001/XMLSchema" xmlns:xs="http://www.w3.org/2001/XMLSchema" xmlns:p="http://schemas.microsoft.com/office/2006/metadata/properties" xmlns:ns2="49aa8661-6080-4b43-bc71-085039b820b1" xmlns:ns3="1c3b6138-399c-48b0-9249-b80d30773e06" targetNamespace="http://schemas.microsoft.com/office/2006/metadata/properties" ma:root="true" ma:fieldsID="09eda505c641c40898b9000e5b821d33" ns2:_="" ns3:_="">
    <xsd:import namespace="49aa8661-6080-4b43-bc71-085039b820b1"/>
    <xsd:import namespace="1c3b6138-399c-48b0-9249-b80d30773e06"/>
    <xsd:element name="properties">
      <xsd:complexType>
        <xsd:sequence>
          <xsd:element name="documentManagement">
            <xsd:complexType>
              <xsd:all>
                <xsd:element ref="ns2:Project_x0020_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a8661-6080-4b43-bc71-085039b820b1" elementFormDefault="qualified">
    <xsd:import namespace="http://schemas.microsoft.com/office/2006/documentManagement/types"/>
    <xsd:import namespace="http://schemas.microsoft.com/office/infopath/2007/PartnerControls"/>
    <xsd:element name="Project_x0020_ID" ma:index="8" nillable="true" ma:displayName="Project ID" ma:description="Choose the project this file belongs to." ma:format="Dropdown" ma:internalName="Project_x0020_ID">
      <xsd:simpleType>
        <xsd:restriction base="dms:Choice">
          <xsd:enumeration value="0053"/>
          <xsd:enumeration value="53P2"/>
          <xsd:enumeration value="0056"/>
          <xsd:enumeration value="0057"/>
          <xsd:enumeration value="0059"/>
          <xsd:enumeration value="0063"/>
          <xsd:enumeration value="0064"/>
          <xsd:enumeration value="0065"/>
          <xsd:enumeration value="0066"/>
          <xsd:enumeration value="0068"/>
          <xsd:enumeration value="0072"/>
          <xsd:enumeration value="0072P2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7A6D57-C275-4E2C-923D-F4DA147A8FF6}"/>
</file>

<file path=customXml/itemProps2.xml><?xml version="1.0" encoding="utf-8"?>
<ds:datastoreItem xmlns:ds="http://schemas.openxmlformats.org/officeDocument/2006/customXml" ds:itemID="{07B51EE0-0FDF-4F89-8149-E751F8B26C96}"/>
</file>

<file path=customXml/itemProps3.xml><?xml version="1.0" encoding="utf-8"?>
<ds:datastoreItem xmlns:ds="http://schemas.openxmlformats.org/officeDocument/2006/customXml" ds:itemID="{20EF49A1-3C23-4A9C-A501-94CCDF0AE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 Sagar</dc:creator>
  <cp:keywords/>
  <dc:description/>
  <cp:lastModifiedBy>Bhuvan V math</cp:lastModifiedBy>
  <cp:revision/>
  <dcterms:created xsi:type="dcterms:W3CDTF">2019-10-13T06:20:14Z</dcterms:created>
  <dcterms:modified xsi:type="dcterms:W3CDTF">2026-07-13T09:36:17Z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0x010100FDD897DA54605B49B405063084F36B18</vt:lpwstr>
  </property>
  <property fmtid="{D5CDD505-2E9C-101B-9397-08002B2CF9AE}" pid="3" name="MediaServiceImageTags">
    <vt:lpwstr/>
  </property>
</Properties>
</file>